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104.xml"/>
  <Override ContentType="application/vnd.openxmlformats-officedocument.drawingml.chart+xml" PartName="/xl/charts/chart43.xml"/>
  <Override ContentType="application/vnd.openxmlformats-officedocument.drawingml.chart+xml" PartName="/xl/charts/chart120.xml"/>
  <Override ContentType="application/vnd.openxmlformats-officedocument.drawingml.chart+xml" PartName="/xl/charts/chart78.xml"/>
  <Override ContentType="application/vnd.openxmlformats-officedocument.drawingml.chart+xml" PartName="/xl/charts/chart35.xml"/>
  <Override ContentType="application/vnd.openxmlformats-officedocument.drawingml.chart+xml" PartName="/xl/charts/chart112.xml"/>
  <Override ContentType="application/vnd.openxmlformats-officedocument.drawingml.chart+xml" PartName="/xl/charts/chart61.xml"/>
  <Override ContentType="application/vnd.openxmlformats-officedocument.drawingml.chart+xml" PartName="/xl/charts/chart94.xml"/>
  <Override ContentType="application/vnd.openxmlformats-officedocument.drawingml.chart+xml" PartName="/xl/charts/chart17.xml"/>
  <Override ContentType="application/vnd.openxmlformats-officedocument.drawingml.chart+xml" PartName="/xl/charts/chart25.xml"/>
  <Override ContentType="application/vnd.openxmlformats-officedocument.drawingml.chart+xml" PartName="/xl/charts/chart68.xml"/>
  <Override ContentType="application/vnd.openxmlformats-officedocument.drawingml.chart+xml" PartName="/xl/charts/chart51.xml"/>
  <Override ContentType="application/vnd.openxmlformats-officedocument.drawingml.chart+xml" PartName="/xl/charts/chart86.xml"/>
  <Override ContentType="application/vnd.openxmlformats-officedocument.drawingml.chart+xml" PartName="/xl/charts/chart29.xml"/>
  <Override ContentType="application/vnd.openxmlformats-officedocument.drawingml.chart+xml" PartName="/xl/charts/chart20.xml"/>
  <Override ContentType="application/vnd.openxmlformats-officedocument.drawingml.chart+xml" PartName="/xl/charts/chart33.xml"/>
  <Override ContentType="application/vnd.openxmlformats-officedocument.drawingml.chart+xml" PartName="/xl/charts/chart63.xml"/>
  <Override ContentType="application/vnd.openxmlformats-officedocument.drawingml.chart+xml" PartName="/xl/charts/chart76.xml"/>
  <Override ContentType="application/vnd.openxmlformats-officedocument.drawingml.chart+xml" PartName="/xl/charts/chart114.xml"/>
  <Override ContentType="application/vnd.openxmlformats-officedocument.drawingml.chart+xml" PartName="/xl/charts/chart58.xml"/>
  <Override ContentType="application/vnd.openxmlformats-officedocument.drawingml.chart+xml" PartName="/xl/charts/chart45.xml"/>
  <Override ContentType="application/vnd.openxmlformats-officedocument.drawingml.chart+xml" PartName="/xl/charts/chart15.xml"/>
  <Override ContentType="application/vnd.openxmlformats-officedocument.drawingml.chart+xml" PartName="/xl/charts/chart102.xml"/>
  <Override ContentType="application/vnd.openxmlformats-officedocument.drawingml.chart+xml" PartName="/xl/charts/chart92.xml"/>
  <Override ContentType="application/vnd.openxmlformats-officedocument.drawingml.chart+xml" PartName="/xl/charts/chart5.xml"/>
  <Override ContentType="application/vnd.openxmlformats-officedocument.drawingml.chart+xml" PartName="/xl/charts/chart88.xml"/>
  <Override ContentType="application/vnd.openxmlformats-officedocument.drawingml.chart+xml" PartName="/xl/charts/chart57.xml"/>
  <Override ContentType="application/vnd.openxmlformats-officedocument.drawingml.chart+xml" PartName="/xl/charts/chart109.xml"/>
  <Override ContentType="application/vnd.openxmlformats-officedocument.drawingml.chart+xml" PartName="/xl/charts/chart14.xml"/>
  <Override ContentType="application/vnd.openxmlformats-officedocument.drawingml.chart+xml" PartName="/xl/charts/chart74.xml"/>
  <Override ContentType="application/vnd.openxmlformats-officedocument.drawingml.chart+xml" PartName="/xl/charts/chart31.xml"/>
  <Override ContentType="application/vnd.openxmlformats-officedocument.drawingml.chart+xml" PartName="/xl/charts/chart116.xml"/>
  <Override ContentType="application/vnd.openxmlformats-officedocument.drawingml.chart+xml" PartName="/xl/charts/chart2.xml"/>
  <Override ContentType="application/vnd.openxmlformats-officedocument.drawingml.chart+xml" PartName="/xl/charts/chart47.xml"/>
  <Override ContentType="application/vnd.openxmlformats-officedocument.drawingml.chart+xml" PartName="/xl/charts/chart72.xml"/>
  <Override ContentType="application/vnd.openxmlformats-officedocument.drawingml.chart+xml" PartName="/xl/charts/chart91.xml"/>
  <Override ContentType="application/vnd.openxmlformats-officedocument.drawingml.chart+xml" PartName="/xl/charts/chart118.xml"/>
  <Override ContentType="application/vnd.openxmlformats-officedocument.drawingml.chart+xml" PartName="/xl/charts/chart55.xml"/>
  <Override ContentType="application/vnd.openxmlformats-officedocument.drawingml.chart+xml" PartName="/xl/charts/chart81.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64.xml"/>
  <Override ContentType="application/vnd.openxmlformats-officedocument.drawingml.chart+xml" PartName="/xl/charts/chart38.xml"/>
  <Override ContentType="application/vnd.openxmlformats-officedocument.drawingml.chart+xml" PartName="/xl/charts/chart100.xml"/>
  <Override ContentType="application/vnd.openxmlformats-officedocument.drawingml.chart+xml" PartName="/xl/charts/chart98.xml"/>
  <Override ContentType="application/vnd.openxmlformats-officedocument.drawingml.chart+xml" PartName="/xl/charts/chart85.xml"/>
  <Override ContentType="application/vnd.openxmlformats-officedocument.drawingml.chart+xml" PartName="/xl/charts/chart53.xml"/>
  <Override ContentType="application/vnd.openxmlformats-officedocument.drawingml.chart+xml" PartName="/xl/charts/chart10.xml"/>
  <Override ContentType="application/vnd.openxmlformats-officedocument.drawingml.chart+xml" PartName="/xl/charts/chart83.xml"/>
  <Override ContentType="application/vnd.openxmlformats-officedocument.drawingml.chart+xml" PartName="/xl/charts/chart111.xml"/>
  <Override ContentType="application/vnd.openxmlformats-officedocument.drawingml.chart+xml" PartName="/xl/charts/chart66.xml"/>
  <Override ContentType="application/vnd.openxmlformats-officedocument.drawingml.chart+xml" PartName="/xl/charts/chart70.xml"/>
  <Override ContentType="application/vnd.openxmlformats-officedocument.drawingml.chart+xml" PartName="/xl/charts/chart40.xml"/>
  <Override ContentType="application/vnd.openxmlformats-officedocument.drawingml.chart+xml" PartName="/xl/charts/chart96.xml"/>
  <Override ContentType="application/vnd.openxmlformats-officedocument.drawingml.chart+xml" PartName="/xl/charts/chart107.xml"/>
  <Override ContentType="application/vnd.openxmlformats-officedocument.drawingml.chart+xml" PartName="/xl/charts/chart49.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79.xml"/>
  <Override ContentType="application/vnd.openxmlformats-officedocument.drawingml.chart+xml" PartName="/xl/charts/chart23.xml"/>
  <Override ContentType="application/vnd.openxmlformats-officedocument.drawingml.chart+xml" PartName="/xl/charts/chart36.xml"/>
  <Override ContentType="application/vnd.openxmlformats-officedocument.drawingml.chart+xml" PartName="/xl/charts/chart52.xml"/>
  <Override ContentType="application/vnd.openxmlformats-officedocument.drawingml.chart+xml" PartName="/xl/charts/chart18.xml"/>
  <Override ContentType="application/vnd.openxmlformats-officedocument.drawingml.chart+xml" PartName="/xl/charts/chart95.xml"/>
  <Override ContentType="application/vnd.openxmlformats-officedocument.drawingml.chart+xml" PartName="/xl/charts/chart44.xml"/>
  <Override ContentType="application/vnd.openxmlformats-officedocument.drawingml.chart+xml" PartName="/xl/charts/chart121.xml"/>
  <Override ContentType="application/vnd.openxmlformats-officedocument.drawingml.chart+xml" PartName="/xl/charts/chart87.xml"/>
  <Override ContentType="application/vnd.openxmlformats-officedocument.drawingml.chart+xml" PartName="/xl/charts/chart103.xml"/>
  <Override ContentType="application/vnd.openxmlformats-officedocument.drawingml.chart+xml" PartName="/xl/charts/chart26.xml"/>
  <Override ContentType="application/vnd.openxmlformats-officedocument.drawingml.chart+xml" PartName="/xl/charts/chart77.xml"/>
  <Override ContentType="application/vnd.openxmlformats-officedocument.drawingml.chart+xml" PartName="/xl/charts/chart105.xml"/>
  <Override ContentType="application/vnd.openxmlformats-officedocument.drawingml.chart+xml" PartName="/xl/charts/chart34.xml"/>
  <Override ContentType="application/vnd.openxmlformats-officedocument.drawingml.chart+xml" PartName="/xl/charts/chart8.xml"/>
  <Override ContentType="application/vnd.openxmlformats-officedocument.drawingml.chart+xml" PartName="/xl/charts/chart69.xml"/>
  <Override ContentType="application/vnd.openxmlformats-officedocument.drawingml.chart+xml" PartName="/xl/charts/chart42.xml"/>
  <Override ContentType="application/vnd.openxmlformats-officedocument.drawingml.chart+xml" PartName="/xl/charts/chart113.xml"/>
  <Override ContentType="application/vnd.openxmlformats-officedocument.drawingml.chart+xml" PartName="/xl/charts/chart60.xml"/>
  <Override ContentType="application/vnd.openxmlformats-officedocument.drawingml.chart+xml" PartName="/xl/charts/chart16.xml"/>
  <Override ContentType="application/vnd.openxmlformats-officedocument.drawingml.chart+xml" PartName="/xl/charts/chart89.xml"/>
  <Override ContentType="application/vnd.openxmlformats-officedocument.drawingml.chart+xml" PartName="/xl/charts/chart59.xml"/>
  <Override ContentType="application/vnd.openxmlformats-officedocument.drawingml.chart+xml" PartName="/xl/charts/chart46.xml"/>
  <Override ContentType="application/vnd.openxmlformats-officedocument.drawingml.chart+xml" PartName="/xl/charts/chart50.xml"/>
  <Override ContentType="application/vnd.openxmlformats-officedocument.drawingml.chart+xml" PartName="/xl/charts/chart4.xml"/>
  <Override ContentType="application/vnd.openxmlformats-officedocument.drawingml.chart+xml" PartName="/xl/charts/chart93.xml"/>
  <Override ContentType="application/vnd.openxmlformats-officedocument.drawingml.chart+xml" PartName="/xl/charts/chart101.xml"/>
  <Override ContentType="application/vnd.openxmlformats-officedocument.drawingml.chart+xml" PartName="/xl/charts/chart28.xml"/>
  <Override ContentType="application/vnd.openxmlformats-officedocument.drawingml.chart+xml" PartName="/xl/charts/chart6.xml"/>
  <Override ContentType="application/vnd.openxmlformats-officedocument.drawingml.chart+xml" PartName="/xl/charts/chart80.xml"/>
  <Override ContentType="application/vnd.openxmlformats-officedocument.drawingml.chart+xml" PartName="/xl/charts/chart62.xml"/>
  <Override ContentType="application/vnd.openxmlformats-officedocument.drawingml.chart+xml" PartName="/xl/charts/chart32.xml"/>
  <Override ContentType="application/vnd.openxmlformats-officedocument.drawingml.chart+xml" PartName="/xl/charts/chart75.xml"/>
  <Override ContentType="application/vnd.openxmlformats-officedocument.drawingml.chart+xml" PartName="/xl/charts/chart115.xml"/>
  <Override ContentType="application/vnd.openxmlformats-officedocument.drawingml.chart+xml" PartName="/xl/charts/chart65.xml"/>
  <Override ContentType="application/vnd.openxmlformats-officedocument.drawingml.chart+xml" PartName="/xl/charts/chart90.xml"/>
  <Override ContentType="application/vnd.openxmlformats-officedocument.drawingml.chart+xml" PartName="/xl/charts/chart117.xml"/>
  <Override ContentType="application/vnd.openxmlformats-officedocument.drawingml.chart+xml" PartName="/xl/charts/chart82.xml"/>
  <Override ContentType="application/vnd.openxmlformats-officedocument.drawingml.chart+xml" PartName="/xl/charts/chart30.xml"/>
  <Override ContentType="application/vnd.openxmlformats-officedocument.drawingml.chart+xml" PartName="/xl/charts/chart13.xml"/>
  <Override ContentType="application/vnd.openxmlformats-officedocument.drawingml.chart+xml" PartName="/xl/charts/chart39.xml"/>
  <Override ContentType="application/vnd.openxmlformats-officedocument.drawingml.chart+xml" PartName="/xl/charts/chart48.xml"/>
  <Override ContentType="application/vnd.openxmlformats-officedocument.drawingml.chart+xml" PartName="/xl/charts/chart22.xml"/>
  <Override ContentType="application/vnd.openxmlformats-officedocument.drawingml.chart+xml" PartName="/xl/charts/chart56.xml"/>
  <Override ContentType="application/vnd.openxmlformats-officedocument.drawingml.chart+xml" PartName="/xl/charts/chart108.xml"/>
  <Override ContentType="application/vnd.openxmlformats-officedocument.drawingml.chart+xml" PartName="/xl/charts/chart99.xml"/>
  <Override ContentType="application/vnd.openxmlformats-officedocument.drawingml.chart+xml" PartName="/xl/charts/chart73.xml"/>
  <Override ContentType="application/vnd.openxmlformats-officedocument.drawingml.chart+xml" PartName="/xl/charts/chart3.xml"/>
  <Override ContentType="application/vnd.openxmlformats-officedocument.drawingml.chart+xml" PartName="/xl/charts/chart41.xml"/>
  <Override ContentType="application/vnd.openxmlformats-officedocument.drawingml.chart+xml" PartName="/xl/charts/chart11.xml"/>
  <Override ContentType="application/vnd.openxmlformats-officedocument.drawingml.chart+xml" PartName="/xl/charts/chart84.xml"/>
  <Override ContentType="application/vnd.openxmlformats-officedocument.drawingml.chart+xml" PartName="/xl/charts/chart71.xml"/>
  <Override ContentType="application/vnd.openxmlformats-officedocument.drawingml.chart+xml" PartName="/xl/charts/chart54.xml"/>
  <Override ContentType="application/vnd.openxmlformats-officedocument.drawingml.chart+xml" PartName="/xl/charts/chart97.xml"/>
  <Override ContentType="application/vnd.openxmlformats-officedocument.drawingml.chart+xml" PartName="/xl/charts/chart106.xml"/>
  <Override ContentType="application/vnd.openxmlformats-officedocument.drawingml.chart+xml" PartName="/xl/charts/chart37.xml"/>
  <Override ContentType="application/vnd.openxmlformats-officedocument.drawingml.chart+xml" PartName="/xl/charts/chart67.xml"/>
  <Override ContentType="application/vnd.openxmlformats-officedocument.drawingml.chart+xml" PartName="/xl/charts/chart110.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119.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oject Backlog" sheetId="1" r:id="rId4"/>
    <sheet state="visible" name="Sprint Backlog" sheetId="2" r:id="rId5"/>
    <sheet state="visible" name="Sprint Planning" sheetId="3" r:id="rId6"/>
    <sheet state="visible" name="Sprint 15" sheetId="4" r:id="rId7"/>
    <sheet state="visible" name="Sprint 14" sheetId="5" r:id="rId8"/>
    <sheet state="visible" name="Sprint 13" sheetId="6" r:id="rId9"/>
    <sheet state="visible" name="Albert" sheetId="7" r:id="rId10"/>
    <sheet state="visible" name="Audrey" sheetId="8" r:id="rId11"/>
    <sheet state="visible" name="Brad" sheetId="9" r:id="rId12"/>
    <sheet state="visible" name="Devarsh" sheetId="10" r:id="rId13"/>
    <sheet state="hidden" name="Jacob" sheetId="11" r:id="rId14"/>
    <sheet state="hidden" name="Joseph" sheetId="12" r:id="rId15"/>
    <sheet state="hidden" name="Michael" sheetId="13" r:id="rId16"/>
    <sheet state="hidden" name="SzeMan" sheetId="14" r:id="rId17"/>
    <sheet state="visible" name="Error Chart" sheetId="15" r:id="rId18"/>
    <sheet state="visible" name="Retrospective" sheetId="16" r:id="rId19"/>
    <sheet state="visible" name="Sprint 12" sheetId="17" r:id="rId20"/>
    <sheet state="visible" name="Sprint 11" sheetId="18" r:id="rId21"/>
    <sheet state="visible" name="Sprint 10" sheetId="19" r:id="rId22"/>
    <sheet state="visible" name="Sprint 9" sheetId="20" r:id="rId23"/>
    <sheet state="visible" name="Sprint 8" sheetId="21" r:id="rId24"/>
    <sheet state="visible" name="Sprint 7" sheetId="22" r:id="rId25"/>
    <sheet state="visible" name="Sprint 6" sheetId="23" r:id="rId26"/>
    <sheet state="visible" name="Sprint 5" sheetId="24" r:id="rId27"/>
    <sheet state="visible" name="Sprint 4" sheetId="25" r:id="rId28"/>
    <sheet state="visible" name="Sprint 3" sheetId="26" r:id="rId29"/>
    <sheet state="hidden" name="Story Point Breakdown" sheetId="27" r:id="rId30"/>
    <sheet state="visible" name="Sprint 2" sheetId="28" r:id="rId31"/>
    <sheet state="visible" name="Sprint 1" sheetId="29" r:id="rId32"/>
    <sheet state="visible" name="Sprint 0" sheetId="30" r:id="rId33"/>
    <sheet state="hidden" name="Kanban Board" sheetId="31" r:id="rId34"/>
  </sheets>
  <definedNames/>
  <calcPr/>
</workbook>
</file>

<file path=xl/sharedStrings.xml><?xml version="1.0" encoding="utf-8"?>
<sst xmlns="http://schemas.openxmlformats.org/spreadsheetml/2006/main" count="12282" uniqueCount="1429">
  <si>
    <t>Work Item</t>
  </si>
  <si>
    <t xml:space="preserve">Priority </t>
  </si>
  <si>
    <t xml:space="preserve">Story Point </t>
  </si>
  <si>
    <t>Internal Due Date</t>
  </si>
  <si>
    <t>External Due Date</t>
  </si>
  <si>
    <t>Usage Analysis 
Dashboard</t>
  </si>
  <si>
    <t>Done</t>
  </si>
  <si>
    <t>Account Recovery</t>
  </si>
  <si>
    <t>Authorization</t>
  </si>
  <si>
    <t>User Management</t>
  </si>
  <si>
    <t xml:space="preserve">Logging </t>
  </si>
  <si>
    <t>Account Deletion &amp; User Privacy</t>
  </si>
  <si>
    <t>Deployment</t>
  </si>
  <si>
    <t>Documentation</t>
  </si>
  <si>
    <t>Login</t>
  </si>
  <si>
    <t>Matching</t>
  </si>
  <si>
    <t>Registration &amp; Email Verification</t>
  </si>
  <si>
    <t>Career Opportunities</t>
  </si>
  <si>
    <t>Schedule Comparison</t>
  </si>
  <si>
    <t>GPA/Grade Calc</t>
  </si>
  <si>
    <t xml:space="preserve">Event Planning </t>
  </si>
  <si>
    <t xml:space="preserve">Recipe Sharing </t>
  </si>
  <si>
    <t xml:space="preserve">Student Discounts </t>
  </si>
  <si>
    <t>Git</t>
  </si>
  <si>
    <t xml:space="preserve">Project Proposal </t>
  </si>
  <si>
    <t>BRD</t>
  </si>
  <si>
    <t>Site Map</t>
  </si>
  <si>
    <t xml:space="preserve">HL Design </t>
  </si>
  <si>
    <t>Tech Spec</t>
  </si>
  <si>
    <t>Test Cases</t>
  </si>
  <si>
    <t>Network Diagram</t>
  </si>
  <si>
    <t>Project Plan</t>
  </si>
  <si>
    <t>Roadmap</t>
  </si>
  <si>
    <t>Test Plan</t>
  </si>
  <si>
    <t>LL Design</t>
  </si>
  <si>
    <t>Core Requirements</t>
  </si>
  <si>
    <t>UM</t>
  </si>
  <si>
    <t>Feedback</t>
  </si>
  <si>
    <t>Registration</t>
  </si>
  <si>
    <t xml:space="preserve">Login </t>
  </si>
  <si>
    <t xml:space="preserve">Logout </t>
  </si>
  <si>
    <t xml:space="preserve">Error Handling </t>
  </si>
  <si>
    <t>Sitemap</t>
  </si>
  <si>
    <t xml:space="preserve">Book Selling </t>
  </si>
  <si>
    <t>GPA Calculator</t>
  </si>
  <si>
    <t>Automated Moderating</t>
  </si>
  <si>
    <t>User Access Control</t>
  </si>
  <si>
    <t xml:space="preserve">Usage Analysis Design </t>
  </si>
  <si>
    <t>Schedule Builder</t>
  </si>
  <si>
    <t>Schedule of Classes</t>
  </si>
  <si>
    <t>Tech Specs</t>
  </si>
  <si>
    <t>Logout</t>
  </si>
  <si>
    <t>Usage Analysis Dashboard</t>
  </si>
  <si>
    <t xml:space="preserve">Automated Moderating </t>
  </si>
  <si>
    <t xml:space="preserve">Matching </t>
  </si>
  <si>
    <t xml:space="preserve">Messaging </t>
  </si>
  <si>
    <t>Aid Egilibility</t>
  </si>
  <si>
    <t>Book Selling</t>
  </si>
  <si>
    <t>AWS</t>
  </si>
  <si>
    <t>Priority</t>
  </si>
  <si>
    <t>Assigned</t>
  </si>
  <si>
    <t>Story Point</t>
  </si>
  <si>
    <t>Sprint</t>
  </si>
  <si>
    <t>Status</t>
  </si>
  <si>
    <t>Work Item Lead</t>
  </si>
  <si>
    <t>Associated Work Item</t>
  </si>
  <si>
    <t>1 Story Point = 1 hour</t>
  </si>
  <si>
    <t>Student Discounts - Post Discounts</t>
  </si>
  <si>
    <t>Albert</t>
  </si>
  <si>
    <t>Student Discounts</t>
  </si>
  <si>
    <t>Student Discounts - Search Discounts</t>
  </si>
  <si>
    <t>Registration: Validation</t>
  </si>
  <si>
    <t>Email Verification: 24-hour Validation</t>
  </si>
  <si>
    <t>Email Verification</t>
  </si>
  <si>
    <t>RE04</t>
  </si>
  <si>
    <t>RE10</t>
  </si>
  <si>
    <t>RE06</t>
  </si>
  <si>
    <t>DI03</t>
  </si>
  <si>
    <t>Career Opportunities - Frontend: search</t>
  </si>
  <si>
    <t>Career Opportunities - Frontend: Sort</t>
  </si>
  <si>
    <t>Career Opportunities - Backend: Sort</t>
  </si>
  <si>
    <t>Career Opportunities - Backend: Search</t>
  </si>
  <si>
    <t>Career Opportunities - Automated Tests</t>
  </si>
  <si>
    <t>Career Opportunities - Error Handling</t>
  </si>
  <si>
    <t>Student Discounts User Manuals &amp; FAQ</t>
  </si>
  <si>
    <t>Audrey</t>
  </si>
  <si>
    <t>Career Opportunities User Manuals &amp; FAQ</t>
  </si>
  <si>
    <t xml:space="preserve">Last min clean up </t>
  </si>
  <si>
    <t>Matching clean up</t>
  </si>
  <si>
    <t>GPA Calc Tests</t>
  </si>
  <si>
    <t>GPA Calc</t>
  </si>
  <si>
    <t>GPA Calc Error Handling</t>
  </si>
  <si>
    <t>GPA Calc Backend: gpa</t>
  </si>
  <si>
    <t>GPA Calc Backend: grade</t>
  </si>
  <si>
    <t>GPA Calc: Frontend: gpa</t>
  </si>
  <si>
    <t>GPA Calc Frontend: grade</t>
  </si>
  <si>
    <t>Pull from main and ensure backend and frontend run without issue</t>
  </si>
  <si>
    <t>Brad</t>
  </si>
  <si>
    <t>Merge git branch 'Audrey' into main</t>
  </si>
  <si>
    <t>Ensure git branch 'Audrey' is consistent with main (no duplicate/outdated paths, folders, or files)</t>
  </si>
  <si>
    <t>Matching User Manuals &amp; FAQ</t>
  </si>
  <si>
    <t>Devarsh</t>
  </si>
  <si>
    <t>GPA Calculator User Manuals &amp; FAQ</t>
  </si>
  <si>
    <t>Sze</t>
  </si>
  <si>
    <t>Login/Logout User Manuals &amp; FAQ</t>
  </si>
  <si>
    <t>Expected total</t>
  </si>
  <si>
    <t>Friday Deployment</t>
  </si>
  <si>
    <t>Actual total</t>
  </si>
  <si>
    <t>User management file upload</t>
  </si>
  <si>
    <t>Unassigned</t>
  </si>
  <si>
    <t>UM03</t>
  </si>
  <si>
    <t>Expected Avg.
SP/person</t>
  </si>
  <si>
    <t>UM04</t>
  </si>
  <si>
    <t>UM06</t>
  </si>
  <si>
    <t>LG01</t>
  </si>
  <si>
    <t>Logging</t>
  </si>
  <si>
    <t>AD02</t>
  </si>
  <si>
    <t>Account Deletion</t>
  </si>
  <si>
    <t>UP01</t>
  </si>
  <si>
    <t>User Privacy</t>
  </si>
  <si>
    <t>UP02</t>
  </si>
  <si>
    <t>UP03</t>
  </si>
  <si>
    <t>User privacy</t>
  </si>
  <si>
    <t>UP04</t>
  </si>
  <si>
    <t>Schedule Comparison: Collaborators</t>
  </si>
  <si>
    <t>Schedule Comparison Frontend: Serving a link</t>
  </si>
  <si>
    <t>Fix rendering bug w/schedules</t>
  </si>
  <si>
    <t>Schedule Builder User Manuals &amp; FAQ</t>
  </si>
  <si>
    <t>Logging &amp; Archiving User Manuals &amp; FAQ</t>
  </si>
  <si>
    <t>User Management User Manuals &amp; FAQ</t>
  </si>
  <si>
    <t>Final Deployment</t>
  </si>
  <si>
    <t>Account Recovery:  LL design for reser password and disabled account to enable</t>
  </si>
  <si>
    <t>Account Recovery: email sent and reset password frontend</t>
  </si>
  <si>
    <t>Account Recovery: back end</t>
  </si>
  <si>
    <t>Cleaning Code for Account Recovery</t>
  </si>
  <si>
    <t>Recipe Search button</t>
  </si>
  <si>
    <t xml:space="preserve">Authorization frontend </t>
  </si>
  <si>
    <t xml:space="preserve">Authorization unit test </t>
  </si>
  <si>
    <t xml:space="preserve">Recipe search engine </t>
  </si>
  <si>
    <t>Recipe Sharing</t>
  </si>
  <si>
    <t>Recipe auto Calories calculater</t>
  </si>
  <si>
    <t>Recipe unit test backend</t>
  </si>
  <si>
    <t xml:space="preserve">Recipe unit test frontend </t>
  </si>
  <si>
    <t>Recipe Sharing User Manuals &amp; FAQ</t>
  </si>
  <si>
    <t>Account Recovery User Manuals &amp; FAQ</t>
  </si>
  <si>
    <t>Authorization &amp; Access Control User Manuals &amp; FAQ</t>
  </si>
  <si>
    <t>Usage Analysis Dashboard Clean Up</t>
  </si>
  <si>
    <t>AS02</t>
  </si>
  <si>
    <t>AS03</t>
  </si>
  <si>
    <t>AS04</t>
  </si>
  <si>
    <t>AS05</t>
  </si>
  <si>
    <t>AS06</t>
  </si>
  <si>
    <t>Event Planning testing</t>
  </si>
  <si>
    <t>Event Planning</t>
  </si>
  <si>
    <t>EP03</t>
  </si>
  <si>
    <t>EP04</t>
  </si>
  <si>
    <t>EP05</t>
  </si>
  <si>
    <t>EP06</t>
  </si>
  <si>
    <t>Usage Analysis Dashboard User Manuals &amp; FAQ</t>
  </si>
  <si>
    <t>Event Planning User Manuals &amp; FAQ</t>
  </si>
  <si>
    <t>Github</t>
  </si>
  <si>
    <t>Merge git branch 'Sze' into main</t>
  </si>
  <si>
    <t>Ensure git branch 'Sze' is consistent with main (no duplicate/outdated paths, folders, or files)</t>
  </si>
  <si>
    <t xml:space="preserve">Introduction </t>
  </si>
  <si>
    <t>Project Proposal</t>
  </si>
  <si>
    <t>Needs and Problems</t>
  </si>
  <si>
    <t>Michael</t>
  </si>
  <si>
    <t>Goals and Objective</t>
  </si>
  <si>
    <t>Joseph</t>
  </si>
  <si>
    <t>Feature: Schedule Builder</t>
  </si>
  <si>
    <t>Feature: Schedule Comparison</t>
  </si>
  <si>
    <t>Feature: Course Difficulty</t>
  </si>
  <si>
    <t>Feature: Matching</t>
  </si>
  <si>
    <t>Feture: Student Discounts</t>
  </si>
  <si>
    <t>Feature: Aid</t>
  </si>
  <si>
    <t>Feature: Career Opps</t>
  </si>
  <si>
    <t>Feature: Schedule of Classes</t>
  </si>
  <si>
    <t>Feature: Messaging</t>
  </si>
  <si>
    <t>Obstacles and Solutions</t>
  </si>
  <si>
    <t>Executive Summary</t>
  </si>
  <si>
    <t>Project Description</t>
  </si>
  <si>
    <t>In Scope</t>
  </si>
  <si>
    <t>Out of Scope</t>
  </si>
  <si>
    <t>Process - Builder</t>
  </si>
  <si>
    <t>Process - Course Difficulty</t>
  </si>
  <si>
    <t>Process - Matching</t>
  </si>
  <si>
    <t>Process - Career Opportuinty</t>
  </si>
  <si>
    <t>Process - Aid</t>
  </si>
  <si>
    <t>Process - Student Discount</t>
  </si>
  <si>
    <t>Process - Comparison</t>
  </si>
  <si>
    <t>Requirements - Builder</t>
  </si>
  <si>
    <t>Requirements - Course Difficulty</t>
  </si>
  <si>
    <t>Requirements - Matching</t>
  </si>
  <si>
    <t>Requirements - Career Opportuinty</t>
  </si>
  <si>
    <t>Requirements - Aid</t>
  </si>
  <si>
    <t>Requirements - Student Discount</t>
  </si>
  <si>
    <t>Requirements - Comparison</t>
  </si>
  <si>
    <t xml:space="preserve">Reuquirements - Messaging </t>
  </si>
  <si>
    <t>Requirements - Schedule of Classes</t>
  </si>
  <si>
    <t>Requirements - Core</t>
  </si>
  <si>
    <t>Glossary</t>
  </si>
  <si>
    <t xml:space="preserve">Document History </t>
  </si>
  <si>
    <t>Error Handling</t>
  </si>
  <si>
    <t>View - Builder</t>
  </si>
  <si>
    <t>View Comparison</t>
  </si>
  <si>
    <t>View - Course Difficulty</t>
  </si>
  <si>
    <t>View - Matching</t>
  </si>
  <si>
    <t>View - Student Discount</t>
  </si>
  <si>
    <t>View - Aid</t>
  </si>
  <si>
    <t>View - Career Opportunity</t>
  </si>
  <si>
    <t>View - Schedule of Classes</t>
  </si>
  <si>
    <t xml:space="preserve">View - Messaging </t>
  </si>
  <si>
    <t>Software</t>
  </si>
  <si>
    <t>HL Design</t>
  </si>
  <si>
    <t>Hardware</t>
  </si>
  <si>
    <t>Choose Software and Hardware</t>
  </si>
  <si>
    <t>OS Requirements</t>
  </si>
  <si>
    <t>Project Requirements</t>
  </si>
  <si>
    <t xml:space="preserve">Product Requirements </t>
  </si>
  <si>
    <t>Phone calls: career center</t>
  </si>
  <si>
    <t>Phone calls: financial aid</t>
  </si>
  <si>
    <t>Phone calls: David Brown (schedule of classes)</t>
  </si>
  <si>
    <t>Test cases: Schedule Building</t>
  </si>
  <si>
    <t>Test cases: Discounts</t>
  </si>
  <si>
    <t>Test cases: Matching</t>
  </si>
  <si>
    <t>Test cases: Aid</t>
  </si>
  <si>
    <t>Test cases: Course Difficulty</t>
  </si>
  <si>
    <t>Test cases: Careers</t>
  </si>
  <si>
    <t>Test cases: Schedule of Classes</t>
  </si>
  <si>
    <t>Test cases: Messaging</t>
  </si>
  <si>
    <t>Test cases: Registration</t>
  </si>
  <si>
    <t>Test cases: Login</t>
  </si>
  <si>
    <t>Test cases: Logout</t>
  </si>
  <si>
    <t>Information gathering: aid, careers, schedule of classes</t>
  </si>
  <si>
    <t>Network Diagram: Choose server provider</t>
  </si>
  <si>
    <t>Test case data: student discounts, careers</t>
  </si>
  <si>
    <t>Test case data: matching, messaging</t>
  </si>
  <si>
    <t>Test case data: schedules, classes</t>
  </si>
  <si>
    <t>Test case data: aid</t>
  </si>
  <si>
    <t>Test case data: course rating, registration, login, logout</t>
  </si>
  <si>
    <t>Network Diagram: Node system specs</t>
  </si>
  <si>
    <t>Network Diagram: IPs/URLs of external servers</t>
  </si>
  <si>
    <t>Network Diagram: Requests</t>
  </si>
  <si>
    <t>Network Diagram: Responses</t>
  </si>
  <si>
    <t>Network Diagram: 3rd party services &amp; servers</t>
  </si>
  <si>
    <t>Determine feature development order</t>
  </si>
  <si>
    <t>Determine critical path tasks</t>
  </si>
  <si>
    <t>Plan deployment process</t>
  </si>
  <si>
    <t>Risk Identification</t>
  </si>
  <si>
    <t>Risk Mitigation</t>
  </si>
  <si>
    <t>Schedule Project Milestones</t>
  </si>
  <si>
    <t>Schedule Sprints</t>
  </si>
  <si>
    <t>Validate schedule with team</t>
  </si>
  <si>
    <t>Generate Roadmap from schedule</t>
  </si>
  <si>
    <t>Test plan: testing schedule</t>
  </si>
  <si>
    <t>Detail testing environment</t>
  </si>
  <si>
    <t>Progression and Regression Testing details</t>
  </si>
  <si>
    <t>UM Business Requirements</t>
  </si>
  <si>
    <t>Logging Business Requirements</t>
  </si>
  <si>
    <t>UM Site Map</t>
  </si>
  <si>
    <t>UM test plan</t>
  </si>
  <si>
    <t>Logging test plan</t>
  </si>
  <si>
    <t>UM class diagram (UML)</t>
  </si>
  <si>
    <t>Logging class diagram</t>
  </si>
  <si>
    <t>UM sequence diagram</t>
  </si>
  <si>
    <t>Logging behavioral diagram</t>
  </si>
  <si>
    <t>UM interfaces to other components</t>
  </si>
  <si>
    <t>Logging interfaces to other components</t>
  </si>
  <si>
    <t>UM Feature Pseudocode</t>
  </si>
  <si>
    <t>Logging Feature Pseudocode</t>
  </si>
  <si>
    <t>Compile UM LL Design Document</t>
  </si>
  <si>
    <t>Compile Logging LL Design Document</t>
  </si>
  <si>
    <t>Update BRD (feedback)</t>
  </si>
  <si>
    <t>Update HL Design (feedback)</t>
  </si>
  <si>
    <t>Update Network Diagram (feedback)</t>
  </si>
  <si>
    <t>Update Project Plan (feedback)</t>
  </si>
  <si>
    <t>Update Site Map (feedback)</t>
  </si>
  <si>
    <t>Update Tech Spec (feedback)</t>
  </si>
  <si>
    <t>Update Test Plan (feedback)</t>
  </si>
  <si>
    <t xml:space="preserve">Test Plan </t>
  </si>
  <si>
    <t>Archiving (BRD)</t>
  </si>
  <si>
    <t>Archiving (Sitemap)</t>
  </si>
  <si>
    <t>Archiving (Test Plan)</t>
  </si>
  <si>
    <t>Error Handling (BRD)</t>
  </si>
  <si>
    <t>Error Handling (Sitemap)</t>
  </si>
  <si>
    <t>Error Handling (Test plan)</t>
  </si>
  <si>
    <t>Logging (Sitemap)</t>
  </si>
  <si>
    <t>Usage Analysis Dashboard (BRD)</t>
  </si>
  <si>
    <t>Usage Analysis Dashboard (Sitemap)</t>
  </si>
  <si>
    <t>Usage Analysis Dashboard (Test Plan)</t>
  </si>
  <si>
    <t>User Access Control (BRD)</t>
  </si>
  <si>
    <t>User Access Control (Sitemap)</t>
  </si>
  <si>
    <t>User Access Control (Test Plan)</t>
  </si>
  <si>
    <t>User Management (Sitemap)</t>
  </si>
  <si>
    <t>Login (BRD)</t>
  </si>
  <si>
    <t>Login (Test Plan)</t>
  </si>
  <si>
    <t>Logout (BRD)</t>
  </si>
  <si>
    <t>Logout (Test Plan)</t>
  </si>
  <si>
    <t>Registration (BRD)</t>
  </si>
  <si>
    <t>Registration (Test Plan)</t>
  </si>
  <si>
    <t>Tech approval: unit testing</t>
  </si>
  <si>
    <t>BRD: Authorize</t>
  </si>
  <si>
    <t>Test: Authorize</t>
  </si>
  <si>
    <t xml:space="preserve">Site Map: Authorize </t>
  </si>
  <si>
    <t xml:space="preserve">BRD: Account Deletion </t>
  </si>
  <si>
    <t xml:space="preserve">Test Cases: Account Deletion  </t>
  </si>
  <si>
    <t>Tech approval: ORM</t>
  </si>
  <si>
    <t>Actual Total</t>
  </si>
  <si>
    <t xml:space="preserve">Tech Approval: Cron </t>
  </si>
  <si>
    <t>Implementation: Authorization</t>
  </si>
  <si>
    <t>Expected Total</t>
  </si>
  <si>
    <t xml:space="preserve">Implementation: Authenication </t>
  </si>
  <si>
    <t>UM Implementation: Model class: User Account</t>
  </si>
  <si>
    <t>UM Implementation: Create accounts</t>
  </si>
  <si>
    <t>UM Implementation: Update accounts</t>
  </si>
  <si>
    <t>UM Implementation: Delete accounts</t>
  </si>
  <si>
    <t>UM Implementation: Enable and disable accounts</t>
  </si>
  <si>
    <t>UM Implementation: Execute bulk operations</t>
  </si>
  <si>
    <t>Logging Implementation: Model class: Log</t>
  </si>
  <si>
    <t>Logging Implementation</t>
  </si>
  <si>
    <t>Archiving Implementation</t>
  </si>
  <si>
    <t xml:space="preserve">Tests: Authorization </t>
  </si>
  <si>
    <t xml:space="preserve">Tests: Authentication </t>
  </si>
  <si>
    <t>UM Tests: Create</t>
  </si>
  <si>
    <t>UM Tests: Update</t>
  </si>
  <si>
    <t>UM Tests: Delete</t>
  </si>
  <si>
    <t>UM Tests: Enable/disable</t>
  </si>
  <si>
    <t>UM Tests: Execute bulk operations</t>
  </si>
  <si>
    <t>Logging Tests</t>
  </si>
  <si>
    <t>Archiving Tests</t>
  </si>
  <si>
    <t>Review BRD, Tech Spec</t>
  </si>
  <si>
    <t xml:space="preserve">Review LL Design Logging, Project Plan </t>
  </si>
  <si>
    <t>Review LL Design UM, Network Diagram</t>
  </si>
  <si>
    <t>Review Test Plan</t>
  </si>
  <si>
    <t xml:space="preserve">Review Site Map, HL Design </t>
  </si>
  <si>
    <t>Address git repo: clean up files</t>
  </si>
  <si>
    <t>Address test parity (tests should pass when desired result happens)</t>
  </si>
  <si>
    <t>Tech Approval: HTML</t>
  </si>
  <si>
    <t>Tech Approval: CSS</t>
  </si>
  <si>
    <t xml:space="preserve">Registration Behavioral Diagram </t>
  </si>
  <si>
    <t xml:space="preserve">Registration Class Diagram </t>
  </si>
  <si>
    <t xml:space="preserve">Login Behavioral Diagram </t>
  </si>
  <si>
    <t xml:space="preserve">Login Class Diagram </t>
  </si>
  <si>
    <t>Logout  Behavior Diagram</t>
  </si>
  <si>
    <t>Logout Class Diagram</t>
  </si>
  <si>
    <t>Error Handling Behavior Diagram</t>
  </si>
  <si>
    <t>Error Handling Class Diagram</t>
  </si>
  <si>
    <t>Registration backend implementation</t>
  </si>
  <si>
    <t>Registration frontend implementation</t>
  </si>
  <si>
    <t>Login backend implementation</t>
  </si>
  <si>
    <t>Login frontend implementation</t>
  </si>
  <si>
    <t>Logout backend implementation</t>
  </si>
  <si>
    <t>Logout frontend implementation</t>
  </si>
  <si>
    <t>Error Handling backend implementation</t>
  </si>
  <si>
    <t>Error Handling frontend implementation</t>
  </si>
  <si>
    <t>Registration Testing</t>
  </si>
  <si>
    <t xml:space="preserve">Login Testing </t>
  </si>
  <si>
    <t>Logout Testing</t>
  </si>
  <si>
    <t>Error Handling Testing</t>
  </si>
  <si>
    <t>Code Review Assignments (Meeting)</t>
  </si>
  <si>
    <t>None</t>
  </si>
  <si>
    <t>N/A</t>
  </si>
  <si>
    <t>New Feature for Jacob</t>
  </si>
  <si>
    <t>Jacob</t>
  </si>
  <si>
    <t>New Feature for Devarsh</t>
  </si>
  <si>
    <t>New Feature for SzeMan</t>
  </si>
  <si>
    <t>SzeMan</t>
  </si>
  <si>
    <t xml:space="preserve">New Feature for Joseph </t>
  </si>
  <si>
    <t>BRD for GPA Calc</t>
  </si>
  <si>
    <t>BRD for Book Selling</t>
  </si>
  <si>
    <t>BRD for Automated Testing</t>
  </si>
  <si>
    <t xml:space="preserve">BRD for Event Planning </t>
  </si>
  <si>
    <t xml:space="preserve">BRD for Recipe Sharing </t>
  </si>
  <si>
    <t xml:space="preserve">Update Project Plan </t>
  </si>
  <si>
    <t>Update project plan to account for code reviews</t>
  </si>
  <si>
    <t>Tech Approval: Jobs API</t>
  </si>
  <si>
    <t>Copy home page &amp; example from original site map to second page</t>
  </si>
  <si>
    <t>Site map</t>
  </si>
  <si>
    <t>Recipe Sharing Site Map</t>
  </si>
  <si>
    <t>Book Selling Site Map</t>
  </si>
  <si>
    <t>Grade Calculator Site Map</t>
  </si>
  <si>
    <t>Grade Calculator</t>
  </si>
  <si>
    <t>Event Planning Site Map</t>
  </si>
  <si>
    <t>Review Recipe Sharing Test Plan</t>
  </si>
  <si>
    <t>Book Selling Test Plan</t>
  </si>
  <si>
    <t>Grade Calculator Test Plan</t>
  </si>
  <si>
    <t>Review Event Planning Test Plan</t>
  </si>
  <si>
    <t>Member</t>
  </si>
  <si>
    <t>SP</t>
  </si>
  <si>
    <t>Automated Moderating Test Plan</t>
  </si>
  <si>
    <t>Address test parity (tests should pass when desired result happens) (UM)</t>
  </si>
  <si>
    <t>Address test parity (tests should pass when desired result happens) (Archiving)</t>
  </si>
  <si>
    <t>Address test parity (tests should pass when desired result happens) (Logging)</t>
  </si>
  <si>
    <t xml:space="preserve">Registration Behavior Diagram </t>
  </si>
  <si>
    <t>Email verification behavior diagram</t>
  </si>
  <si>
    <t>Email verification class/database diagram</t>
  </si>
  <si>
    <t>Authentication Tokens/authentication cookies class/database diagram</t>
  </si>
  <si>
    <t>Authentication</t>
  </si>
  <si>
    <t>Expected
SP/person</t>
  </si>
  <si>
    <t xml:space="preserve">Login Behavior Diagram </t>
  </si>
  <si>
    <t>Logout Behavior Diagram</t>
  </si>
  <si>
    <t>Review login for error handling</t>
  </si>
  <si>
    <t>Review registration for error handling</t>
  </si>
  <si>
    <t>Review logout for error handling</t>
  </si>
  <si>
    <t>User Management frontend implementation (single CRUD operations)</t>
  </si>
  <si>
    <t>User Management frontend implementation (file upload for bulk operations)</t>
  </si>
  <si>
    <t>User Management frontend implementation (bulk CRUD operations)</t>
  </si>
  <si>
    <t>Registration Tests</t>
  </si>
  <si>
    <t>Email verification tests</t>
  </si>
  <si>
    <t>Login Tests</t>
  </si>
  <si>
    <t>Logout Tests</t>
  </si>
  <si>
    <t>Email verification backend implementation</t>
  </si>
  <si>
    <t>Email verification frontend implementation</t>
  </si>
  <si>
    <t>Login error handling implementation</t>
  </si>
  <si>
    <t>Logout error handling implementation</t>
  </si>
  <si>
    <t>Registration error handling implementation</t>
  </si>
  <si>
    <t>Usage Analysis Dashboard Behavior Diagrams</t>
  </si>
  <si>
    <t>Usage Analysis Dashboard Class/database diagram</t>
  </si>
  <si>
    <t>Usage Analysis Dashboard Query Tests</t>
  </si>
  <si>
    <t>Usage Analysis Dashboard Graph/chart tests?</t>
  </si>
  <si>
    <t>Usage Analysis Dashboard Backend implementation Query AS02.1</t>
  </si>
  <si>
    <t>Usage Analysis Dashboard Backend implementation Query AS02.2</t>
  </si>
  <si>
    <t>Usage Analysis Dashboard Backend implementation Query AS02.3</t>
  </si>
  <si>
    <t>Usage Analysis Dashboard Backend implementation Query AS02.4</t>
  </si>
  <si>
    <t>Usage Analysis Dashboard Backend implementation Query AS02.5</t>
  </si>
  <si>
    <t>Usage Analysis Dashboard Backend implementation Query AS02.6</t>
  </si>
  <si>
    <t>Usage Analysis Dashboard Frontend implementation Bar graphs</t>
  </si>
  <si>
    <t>Usage Analysis Dashboard Frontend implementation Trend charts</t>
  </si>
  <si>
    <t>User Access Control Behavior Diagrams</t>
  </si>
  <si>
    <t>User Access Control Class/database diagram</t>
  </si>
  <si>
    <t>User Access Control Tests</t>
  </si>
  <si>
    <t>User Access Control Backend implementation</t>
  </si>
  <si>
    <t>User Access Control Frontend implementation for access denial message</t>
  </si>
  <si>
    <t>User Access Control  Frontend implementation for access denial redirection</t>
  </si>
  <si>
    <t>Tech Approval: AWS Simple Email Service: maximum emails per day</t>
  </si>
  <si>
    <t>Tech Approval: AWS Simple Email Service: speed emails are sent</t>
  </si>
  <si>
    <t>Tech Approval: AWS Simple Email Service: security</t>
  </si>
  <si>
    <t>emails per day</t>
  </si>
  <si>
    <t>Tech Approval: AWS Simple Email Service: Price</t>
  </si>
  <si>
    <t>Tech Approval: AWS Simple Email Service: availability</t>
  </si>
  <si>
    <t>security</t>
  </si>
  <si>
    <t>how quickly are emails sent</t>
  </si>
  <si>
    <t>how secure are the emails</t>
  </si>
  <si>
    <t>price</t>
  </si>
  <si>
    <t xml:space="preserve">availability </t>
  </si>
  <si>
    <t>Schedule Builder Behavior Diagrams</t>
  </si>
  <si>
    <t>Schedule Builder Class diagrams</t>
  </si>
  <si>
    <t>Schedule Builder Database diagrams</t>
  </si>
  <si>
    <t>Schedule Builder Tests</t>
  </si>
  <si>
    <t>Schedule Builder Backend implementation</t>
  </si>
  <si>
    <t>Book Selling Behavior Diagrams</t>
  </si>
  <si>
    <t>Book Selling Class diagrams</t>
  </si>
  <si>
    <t>Book Selling Database diagrams</t>
  </si>
  <si>
    <t>Book Selling Tests</t>
  </si>
  <si>
    <t>Book Selling Backend implementation</t>
  </si>
  <si>
    <t>Automated Moderting Behavior Diagrams</t>
  </si>
  <si>
    <t>Automated Moderting Class diagrams</t>
  </si>
  <si>
    <t>Automated Moderting Database diagrams</t>
  </si>
  <si>
    <t>Automated Moderting Tests</t>
  </si>
  <si>
    <t>Automated Moderting Backend implementation</t>
  </si>
  <si>
    <t>Schedule of Classes Behavior Diagrams</t>
  </si>
  <si>
    <t>Schedule of Classes Class diagrams</t>
  </si>
  <si>
    <t>Schedule of Classes Database diagrams</t>
  </si>
  <si>
    <t>Schedule of Classes Tests</t>
  </si>
  <si>
    <t>Schedule of Classes Backend implementation</t>
  </si>
  <si>
    <t>Tech Approval: AWS + SES: metrics</t>
  </si>
  <si>
    <t>Tech Approval: AWS + SES: pricing</t>
  </si>
  <si>
    <t>Tech Approval: frontend UI: Support</t>
  </si>
  <si>
    <t>Tech Approval: frontend UI: Scalability</t>
  </si>
  <si>
    <t>Tech Approval: Google Maps: metric</t>
  </si>
  <si>
    <t>Remove Michael features from BRD</t>
  </si>
  <si>
    <t>Update project plan to reflect no Michael</t>
  </si>
  <si>
    <t>Remove Michael features from sitemap</t>
  </si>
  <si>
    <t>New team lead email</t>
  </si>
  <si>
    <t>n/a</t>
  </si>
  <si>
    <t>DAO Sequence diagram</t>
  </si>
  <si>
    <t>Addressing Feedback</t>
  </si>
  <si>
    <t>DAO Tests</t>
  </si>
  <si>
    <t>DAO Implementation</t>
  </si>
  <si>
    <t>Book Selling Frontend Implementation</t>
  </si>
  <si>
    <t>Automated Moderating Behavior Diagrams</t>
  </si>
  <si>
    <t>Automated Moderating Class diagrams</t>
  </si>
  <si>
    <t>Automated Moderating Database diagrams</t>
  </si>
  <si>
    <t>Automated Moderating Tests</t>
  </si>
  <si>
    <t>Automated Moderating Backend implementation</t>
  </si>
  <si>
    <t>Automated Moderating Frontend Implementation</t>
  </si>
  <si>
    <t>Tech Approval: Vue: metrics</t>
  </si>
  <si>
    <t>Registration Clean Up</t>
  </si>
  <si>
    <t>Login Clean Up</t>
  </si>
  <si>
    <t>Logout Clean Up</t>
  </si>
  <si>
    <t>Schedule Comparison Sequence Diagrams</t>
  </si>
  <si>
    <t>Schedule Comparison Database &amp; Class Diagrams</t>
  </si>
  <si>
    <t>Schedule Builder Backend Implementation: Schedule Selection</t>
  </si>
  <si>
    <t>Schedule Builder Frontend Implementation: Schedule Selection</t>
  </si>
  <si>
    <t>User Access Control Clean Up</t>
  </si>
  <si>
    <t>Automated Moderating Clean up</t>
  </si>
  <si>
    <t xml:space="preserve">Schedule Comparison  Upload LL +  send message to Vong </t>
  </si>
  <si>
    <t xml:space="preserve">Matching Sequence Diagrams </t>
  </si>
  <si>
    <t xml:space="preserve">Mathcing Class Diagrams </t>
  </si>
  <si>
    <t xml:space="preserve">Matching Database Diagrams </t>
  </si>
  <si>
    <t xml:space="preserve">Matching Upload LL +  send message to Vong </t>
  </si>
  <si>
    <t xml:space="preserve">Messaging Sequence Diagrams </t>
  </si>
  <si>
    <t>Messaging</t>
  </si>
  <si>
    <t xml:space="preserve">Messaging Upload LL +  send message to Vong </t>
  </si>
  <si>
    <t xml:space="preserve">Event Planning Sequence Diagrams </t>
  </si>
  <si>
    <t xml:space="preserve">Event Planning Class Diagrams </t>
  </si>
  <si>
    <t xml:space="preserve">Event Planning Database Diagrams </t>
  </si>
  <si>
    <t xml:space="preserve">Event Planning Upload LL +  send message to Vong </t>
  </si>
  <si>
    <t xml:space="preserve">Aid Egilibility Sequence Diagrams </t>
  </si>
  <si>
    <t xml:space="preserve">Aid Egilibility Class Diagrams </t>
  </si>
  <si>
    <t xml:space="preserve">Aid Egilibility Database Diagrams </t>
  </si>
  <si>
    <t xml:space="preserve">Aid Egilibility Upload LL +  send message to Vong </t>
  </si>
  <si>
    <t xml:space="preserve">Recipe Sharing Sequence Diagrams </t>
  </si>
  <si>
    <t xml:space="preserve">Recipe Sharing Class Diagrams </t>
  </si>
  <si>
    <t xml:space="preserve">Recipe Sharing Database Diagrams </t>
  </si>
  <si>
    <t xml:space="preserve">Recipe Sharing Upload LL +  send message to Vong </t>
  </si>
  <si>
    <t xml:space="preserve">Student Discounts Sequence Diagrams </t>
  </si>
  <si>
    <t xml:space="preserve">Student Discounts Class Diagrams </t>
  </si>
  <si>
    <t xml:space="preserve">Student Discounts Database Diagrams </t>
  </si>
  <si>
    <t xml:space="preserve">Student Discounts Upload LL +  send message to Vong </t>
  </si>
  <si>
    <t xml:space="preserve">Login Wrap up </t>
  </si>
  <si>
    <t>Logout Wrap up</t>
  </si>
  <si>
    <t xml:space="preserve">Matching Error Handling </t>
  </si>
  <si>
    <t>Mathcing Backend</t>
  </si>
  <si>
    <t xml:space="preserve">Upload Matching LL Design </t>
  </si>
  <si>
    <t>% Diff.</t>
  </si>
  <si>
    <r>
      <rPr>
        <rFont val="Roboto"/>
        <strike/>
        <color theme="1"/>
      </rPr>
      <t xml:space="preserve">Address changes outlined in pull request: </t>
    </r>
    <r>
      <rPr>
        <rFont val="Roboto"/>
        <strike/>
        <color rgb="FF1155CC"/>
      </rPr>
      <t>https://github.com/audreybrio/SeniorProject/pull/14</t>
    </r>
  </si>
  <si>
    <t>User Access Control: Cleanup database code</t>
  </si>
  <si>
    <t>Remove code and LL design files from root directory on branch 'Albert'</t>
  </si>
  <si>
    <t>Ensure git branch 'Albert' is consistent with main (no duplicate/outdated paths, folders, or files)</t>
  </si>
  <si>
    <t>Ensure git branch 'Brad' is consistent with main (no duplicate/outdated paths, folders, or files)</t>
  </si>
  <si>
    <t>Ensure git branch 'Devarsh' is consistent with main (no duplicate/outdated paths, folders, or files)</t>
  </si>
  <si>
    <t>Ensure git branch 'Jacob2' is consistent with main (no duplicate/outdated paths, folders, or files)</t>
  </si>
  <si>
    <t>Ensure git branch 'Joseph' is consistent with main (no duplicate/outdated paths, folders, or files)</t>
  </si>
  <si>
    <t>Merge git branch 'Albert' into main</t>
  </si>
  <si>
    <t>Merge git branch 'Brad' into main</t>
  </si>
  <si>
    <t>Merge git branch 'Devarsh' into main</t>
  </si>
  <si>
    <t>Merge git branch 'Jacob2' into main</t>
  </si>
  <si>
    <t>Merge git branch 'Joseph' into main</t>
  </si>
  <si>
    <t>Schedule Builder Backend Implementation: Create Schedule Item</t>
  </si>
  <si>
    <t>Schedule Builder Backend Implementation: Delete Schedule Item</t>
  </si>
  <si>
    <t>Schedule Builder Backend Implementation: Update Schedule Item</t>
  </si>
  <si>
    <t>Schedule Builder Frontend Implementation: Create Schedule Item</t>
  </si>
  <si>
    <t>Schedule Builder Frontend Implementation: Delete Schedule Item</t>
  </si>
  <si>
    <t>Schedule Builder Frontend Implementation: Update Schedule Item</t>
  </si>
  <si>
    <t>Schedule Builder Backend Implementation: Websocket connections</t>
  </si>
  <si>
    <t>Schedule Builder Frontend Implementation: Websocket connections</t>
  </si>
  <si>
    <t>Schedule Comparison Backend Implementation: Comparison algorithm: sum of shared free time in minutes</t>
  </si>
  <si>
    <t>Event Planning Backend</t>
  </si>
  <si>
    <t>Event Planning Frontend</t>
  </si>
  <si>
    <t>Aid Eligibility database implementation</t>
  </si>
  <si>
    <t>Aid Eligibility</t>
  </si>
  <si>
    <t xml:space="preserve">Aid Eligibility backend </t>
  </si>
  <si>
    <t>Aid Eligibility forntend</t>
  </si>
  <si>
    <t>Aid Eligibility testing</t>
  </si>
  <si>
    <t>Student Discounts Backend Implementation: Create Discount Item</t>
  </si>
  <si>
    <t>Student Discounts Backend Implementation: DeleteDiscount Item</t>
  </si>
  <si>
    <t>Student Discounts Frontend Implementation: Create Discount Item</t>
  </si>
  <si>
    <t>Student Discounts Frontend Implementation: DeleteDiscount Item</t>
  </si>
  <si>
    <t>Reorganize git Main branch to include Vue</t>
  </si>
  <si>
    <t>Reviewing and finalizing Messaging Diagrams</t>
  </si>
  <si>
    <t>Create initial frontend for Messages page</t>
  </si>
  <si>
    <t>Recipe backend coding</t>
  </si>
  <si>
    <t>Recipe front and modeling implementation</t>
  </si>
  <si>
    <t>Finish Book Selling UI and Tie to backend</t>
  </si>
  <si>
    <t>Let's Encrypt DAR</t>
  </si>
  <si>
    <t>Obtain SSL Certificate</t>
  </si>
  <si>
    <t>Deploy AWS with inital project</t>
  </si>
  <si>
    <t>Initial AWS Deployment</t>
  </si>
  <si>
    <t>AWS Redeployment 1/4 (for Joseph's ICR)</t>
  </si>
  <si>
    <t>AWS Redeployment 2/4 (for Albert's ICR)</t>
  </si>
  <si>
    <t>Merge git branch 'Jacob' into main</t>
  </si>
  <si>
    <t>AWS Redeployment 3/4 (for Brad, Devarsh, Sze, Jacob ICRs)</t>
  </si>
  <si>
    <t>AWS Redeployment 4/4 (for Audrey ICR)</t>
  </si>
  <si>
    <t>Cleaning code for Recipe sharing</t>
  </si>
  <si>
    <t xml:space="preserve">Matching Back End: Activity </t>
  </si>
  <si>
    <t>Matching Front End: Activity</t>
  </si>
  <si>
    <t>Matching Tests</t>
  </si>
  <si>
    <t>Mathcing Backend: Tutoring</t>
  </si>
  <si>
    <t xml:space="preserve">Mathcing Front End: Tutoring </t>
  </si>
  <si>
    <t>Recipe Backend coding</t>
  </si>
  <si>
    <t>Recipe view page and search page</t>
  </si>
  <si>
    <t>Schedule Comparison Backend Implementation: Comparison algorithm: visual representation</t>
  </si>
  <si>
    <t>Schedule Comparison Backend: Controller action for accessing a comparison</t>
  </si>
  <si>
    <t>Schedule Comparison Backend: Link generation for comparisons</t>
  </si>
  <si>
    <t>Schedule Comparison Backend: Retrieving schedules for comparison</t>
  </si>
  <si>
    <t>Schedule Comparison Backend: User access control for schedules</t>
  </si>
  <si>
    <t>Schedule Comparison Frontend: Comparison view (visual representation)</t>
  </si>
  <si>
    <t>Schedule Comparison Frontend: Schedule selection view</t>
  </si>
  <si>
    <t>Schedule Comparison Tests Backend Implementation: Comparison algorithm: sum of shared free time in minutes</t>
  </si>
  <si>
    <t>Schedule Comparison Tests Backend Implementation: Comparison algorithm: visual representation</t>
  </si>
  <si>
    <t>Schedule Comparison Tests Backend</t>
  </si>
  <si>
    <t>Schedule Comparison Tests Frontend</t>
  </si>
  <si>
    <t>Student Discounts Frontend Implementation:  Map Directions for Discount Item</t>
  </si>
  <si>
    <t>Student Discounts Frontend Implementation: Display Map for Discount Item</t>
  </si>
  <si>
    <t>Student Discounts Frontend Implementation: Update Discount Item</t>
  </si>
  <si>
    <t>Recipe database coding</t>
  </si>
  <si>
    <t xml:space="preserve">Recipe upload page </t>
  </si>
  <si>
    <t xml:space="preserve">Sprint 0 </t>
  </si>
  <si>
    <t>WI</t>
  </si>
  <si>
    <t xml:space="preserve">SP </t>
  </si>
  <si>
    <t xml:space="preserve">Task Breakdown </t>
  </si>
  <si>
    <t xml:space="preserve">Assigned </t>
  </si>
  <si>
    <t xml:space="preserve">Team Capacity </t>
  </si>
  <si>
    <t xml:space="preserve">Team Member </t>
  </si>
  <si>
    <t xml:space="preserve">Capacity </t>
  </si>
  <si>
    <t xml:space="preserve">Project Plan </t>
  </si>
  <si>
    <t xml:space="preserve">In Capacity </t>
  </si>
  <si>
    <t>TOTAL SP Value</t>
  </si>
  <si>
    <t>Sprint 1</t>
  </si>
  <si>
    <t xml:space="preserve">Michael </t>
  </si>
  <si>
    <t>Sprint 2</t>
  </si>
  <si>
    <t>Sprint 3</t>
  </si>
  <si>
    <t>Sprint 4</t>
  </si>
  <si>
    <t>LL Desgin</t>
  </si>
  <si>
    <t xml:space="preserve">Audrey </t>
  </si>
  <si>
    <t xml:space="preserve">Joseph </t>
  </si>
  <si>
    <t>UM behavioral diagram</t>
  </si>
  <si>
    <t>Sprint 5</t>
  </si>
  <si>
    <t>Core Components</t>
  </si>
  <si>
    <t>Error Handling (Test Plan)</t>
  </si>
  <si>
    <t>Sprint 6</t>
  </si>
  <si>
    <t xml:space="preserve">LL Design </t>
  </si>
  <si>
    <t>UM Implementation: Create</t>
  </si>
  <si>
    <t>UM Implementation: Update</t>
  </si>
  <si>
    <t>UM Implementation: Delete</t>
  </si>
  <si>
    <t>UM Implementation: Enable/disable</t>
  </si>
  <si>
    <t>Sprint 7</t>
  </si>
  <si>
    <t>Registration Backend Implemtation</t>
  </si>
  <si>
    <t xml:space="preserve">Registration Frontend Implemtation </t>
  </si>
  <si>
    <t xml:space="preserve">Registration Testing </t>
  </si>
  <si>
    <t>Login Backend Implemtation</t>
  </si>
  <si>
    <t xml:space="preserve">Login Frontend Implemtation </t>
  </si>
  <si>
    <t xml:space="preserve">Logout Class Diagram </t>
  </si>
  <si>
    <t xml:space="preserve">Logout Behavioral Diagram </t>
  </si>
  <si>
    <t>Logout Backend Implemtation</t>
  </si>
  <si>
    <t xml:space="preserve">Logout Frontend Implemtation </t>
  </si>
  <si>
    <t xml:space="preserve">Logout Testing </t>
  </si>
  <si>
    <t xml:space="preserve">Error Handling Class Diagram </t>
  </si>
  <si>
    <t xml:space="preserve">Error Handling Behavioral Diagram </t>
  </si>
  <si>
    <t>Error Handling Backend Implemtation</t>
  </si>
  <si>
    <t xml:space="preserve">Error Handling Frontend Implemtation </t>
  </si>
  <si>
    <t xml:space="preserve">Error Handling Testing </t>
  </si>
  <si>
    <t>Sprint 8</t>
  </si>
  <si>
    <t xml:space="preserve">Update Prokect Plan </t>
  </si>
  <si>
    <t>New Feature for Joseph</t>
  </si>
  <si>
    <t xml:space="preserve">BRD for Event Plannig </t>
  </si>
  <si>
    <t xml:space="preserve">BRD for Automated Moderating </t>
  </si>
  <si>
    <t xml:space="preserve">BRD for GPA Calulator </t>
  </si>
  <si>
    <t>Sprint 9</t>
  </si>
  <si>
    <t>Devrsh</t>
  </si>
  <si>
    <t>Sprint 10</t>
  </si>
  <si>
    <t>In Capacity</t>
  </si>
  <si>
    <t>Schedule Builder Class Diagrams</t>
  </si>
  <si>
    <t>Schedule Builder Database Diagrams</t>
  </si>
  <si>
    <t>Automated Moderating  Behavior Diagrams</t>
  </si>
  <si>
    <t>Automated Moderating  Class Diagrams</t>
  </si>
  <si>
    <t>Automated Moderating  Database Diagrams</t>
  </si>
  <si>
    <t>Automated Moderating  Tests</t>
  </si>
  <si>
    <t>Schedule of Classes Class Diagrams</t>
  </si>
  <si>
    <t>Schedule of Classes Database Diagrams</t>
  </si>
  <si>
    <t>Sprint 11</t>
  </si>
  <si>
    <t>Tech Approval: AWS + SES metrics</t>
  </si>
  <si>
    <t>Tech Approval: frontend UI metric</t>
  </si>
  <si>
    <t>Tech Approval: Google Maps metric</t>
  </si>
  <si>
    <t>Adjusting Feedback</t>
  </si>
  <si>
    <t>Sprint 12</t>
  </si>
  <si>
    <t>Tech Approval: Vue metrics</t>
  </si>
  <si>
    <t>Usage Analysis Clean Up</t>
  </si>
  <si>
    <t>Automated Moderating Clean Up</t>
  </si>
  <si>
    <t xml:space="preserve">Scedule Comparison </t>
  </si>
  <si>
    <t xml:space="preserve">Aid Egilibility </t>
  </si>
  <si>
    <t>Sprint 13</t>
  </si>
  <si>
    <t>Login Wrap Up</t>
  </si>
  <si>
    <t>Logout Wrap Up</t>
  </si>
  <si>
    <t xml:space="preserve">Upload LL Design </t>
  </si>
  <si>
    <t xml:space="preserve">Matching Backend </t>
  </si>
  <si>
    <t>Reviewing and finalizing Messaging Diagram</t>
  </si>
  <si>
    <r>
      <rPr>
        <rFont val="Roboto"/>
        <color theme="1"/>
      </rPr>
      <t xml:space="preserve">Address changes outlined in pull request: </t>
    </r>
    <r>
      <rPr>
        <rFont val="Roboto"/>
        <color rgb="FF1155CC"/>
        <u/>
      </rPr>
      <t>https://github.com/audreybrio/SeniorProject/pull/14</t>
    </r>
  </si>
  <si>
    <t>Sprint 14</t>
  </si>
  <si>
    <t>Schedule Comparison Tests Backend: User access control for schedules</t>
  </si>
  <si>
    <t>Schedule Comparison Tests Backend: Retrieving schedules for comparison</t>
  </si>
  <si>
    <t>Schedule Comparison Tests Backend: Controller action for accessing a comparison</t>
  </si>
  <si>
    <t>Schedule Comparison Tests Backend: Link generation for comparisons</t>
  </si>
  <si>
    <t>Schedule Comparison Tests Frontend: Comparison view (visual representation)</t>
  </si>
  <si>
    <t>Schedule Comparison Tests Frontend: Schedule selection view</t>
  </si>
  <si>
    <t>Schedule Comparison Tests Frontend: Serving a link</t>
  </si>
  <si>
    <t>Sprint 15</t>
  </si>
  <si>
    <t>Last minute clean up</t>
  </si>
  <si>
    <t>Start Date</t>
  </si>
  <si>
    <t>Day of Sprint</t>
  </si>
  <si>
    <t>Actual Effort</t>
  </si>
  <si>
    <t>Expected</t>
  </si>
  <si>
    <t>Actual</t>
  </si>
  <si>
    <t>End Date</t>
  </si>
  <si>
    <t>Sprint Length</t>
  </si>
  <si>
    <t xml:space="preserve">Team Size </t>
  </si>
  <si>
    <t>Team Capacity</t>
  </si>
  <si>
    <t>Total Sprint SP</t>
  </si>
  <si>
    <t>SP/Day</t>
  </si>
  <si>
    <t>t</t>
  </si>
  <si>
    <t>w</t>
  </si>
  <si>
    <t>th</t>
  </si>
  <si>
    <t>f</t>
  </si>
  <si>
    <t>s</t>
  </si>
  <si>
    <t>m</t>
  </si>
  <si>
    <t>Who</t>
  </si>
  <si>
    <t>Tasks</t>
  </si>
  <si>
    <t>Day of Sprint (hours worked)</t>
  </si>
  <si>
    <t>SP Decrement</t>
  </si>
  <si>
    <t>Total Change</t>
  </si>
  <si>
    <t>Daily Scrum Meeting</t>
  </si>
  <si>
    <t xml:space="preserve">Day of Sprint </t>
  </si>
  <si>
    <t>What did you work on Yesterday?</t>
  </si>
  <si>
    <t>What are you working on today?</t>
  </si>
  <si>
    <t>Are You Blocked?</t>
  </si>
  <si>
    <t>Day 1</t>
  </si>
  <si>
    <t>student discount</t>
  </si>
  <si>
    <t>no</t>
  </si>
  <si>
    <t>last min clean up</t>
  </si>
  <si>
    <t>account recovery</t>
  </si>
  <si>
    <t>Day 2</t>
  </si>
  <si>
    <t>yes</t>
  </si>
  <si>
    <t>gpa/grade calc</t>
  </si>
  <si>
    <t>UM, user deletion</t>
  </si>
  <si>
    <t>Day 3</t>
  </si>
  <si>
    <t>clean up</t>
  </si>
  <si>
    <t>Day 4</t>
  </si>
  <si>
    <t>user privacy, git</t>
  </si>
  <si>
    <t>Day 5</t>
  </si>
  <si>
    <t>career opportunities</t>
  </si>
  <si>
    <t>user privacy, UM</t>
  </si>
  <si>
    <t>Day 6</t>
  </si>
  <si>
    <t>schedule comparison</t>
  </si>
  <si>
    <t>Day 7</t>
  </si>
  <si>
    <t>Day 8</t>
  </si>
  <si>
    <t>gpa/grade calc, git</t>
  </si>
  <si>
    <t>clean up, git</t>
  </si>
  <si>
    <t>CODE REVIEW</t>
  </si>
  <si>
    <t>student discounts</t>
  </si>
  <si>
    <t>git</t>
  </si>
  <si>
    <t>recipe</t>
  </si>
  <si>
    <t>aid egilibility</t>
  </si>
  <si>
    <t>event planning</t>
  </si>
  <si>
    <t>matching</t>
  </si>
  <si>
    <t xml:space="preserve">git </t>
  </si>
  <si>
    <t>Day 9</t>
  </si>
  <si>
    <t>Day 10</t>
  </si>
  <si>
    <t>Day 11</t>
  </si>
  <si>
    <t>Day 12</t>
  </si>
  <si>
    <t>TEAM REVIEW</t>
  </si>
  <si>
    <r>
      <rPr>
        <rFont val="Roboto"/>
        <color theme="1"/>
      </rPr>
      <t xml:space="preserve">Address changes outlined in pull request: </t>
    </r>
    <r>
      <rPr>
        <rFont val="Roboto"/>
        <color rgb="FF1155CC"/>
        <u/>
      </rPr>
      <t>https://github.com/audreybrio/SeniorProject/pull/14</t>
    </r>
  </si>
  <si>
    <t>registration</t>
  </si>
  <si>
    <t>login + logout</t>
  </si>
  <si>
    <t>Schedule builder frontend implementation tasks</t>
  </si>
  <si>
    <t>LL</t>
  </si>
  <si>
    <t>aid egilibiity</t>
  </si>
  <si>
    <t>UAD</t>
  </si>
  <si>
    <t>diagrams</t>
  </si>
  <si>
    <t>aid eglibiility + automated modeerating</t>
  </si>
  <si>
    <t>Schedule builder frontend AJAX requests</t>
  </si>
  <si>
    <t>UAD+Pull request</t>
  </si>
  <si>
    <t>login, logout, upload LL</t>
  </si>
  <si>
    <t>Schedule builder controller routing &amp; AJAX requests</t>
  </si>
  <si>
    <t>UAD+Git branch update</t>
  </si>
  <si>
    <t xml:space="preserve">login + logout </t>
  </si>
  <si>
    <t>Ensuring my branch is consistent with main, schedule builder backend CRUD operations on schedule items</t>
  </si>
  <si>
    <t>user access control</t>
  </si>
  <si>
    <t>aid eligibility + automated moderating</t>
  </si>
  <si>
    <t>UAD+EP backend</t>
  </si>
  <si>
    <t>login, logout, git</t>
  </si>
  <si>
    <t>git (helping with merges), schedule builder frontend</t>
  </si>
  <si>
    <t>automated moderating testing</t>
  </si>
  <si>
    <t>UAD+Git merge branch</t>
  </si>
  <si>
    <t>registration + git</t>
  </si>
  <si>
    <t>git, schedule builder</t>
  </si>
  <si>
    <t>UAC</t>
  </si>
  <si>
    <t>github check</t>
  </si>
  <si>
    <t>student discunts</t>
  </si>
  <si>
    <t>aid egiibility</t>
  </si>
  <si>
    <t>EP backend</t>
  </si>
  <si>
    <t>schedule builder + comparison</t>
  </si>
  <si>
    <t>Recipe back end</t>
  </si>
  <si>
    <t>book selling</t>
  </si>
  <si>
    <t>EP backend + backend</t>
  </si>
  <si>
    <t xml:space="preserve">Recipe Front End </t>
  </si>
  <si>
    <t>Recipe Front End</t>
  </si>
  <si>
    <t>proposal</t>
  </si>
  <si>
    <t xml:space="preserve">Sprint </t>
  </si>
  <si>
    <t>Hours Worked</t>
  </si>
  <si>
    <t>Over/Under</t>
  </si>
  <si>
    <t xml:space="preserve">Hours Worked </t>
  </si>
  <si>
    <t>Capacity</t>
  </si>
  <si>
    <t>Total =</t>
  </si>
  <si>
    <t>Over effort =</t>
  </si>
  <si>
    <t>milestone 1</t>
  </si>
  <si>
    <t>test plan</t>
  </si>
  <si>
    <t>milestone 2</t>
  </si>
  <si>
    <t>UM, Logging</t>
  </si>
  <si>
    <t>on older docs</t>
  </si>
  <si>
    <t>and LL</t>
  </si>
  <si>
    <t>sprint 4 +</t>
  </si>
  <si>
    <t>core comp</t>
  </si>
  <si>
    <t>sprint 5 +</t>
  </si>
  <si>
    <t>codes</t>
  </si>
  <si>
    <t>1st half core</t>
  </si>
  <si>
    <t xml:space="preserve">team code review feature </t>
  </si>
  <si>
    <t>tcr + icr</t>
  </si>
  <si>
    <t>icr</t>
  </si>
  <si>
    <t>final szn</t>
  </si>
  <si>
    <t>Sprint 0</t>
  </si>
  <si>
    <t xml:space="preserve">Over Effort = </t>
  </si>
  <si>
    <t>project plan</t>
  </si>
  <si>
    <t>network diagram</t>
  </si>
  <si>
    <t>Forecast</t>
  </si>
  <si>
    <t xml:space="preserve">Sprint 8 </t>
  </si>
  <si>
    <t xml:space="preserve">     </t>
  </si>
  <si>
    <t>Sprint #</t>
  </si>
  <si>
    <t>% Error</t>
  </si>
  <si>
    <t>Expected Hours</t>
  </si>
  <si>
    <t>Actual Hours</t>
  </si>
  <si>
    <t>Date</t>
  </si>
  <si>
    <t>What did we do well?</t>
  </si>
  <si>
    <t>What did we do wrong?</t>
  </si>
  <si>
    <t>How can we improve next time?</t>
  </si>
  <si>
    <t>As a team, we have good communcaiton</t>
  </si>
  <si>
    <t xml:space="preserve">Didnt ask as many questions to professor as should have </t>
  </si>
  <si>
    <t>Make sure we have priority on backlog</t>
  </si>
  <si>
    <t>As a team, we have good communcaiton and meet when necessary.</t>
  </si>
  <si>
    <t>Be more productive when waiting for feedback</t>
  </si>
  <si>
    <t>Work on other items when waiting for feedback</t>
  </si>
  <si>
    <t xml:space="preserve">send more emails to professor when need help, not jsut wait for 
office hours </t>
  </si>
  <si>
    <t>As a team, we have good communcaiton.</t>
  </si>
  <si>
    <t xml:space="preserve">Didnt complete tasks during sprint </t>
  </si>
  <si>
    <t>work on other items when waiting for feedback</t>
  </si>
  <si>
    <t>Didn't ask for help as much when needed</t>
  </si>
  <si>
    <t>met more as needed, communicated well</t>
  </si>
  <si>
    <t>We didn't update the status of tasks as often as we should have.</t>
  </si>
  <si>
    <t>assigning tasks before begining and continously marking when things are done</t>
  </si>
  <si>
    <t>met more as needed, communicated well, got 
all tasks done during sprint</t>
  </si>
  <si>
    <t>we worked on it a lot more then orginially planned</t>
  </si>
  <si>
    <t>make better estimates of story point values</t>
  </si>
  <si>
    <t xml:space="preserve">scrum wasnt to level of detail needed it to be at </t>
  </si>
  <si>
    <t>make individual burndown charts, improve backlog</t>
  </si>
  <si>
    <t>got all WI done, communicated well</t>
  </si>
  <si>
    <t>plan the sprint accordingly, write down meeting inormation</t>
  </si>
  <si>
    <t>didnt update keep track of how many hours worked each day</t>
  </si>
  <si>
    <t>make nicer and easier way to see how long worked on each task
each day</t>
  </si>
  <si>
    <t xml:space="preserve">did better job on prioritizing items each sprint </t>
  </si>
  <si>
    <t xml:space="preserve">not accurately keeping track of hours </t>
  </si>
  <si>
    <t>at the end of each day, update hours</t>
  </si>
  <si>
    <t>what did we do well?</t>
  </si>
  <si>
    <t>improved our use of scrum</t>
  </si>
  <si>
    <t xml:space="preserve">didnt communicate as much as could have </t>
  </si>
  <si>
    <t xml:space="preserve">Still have meetings on scheduled days, even if its just to say 
what were going to work on, and ask questions </t>
  </si>
  <si>
    <t xml:space="preserve">more clear view of who was doing what task </t>
  </si>
  <si>
    <t xml:space="preserve">didnt communicate as much, started late </t>
  </si>
  <si>
    <t xml:space="preserve">plan the next sprint ahead of time in order to begin working 
on the WI during the first day of the sprint </t>
  </si>
  <si>
    <t>split of tasks more evenly</t>
  </si>
  <si>
    <t xml:space="preserve">didnt specify who was in charge of what work item </t>
  </si>
  <si>
    <t xml:space="preserve">Clearly note who is in charge of which work item </t>
  </si>
  <si>
    <t xml:space="preserve">actually used our backlog </t>
  </si>
  <si>
    <t xml:space="preserve">need to update hours daily, not at the end </t>
  </si>
  <si>
    <t xml:space="preserve">Update hours at the end of every day </t>
  </si>
  <si>
    <t>updated hours on more daily basis, communciated well</t>
  </si>
  <si>
    <t>Some tasks were not very clearly defined during sprint planning</t>
  </si>
  <si>
    <t xml:space="preserve">make sure everyone understands what they are working on during sprint planning </t>
  </si>
  <si>
    <t>what did we do wrong?</t>
  </si>
  <si>
    <t>i think we communicated well, met as needed, and 
were all made clear on what we needed to do</t>
  </si>
  <si>
    <t>people working on each others assigned tasks</t>
  </si>
  <si>
    <t>swap tasks if both parties working more on each others task, make
that adjustment during sprint planning</t>
  </si>
  <si>
    <t xml:space="preserve">communicated well and asked for help when needed it from each other </t>
  </si>
  <si>
    <t xml:space="preserve">having larger crunch time, working more on tasks in 
beginning of sprint </t>
  </si>
  <si>
    <t>work on tasks evenly thorughout sprint to avoid all piling up at end</t>
  </si>
  <si>
    <t>made progress on finding information for our resoruces, asking for help when needed</t>
  </si>
  <si>
    <t xml:space="preserve">didnt update backlog on where at in progress for a task </t>
  </si>
  <si>
    <t xml:space="preserve">update hours on a daily basis </t>
  </si>
  <si>
    <t>helped each other out as needed, did more research</t>
  </si>
  <si>
    <t xml:space="preserve">not asking as many questions even though still confuesed
on what needs to be done </t>
  </si>
  <si>
    <t>send more emails when have questions regarding whats due, update backlog when finish a task</t>
  </si>
  <si>
    <t>working on task independentely were productive</t>
  </si>
  <si>
    <t>We didn't meet much often as previous sprints and we had lack of communication</t>
  </si>
  <si>
    <t>more communication would encourage us to finish our tasks faster</t>
  </si>
  <si>
    <t>how can we improve next time?</t>
  </si>
  <si>
    <t xml:space="preserve">we planned for our sprint better </t>
  </si>
  <si>
    <t>We didnt meet as much as we normally do, missing two days
we typically meet, we didnt finish all the tasks for this sprint</t>
  </si>
  <si>
    <t xml:space="preserve">be more productive when we dont meet, keep ourselves 
accountable, fill out hours after working on task </t>
  </si>
  <si>
    <t>Research seemed more productive than in past sprints</t>
  </si>
  <si>
    <t>Didn't communicate as much, self-starting was difficult</t>
  </si>
  <si>
    <t>Communicate more to increase hours worked</t>
  </si>
  <si>
    <t>Reserch gathering for UM was good</t>
  </si>
  <si>
    <t>Need to communicate with group more</t>
  </si>
  <si>
    <t>Ask more about difficulty in tasks for better understanding</t>
  </si>
  <si>
    <t>sprint planning went very well</t>
  </si>
  <si>
    <t>We did not work on things together, when these tasks required collaboration</t>
  </si>
  <si>
    <t>Plan specifically what will be worked on during a given meeting or day</t>
  </si>
  <si>
    <t>prioritized tasks well and helped each other out</t>
  </si>
  <si>
    <t>We left most of talks to work on them at the end of the sprint, which contributed to uncomplete some of our tasks. Moreover, we didn't updated our hours on our oun sprints daily</t>
  </si>
  <si>
    <t>Working at least an hour everyday on our own tasks and communicate every day to be aware of each others' progress</t>
  </si>
  <si>
    <t xml:space="preserve">we did well planning this sprint and leaving knowing we all needed to with breaking up the core 
components </t>
  </si>
  <si>
    <t xml:space="preserve">Since it was Thanksgivng break, we did not communicate as much as we normally would have. Also not asking questions when unsure of a task and fillowing hours out </t>
  </si>
  <si>
    <t>Communicate to the person who is blocking us and work togehter to make sure the task get completed. Plan out a better schedule as to finish everything during the sprint</t>
  </si>
  <si>
    <t>Some tasks not as clearly defined/described in the sprint backlog</t>
  </si>
  <si>
    <t>Ask for clarification on tasks sooner, break down work more when necessary</t>
  </si>
  <si>
    <t>Spring Planning went well</t>
  </si>
  <si>
    <t>A lot of work was not completed and carried over</t>
  </si>
  <si>
    <t>Plan more specifically when work will be done</t>
  </si>
  <si>
    <t>Helped each other out to finish our tasks on time by the end of the sprint</t>
  </si>
  <si>
    <t>Some of us were blocked for some days which contributed to get behind our sprint tasks</t>
  </si>
  <si>
    <t>If we notice that we are blocked on a task, we should let everyone know to finish our tasks faster</t>
  </si>
  <si>
    <t>writing code for UM implementations was completed on time as we planned</t>
  </si>
  <si>
    <t>spring Planning went well</t>
  </si>
  <si>
    <t>Try to avoid carryover from previous sprint</t>
  </si>
  <si>
    <t>did better job prioritizing items each time</t>
  </si>
  <si>
    <t>We were able to complete our work despite caryover from the previous sprint</t>
  </si>
  <si>
    <t>Too much work was saved for the last few days</t>
  </si>
  <si>
    <t>Moving forward we need to be better at completing all tasks in a sprint and not letting things get carried over to the next sprint</t>
  </si>
  <si>
    <t>We started working on this sprint in advance before the semester began</t>
  </si>
  <si>
    <t>The sprint ended without finishing all our tasks</t>
  </si>
  <si>
    <t>communicate more and work together to finish our tasks</t>
  </si>
  <si>
    <t>We communicated when we had questions regarding work another team member did</t>
  </si>
  <si>
    <t>We did not complete all the work in the sprint, feel like when we dont meet we dont work on the project</t>
  </si>
  <si>
    <t>Checking in every day to see if people have questions or are blocked</t>
  </si>
  <si>
    <t>decent job planning; made some progress during break</t>
  </si>
  <si>
    <t>Didn't meet or work regularly</t>
  </si>
  <si>
    <t>Meet &amp; work regularly</t>
  </si>
  <si>
    <t>Good Communication and decent break down of tasks</t>
  </si>
  <si>
    <t xml:space="preserve">Did not reach hourly goals </t>
  </si>
  <si>
    <t>Prioritize other work for progression of project</t>
  </si>
  <si>
    <t>Progress was made during break</t>
  </si>
  <si>
    <t>Did not meet hourly goals</t>
  </si>
  <si>
    <t>Work more regularly</t>
  </si>
  <si>
    <t>assigning tasks before begining working and continously marking when things are done</t>
  </si>
  <si>
    <t xml:space="preserve">We had to adjust our sprint when met with an unexpected twist </t>
  </si>
  <si>
    <t xml:space="preserve">we did not finish eveything we needed to this sprint </t>
  </si>
  <si>
    <t xml:space="preserve">break down tasks more, fill out hours </t>
  </si>
  <si>
    <t>good integration of new members</t>
  </si>
  <si>
    <t>Individual tasks may have been too large to be a decent task</t>
  </si>
  <si>
    <t>Make planning more granular</t>
  </si>
  <si>
    <t xml:space="preserve">splitting works and helping each othher </t>
  </si>
  <si>
    <t>didn't finished new features selections on time</t>
  </si>
  <si>
    <t>try to have clear conversations before adding something which can help other to know what did u add</t>
  </si>
  <si>
    <t>Handled giving tasks to new people in an efficient manner.</t>
  </si>
  <si>
    <t>Underestimated new work loads and meeting times for 8 people.</t>
  </si>
  <si>
    <t>Schedule meetings based on the majority of people's availability and start new tasks right away.</t>
  </si>
  <si>
    <t xml:space="preserve">Creating new features with new members </t>
  </si>
  <si>
    <t>Task was on a larger scale than had excpected and having to deal with other difficult classes</t>
  </si>
  <si>
    <t>Doing more difficult tasks first if possible then moving to easier tasks</t>
  </si>
  <si>
    <t>Handled getting new members and shifting focus when needed</t>
  </si>
  <si>
    <t>Still not completing all work assigned and staying on hourly track</t>
  </si>
  <si>
    <t>Schedule things into sprint if they come up part of the way through</t>
  </si>
  <si>
    <t>Clear view on what task we need to do</t>
  </si>
  <si>
    <t>Task took longer time to finish than expect</t>
  </si>
  <si>
    <t>Update sprint daily</t>
  </si>
  <si>
    <t>we worked on the sprint a lot more then orginially planned</t>
  </si>
  <si>
    <t xml:space="preserve">We broke down tasks more efficiently </t>
  </si>
  <si>
    <t>due to changes from last sprint, it put us behind for this sprint and still feel like we are playing catch up</t>
  </si>
  <si>
    <t>Prioritize work better in relation to outdiside forces, communicate with team members when not able to finish a task</t>
  </si>
  <si>
    <t>Better coordination on core features than in the past</t>
  </si>
  <si>
    <t>Sprint planning had a small number of unnecessary/poorly defined tasks, leading to re-planning those tasks</t>
  </si>
  <si>
    <t>Verify tasks with each group member at the end of sprint planning to confirm that everyone knows what they're doing and that each task makes sense</t>
  </si>
  <si>
    <t>finishing tasks on schedule</t>
  </si>
  <si>
    <t xml:space="preserve">lack of communications </t>
  </si>
  <si>
    <t>all the individual tasks need to discuss with team so all team member know what did you do during a week</t>
  </si>
  <si>
    <t>Meetings were consistant and efficient</t>
  </si>
  <si>
    <t>Underestimated work load from other classes</t>
  </si>
  <si>
    <t>Focus more on work that can be finished rather than spending more time finishing an assignment that we are stuck on.</t>
  </si>
  <si>
    <t>Change tasks for a better break down of previous tasks</t>
  </si>
  <si>
    <t>Not being able to keep up with other classes work load</t>
  </si>
  <si>
    <t>Focus on doable work where progress can be made</t>
  </si>
  <si>
    <t>Much more consistent meetings than in the past</t>
  </si>
  <si>
    <t>Once we fell behind it was very difficult to catch back up</t>
  </si>
  <si>
    <t>Get as much work done as possible even if it isn't everything</t>
  </si>
  <si>
    <t>scheduled new meetings to accomadate new people in group</t>
  </si>
  <si>
    <t>underestimating time spent on work</t>
  </si>
  <si>
    <t xml:space="preserve">have everyone update hours by 9 pm every day </t>
  </si>
  <si>
    <t>We did not get a tech approval on time, so we had to change our project implementation from HTML to a comsole application</t>
  </si>
  <si>
    <t>We dealt with the loss of a member seemingly well</t>
  </si>
  <si>
    <t>Communication within the team needs improvement, when dont know something ask and not wait til very end to address it</t>
  </si>
  <si>
    <t xml:space="preserve">Plan tasks better to and make sure everyone is comfortable with what they are assigned not just giving a task to someone becasue we need to give it to someone </t>
  </si>
  <si>
    <t>good job coming together when michael left</t>
  </si>
  <si>
    <t>HTML dar work not split up evenly enough; dars submitted late; github merges done late</t>
  </si>
  <si>
    <t>Get DARs &amp; git work done in advance</t>
  </si>
  <si>
    <t xml:space="preserve">we tried to work together </t>
  </si>
  <si>
    <t xml:space="preserve">we did not have clear conversation. </t>
  </si>
  <si>
    <t xml:space="preserve">we need to have better conversations and tech approval on time before code review. </t>
  </si>
  <si>
    <t>Worked through stressof losing member</t>
  </si>
  <si>
    <t>Github merging was done last minute and caused issues. We need to commit more often on our branches.</t>
  </si>
  <si>
    <t>Committing and pushing changes each time a method or class is finished will reduce the number of casualties.</t>
  </si>
  <si>
    <t>Colaberating when another unexpected loss happend</t>
  </si>
  <si>
    <t>Following up with each other for completion of nessasary tasks</t>
  </si>
  <si>
    <t xml:space="preserve">Communicate more and check on progress </t>
  </si>
  <si>
    <t xml:space="preserve">try our best working on tasks </t>
  </si>
  <si>
    <t>Some task didn't finish on time</t>
  </si>
  <si>
    <t>better communication for the git stuff next time</t>
  </si>
  <si>
    <t>Many of our tech approvals were approved</t>
  </si>
  <si>
    <t xml:space="preserve">not asking as many questions even though still confused
on what needs to be done </t>
  </si>
  <si>
    <t xml:space="preserve">Got all tech approvals needed approved, had our team code review </t>
  </si>
  <si>
    <t>Not everything was completed in time of team code review, not all code was uploded</t>
  </si>
  <si>
    <t xml:space="preserve">update hours, push to github </t>
  </si>
  <si>
    <t>Good job meeting regularly</t>
  </si>
  <si>
    <t>Slow to start on the Vue DAR</t>
  </si>
  <si>
    <t>Start on DARs sooner</t>
  </si>
  <si>
    <t>we did planning to submit tech approval on time.</t>
  </si>
  <si>
    <t xml:space="preserve">we did not communicate each other work how can be related. </t>
  </si>
  <si>
    <t xml:space="preserve">we need to have better communications sharing each other work.  </t>
  </si>
  <si>
    <t>Completed multiple DARs</t>
  </si>
  <si>
    <t>Didn't make sure tehcnologies approved were the best</t>
  </si>
  <si>
    <t>Fully research and follow up with the professor before submitting the DAR in order to make sure we are using the most appropriate software.</t>
  </si>
  <si>
    <t xml:space="preserve">Colaberation to get tech approvals approved </t>
  </si>
  <si>
    <t>Should have asked about which tecnologies would be best for the project as a whole</t>
  </si>
  <si>
    <t>Look further into other technologies and make a list of potential technologies we caould ask about for the betterment of the project</t>
  </si>
  <si>
    <t>attempt meeting and work on task</t>
  </si>
  <si>
    <t>didn't plan on what tect to use</t>
  </si>
  <si>
    <t>Ask professor's opinion earier</t>
  </si>
  <si>
    <t>Learning how to implement Vue in our project</t>
  </si>
  <si>
    <t>Figure out how to use Vue with .NET Core</t>
  </si>
  <si>
    <t>Working during break, learning new technologies</t>
  </si>
  <si>
    <t>communication was limited over break compared to rest of time</t>
  </si>
  <si>
    <t>Fill out hours everyday, communicate questions when needed</t>
  </si>
  <si>
    <t>Working consistently in the face of spring break &amp; learning new technologies</t>
  </si>
  <si>
    <t>Not communicating enough about learning new technologies</t>
  </si>
  <si>
    <t>Learn new tech as a group or message each other about processes</t>
  </si>
  <si>
    <t xml:space="preserve">creating dask due date and forcessing to finish on time </t>
  </si>
  <si>
    <t>we need strong communications.</t>
  </si>
  <si>
    <t xml:space="preserve">we need better communications and work as a team where everyone understand everything not just like one person know and other need to still figured out. </t>
  </si>
  <si>
    <t>Managed to complete all work that was assigned over spring break</t>
  </si>
  <si>
    <t>Not enough people attended meetings over the break</t>
  </si>
  <si>
    <t>Set alarms for meetings in the morning and an hour before the meet time in order to not forget</t>
  </si>
  <si>
    <t>Learning a new technology</t>
  </si>
  <si>
    <t>Difficulty with trouble shooting the new techonology</t>
  </si>
  <si>
    <t>Have better guidance with the use of future new technologies</t>
  </si>
  <si>
    <t>learn how to use Vue</t>
  </si>
  <si>
    <t>Takes longer that expect to learn a new tech</t>
  </si>
  <si>
    <t>Commincate more about how to apply Vue</t>
  </si>
  <si>
    <t>We completed our tasks on time</t>
  </si>
  <si>
    <t>After our team code review, we stopped filling out our hour</t>
  </si>
  <si>
    <t>finish our individual feature and deploy ASAP</t>
  </si>
  <si>
    <t xml:space="preserve">We filled out hours regularly leading up to the team review, and commmunicated well leading up to it </t>
  </si>
  <si>
    <t>After our team review, things feel off, hours communication, work</t>
  </si>
  <si>
    <t xml:space="preserve">work on tasks, fill out hours, commnicate more frequently </t>
  </si>
  <si>
    <t>Good job filling out hours before team review, breaking down work into more granular tasks</t>
  </si>
  <si>
    <t>Didn't fill out hours religiously after team review</t>
  </si>
  <si>
    <t>FOHA (Fill Out Hours Always)</t>
  </si>
  <si>
    <t xml:space="preserve">we did work on all the tasks on time. </t>
  </si>
  <si>
    <t xml:space="preserve">we did not deploy the code. we need to communicate wel. </t>
  </si>
  <si>
    <t xml:space="preserve">we need better understand of each other code so we know that we all are using same way. </t>
  </si>
  <si>
    <t>Did well on the quiz</t>
  </si>
  <si>
    <t>Not deploy AWS soon enough</t>
  </si>
  <si>
    <t>Planned days for deployment ahead of time for code reviews</t>
  </si>
  <si>
    <t xml:space="preserve">Was able to schedule a meeting with Assistant Dirtector of the Scholarship department and recieve the list of Scholarships for our database </t>
  </si>
  <si>
    <t>Had issues with using Microsoft SQL Server on new computer</t>
  </si>
  <si>
    <t>Knowing what technologies would be best to use for individual features</t>
  </si>
  <si>
    <t>Did well on quiz and work on tasks</t>
  </si>
  <si>
    <t>not fill out sprint as planned</t>
  </si>
  <si>
    <t>fill sprint on time and ask question if have any</t>
  </si>
  <si>
    <t>All the team members presented their feature in production successfully</t>
  </si>
  <si>
    <t>We didn't communicate well, everyone was working on their own feature</t>
  </si>
  <si>
    <t>Pull to GitHub more frequently and inform the team members about our progress</t>
  </si>
  <si>
    <t>team members presented something during a code review</t>
  </si>
  <si>
    <t xml:space="preserve">didnt communicate as much as we were all working on individual features, had some issues when merging </t>
  </si>
  <si>
    <t xml:space="preserve">fill out hours, continue working even after code review </t>
  </si>
  <si>
    <t>was in prodcution for code reviews</t>
  </si>
  <si>
    <t>Not pulling from main frequently enough, not putting in pull requests on time
Members having to drop when not having features complete?</t>
  </si>
  <si>
    <t>Start on tasks (especially code for features) well in advance</t>
  </si>
  <si>
    <t xml:space="preserve">we had better communication for sharing new improving stuff in each branch. </t>
  </si>
  <si>
    <t xml:space="preserve">we did not share the stuff we change in our branch which is important for any group member task. </t>
  </si>
  <si>
    <t xml:space="preserve">we need better communication about improving something that related to other task too. </t>
  </si>
  <si>
    <t>work on tasks</t>
  </si>
  <si>
    <t>merging problems</t>
  </si>
  <si>
    <t>fill hours for sprint</t>
  </si>
  <si>
    <t>we managed to fix some error regarding installed libraries and we were able to complete our tasks</t>
  </si>
  <si>
    <t>some team members had issues while merging</t>
  </si>
  <si>
    <t>let know the rest of the team members about installed libraries to avoid errors merging branches</t>
  </si>
  <si>
    <t xml:space="preserve">we tried our hardest to get what we could done </t>
  </si>
  <si>
    <t xml:space="preserve">merging problems, issues with people working on same file and not comminicating </t>
  </si>
  <si>
    <t>communicate more, fill out hours</t>
  </si>
  <si>
    <t>Good job following instructions &amp; getting pull requests in on time</t>
  </si>
  <si>
    <t>some deployment issues and team members did not communicate about some installed libraries</t>
  </si>
  <si>
    <t>notify team members about changes adding libraries</t>
  </si>
  <si>
    <t xml:space="preserve">we did not have first and last time any issues merging with main branch because we communicate well this time while we were merging. </t>
  </si>
  <si>
    <t>we did not share knowledge with our group members that help them save their time and focus on other things.</t>
  </si>
  <si>
    <t xml:space="preserve">we need to share our knowledge and idea for another task that our partner doing but is similar to your task which could save time for your partner on a specific topic that you know very well. </t>
  </si>
  <si>
    <t>Was unavailable due to travel circumstances</t>
  </si>
  <si>
    <t>Getting caught up with classes</t>
  </si>
  <si>
    <t>diagrams + clean up</t>
  </si>
  <si>
    <t>Vue DAR &amp; schedule builder tests</t>
  </si>
  <si>
    <t>tech aproval</t>
  </si>
  <si>
    <t>Schedule comparison sequence + database diagrams</t>
  </si>
  <si>
    <t>Schedule comparison sequence diagrams</t>
  </si>
  <si>
    <t>installing, getting started with vue.js
Schedule comparison sequence diagrams</t>
  </si>
  <si>
    <t xml:space="preserve">diagrams </t>
  </si>
  <si>
    <t>implemenation</t>
  </si>
  <si>
    <t>tech approval</t>
  </si>
  <si>
    <t>email</t>
  </si>
  <si>
    <t>frontend</t>
  </si>
  <si>
    <t>backend</t>
  </si>
  <si>
    <t>remove old michael stuff</t>
  </si>
  <si>
    <t>frontend, dar</t>
  </si>
  <si>
    <t>tests</t>
  </si>
  <si>
    <t>diagram</t>
  </si>
  <si>
    <t>registration tests</t>
  </si>
  <si>
    <t>frontend UI DAR</t>
  </si>
  <si>
    <t>automated moderating</t>
  </si>
  <si>
    <t>implementation</t>
  </si>
  <si>
    <t xml:space="preserve">login + logout + tech approval </t>
  </si>
  <si>
    <t>out of town; travel day</t>
  </si>
  <si>
    <t>schedule builder tests</t>
  </si>
  <si>
    <t xml:space="preserve">implemenation </t>
  </si>
  <si>
    <t>registration, email verification, tech approval</t>
  </si>
  <si>
    <t>personal day (funeral)</t>
  </si>
  <si>
    <t xml:space="preserve">registration class diagram </t>
  </si>
  <si>
    <t xml:space="preserve">I am working on the access control behaviour diagram. little left. </t>
  </si>
  <si>
    <t>AWS simple email service tech approval</t>
  </si>
  <si>
    <t>login backend</t>
  </si>
  <si>
    <t xml:space="preserve">I am gonna start working on implementing back end </t>
  </si>
  <si>
    <t xml:space="preserve">the access control Backend implementations. </t>
  </si>
  <si>
    <t>Automated Moderating class diagram</t>
  </si>
  <si>
    <t>login backend,, tests</t>
  </si>
  <si>
    <t xml:space="preserve">the access control Backend database. </t>
  </si>
  <si>
    <t>Automated Moderating sequence diagram</t>
  </si>
  <si>
    <t>backend + tests</t>
  </si>
  <si>
    <t>registration class, tech approval, user management</t>
  </si>
  <si>
    <t>logout backend, tests</t>
  </si>
  <si>
    <t>The access control Backend</t>
  </si>
  <si>
    <t xml:space="preserve">Automated Moderating Backend </t>
  </si>
  <si>
    <t xml:space="preserve">user management </t>
  </si>
  <si>
    <t>access control backend controller</t>
  </si>
  <si>
    <t>Automated Moderating Backend</t>
  </si>
  <si>
    <t>login backend, logout backend</t>
  </si>
  <si>
    <t>book selling tests</t>
  </si>
  <si>
    <t xml:space="preserve">registration backend </t>
  </si>
  <si>
    <t xml:space="preserve">login backend, tests, error handling </t>
  </si>
  <si>
    <t>Automated Moderating testing</t>
  </si>
  <si>
    <t xml:space="preserve">book selling backend </t>
  </si>
  <si>
    <t>login and logout</t>
  </si>
  <si>
    <t xml:space="preserve">registration error handling </t>
  </si>
  <si>
    <t>Automated Moderating backend</t>
  </si>
  <si>
    <t>scheulde builder backend</t>
  </si>
  <si>
    <t>email verification front end</t>
  </si>
  <si>
    <t>extending site map for new features</t>
  </si>
  <si>
    <t>working of recipe sharing site map</t>
  </si>
  <si>
    <t>book selling site map</t>
  </si>
  <si>
    <t xml:space="preserve">registration backend and error handling </t>
  </si>
  <si>
    <t>email verrifcaiton tests</t>
  </si>
  <si>
    <t>addressing test parity for logging</t>
  </si>
  <si>
    <t>Review Recipe Sharing  Test plan</t>
  </si>
  <si>
    <t>grade calculator site map</t>
  </si>
  <si>
    <t>Address test parity (tests should pass when desired result happens) (UM), email verification class</t>
  </si>
  <si>
    <t>logout behavior diagram</t>
  </si>
  <si>
    <t>start working on User Access Control Behavior diagrams</t>
  </si>
  <si>
    <t>book selling test plan</t>
  </si>
  <si>
    <t>html and css tech approval</t>
  </si>
  <si>
    <t>event planing site map</t>
  </si>
  <si>
    <t>Login Behavior Diagram, login class, login backend</t>
  </si>
  <si>
    <t>address test parity for logging</t>
  </si>
  <si>
    <t>still working on UAC Behavior diagrams</t>
  </si>
  <si>
    <t xml:space="preserve">grade calculator test plan </t>
  </si>
  <si>
    <t>html tech approval</t>
  </si>
  <si>
    <t>Login Behavior Diagram, login class</t>
  </si>
  <si>
    <t>logout behavior diagram &amp; classes</t>
  </si>
  <si>
    <t>registration backend and error handling, review logout errors</t>
  </si>
  <si>
    <t xml:space="preserve">logout class diagram </t>
  </si>
  <si>
    <t xml:space="preserve">review test plan </t>
  </si>
  <si>
    <t>logging test parity</t>
  </si>
  <si>
    <t>user management frontend</t>
  </si>
  <si>
    <t>behavioral diagram</t>
  </si>
  <si>
    <t xml:space="preserve">login backend, email verification </t>
  </si>
  <si>
    <t>UAC Class/database diagram</t>
  </si>
  <si>
    <t>user management frontend and check registration for errors</t>
  </si>
  <si>
    <t>registration backend</t>
  </si>
  <si>
    <t>login backend and class</t>
  </si>
  <si>
    <t>addressed test parity for logging, logout behavior diagram</t>
  </si>
  <si>
    <t xml:space="preserve">registation backend and error handling </t>
  </si>
  <si>
    <t xml:space="preserve">registration behavioral diagram </t>
  </si>
  <si>
    <t>login backend and frontend</t>
  </si>
  <si>
    <t>addressed test parity for logging</t>
  </si>
  <si>
    <t>still working on UAC Class/database diagram</t>
  </si>
  <si>
    <t xml:space="preserve">error handling login and registration </t>
  </si>
  <si>
    <t>Usage Analysis Dashboard database diagram</t>
  </si>
  <si>
    <t>login in backend, class, email verificaiton</t>
  </si>
  <si>
    <t>start working on UAC Test</t>
  </si>
  <si>
    <t xml:space="preserve">user management frontend and review login for error handling </t>
  </si>
  <si>
    <t>login in backend, frontend, tests, email verificaiton</t>
  </si>
  <si>
    <t>still working on UAC Test</t>
  </si>
  <si>
    <t xml:space="preserve">review login for error handling </t>
  </si>
  <si>
    <t xml:space="preserve">automated moderating test plan, registration backend and error handling, review logout </t>
  </si>
  <si>
    <t>login in backend, frontend, tests</t>
  </si>
  <si>
    <t xml:space="preserve">Registrion Class Diagram </t>
  </si>
  <si>
    <t xml:space="preserve">Update project plan </t>
  </si>
  <si>
    <t>New feature for Devarsh</t>
  </si>
  <si>
    <t>New feature for Jacob</t>
  </si>
  <si>
    <t>BRD for GPA Calculator</t>
  </si>
  <si>
    <t>New feature for Joseph</t>
  </si>
  <si>
    <t xml:space="preserve">BRD for Automated testing </t>
  </si>
  <si>
    <t>New feature for SzeMan</t>
  </si>
  <si>
    <t>api jobs tech approval</t>
  </si>
  <si>
    <t>logout behvioral diagram</t>
  </si>
  <si>
    <t>error handling behavioral and class diagram</t>
  </si>
  <si>
    <t xml:space="preserve">logout behavioral and backend </t>
  </si>
  <si>
    <t>login backend and tests</t>
  </si>
  <si>
    <t>logout behavior diagram and backend</t>
  </si>
  <si>
    <t xml:space="preserve">Login backend  login tests </t>
  </si>
  <si>
    <t xml:space="preserve">error handling class and backend </t>
  </si>
  <si>
    <t xml:space="preserve">logout backend </t>
  </si>
  <si>
    <t>error handling class</t>
  </si>
  <si>
    <t>login backend, frontend</t>
  </si>
  <si>
    <t xml:space="preserve">update project plan </t>
  </si>
  <si>
    <t>new feature devarsh</t>
  </si>
  <si>
    <t>new feature jacob</t>
  </si>
  <si>
    <t>error handling class, backend, and new feature</t>
  </si>
  <si>
    <t>new feature szeman</t>
  </si>
  <si>
    <t>brd for new features</t>
  </si>
  <si>
    <t xml:space="preserve">brd </t>
  </si>
  <si>
    <t>update project plan</t>
  </si>
  <si>
    <t>brd</t>
  </si>
  <si>
    <t>login behavioral diagram and class diagram</t>
  </si>
  <si>
    <t>error handling behavior diagram</t>
  </si>
  <si>
    <t>error handling class diagram</t>
  </si>
  <si>
    <t>HTML tech approval</t>
  </si>
  <si>
    <r>
      <rPr/>
      <t xml:space="preserve">research into web sessions and </t>
    </r>
    <r>
      <rPr>
        <color rgb="FF1155CC"/>
        <u/>
      </rPr>
      <t>asp.net</t>
    </r>
    <r>
      <rPr/>
      <t xml:space="preserve"> startup scripts</t>
    </r>
  </si>
  <si>
    <t>login behavioral, class diagram and beckend</t>
  </si>
  <si>
    <r>
      <rPr/>
      <t xml:space="preserve">research into </t>
    </r>
    <r>
      <rPr>
        <color rgb="FF1155CC"/>
        <u/>
      </rPr>
      <t>asp.net</t>
    </r>
    <r>
      <rPr/>
      <t xml:space="preserve"> sessions and startup scripts</t>
    </r>
  </si>
  <si>
    <t>CSS tech approval</t>
  </si>
  <si>
    <t xml:space="preserve">error handling backend </t>
  </si>
  <si>
    <t>css tech approval</t>
  </si>
  <si>
    <t xml:space="preserve">login behovioral and class diagram </t>
  </si>
  <si>
    <t xml:space="preserve">logout behavioral diagram </t>
  </si>
  <si>
    <t xml:space="preserve">error handling class diagram </t>
  </si>
  <si>
    <t>Implemetation: Authorization</t>
  </si>
  <si>
    <t>UM Tests: Bulk Operations</t>
  </si>
  <si>
    <t>Tests: Authorization</t>
  </si>
  <si>
    <t>Tests: Update</t>
  </si>
  <si>
    <t xml:space="preserve">Implementation: Authentication </t>
  </si>
  <si>
    <t xml:space="preserve">Tests: Authenication </t>
  </si>
  <si>
    <t>BRD: User Access Control</t>
  </si>
  <si>
    <t>Test Cases: Authorize</t>
  </si>
  <si>
    <t>Site Map: Authorize</t>
  </si>
  <si>
    <t>Tech Approval: Cron</t>
  </si>
  <si>
    <t>Tech Approval: ORM</t>
  </si>
  <si>
    <t>BRD: Account Deletion</t>
  </si>
  <si>
    <t>Test Cases: Acount Deletion</t>
  </si>
  <si>
    <t>Tech Approval: Unit Tests</t>
  </si>
  <si>
    <t>tech approval for unit testing</t>
  </si>
  <si>
    <t>Archiving BRD</t>
  </si>
  <si>
    <t>Logging design/tech research</t>
  </si>
  <si>
    <t>Logging tech research</t>
  </si>
  <si>
    <t>Archiving Test Plan</t>
  </si>
  <si>
    <t>Update Test Plan</t>
  </si>
  <si>
    <t>Update Test Plan (Feedback)</t>
  </si>
  <si>
    <t>Archiving Pseudocode</t>
  </si>
  <si>
    <t>Logging test research &amp; prototype</t>
  </si>
  <si>
    <t>UM Implementaton: Create</t>
  </si>
  <si>
    <t>UM sequence diagram, LL design</t>
  </si>
  <si>
    <t>Logging LL design</t>
  </si>
  <si>
    <t>logging behavioral diagram</t>
  </si>
  <si>
    <t>UM sequence diagram, LL design, 
looking over documents</t>
  </si>
  <si>
    <t>Logging, UM LL design</t>
  </si>
  <si>
    <t>logging feature pseudocode</t>
  </si>
  <si>
    <t>sequence diagram, other document checking, authorzie</t>
  </si>
  <si>
    <t>logging class diagram</t>
  </si>
  <si>
    <t>loggind feature pseudocode</t>
  </si>
  <si>
    <t xml:space="preserve">sequence diagram, other document checking </t>
  </si>
  <si>
    <t>Archiving</t>
  </si>
  <si>
    <t>logging class diagram &amp; log class for logging implementation</t>
  </si>
  <si>
    <t xml:space="preserve">UM implentation </t>
  </si>
  <si>
    <t xml:space="preserve">Um implementaiton </t>
  </si>
  <si>
    <t xml:space="preserve">Archivng </t>
  </si>
  <si>
    <t>Day 13</t>
  </si>
  <si>
    <t xml:space="preserve">UM sequence diagram LLdesign </t>
  </si>
  <si>
    <t>log class for logging implementation</t>
  </si>
  <si>
    <t>um tests: Bulk Operations</t>
  </si>
  <si>
    <t xml:space="preserve">archiving </t>
  </si>
  <si>
    <t>Day 14</t>
  </si>
  <si>
    <t>UM IMlementation</t>
  </si>
  <si>
    <t>UM Implementation</t>
  </si>
  <si>
    <t xml:space="preserve">UM Implementation </t>
  </si>
  <si>
    <t>logging tests</t>
  </si>
  <si>
    <t>Day 15</t>
  </si>
  <si>
    <t>UM implementaiton, UM Tests</t>
  </si>
  <si>
    <t>logging implementation</t>
  </si>
  <si>
    <t>UM tests</t>
  </si>
  <si>
    <t>archiving implementation</t>
  </si>
  <si>
    <t>Day 16</t>
  </si>
  <si>
    <t>UM Tests</t>
  </si>
  <si>
    <t>logging implementation, archiving tests</t>
  </si>
  <si>
    <t>logging test plan</t>
  </si>
  <si>
    <t>feedback for site map, Login BRD</t>
  </si>
  <si>
    <t>UM site map, UM class diagram</t>
  </si>
  <si>
    <t xml:space="preserve">logging behavior diagram, archiving BRD </t>
  </si>
  <si>
    <t>logging test plan, error handling BRD</t>
  </si>
  <si>
    <t xml:space="preserve">feedback for site map, BRD for login and 
usage management dashboard </t>
  </si>
  <si>
    <t>BRD (Logging, logout), test plan (logout), logging class diagram</t>
  </si>
  <si>
    <t>UM business requirements</t>
  </si>
  <si>
    <t>archiving BRD</t>
  </si>
  <si>
    <t>logging test plan, error handling site map</t>
  </si>
  <si>
    <t>feedback for site map, BRD for login and 
usage management dashboard, test cases
for login and UMD</t>
  </si>
  <si>
    <t>feedback (project plan)</t>
  </si>
  <si>
    <t xml:space="preserve">archiving test plan </t>
  </si>
  <si>
    <t>logging class diagrams, logging to other interfaces</t>
  </si>
  <si>
    <t xml:space="preserve">error handling site map, update network diagram </t>
  </si>
  <si>
    <t>UM site map, UM class diagram, user access control brd</t>
  </si>
  <si>
    <t>update test plan</t>
  </si>
  <si>
    <t xml:space="preserve">update site map, usage analysis dashboard brd and test plan </t>
  </si>
  <si>
    <t>update project plan, sitemap for looging and usage analysis dashboard</t>
  </si>
  <si>
    <t>user access control test plan and sitemap</t>
  </si>
  <si>
    <t xml:space="preserve">update tech spec, usage analysis dashboard test plan </t>
  </si>
  <si>
    <t xml:space="preserve">update project plan, sitemap for usage analysis dashboard, logout test plan </t>
  </si>
  <si>
    <t>user access control brd</t>
  </si>
  <si>
    <t xml:space="preserve">update network diagram </t>
  </si>
  <si>
    <t>update HL design, sitemap for logging and usage analysis dashboard</t>
  </si>
  <si>
    <t>UM site map and class diagram, user access control test plan</t>
  </si>
  <si>
    <t>logging pseudocode</t>
  </si>
  <si>
    <t>UM sequence diagram, compile LL desgin UM</t>
  </si>
  <si>
    <t xml:space="preserve">UM class diagram, user access control test plan </t>
  </si>
  <si>
    <t>update tech spec and site map, UAD test plan, BRD,UM site map</t>
  </si>
  <si>
    <t xml:space="preserve">UM site map and class diagram </t>
  </si>
  <si>
    <t xml:space="preserve">logging test plan </t>
  </si>
  <si>
    <t>No</t>
  </si>
  <si>
    <t xml:space="preserve">um test plan </t>
  </si>
  <si>
    <t>Logging business requirements</t>
  </si>
  <si>
    <t>Um business requirements</t>
  </si>
  <si>
    <t>Yes</t>
  </si>
  <si>
    <t>UM Business Requirments</t>
  </si>
  <si>
    <t>Logging Behavioral Diagram</t>
  </si>
  <si>
    <t>um test plan</t>
  </si>
  <si>
    <t>UM Business Requirments, UM site map</t>
  </si>
  <si>
    <t>um test plan, um sequence diagram</t>
  </si>
  <si>
    <t xml:space="preserve">logging: class info,
LL design </t>
  </si>
  <si>
    <t xml:space="preserve">UM site map, class design </t>
  </si>
  <si>
    <t xml:space="preserve">logging behavioral diagram </t>
  </si>
  <si>
    <t xml:space="preserve">um test plan, um sequence diagram </t>
  </si>
  <si>
    <t xml:space="preserve">um test plan, um sequence diagram, LL desgin </t>
  </si>
  <si>
    <t>logging: LL design &amp; class info</t>
  </si>
  <si>
    <t>Test case datastudent discounts, 
careers</t>
  </si>
  <si>
    <t>IPs/URLs of external servers</t>
  </si>
  <si>
    <t>Network Diagram: 3rd party 
services &amp; servers</t>
  </si>
  <si>
    <t>Choose server provider</t>
  </si>
  <si>
    <t>Other</t>
  </si>
  <si>
    <t>Information gathering: aid, careers, 
schedule of classes</t>
  </si>
  <si>
    <t>Progression and Regression
 Testing details</t>
  </si>
  <si>
    <t>Test case data: course rating,
 registration, login, logout</t>
  </si>
  <si>
    <t>choose service provider</t>
  </si>
  <si>
    <t xml:space="preserve">ip/urls </t>
  </si>
  <si>
    <t>test cases</t>
  </si>
  <si>
    <t>choose service provider, test cases, 
risk identification</t>
  </si>
  <si>
    <t>test cases, network diagram</t>
  </si>
  <si>
    <t>test cases, gnatt chart</t>
  </si>
  <si>
    <t xml:space="preserve">test cases, network diagram </t>
  </si>
  <si>
    <t>test cases, critical path</t>
  </si>
  <si>
    <t>test cases, feature development order</t>
  </si>
  <si>
    <t>test cases, phone call, emails, research specs</t>
  </si>
  <si>
    <t>test cases, looking at risk identification</t>
  </si>
  <si>
    <t>schedule sprint, network diagram</t>
  </si>
  <si>
    <t>testing scedule, critical path, requests</t>
  </si>
  <si>
    <t>more feature development order, risk, validate 
schedule</t>
  </si>
  <si>
    <t>test cases, specs, emails</t>
  </si>
  <si>
    <t xml:space="preserve">test cases, risk mitagation </t>
  </si>
  <si>
    <t>roadmap</t>
  </si>
  <si>
    <t>requests, critical path, testing schedule</t>
  </si>
  <si>
    <t>feature development order, validate schedule, 
other</t>
  </si>
  <si>
    <t>plan deployment process, testing enviornment,
risk mitagation</t>
  </si>
  <si>
    <t>total = 30</t>
  </si>
  <si>
    <t>Proposal</t>
  </si>
  <si>
    <t>Features</t>
  </si>
  <si>
    <t>Needs/Problems</t>
  </si>
  <si>
    <t>Goals/Solution</t>
  </si>
  <si>
    <t>Obstacles &amp; Solutions</t>
  </si>
  <si>
    <t>total = 35</t>
  </si>
  <si>
    <t>Summary, Glossary, Appendix</t>
  </si>
  <si>
    <t>Requirements</t>
  </si>
  <si>
    <t>Processes</t>
  </si>
  <si>
    <t>In and out of scope</t>
  </si>
  <si>
    <t>OS</t>
  </si>
  <si>
    <t>Product</t>
  </si>
  <si>
    <t>Project</t>
  </si>
  <si>
    <t>Design</t>
  </si>
  <si>
    <t>Errors</t>
  </si>
  <si>
    <t xml:space="preserve">total = </t>
  </si>
  <si>
    <t xml:space="preserve">test plan </t>
  </si>
  <si>
    <t>Phone calls: David Brown (SoC)</t>
  </si>
  <si>
    <t>match test cases</t>
  </si>
  <si>
    <t>schedule builder test cases</t>
  </si>
  <si>
    <t>phone calls, aid test cases</t>
  </si>
  <si>
    <t>registration test cases</t>
  </si>
  <si>
    <t>career opps, student discounts test cases</t>
  </si>
  <si>
    <t>messaging, matching test cases</t>
  </si>
  <si>
    <t>phone calls</t>
  </si>
  <si>
    <t>login test cases</t>
  </si>
  <si>
    <t>discounts, careers test cases</t>
  </si>
  <si>
    <t>schedule building, schedule of classes
test cases</t>
  </si>
  <si>
    <t>aid test cases</t>
  </si>
  <si>
    <t>course reviews, logout test cases</t>
  </si>
  <si>
    <t>careers test cases</t>
  </si>
  <si>
    <t xml:space="preserve">aid test cases, phone calls </t>
  </si>
  <si>
    <t>course reviews test cases</t>
  </si>
  <si>
    <t xml:space="preserve">Process - Student Discounts </t>
  </si>
  <si>
    <t>Process - Career Opp</t>
  </si>
  <si>
    <t>Requirements - Student Discounts</t>
  </si>
  <si>
    <t>Requirements - Career Opps</t>
  </si>
  <si>
    <t xml:space="preserve">View - Student Discounts </t>
  </si>
  <si>
    <t>View - Career Opps</t>
  </si>
  <si>
    <t xml:space="preserve">OS Requirement </t>
  </si>
  <si>
    <t>Document Version</t>
  </si>
  <si>
    <t xml:space="preserve">In Scope </t>
  </si>
  <si>
    <t xml:space="preserve">Requirements - Matching </t>
  </si>
  <si>
    <t xml:space="preserve">View - Matching </t>
  </si>
  <si>
    <t xml:space="preserve">Error Hangling </t>
  </si>
  <si>
    <t>Requirements - Messaging</t>
  </si>
  <si>
    <t>View - Comparison</t>
  </si>
  <si>
    <t>Choosing Hardware and Software</t>
  </si>
  <si>
    <t xml:space="preserve">Executive Summary </t>
  </si>
  <si>
    <t xml:space="preserve">Requirement - Aid </t>
  </si>
  <si>
    <t xml:space="preserve">View - Aid </t>
  </si>
  <si>
    <t>View - Schule of Classes</t>
  </si>
  <si>
    <t xml:space="preserve">View - Course Difficulty </t>
  </si>
  <si>
    <t>Feature: Class Opp</t>
  </si>
  <si>
    <t>Featue: Student Discounts</t>
  </si>
  <si>
    <t xml:space="preserve">SP Decrement </t>
  </si>
  <si>
    <t>Introduction</t>
  </si>
  <si>
    <t>Feature: Builder</t>
  </si>
  <si>
    <t>Feature: Comparison</t>
  </si>
  <si>
    <t xml:space="preserve">Feaure: Matching </t>
  </si>
  <si>
    <t>Feature: Course Diff</t>
  </si>
  <si>
    <t>Feature: Schedule of Class</t>
  </si>
  <si>
    <t xml:space="preserve">To Do </t>
  </si>
  <si>
    <t>In Progress</t>
  </si>
  <si>
    <t>Blocked</t>
  </si>
  <si>
    <t xml:space="preserve">Done </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</si>
</sst>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m/d/yyyy"/>
    <numFmt numFmtId="165" formatCode="m/d/yy"/>
    <numFmt numFmtId="166" formatCode="mm/dd/yy"/>
    <numFmt numFmtId="167" formatCode="m/d"/>
    <numFmt numFmtId="168" formatCode="0.##"/>
  </numFmts>
  <fonts count="22">
    <font>
      <sz val="10.0"/>
      <color rgb="FF000000"/>
      <name val="Arial"/>
      <scheme val="minor"/>
    </font>
    <font>
      <b/>
      <color theme="1"/>
      <name val="Arial"/>
      <scheme val="minor"/>
    </font>
    <font>
      <color theme="1"/>
      <name val="Arial"/>
      <scheme val="minor"/>
    </font>
    <font>
      <strike/>
      <color theme="1"/>
      <name val="Arial"/>
    </font>
    <font>
      <strike/>
      <color theme="1"/>
      <name val="Arial"/>
      <scheme val="minor"/>
    </font>
    <font>
      <strike/>
      <color theme="1"/>
      <name val="Roboto"/>
    </font>
    <font>
      <color theme="1"/>
      <name val="Arial"/>
    </font>
    <font>
      <strike/>
      <color rgb="FF000000"/>
      <name val="Roboto"/>
    </font>
    <font>
      <strike/>
      <color rgb="FF000000"/>
      <name val="Docs-Roboto"/>
    </font>
    <font>
      <strike/>
      <color theme="1"/>
      <name val="Docs-Roboto"/>
    </font>
    <font>
      <b/>
      <color theme="1"/>
      <name val="Arial"/>
    </font>
    <font>
      <color theme="1"/>
      <name val="Roboto"/>
    </font>
    <font>
      <color rgb="FF000000"/>
      <name val="Docs-Roboto"/>
    </font>
    <font>
      <color rgb="FF000000"/>
      <name val="Roboto"/>
    </font>
    <font>
      <u/>
      <color theme="1"/>
      <name val="Roboto"/>
    </font>
    <font/>
    <font>
      <color rgb="FF000000"/>
      <name val="Arial"/>
    </font>
    <font>
      <u/>
      <color theme="1"/>
      <name val="Roboto"/>
    </font>
    <font>
      <color rgb="FF000000"/>
      <name val="Arial"/>
      <scheme val="minor"/>
    </font>
    <font>
      <color rgb="FF000000"/>
      <name val="&quot;Arial&quot;"/>
    </font>
    <font>
      <u/>
      <color rgb="FF0000FF"/>
    </font>
    <font>
      <b/>
      <color rgb="FF000000"/>
      <name val="Arial"/>
    </font>
  </fonts>
  <fills count="16">
    <fill>
      <patternFill patternType="none"/>
    </fill>
    <fill>
      <patternFill patternType="lightGray"/>
    </fill>
    <fill>
      <patternFill patternType="solid">
        <fgColor rgb="FFF4CCCC"/>
        <bgColor rgb="FFF4CCCC"/>
      </patternFill>
    </fill>
    <fill>
      <patternFill patternType="solid">
        <fgColor theme="0"/>
        <bgColor theme="0"/>
      </patternFill>
    </fill>
    <fill>
      <patternFill patternType="solid">
        <fgColor rgb="FFFFF2CC"/>
        <bgColor rgb="FFFFF2CC"/>
      </patternFill>
    </fill>
    <fill>
      <patternFill patternType="solid">
        <fgColor rgb="FFFCE5CD"/>
        <bgColor rgb="FFFCE5CD"/>
      </patternFill>
    </fill>
    <fill>
      <patternFill patternType="solid">
        <fgColor rgb="FFD0E0E3"/>
        <bgColor rgb="FFD0E0E3"/>
      </patternFill>
    </fill>
    <fill>
      <patternFill patternType="solid">
        <fgColor rgb="FFD9EAD3"/>
        <bgColor rgb="FFD9EAD3"/>
      </patternFill>
    </fill>
    <fill>
      <patternFill patternType="solid">
        <fgColor rgb="FFC9DAF8"/>
        <bgColor rgb="FFC9DAF8"/>
      </patternFill>
    </fill>
    <fill>
      <patternFill patternType="solid">
        <fgColor rgb="FFD9D2E9"/>
        <bgColor rgb="FFD9D2E9"/>
      </patternFill>
    </fill>
    <fill>
      <patternFill patternType="solid">
        <fgColor rgb="FFEAD1DC"/>
        <bgColor rgb="FFEAD1DC"/>
      </patternFill>
    </fill>
    <fill>
      <patternFill patternType="solid">
        <fgColor rgb="FFFFFFFF"/>
        <bgColor rgb="FFFFFFFF"/>
      </patternFill>
    </fill>
    <fill>
      <patternFill patternType="solid">
        <fgColor rgb="FFFFFF00"/>
        <bgColor rgb="FFFFFF00"/>
      </patternFill>
    </fill>
    <fill>
      <patternFill patternType="solid">
        <fgColor theme="5"/>
        <bgColor theme="5"/>
      </patternFill>
    </fill>
    <fill>
      <patternFill patternType="solid">
        <fgColor rgb="FFCFE2F3"/>
        <bgColor rgb="FFCFE2F3"/>
      </patternFill>
    </fill>
    <fill>
      <patternFill patternType="solid">
        <fgColor rgb="FFF3F3F3"/>
        <bgColor rgb="FFF3F3F3"/>
      </patternFill>
    </fill>
  </fills>
  <borders count="15">
    <border/>
    <border>
      <left style="thin">
        <color rgb="FF000000"/>
      </left>
      <top style="thin">
        <color rgb="FF000000"/>
      </top>
    </border>
    <border>
      <right style="thin">
        <color rgb="FF000000"/>
      </right>
      <top style="thin">
        <color rgb="FF000000"/>
      </top>
    </border>
    <border>
      <left style="thin">
        <color rgb="FF000000"/>
      </left>
      <right style="thin">
        <color rgb="FF000000"/>
      </right>
      <top style="thin">
        <color rgb="FF000000"/>
      </top>
    </border>
    <border>
      <left style="thin">
        <color rgb="FF000000"/>
      </left>
    </border>
    <border>
      <right style="thin">
        <color rgb="FF000000"/>
      </right>
    </border>
    <border>
      <left style="thin">
        <color rgb="FF000000"/>
      </left>
      <right style="thin">
        <color rgb="FF000000"/>
      </right>
    </border>
    <border>
      <left style="thin">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bottom style="thin">
        <color rgb="FF000000"/>
      </bottom>
    </border>
    <border>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s>
  <cellStyleXfs count="1">
    <xf borderId="0" fillId="0" fontId="0" numFmtId="0" applyAlignment="1" applyFont="1"/>
  </cellStyleXfs>
  <cellXfs count="566">
    <xf borderId="0" fillId="0" fontId="0" numFmtId="0" xfId="0" applyAlignment="1" applyFont="1">
      <alignment readingOrder="0" shrinkToFit="0" vertical="bottom" wrapText="0"/>
    </xf>
    <xf borderId="0" fillId="0" fontId="1" numFmtId="0" xfId="0" applyAlignment="1" applyFont="1">
      <alignment horizontal="left" readingOrder="0" shrinkToFit="0" wrapText="1"/>
    </xf>
    <xf borderId="0" fillId="0" fontId="1" numFmtId="0" xfId="0" applyAlignment="1" applyFont="1">
      <alignment horizontal="center" readingOrder="0" shrinkToFit="0" wrapText="1"/>
    </xf>
    <xf borderId="0" fillId="0" fontId="2" numFmtId="0" xfId="0" applyAlignment="1" applyFont="1">
      <alignment horizontal="center" readingOrder="0"/>
    </xf>
    <xf borderId="0" fillId="0" fontId="2" numFmtId="0" xfId="0" applyAlignment="1" applyFont="1">
      <alignment horizontal="center"/>
    </xf>
    <xf borderId="0" fillId="2" fontId="3" numFmtId="0" xfId="0" applyAlignment="1" applyFill="1" applyFont="1">
      <alignment horizontal="left" vertical="bottom"/>
    </xf>
    <xf borderId="0" fillId="2" fontId="4" numFmtId="0" xfId="0" applyAlignment="1" applyFont="1">
      <alignment horizontal="center" readingOrder="0"/>
    </xf>
    <xf borderId="0" fillId="2" fontId="4" numFmtId="164" xfId="0" applyAlignment="1" applyFont="1" applyNumberFormat="1">
      <alignment horizontal="center" readingOrder="0"/>
    </xf>
    <xf borderId="0" fillId="3" fontId="2" numFmtId="0" xfId="0" applyAlignment="1" applyFill="1" applyFont="1">
      <alignment horizontal="center" readingOrder="0"/>
    </xf>
    <xf borderId="0" fillId="3" fontId="2" numFmtId="0" xfId="0" applyAlignment="1" applyFont="1">
      <alignment horizontal="center"/>
    </xf>
    <xf borderId="0" fillId="3" fontId="2" numFmtId="0" xfId="0" applyAlignment="1" applyFont="1">
      <alignment horizontal="left" readingOrder="0"/>
    </xf>
    <xf borderId="0" fillId="3" fontId="2" numFmtId="0" xfId="0" applyFont="1"/>
    <xf borderId="0" fillId="2" fontId="3" numFmtId="0" xfId="0" applyAlignment="1" applyFont="1">
      <alignment horizontal="left" shrinkToFit="0" vertical="bottom" wrapText="1"/>
    </xf>
    <xf borderId="0" fillId="4" fontId="4" numFmtId="0" xfId="0" applyAlignment="1" applyFill="1" applyFont="1">
      <alignment horizontal="left" readingOrder="0"/>
    </xf>
    <xf borderId="0" fillId="4" fontId="4" numFmtId="0" xfId="0" applyAlignment="1" applyFont="1">
      <alignment horizontal="center" readingOrder="0"/>
    </xf>
    <xf borderId="0" fillId="4" fontId="4" numFmtId="165" xfId="0" applyAlignment="1" applyFont="1" applyNumberFormat="1">
      <alignment horizontal="center" readingOrder="0"/>
    </xf>
    <xf borderId="0" fillId="0" fontId="2" numFmtId="0" xfId="0" applyAlignment="1" applyFont="1">
      <alignment horizontal="left" readingOrder="0"/>
    </xf>
    <xf borderId="0" fillId="5" fontId="4" numFmtId="0" xfId="0" applyAlignment="1" applyFill="1" applyFont="1">
      <alignment horizontal="left" readingOrder="0"/>
    </xf>
    <xf borderId="0" fillId="5" fontId="4" numFmtId="0" xfId="0" applyAlignment="1" applyFont="1">
      <alignment horizontal="center" readingOrder="0"/>
    </xf>
    <xf borderId="0" fillId="5" fontId="4" numFmtId="165" xfId="0" applyAlignment="1" applyFont="1" applyNumberFormat="1">
      <alignment horizontal="center" readingOrder="0"/>
    </xf>
    <xf borderId="0" fillId="6" fontId="4" numFmtId="0" xfId="0" applyAlignment="1" applyFill="1" applyFont="1">
      <alignment horizontal="left" readingOrder="0"/>
    </xf>
    <xf borderId="0" fillId="6" fontId="4" numFmtId="0" xfId="0" applyAlignment="1" applyFont="1">
      <alignment horizontal="center" readingOrder="0"/>
    </xf>
    <xf borderId="0" fillId="6" fontId="4" numFmtId="165" xfId="0" applyAlignment="1" applyFont="1" applyNumberFormat="1">
      <alignment horizontal="center" readingOrder="0"/>
    </xf>
    <xf borderId="0" fillId="7" fontId="4" numFmtId="0" xfId="0" applyAlignment="1" applyFill="1" applyFont="1">
      <alignment horizontal="left" readingOrder="0"/>
    </xf>
    <xf borderId="0" fillId="7" fontId="4" numFmtId="0" xfId="0" applyAlignment="1" applyFont="1">
      <alignment horizontal="center" readingOrder="0"/>
    </xf>
    <xf borderId="0" fillId="7" fontId="4" numFmtId="165" xfId="0" applyAlignment="1" applyFont="1" applyNumberFormat="1">
      <alignment horizontal="center" readingOrder="0"/>
    </xf>
    <xf borderId="0" fillId="0" fontId="2" numFmtId="0" xfId="0" applyAlignment="1" applyFont="1">
      <alignment horizontal="left"/>
    </xf>
    <xf borderId="0" fillId="8" fontId="4" numFmtId="0" xfId="0" applyAlignment="1" applyFill="1" applyFont="1">
      <alignment horizontal="left" readingOrder="0"/>
    </xf>
    <xf borderId="0" fillId="8" fontId="4" numFmtId="0" xfId="0" applyAlignment="1" applyFont="1">
      <alignment horizontal="center" readingOrder="0"/>
    </xf>
    <xf borderId="0" fillId="8" fontId="4" numFmtId="166" xfId="0" applyAlignment="1" applyFont="1" applyNumberFormat="1">
      <alignment horizontal="center" readingOrder="0"/>
    </xf>
    <xf borderId="0" fillId="9" fontId="4" numFmtId="0" xfId="0" applyAlignment="1" applyFill="1" applyFont="1">
      <alignment horizontal="left" readingOrder="0"/>
    </xf>
    <xf borderId="0" fillId="9" fontId="4" numFmtId="0" xfId="0" applyAlignment="1" applyFont="1">
      <alignment horizontal="center" readingOrder="0"/>
    </xf>
    <xf borderId="0" fillId="9" fontId="4" numFmtId="166" xfId="0" applyAlignment="1" applyFont="1" applyNumberFormat="1">
      <alignment horizontal="center" readingOrder="0"/>
    </xf>
    <xf borderId="0" fillId="10" fontId="4" numFmtId="0" xfId="0" applyAlignment="1" applyFill="1" applyFont="1">
      <alignment horizontal="left" readingOrder="0"/>
    </xf>
    <xf borderId="0" fillId="10" fontId="4" numFmtId="0" xfId="0" applyAlignment="1" applyFont="1">
      <alignment horizontal="center" readingOrder="0"/>
    </xf>
    <xf borderId="0" fillId="10" fontId="4" numFmtId="166" xfId="0" applyAlignment="1" applyFont="1" applyNumberFormat="1">
      <alignment horizontal="center" readingOrder="0"/>
    </xf>
    <xf borderId="0" fillId="0" fontId="2" numFmtId="167" xfId="0" applyAlignment="1" applyFont="1" applyNumberFormat="1">
      <alignment horizontal="center" readingOrder="0"/>
    </xf>
    <xf borderId="0" fillId="0" fontId="2" numFmtId="167" xfId="0" applyAlignment="1" applyFont="1" applyNumberFormat="1">
      <alignment horizontal="left" readingOrder="0"/>
    </xf>
    <xf borderId="0" fillId="2" fontId="4" numFmtId="0" xfId="0" applyAlignment="1" applyFont="1">
      <alignment readingOrder="0" shrinkToFit="0" wrapText="1"/>
    </xf>
    <xf borderId="0" fillId="2" fontId="4" numFmtId="165" xfId="0" applyAlignment="1" applyFont="1" applyNumberFormat="1">
      <alignment horizontal="center" readingOrder="0"/>
    </xf>
    <xf borderId="0" fillId="0" fontId="4" numFmtId="0" xfId="0" applyAlignment="1" applyFont="1">
      <alignment horizontal="left" readingOrder="0"/>
    </xf>
    <xf borderId="0" fillId="0" fontId="4" numFmtId="0" xfId="0" applyAlignment="1" applyFont="1">
      <alignment horizontal="center" readingOrder="0"/>
    </xf>
    <xf borderId="0" fillId="4" fontId="4" numFmtId="0" xfId="0" applyAlignment="1" applyFont="1">
      <alignment readingOrder="0" shrinkToFit="0" wrapText="1"/>
    </xf>
    <xf borderId="0" fillId="5" fontId="4" numFmtId="0" xfId="0" applyAlignment="1" applyFont="1">
      <alignment readingOrder="0" shrinkToFit="0" wrapText="1"/>
    </xf>
    <xf borderId="0" fillId="5" fontId="5" numFmtId="0" xfId="0" applyAlignment="1" applyFont="1">
      <alignment readingOrder="0" shrinkToFit="0" wrapText="1"/>
    </xf>
    <xf borderId="0" fillId="6" fontId="4" numFmtId="0" xfId="0" applyAlignment="1" applyFont="1">
      <alignment readingOrder="0" shrinkToFit="0" wrapText="1"/>
    </xf>
    <xf borderId="0" fillId="6" fontId="5" numFmtId="0" xfId="0" applyAlignment="1" applyFont="1">
      <alignment readingOrder="0" shrinkToFit="0" wrapText="1"/>
    </xf>
    <xf borderId="0" fillId="7" fontId="5" numFmtId="0" xfId="0" applyAlignment="1" applyFont="1">
      <alignment readingOrder="0" shrinkToFit="0" wrapText="1"/>
    </xf>
    <xf borderId="0" fillId="7" fontId="4" numFmtId="164" xfId="0" applyAlignment="1" applyFont="1" applyNumberFormat="1">
      <alignment horizontal="center" readingOrder="0"/>
    </xf>
    <xf borderId="0" fillId="8" fontId="5" numFmtId="0" xfId="0" applyAlignment="1" applyFont="1">
      <alignment readingOrder="0" shrinkToFit="0" wrapText="1"/>
    </xf>
    <xf borderId="0" fillId="8" fontId="4" numFmtId="165" xfId="0" applyAlignment="1" applyFont="1" applyNumberFormat="1">
      <alignment horizontal="center" readingOrder="0"/>
    </xf>
    <xf borderId="0" fillId="8" fontId="4" numFmtId="164" xfId="0" applyAlignment="1" applyFont="1" applyNumberFormat="1">
      <alignment horizontal="center" readingOrder="0"/>
    </xf>
    <xf borderId="0" fillId="9" fontId="5" numFmtId="0" xfId="0" applyAlignment="1" applyFont="1">
      <alignment horizontal="left" readingOrder="0" shrinkToFit="0" wrapText="1"/>
    </xf>
    <xf borderId="0" fillId="9" fontId="4" numFmtId="165" xfId="0" applyAlignment="1" applyFont="1" applyNumberFormat="1">
      <alignment horizontal="center" readingOrder="0"/>
    </xf>
    <xf borderId="0" fillId="10" fontId="5" numFmtId="0" xfId="0" applyAlignment="1" applyFont="1">
      <alignment readingOrder="0" shrinkToFit="0" vertical="bottom" wrapText="1"/>
    </xf>
    <xf borderId="0" fillId="10" fontId="3" numFmtId="0" xfId="0" applyAlignment="1" applyFont="1">
      <alignment horizontal="center" readingOrder="0" vertical="bottom"/>
    </xf>
    <xf borderId="0" fillId="10" fontId="3" numFmtId="165" xfId="0" applyAlignment="1" applyFont="1" applyNumberFormat="1">
      <alignment horizontal="center" readingOrder="0" vertical="bottom"/>
    </xf>
    <xf borderId="0" fillId="0" fontId="6" numFmtId="0" xfId="0" applyAlignment="1" applyFont="1">
      <alignment vertical="bottom"/>
    </xf>
    <xf borderId="0" fillId="0" fontId="6" numFmtId="0" xfId="0" applyAlignment="1" applyFont="1">
      <alignment vertical="bottom"/>
    </xf>
    <xf borderId="0" fillId="10" fontId="5" numFmtId="0" xfId="0" applyAlignment="1" applyFont="1">
      <alignment shrinkToFit="0" vertical="bottom" wrapText="1"/>
    </xf>
    <xf borderId="0" fillId="10" fontId="3" numFmtId="0" xfId="0" applyAlignment="1" applyFont="1">
      <alignment horizontal="center" vertical="bottom"/>
    </xf>
    <xf borderId="0" fillId="0" fontId="4" numFmtId="165" xfId="0" applyAlignment="1" applyFont="1" applyNumberFormat="1">
      <alignment horizontal="center" readingOrder="0"/>
    </xf>
    <xf borderId="0" fillId="0" fontId="1" numFmtId="0" xfId="0" applyAlignment="1" applyFont="1">
      <alignment horizontal="right" readingOrder="0" shrinkToFit="0" wrapText="1"/>
    </xf>
    <xf borderId="0" fillId="2" fontId="5" numFmtId="0" xfId="0" applyAlignment="1" applyFont="1">
      <alignment horizontal="left" readingOrder="0" vertical="bottom"/>
    </xf>
    <xf borderId="0" fillId="2" fontId="3" numFmtId="0" xfId="0" applyAlignment="1" applyFont="1">
      <alignment horizontal="right" vertical="bottom"/>
    </xf>
    <xf borderId="0" fillId="2" fontId="3" numFmtId="0" xfId="0" applyAlignment="1" applyFont="1">
      <alignment vertical="bottom"/>
    </xf>
    <xf borderId="0" fillId="2" fontId="3" numFmtId="0" xfId="0" applyAlignment="1" applyFont="1">
      <alignment horizontal="right" readingOrder="0" vertical="bottom"/>
    </xf>
    <xf borderId="0" fillId="2" fontId="3" numFmtId="0" xfId="0" applyAlignment="1" applyFont="1">
      <alignment readingOrder="0" vertical="bottom"/>
    </xf>
    <xf borderId="0" fillId="2" fontId="4" numFmtId="164" xfId="0" applyAlignment="1" applyFont="1" applyNumberFormat="1">
      <alignment horizontal="right" readingOrder="0"/>
    </xf>
    <xf borderId="0" fillId="2" fontId="3" numFmtId="164" xfId="0" applyAlignment="1" applyFont="1" applyNumberFormat="1">
      <alignment horizontal="right" readingOrder="0" vertical="bottom"/>
    </xf>
    <xf borderId="0" fillId="2" fontId="5" numFmtId="0" xfId="0" applyAlignment="1" applyFont="1">
      <alignment horizontal="left" readingOrder="0" shrinkToFit="0" vertical="bottom" wrapText="1"/>
    </xf>
    <xf borderId="0" fillId="2" fontId="4" numFmtId="0" xfId="0" applyAlignment="1" applyFont="1">
      <alignment horizontal="left" readingOrder="0"/>
    </xf>
    <xf borderId="0" fillId="2" fontId="4" numFmtId="0" xfId="0" applyAlignment="1" applyFont="1">
      <alignment horizontal="right" readingOrder="0"/>
    </xf>
    <xf borderId="0" fillId="2" fontId="7" numFmtId="0" xfId="0" applyAlignment="1" applyFont="1">
      <alignment horizontal="left" readingOrder="0"/>
    </xf>
    <xf borderId="0" fillId="2" fontId="5" numFmtId="0" xfId="0" applyAlignment="1" applyFont="1">
      <alignment horizontal="left" shrinkToFit="0" vertical="bottom" wrapText="1"/>
    </xf>
    <xf borderId="0" fillId="2" fontId="5" numFmtId="0" xfId="0" applyAlignment="1" applyFont="1">
      <alignment horizontal="left" readingOrder="0" shrinkToFit="0" wrapText="1"/>
    </xf>
    <xf borderId="1" fillId="2" fontId="2" numFmtId="0" xfId="0" applyAlignment="1" applyBorder="1" applyFont="1">
      <alignment readingOrder="0"/>
    </xf>
    <xf borderId="2" fillId="2" fontId="2" numFmtId="0" xfId="0" applyAlignment="1" applyBorder="1" applyFont="1">
      <alignment readingOrder="0"/>
    </xf>
    <xf borderId="3" fillId="2" fontId="2" numFmtId="10" xfId="0" applyBorder="1" applyFont="1" applyNumberFormat="1"/>
    <xf borderId="4" fillId="2" fontId="2" numFmtId="0" xfId="0" applyAlignment="1" applyBorder="1" applyFont="1">
      <alignment readingOrder="0"/>
    </xf>
    <xf borderId="5" fillId="2" fontId="2" numFmtId="0" xfId="0" applyAlignment="1" applyBorder="1" applyFont="1">
      <alignment readingOrder="0"/>
    </xf>
    <xf borderId="6" fillId="2" fontId="2" numFmtId="10" xfId="0" applyBorder="1" applyFont="1" applyNumberFormat="1"/>
    <xf borderId="0" fillId="2" fontId="4" numFmtId="0" xfId="0" applyAlignment="1" applyFont="1">
      <alignment horizontal="left"/>
    </xf>
    <xf borderId="7" fillId="2" fontId="2" numFmtId="10" xfId="0" applyBorder="1" applyFont="1" applyNumberFormat="1"/>
    <xf borderId="2" fillId="2" fontId="2" numFmtId="0" xfId="0" applyBorder="1" applyFont="1"/>
    <xf borderId="0" fillId="11" fontId="2" numFmtId="0" xfId="0" applyFill="1" applyFont="1"/>
    <xf borderId="5" fillId="2" fontId="2" numFmtId="0" xfId="0" applyBorder="1" applyFont="1"/>
    <xf borderId="0" fillId="2" fontId="3" numFmtId="0" xfId="0" applyAlignment="1" applyFont="1">
      <alignment horizontal="left" readingOrder="0" shrinkToFit="0" vertical="bottom" wrapText="1"/>
    </xf>
    <xf borderId="8" fillId="2" fontId="2" numFmtId="0" xfId="0" applyAlignment="1" applyBorder="1" applyFont="1">
      <alignment readingOrder="0"/>
    </xf>
    <xf borderId="9" fillId="2" fontId="2" numFmtId="168" xfId="0" applyBorder="1" applyFont="1" applyNumberFormat="1"/>
    <xf borderId="0" fillId="12" fontId="2" numFmtId="0" xfId="0" applyFill="1" applyFont="1"/>
    <xf borderId="0" fillId="2" fontId="5" numFmtId="0" xfId="0" applyAlignment="1" applyFont="1">
      <alignment horizontal="left" readingOrder="0" shrinkToFit="0" wrapText="1"/>
    </xf>
    <xf borderId="0" fillId="4" fontId="4" numFmtId="0" xfId="0" applyAlignment="1" applyFont="1">
      <alignment horizontal="right" readingOrder="0"/>
    </xf>
    <xf borderId="0" fillId="4" fontId="4" numFmtId="164" xfId="0" applyAlignment="1" applyFont="1" applyNumberFormat="1">
      <alignment horizontal="right" readingOrder="0"/>
    </xf>
    <xf borderId="0" fillId="4" fontId="2" numFmtId="0" xfId="0" applyAlignment="1" applyFont="1">
      <alignment horizontal="left" readingOrder="0"/>
    </xf>
    <xf borderId="0" fillId="5" fontId="4" numFmtId="0" xfId="0" applyAlignment="1" applyFont="1">
      <alignment horizontal="right" readingOrder="0"/>
    </xf>
    <xf borderId="0" fillId="5" fontId="4" numFmtId="164" xfId="0" applyAlignment="1" applyFont="1" applyNumberFormat="1">
      <alignment horizontal="right" readingOrder="0"/>
    </xf>
    <xf borderId="0" fillId="5" fontId="2" numFmtId="0" xfId="0" applyAlignment="1" applyFont="1">
      <alignment horizontal="left" readingOrder="0"/>
    </xf>
    <xf borderId="0" fillId="6" fontId="4" numFmtId="0" xfId="0" applyAlignment="1" applyFont="1">
      <alignment horizontal="right" readingOrder="0"/>
    </xf>
    <xf borderId="0" fillId="6" fontId="4" numFmtId="164" xfId="0" applyAlignment="1" applyFont="1" applyNumberFormat="1">
      <alignment horizontal="right" readingOrder="0"/>
    </xf>
    <xf borderId="0" fillId="7" fontId="4" numFmtId="0" xfId="0" applyAlignment="1" applyFont="1">
      <alignment horizontal="right" readingOrder="0"/>
    </xf>
    <xf borderId="0" fillId="7" fontId="4" numFmtId="0" xfId="0" applyAlignment="1" applyFont="1">
      <alignment horizontal="right"/>
    </xf>
    <xf borderId="0" fillId="7" fontId="4" numFmtId="164" xfId="0" applyAlignment="1" applyFont="1" applyNumberFormat="1">
      <alignment horizontal="right" readingOrder="0"/>
    </xf>
    <xf borderId="0" fillId="0" fontId="2" numFmtId="0" xfId="0" applyAlignment="1" applyFont="1">
      <alignment horizontal="right" readingOrder="0"/>
    </xf>
    <xf borderId="0" fillId="8" fontId="4" numFmtId="0" xfId="0" applyAlignment="1" applyFont="1">
      <alignment horizontal="right" readingOrder="0"/>
    </xf>
    <xf borderId="0" fillId="8" fontId="4" numFmtId="164" xfId="0" applyAlignment="1" applyFont="1" applyNumberFormat="1">
      <alignment horizontal="right" readingOrder="0"/>
    </xf>
    <xf borderId="0" fillId="9" fontId="4" numFmtId="0" xfId="0" applyAlignment="1" applyFont="1">
      <alignment horizontal="right" readingOrder="0"/>
    </xf>
    <xf borderId="0" fillId="9" fontId="4" numFmtId="164" xfId="0" applyAlignment="1" applyFont="1" applyNumberFormat="1">
      <alignment horizontal="right" readingOrder="0"/>
    </xf>
    <xf borderId="0" fillId="0" fontId="6" numFmtId="0" xfId="0" applyAlignment="1" applyFont="1">
      <alignment horizontal="right" shrinkToFit="0" vertical="bottom" wrapText="1"/>
    </xf>
    <xf borderId="0" fillId="9" fontId="4" numFmtId="0" xfId="0" applyAlignment="1" applyFont="1">
      <alignment horizontal="left"/>
    </xf>
    <xf borderId="0" fillId="10" fontId="4" numFmtId="0" xfId="0" applyAlignment="1" applyFont="1">
      <alignment horizontal="right" readingOrder="0"/>
    </xf>
    <xf borderId="0" fillId="10" fontId="4" numFmtId="164" xfId="0" applyAlignment="1" applyFont="1" applyNumberFormat="1">
      <alignment horizontal="right"/>
    </xf>
    <xf borderId="0" fillId="0" fontId="2" numFmtId="0" xfId="0" applyAlignment="1" applyFont="1">
      <alignment readingOrder="0"/>
    </xf>
    <xf borderId="0" fillId="0" fontId="2" numFmtId="0" xfId="0" applyFont="1"/>
    <xf borderId="0" fillId="10" fontId="4" numFmtId="0" xfId="0" applyAlignment="1" applyFont="1">
      <alignment horizontal="left"/>
    </xf>
    <xf borderId="0" fillId="10" fontId="3" numFmtId="0" xfId="0" applyAlignment="1" applyFont="1">
      <alignment horizontal="left" vertical="bottom"/>
    </xf>
    <xf borderId="0" fillId="10" fontId="3" numFmtId="0" xfId="0" applyAlignment="1" applyFont="1">
      <alignment vertical="bottom"/>
    </xf>
    <xf borderId="0" fillId="10" fontId="3" numFmtId="0" xfId="0" applyAlignment="1" applyFont="1">
      <alignment horizontal="right" vertical="bottom"/>
    </xf>
    <xf borderId="0" fillId="10" fontId="3" numFmtId="0" xfId="0" applyAlignment="1" applyFont="1">
      <alignment readingOrder="0" vertical="bottom"/>
    </xf>
    <xf borderId="0" fillId="10" fontId="3" numFmtId="164" xfId="0" applyAlignment="1" applyFont="1" applyNumberFormat="1">
      <alignment horizontal="right" vertical="bottom"/>
    </xf>
    <xf borderId="0" fillId="2" fontId="4" numFmtId="0" xfId="0" applyAlignment="1" applyFont="1">
      <alignment horizontal="left" readingOrder="0" shrinkToFit="0" wrapText="1"/>
    </xf>
    <xf borderId="0" fillId="2" fontId="4" numFmtId="0" xfId="0" applyAlignment="1" applyFont="1">
      <alignment horizontal="left" shrinkToFit="0" wrapText="1"/>
    </xf>
    <xf borderId="0" fillId="2" fontId="4" numFmtId="0" xfId="0" applyAlignment="1" applyFont="1">
      <alignment horizontal="left" readingOrder="0" vertical="bottom"/>
    </xf>
    <xf borderId="0" fillId="4" fontId="5" numFmtId="0" xfId="0" applyAlignment="1" applyFont="1">
      <alignment horizontal="left" readingOrder="0" shrinkToFit="0" wrapText="1"/>
    </xf>
    <xf borderId="0" fillId="4" fontId="4" numFmtId="0" xfId="0" applyAlignment="1" applyFont="1">
      <alignment horizontal="left" readingOrder="0" shrinkToFit="0" wrapText="1"/>
    </xf>
    <xf borderId="0" fillId="4" fontId="4" numFmtId="0" xfId="0" applyAlignment="1" applyFont="1">
      <alignment horizontal="left" shrinkToFit="0" wrapText="1"/>
    </xf>
    <xf borderId="0" fillId="4" fontId="4" numFmtId="0" xfId="0" applyAlignment="1" applyFont="1">
      <alignment horizontal="left" readingOrder="0" vertical="bottom"/>
    </xf>
    <xf borderId="0" fillId="5" fontId="4" numFmtId="0" xfId="0" applyAlignment="1" applyFont="1">
      <alignment horizontal="left" readingOrder="0" shrinkToFit="0" wrapText="1"/>
    </xf>
    <xf borderId="0" fillId="5" fontId="4" numFmtId="0" xfId="0" applyAlignment="1" applyFont="1">
      <alignment horizontal="left" shrinkToFit="0" wrapText="1"/>
    </xf>
    <xf borderId="1" fillId="5" fontId="2" numFmtId="0" xfId="0" applyAlignment="1" applyBorder="1" applyFont="1">
      <alignment readingOrder="0"/>
    </xf>
    <xf borderId="2" fillId="5" fontId="2" numFmtId="0" xfId="0" applyAlignment="1" applyBorder="1" applyFont="1">
      <alignment readingOrder="0"/>
    </xf>
    <xf borderId="2" fillId="5" fontId="2" numFmtId="0" xfId="0" applyBorder="1" applyFont="1"/>
    <xf borderId="0" fillId="5" fontId="5" numFmtId="0" xfId="0" applyAlignment="1" applyFont="1">
      <alignment horizontal="left" readingOrder="0" shrinkToFit="0" wrapText="1"/>
    </xf>
    <xf borderId="4" fillId="5" fontId="2" numFmtId="0" xfId="0" applyAlignment="1" applyBorder="1" applyFont="1">
      <alignment readingOrder="0"/>
    </xf>
    <xf borderId="5" fillId="5" fontId="2" numFmtId="0" xfId="0" applyBorder="1" applyFont="1"/>
    <xf borderId="8" fillId="5" fontId="2" numFmtId="0" xfId="0" applyAlignment="1" applyBorder="1" applyFont="1">
      <alignment readingOrder="0"/>
    </xf>
    <xf borderId="9" fillId="5" fontId="2" numFmtId="0" xfId="0" applyBorder="1" applyFont="1"/>
    <xf borderId="9" fillId="5" fontId="2" numFmtId="168" xfId="0" applyBorder="1" applyFont="1" applyNumberFormat="1"/>
    <xf borderId="0" fillId="5" fontId="5" numFmtId="0" xfId="0" applyAlignment="1" applyFont="1">
      <alignment horizontal="left" shrinkToFit="0" wrapText="1"/>
    </xf>
    <xf borderId="0" fillId="5" fontId="3" numFmtId="0" xfId="0" applyAlignment="1" applyFont="1">
      <alignment horizontal="left" readingOrder="0" shrinkToFit="0" vertical="bottom" wrapText="1"/>
    </xf>
    <xf borderId="0" fillId="5" fontId="3" numFmtId="0" xfId="0" applyAlignment="1" applyFont="1">
      <alignment readingOrder="0" vertical="bottom"/>
    </xf>
    <xf borderId="0" fillId="5" fontId="3" numFmtId="0" xfId="0" applyAlignment="1" applyFont="1">
      <alignment vertical="bottom"/>
    </xf>
    <xf borderId="0" fillId="5" fontId="5" numFmtId="0" xfId="0" applyAlignment="1" applyFont="1">
      <alignment horizontal="left" readingOrder="0" vertical="bottom"/>
    </xf>
    <xf borderId="0" fillId="5" fontId="5" numFmtId="0" xfId="0" applyAlignment="1" applyFont="1">
      <alignment vertical="bottom"/>
    </xf>
    <xf borderId="0" fillId="5" fontId="5" numFmtId="0" xfId="0" applyAlignment="1" applyFont="1">
      <alignment shrinkToFit="0" vertical="bottom" wrapText="1"/>
    </xf>
    <xf borderId="0" fillId="6" fontId="5" numFmtId="0" xfId="0" applyAlignment="1" applyFont="1">
      <alignment horizontal="left" readingOrder="0" shrinkToFit="0" wrapText="1"/>
    </xf>
    <xf borderId="0" fillId="6" fontId="4" numFmtId="0" xfId="0" applyAlignment="1" applyFont="1">
      <alignment horizontal="left" shrinkToFit="0" wrapText="1"/>
    </xf>
    <xf borderId="0" fillId="11" fontId="2" numFmtId="0" xfId="0" applyAlignment="1" applyFont="1">
      <alignment horizontal="left"/>
    </xf>
    <xf borderId="0" fillId="11" fontId="2" numFmtId="0" xfId="0" applyAlignment="1" applyFont="1">
      <alignment horizontal="left" readingOrder="0"/>
    </xf>
    <xf borderId="0" fillId="6" fontId="4" numFmtId="0" xfId="0" applyAlignment="1" applyFont="1">
      <alignment horizontal="left" readingOrder="0" shrinkToFit="0" wrapText="1"/>
    </xf>
    <xf borderId="0" fillId="6" fontId="3" numFmtId="0" xfId="0" applyAlignment="1" applyFont="1">
      <alignment horizontal="left" readingOrder="0" shrinkToFit="0" vertical="bottom" wrapText="1"/>
    </xf>
    <xf borderId="0" fillId="6" fontId="3" numFmtId="0" xfId="0" applyAlignment="1" applyFont="1">
      <alignment readingOrder="0" vertical="bottom"/>
    </xf>
    <xf borderId="0" fillId="6" fontId="3" numFmtId="0" xfId="0" applyAlignment="1" applyFont="1">
      <alignment vertical="bottom"/>
    </xf>
    <xf borderId="0" fillId="6" fontId="5" numFmtId="0" xfId="0" applyAlignment="1" applyFont="1">
      <alignment horizontal="left" shrinkToFit="0" wrapText="1"/>
    </xf>
    <xf borderId="0" fillId="6" fontId="5" numFmtId="0" xfId="0" applyAlignment="1" applyFont="1">
      <alignment vertical="bottom"/>
    </xf>
    <xf borderId="0" fillId="6" fontId="5" numFmtId="0" xfId="0" applyAlignment="1" applyFont="1">
      <alignment shrinkToFit="0" vertical="bottom" wrapText="1"/>
    </xf>
    <xf borderId="0" fillId="6" fontId="8" numFmtId="0" xfId="0" applyAlignment="1" applyFont="1">
      <alignment horizontal="left" readingOrder="0"/>
    </xf>
    <xf borderId="0" fillId="7" fontId="5" numFmtId="0" xfId="0" applyAlignment="1" applyFont="1">
      <alignment horizontal="left" readingOrder="0" shrinkToFit="0" vertical="bottom" wrapText="1"/>
    </xf>
    <xf borderId="0" fillId="7" fontId="3" numFmtId="0" xfId="0" applyAlignment="1" applyFont="1">
      <alignment horizontal="right" readingOrder="0" vertical="bottom"/>
    </xf>
    <xf borderId="0" fillId="7" fontId="3" numFmtId="0" xfId="0" applyAlignment="1" applyFont="1">
      <alignment readingOrder="0" vertical="bottom"/>
    </xf>
    <xf borderId="0" fillId="7" fontId="3" numFmtId="164" xfId="0" applyAlignment="1" applyFont="1" applyNumberFormat="1">
      <alignment horizontal="right" readingOrder="0" vertical="bottom"/>
    </xf>
    <xf borderId="0" fillId="7" fontId="3" numFmtId="0" xfId="0" applyAlignment="1" applyFont="1">
      <alignment vertical="bottom"/>
    </xf>
    <xf borderId="0" fillId="11" fontId="2" numFmtId="0" xfId="0" applyAlignment="1" applyFont="1">
      <alignment readingOrder="0"/>
    </xf>
    <xf borderId="0" fillId="11" fontId="2" numFmtId="0" xfId="0" applyAlignment="1" applyFont="1">
      <alignment readingOrder="0" shrinkToFit="0" wrapText="1"/>
    </xf>
    <xf borderId="0" fillId="3" fontId="2" numFmtId="0" xfId="0" applyAlignment="1" applyFont="1">
      <alignment readingOrder="0"/>
    </xf>
    <xf borderId="0" fillId="7" fontId="5" numFmtId="0" xfId="0" applyAlignment="1" applyFont="1">
      <alignment horizontal="left" shrinkToFit="0" vertical="bottom" wrapText="1"/>
    </xf>
    <xf borderId="0" fillId="7" fontId="3" numFmtId="0" xfId="0" applyAlignment="1" applyFont="1">
      <alignment horizontal="right" vertical="bottom"/>
    </xf>
    <xf borderId="0" fillId="7" fontId="5" numFmtId="0" xfId="0" applyAlignment="1" applyFont="1">
      <alignment readingOrder="0" vertical="bottom"/>
    </xf>
    <xf borderId="0" fillId="0" fontId="2" numFmtId="0" xfId="0" applyAlignment="1" applyFont="1">
      <alignment readingOrder="0" shrinkToFit="0" wrapText="1"/>
    </xf>
    <xf borderId="0" fillId="7" fontId="5" numFmtId="0" xfId="0" applyAlignment="1" applyFont="1">
      <alignment shrinkToFit="0" vertical="bottom" wrapText="1"/>
    </xf>
    <xf borderId="0" fillId="3" fontId="2" numFmtId="168" xfId="0" applyFont="1" applyNumberFormat="1"/>
    <xf borderId="0" fillId="7" fontId="9" numFmtId="0" xfId="0" applyAlignment="1" applyFont="1">
      <alignment vertical="bottom"/>
    </xf>
    <xf borderId="0" fillId="7" fontId="3" numFmtId="0" xfId="0" applyAlignment="1" applyFont="1">
      <alignment horizontal="left" shrinkToFit="0" vertical="bottom" wrapText="1"/>
    </xf>
    <xf borderId="0" fillId="7" fontId="5" numFmtId="0" xfId="0" applyAlignment="1" applyFont="1">
      <alignment vertical="bottom"/>
    </xf>
    <xf borderId="0" fillId="8" fontId="5" numFmtId="0" xfId="0" applyAlignment="1" applyFont="1">
      <alignment horizontal="left" readingOrder="0" shrinkToFit="0" vertical="bottom" wrapText="1"/>
    </xf>
    <xf borderId="0" fillId="8" fontId="3" numFmtId="0" xfId="0" applyAlignment="1" applyFont="1">
      <alignment horizontal="right" readingOrder="0" vertical="bottom"/>
    </xf>
    <xf borderId="0" fillId="8" fontId="3" numFmtId="0" xfId="0" applyAlignment="1" applyFont="1">
      <alignment readingOrder="0" vertical="bottom"/>
    </xf>
    <xf borderId="0" fillId="8" fontId="3" numFmtId="164" xfId="0" applyAlignment="1" applyFont="1" applyNumberFormat="1">
      <alignment horizontal="right" readingOrder="0" vertical="bottom"/>
    </xf>
    <xf borderId="0" fillId="8" fontId="3" numFmtId="0" xfId="0" applyAlignment="1" applyFont="1">
      <alignment vertical="bottom"/>
    </xf>
    <xf borderId="0" fillId="8" fontId="5" numFmtId="0" xfId="0" applyAlignment="1" applyFont="1">
      <alignment vertical="bottom"/>
    </xf>
    <xf borderId="0" fillId="8" fontId="3" numFmtId="0" xfId="0" applyAlignment="1" applyFont="1">
      <alignment horizontal="right" vertical="bottom"/>
    </xf>
    <xf borderId="0" fillId="8" fontId="5" numFmtId="0" xfId="0" applyAlignment="1" applyFont="1">
      <alignment shrinkToFit="0" vertical="bottom" wrapText="1"/>
    </xf>
    <xf borderId="0" fillId="8" fontId="3" numFmtId="0" xfId="0" applyAlignment="1" applyFont="1">
      <alignment horizontal="left" readingOrder="0" shrinkToFit="0" vertical="bottom" wrapText="1"/>
    </xf>
    <xf borderId="0" fillId="8" fontId="8" numFmtId="0" xfId="0" applyAlignment="1" applyFont="1">
      <alignment horizontal="left" readingOrder="0"/>
    </xf>
    <xf borderId="0" fillId="9" fontId="3" numFmtId="0" xfId="0" applyAlignment="1" applyFont="1">
      <alignment horizontal="left" readingOrder="0" shrinkToFit="0" vertical="bottom" wrapText="1"/>
    </xf>
    <xf borderId="0" fillId="9" fontId="3" numFmtId="0" xfId="0" applyAlignment="1" applyFont="1">
      <alignment horizontal="right" readingOrder="0" vertical="bottom"/>
    </xf>
    <xf borderId="0" fillId="9" fontId="3" numFmtId="0" xfId="0" applyAlignment="1" applyFont="1">
      <alignment vertical="bottom"/>
    </xf>
    <xf borderId="0" fillId="9" fontId="3" numFmtId="0" xfId="0" applyAlignment="1" applyFont="1">
      <alignment readingOrder="0" vertical="bottom"/>
    </xf>
    <xf borderId="0" fillId="9" fontId="3" numFmtId="164" xfId="0" applyAlignment="1" applyFont="1" applyNumberFormat="1">
      <alignment horizontal="right" readingOrder="0" vertical="bottom"/>
    </xf>
    <xf borderId="0" fillId="9" fontId="5" numFmtId="0" xfId="0" applyAlignment="1" applyFont="1">
      <alignment horizontal="left" readingOrder="0" shrinkToFit="0" vertical="bottom" wrapText="1"/>
    </xf>
    <xf borderId="0" fillId="9" fontId="5" numFmtId="0" xfId="0" applyAlignment="1" applyFont="1">
      <alignment vertical="bottom"/>
    </xf>
    <xf borderId="1" fillId="9" fontId="2" numFmtId="0" xfId="0" applyAlignment="1" applyBorder="1" applyFont="1">
      <alignment readingOrder="0"/>
    </xf>
    <xf borderId="2" fillId="9" fontId="2" numFmtId="0" xfId="0" applyAlignment="1" applyBorder="1" applyFont="1">
      <alignment readingOrder="0"/>
    </xf>
    <xf borderId="3" fillId="9" fontId="2" numFmtId="10" xfId="0" applyBorder="1" applyFont="1" applyNumberFormat="1"/>
    <xf borderId="0" fillId="9" fontId="3" numFmtId="0" xfId="0" applyAlignment="1" applyFont="1">
      <alignment horizontal="right" vertical="bottom"/>
    </xf>
    <xf borderId="0" fillId="9" fontId="5" numFmtId="0" xfId="0" applyAlignment="1" applyFont="1">
      <alignment shrinkToFit="0" vertical="bottom" wrapText="1"/>
    </xf>
    <xf borderId="4" fillId="9" fontId="2" numFmtId="0" xfId="0" applyAlignment="1" applyBorder="1" applyFont="1">
      <alignment readingOrder="0"/>
    </xf>
    <xf borderId="5" fillId="9" fontId="2" numFmtId="0" xfId="0" applyAlignment="1" applyBorder="1" applyFont="1">
      <alignment readingOrder="0"/>
    </xf>
    <xf borderId="6" fillId="9" fontId="2" numFmtId="10" xfId="0" applyBorder="1" applyFont="1" applyNumberFormat="1"/>
    <xf borderId="0" fillId="9" fontId="5" numFmtId="0" xfId="0" applyAlignment="1" applyFont="1">
      <alignment horizontal="left" readingOrder="0" shrinkToFit="0" wrapText="1"/>
    </xf>
    <xf borderId="0" fillId="9" fontId="5" numFmtId="0" xfId="0" applyAlignment="1" applyFont="1">
      <alignment horizontal="left" shrinkToFit="0" wrapText="1"/>
    </xf>
    <xf borderId="8" fillId="9" fontId="2" numFmtId="0" xfId="0" applyAlignment="1" applyBorder="1" applyFont="1">
      <alignment readingOrder="0"/>
    </xf>
    <xf borderId="7" fillId="9" fontId="2" numFmtId="10" xfId="0" applyBorder="1" applyFont="1" applyNumberFormat="1"/>
    <xf borderId="2" fillId="9" fontId="2" numFmtId="0" xfId="0" applyBorder="1" applyFont="1"/>
    <xf borderId="5" fillId="9" fontId="2" numFmtId="0" xfId="0" applyBorder="1" applyFont="1"/>
    <xf borderId="9" fillId="9" fontId="2" numFmtId="168" xfId="0" applyBorder="1" applyFont="1" applyNumberFormat="1"/>
    <xf borderId="0" fillId="9" fontId="7" numFmtId="0" xfId="0" applyAlignment="1" applyFont="1">
      <alignment horizontal="left" readingOrder="0"/>
    </xf>
    <xf borderId="0" fillId="10" fontId="5" numFmtId="0" xfId="0" applyAlignment="1" applyFont="1">
      <alignment horizontal="left" readingOrder="0" shrinkToFit="0" wrapText="1"/>
    </xf>
    <xf borderId="0" fillId="10" fontId="3" numFmtId="0" xfId="0" applyAlignment="1" applyFont="1">
      <alignment horizontal="right" readingOrder="0" vertical="bottom"/>
    </xf>
    <xf borderId="0" fillId="10" fontId="4" numFmtId="164" xfId="0" applyAlignment="1" applyFont="1" applyNumberFormat="1">
      <alignment horizontal="right" readingOrder="0"/>
    </xf>
    <xf borderId="0" fillId="10" fontId="3" numFmtId="164" xfId="0" applyAlignment="1" applyFont="1" applyNumberFormat="1">
      <alignment horizontal="right" readingOrder="0" vertical="bottom"/>
    </xf>
    <xf borderId="1" fillId="10" fontId="2" numFmtId="0" xfId="0" applyAlignment="1" applyBorder="1" applyFont="1">
      <alignment readingOrder="0"/>
    </xf>
    <xf borderId="2" fillId="10" fontId="2" numFmtId="0" xfId="0" applyAlignment="1" applyBorder="1" applyFont="1">
      <alignment readingOrder="0"/>
    </xf>
    <xf borderId="3" fillId="10" fontId="2" numFmtId="10" xfId="0" applyBorder="1" applyFont="1" applyNumberFormat="1"/>
    <xf borderId="0" fillId="10" fontId="3" numFmtId="0" xfId="0" applyAlignment="1" applyFont="1">
      <alignment horizontal="left" readingOrder="0" shrinkToFit="0" vertical="bottom" wrapText="1"/>
    </xf>
    <xf borderId="4" fillId="10" fontId="2" numFmtId="0" xfId="0" applyAlignment="1" applyBorder="1" applyFont="1">
      <alignment readingOrder="0"/>
    </xf>
    <xf borderId="5" fillId="10" fontId="2" numFmtId="0" xfId="0" applyAlignment="1" applyBorder="1" applyFont="1">
      <alignment readingOrder="0"/>
    </xf>
    <xf borderId="6" fillId="10" fontId="2" numFmtId="10" xfId="0" applyBorder="1" applyFont="1" applyNumberFormat="1"/>
    <xf borderId="8" fillId="10" fontId="2" numFmtId="0" xfId="0" applyAlignment="1" applyBorder="1" applyFont="1">
      <alignment readingOrder="0"/>
    </xf>
    <xf borderId="7" fillId="10" fontId="2" numFmtId="10" xfId="0" applyBorder="1" applyFont="1" applyNumberFormat="1"/>
    <xf borderId="2" fillId="10" fontId="2" numFmtId="0" xfId="0" applyBorder="1" applyFont="1"/>
    <xf borderId="5" fillId="10" fontId="2" numFmtId="0" xfId="0" applyBorder="1" applyFont="1"/>
    <xf borderId="0" fillId="10" fontId="5" numFmtId="0" xfId="0" applyAlignment="1" applyFont="1">
      <alignment horizontal="left" readingOrder="0" shrinkToFit="0" wrapText="1"/>
    </xf>
    <xf borderId="0" fillId="10" fontId="4" numFmtId="0" xfId="0" applyAlignment="1" applyFont="1">
      <alignment horizontal="right" readingOrder="0"/>
    </xf>
    <xf borderId="9" fillId="10" fontId="2" numFmtId="168" xfId="0" applyBorder="1" applyFont="1" applyNumberFormat="1"/>
    <xf borderId="0" fillId="10" fontId="5" numFmtId="0" xfId="0" applyAlignment="1" applyFont="1">
      <alignment horizontal="left" readingOrder="0" shrinkToFit="0" vertical="bottom" wrapText="1"/>
    </xf>
    <xf borderId="0" fillId="10" fontId="7" numFmtId="0" xfId="0" applyAlignment="1" applyFont="1">
      <alignment horizontal="left" readingOrder="0"/>
    </xf>
    <xf borderId="0" fillId="10" fontId="5" numFmtId="0" xfId="0" applyAlignment="1" applyFont="1">
      <alignment vertical="bottom"/>
    </xf>
    <xf borderId="0" fillId="0" fontId="2" numFmtId="0" xfId="0" applyAlignment="1" applyFont="1">
      <alignment horizontal="right"/>
    </xf>
    <xf borderId="0" fillId="3" fontId="2" numFmtId="0" xfId="0" applyAlignment="1" applyFont="1">
      <alignment horizontal="left"/>
    </xf>
    <xf borderId="0" fillId="3" fontId="2" numFmtId="0" xfId="0" applyAlignment="1" applyFont="1">
      <alignment horizontal="right"/>
    </xf>
    <xf borderId="0" fillId="4" fontId="2" numFmtId="0" xfId="0" applyAlignment="1" applyFont="1">
      <alignment horizontal="center" readingOrder="0"/>
    </xf>
    <xf borderId="0" fillId="0" fontId="2" numFmtId="164" xfId="0" applyAlignment="1" applyFont="1" applyNumberFormat="1">
      <alignment horizontal="center" readingOrder="0"/>
    </xf>
    <xf borderId="10" fillId="0" fontId="1" numFmtId="0" xfId="0" applyAlignment="1" applyBorder="1" applyFont="1">
      <alignment horizontal="center" readingOrder="0"/>
    </xf>
    <xf borderId="10" fillId="0" fontId="10" numFmtId="0" xfId="0" applyAlignment="1" applyBorder="1" applyFont="1">
      <alignment horizontal="center" vertical="bottom"/>
    </xf>
    <xf borderId="10" fillId="0" fontId="2" numFmtId="0" xfId="0" applyAlignment="1" applyBorder="1" applyFont="1">
      <alignment horizontal="center" readingOrder="0"/>
    </xf>
    <xf borderId="10" fillId="3" fontId="2" numFmtId="0" xfId="0" applyAlignment="1" applyBorder="1" applyFont="1">
      <alignment horizontal="left" readingOrder="0"/>
    </xf>
    <xf borderId="10" fillId="3" fontId="2" numFmtId="0" xfId="0" applyAlignment="1" applyBorder="1" applyFont="1">
      <alignment horizontal="center" readingOrder="0"/>
    </xf>
    <xf borderId="10" fillId="0" fontId="2" numFmtId="0" xfId="0" applyAlignment="1" applyBorder="1" applyFont="1">
      <alignment horizontal="center"/>
    </xf>
    <xf borderId="10" fillId="0" fontId="6" numFmtId="0" xfId="0" applyAlignment="1" applyBorder="1" applyFont="1">
      <alignment horizontal="center" vertical="bottom"/>
    </xf>
    <xf borderId="0" fillId="0" fontId="6" numFmtId="0" xfId="0" applyAlignment="1" applyFont="1">
      <alignment horizontal="center" vertical="bottom"/>
    </xf>
    <xf borderId="0" fillId="0" fontId="1" numFmtId="0" xfId="0" applyAlignment="1" applyFont="1">
      <alignment horizontal="center" readingOrder="0"/>
    </xf>
    <xf borderId="0" fillId="5" fontId="2" numFmtId="0" xfId="0" applyAlignment="1" applyFont="1">
      <alignment horizontal="center" readingOrder="0"/>
    </xf>
    <xf borderId="10" fillId="0" fontId="6" numFmtId="0" xfId="0" applyAlignment="1" applyBorder="1" applyFont="1">
      <alignment horizontal="center" readingOrder="0" vertical="bottom"/>
    </xf>
    <xf borderId="0" fillId="6" fontId="2" numFmtId="0" xfId="0" applyAlignment="1" applyFont="1">
      <alignment horizontal="center" readingOrder="0"/>
    </xf>
    <xf borderId="0" fillId="7" fontId="2" numFmtId="0" xfId="0" applyAlignment="1" applyFont="1">
      <alignment horizontal="center" readingOrder="0"/>
    </xf>
    <xf borderId="10" fillId="3" fontId="1" numFmtId="0" xfId="0" applyAlignment="1" applyBorder="1" applyFont="1">
      <alignment horizontal="center" readingOrder="0"/>
    </xf>
    <xf borderId="10" fillId="3" fontId="2" numFmtId="0" xfId="0" applyAlignment="1" applyBorder="1" applyFont="1">
      <alignment horizontal="center"/>
    </xf>
    <xf borderId="10" fillId="3" fontId="2" numFmtId="0" xfId="0" applyAlignment="1" applyBorder="1" applyFont="1">
      <alignment horizontal="center" readingOrder="0"/>
    </xf>
    <xf borderId="0" fillId="8" fontId="2" numFmtId="0" xfId="0" applyAlignment="1" applyFont="1">
      <alignment horizontal="center" readingOrder="0"/>
    </xf>
    <xf borderId="10" fillId="11" fontId="2" numFmtId="0" xfId="0" applyAlignment="1" applyBorder="1" applyFont="1">
      <alignment horizontal="left" readingOrder="0"/>
    </xf>
    <xf borderId="0" fillId="9" fontId="6" numFmtId="0" xfId="0" applyAlignment="1" applyFont="1">
      <alignment horizontal="center" readingOrder="0" vertical="bottom"/>
    </xf>
    <xf borderId="11" fillId="0" fontId="6" numFmtId="164" xfId="0" applyAlignment="1" applyBorder="1" applyFont="1" applyNumberFormat="1">
      <alignment horizontal="center" readingOrder="0" vertical="bottom"/>
    </xf>
    <xf borderId="11" fillId="0" fontId="6" numFmtId="0" xfId="0" applyAlignment="1" applyBorder="1" applyFont="1">
      <alignment vertical="bottom"/>
    </xf>
    <xf borderId="11" fillId="0" fontId="6" numFmtId="0" xfId="0" applyAlignment="1" applyBorder="1" applyFont="1">
      <alignment horizontal="center" vertical="bottom"/>
    </xf>
    <xf borderId="11" fillId="0" fontId="6" numFmtId="0" xfId="0" applyAlignment="1" applyBorder="1" applyFont="1">
      <alignment vertical="bottom"/>
    </xf>
    <xf borderId="11" fillId="0" fontId="6" numFmtId="0" xfId="0" applyAlignment="1" applyBorder="1" applyFont="1">
      <alignment horizontal="center" vertical="bottom"/>
    </xf>
    <xf borderId="5" fillId="0" fontId="6" numFmtId="0" xfId="0" applyAlignment="1" applyBorder="1" applyFont="1">
      <alignment vertical="bottom"/>
    </xf>
    <xf borderId="9" fillId="11" fontId="10" numFmtId="0" xfId="0" applyAlignment="1" applyBorder="1" applyFont="1">
      <alignment horizontal="center" vertical="bottom"/>
    </xf>
    <xf borderId="9" fillId="11" fontId="10" numFmtId="0" xfId="0" applyAlignment="1" applyBorder="1" applyFont="1">
      <alignment horizontal="center" vertical="bottom"/>
    </xf>
    <xf borderId="9" fillId="11" fontId="6" numFmtId="0" xfId="0" applyAlignment="1" applyBorder="1" applyFont="1">
      <alignment horizontal="center" vertical="bottom"/>
    </xf>
    <xf borderId="9" fillId="11" fontId="6" numFmtId="0" xfId="0" applyAlignment="1" applyBorder="1" applyFont="1">
      <alignment horizontal="center" vertical="bottom"/>
    </xf>
    <xf borderId="9" fillId="11" fontId="6" numFmtId="0" xfId="0" applyAlignment="1" applyBorder="1" applyFont="1">
      <alignment horizontal="center" readingOrder="0" vertical="bottom"/>
    </xf>
    <xf borderId="10" fillId="11" fontId="6" numFmtId="0" xfId="0" applyAlignment="1" applyBorder="1" applyFont="1">
      <alignment horizontal="center" vertical="bottom"/>
    </xf>
    <xf borderId="10" fillId="11" fontId="6" numFmtId="0" xfId="0" applyAlignment="1" applyBorder="1" applyFont="1">
      <alignment horizontal="center" vertical="bottom"/>
    </xf>
    <xf borderId="10" fillId="11" fontId="6" numFmtId="0" xfId="0" applyAlignment="1" applyBorder="1" applyFont="1">
      <alignment vertical="bottom"/>
    </xf>
    <xf borderId="10" fillId="11" fontId="6" numFmtId="0" xfId="0" applyAlignment="1" applyBorder="1" applyFont="1">
      <alignment horizontal="center" readingOrder="0" vertical="bottom"/>
    </xf>
    <xf borderId="10" fillId="3" fontId="2" numFmtId="0" xfId="0" applyAlignment="1" applyBorder="1" applyFont="1">
      <alignment readingOrder="0"/>
    </xf>
    <xf borderId="10" fillId="3" fontId="2" numFmtId="0" xfId="0" applyBorder="1" applyFont="1"/>
    <xf borderId="9" fillId="0" fontId="10" numFmtId="0" xfId="0" applyAlignment="1" applyBorder="1" applyFont="1">
      <alignment horizontal="center" vertical="bottom"/>
    </xf>
    <xf borderId="9" fillId="0" fontId="6" numFmtId="0" xfId="0" applyAlignment="1" applyBorder="1" applyFont="1">
      <alignment horizontal="center" vertical="bottom"/>
    </xf>
    <xf borderId="0" fillId="10" fontId="2" numFmtId="0" xfId="0" applyAlignment="1" applyFont="1">
      <alignment horizontal="center" readingOrder="0"/>
    </xf>
    <xf borderId="12" fillId="11" fontId="6" numFmtId="0" xfId="0" applyAlignment="1" applyBorder="1" applyFont="1">
      <alignment horizontal="center" readingOrder="0" vertical="bottom"/>
    </xf>
    <xf borderId="12" fillId="11" fontId="6" numFmtId="0" xfId="0" applyAlignment="1" applyBorder="1" applyFont="1">
      <alignment vertical="bottom"/>
    </xf>
    <xf borderId="12" fillId="11" fontId="6" numFmtId="0" xfId="0" applyAlignment="1" applyBorder="1" applyFont="1">
      <alignment horizontal="center" vertical="bottom"/>
    </xf>
    <xf borderId="7" fillId="11" fontId="6" numFmtId="0" xfId="0" applyAlignment="1" applyBorder="1" applyFont="1">
      <alignment vertical="bottom"/>
    </xf>
    <xf borderId="9" fillId="11" fontId="6" numFmtId="0" xfId="0" applyAlignment="1" applyBorder="1" applyFont="1">
      <alignment vertical="bottom"/>
    </xf>
    <xf borderId="7" fillId="11" fontId="6" numFmtId="0" xfId="0" applyAlignment="1" applyBorder="1" applyFont="1">
      <alignment horizontal="center" vertical="bottom"/>
    </xf>
    <xf borderId="7" fillId="11" fontId="6" numFmtId="0" xfId="0" applyAlignment="1" applyBorder="1" applyFont="1">
      <alignment vertical="bottom"/>
    </xf>
    <xf borderId="9" fillId="11" fontId="6" numFmtId="0" xfId="0" applyAlignment="1" applyBorder="1" applyFont="1">
      <alignment vertical="bottom"/>
    </xf>
    <xf borderId="10" fillId="3" fontId="6" numFmtId="0" xfId="0" applyAlignment="1" applyBorder="1" applyFont="1">
      <alignment vertical="bottom"/>
    </xf>
    <xf borderId="10" fillId="3" fontId="6" numFmtId="0" xfId="0" applyAlignment="1" applyBorder="1" applyFont="1">
      <alignment horizontal="center" vertical="bottom"/>
    </xf>
    <xf borderId="7" fillId="11" fontId="6" numFmtId="0" xfId="0" applyAlignment="1" applyBorder="1" applyFont="1">
      <alignment horizontal="center" vertical="bottom"/>
    </xf>
    <xf borderId="10" fillId="11" fontId="2" numFmtId="0" xfId="0" applyAlignment="1" applyBorder="1" applyFont="1">
      <alignment readingOrder="0"/>
    </xf>
    <xf borderId="0" fillId="3" fontId="6" numFmtId="0" xfId="0" applyAlignment="1" applyFont="1">
      <alignment vertical="bottom"/>
    </xf>
    <xf borderId="0" fillId="2" fontId="2" numFmtId="0" xfId="0" applyAlignment="1" applyFont="1">
      <alignment horizontal="center" readingOrder="0"/>
    </xf>
    <xf borderId="7" fillId="11" fontId="6" numFmtId="0" xfId="0" applyAlignment="1" applyBorder="1" applyFont="1">
      <alignment horizontal="center" readingOrder="0" vertical="bottom"/>
    </xf>
    <xf borderId="9" fillId="11" fontId="6" numFmtId="0" xfId="0" applyAlignment="1" applyBorder="1" applyFont="1">
      <alignment readingOrder="0" vertical="bottom"/>
    </xf>
    <xf borderId="10" fillId="11" fontId="2" numFmtId="0" xfId="0" applyAlignment="1" applyBorder="1" applyFont="1">
      <alignment readingOrder="0" shrinkToFit="0" wrapText="1"/>
    </xf>
    <xf borderId="10" fillId="11" fontId="11" numFmtId="0" xfId="0" applyAlignment="1" applyBorder="1" applyFont="1">
      <alignment readingOrder="0" shrinkToFit="0" wrapText="1"/>
    </xf>
    <xf borderId="12" fillId="3" fontId="6" numFmtId="0" xfId="0" applyAlignment="1" applyBorder="1" applyFont="1">
      <alignment horizontal="center" readingOrder="0" vertical="bottom"/>
    </xf>
    <xf borderId="10" fillId="3" fontId="6" numFmtId="0" xfId="0" applyAlignment="1" applyBorder="1" applyFont="1">
      <alignment vertical="bottom"/>
    </xf>
    <xf borderId="12" fillId="3" fontId="6" numFmtId="0" xfId="0" applyAlignment="1" applyBorder="1" applyFont="1">
      <alignment vertical="bottom"/>
    </xf>
    <xf borderId="12" fillId="3" fontId="6" numFmtId="0" xfId="0" applyAlignment="1" applyBorder="1" applyFont="1">
      <alignment horizontal="center" vertical="bottom"/>
    </xf>
    <xf borderId="7" fillId="3" fontId="6" numFmtId="0" xfId="0" applyAlignment="1" applyBorder="1" applyFont="1">
      <alignment vertical="bottom"/>
    </xf>
    <xf borderId="9" fillId="3" fontId="6" numFmtId="0" xfId="0" applyAlignment="1" applyBorder="1" applyFont="1">
      <alignment vertical="bottom"/>
    </xf>
    <xf borderId="9" fillId="3" fontId="6" numFmtId="0" xfId="0" applyAlignment="1" applyBorder="1" applyFont="1">
      <alignment horizontal="center" vertical="bottom"/>
    </xf>
    <xf borderId="9" fillId="3" fontId="6" numFmtId="0" xfId="0" applyAlignment="1" applyBorder="1" applyFont="1">
      <alignment horizontal="center" readingOrder="0" vertical="bottom"/>
    </xf>
    <xf borderId="10" fillId="3" fontId="11" numFmtId="0" xfId="0" applyAlignment="1" applyBorder="1" applyFont="1">
      <alignment readingOrder="0" shrinkToFit="0" wrapText="1"/>
    </xf>
    <xf borderId="0" fillId="0" fontId="6" numFmtId="0" xfId="0" applyAlignment="1" applyFont="1">
      <alignment horizontal="center" readingOrder="0" vertical="bottom"/>
    </xf>
    <xf borderId="7" fillId="3" fontId="6" numFmtId="0" xfId="0" applyAlignment="1" applyBorder="1" applyFont="1">
      <alignment horizontal="center" readingOrder="0" vertical="bottom"/>
    </xf>
    <xf borderId="7" fillId="3" fontId="6" numFmtId="0" xfId="0" applyAlignment="1" applyBorder="1" applyFont="1">
      <alignment horizontal="center" vertical="bottom"/>
    </xf>
    <xf borderId="9" fillId="3" fontId="6" numFmtId="0" xfId="0" applyAlignment="1" applyBorder="1" applyFont="1">
      <alignment vertical="bottom"/>
    </xf>
    <xf borderId="0" fillId="3" fontId="11" numFmtId="0" xfId="0" applyAlignment="1" applyFont="1">
      <alignment readingOrder="0" shrinkToFit="0" wrapText="1"/>
    </xf>
    <xf borderId="9" fillId="3" fontId="6" numFmtId="0" xfId="0" applyAlignment="1" applyBorder="1" applyFont="1">
      <alignment readingOrder="0" vertical="bottom"/>
    </xf>
    <xf borderId="10" fillId="3" fontId="2" numFmtId="0" xfId="0" applyAlignment="1" applyBorder="1" applyFont="1">
      <alignment readingOrder="0" shrinkToFit="0" wrapText="1"/>
    </xf>
    <xf borderId="10" fillId="3" fontId="6" numFmtId="0" xfId="0" applyAlignment="1" applyBorder="1" applyFont="1">
      <alignment horizontal="center" readingOrder="0" vertical="bottom"/>
    </xf>
    <xf borderId="10" fillId="3" fontId="2" numFmtId="0" xfId="0" applyAlignment="1" applyBorder="1" applyFont="1">
      <alignment shrinkToFit="0" wrapText="1"/>
    </xf>
    <xf borderId="10" fillId="3" fontId="6" numFmtId="0" xfId="0" applyAlignment="1" applyBorder="1" applyFont="1">
      <alignment readingOrder="0" shrinkToFit="0" vertical="bottom" wrapText="1"/>
    </xf>
    <xf borderId="10" fillId="3" fontId="6" numFmtId="0" xfId="0" applyAlignment="1" applyBorder="1" applyFont="1">
      <alignment horizontal="center" vertical="bottom"/>
    </xf>
    <xf borderId="10" fillId="11" fontId="11" numFmtId="0" xfId="0" applyAlignment="1" applyBorder="1" applyFont="1">
      <alignment readingOrder="0" vertical="bottom"/>
    </xf>
    <xf borderId="10" fillId="11" fontId="2" numFmtId="0" xfId="0" applyAlignment="1" applyBorder="1" applyFont="1">
      <alignment horizontal="center" readingOrder="0"/>
    </xf>
    <xf borderId="10" fillId="11" fontId="11" numFmtId="0" xfId="0" applyAlignment="1" applyBorder="1" applyFont="1">
      <alignment shrinkToFit="0" wrapText="1"/>
    </xf>
    <xf borderId="10" fillId="3" fontId="11" numFmtId="0" xfId="0" applyAlignment="1" applyBorder="1" applyFont="1">
      <alignment horizontal="left" readingOrder="0" shrinkToFit="0" wrapText="1"/>
    </xf>
    <xf borderId="0" fillId="11" fontId="11" numFmtId="0" xfId="0" applyAlignment="1" applyFont="1">
      <alignment horizontal="left" readingOrder="0" shrinkToFit="0" wrapText="1"/>
    </xf>
    <xf borderId="10" fillId="3" fontId="2" numFmtId="0" xfId="0" applyAlignment="1" applyBorder="1" applyFont="1">
      <alignment horizontal="left" readingOrder="0" shrinkToFit="0" wrapText="1"/>
    </xf>
    <xf borderId="10" fillId="3" fontId="6" numFmtId="0" xfId="0" applyAlignment="1" applyBorder="1" applyFont="1">
      <alignment horizontal="left" readingOrder="0" shrinkToFit="0" vertical="bottom" wrapText="1"/>
    </xf>
    <xf borderId="10" fillId="11" fontId="11" numFmtId="0" xfId="0" applyAlignment="1" applyBorder="1" applyFont="1">
      <alignment horizontal="left" readingOrder="0" shrinkToFit="0" wrapText="1"/>
    </xf>
    <xf borderId="10" fillId="11" fontId="11" numFmtId="0" xfId="0" applyAlignment="1" applyBorder="1" applyFont="1">
      <alignment horizontal="left" shrinkToFit="0" wrapText="1"/>
    </xf>
    <xf borderId="10" fillId="11" fontId="2" numFmtId="0" xfId="0" applyAlignment="1" applyBorder="1" applyFont="1">
      <alignment horizontal="left" shrinkToFit="0" wrapText="1"/>
    </xf>
    <xf borderId="10" fillId="0" fontId="11" numFmtId="0" xfId="0" applyAlignment="1" applyBorder="1" applyFont="1">
      <alignment horizontal="left" shrinkToFit="0" vertical="bottom" wrapText="1"/>
    </xf>
    <xf borderId="10" fillId="0" fontId="6" numFmtId="0" xfId="0" applyAlignment="1" applyBorder="1" applyFont="1">
      <alignment horizontal="center" vertical="bottom"/>
    </xf>
    <xf borderId="10" fillId="0" fontId="2" numFmtId="0" xfId="0" applyAlignment="1" applyBorder="1" applyFont="1">
      <alignment horizontal="left" readingOrder="0"/>
    </xf>
    <xf borderId="10" fillId="0" fontId="11" numFmtId="0" xfId="0" applyAlignment="1" applyBorder="1" applyFont="1">
      <alignment horizontal="left" readingOrder="0" shrinkToFit="0" wrapText="1"/>
    </xf>
    <xf borderId="10" fillId="0" fontId="11" numFmtId="0" xfId="0" applyAlignment="1" applyBorder="1" applyFont="1">
      <alignment readingOrder="0" shrinkToFit="0" vertical="bottom" wrapText="1"/>
    </xf>
    <xf borderId="0" fillId="0" fontId="10" numFmtId="0" xfId="0" applyAlignment="1" applyFont="1">
      <alignment horizontal="center" vertical="bottom"/>
    </xf>
    <xf borderId="10" fillId="0" fontId="11" numFmtId="0" xfId="0" applyAlignment="1" applyBorder="1" applyFont="1">
      <alignment shrinkToFit="0" vertical="bottom" wrapText="1"/>
    </xf>
    <xf borderId="10" fillId="0" fontId="6" numFmtId="0" xfId="0" applyAlignment="1" applyBorder="1" applyFont="1">
      <alignment shrinkToFit="0" vertical="bottom" wrapText="1"/>
    </xf>
    <xf borderId="12" fillId="0" fontId="10" numFmtId="0" xfId="0" applyAlignment="1" applyBorder="1" applyFont="1">
      <alignment horizontal="center" vertical="bottom"/>
    </xf>
    <xf borderId="10" fillId="0" fontId="11" numFmtId="0" xfId="0" applyAlignment="1" applyBorder="1" applyFont="1">
      <alignment horizontal="left" readingOrder="0" shrinkToFit="0" vertical="bottom" wrapText="1"/>
    </xf>
    <xf borderId="7" fillId="0" fontId="6" numFmtId="0" xfId="0" applyAlignment="1" applyBorder="1" applyFont="1">
      <alignment horizontal="center" vertical="bottom"/>
    </xf>
    <xf borderId="9" fillId="0" fontId="6" numFmtId="0" xfId="0" applyAlignment="1" applyBorder="1" applyFont="1">
      <alignment horizontal="center" vertical="bottom"/>
    </xf>
    <xf borderId="10" fillId="3" fontId="11" numFmtId="0" xfId="0" applyAlignment="1" applyBorder="1" applyFont="1">
      <alignment readingOrder="0" shrinkToFit="0" vertical="bottom" wrapText="1"/>
    </xf>
    <xf borderId="10" fillId="0" fontId="6" numFmtId="0" xfId="0" applyAlignment="1" applyBorder="1" applyFont="1">
      <alignment readingOrder="0" shrinkToFit="0" vertical="bottom" wrapText="1"/>
    </xf>
    <xf borderId="0" fillId="9" fontId="2" numFmtId="0" xfId="0" applyAlignment="1" applyFont="1">
      <alignment horizontal="center" readingOrder="0"/>
    </xf>
    <xf borderId="12" fillId="0" fontId="6" numFmtId="0" xfId="0" applyAlignment="1" applyBorder="1" applyFont="1">
      <alignment horizontal="center" readingOrder="0" vertical="bottom"/>
    </xf>
    <xf borderId="9" fillId="0" fontId="6" numFmtId="0" xfId="0" applyAlignment="1" applyBorder="1" applyFont="1">
      <alignment horizontal="center" readingOrder="0" vertical="bottom"/>
    </xf>
    <xf borderId="7" fillId="0" fontId="6" numFmtId="0" xfId="0" applyAlignment="1" applyBorder="1" applyFont="1">
      <alignment horizontal="center" readingOrder="0" vertical="bottom"/>
    </xf>
    <xf borderId="10" fillId="0" fontId="11" numFmtId="0" xfId="0" applyAlignment="1" applyBorder="1" applyFont="1">
      <alignment readingOrder="0" shrinkToFit="0" wrapText="1"/>
    </xf>
    <xf borderId="10" fillId="0" fontId="12" numFmtId="0" xfId="0" applyAlignment="1" applyBorder="1" applyFont="1">
      <alignment horizontal="left" readingOrder="0" shrinkToFit="0" wrapText="1"/>
    </xf>
    <xf borderId="10" fillId="0" fontId="13" numFmtId="0" xfId="0" applyAlignment="1" applyBorder="1" applyFont="1">
      <alignment horizontal="left" readingOrder="0" shrinkToFit="0" wrapText="1"/>
    </xf>
    <xf borderId="10" fillId="0" fontId="11" numFmtId="0" xfId="0" applyAlignment="1" applyBorder="1" applyFont="1">
      <alignment shrinkToFit="0" wrapText="1"/>
    </xf>
    <xf borderId="10" fillId="0" fontId="14" numFmtId="0" xfId="0" applyAlignment="1" applyBorder="1" applyFont="1">
      <alignment readingOrder="0" shrinkToFit="0" wrapText="1"/>
    </xf>
    <xf borderId="10" fillId="0" fontId="11" numFmtId="0" xfId="0" applyAlignment="1" applyBorder="1" applyFont="1">
      <alignment readingOrder="0" shrinkToFit="0" wrapText="1"/>
    </xf>
    <xf borderId="10" fillId="0" fontId="2" numFmtId="0" xfId="0" applyAlignment="1" applyBorder="1" applyFont="1">
      <alignment horizontal="center" readingOrder="0"/>
    </xf>
    <xf borderId="10" fillId="0" fontId="6" numFmtId="0" xfId="0" applyAlignment="1" applyBorder="1" applyFont="1">
      <alignment horizontal="left" readingOrder="0" shrinkToFit="0" vertical="bottom" wrapText="1"/>
    </xf>
    <xf borderId="10" fillId="0" fontId="6" numFmtId="0" xfId="0" applyAlignment="1" applyBorder="1" applyFont="1">
      <alignment horizontal="center" readingOrder="0" shrinkToFit="0" vertical="bottom" wrapText="1"/>
    </xf>
    <xf borderId="10" fillId="0" fontId="2" numFmtId="0" xfId="0" applyAlignment="1" applyBorder="1" applyFont="1">
      <alignment horizontal="left"/>
    </xf>
    <xf borderId="10" fillId="0" fontId="11" numFmtId="0" xfId="0" applyAlignment="1" applyBorder="1" applyFont="1">
      <alignment horizontal="left" readingOrder="0" vertical="bottom"/>
    </xf>
    <xf borderId="10" fillId="0" fontId="13" numFmtId="0" xfId="0" applyAlignment="1" applyBorder="1" applyFont="1">
      <alignment horizontal="left" readingOrder="0"/>
    </xf>
    <xf borderId="10" fillId="0" fontId="6" numFmtId="0" xfId="0" applyAlignment="1" applyBorder="1" applyFont="1">
      <alignment horizontal="left" shrinkToFit="0" vertical="bottom" wrapText="1"/>
    </xf>
    <xf borderId="10" fillId="0" fontId="11" numFmtId="0" xfId="0" applyAlignment="1" applyBorder="1" applyFont="1">
      <alignment horizontal="left" readingOrder="0" shrinkToFit="0" wrapText="1"/>
    </xf>
    <xf borderId="0" fillId="2" fontId="10" numFmtId="0" xfId="0" applyAlignment="1" applyFont="1">
      <alignment horizontal="center" readingOrder="0" vertical="bottom"/>
    </xf>
    <xf borderId="11" fillId="0" fontId="6" numFmtId="0" xfId="0" applyAlignment="1" applyBorder="1" applyFont="1">
      <alignment horizontal="center" readingOrder="0" vertical="bottom"/>
    </xf>
    <xf borderId="5" fillId="0" fontId="6" numFmtId="0" xfId="0" applyAlignment="1" applyBorder="1" applyFont="1">
      <alignment horizontal="center" vertical="bottom"/>
    </xf>
    <xf borderId="9" fillId="0" fontId="10" numFmtId="0" xfId="0" applyAlignment="1" applyBorder="1" applyFont="1">
      <alignment horizontal="center" vertical="bottom"/>
    </xf>
    <xf borderId="9" fillId="0" fontId="6" numFmtId="164" xfId="0" applyAlignment="1" applyBorder="1" applyFont="1" applyNumberFormat="1">
      <alignment horizontal="center" readingOrder="0" vertical="bottom"/>
    </xf>
    <xf borderId="10" fillId="0" fontId="10" numFmtId="0" xfId="0" applyAlignment="1" applyBorder="1" applyFont="1">
      <alignment horizontal="center" readingOrder="0" vertical="bottom"/>
    </xf>
    <xf borderId="10" fillId="0" fontId="10" numFmtId="0" xfId="0" applyAlignment="1" applyBorder="1" applyFont="1">
      <alignment horizontal="center" vertical="bottom"/>
    </xf>
    <xf borderId="10" fillId="0" fontId="6" numFmtId="2" xfId="0" applyAlignment="1" applyBorder="1" applyFont="1" applyNumberFormat="1">
      <alignment horizontal="center" readingOrder="0" vertical="bottom"/>
    </xf>
    <xf borderId="10" fillId="0" fontId="6" numFmtId="2" xfId="0" applyAlignment="1" applyBorder="1" applyFont="1" applyNumberFormat="1">
      <alignment horizontal="center" vertical="bottom"/>
    </xf>
    <xf borderId="10" fillId="0" fontId="2" numFmtId="2" xfId="0" applyAlignment="1" applyBorder="1" applyFont="1" applyNumberFormat="1">
      <alignment horizontal="center"/>
    </xf>
    <xf borderId="0" fillId="3" fontId="2" numFmtId="0" xfId="0" applyAlignment="1" applyFont="1">
      <alignment readingOrder="0" shrinkToFit="0" wrapText="1"/>
    </xf>
    <xf borderId="10" fillId="2" fontId="1" numFmtId="0" xfId="0" applyAlignment="1" applyBorder="1" applyFont="1">
      <alignment horizontal="center" readingOrder="0"/>
    </xf>
    <xf borderId="13" fillId="2" fontId="1" numFmtId="0" xfId="0" applyAlignment="1" applyBorder="1" applyFont="1">
      <alignment horizontal="center" readingOrder="0"/>
    </xf>
    <xf borderId="14" fillId="0" fontId="15" numFmtId="0" xfId="0" applyBorder="1" applyFont="1"/>
    <xf borderId="12" fillId="0" fontId="15" numFmtId="0" xfId="0" applyBorder="1" applyFont="1"/>
    <xf borderId="0" fillId="3" fontId="1" numFmtId="0" xfId="0" applyAlignment="1" applyFont="1">
      <alignment horizontal="center" readingOrder="0"/>
    </xf>
    <xf borderId="10" fillId="2" fontId="2" numFmtId="0" xfId="0" applyAlignment="1" applyBorder="1" applyFont="1">
      <alignment horizontal="center"/>
    </xf>
    <xf borderId="10" fillId="2" fontId="2" numFmtId="0" xfId="0" applyAlignment="1" applyBorder="1" applyFont="1">
      <alignment horizontal="center" readingOrder="0"/>
    </xf>
    <xf borderId="10" fillId="0" fontId="11" numFmtId="0" xfId="0" applyAlignment="1" applyBorder="1" applyFont="1">
      <alignment horizontal="center" vertical="bottom"/>
    </xf>
    <xf borderId="10" fillId="0" fontId="11" numFmtId="0" xfId="0" applyAlignment="1" applyBorder="1" applyFont="1">
      <alignment horizontal="center" shrinkToFit="0" vertical="bottom" wrapText="1"/>
    </xf>
    <xf borderId="0" fillId="11" fontId="2" numFmtId="0" xfId="0" applyAlignment="1" applyFont="1">
      <alignment horizontal="center"/>
    </xf>
    <xf borderId="7" fillId="0" fontId="6" numFmtId="0" xfId="0" applyAlignment="1" applyBorder="1" applyFont="1">
      <alignment horizontal="center" vertical="bottom"/>
    </xf>
    <xf borderId="10" fillId="11" fontId="1" numFmtId="0" xfId="0" applyAlignment="1" applyBorder="1" applyFont="1">
      <alignment horizontal="center" readingOrder="0" shrinkToFit="0" wrapText="1"/>
    </xf>
    <xf borderId="10" fillId="11" fontId="6" numFmtId="0" xfId="0" applyAlignment="1" applyBorder="1" applyFont="1">
      <alignment horizontal="center" shrinkToFit="0" vertical="bottom" wrapText="1"/>
    </xf>
    <xf borderId="10" fillId="11" fontId="6" numFmtId="0" xfId="0" applyAlignment="1" applyBorder="1" applyFont="1">
      <alignment horizontal="center" readingOrder="0" shrinkToFit="0" vertical="bottom" wrapText="1"/>
    </xf>
    <xf borderId="10" fillId="11" fontId="1" numFmtId="0" xfId="0" applyAlignment="1" applyBorder="1" applyFont="1">
      <alignment horizontal="center" readingOrder="0"/>
    </xf>
    <xf borderId="10" fillId="0" fontId="6" numFmtId="0" xfId="0" applyAlignment="1" applyBorder="1" applyFont="1">
      <alignment horizontal="center" shrinkToFit="0" vertical="bottom" wrapText="1"/>
    </xf>
    <xf borderId="0" fillId="0" fontId="1" numFmtId="0" xfId="0" applyAlignment="1" applyFont="1">
      <alignment horizontal="center"/>
    </xf>
    <xf borderId="0" fillId="0" fontId="1" numFmtId="0" xfId="0" applyFont="1"/>
    <xf borderId="10" fillId="0" fontId="2" numFmtId="0" xfId="0" applyAlignment="1" applyBorder="1" applyFont="1">
      <alignment horizontal="center" shrinkToFit="0" wrapText="1"/>
    </xf>
    <xf borderId="13" fillId="2" fontId="1" numFmtId="0" xfId="0" applyAlignment="1" applyBorder="1" applyFont="1">
      <alignment horizontal="center" readingOrder="0" shrinkToFit="0" wrapText="1"/>
    </xf>
    <xf borderId="13" fillId="0" fontId="2" numFmtId="0" xfId="0" applyAlignment="1" applyBorder="1" applyFont="1">
      <alignment horizontal="center" readingOrder="0" shrinkToFit="0" wrapText="1"/>
    </xf>
    <xf borderId="11" fillId="11" fontId="16" numFmtId="0" xfId="0" applyAlignment="1" applyBorder="1" applyFont="1">
      <alignment horizontal="center" readingOrder="0" shrinkToFit="0" wrapText="1"/>
    </xf>
    <xf borderId="11" fillId="0" fontId="15" numFmtId="0" xfId="0" applyBorder="1" applyFont="1"/>
    <xf borderId="9" fillId="0" fontId="15" numFmtId="0" xfId="0" applyBorder="1" applyFont="1"/>
    <xf borderId="13" fillId="11" fontId="6" numFmtId="0" xfId="0" applyAlignment="1" applyBorder="1" applyFont="1">
      <alignment horizontal="center" readingOrder="0" shrinkToFit="0" vertical="bottom" wrapText="1"/>
    </xf>
    <xf borderId="10" fillId="0" fontId="2" numFmtId="0" xfId="0" applyBorder="1" applyFont="1"/>
    <xf borderId="13" fillId="0" fontId="2" numFmtId="0" xfId="0" applyAlignment="1" applyBorder="1" applyFont="1">
      <alignment horizontal="center" shrinkToFit="0" wrapText="1"/>
    </xf>
    <xf borderId="13" fillId="3" fontId="11" numFmtId="0" xfId="0" applyAlignment="1" applyBorder="1" applyFont="1">
      <alignment horizontal="center" readingOrder="0" shrinkToFit="0" wrapText="1"/>
    </xf>
    <xf borderId="13" fillId="0" fontId="11" numFmtId="0" xfId="0" applyAlignment="1" applyBorder="1" applyFont="1">
      <alignment horizontal="center" readingOrder="0" shrinkToFit="0" wrapText="1"/>
    </xf>
    <xf borderId="0" fillId="10" fontId="10" numFmtId="0" xfId="0" applyAlignment="1" applyFont="1">
      <alignment horizontal="center" readingOrder="0" vertical="bottom"/>
    </xf>
    <xf borderId="0" fillId="13" fontId="2" numFmtId="0" xfId="0" applyAlignment="1" applyFill="1" applyFont="1">
      <alignment horizontal="center" readingOrder="0"/>
    </xf>
    <xf borderId="10" fillId="10" fontId="1" numFmtId="0" xfId="0" applyAlignment="1" applyBorder="1" applyFont="1">
      <alignment horizontal="center" readingOrder="0"/>
    </xf>
    <xf borderId="13" fillId="10" fontId="1" numFmtId="0" xfId="0" applyAlignment="1" applyBorder="1" applyFont="1">
      <alignment horizontal="center" readingOrder="0"/>
    </xf>
    <xf borderId="10" fillId="10" fontId="2" numFmtId="0" xfId="0" applyAlignment="1" applyBorder="1" applyFont="1">
      <alignment horizontal="center"/>
    </xf>
    <xf borderId="10" fillId="10" fontId="2" numFmtId="0" xfId="0" applyAlignment="1" applyBorder="1" applyFont="1">
      <alignment horizontal="center" readingOrder="0"/>
    </xf>
    <xf borderId="10" fillId="3" fontId="2" numFmtId="0" xfId="0" applyAlignment="1" applyBorder="1" applyFont="1">
      <alignment horizontal="center"/>
    </xf>
    <xf borderId="10" fillId="3" fontId="13" numFmtId="0" xfId="0" applyAlignment="1" applyBorder="1" applyFont="1">
      <alignment horizontal="center" readingOrder="0" shrinkToFit="0" wrapText="1"/>
    </xf>
    <xf borderId="10" fillId="3" fontId="11" numFmtId="0" xfId="0" applyAlignment="1" applyBorder="1" applyFont="1">
      <alignment horizontal="center" readingOrder="0" shrinkToFit="0" vertical="bottom" wrapText="1"/>
    </xf>
    <xf borderId="10" fillId="3" fontId="11" numFmtId="0" xfId="0" applyAlignment="1" applyBorder="1" applyFont="1">
      <alignment horizontal="center" readingOrder="0" shrinkToFit="0" wrapText="1"/>
    </xf>
    <xf borderId="10" fillId="3" fontId="11" numFmtId="0" xfId="0" applyAlignment="1" applyBorder="1" applyFont="1">
      <alignment horizontal="center" readingOrder="0" shrinkToFit="0" wrapText="1"/>
    </xf>
    <xf borderId="10" fillId="3" fontId="2" numFmtId="0" xfId="0" applyAlignment="1" applyBorder="1" applyFont="1">
      <alignment horizontal="center" readingOrder="0"/>
    </xf>
    <xf borderId="10" fillId="0" fontId="1" numFmtId="0" xfId="0" applyAlignment="1" applyBorder="1" applyFont="1">
      <alignment horizontal="center" readingOrder="0" shrinkToFit="0" wrapText="1"/>
    </xf>
    <xf borderId="10" fillId="0" fontId="11" numFmtId="0" xfId="0" applyAlignment="1" applyBorder="1" applyFont="1">
      <alignment horizontal="center" readingOrder="0" shrinkToFit="0" wrapText="1"/>
    </xf>
    <xf borderId="10" fillId="0" fontId="11" numFmtId="0" xfId="0" applyAlignment="1" applyBorder="1" applyFont="1">
      <alignment horizontal="center" readingOrder="0" shrinkToFit="0" vertical="bottom" wrapText="1"/>
    </xf>
    <xf borderId="10" fillId="0" fontId="11" numFmtId="0" xfId="0" applyAlignment="1" applyBorder="1" applyFont="1">
      <alignment horizontal="center" readingOrder="0" shrinkToFit="0" wrapText="1"/>
    </xf>
    <xf borderId="10" fillId="3" fontId="6" numFmtId="0" xfId="0" applyAlignment="1" applyBorder="1" applyFont="1">
      <alignment horizontal="center" readingOrder="0" shrinkToFit="0" vertical="bottom" wrapText="1"/>
    </xf>
    <xf borderId="10" fillId="3" fontId="2" numFmtId="0" xfId="0" applyAlignment="1" applyBorder="1" applyFont="1">
      <alignment horizontal="center" shrinkToFit="0" wrapText="1"/>
    </xf>
    <xf borderId="13" fillId="10" fontId="1" numFmtId="0" xfId="0" applyAlignment="1" applyBorder="1" applyFont="1">
      <alignment horizontal="center" readingOrder="0" shrinkToFit="0" wrapText="1"/>
    </xf>
    <xf borderId="0" fillId="9" fontId="10" numFmtId="0" xfId="0" applyAlignment="1" applyFont="1">
      <alignment horizontal="center" readingOrder="0" vertical="bottom"/>
    </xf>
    <xf borderId="10" fillId="9" fontId="1" numFmtId="0" xfId="0" applyAlignment="1" applyBorder="1" applyFont="1">
      <alignment horizontal="center" readingOrder="0"/>
    </xf>
    <xf borderId="13" fillId="9" fontId="1" numFmtId="0" xfId="0" applyAlignment="1" applyBorder="1" applyFont="1">
      <alignment horizontal="center" readingOrder="0"/>
    </xf>
    <xf borderId="10" fillId="9" fontId="2" numFmtId="0" xfId="0" applyAlignment="1" applyBorder="1" applyFont="1">
      <alignment horizontal="center"/>
    </xf>
    <xf borderId="10" fillId="9" fontId="2" numFmtId="0" xfId="0" applyAlignment="1" applyBorder="1" applyFont="1">
      <alignment horizontal="center" readingOrder="0"/>
    </xf>
    <xf borderId="10" fillId="3" fontId="11" numFmtId="0" xfId="0" applyAlignment="1" applyBorder="1" applyFont="1">
      <alignment horizontal="center" shrinkToFit="0" wrapText="1"/>
    </xf>
    <xf borderId="10" fillId="0" fontId="11" numFmtId="0" xfId="0" applyAlignment="1" applyBorder="1" applyFont="1">
      <alignment horizontal="center" shrinkToFit="0" wrapText="1"/>
    </xf>
    <xf borderId="12" fillId="0" fontId="6" numFmtId="0" xfId="0" applyAlignment="1" applyBorder="1" applyFont="1">
      <alignment horizontal="center" vertical="bottom"/>
    </xf>
    <xf borderId="10" fillId="9" fontId="2" numFmtId="0" xfId="0" applyAlignment="1" applyBorder="1" applyFont="1">
      <alignment horizontal="center"/>
    </xf>
    <xf borderId="10" fillId="3" fontId="17" numFmtId="0" xfId="0" applyAlignment="1" applyBorder="1" applyFont="1">
      <alignment horizontal="center" readingOrder="0" shrinkToFit="0" wrapText="1"/>
    </xf>
    <xf borderId="13" fillId="9" fontId="1" numFmtId="0" xfId="0" applyAlignment="1" applyBorder="1" applyFont="1">
      <alignment horizontal="center" readingOrder="0" shrinkToFit="0" wrapText="1"/>
    </xf>
    <xf borderId="9" fillId="4" fontId="10" numFmtId="0" xfId="0" applyAlignment="1" applyBorder="1" applyFont="1">
      <alignment horizontal="center" readingOrder="0" vertical="bottom"/>
    </xf>
    <xf borderId="10" fillId="0" fontId="2" numFmtId="164" xfId="0" applyAlignment="1" applyBorder="1" applyFont="1" applyNumberFormat="1">
      <alignment horizontal="center" readingOrder="0"/>
    </xf>
    <xf borderId="9" fillId="0" fontId="10" numFmtId="0" xfId="0" applyAlignment="1" applyBorder="1" applyFont="1">
      <alignment horizontal="center" readingOrder="0" vertical="bottom"/>
    </xf>
    <xf borderId="10" fillId="0" fontId="2" numFmtId="0" xfId="0" applyAlignment="1" applyBorder="1" applyFont="1">
      <alignment horizontal="right" readingOrder="0"/>
    </xf>
    <xf borderId="9" fillId="0" fontId="1" numFmtId="0" xfId="0" applyAlignment="1" applyBorder="1" applyFont="1">
      <alignment horizontal="center"/>
    </xf>
    <xf borderId="0" fillId="5" fontId="10" numFmtId="0" xfId="0" applyAlignment="1" applyFont="1">
      <alignment horizontal="center" readingOrder="0" vertical="bottom"/>
    </xf>
    <xf borderId="5" fillId="0" fontId="10" numFmtId="0" xfId="0" applyAlignment="1" applyBorder="1" applyFont="1">
      <alignment horizontal="center" vertical="bottom"/>
    </xf>
    <xf borderId="9" fillId="0" fontId="6" numFmtId="164" xfId="0" applyAlignment="1" applyBorder="1" applyFont="1" applyNumberFormat="1">
      <alignment horizontal="center" vertical="bottom"/>
    </xf>
    <xf borderId="3" fillId="0" fontId="6" numFmtId="0" xfId="0" applyAlignment="1" applyBorder="1" applyFont="1">
      <alignment horizontal="center" readingOrder="0" vertical="bottom"/>
    </xf>
    <xf borderId="3" fillId="0" fontId="2" numFmtId="0" xfId="0" applyAlignment="1" applyBorder="1" applyFont="1">
      <alignment horizontal="center" readingOrder="0"/>
    </xf>
    <xf borderId="12" fillId="0" fontId="1" numFmtId="0" xfId="0" applyAlignment="1" applyBorder="1" applyFont="1">
      <alignment horizontal="center"/>
    </xf>
    <xf borderId="0" fillId="6" fontId="10" numFmtId="0" xfId="0" applyAlignment="1" applyFont="1">
      <alignment horizontal="center" readingOrder="0" vertical="bottom"/>
    </xf>
    <xf borderId="0" fillId="7" fontId="10" numFmtId="0" xfId="0" applyAlignment="1" applyFont="1">
      <alignment horizontal="center" readingOrder="0" vertical="bottom"/>
    </xf>
    <xf borderId="0" fillId="8" fontId="10" numFmtId="0" xfId="0" applyAlignment="1" applyFont="1">
      <alignment horizontal="center" readingOrder="0" vertical="bottom"/>
    </xf>
    <xf borderId="9" fillId="0" fontId="2" numFmtId="0" xfId="0" applyBorder="1" applyFont="1"/>
    <xf borderId="9" fillId="0" fontId="2" numFmtId="0" xfId="0" applyAlignment="1" applyBorder="1" applyFont="1">
      <alignment horizontal="center" readingOrder="0"/>
    </xf>
    <xf borderId="12" fillId="0" fontId="1" numFmtId="0" xfId="0" applyAlignment="1" applyBorder="1" applyFont="1">
      <alignment horizontal="center" readingOrder="0"/>
    </xf>
    <xf borderId="0" fillId="4" fontId="10" numFmtId="0" xfId="0" applyAlignment="1" applyFont="1">
      <alignment horizontal="center" readingOrder="0" vertical="bottom"/>
    </xf>
    <xf borderId="5" fillId="0" fontId="2" numFmtId="0" xfId="0" applyAlignment="1" applyBorder="1" applyFont="1">
      <alignment horizontal="center" readingOrder="0"/>
    </xf>
    <xf borderId="11" fillId="0" fontId="2" numFmtId="0" xfId="0" applyAlignment="1" applyBorder="1" applyFont="1">
      <alignment horizontal="center" readingOrder="0"/>
    </xf>
    <xf borderId="0" fillId="0" fontId="2" numFmtId="0" xfId="0" applyFont="1"/>
    <xf borderId="0" fillId="4" fontId="1" numFmtId="0" xfId="0" applyAlignment="1" applyFont="1">
      <alignment horizontal="center" readingOrder="0"/>
    </xf>
    <xf borderId="10" fillId="0" fontId="1" numFmtId="0" xfId="0" applyAlignment="1" applyBorder="1" applyFont="1">
      <alignment horizontal="center"/>
    </xf>
    <xf borderId="10" fillId="0" fontId="2" numFmtId="0" xfId="0" applyAlignment="1" applyBorder="1" applyFont="1">
      <alignment horizontal="center" readingOrder="0"/>
    </xf>
    <xf borderId="0" fillId="3" fontId="10" numFmtId="0" xfId="0" applyAlignment="1" applyFont="1">
      <alignment horizontal="center" readingOrder="0" vertical="bottom"/>
    </xf>
    <xf borderId="10" fillId="0" fontId="18" numFmtId="0" xfId="0" applyAlignment="1" applyBorder="1" applyFont="1">
      <alignment horizontal="center" readingOrder="0"/>
    </xf>
    <xf borderId="9" fillId="0" fontId="18" numFmtId="0" xfId="0" applyAlignment="1" applyBorder="1" applyFont="1">
      <alignment horizontal="center" readingOrder="0"/>
    </xf>
    <xf borderId="9" fillId="0" fontId="16" numFmtId="0" xfId="0" applyAlignment="1" applyBorder="1" applyFont="1">
      <alignment horizontal="center" readingOrder="0" vertical="bottom"/>
    </xf>
    <xf borderId="5" fillId="0" fontId="18" numFmtId="0" xfId="0" applyAlignment="1" applyBorder="1" applyFont="1">
      <alignment horizontal="center" readingOrder="0"/>
    </xf>
    <xf borderId="0" fillId="6" fontId="1" numFmtId="0" xfId="0" applyAlignment="1" applyFont="1">
      <alignment horizontal="center" readingOrder="0"/>
    </xf>
    <xf borderId="0" fillId="7" fontId="1" numFmtId="0" xfId="0" applyAlignment="1" applyFont="1">
      <alignment horizontal="center" readingOrder="0"/>
    </xf>
    <xf borderId="0" fillId="8" fontId="10" numFmtId="0" xfId="0" applyAlignment="1" applyFont="1">
      <alignment horizontal="center" vertical="bottom"/>
    </xf>
    <xf borderId="9" fillId="0" fontId="6" numFmtId="164" xfId="0" applyAlignment="1" applyBorder="1" applyFont="1" applyNumberFormat="1">
      <alignment vertical="bottom"/>
    </xf>
    <xf borderId="9" fillId="0" fontId="6" numFmtId="0" xfId="0" applyAlignment="1" applyBorder="1" applyFont="1">
      <alignment vertical="bottom"/>
    </xf>
    <xf borderId="9" fillId="0" fontId="6" numFmtId="0" xfId="0" applyAlignment="1" applyBorder="1" applyFont="1">
      <alignment vertical="bottom"/>
    </xf>
    <xf borderId="10" fillId="0" fontId="6" numFmtId="0" xfId="0" applyAlignment="1" applyBorder="1" applyFont="1">
      <alignment vertical="bottom"/>
    </xf>
    <xf borderId="9" fillId="0" fontId="6" numFmtId="0" xfId="0" applyAlignment="1" applyBorder="1" applyFont="1">
      <alignment horizontal="right" vertical="bottom"/>
    </xf>
    <xf borderId="0" fillId="10" fontId="1" numFmtId="0" xfId="0" applyAlignment="1" applyFont="1">
      <alignment horizontal="center" readingOrder="0"/>
    </xf>
    <xf borderId="0" fillId="0" fontId="6" numFmtId="0" xfId="0" applyAlignment="1" applyFont="1">
      <alignment horizontal="center" vertical="bottom"/>
    </xf>
    <xf borderId="10" fillId="14" fontId="1" numFmtId="0" xfId="0" applyAlignment="1" applyBorder="1" applyFill="1" applyFont="1">
      <alignment horizontal="center" readingOrder="0"/>
    </xf>
    <xf borderId="10" fillId="14" fontId="1" numFmtId="0" xfId="0" applyAlignment="1" applyBorder="1" applyFont="1">
      <alignment horizontal="center" readingOrder="0" shrinkToFit="0" wrapText="1"/>
    </xf>
    <xf borderId="3" fillId="15" fontId="2" numFmtId="0" xfId="0" applyAlignment="1" applyBorder="1" applyFill="1" applyFont="1">
      <alignment horizontal="center" readingOrder="0"/>
    </xf>
    <xf borderId="3" fillId="15" fontId="2" numFmtId="165" xfId="0" applyAlignment="1" applyBorder="1" applyFont="1" applyNumberFormat="1">
      <alignment horizontal="center" readingOrder="0"/>
    </xf>
    <xf borderId="10" fillId="15" fontId="2" numFmtId="0" xfId="0" applyAlignment="1" applyBorder="1" applyFont="1">
      <alignment horizontal="center" readingOrder="0"/>
    </xf>
    <xf borderId="10" fillId="15" fontId="19" numFmtId="0" xfId="0" applyAlignment="1" applyBorder="1" applyFont="1">
      <alignment horizontal="center" readingOrder="0" shrinkToFit="0" wrapText="1"/>
    </xf>
    <xf borderId="10" fillId="15" fontId="2" numFmtId="0" xfId="0" applyAlignment="1" applyBorder="1" applyFont="1">
      <alignment horizontal="center" readingOrder="0" shrinkToFit="0" wrapText="1"/>
    </xf>
    <xf borderId="6" fillId="0" fontId="15" numFmtId="0" xfId="0" applyBorder="1" applyFont="1"/>
    <xf borderId="7" fillId="0" fontId="15" numFmtId="0" xfId="0" applyBorder="1" applyFont="1"/>
    <xf borderId="10" fillId="15" fontId="19" numFmtId="0" xfId="0" applyAlignment="1" applyBorder="1" applyFont="1">
      <alignment readingOrder="0" shrinkToFit="0" wrapText="1"/>
    </xf>
    <xf borderId="0" fillId="15" fontId="16" numFmtId="0" xfId="0" applyAlignment="1" applyFont="1">
      <alignment horizontal="center" readingOrder="0"/>
    </xf>
    <xf borderId="3" fillId="15" fontId="6" numFmtId="0" xfId="0" applyAlignment="1" applyBorder="1" applyFont="1">
      <alignment horizontal="center" readingOrder="0" vertical="bottom"/>
    </xf>
    <xf borderId="12" fillId="15" fontId="6" numFmtId="0" xfId="0" applyAlignment="1" applyBorder="1" applyFont="1">
      <alignment horizontal="center" vertical="bottom"/>
    </xf>
    <xf borderId="12" fillId="15" fontId="6" numFmtId="0" xfId="0" applyAlignment="1" applyBorder="1" applyFont="1">
      <alignment horizontal="center" readingOrder="0" shrinkToFit="0" vertical="bottom" wrapText="1"/>
    </xf>
    <xf borderId="12" fillId="15" fontId="6" numFmtId="0" xfId="0" applyAlignment="1" applyBorder="1" applyFont="1">
      <alignment readingOrder="0" shrinkToFit="0" vertical="bottom" wrapText="1"/>
    </xf>
    <xf borderId="9" fillId="15" fontId="6" numFmtId="0" xfId="0" applyAlignment="1" applyBorder="1" applyFont="1">
      <alignment horizontal="center" vertical="bottom"/>
    </xf>
    <xf borderId="9" fillId="15" fontId="6" numFmtId="0" xfId="0" applyAlignment="1" applyBorder="1" applyFont="1">
      <alignment horizontal="center" readingOrder="0" shrinkToFit="0" vertical="bottom" wrapText="1"/>
    </xf>
    <xf borderId="11" fillId="15" fontId="16" numFmtId="0" xfId="0" applyAlignment="1" applyBorder="1" applyFont="1">
      <alignment horizontal="center" readingOrder="0"/>
    </xf>
    <xf borderId="9" fillId="15" fontId="6" numFmtId="0" xfId="0" applyAlignment="1" applyBorder="1" applyFont="1">
      <alignment horizontal="center" readingOrder="0" vertical="bottom"/>
    </xf>
    <xf borderId="2" fillId="15" fontId="6" numFmtId="164" xfId="0" applyAlignment="1" applyBorder="1" applyFont="1" applyNumberFormat="1">
      <alignment horizontal="center" readingOrder="0" vertical="bottom"/>
    </xf>
    <xf borderId="5" fillId="0" fontId="15" numFmtId="0" xfId="0" applyBorder="1" applyFont="1"/>
    <xf borderId="3" fillId="3" fontId="6" numFmtId="0" xfId="0" applyAlignment="1" applyBorder="1" applyFont="1">
      <alignment horizontal="center" readingOrder="0" vertical="bottom"/>
    </xf>
    <xf borderId="2" fillId="3" fontId="6" numFmtId="164" xfId="0" applyAlignment="1" applyBorder="1" applyFont="1" applyNumberFormat="1">
      <alignment horizontal="center" readingOrder="0" vertical="bottom"/>
    </xf>
    <xf borderId="9" fillId="3" fontId="6" numFmtId="0" xfId="0" applyAlignment="1" applyBorder="1" applyFont="1">
      <alignment horizontal="center" readingOrder="0" shrinkToFit="0" vertical="bottom" wrapText="1"/>
    </xf>
    <xf borderId="2" fillId="0" fontId="6" numFmtId="164" xfId="0" applyAlignment="1" applyBorder="1" applyFont="1" applyNumberFormat="1">
      <alignment horizontal="center" readingOrder="0" vertical="bottom"/>
    </xf>
    <xf borderId="12" fillId="0" fontId="6" numFmtId="0" xfId="0" applyAlignment="1" applyBorder="1" applyFont="1">
      <alignment horizontal="center" vertical="bottom"/>
    </xf>
    <xf borderId="12" fillId="0" fontId="6" numFmtId="0" xfId="0" applyAlignment="1" applyBorder="1" applyFont="1">
      <alignment horizontal="center" readingOrder="0" shrinkToFit="0" vertical="bottom" wrapText="1"/>
    </xf>
    <xf borderId="9" fillId="0" fontId="6" numFmtId="0" xfId="0" applyAlignment="1" applyBorder="1" applyFont="1">
      <alignment horizontal="center" readingOrder="0" shrinkToFit="0" vertical="bottom" wrapText="1"/>
    </xf>
    <xf borderId="9" fillId="11" fontId="6" numFmtId="0" xfId="0" applyAlignment="1" applyBorder="1" applyFont="1">
      <alignment horizontal="center" readingOrder="0" shrinkToFit="0" vertical="bottom" wrapText="1"/>
    </xf>
    <xf borderId="3" fillId="0" fontId="6" numFmtId="164" xfId="0" applyAlignment="1" applyBorder="1" applyFont="1" applyNumberFormat="1">
      <alignment horizontal="center" readingOrder="0" vertical="bottom"/>
    </xf>
    <xf borderId="0" fillId="0" fontId="2" numFmtId="0" xfId="0" applyAlignment="1" applyFont="1">
      <alignment horizontal="center" shrinkToFit="0" wrapText="1"/>
    </xf>
    <xf borderId="0" fillId="0" fontId="16" numFmtId="0" xfId="0" applyAlignment="1" applyFont="1">
      <alignment horizontal="left" readingOrder="0"/>
    </xf>
    <xf borderId="10" fillId="8" fontId="1" numFmtId="0" xfId="0" applyAlignment="1" applyBorder="1" applyFont="1">
      <alignment horizontal="center" readingOrder="0"/>
    </xf>
    <xf borderId="13" fillId="8" fontId="1" numFmtId="0" xfId="0" applyAlignment="1" applyBorder="1" applyFont="1">
      <alignment horizontal="center" readingOrder="0"/>
    </xf>
    <xf borderId="10" fillId="8" fontId="2" numFmtId="0" xfId="0" applyAlignment="1" applyBorder="1" applyFont="1">
      <alignment horizontal="center"/>
    </xf>
    <xf borderId="10" fillId="8" fontId="2" numFmtId="0" xfId="0" applyAlignment="1" applyBorder="1" applyFont="1">
      <alignment horizontal="center" readingOrder="0"/>
    </xf>
    <xf borderId="7" fillId="8" fontId="6" numFmtId="0" xfId="0" applyAlignment="1" applyBorder="1" applyFont="1">
      <alignment horizontal="center" readingOrder="0" vertical="bottom"/>
    </xf>
    <xf borderId="13" fillId="8" fontId="1" numFmtId="0" xfId="0" applyAlignment="1" applyBorder="1" applyFont="1">
      <alignment horizontal="center" readingOrder="0" shrinkToFit="0" wrapText="1"/>
    </xf>
    <xf borderId="10" fillId="3" fontId="2" numFmtId="2" xfId="0" applyAlignment="1" applyBorder="1" applyFont="1" applyNumberFormat="1">
      <alignment horizontal="center"/>
    </xf>
    <xf borderId="10" fillId="7" fontId="1" numFmtId="0" xfId="0" applyAlignment="1" applyBorder="1" applyFont="1">
      <alignment horizontal="center" readingOrder="0"/>
    </xf>
    <xf borderId="13" fillId="7" fontId="1" numFmtId="0" xfId="0" applyAlignment="1" applyBorder="1" applyFont="1">
      <alignment horizontal="center" readingOrder="0"/>
    </xf>
    <xf borderId="10" fillId="7" fontId="2" numFmtId="0" xfId="0" applyAlignment="1" applyBorder="1" applyFont="1">
      <alignment horizontal="center"/>
    </xf>
    <xf borderId="10" fillId="7" fontId="2" numFmtId="0" xfId="0" applyAlignment="1" applyBorder="1" applyFont="1">
      <alignment horizontal="center" readingOrder="0"/>
    </xf>
    <xf borderId="10" fillId="0" fontId="11" numFmtId="0" xfId="0" applyAlignment="1" applyBorder="1" applyFont="1">
      <alignment horizontal="center" shrinkToFit="0" vertical="bottom" wrapText="1"/>
    </xf>
    <xf borderId="7" fillId="7" fontId="6" numFmtId="0" xfId="0" applyAlignment="1" applyBorder="1" applyFont="1">
      <alignment horizontal="center" readingOrder="0" vertical="bottom"/>
    </xf>
    <xf borderId="10" fillId="0" fontId="6" numFmtId="0" xfId="0" applyAlignment="1" applyBorder="1" applyFont="1">
      <alignment horizontal="center" shrinkToFit="0" vertical="bottom" wrapText="1"/>
    </xf>
    <xf borderId="13" fillId="7" fontId="1" numFmtId="0" xfId="0" applyAlignment="1" applyBorder="1" applyFont="1">
      <alignment horizontal="center" readingOrder="0" shrinkToFit="0" wrapText="1"/>
    </xf>
    <xf borderId="10" fillId="6" fontId="1" numFmtId="0" xfId="0" applyAlignment="1" applyBorder="1" applyFont="1">
      <alignment horizontal="center" readingOrder="0"/>
    </xf>
    <xf borderId="13" fillId="6" fontId="1" numFmtId="0" xfId="0" applyAlignment="1" applyBorder="1" applyFont="1">
      <alignment horizontal="center" readingOrder="0"/>
    </xf>
    <xf borderId="10" fillId="6" fontId="2" numFmtId="0" xfId="0" applyAlignment="1" applyBorder="1" applyFont="1">
      <alignment horizontal="center"/>
    </xf>
    <xf borderId="10" fillId="6" fontId="2" numFmtId="0" xfId="0" applyAlignment="1" applyBorder="1" applyFont="1">
      <alignment horizontal="center" readingOrder="0"/>
    </xf>
    <xf borderId="10" fillId="3" fontId="11" numFmtId="0" xfId="0" applyAlignment="1" applyBorder="1" applyFont="1">
      <alignment horizontal="center" shrinkToFit="0" vertical="bottom" wrapText="1"/>
    </xf>
    <xf borderId="0" fillId="3" fontId="11" numFmtId="0" xfId="0" applyAlignment="1" applyFont="1">
      <alignment horizontal="center" readingOrder="0" shrinkToFit="0" wrapText="1"/>
    </xf>
    <xf borderId="10" fillId="3" fontId="2" numFmtId="0" xfId="0" applyAlignment="1" applyBorder="1" applyFont="1">
      <alignment horizontal="center" readingOrder="0" shrinkToFit="0" wrapText="1"/>
    </xf>
    <xf borderId="7" fillId="6" fontId="6" numFmtId="0" xfId="0" applyAlignment="1" applyBorder="1" applyFont="1">
      <alignment horizontal="center" readingOrder="0" vertical="bottom"/>
    </xf>
    <xf borderId="7" fillId="6" fontId="6" numFmtId="0" xfId="0" applyAlignment="1" applyBorder="1" applyFont="1">
      <alignment horizontal="center" vertical="bottom"/>
    </xf>
    <xf borderId="10" fillId="3" fontId="6" numFmtId="0" xfId="0" applyAlignment="1" applyBorder="1" applyFont="1">
      <alignment horizontal="center" shrinkToFit="0" vertical="bottom" wrapText="1"/>
    </xf>
    <xf borderId="13" fillId="6" fontId="1" numFmtId="0" xfId="0" applyAlignment="1" applyBorder="1" applyFont="1">
      <alignment horizontal="center" readingOrder="0" shrinkToFit="0" wrapText="1"/>
    </xf>
    <xf borderId="10" fillId="5" fontId="1" numFmtId="0" xfId="0" applyAlignment="1" applyBorder="1" applyFont="1">
      <alignment horizontal="center" readingOrder="0"/>
    </xf>
    <xf borderId="13" fillId="5" fontId="1" numFmtId="0" xfId="0" applyAlignment="1" applyBorder="1" applyFont="1">
      <alignment horizontal="center" readingOrder="0"/>
    </xf>
    <xf borderId="10" fillId="5" fontId="2" numFmtId="0" xfId="0" applyAlignment="1" applyBorder="1" applyFont="1">
      <alignment horizontal="center"/>
    </xf>
    <xf borderId="10" fillId="5" fontId="2" numFmtId="0" xfId="0" applyAlignment="1" applyBorder="1" applyFont="1">
      <alignment horizontal="center" readingOrder="0"/>
    </xf>
    <xf borderId="10" fillId="0" fontId="2" numFmtId="0" xfId="0" applyAlignment="1" applyBorder="1" applyFont="1">
      <alignment horizontal="center" readingOrder="0" shrinkToFit="0" wrapText="1"/>
    </xf>
    <xf borderId="10" fillId="3" fontId="11" numFmtId="0" xfId="0" applyAlignment="1" applyBorder="1" applyFont="1">
      <alignment horizontal="center" readingOrder="0" vertical="bottom"/>
    </xf>
    <xf borderId="13" fillId="5" fontId="1" numFmtId="0" xfId="0" applyAlignment="1" applyBorder="1" applyFont="1">
      <alignment horizontal="center" readingOrder="0" shrinkToFit="0" wrapText="1"/>
    </xf>
    <xf borderId="10" fillId="4" fontId="1" numFmtId="0" xfId="0" applyAlignment="1" applyBorder="1" applyFont="1">
      <alignment horizontal="center" readingOrder="0"/>
    </xf>
    <xf borderId="13" fillId="4" fontId="1" numFmtId="0" xfId="0" applyAlignment="1" applyBorder="1" applyFont="1">
      <alignment horizontal="center" readingOrder="0"/>
    </xf>
    <xf borderId="10" fillId="4" fontId="2" numFmtId="0" xfId="0" applyAlignment="1" applyBorder="1" applyFont="1">
      <alignment horizontal="center"/>
    </xf>
    <xf borderId="10" fillId="4" fontId="2" numFmtId="0" xfId="0" applyAlignment="1" applyBorder="1" applyFont="1">
      <alignment horizontal="center" readingOrder="0"/>
    </xf>
    <xf borderId="10" fillId="11" fontId="11" numFmtId="0" xfId="0" applyAlignment="1" applyBorder="1" applyFont="1">
      <alignment horizontal="center" readingOrder="0" shrinkToFit="0" wrapText="1"/>
    </xf>
    <xf borderId="10" fillId="3" fontId="2" numFmtId="0" xfId="0" applyAlignment="1" applyBorder="1" applyFont="1">
      <alignment horizontal="center" readingOrder="0" vertical="bottom"/>
    </xf>
    <xf borderId="11" fillId="11" fontId="16" numFmtId="0" xfId="0" applyAlignment="1" applyBorder="1" applyFont="1">
      <alignment horizontal="center" readingOrder="0"/>
    </xf>
    <xf borderId="13" fillId="11" fontId="6" numFmtId="0" xfId="0" applyAlignment="1" applyBorder="1" applyFont="1">
      <alignment horizontal="center" readingOrder="0" vertical="bottom"/>
    </xf>
    <xf borderId="13" fillId="3" fontId="2" numFmtId="0" xfId="0" applyAlignment="1" applyBorder="1" applyFont="1">
      <alignment horizontal="center" readingOrder="0" shrinkToFit="0" wrapText="1"/>
    </xf>
    <xf borderId="13" fillId="0" fontId="20" numFmtId="0" xfId="0" applyAlignment="1" applyBorder="1" applyFont="1">
      <alignment horizontal="center" readingOrder="0" shrinkToFit="0" wrapText="1"/>
    </xf>
    <xf borderId="13" fillId="0" fontId="2" numFmtId="0" xfId="0" applyAlignment="1" applyBorder="1" applyFont="1">
      <alignment horizontal="center"/>
    </xf>
    <xf borderId="10" fillId="10" fontId="10" numFmtId="0" xfId="0" applyAlignment="1" applyBorder="1" applyFont="1">
      <alignment horizontal="center" readingOrder="0" vertical="bottom"/>
    </xf>
    <xf borderId="10" fillId="10" fontId="6" numFmtId="0" xfId="0" applyAlignment="1" applyBorder="1" applyFont="1">
      <alignment horizontal="center" readingOrder="0" vertical="bottom"/>
    </xf>
    <xf borderId="13" fillId="11" fontId="6" numFmtId="0" xfId="0" applyAlignment="1" applyBorder="1" applyFont="1">
      <alignment horizontal="center" vertical="bottom"/>
    </xf>
    <xf borderId="13" fillId="11" fontId="6" numFmtId="0" xfId="0" applyAlignment="1" applyBorder="1" applyFont="1">
      <alignment horizontal="center" vertical="bottom"/>
    </xf>
    <xf borderId="10" fillId="11" fontId="2" numFmtId="0" xfId="0" applyAlignment="1" applyBorder="1" applyFont="1">
      <alignment horizontal="center"/>
    </xf>
    <xf borderId="0" fillId="3" fontId="2" numFmtId="0" xfId="0" applyAlignment="1" applyFont="1">
      <alignment horizontal="right" readingOrder="0"/>
    </xf>
    <xf borderId="0" fillId="3" fontId="2" numFmtId="0" xfId="0" applyAlignment="1" applyFont="1">
      <alignment horizontal="right"/>
    </xf>
    <xf borderId="13" fillId="0" fontId="2" numFmtId="0" xfId="0" applyAlignment="1" applyBorder="1" applyFont="1">
      <alignment horizontal="center" readingOrder="0"/>
    </xf>
    <xf borderId="0" fillId="3" fontId="2" numFmtId="0" xfId="0" applyAlignment="1" applyFont="1">
      <alignment horizontal="left" readingOrder="0" shrinkToFit="0" wrapText="1"/>
    </xf>
    <xf borderId="4" fillId="0" fontId="16" numFmtId="0" xfId="0" applyAlignment="1" applyBorder="1" applyFont="1">
      <alignment horizontal="center" readingOrder="0"/>
    </xf>
    <xf borderId="13" fillId="7" fontId="2" numFmtId="0" xfId="0" applyAlignment="1" applyBorder="1" applyFont="1">
      <alignment horizontal="center" readingOrder="0"/>
    </xf>
    <xf borderId="0" fillId="0" fontId="10" numFmtId="0" xfId="0" applyAlignment="1" applyFont="1">
      <alignment horizontal="center" readingOrder="0" vertical="bottom"/>
    </xf>
    <xf borderId="0" fillId="0" fontId="6" numFmtId="0" xfId="0" applyAlignment="1" applyFont="1">
      <alignment horizontal="center" readingOrder="0" vertical="bottom"/>
    </xf>
    <xf borderId="0" fillId="0" fontId="2" numFmtId="0" xfId="0" applyAlignment="1" applyFont="1">
      <alignment horizontal="center" readingOrder="0"/>
    </xf>
    <xf borderId="0" fillId="3" fontId="1" numFmtId="0" xfId="0" applyAlignment="1" applyFont="1">
      <alignment horizontal="center"/>
    </xf>
    <xf borderId="10" fillId="5" fontId="1" numFmtId="0" xfId="0" applyAlignment="1" applyBorder="1" applyFont="1">
      <alignment horizontal="center"/>
    </xf>
    <xf borderId="10" fillId="3" fontId="1" numFmtId="0" xfId="0" applyAlignment="1" applyBorder="1" applyFont="1">
      <alignment horizontal="center"/>
    </xf>
    <xf borderId="10" fillId="5" fontId="2" numFmtId="0" xfId="0" applyAlignment="1" applyBorder="1" applyFont="1">
      <alignment horizontal="center" readingOrder="0"/>
    </xf>
    <xf borderId="10" fillId="3" fontId="21" numFmtId="0" xfId="0" applyAlignment="1" applyBorder="1" applyFont="1">
      <alignment horizontal="center" readingOrder="0"/>
    </xf>
    <xf borderId="10" fillId="3" fontId="16" numFmtId="0" xfId="0" applyAlignment="1" applyBorder="1" applyFont="1">
      <alignment horizontal="center" readingOrder="0"/>
    </xf>
    <xf borderId="0" fillId="3" fontId="21" numFmtId="0" xfId="0" applyAlignment="1" applyFont="1">
      <alignment horizontal="center" readingOrder="0"/>
    </xf>
    <xf borderId="0" fillId="3" fontId="16" numFmtId="0" xfId="0" applyAlignment="1" applyFont="1">
      <alignment horizontal="center" readingOrder="0"/>
    </xf>
    <xf borderId="12" fillId="0" fontId="10" numFmtId="0" xfId="0" applyAlignment="1" applyBorder="1" applyFont="1">
      <alignment horizontal="center" vertical="bottom"/>
    </xf>
    <xf borderId="0" fillId="11" fontId="21" numFmtId="0" xfId="0" applyAlignment="1" applyFont="1">
      <alignment horizontal="center" readingOrder="0"/>
    </xf>
    <xf borderId="3" fillId="0" fontId="2" numFmtId="0" xfId="0" applyAlignment="1" applyBorder="1" applyFont="1">
      <alignment horizontal="center"/>
    </xf>
    <xf borderId="3" fillId="0" fontId="2" numFmtId="0" xfId="0" applyAlignment="1" applyBorder="1" applyFont="1">
      <alignment horizontal="center" readingOrder="0"/>
    </xf>
    <xf borderId="3" fillId="3" fontId="2" numFmtId="0" xfId="0" applyAlignment="1" applyBorder="1" applyFont="1">
      <alignment horizontal="left" readingOrder="0"/>
    </xf>
    <xf borderId="14" fillId="0" fontId="2" numFmtId="0" xfId="0" applyAlignment="1" applyBorder="1" applyFont="1">
      <alignment horizontal="center"/>
    </xf>
    <xf borderId="7" fillId="7" fontId="1" numFmtId="0" xfId="0" applyAlignment="1" applyBorder="1" applyFont="1">
      <alignment horizontal="center"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15</a:t>
            </a:r>
          </a:p>
        </c:rich>
      </c:tx>
      <c:overlay val="0"/>
    </c:title>
    <c:plotArea>
      <c:layout/>
      <c:lineChart>
        <c:ser>
          <c:idx val="0"/>
          <c:order val="0"/>
          <c:tx>
            <c:strRef>
              <c:f>'Sprint 15'!$J$2</c:f>
            </c:strRef>
          </c:tx>
          <c:spPr>
            <a:ln cmpd="sng">
              <a:solidFill>
                <a:srgbClr val="4285F4"/>
              </a:solidFill>
            </a:ln>
          </c:spPr>
          <c:marker>
            <c:symbol val="none"/>
          </c:marker>
          <c:cat>
            <c:strRef>
              <c:f>'Sprint 15'!$I$3:$I$11</c:f>
            </c:strRef>
          </c:cat>
          <c:val>
            <c:numRef>
              <c:f>'Sprint 15'!$J$3:$J$11</c:f>
              <c:numCache/>
            </c:numRef>
          </c:val>
          <c:smooth val="0"/>
        </c:ser>
        <c:ser>
          <c:idx val="1"/>
          <c:order val="1"/>
          <c:tx>
            <c:strRef>
              <c:f>'Sprint 15'!$K$2</c:f>
            </c:strRef>
          </c:tx>
          <c:spPr>
            <a:ln cmpd="sng">
              <a:solidFill>
                <a:srgbClr val="EA4335"/>
              </a:solidFill>
            </a:ln>
          </c:spPr>
          <c:marker>
            <c:symbol val="none"/>
          </c:marker>
          <c:cat>
            <c:strRef>
              <c:f>'Sprint 15'!$I$3:$I$11</c:f>
            </c:strRef>
          </c:cat>
          <c:val>
            <c:numRef>
              <c:f>'Sprint 15'!$K$3:$K$11</c:f>
              <c:numCache/>
            </c:numRef>
          </c:val>
          <c:smooth val="0"/>
        </c:ser>
        <c:axId val="1018281318"/>
        <c:axId val="865062904"/>
      </c:lineChart>
      <c:catAx>
        <c:axId val="101828131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865062904"/>
      </c:catAx>
      <c:valAx>
        <c:axId val="8650629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18281318"/>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14</a:t>
            </a:r>
          </a:p>
        </c:rich>
      </c:tx>
      <c:overlay val="0"/>
    </c:title>
    <c:plotArea>
      <c:layout/>
      <c:lineChart>
        <c:ser>
          <c:idx val="0"/>
          <c:order val="0"/>
          <c:tx>
            <c:strRef>
              <c:f>'Sprint 14'!$J$2</c:f>
            </c:strRef>
          </c:tx>
          <c:spPr>
            <a:ln cmpd="sng">
              <a:solidFill>
                <a:srgbClr val="4285F4"/>
              </a:solidFill>
            </a:ln>
          </c:spPr>
          <c:marker>
            <c:symbol val="none"/>
          </c:marker>
          <c:cat>
            <c:strRef>
              <c:f>'Sprint 14'!$I$3:$I$15</c:f>
            </c:strRef>
          </c:cat>
          <c:val>
            <c:numRef>
              <c:f>'Sprint 14'!$J$3:$J$15</c:f>
              <c:numCache/>
            </c:numRef>
          </c:val>
          <c:smooth val="0"/>
        </c:ser>
        <c:ser>
          <c:idx val="1"/>
          <c:order val="1"/>
          <c:tx>
            <c:strRef>
              <c:f>'Sprint 14'!$K$2</c:f>
            </c:strRef>
          </c:tx>
          <c:spPr>
            <a:ln cmpd="sng">
              <a:solidFill>
                <a:srgbClr val="EA4335"/>
              </a:solidFill>
            </a:ln>
          </c:spPr>
          <c:marker>
            <c:symbol val="none"/>
          </c:marker>
          <c:cat>
            <c:strRef>
              <c:f>'Sprint 14'!$I$3:$I$15</c:f>
            </c:strRef>
          </c:cat>
          <c:val>
            <c:numRef>
              <c:f>'Sprint 14'!$K$3:$K$15</c:f>
              <c:numCache/>
            </c:numRef>
          </c:val>
          <c:smooth val="0"/>
        </c:ser>
        <c:axId val="1092574360"/>
        <c:axId val="1034392010"/>
      </c:lineChart>
      <c:catAx>
        <c:axId val="109257436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1034392010"/>
      </c:catAx>
      <c:valAx>
        <c:axId val="10343920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92574360"/>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13</a:t>
            </a:r>
          </a:p>
        </c:rich>
      </c:tx>
      <c:overlay val="0"/>
    </c:title>
    <c:plotArea>
      <c:layout/>
      <c:lineChart>
        <c:ser>
          <c:idx val="0"/>
          <c:order val="0"/>
          <c:tx>
            <c:strRef>
              <c:f>'Sprint 13'!$J$2</c:f>
            </c:strRef>
          </c:tx>
          <c:spPr>
            <a:ln cmpd="sng">
              <a:solidFill>
                <a:srgbClr val="4285F4"/>
              </a:solidFill>
            </a:ln>
          </c:spPr>
          <c:marker>
            <c:symbol val="none"/>
          </c:marker>
          <c:cat>
            <c:strRef>
              <c:f>'Sprint 13'!$I$3:$I$15</c:f>
            </c:strRef>
          </c:cat>
          <c:val>
            <c:numRef>
              <c:f>'Sprint 13'!$J$3:$J$15</c:f>
              <c:numCache/>
            </c:numRef>
          </c:val>
          <c:smooth val="0"/>
        </c:ser>
        <c:ser>
          <c:idx val="1"/>
          <c:order val="1"/>
          <c:tx>
            <c:strRef>
              <c:f>'Sprint 13'!$K$2</c:f>
            </c:strRef>
          </c:tx>
          <c:spPr>
            <a:ln cmpd="sng">
              <a:solidFill>
                <a:srgbClr val="EA4335"/>
              </a:solidFill>
            </a:ln>
          </c:spPr>
          <c:marker>
            <c:symbol val="none"/>
          </c:marker>
          <c:cat>
            <c:strRef>
              <c:f>'Sprint 13'!$I$3:$I$15</c:f>
            </c:strRef>
          </c:cat>
          <c:val>
            <c:numRef>
              <c:f>'Sprint 13'!$K$3:$K$15</c:f>
              <c:numCache/>
            </c:numRef>
          </c:val>
          <c:smooth val="0"/>
        </c:ser>
        <c:axId val="454283952"/>
        <c:axId val="312073050"/>
      </c:lineChart>
      <c:catAx>
        <c:axId val="45428395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312073050"/>
      </c:catAx>
      <c:valAx>
        <c:axId val="3120730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54283952"/>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0</a:t>
            </a:r>
          </a:p>
        </c:rich>
      </c:tx>
      <c:overlay val="0"/>
    </c:title>
    <c:plotArea>
      <c:layout/>
      <c:lineChart>
        <c:ser>
          <c:idx val="0"/>
          <c:order val="0"/>
          <c:tx>
            <c:strRef>
              <c:f>Albert!$F$2</c:f>
            </c:strRef>
          </c:tx>
          <c:spPr>
            <a:ln cmpd="sng">
              <a:solidFill>
                <a:srgbClr val="4285F4"/>
              </a:solidFill>
            </a:ln>
          </c:spPr>
          <c:marker>
            <c:symbol val="none"/>
          </c:marker>
          <c:cat>
            <c:strRef>
              <c:f>Albert!$E$3:$E$11</c:f>
            </c:strRef>
          </c:cat>
          <c:val>
            <c:numRef>
              <c:f>Albert!$F$3:$F$11</c:f>
              <c:numCache/>
            </c:numRef>
          </c:val>
          <c:smooth val="0"/>
        </c:ser>
        <c:ser>
          <c:idx val="1"/>
          <c:order val="1"/>
          <c:tx>
            <c:strRef>
              <c:f>Albert!$G$2</c:f>
            </c:strRef>
          </c:tx>
          <c:spPr>
            <a:ln cmpd="sng">
              <a:solidFill>
                <a:srgbClr val="EA4335"/>
              </a:solidFill>
            </a:ln>
          </c:spPr>
          <c:marker>
            <c:symbol val="none"/>
          </c:marker>
          <c:cat>
            <c:strRef>
              <c:f>Albert!$E$3:$E$11</c:f>
            </c:strRef>
          </c:cat>
          <c:val>
            <c:numRef>
              <c:f>Albert!$G$3:$G$11</c:f>
              <c:numCache/>
            </c:numRef>
          </c:val>
          <c:smooth val="0"/>
        </c:ser>
        <c:axId val="1768696883"/>
        <c:axId val="240980641"/>
      </c:lineChart>
      <c:catAx>
        <c:axId val="176869688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240980641"/>
      </c:catAx>
      <c:valAx>
        <c:axId val="24098064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68696883"/>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1</a:t>
            </a:r>
          </a:p>
        </c:rich>
      </c:tx>
      <c:overlay val="0"/>
    </c:title>
    <c:plotArea>
      <c:layout/>
      <c:lineChart>
        <c:ser>
          <c:idx val="0"/>
          <c:order val="0"/>
          <c:tx>
            <c:strRef>
              <c:f>Albert!$F$17</c:f>
            </c:strRef>
          </c:tx>
          <c:spPr>
            <a:ln cmpd="sng">
              <a:solidFill>
                <a:srgbClr val="4285F4"/>
              </a:solidFill>
            </a:ln>
          </c:spPr>
          <c:marker>
            <c:symbol val="none"/>
          </c:marker>
          <c:cat>
            <c:strRef>
              <c:f>Albert!$E$18:$E$27</c:f>
            </c:strRef>
          </c:cat>
          <c:val>
            <c:numRef>
              <c:f>Albert!$F$18:$F$27</c:f>
              <c:numCache/>
            </c:numRef>
          </c:val>
          <c:smooth val="0"/>
        </c:ser>
        <c:ser>
          <c:idx val="1"/>
          <c:order val="1"/>
          <c:tx>
            <c:strRef>
              <c:f>Albert!$G$17</c:f>
            </c:strRef>
          </c:tx>
          <c:spPr>
            <a:ln cmpd="sng">
              <a:solidFill>
                <a:srgbClr val="EA4335"/>
              </a:solidFill>
            </a:ln>
          </c:spPr>
          <c:marker>
            <c:symbol val="none"/>
          </c:marker>
          <c:cat>
            <c:strRef>
              <c:f>Albert!$E$18:$E$27</c:f>
            </c:strRef>
          </c:cat>
          <c:val>
            <c:numRef>
              <c:f>Albert!$G$18:$G$27</c:f>
              <c:numCache/>
            </c:numRef>
          </c:val>
          <c:smooth val="0"/>
        </c:ser>
        <c:axId val="822652399"/>
        <c:axId val="1375523071"/>
      </c:lineChart>
      <c:catAx>
        <c:axId val="82265239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1375523071"/>
      </c:catAx>
      <c:valAx>
        <c:axId val="137552307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22652399"/>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2</a:t>
            </a:r>
          </a:p>
        </c:rich>
      </c:tx>
      <c:overlay val="0"/>
    </c:title>
    <c:plotArea>
      <c:layout/>
      <c:lineChart>
        <c:ser>
          <c:idx val="0"/>
          <c:order val="0"/>
          <c:tx>
            <c:strRef>
              <c:f>Albert!$F$32</c:f>
            </c:strRef>
          </c:tx>
          <c:spPr>
            <a:ln cmpd="sng">
              <a:solidFill>
                <a:srgbClr val="4285F4"/>
              </a:solidFill>
            </a:ln>
          </c:spPr>
          <c:marker>
            <c:symbol val="none"/>
          </c:marker>
          <c:cat>
            <c:strRef>
              <c:f>Albert!$E$33:$E$39</c:f>
            </c:strRef>
          </c:cat>
          <c:val>
            <c:numRef>
              <c:f>Albert!$F$33:$F$39</c:f>
              <c:numCache/>
            </c:numRef>
          </c:val>
          <c:smooth val="0"/>
        </c:ser>
        <c:ser>
          <c:idx val="1"/>
          <c:order val="1"/>
          <c:tx>
            <c:strRef>
              <c:f>Albert!$G$32</c:f>
            </c:strRef>
          </c:tx>
          <c:spPr>
            <a:ln cmpd="sng">
              <a:solidFill>
                <a:srgbClr val="EA4335"/>
              </a:solidFill>
            </a:ln>
          </c:spPr>
          <c:marker>
            <c:symbol val="none"/>
          </c:marker>
          <c:cat>
            <c:strRef>
              <c:f>Albert!$E$33:$E$39</c:f>
            </c:strRef>
          </c:cat>
          <c:val>
            <c:numRef>
              <c:f>Albert!$G$33:$G$39</c:f>
              <c:numCache/>
            </c:numRef>
          </c:val>
          <c:smooth val="0"/>
        </c:ser>
        <c:axId val="911853339"/>
        <c:axId val="236334809"/>
      </c:lineChart>
      <c:catAx>
        <c:axId val="91185333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236334809"/>
      </c:catAx>
      <c:valAx>
        <c:axId val="2363348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11853339"/>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Error</a:t>
            </a:r>
          </a:p>
        </c:rich>
      </c:tx>
      <c:overlay val="0"/>
    </c:title>
    <c:plotArea>
      <c:layout/>
      <c:lineChart>
        <c:varyColors val="0"/>
        <c:ser>
          <c:idx val="0"/>
          <c:order val="0"/>
          <c:tx>
            <c:strRef>
              <c:f>Albert!$R$1</c:f>
            </c:strRef>
          </c:tx>
          <c:spPr>
            <a:ln cmpd="sng">
              <a:solidFill>
                <a:srgbClr val="4285F4"/>
              </a:solidFill>
            </a:ln>
          </c:spPr>
          <c:marker>
            <c:symbol val="none"/>
          </c:marker>
          <c:cat>
            <c:strRef>
              <c:f>Albert!$O$2:$O$17</c:f>
            </c:strRef>
          </c:cat>
          <c:val>
            <c:numRef>
              <c:f>Albert!$R$2:$R$17</c:f>
              <c:numCache/>
            </c:numRef>
          </c:val>
          <c:smooth val="0"/>
        </c:ser>
        <c:axId val="146215264"/>
        <c:axId val="954964209"/>
      </c:lineChart>
      <c:catAx>
        <c:axId val="14621526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954964209"/>
      </c:catAx>
      <c:valAx>
        <c:axId val="9549642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Over/Under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6215264"/>
      </c:valAx>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3</a:t>
            </a:r>
          </a:p>
        </c:rich>
      </c:tx>
      <c:overlay val="0"/>
    </c:title>
    <c:plotArea>
      <c:layout/>
      <c:lineChart>
        <c:ser>
          <c:idx val="0"/>
          <c:order val="0"/>
          <c:tx>
            <c:strRef>
              <c:f>Albert!$F$48</c:f>
            </c:strRef>
          </c:tx>
          <c:spPr>
            <a:ln cmpd="sng">
              <a:solidFill>
                <a:srgbClr val="4285F4"/>
              </a:solidFill>
            </a:ln>
          </c:spPr>
          <c:marker>
            <c:symbol val="none"/>
          </c:marker>
          <c:cat>
            <c:strRef>
              <c:f>Albert!$E$49:$E$55</c:f>
            </c:strRef>
          </c:cat>
          <c:val>
            <c:numRef>
              <c:f>Albert!$F$49:$F$55</c:f>
              <c:numCache/>
            </c:numRef>
          </c:val>
          <c:smooth val="0"/>
        </c:ser>
        <c:ser>
          <c:idx val="1"/>
          <c:order val="1"/>
          <c:tx>
            <c:strRef>
              <c:f>Albert!$G$48</c:f>
            </c:strRef>
          </c:tx>
          <c:spPr>
            <a:ln cmpd="sng">
              <a:solidFill>
                <a:srgbClr val="EA4335"/>
              </a:solidFill>
            </a:ln>
          </c:spPr>
          <c:marker>
            <c:symbol val="none"/>
          </c:marker>
          <c:cat>
            <c:strRef>
              <c:f>Albert!$E$49:$E$55</c:f>
            </c:strRef>
          </c:cat>
          <c:val>
            <c:numRef>
              <c:f>Albert!$G$49:$G$55</c:f>
              <c:numCache/>
            </c:numRef>
          </c:val>
          <c:smooth val="0"/>
        </c:ser>
        <c:axId val="1125329863"/>
        <c:axId val="1123174085"/>
      </c:lineChart>
      <c:catAx>
        <c:axId val="112532986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1123174085"/>
      </c:catAx>
      <c:valAx>
        <c:axId val="1123174085"/>
        <c:scaling>
          <c:orientation val="minMax"/>
          <c:min val="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25329863"/>
      </c:valAx>
    </c:plotArea>
    <c:legend>
      <c:legendPos val="r"/>
      <c:overlay val="0"/>
      <c:txPr>
        <a:bodyPr/>
        <a:lstStyle/>
        <a:p>
          <a:pPr lvl="0">
            <a:defRPr b="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4</a:t>
            </a:r>
          </a:p>
        </c:rich>
      </c:tx>
      <c:overlay val="0"/>
    </c:title>
    <c:plotArea>
      <c:layout/>
      <c:lineChart>
        <c:ser>
          <c:idx val="0"/>
          <c:order val="0"/>
          <c:tx>
            <c:strRef>
              <c:f>Albert!$F$64</c:f>
            </c:strRef>
          </c:tx>
          <c:spPr>
            <a:ln cmpd="sng">
              <a:solidFill>
                <a:srgbClr val="4285F4"/>
              </a:solidFill>
            </a:ln>
          </c:spPr>
          <c:marker>
            <c:symbol val="none"/>
          </c:marker>
          <c:cat>
            <c:strRef>
              <c:f>Albert!$E$65:$E$73</c:f>
            </c:strRef>
          </c:cat>
          <c:val>
            <c:numRef>
              <c:f>Albert!$F$65:$F$73</c:f>
              <c:numCache/>
            </c:numRef>
          </c:val>
          <c:smooth val="0"/>
        </c:ser>
        <c:ser>
          <c:idx val="1"/>
          <c:order val="1"/>
          <c:tx>
            <c:strRef>
              <c:f>Albert!$G$64</c:f>
            </c:strRef>
          </c:tx>
          <c:spPr>
            <a:ln cmpd="sng">
              <a:solidFill>
                <a:srgbClr val="EA4335"/>
              </a:solidFill>
            </a:ln>
          </c:spPr>
          <c:marker>
            <c:symbol val="none"/>
          </c:marker>
          <c:cat>
            <c:strRef>
              <c:f>Albert!$E$65:$E$73</c:f>
            </c:strRef>
          </c:cat>
          <c:val>
            <c:numRef>
              <c:f>Albert!$G$65:$G$73</c:f>
              <c:numCache/>
            </c:numRef>
          </c:val>
          <c:smooth val="0"/>
        </c:ser>
        <c:axId val="1424943726"/>
        <c:axId val="942627627"/>
      </c:lineChart>
      <c:catAx>
        <c:axId val="142494372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942627627"/>
      </c:catAx>
      <c:valAx>
        <c:axId val="94262762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24943726"/>
      </c:valAx>
    </c:plotArea>
    <c:legend>
      <c:legendPos val="r"/>
      <c:overlay val="0"/>
      <c:txPr>
        <a:bodyPr/>
        <a:lstStyle/>
        <a:p>
          <a:pPr lvl="0">
            <a:defRPr b="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5</a:t>
            </a:r>
          </a:p>
        </c:rich>
      </c:tx>
      <c:overlay val="0"/>
    </c:title>
    <c:plotArea>
      <c:layout/>
      <c:lineChart>
        <c:ser>
          <c:idx val="0"/>
          <c:order val="0"/>
          <c:tx>
            <c:strRef>
              <c:f>Albert!$F$81</c:f>
            </c:strRef>
          </c:tx>
          <c:spPr>
            <a:ln cmpd="sng">
              <a:solidFill>
                <a:srgbClr val="4285F4"/>
              </a:solidFill>
            </a:ln>
          </c:spPr>
          <c:marker>
            <c:symbol val="none"/>
          </c:marker>
          <c:cat>
            <c:strRef>
              <c:f>Albert!$E$82:$E$92</c:f>
            </c:strRef>
          </c:cat>
          <c:val>
            <c:numRef>
              <c:f>Albert!$F$82:$F$92</c:f>
              <c:numCache/>
            </c:numRef>
          </c:val>
          <c:smooth val="0"/>
        </c:ser>
        <c:ser>
          <c:idx val="1"/>
          <c:order val="1"/>
          <c:tx>
            <c:strRef>
              <c:f>Albert!$G$81</c:f>
            </c:strRef>
          </c:tx>
          <c:spPr>
            <a:ln cmpd="sng">
              <a:solidFill>
                <a:srgbClr val="EA4335"/>
              </a:solidFill>
            </a:ln>
          </c:spPr>
          <c:marker>
            <c:symbol val="none"/>
          </c:marker>
          <c:cat>
            <c:strRef>
              <c:f>Albert!$E$82:$E$92</c:f>
            </c:strRef>
          </c:cat>
          <c:val>
            <c:numRef>
              <c:f>Albert!$G$82:$G$92</c:f>
              <c:numCache/>
            </c:numRef>
          </c:val>
          <c:smooth val="0"/>
        </c:ser>
        <c:axId val="74654247"/>
        <c:axId val="187207765"/>
      </c:lineChart>
      <c:catAx>
        <c:axId val="7465424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 </a:t>
                </a:r>
              </a:p>
            </c:rich>
          </c:tx>
          <c:overlay val="0"/>
        </c:title>
        <c:numFmt formatCode="General" sourceLinked="1"/>
        <c:majorTickMark val="none"/>
        <c:minorTickMark val="none"/>
        <c:spPr/>
        <c:txPr>
          <a:bodyPr/>
          <a:lstStyle/>
          <a:p>
            <a:pPr lvl="0">
              <a:defRPr b="0">
                <a:solidFill>
                  <a:srgbClr val="000000"/>
                </a:solidFill>
                <a:latin typeface="+mn-lt"/>
              </a:defRPr>
            </a:pPr>
          </a:p>
        </c:txPr>
        <c:crossAx val="187207765"/>
      </c:catAx>
      <c:valAx>
        <c:axId val="1872077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4654247"/>
      </c:valAx>
    </c:plotArea>
    <c:legend>
      <c:legendPos val="r"/>
      <c:overlay val="0"/>
      <c:txPr>
        <a:bodyPr/>
        <a:lstStyle/>
        <a:p>
          <a:pPr lvl="0">
            <a:defRPr b="0">
              <a:solidFill>
                <a:srgbClr val="1A1A1A"/>
              </a:solidFill>
              <a:latin typeface="+mn-lt"/>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6</a:t>
            </a:r>
          </a:p>
        </c:rich>
      </c:tx>
      <c:overlay val="0"/>
    </c:title>
    <c:plotArea>
      <c:layout/>
      <c:lineChart>
        <c:ser>
          <c:idx val="0"/>
          <c:order val="0"/>
          <c:tx>
            <c:strRef>
              <c:f>Albert!$F$99</c:f>
            </c:strRef>
          </c:tx>
          <c:spPr>
            <a:ln cmpd="sng">
              <a:solidFill>
                <a:srgbClr val="4285F4"/>
              </a:solidFill>
            </a:ln>
          </c:spPr>
          <c:marker>
            <c:symbol val="none"/>
          </c:marker>
          <c:cat>
            <c:strRef>
              <c:f>Albert!$E$100:$E$116</c:f>
            </c:strRef>
          </c:cat>
          <c:val>
            <c:numRef>
              <c:f>Albert!$F$100:$F$116</c:f>
              <c:numCache/>
            </c:numRef>
          </c:val>
          <c:smooth val="0"/>
        </c:ser>
        <c:ser>
          <c:idx val="1"/>
          <c:order val="1"/>
          <c:tx>
            <c:strRef>
              <c:f>Albert!$G$99</c:f>
            </c:strRef>
          </c:tx>
          <c:spPr>
            <a:ln cmpd="sng">
              <a:solidFill>
                <a:srgbClr val="EA4335"/>
              </a:solidFill>
            </a:ln>
          </c:spPr>
          <c:marker>
            <c:symbol val="none"/>
          </c:marker>
          <c:cat>
            <c:strRef>
              <c:f>Albert!$E$100:$E$116</c:f>
            </c:strRef>
          </c:cat>
          <c:val>
            <c:numRef>
              <c:f>Albert!$G$100:$G$116</c:f>
              <c:numCache/>
            </c:numRef>
          </c:val>
          <c:smooth val="0"/>
        </c:ser>
        <c:axId val="798898845"/>
        <c:axId val="678348840"/>
      </c:lineChart>
      <c:catAx>
        <c:axId val="79889884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678348840"/>
      </c:catAx>
      <c:valAx>
        <c:axId val="6783488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98898845"/>
      </c:valAx>
    </c:plotArea>
    <c:legend>
      <c:legendPos val="r"/>
      <c:overlay val="0"/>
      <c:txPr>
        <a:bodyPr/>
        <a:lstStyle/>
        <a:p>
          <a:pPr lvl="0">
            <a:defRPr b="0">
              <a:solidFill>
                <a:srgbClr val="1A1A1A"/>
              </a:solidFill>
              <a:latin typeface="+mn-lt"/>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7</a:t>
            </a:r>
          </a:p>
        </c:rich>
      </c:tx>
      <c:overlay val="0"/>
    </c:title>
    <c:plotArea>
      <c:layout/>
      <c:lineChart>
        <c:ser>
          <c:idx val="0"/>
          <c:order val="0"/>
          <c:tx>
            <c:strRef>
              <c:f>Albert!$F$122</c:f>
            </c:strRef>
          </c:tx>
          <c:spPr>
            <a:ln cmpd="sng">
              <a:solidFill>
                <a:srgbClr val="4285F4"/>
              </a:solidFill>
            </a:ln>
          </c:spPr>
          <c:marker>
            <c:symbol val="none"/>
          </c:marker>
          <c:cat>
            <c:strRef>
              <c:f>Albert!$E$123:$E$135</c:f>
            </c:strRef>
          </c:cat>
          <c:val>
            <c:numRef>
              <c:f>Albert!$F$123:$F$135</c:f>
              <c:numCache/>
            </c:numRef>
          </c:val>
          <c:smooth val="0"/>
        </c:ser>
        <c:ser>
          <c:idx val="1"/>
          <c:order val="1"/>
          <c:tx>
            <c:strRef>
              <c:f>Albert!$G$122</c:f>
            </c:strRef>
          </c:tx>
          <c:spPr>
            <a:ln cmpd="sng">
              <a:solidFill>
                <a:srgbClr val="EA4335"/>
              </a:solidFill>
            </a:ln>
          </c:spPr>
          <c:marker>
            <c:symbol val="none"/>
          </c:marker>
          <c:cat>
            <c:strRef>
              <c:f>Albert!$E$123:$E$135</c:f>
            </c:strRef>
          </c:cat>
          <c:val>
            <c:numRef>
              <c:f>Albert!$G$123:$G$135</c:f>
              <c:numCache/>
            </c:numRef>
          </c:val>
          <c:smooth val="0"/>
        </c:ser>
        <c:axId val="49334358"/>
        <c:axId val="1207061111"/>
      </c:lineChart>
      <c:catAx>
        <c:axId val="4933435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1207061111"/>
      </c:catAx>
      <c:valAx>
        <c:axId val="1207061111"/>
        <c:scaling>
          <c:orientation val="minMax"/>
          <c:min val="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9334358"/>
      </c:valAx>
    </c:plotArea>
    <c:legend>
      <c:legendPos val="r"/>
      <c:overlay val="0"/>
      <c:txPr>
        <a:bodyPr/>
        <a:lstStyle/>
        <a:p>
          <a:pPr lvl="0">
            <a:defRPr b="0">
              <a:solidFill>
                <a:srgbClr val="1A1A1A"/>
              </a:solidFill>
              <a:latin typeface="+mn-lt"/>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8</a:t>
            </a:r>
          </a:p>
        </c:rich>
      </c:tx>
      <c:overlay val="0"/>
    </c:title>
    <c:plotArea>
      <c:layout/>
      <c:lineChart>
        <c:ser>
          <c:idx val="0"/>
          <c:order val="0"/>
          <c:tx>
            <c:strRef>
              <c:f>Albert!$F$141</c:f>
            </c:strRef>
          </c:tx>
          <c:spPr>
            <a:ln cmpd="sng">
              <a:solidFill>
                <a:srgbClr val="4285F4"/>
              </a:solidFill>
            </a:ln>
          </c:spPr>
          <c:marker>
            <c:symbol val="none"/>
          </c:marker>
          <c:cat>
            <c:strRef>
              <c:f>Albert!$E$142:$E$154</c:f>
            </c:strRef>
          </c:cat>
          <c:val>
            <c:numRef>
              <c:f>Albert!$F$142:$F$154</c:f>
              <c:numCache/>
            </c:numRef>
          </c:val>
          <c:smooth val="0"/>
        </c:ser>
        <c:ser>
          <c:idx val="1"/>
          <c:order val="1"/>
          <c:tx>
            <c:strRef>
              <c:f>Albert!$G$141</c:f>
            </c:strRef>
          </c:tx>
          <c:spPr>
            <a:ln cmpd="sng">
              <a:solidFill>
                <a:srgbClr val="EA4335"/>
              </a:solidFill>
            </a:ln>
          </c:spPr>
          <c:marker>
            <c:symbol val="none"/>
          </c:marker>
          <c:cat>
            <c:strRef>
              <c:f>Albert!$E$142:$E$154</c:f>
            </c:strRef>
          </c:cat>
          <c:val>
            <c:numRef>
              <c:f>Albert!$G$142:$G$154</c:f>
              <c:numCache/>
            </c:numRef>
          </c:val>
          <c:smooth val="0"/>
        </c:ser>
        <c:axId val="136506308"/>
        <c:axId val="1819625871"/>
      </c:lineChart>
      <c:catAx>
        <c:axId val="13650630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1819625871"/>
      </c:catAx>
      <c:valAx>
        <c:axId val="181962587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6506308"/>
      </c:valAx>
    </c:plotArea>
    <c:legend>
      <c:legendPos val="r"/>
      <c:overlay val="0"/>
      <c:txPr>
        <a:bodyPr/>
        <a:lstStyle/>
        <a:p>
          <a:pPr lvl="0">
            <a:defRPr b="0">
              <a:solidFill>
                <a:srgbClr val="1A1A1A"/>
              </a:solidFill>
              <a:latin typeface="+mn-lt"/>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9</a:t>
            </a:r>
          </a:p>
        </c:rich>
      </c:tx>
      <c:overlay val="0"/>
    </c:title>
    <c:plotArea>
      <c:layout/>
      <c:lineChart>
        <c:ser>
          <c:idx val="0"/>
          <c:order val="0"/>
          <c:tx>
            <c:strRef>
              <c:f>Albert!$F$160</c:f>
            </c:strRef>
          </c:tx>
          <c:spPr>
            <a:ln cmpd="sng">
              <a:solidFill>
                <a:srgbClr val="4285F4"/>
              </a:solidFill>
            </a:ln>
          </c:spPr>
          <c:marker>
            <c:symbol val="none"/>
          </c:marker>
          <c:cat>
            <c:strRef>
              <c:f>Albert!$E$161:$E$173</c:f>
            </c:strRef>
          </c:cat>
          <c:val>
            <c:numRef>
              <c:f>Albert!$F$161:$F$173</c:f>
              <c:numCache/>
            </c:numRef>
          </c:val>
          <c:smooth val="0"/>
        </c:ser>
        <c:ser>
          <c:idx val="1"/>
          <c:order val="1"/>
          <c:tx>
            <c:strRef>
              <c:f>Albert!$G$160</c:f>
            </c:strRef>
          </c:tx>
          <c:spPr>
            <a:ln cmpd="sng">
              <a:solidFill>
                <a:srgbClr val="EA4335"/>
              </a:solidFill>
            </a:ln>
          </c:spPr>
          <c:marker>
            <c:symbol val="none"/>
          </c:marker>
          <c:cat>
            <c:strRef>
              <c:f>Albert!$E$161:$E$173</c:f>
            </c:strRef>
          </c:cat>
          <c:val>
            <c:numRef>
              <c:f>Albert!$G$161:$G$173</c:f>
              <c:numCache/>
            </c:numRef>
          </c:val>
          <c:smooth val="0"/>
        </c:ser>
        <c:axId val="1032007233"/>
        <c:axId val="272710914"/>
      </c:lineChart>
      <c:catAx>
        <c:axId val="103200723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272710914"/>
      </c:catAx>
      <c:valAx>
        <c:axId val="27271091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32007233"/>
      </c:valAx>
    </c:plotArea>
    <c:legend>
      <c:legendPos val="r"/>
      <c:overlay val="0"/>
      <c:txPr>
        <a:bodyPr/>
        <a:lstStyle/>
        <a:p>
          <a:pPr lvl="0">
            <a:defRPr b="0">
              <a:solidFill>
                <a:srgbClr val="1A1A1A"/>
              </a:solidFill>
              <a:latin typeface="+mn-lt"/>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10 </a:t>
            </a:r>
          </a:p>
        </c:rich>
      </c:tx>
      <c:overlay val="0"/>
    </c:title>
    <c:plotArea>
      <c:layout/>
      <c:lineChart>
        <c:ser>
          <c:idx val="0"/>
          <c:order val="0"/>
          <c:tx>
            <c:strRef>
              <c:f>Albert!$F$179</c:f>
            </c:strRef>
          </c:tx>
          <c:spPr>
            <a:ln cmpd="sng">
              <a:solidFill>
                <a:srgbClr val="4285F4"/>
              </a:solidFill>
            </a:ln>
          </c:spPr>
          <c:marker>
            <c:symbol val="none"/>
          </c:marker>
          <c:cat>
            <c:strRef>
              <c:f>Albert!$E$180:$E$192</c:f>
            </c:strRef>
          </c:cat>
          <c:val>
            <c:numRef>
              <c:f>Albert!$F$180:$F$192</c:f>
              <c:numCache/>
            </c:numRef>
          </c:val>
          <c:smooth val="0"/>
        </c:ser>
        <c:ser>
          <c:idx val="1"/>
          <c:order val="1"/>
          <c:tx>
            <c:strRef>
              <c:f>Albert!$G$179</c:f>
            </c:strRef>
          </c:tx>
          <c:spPr>
            <a:ln cmpd="sng">
              <a:solidFill>
                <a:srgbClr val="EA4335"/>
              </a:solidFill>
            </a:ln>
          </c:spPr>
          <c:marker>
            <c:symbol val="none"/>
          </c:marker>
          <c:cat>
            <c:strRef>
              <c:f>Albert!$E$180:$E$192</c:f>
            </c:strRef>
          </c:cat>
          <c:val>
            <c:numRef>
              <c:f>Albert!$G$180:$G$192</c:f>
              <c:numCache/>
            </c:numRef>
          </c:val>
          <c:smooth val="0"/>
        </c:ser>
        <c:axId val="2091349431"/>
        <c:axId val="496108303"/>
      </c:lineChart>
      <c:catAx>
        <c:axId val="209134943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496108303"/>
      </c:catAx>
      <c:valAx>
        <c:axId val="496108303"/>
        <c:scaling>
          <c:orientation val="minMax"/>
          <c:min val="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91349431"/>
      </c:valAx>
    </c:plotArea>
    <c:legend>
      <c:legendPos val="r"/>
      <c:overlay val="0"/>
      <c:txPr>
        <a:bodyPr/>
        <a:lstStyle/>
        <a:p>
          <a:pPr lvl="0">
            <a:defRPr b="0">
              <a:solidFill>
                <a:srgbClr val="1A1A1A"/>
              </a:solidFill>
              <a:latin typeface="+mn-lt"/>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11</a:t>
            </a:r>
          </a:p>
        </c:rich>
      </c:tx>
      <c:overlay val="0"/>
    </c:title>
    <c:plotArea>
      <c:layout/>
      <c:lineChart>
        <c:ser>
          <c:idx val="0"/>
          <c:order val="0"/>
          <c:tx>
            <c:strRef>
              <c:f>Albert!$F$198</c:f>
            </c:strRef>
          </c:tx>
          <c:spPr>
            <a:ln cmpd="sng">
              <a:solidFill>
                <a:srgbClr val="4285F4"/>
              </a:solidFill>
            </a:ln>
          </c:spPr>
          <c:marker>
            <c:symbol val="none"/>
          </c:marker>
          <c:cat>
            <c:strRef>
              <c:f>Albert!$E$199:$E$211</c:f>
            </c:strRef>
          </c:cat>
          <c:val>
            <c:numRef>
              <c:f>Albert!$F$199:$F$211</c:f>
              <c:numCache/>
            </c:numRef>
          </c:val>
          <c:smooth val="0"/>
        </c:ser>
        <c:ser>
          <c:idx val="1"/>
          <c:order val="1"/>
          <c:tx>
            <c:strRef>
              <c:f>Albert!$G$198</c:f>
            </c:strRef>
          </c:tx>
          <c:spPr>
            <a:ln cmpd="sng">
              <a:solidFill>
                <a:srgbClr val="EA4335"/>
              </a:solidFill>
            </a:ln>
          </c:spPr>
          <c:marker>
            <c:symbol val="none"/>
          </c:marker>
          <c:cat>
            <c:strRef>
              <c:f>Albert!$E$199:$E$211</c:f>
            </c:strRef>
          </c:cat>
          <c:val>
            <c:numRef>
              <c:f>Albert!$G$199:$G$211</c:f>
              <c:numCache/>
            </c:numRef>
          </c:val>
          <c:smooth val="0"/>
        </c:ser>
        <c:axId val="1687730001"/>
        <c:axId val="422877611"/>
      </c:lineChart>
      <c:catAx>
        <c:axId val="168773000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422877611"/>
      </c:catAx>
      <c:valAx>
        <c:axId val="42287761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87730001"/>
      </c:valAx>
    </c:plotArea>
    <c:legend>
      <c:legendPos val="r"/>
      <c:overlay val="0"/>
      <c:txPr>
        <a:bodyPr/>
        <a:lstStyle/>
        <a:p>
          <a:pPr lvl="0">
            <a:defRPr b="0">
              <a:solidFill>
                <a:srgbClr val="1A1A1A"/>
              </a:solidFill>
              <a:latin typeface="+mn-lt"/>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12</a:t>
            </a:r>
          </a:p>
        </c:rich>
      </c:tx>
      <c:overlay val="0"/>
    </c:title>
    <c:plotArea>
      <c:layout/>
      <c:lineChart>
        <c:ser>
          <c:idx val="0"/>
          <c:order val="0"/>
          <c:tx>
            <c:strRef>
              <c:f>Albert!$F$216</c:f>
            </c:strRef>
          </c:tx>
          <c:spPr>
            <a:ln cmpd="sng">
              <a:solidFill>
                <a:srgbClr val="4285F4"/>
              </a:solidFill>
            </a:ln>
          </c:spPr>
          <c:marker>
            <c:symbol val="none"/>
          </c:marker>
          <c:cat>
            <c:strRef>
              <c:f>Albert!$E$217:$E$229</c:f>
            </c:strRef>
          </c:cat>
          <c:val>
            <c:numRef>
              <c:f>Albert!$F$217:$F$229</c:f>
              <c:numCache/>
            </c:numRef>
          </c:val>
          <c:smooth val="0"/>
        </c:ser>
        <c:ser>
          <c:idx val="1"/>
          <c:order val="1"/>
          <c:tx>
            <c:strRef>
              <c:f>Albert!$G$216</c:f>
            </c:strRef>
          </c:tx>
          <c:spPr>
            <a:ln cmpd="sng">
              <a:solidFill>
                <a:srgbClr val="EA4335"/>
              </a:solidFill>
            </a:ln>
          </c:spPr>
          <c:marker>
            <c:symbol val="none"/>
          </c:marker>
          <c:cat>
            <c:strRef>
              <c:f>Albert!$E$217:$E$229</c:f>
            </c:strRef>
          </c:cat>
          <c:val>
            <c:numRef>
              <c:f>Albert!$G$217:$G$229</c:f>
              <c:numCache/>
            </c:numRef>
          </c:val>
          <c:smooth val="0"/>
        </c:ser>
        <c:axId val="774538290"/>
        <c:axId val="633275899"/>
      </c:lineChart>
      <c:catAx>
        <c:axId val="77453829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633275899"/>
      </c:catAx>
      <c:valAx>
        <c:axId val="63327589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74538290"/>
      </c:valAx>
    </c:plotArea>
    <c:legend>
      <c:legendPos val="r"/>
      <c:overlay val="0"/>
      <c:txPr>
        <a:bodyPr/>
        <a:lstStyle/>
        <a:p>
          <a:pPr lvl="0">
            <a:defRPr b="0">
              <a:solidFill>
                <a:srgbClr val="1A1A1A"/>
              </a:solidFill>
              <a:latin typeface="+mn-lt"/>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13</a:t>
            </a:r>
          </a:p>
        </c:rich>
      </c:tx>
      <c:overlay val="0"/>
    </c:title>
    <c:plotArea>
      <c:layout/>
      <c:lineChart>
        <c:ser>
          <c:idx val="0"/>
          <c:order val="0"/>
          <c:tx>
            <c:strRef>
              <c:f>Albert!$F$235</c:f>
            </c:strRef>
          </c:tx>
          <c:spPr>
            <a:ln cmpd="sng">
              <a:solidFill>
                <a:srgbClr val="4285F4"/>
              </a:solidFill>
            </a:ln>
          </c:spPr>
          <c:marker>
            <c:symbol val="none"/>
          </c:marker>
          <c:cat>
            <c:strRef>
              <c:f>Albert!$E$236:$E$248</c:f>
            </c:strRef>
          </c:cat>
          <c:val>
            <c:numRef>
              <c:f>Albert!$F$236:$F$248</c:f>
              <c:numCache/>
            </c:numRef>
          </c:val>
          <c:smooth val="0"/>
        </c:ser>
        <c:ser>
          <c:idx val="1"/>
          <c:order val="1"/>
          <c:tx>
            <c:strRef>
              <c:f>Albert!$G$235</c:f>
            </c:strRef>
          </c:tx>
          <c:spPr>
            <a:ln cmpd="sng">
              <a:solidFill>
                <a:srgbClr val="EA4335"/>
              </a:solidFill>
            </a:ln>
          </c:spPr>
          <c:marker>
            <c:symbol val="none"/>
          </c:marker>
          <c:cat>
            <c:strRef>
              <c:f>Albert!$E$236:$E$248</c:f>
            </c:strRef>
          </c:cat>
          <c:val>
            <c:numRef>
              <c:f>Albert!$G$236:$G$248</c:f>
              <c:numCache/>
            </c:numRef>
          </c:val>
          <c:smooth val="0"/>
        </c:ser>
        <c:axId val="437037665"/>
        <c:axId val="343506134"/>
      </c:lineChart>
      <c:catAx>
        <c:axId val="43703766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343506134"/>
      </c:catAx>
      <c:valAx>
        <c:axId val="343506134"/>
        <c:scaling>
          <c:orientation val="minMax"/>
          <c:min val="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37037665"/>
      </c:valAx>
    </c:plotArea>
    <c:legend>
      <c:legendPos val="r"/>
      <c:overlay val="0"/>
      <c:txPr>
        <a:bodyPr/>
        <a:lstStyle/>
        <a:p>
          <a:pPr lvl="0">
            <a:defRPr b="0">
              <a:solidFill>
                <a:srgbClr val="1A1A1A"/>
              </a:solidFill>
              <a:latin typeface="+mn-lt"/>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14</a:t>
            </a:r>
          </a:p>
        </c:rich>
      </c:tx>
      <c:overlay val="0"/>
    </c:title>
    <c:plotArea>
      <c:layout/>
      <c:lineChart>
        <c:ser>
          <c:idx val="0"/>
          <c:order val="0"/>
          <c:tx>
            <c:strRef>
              <c:f>Albert!$F$253</c:f>
            </c:strRef>
          </c:tx>
          <c:spPr>
            <a:ln cmpd="sng">
              <a:solidFill>
                <a:srgbClr val="4285F4"/>
              </a:solidFill>
            </a:ln>
          </c:spPr>
          <c:marker>
            <c:symbol val="none"/>
          </c:marker>
          <c:cat>
            <c:strRef>
              <c:f>Albert!$E$254:$E$266</c:f>
            </c:strRef>
          </c:cat>
          <c:val>
            <c:numRef>
              <c:f>Albert!$F$254:$F$266</c:f>
              <c:numCache/>
            </c:numRef>
          </c:val>
          <c:smooth val="0"/>
        </c:ser>
        <c:ser>
          <c:idx val="1"/>
          <c:order val="1"/>
          <c:tx>
            <c:strRef>
              <c:f>Albert!$G$253</c:f>
            </c:strRef>
          </c:tx>
          <c:spPr>
            <a:ln cmpd="sng">
              <a:solidFill>
                <a:srgbClr val="EA4335"/>
              </a:solidFill>
            </a:ln>
          </c:spPr>
          <c:marker>
            <c:symbol val="none"/>
          </c:marker>
          <c:cat>
            <c:strRef>
              <c:f>Albert!$E$254:$E$266</c:f>
            </c:strRef>
          </c:cat>
          <c:val>
            <c:numRef>
              <c:f>Albert!$G$254:$G$266</c:f>
              <c:numCache/>
            </c:numRef>
          </c:val>
          <c:smooth val="0"/>
        </c:ser>
        <c:axId val="1703012056"/>
        <c:axId val="1036852990"/>
      </c:lineChart>
      <c:catAx>
        <c:axId val="170301205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1036852990"/>
      </c:catAx>
      <c:valAx>
        <c:axId val="10368529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03012056"/>
      </c:valAx>
    </c:plotArea>
    <c:legend>
      <c:legendPos val="r"/>
      <c:overlay val="0"/>
      <c:txPr>
        <a:bodyPr/>
        <a:lstStyle/>
        <a:p>
          <a:pPr lvl="0">
            <a:defRPr b="0">
              <a:solidFill>
                <a:srgbClr val="1A1A1A"/>
              </a:solidFill>
              <a:latin typeface="+mn-lt"/>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15</a:t>
            </a:r>
          </a:p>
        </c:rich>
      </c:tx>
      <c:overlay val="0"/>
    </c:title>
    <c:plotArea>
      <c:layout/>
      <c:lineChart>
        <c:ser>
          <c:idx val="0"/>
          <c:order val="0"/>
          <c:tx>
            <c:strRef>
              <c:f>Albert!$F$271</c:f>
            </c:strRef>
          </c:tx>
          <c:spPr>
            <a:ln cmpd="sng">
              <a:solidFill>
                <a:srgbClr val="4285F4"/>
              </a:solidFill>
            </a:ln>
          </c:spPr>
          <c:marker>
            <c:symbol val="none"/>
          </c:marker>
          <c:cat>
            <c:strRef>
              <c:f>Albert!$E$272:$E$280</c:f>
            </c:strRef>
          </c:cat>
          <c:val>
            <c:numRef>
              <c:f>Albert!$F$272:$F$280</c:f>
              <c:numCache/>
            </c:numRef>
          </c:val>
          <c:smooth val="0"/>
        </c:ser>
        <c:ser>
          <c:idx val="1"/>
          <c:order val="1"/>
          <c:tx>
            <c:strRef>
              <c:f>Albert!$G$271</c:f>
            </c:strRef>
          </c:tx>
          <c:spPr>
            <a:ln cmpd="sng">
              <a:solidFill>
                <a:srgbClr val="EA4335"/>
              </a:solidFill>
            </a:ln>
          </c:spPr>
          <c:marker>
            <c:symbol val="none"/>
          </c:marker>
          <c:cat>
            <c:strRef>
              <c:f>Albert!$E$272:$E$280</c:f>
            </c:strRef>
          </c:cat>
          <c:val>
            <c:numRef>
              <c:f>Albert!$G$272:$G$280</c:f>
              <c:numCache/>
            </c:numRef>
          </c:val>
          <c:smooth val="0"/>
        </c:ser>
        <c:axId val="1391284414"/>
        <c:axId val="2105274824"/>
      </c:lineChart>
      <c:catAx>
        <c:axId val="139128441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2105274824"/>
      </c:catAx>
      <c:valAx>
        <c:axId val="21052748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91284414"/>
      </c:valAx>
    </c:plotArea>
    <c:legend>
      <c:legendPos val="r"/>
      <c:overlay val="0"/>
      <c:txPr>
        <a:bodyPr/>
        <a:lstStyle/>
        <a:p>
          <a:pPr lvl="0">
            <a:defRPr b="0">
              <a:solidFill>
                <a:srgbClr val="1A1A1A"/>
              </a:solidFill>
              <a:latin typeface="+mn-lt"/>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0</a:t>
            </a:r>
          </a:p>
        </c:rich>
      </c:tx>
      <c:overlay val="0"/>
    </c:title>
    <c:plotArea>
      <c:layout/>
      <c:lineChart>
        <c:ser>
          <c:idx val="0"/>
          <c:order val="0"/>
          <c:tx>
            <c:strRef>
              <c:f>Audrey!$F$2</c:f>
            </c:strRef>
          </c:tx>
          <c:spPr>
            <a:ln cmpd="sng">
              <a:solidFill>
                <a:srgbClr val="4285F4"/>
              </a:solidFill>
            </a:ln>
          </c:spPr>
          <c:marker>
            <c:symbol val="none"/>
          </c:marker>
          <c:cat>
            <c:strRef>
              <c:f>Audrey!$E$3:$E$11</c:f>
            </c:strRef>
          </c:cat>
          <c:val>
            <c:numRef>
              <c:f>Audrey!$F$3:$F$11</c:f>
              <c:numCache/>
            </c:numRef>
          </c:val>
          <c:smooth val="0"/>
        </c:ser>
        <c:ser>
          <c:idx val="1"/>
          <c:order val="1"/>
          <c:tx>
            <c:strRef>
              <c:f>Audrey!$G$2</c:f>
            </c:strRef>
          </c:tx>
          <c:spPr>
            <a:ln cmpd="sng">
              <a:solidFill>
                <a:srgbClr val="EA4335"/>
              </a:solidFill>
            </a:ln>
          </c:spPr>
          <c:marker>
            <c:symbol val="none"/>
          </c:marker>
          <c:cat>
            <c:strRef>
              <c:f>Audrey!$E$3:$E$11</c:f>
            </c:strRef>
          </c:cat>
          <c:val>
            <c:numRef>
              <c:f>Audrey!$G$3:$G$11</c:f>
              <c:numCache/>
            </c:numRef>
          </c:val>
          <c:smooth val="0"/>
        </c:ser>
        <c:axId val="871530471"/>
        <c:axId val="1335494438"/>
      </c:lineChart>
      <c:catAx>
        <c:axId val="87153047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1335494438"/>
      </c:catAx>
      <c:valAx>
        <c:axId val="133549443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71530471"/>
      </c:valAx>
    </c:plotArea>
    <c:legend>
      <c:legendPos val="r"/>
      <c:overlay val="0"/>
      <c:txPr>
        <a:bodyPr/>
        <a:lstStyle/>
        <a:p>
          <a:pPr lvl="0">
            <a:defRPr b="0">
              <a:solidFill>
                <a:srgbClr val="1A1A1A"/>
              </a:solidFill>
              <a:latin typeface="+mn-lt"/>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1</a:t>
            </a:r>
          </a:p>
        </c:rich>
      </c:tx>
      <c:overlay val="0"/>
    </c:title>
    <c:plotArea>
      <c:layout/>
      <c:lineChart>
        <c:ser>
          <c:idx val="0"/>
          <c:order val="0"/>
          <c:tx>
            <c:strRef>
              <c:f>Audrey!$F$17</c:f>
            </c:strRef>
          </c:tx>
          <c:spPr>
            <a:ln cmpd="sng">
              <a:solidFill>
                <a:srgbClr val="4285F4"/>
              </a:solidFill>
            </a:ln>
          </c:spPr>
          <c:marker>
            <c:symbol val="none"/>
          </c:marker>
          <c:cat>
            <c:strRef>
              <c:f>Audrey!$E$18:$E$27</c:f>
            </c:strRef>
          </c:cat>
          <c:val>
            <c:numRef>
              <c:f>Audrey!$F$18:$F$27</c:f>
              <c:numCache/>
            </c:numRef>
          </c:val>
          <c:smooth val="0"/>
        </c:ser>
        <c:ser>
          <c:idx val="1"/>
          <c:order val="1"/>
          <c:tx>
            <c:strRef>
              <c:f>Audrey!$G$17</c:f>
            </c:strRef>
          </c:tx>
          <c:spPr>
            <a:ln cmpd="sng">
              <a:solidFill>
                <a:srgbClr val="EA4335"/>
              </a:solidFill>
            </a:ln>
          </c:spPr>
          <c:marker>
            <c:symbol val="none"/>
          </c:marker>
          <c:cat>
            <c:strRef>
              <c:f>Audrey!$E$18:$E$27</c:f>
            </c:strRef>
          </c:cat>
          <c:val>
            <c:numRef>
              <c:f>Audrey!$G$18:$G$27</c:f>
              <c:numCache/>
            </c:numRef>
          </c:val>
          <c:smooth val="0"/>
        </c:ser>
        <c:axId val="354777160"/>
        <c:axId val="305589523"/>
      </c:lineChart>
      <c:catAx>
        <c:axId val="35477716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305589523"/>
      </c:catAx>
      <c:valAx>
        <c:axId val="30558952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54777160"/>
      </c:valAx>
    </c:plotArea>
    <c:legend>
      <c:legendPos val="r"/>
      <c:overlay val="0"/>
      <c:txPr>
        <a:bodyPr/>
        <a:lstStyle/>
        <a:p>
          <a:pPr lvl="0">
            <a:defRPr b="0">
              <a:solidFill>
                <a:srgbClr val="1A1A1A"/>
              </a:solidFill>
              <a:latin typeface="+mn-lt"/>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Error </a:t>
            </a:r>
          </a:p>
        </c:rich>
      </c:tx>
      <c:overlay val="0"/>
    </c:title>
    <c:plotArea>
      <c:layout/>
      <c:lineChart>
        <c:varyColors val="0"/>
        <c:ser>
          <c:idx val="0"/>
          <c:order val="0"/>
          <c:spPr>
            <a:ln cmpd="sng">
              <a:solidFill>
                <a:srgbClr val="4285F4"/>
              </a:solidFill>
            </a:ln>
          </c:spPr>
          <c:marker>
            <c:symbol val="none"/>
          </c:marker>
          <c:cat>
            <c:strRef>
              <c:f>Audrey!$O$2:$O$17</c:f>
            </c:strRef>
          </c:cat>
          <c:val>
            <c:numRef>
              <c:f>Audrey!$R$2:$R$17</c:f>
              <c:numCache/>
            </c:numRef>
          </c:val>
          <c:smooth val="0"/>
        </c:ser>
        <c:axId val="222847734"/>
        <c:axId val="1968920033"/>
      </c:lineChart>
      <c:catAx>
        <c:axId val="22284773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Sprint </a:t>
                </a:r>
              </a:p>
            </c:rich>
          </c:tx>
          <c:overlay val="0"/>
        </c:title>
        <c:numFmt formatCode="General" sourceLinked="1"/>
        <c:majorTickMark val="none"/>
        <c:minorTickMark val="none"/>
        <c:spPr/>
        <c:txPr>
          <a:bodyPr/>
          <a:lstStyle/>
          <a:p>
            <a:pPr lvl="0">
              <a:defRPr b="0">
                <a:solidFill>
                  <a:srgbClr val="000000"/>
                </a:solidFill>
                <a:latin typeface="+mn-lt"/>
              </a:defRPr>
            </a:pPr>
          </a:p>
        </c:txPr>
        <c:crossAx val="1968920033"/>
      </c:catAx>
      <c:valAx>
        <c:axId val="19689200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Over/Under</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22847734"/>
      </c:valAx>
    </c:plotArea>
    <c:legend>
      <c:legendPos val="r"/>
      <c:overlay val="0"/>
      <c:txPr>
        <a:bodyPr/>
        <a:lstStyle/>
        <a:p>
          <a:pPr lvl="0">
            <a:defRPr b="0">
              <a:solidFill>
                <a:srgbClr val="1A1A1A"/>
              </a:solidFill>
              <a:latin typeface="+mn-lt"/>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2</a:t>
            </a:r>
          </a:p>
        </c:rich>
      </c:tx>
      <c:overlay val="0"/>
    </c:title>
    <c:plotArea>
      <c:layout/>
      <c:lineChart>
        <c:ser>
          <c:idx val="0"/>
          <c:order val="0"/>
          <c:tx>
            <c:strRef>
              <c:f>Audrey!$F$31</c:f>
            </c:strRef>
          </c:tx>
          <c:spPr>
            <a:ln cmpd="sng">
              <a:solidFill>
                <a:srgbClr val="4285F4"/>
              </a:solidFill>
            </a:ln>
          </c:spPr>
          <c:marker>
            <c:symbol val="none"/>
          </c:marker>
          <c:cat>
            <c:strRef>
              <c:f>Audrey!$E$32:$E$40</c:f>
            </c:strRef>
          </c:cat>
          <c:val>
            <c:numRef>
              <c:f>Audrey!$F$32:$F$40</c:f>
              <c:numCache/>
            </c:numRef>
          </c:val>
          <c:smooth val="0"/>
        </c:ser>
        <c:ser>
          <c:idx val="1"/>
          <c:order val="1"/>
          <c:tx>
            <c:strRef>
              <c:f>Audrey!$G$31</c:f>
            </c:strRef>
          </c:tx>
          <c:spPr>
            <a:ln cmpd="sng">
              <a:solidFill>
                <a:srgbClr val="EA4335"/>
              </a:solidFill>
            </a:ln>
          </c:spPr>
          <c:marker>
            <c:symbol val="none"/>
          </c:marker>
          <c:cat>
            <c:strRef>
              <c:f>Audrey!$E$32:$E$40</c:f>
            </c:strRef>
          </c:cat>
          <c:val>
            <c:numRef>
              <c:f>Audrey!$G$32:$G$40</c:f>
              <c:numCache/>
            </c:numRef>
          </c:val>
          <c:smooth val="0"/>
        </c:ser>
        <c:axId val="1867485825"/>
        <c:axId val="1726697905"/>
      </c:lineChart>
      <c:catAx>
        <c:axId val="186748582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1726697905"/>
      </c:catAx>
      <c:valAx>
        <c:axId val="172669790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67485825"/>
      </c:valAx>
    </c:plotArea>
    <c:legend>
      <c:legendPos val="r"/>
      <c:overlay val="0"/>
      <c:txPr>
        <a:bodyPr/>
        <a:lstStyle/>
        <a:p>
          <a:pPr lvl="0">
            <a:defRPr b="0">
              <a:solidFill>
                <a:srgbClr val="1A1A1A"/>
              </a:solidFill>
              <a:latin typeface="+mn-lt"/>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3</a:t>
            </a:r>
          </a:p>
        </c:rich>
      </c:tx>
      <c:overlay val="0"/>
    </c:title>
    <c:plotArea>
      <c:layout/>
      <c:lineChart>
        <c:ser>
          <c:idx val="0"/>
          <c:order val="0"/>
          <c:tx>
            <c:strRef>
              <c:f>Audrey!$F$46</c:f>
            </c:strRef>
          </c:tx>
          <c:spPr>
            <a:ln cmpd="sng">
              <a:solidFill>
                <a:srgbClr val="4285F4"/>
              </a:solidFill>
            </a:ln>
          </c:spPr>
          <c:marker>
            <c:symbol val="none"/>
          </c:marker>
          <c:cat>
            <c:strRef>
              <c:f>Audrey!$E$47:$E$53</c:f>
            </c:strRef>
          </c:cat>
          <c:val>
            <c:numRef>
              <c:f>Audrey!$F$47:$F$53</c:f>
              <c:numCache/>
            </c:numRef>
          </c:val>
          <c:smooth val="0"/>
        </c:ser>
        <c:ser>
          <c:idx val="1"/>
          <c:order val="1"/>
          <c:tx>
            <c:strRef>
              <c:f>Audrey!$G$46</c:f>
            </c:strRef>
          </c:tx>
          <c:spPr>
            <a:ln cmpd="sng">
              <a:solidFill>
                <a:srgbClr val="EA4335"/>
              </a:solidFill>
            </a:ln>
          </c:spPr>
          <c:marker>
            <c:symbol val="none"/>
          </c:marker>
          <c:cat>
            <c:strRef>
              <c:f>Audrey!$E$47:$E$53</c:f>
            </c:strRef>
          </c:cat>
          <c:val>
            <c:numRef>
              <c:f>Audrey!$G$47:$G$53</c:f>
              <c:numCache/>
            </c:numRef>
          </c:val>
          <c:smooth val="0"/>
        </c:ser>
        <c:axId val="1394021963"/>
        <c:axId val="700459461"/>
      </c:lineChart>
      <c:catAx>
        <c:axId val="139402196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700459461"/>
      </c:catAx>
      <c:valAx>
        <c:axId val="70045946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94021963"/>
      </c:valAx>
    </c:plotArea>
    <c:legend>
      <c:legendPos val="r"/>
      <c:overlay val="0"/>
      <c:txPr>
        <a:bodyPr/>
        <a:lstStyle/>
        <a:p>
          <a:pPr lvl="0">
            <a:defRPr b="0">
              <a:solidFill>
                <a:srgbClr val="1A1A1A"/>
              </a:solidFill>
              <a:latin typeface="+mn-lt"/>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4</a:t>
            </a:r>
          </a:p>
        </c:rich>
      </c:tx>
      <c:overlay val="0"/>
    </c:title>
    <c:plotArea>
      <c:layout/>
      <c:lineChart>
        <c:ser>
          <c:idx val="0"/>
          <c:order val="0"/>
          <c:tx>
            <c:strRef>
              <c:f>Audrey!$F$60</c:f>
            </c:strRef>
          </c:tx>
          <c:spPr>
            <a:ln cmpd="sng">
              <a:solidFill>
                <a:srgbClr val="4285F4"/>
              </a:solidFill>
            </a:ln>
          </c:spPr>
          <c:marker>
            <c:symbol val="none"/>
          </c:marker>
          <c:cat>
            <c:strRef>
              <c:f>Audrey!$E$61:$E$69</c:f>
            </c:strRef>
          </c:cat>
          <c:val>
            <c:numRef>
              <c:f>Audrey!$F$61:$F$69</c:f>
              <c:numCache/>
            </c:numRef>
          </c:val>
          <c:smooth val="0"/>
        </c:ser>
        <c:ser>
          <c:idx val="1"/>
          <c:order val="1"/>
          <c:tx>
            <c:strRef>
              <c:f>Audrey!$G$60</c:f>
            </c:strRef>
          </c:tx>
          <c:spPr>
            <a:ln cmpd="sng">
              <a:solidFill>
                <a:srgbClr val="EA4335"/>
              </a:solidFill>
            </a:ln>
          </c:spPr>
          <c:marker>
            <c:symbol val="none"/>
          </c:marker>
          <c:cat>
            <c:strRef>
              <c:f>Audrey!$E$61:$E$69</c:f>
            </c:strRef>
          </c:cat>
          <c:val>
            <c:numRef>
              <c:f>Audrey!$G$61:$G$69</c:f>
              <c:numCache/>
            </c:numRef>
          </c:val>
          <c:smooth val="0"/>
        </c:ser>
        <c:axId val="531587901"/>
        <c:axId val="1117549519"/>
      </c:lineChart>
      <c:catAx>
        <c:axId val="53158790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 </a:t>
                </a:r>
              </a:p>
            </c:rich>
          </c:tx>
          <c:overlay val="0"/>
        </c:title>
        <c:numFmt formatCode="General" sourceLinked="1"/>
        <c:majorTickMark val="none"/>
        <c:minorTickMark val="none"/>
        <c:spPr/>
        <c:txPr>
          <a:bodyPr/>
          <a:lstStyle/>
          <a:p>
            <a:pPr lvl="0">
              <a:defRPr b="0">
                <a:solidFill>
                  <a:srgbClr val="000000"/>
                </a:solidFill>
                <a:latin typeface="+mn-lt"/>
              </a:defRPr>
            </a:pPr>
          </a:p>
        </c:txPr>
        <c:crossAx val="1117549519"/>
      </c:catAx>
      <c:valAx>
        <c:axId val="11175495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31587901"/>
      </c:valAx>
    </c:plotArea>
    <c:legend>
      <c:legendPos val="r"/>
      <c:overlay val="0"/>
      <c:txPr>
        <a:bodyPr/>
        <a:lstStyle/>
        <a:p>
          <a:pPr lvl="0">
            <a:defRPr b="0">
              <a:solidFill>
                <a:srgbClr val="1A1A1A"/>
              </a:solidFill>
              <a:latin typeface="+mn-lt"/>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5</a:t>
            </a:r>
          </a:p>
        </c:rich>
      </c:tx>
      <c:overlay val="0"/>
    </c:title>
    <c:plotArea>
      <c:layout/>
      <c:lineChart>
        <c:ser>
          <c:idx val="0"/>
          <c:order val="0"/>
          <c:tx>
            <c:strRef>
              <c:f>Audrey!$F$76</c:f>
            </c:strRef>
          </c:tx>
          <c:spPr>
            <a:ln cmpd="sng">
              <a:solidFill>
                <a:srgbClr val="4285F4"/>
              </a:solidFill>
            </a:ln>
          </c:spPr>
          <c:marker>
            <c:symbol val="none"/>
          </c:marker>
          <c:cat>
            <c:strRef>
              <c:f>Audrey!$E$77:$E$87</c:f>
            </c:strRef>
          </c:cat>
          <c:val>
            <c:numRef>
              <c:f>Audrey!$F$77:$F$87</c:f>
              <c:numCache/>
            </c:numRef>
          </c:val>
          <c:smooth val="0"/>
        </c:ser>
        <c:ser>
          <c:idx val="1"/>
          <c:order val="1"/>
          <c:tx>
            <c:strRef>
              <c:f>Audrey!$G$76</c:f>
            </c:strRef>
          </c:tx>
          <c:spPr>
            <a:ln cmpd="sng">
              <a:solidFill>
                <a:srgbClr val="EA4335"/>
              </a:solidFill>
            </a:ln>
          </c:spPr>
          <c:marker>
            <c:symbol val="none"/>
          </c:marker>
          <c:cat>
            <c:strRef>
              <c:f>Audrey!$E$77:$E$87</c:f>
            </c:strRef>
          </c:cat>
          <c:val>
            <c:numRef>
              <c:f>Audrey!$G$77:$G$87</c:f>
              <c:numCache/>
            </c:numRef>
          </c:val>
          <c:smooth val="0"/>
        </c:ser>
        <c:axId val="1693713875"/>
        <c:axId val="1747565458"/>
      </c:lineChart>
      <c:catAx>
        <c:axId val="169371387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1747565458"/>
      </c:catAx>
      <c:valAx>
        <c:axId val="1747565458"/>
        <c:scaling>
          <c:orientation val="minMax"/>
          <c:min val="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93713875"/>
      </c:valAx>
    </c:plotArea>
    <c:legend>
      <c:legendPos val="r"/>
      <c:overlay val="0"/>
      <c:txPr>
        <a:bodyPr/>
        <a:lstStyle/>
        <a:p>
          <a:pPr lvl="0">
            <a:defRPr b="0">
              <a:solidFill>
                <a:srgbClr val="1A1A1A"/>
              </a:solidFill>
              <a:latin typeface="+mn-lt"/>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6</a:t>
            </a:r>
          </a:p>
        </c:rich>
      </c:tx>
      <c:overlay val="0"/>
    </c:title>
    <c:plotArea>
      <c:layout/>
      <c:lineChart>
        <c:ser>
          <c:idx val="0"/>
          <c:order val="0"/>
          <c:tx>
            <c:strRef>
              <c:f>Audrey!$F$93</c:f>
            </c:strRef>
          </c:tx>
          <c:spPr>
            <a:ln cmpd="sng">
              <a:solidFill>
                <a:srgbClr val="4285F4"/>
              </a:solidFill>
            </a:ln>
          </c:spPr>
          <c:marker>
            <c:symbol val="none"/>
          </c:marker>
          <c:cat>
            <c:strRef>
              <c:f>Audrey!$E$94:$E$110</c:f>
            </c:strRef>
          </c:cat>
          <c:val>
            <c:numRef>
              <c:f>Audrey!$F$94:$F$110</c:f>
              <c:numCache/>
            </c:numRef>
          </c:val>
          <c:smooth val="0"/>
        </c:ser>
        <c:ser>
          <c:idx val="1"/>
          <c:order val="1"/>
          <c:tx>
            <c:strRef>
              <c:f>Audrey!$G$93</c:f>
            </c:strRef>
          </c:tx>
          <c:spPr>
            <a:ln cmpd="sng">
              <a:solidFill>
                <a:srgbClr val="EA4335"/>
              </a:solidFill>
            </a:ln>
          </c:spPr>
          <c:marker>
            <c:symbol val="none"/>
          </c:marker>
          <c:cat>
            <c:strRef>
              <c:f>Audrey!$E$94:$E$110</c:f>
            </c:strRef>
          </c:cat>
          <c:val>
            <c:numRef>
              <c:f>Audrey!$G$94:$G$110</c:f>
              <c:numCache/>
            </c:numRef>
          </c:val>
          <c:smooth val="0"/>
        </c:ser>
        <c:axId val="1506693471"/>
        <c:axId val="251940556"/>
      </c:lineChart>
      <c:catAx>
        <c:axId val="150669347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251940556"/>
      </c:catAx>
      <c:valAx>
        <c:axId val="2519405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06693471"/>
      </c:valAx>
    </c:plotArea>
    <c:legend>
      <c:legendPos val="r"/>
      <c:overlay val="0"/>
      <c:txPr>
        <a:bodyPr/>
        <a:lstStyle/>
        <a:p>
          <a:pPr lvl="0">
            <a:defRPr b="0">
              <a:solidFill>
                <a:srgbClr val="1A1A1A"/>
              </a:solidFill>
              <a:latin typeface="+mn-lt"/>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7</a:t>
            </a:r>
          </a:p>
        </c:rich>
      </c:tx>
      <c:overlay val="0"/>
    </c:title>
    <c:plotArea>
      <c:layout/>
      <c:lineChart>
        <c:ser>
          <c:idx val="0"/>
          <c:order val="0"/>
          <c:tx>
            <c:strRef>
              <c:f>Audrey!$F$116</c:f>
            </c:strRef>
          </c:tx>
          <c:spPr>
            <a:ln cmpd="sng">
              <a:solidFill>
                <a:srgbClr val="4285F4"/>
              </a:solidFill>
            </a:ln>
          </c:spPr>
          <c:marker>
            <c:symbol val="none"/>
          </c:marker>
          <c:cat>
            <c:strRef>
              <c:f>Audrey!$E$117:$E$129</c:f>
            </c:strRef>
          </c:cat>
          <c:val>
            <c:numRef>
              <c:f>Audrey!$F$117:$F$129</c:f>
              <c:numCache/>
            </c:numRef>
          </c:val>
          <c:smooth val="0"/>
        </c:ser>
        <c:ser>
          <c:idx val="1"/>
          <c:order val="1"/>
          <c:tx>
            <c:strRef>
              <c:f>Audrey!$G$116</c:f>
            </c:strRef>
          </c:tx>
          <c:spPr>
            <a:ln cmpd="sng">
              <a:solidFill>
                <a:srgbClr val="EA4335"/>
              </a:solidFill>
            </a:ln>
          </c:spPr>
          <c:marker>
            <c:symbol val="none"/>
          </c:marker>
          <c:cat>
            <c:strRef>
              <c:f>Audrey!$E$117:$E$129</c:f>
            </c:strRef>
          </c:cat>
          <c:val>
            <c:numRef>
              <c:f>Audrey!$G$117:$G$129</c:f>
              <c:numCache/>
            </c:numRef>
          </c:val>
          <c:smooth val="0"/>
        </c:ser>
        <c:axId val="1027936067"/>
        <c:axId val="265173155"/>
      </c:lineChart>
      <c:catAx>
        <c:axId val="102793606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265173155"/>
      </c:catAx>
      <c:valAx>
        <c:axId val="265173155"/>
        <c:scaling>
          <c:orientation val="minMax"/>
          <c:min val="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27936067"/>
      </c:valAx>
    </c:plotArea>
    <c:legend>
      <c:legendPos val="r"/>
      <c:overlay val="0"/>
      <c:txPr>
        <a:bodyPr/>
        <a:lstStyle/>
        <a:p>
          <a:pPr lvl="0">
            <a:defRPr b="0">
              <a:solidFill>
                <a:srgbClr val="1A1A1A"/>
              </a:solidFill>
              <a:latin typeface="+mn-lt"/>
            </a:defRPr>
          </a:pPr>
        </a:p>
      </c:txPr>
    </c:legend>
    <c:plotVisOnly val="1"/>
  </c:chart>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8</a:t>
            </a:r>
          </a:p>
        </c:rich>
      </c:tx>
      <c:overlay val="0"/>
    </c:title>
    <c:plotArea>
      <c:layout/>
      <c:lineChart>
        <c:ser>
          <c:idx val="0"/>
          <c:order val="0"/>
          <c:tx>
            <c:strRef>
              <c:f>Audrey!$F$134</c:f>
            </c:strRef>
          </c:tx>
          <c:spPr>
            <a:ln cmpd="sng">
              <a:solidFill>
                <a:srgbClr val="4285F4"/>
              </a:solidFill>
            </a:ln>
          </c:spPr>
          <c:marker>
            <c:symbol val="none"/>
          </c:marker>
          <c:cat>
            <c:strRef>
              <c:f>Audrey!$E$135:$E$147</c:f>
            </c:strRef>
          </c:cat>
          <c:val>
            <c:numRef>
              <c:f>Audrey!$F$135:$F$147</c:f>
              <c:numCache/>
            </c:numRef>
          </c:val>
          <c:smooth val="0"/>
        </c:ser>
        <c:ser>
          <c:idx val="1"/>
          <c:order val="1"/>
          <c:tx>
            <c:strRef>
              <c:f>Audrey!$G$134</c:f>
            </c:strRef>
          </c:tx>
          <c:spPr>
            <a:ln cmpd="sng">
              <a:solidFill>
                <a:srgbClr val="EA4335"/>
              </a:solidFill>
            </a:ln>
          </c:spPr>
          <c:marker>
            <c:symbol val="none"/>
          </c:marker>
          <c:cat>
            <c:strRef>
              <c:f>Audrey!$E$135:$E$147</c:f>
            </c:strRef>
          </c:cat>
          <c:val>
            <c:numRef>
              <c:f>Audrey!$G$135:$G$147</c:f>
              <c:numCache/>
            </c:numRef>
          </c:val>
          <c:smooth val="0"/>
        </c:ser>
        <c:axId val="875576399"/>
        <c:axId val="1461644277"/>
      </c:lineChart>
      <c:catAx>
        <c:axId val="87557639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1461644277"/>
      </c:catAx>
      <c:valAx>
        <c:axId val="14616442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75576399"/>
      </c:valAx>
    </c:plotArea>
    <c:legend>
      <c:legendPos val="r"/>
      <c:overlay val="0"/>
      <c:txPr>
        <a:bodyPr/>
        <a:lstStyle/>
        <a:p>
          <a:pPr lvl="0">
            <a:defRPr b="0">
              <a:solidFill>
                <a:srgbClr val="1A1A1A"/>
              </a:solidFill>
              <a:latin typeface="+mn-lt"/>
            </a:defRPr>
          </a:pPr>
        </a:p>
      </c:txPr>
    </c:legend>
    <c:plotVisOnly val="1"/>
  </c:chart>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9</a:t>
            </a:r>
          </a:p>
        </c:rich>
      </c:tx>
      <c:overlay val="0"/>
    </c:title>
    <c:plotArea>
      <c:layout/>
      <c:lineChart>
        <c:ser>
          <c:idx val="0"/>
          <c:order val="0"/>
          <c:tx>
            <c:strRef>
              <c:f>Audrey!$F$152</c:f>
            </c:strRef>
          </c:tx>
          <c:spPr>
            <a:ln cmpd="sng">
              <a:solidFill>
                <a:srgbClr val="4285F4"/>
              </a:solidFill>
            </a:ln>
          </c:spPr>
          <c:marker>
            <c:symbol val="none"/>
          </c:marker>
          <c:cat>
            <c:strRef>
              <c:f>Audrey!$E$153:$E$165</c:f>
            </c:strRef>
          </c:cat>
          <c:val>
            <c:numRef>
              <c:f>Audrey!$F$153:$F$165</c:f>
              <c:numCache/>
            </c:numRef>
          </c:val>
          <c:smooth val="0"/>
        </c:ser>
        <c:ser>
          <c:idx val="1"/>
          <c:order val="1"/>
          <c:tx>
            <c:strRef>
              <c:f>Audrey!$G$152</c:f>
            </c:strRef>
          </c:tx>
          <c:spPr>
            <a:ln cmpd="sng">
              <a:solidFill>
                <a:srgbClr val="EA4335"/>
              </a:solidFill>
            </a:ln>
          </c:spPr>
          <c:marker>
            <c:symbol val="none"/>
          </c:marker>
          <c:cat>
            <c:strRef>
              <c:f>Audrey!$E$153:$E$165</c:f>
            </c:strRef>
          </c:cat>
          <c:val>
            <c:numRef>
              <c:f>Audrey!$G$153:$G$165</c:f>
              <c:numCache/>
            </c:numRef>
          </c:val>
          <c:smooth val="0"/>
        </c:ser>
        <c:axId val="1526933190"/>
        <c:axId val="865344030"/>
      </c:lineChart>
      <c:catAx>
        <c:axId val="152693319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865344030"/>
      </c:catAx>
      <c:valAx>
        <c:axId val="865344030"/>
        <c:scaling>
          <c:orientation val="minMax"/>
          <c:min val="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26933190"/>
      </c:valAx>
    </c:plotArea>
    <c:legend>
      <c:legendPos val="r"/>
      <c:overlay val="0"/>
      <c:txPr>
        <a:bodyPr/>
        <a:lstStyle/>
        <a:p>
          <a:pPr lvl="0">
            <a:defRPr b="0">
              <a:solidFill>
                <a:srgbClr val="1A1A1A"/>
              </a:solidFill>
              <a:latin typeface="+mn-lt"/>
            </a:defRPr>
          </a:pPr>
        </a:p>
      </c:txPr>
    </c:legend>
    <c:plotVisOnly val="1"/>
  </c:chart>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10 </a:t>
            </a:r>
          </a:p>
        </c:rich>
      </c:tx>
      <c:overlay val="0"/>
    </c:title>
    <c:plotArea>
      <c:layout/>
      <c:lineChart>
        <c:ser>
          <c:idx val="0"/>
          <c:order val="0"/>
          <c:tx>
            <c:strRef>
              <c:f>Audrey!$F$170</c:f>
            </c:strRef>
          </c:tx>
          <c:spPr>
            <a:ln cmpd="sng">
              <a:solidFill>
                <a:srgbClr val="4285F4"/>
              </a:solidFill>
            </a:ln>
          </c:spPr>
          <c:marker>
            <c:symbol val="none"/>
          </c:marker>
          <c:cat>
            <c:strRef>
              <c:f>Audrey!$E$171:$E$183</c:f>
            </c:strRef>
          </c:cat>
          <c:val>
            <c:numRef>
              <c:f>Audrey!$F$171:$F$183</c:f>
              <c:numCache/>
            </c:numRef>
          </c:val>
          <c:smooth val="0"/>
        </c:ser>
        <c:ser>
          <c:idx val="1"/>
          <c:order val="1"/>
          <c:tx>
            <c:strRef>
              <c:f>Audrey!$G$170</c:f>
            </c:strRef>
          </c:tx>
          <c:spPr>
            <a:ln cmpd="sng">
              <a:solidFill>
                <a:srgbClr val="EA4335"/>
              </a:solidFill>
            </a:ln>
          </c:spPr>
          <c:marker>
            <c:symbol val="none"/>
          </c:marker>
          <c:cat>
            <c:strRef>
              <c:f>Audrey!$E$171:$E$183</c:f>
            </c:strRef>
          </c:cat>
          <c:val>
            <c:numRef>
              <c:f>Audrey!$G$171:$G$183</c:f>
              <c:numCache/>
            </c:numRef>
          </c:val>
          <c:smooth val="0"/>
        </c:ser>
        <c:axId val="121798270"/>
        <c:axId val="1886110540"/>
      </c:lineChart>
      <c:catAx>
        <c:axId val="12179827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1886110540"/>
      </c:catAx>
      <c:valAx>
        <c:axId val="18861105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1798270"/>
      </c:valAx>
    </c:plotArea>
    <c:legend>
      <c:legendPos val="r"/>
      <c:overlay val="0"/>
      <c:txPr>
        <a:bodyPr/>
        <a:lstStyle/>
        <a:p>
          <a:pPr lvl="0">
            <a:defRPr b="0">
              <a:solidFill>
                <a:srgbClr val="1A1A1A"/>
              </a:solidFill>
              <a:latin typeface="+mn-lt"/>
            </a:defRPr>
          </a:pPr>
        </a:p>
      </c:txPr>
    </c:legend>
    <c:plotVisOnly val="1"/>
  </c:chart>
</c:chartSpace>
</file>

<file path=xl/charts/chart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11</a:t>
            </a:r>
          </a:p>
        </c:rich>
      </c:tx>
      <c:overlay val="0"/>
    </c:title>
    <c:plotArea>
      <c:layout/>
      <c:lineChart>
        <c:ser>
          <c:idx val="0"/>
          <c:order val="0"/>
          <c:tx>
            <c:strRef>
              <c:f>Audrey!$F$187</c:f>
            </c:strRef>
          </c:tx>
          <c:spPr>
            <a:ln cmpd="sng">
              <a:solidFill>
                <a:srgbClr val="4285F4"/>
              </a:solidFill>
            </a:ln>
          </c:spPr>
          <c:marker>
            <c:symbol val="none"/>
          </c:marker>
          <c:cat>
            <c:strRef>
              <c:f>Audrey!$E$188:$E$200</c:f>
            </c:strRef>
          </c:cat>
          <c:val>
            <c:numRef>
              <c:f>Audrey!$F$188:$F$200</c:f>
              <c:numCache/>
            </c:numRef>
          </c:val>
          <c:smooth val="0"/>
        </c:ser>
        <c:ser>
          <c:idx val="1"/>
          <c:order val="1"/>
          <c:tx>
            <c:strRef>
              <c:f>Audrey!$G$187</c:f>
            </c:strRef>
          </c:tx>
          <c:spPr>
            <a:ln cmpd="sng">
              <a:solidFill>
                <a:srgbClr val="EA4335"/>
              </a:solidFill>
            </a:ln>
          </c:spPr>
          <c:marker>
            <c:symbol val="none"/>
          </c:marker>
          <c:cat>
            <c:strRef>
              <c:f>Audrey!$E$188:$E$200</c:f>
            </c:strRef>
          </c:cat>
          <c:val>
            <c:numRef>
              <c:f>Audrey!$G$188:$G$200</c:f>
              <c:numCache/>
            </c:numRef>
          </c:val>
          <c:smooth val="0"/>
        </c:ser>
        <c:axId val="587480875"/>
        <c:axId val="962370209"/>
      </c:lineChart>
      <c:catAx>
        <c:axId val="58748087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962370209"/>
      </c:catAx>
      <c:valAx>
        <c:axId val="962370209"/>
        <c:scaling>
          <c:orientation val="minMax"/>
          <c:min val="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87480875"/>
      </c:valAx>
    </c:plotArea>
    <c:legend>
      <c:legendPos val="r"/>
      <c:overlay val="0"/>
      <c:txPr>
        <a:bodyPr/>
        <a:lstStyle/>
        <a:p>
          <a:pPr lvl="0">
            <a:defRPr b="0">
              <a:solidFill>
                <a:srgbClr val="1A1A1A"/>
              </a:solidFill>
              <a:latin typeface="+mn-lt"/>
            </a:defRPr>
          </a:pPr>
        </a:p>
      </c:txPr>
    </c:legend>
    <c:plotVisOnly val="1"/>
  </c:chart>
</c:chartSpace>
</file>

<file path=xl/charts/chart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12</a:t>
            </a:r>
          </a:p>
        </c:rich>
      </c:tx>
      <c:overlay val="0"/>
    </c:title>
    <c:plotArea>
      <c:layout/>
      <c:lineChart>
        <c:ser>
          <c:idx val="0"/>
          <c:order val="0"/>
          <c:tx>
            <c:strRef>
              <c:f>Audrey!$F$205</c:f>
            </c:strRef>
          </c:tx>
          <c:spPr>
            <a:ln cmpd="sng">
              <a:solidFill>
                <a:srgbClr val="4285F4"/>
              </a:solidFill>
            </a:ln>
          </c:spPr>
          <c:marker>
            <c:symbol val="none"/>
          </c:marker>
          <c:cat>
            <c:strRef>
              <c:f>Audrey!$E$206:$E$218</c:f>
            </c:strRef>
          </c:cat>
          <c:val>
            <c:numRef>
              <c:f>Audrey!$F$206:$F$218</c:f>
              <c:numCache/>
            </c:numRef>
          </c:val>
          <c:smooth val="0"/>
        </c:ser>
        <c:ser>
          <c:idx val="1"/>
          <c:order val="1"/>
          <c:tx>
            <c:strRef>
              <c:f>Audrey!$G$205</c:f>
            </c:strRef>
          </c:tx>
          <c:spPr>
            <a:ln cmpd="sng">
              <a:solidFill>
                <a:srgbClr val="EA4335"/>
              </a:solidFill>
            </a:ln>
          </c:spPr>
          <c:marker>
            <c:symbol val="none"/>
          </c:marker>
          <c:cat>
            <c:strRef>
              <c:f>Audrey!$E$206:$E$218</c:f>
            </c:strRef>
          </c:cat>
          <c:val>
            <c:numRef>
              <c:f>Audrey!$G$206:$G$218</c:f>
              <c:numCache/>
            </c:numRef>
          </c:val>
          <c:smooth val="0"/>
        </c:ser>
        <c:axId val="1487392251"/>
        <c:axId val="1858828459"/>
      </c:lineChart>
      <c:catAx>
        <c:axId val="148739225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1858828459"/>
      </c:catAx>
      <c:valAx>
        <c:axId val="185882845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87392251"/>
      </c:valAx>
    </c:plotArea>
    <c:legend>
      <c:legendPos val="r"/>
      <c:overlay val="0"/>
      <c:txPr>
        <a:bodyPr/>
        <a:lstStyle/>
        <a:p>
          <a:pPr lvl="0">
            <a:defRPr b="0">
              <a:solidFill>
                <a:srgbClr val="1A1A1A"/>
              </a:solidFill>
              <a:latin typeface="+mn-lt"/>
            </a:defRPr>
          </a:pPr>
        </a:p>
      </c:txPr>
    </c:legend>
    <c:plotVisOnly val="1"/>
  </c:chart>
</c:chartSpace>
</file>

<file path=xl/charts/chart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13</a:t>
            </a:r>
          </a:p>
        </c:rich>
      </c:tx>
      <c:overlay val="0"/>
    </c:title>
    <c:plotArea>
      <c:layout/>
      <c:lineChart>
        <c:ser>
          <c:idx val="0"/>
          <c:order val="0"/>
          <c:tx>
            <c:strRef>
              <c:f>Audrey!$F$223</c:f>
            </c:strRef>
          </c:tx>
          <c:spPr>
            <a:ln cmpd="sng">
              <a:solidFill>
                <a:srgbClr val="4285F4"/>
              </a:solidFill>
            </a:ln>
          </c:spPr>
          <c:marker>
            <c:symbol val="none"/>
          </c:marker>
          <c:cat>
            <c:strRef>
              <c:f>Audrey!$E$224:$E$236</c:f>
            </c:strRef>
          </c:cat>
          <c:val>
            <c:numRef>
              <c:f>Audrey!$F$224:$F$236</c:f>
              <c:numCache/>
            </c:numRef>
          </c:val>
          <c:smooth val="0"/>
        </c:ser>
        <c:ser>
          <c:idx val="1"/>
          <c:order val="1"/>
          <c:tx>
            <c:strRef>
              <c:f>Audrey!$G$223</c:f>
            </c:strRef>
          </c:tx>
          <c:spPr>
            <a:ln cmpd="sng">
              <a:solidFill>
                <a:srgbClr val="EA4335"/>
              </a:solidFill>
            </a:ln>
          </c:spPr>
          <c:marker>
            <c:symbol val="none"/>
          </c:marker>
          <c:cat>
            <c:strRef>
              <c:f>Audrey!$E$224:$E$236</c:f>
            </c:strRef>
          </c:cat>
          <c:val>
            <c:numRef>
              <c:f>Audrey!$G$224:$G$236</c:f>
              <c:numCache/>
            </c:numRef>
          </c:val>
          <c:smooth val="0"/>
        </c:ser>
        <c:axId val="1799326061"/>
        <c:axId val="1192113895"/>
      </c:lineChart>
      <c:catAx>
        <c:axId val="179932606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1192113895"/>
      </c:catAx>
      <c:valAx>
        <c:axId val="1192113895"/>
        <c:scaling>
          <c:orientation val="minMax"/>
          <c:min val="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99326061"/>
      </c:valAx>
    </c:plotArea>
    <c:legend>
      <c:legendPos val="r"/>
      <c:overlay val="0"/>
      <c:txPr>
        <a:bodyPr/>
        <a:lstStyle/>
        <a:p>
          <a:pPr lvl="0">
            <a:defRPr b="0">
              <a:solidFill>
                <a:srgbClr val="1A1A1A"/>
              </a:solidFill>
              <a:latin typeface="+mn-lt"/>
            </a:defRPr>
          </a:pPr>
        </a:p>
      </c:txPr>
    </c:legend>
    <c:plotVisOnly val="1"/>
  </c:chart>
</c:chartSpace>
</file>

<file path=xl/charts/chart3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14</a:t>
            </a:r>
          </a:p>
        </c:rich>
      </c:tx>
      <c:overlay val="0"/>
    </c:title>
    <c:plotArea>
      <c:layout/>
      <c:lineChart>
        <c:ser>
          <c:idx val="0"/>
          <c:order val="0"/>
          <c:tx>
            <c:strRef>
              <c:f>Audrey!$F$241</c:f>
            </c:strRef>
          </c:tx>
          <c:spPr>
            <a:ln cmpd="sng">
              <a:solidFill>
                <a:srgbClr val="4285F4"/>
              </a:solidFill>
            </a:ln>
          </c:spPr>
          <c:marker>
            <c:symbol val="none"/>
          </c:marker>
          <c:cat>
            <c:strRef>
              <c:f>Audrey!$E$242:$E$254</c:f>
            </c:strRef>
          </c:cat>
          <c:val>
            <c:numRef>
              <c:f>Audrey!$F$242:$F$254</c:f>
              <c:numCache/>
            </c:numRef>
          </c:val>
          <c:smooth val="0"/>
        </c:ser>
        <c:ser>
          <c:idx val="1"/>
          <c:order val="1"/>
          <c:tx>
            <c:strRef>
              <c:f>Audrey!$G$241</c:f>
            </c:strRef>
          </c:tx>
          <c:spPr>
            <a:ln cmpd="sng">
              <a:solidFill>
                <a:srgbClr val="EA4335"/>
              </a:solidFill>
            </a:ln>
          </c:spPr>
          <c:marker>
            <c:symbol val="none"/>
          </c:marker>
          <c:cat>
            <c:strRef>
              <c:f>Audrey!$E$242:$E$254</c:f>
            </c:strRef>
          </c:cat>
          <c:val>
            <c:numRef>
              <c:f>Audrey!$G$242:$G$254</c:f>
              <c:numCache/>
            </c:numRef>
          </c:val>
          <c:smooth val="0"/>
        </c:ser>
        <c:axId val="1294829600"/>
        <c:axId val="2028204487"/>
      </c:lineChart>
      <c:catAx>
        <c:axId val="129482960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2028204487"/>
      </c:catAx>
      <c:valAx>
        <c:axId val="202820448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94829600"/>
      </c:valAx>
    </c:plotArea>
    <c:legend>
      <c:legendPos val="r"/>
      <c:overlay val="0"/>
      <c:txPr>
        <a:bodyPr/>
        <a:lstStyle/>
        <a:p>
          <a:pPr lvl="0">
            <a:defRPr b="0">
              <a:solidFill>
                <a:srgbClr val="1A1A1A"/>
              </a:solidFill>
              <a:latin typeface="+mn-lt"/>
            </a:defRPr>
          </a:pPr>
        </a:p>
      </c:txPr>
    </c:legend>
    <c:plotVisOnly val="1"/>
  </c:chart>
</c:chartSpace>
</file>

<file path=xl/charts/chart3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15</a:t>
            </a:r>
          </a:p>
        </c:rich>
      </c:tx>
      <c:overlay val="0"/>
    </c:title>
    <c:plotArea>
      <c:layout/>
      <c:lineChart>
        <c:ser>
          <c:idx val="0"/>
          <c:order val="0"/>
          <c:tx>
            <c:strRef>
              <c:f>Audrey!$F$259</c:f>
            </c:strRef>
          </c:tx>
          <c:spPr>
            <a:ln cmpd="sng">
              <a:solidFill>
                <a:srgbClr val="4285F4"/>
              </a:solidFill>
            </a:ln>
          </c:spPr>
          <c:marker>
            <c:symbol val="none"/>
          </c:marker>
          <c:cat>
            <c:strRef>
              <c:f>Audrey!$E$260:$E$268</c:f>
            </c:strRef>
          </c:cat>
          <c:val>
            <c:numRef>
              <c:f>Audrey!$F$260:$F$268</c:f>
              <c:numCache/>
            </c:numRef>
          </c:val>
          <c:smooth val="0"/>
        </c:ser>
        <c:ser>
          <c:idx val="1"/>
          <c:order val="1"/>
          <c:tx>
            <c:strRef>
              <c:f>Audrey!$G$259</c:f>
            </c:strRef>
          </c:tx>
          <c:spPr>
            <a:ln cmpd="sng">
              <a:solidFill>
                <a:srgbClr val="EA4335"/>
              </a:solidFill>
            </a:ln>
          </c:spPr>
          <c:marker>
            <c:symbol val="none"/>
          </c:marker>
          <c:cat>
            <c:strRef>
              <c:f>Audrey!$E$260:$E$268</c:f>
            </c:strRef>
          </c:cat>
          <c:val>
            <c:numRef>
              <c:f>Audrey!$G$260:$G$268</c:f>
              <c:numCache/>
            </c:numRef>
          </c:val>
          <c:smooth val="0"/>
        </c:ser>
        <c:axId val="1839018654"/>
        <c:axId val="1046255065"/>
      </c:lineChart>
      <c:catAx>
        <c:axId val="183901865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1046255065"/>
      </c:catAx>
      <c:valAx>
        <c:axId val="10462550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39018654"/>
      </c:valAx>
    </c:plotArea>
    <c:legend>
      <c:legendPos val="r"/>
      <c:overlay val="0"/>
      <c:txPr>
        <a:bodyPr/>
        <a:lstStyle/>
        <a:p>
          <a:pPr lvl="0">
            <a:defRPr b="0">
              <a:solidFill>
                <a:srgbClr val="1A1A1A"/>
              </a:solidFill>
              <a:latin typeface="+mn-lt"/>
            </a:defRPr>
          </a:pPr>
        </a:p>
      </c:txPr>
    </c:legend>
    <c:plotVisOnly val="1"/>
  </c:chart>
</c:chartSpace>
</file>

<file path=xl/charts/chart3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0</a:t>
            </a:r>
          </a:p>
        </c:rich>
      </c:tx>
      <c:overlay val="0"/>
    </c:title>
    <c:plotArea>
      <c:layout/>
      <c:lineChart>
        <c:ser>
          <c:idx val="0"/>
          <c:order val="0"/>
          <c:tx>
            <c:strRef>
              <c:f>Brad!$F$2</c:f>
            </c:strRef>
          </c:tx>
          <c:spPr>
            <a:ln cmpd="sng">
              <a:solidFill>
                <a:srgbClr val="4285F4"/>
              </a:solidFill>
            </a:ln>
          </c:spPr>
          <c:marker>
            <c:symbol val="none"/>
          </c:marker>
          <c:cat>
            <c:strRef>
              <c:f>Brad!$E$3:$E$11</c:f>
            </c:strRef>
          </c:cat>
          <c:val>
            <c:numRef>
              <c:f>Brad!$F$3:$F$11</c:f>
              <c:numCache/>
            </c:numRef>
          </c:val>
          <c:smooth val="0"/>
        </c:ser>
        <c:ser>
          <c:idx val="1"/>
          <c:order val="1"/>
          <c:tx>
            <c:strRef>
              <c:f>Brad!$G$2</c:f>
            </c:strRef>
          </c:tx>
          <c:spPr>
            <a:ln cmpd="sng">
              <a:solidFill>
                <a:srgbClr val="EA4335"/>
              </a:solidFill>
            </a:ln>
          </c:spPr>
          <c:marker>
            <c:symbol val="none"/>
          </c:marker>
          <c:cat>
            <c:strRef>
              <c:f>Brad!$E$3:$E$11</c:f>
            </c:strRef>
          </c:cat>
          <c:val>
            <c:numRef>
              <c:f>Brad!$G$3:$G$11</c:f>
              <c:numCache/>
            </c:numRef>
          </c:val>
          <c:smooth val="0"/>
        </c:ser>
        <c:axId val="1858327632"/>
        <c:axId val="1105760915"/>
      </c:lineChart>
      <c:catAx>
        <c:axId val="185832763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1105760915"/>
      </c:catAx>
      <c:valAx>
        <c:axId val="110576091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58327632"/>
      </c:valAx>
    </c:plotArea>
    <c:legend>
      <c:legendPos val="r"/>
      <c:overlay val="0"/>
      <c:txPr>
        <a:bodyPr/>
        <a:lstStyle/>
        <a:p>
          <a:pPr lvl="0">
            <a:defRPr b="0">
              <a:solidFill>
                <a:srgbClr val="1A1A1A"/>
              </a:solidFill>
              <a:latin typeface="+mn-lt"/>
            </a:defRPr>
          </a:pPr>
        </a:p>
      </c:txPr>
    </c:legend>
    <c:plotVisOnly val="1"/>
  </c:chart>
</c:chartSpace>
</file>

<file path=xl/charts/chart3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1</a:t>
            </a:r>
          </a:p>
        </c:rich>
      </c:tx>
      <c:overlay val="0"/>
    </c:title>
    <c:plotArea>
      <c:layout/>
      <c:lineChart>
        <c:ser>
          <c:idx val="0"/>
          <c:order val="0"/>
          <c:tx>
            <c:strRef>
              <c:f>Brad!$F$17</c:f>
            </c:strRef>
          </c:tx>
          <c:spPr>
            <a:ln cmpd="sng">
              <a:solidFill>
                <a:srgbClr val="4285F4"/>
              </a:solidFill>
            </a:ln>
          </c:spPr>
          <c:marker>
            <c:symbol val="none"/>
          </c:marker>
          <c:cat>
            <c:strRef>
              <c:f>Brad!$E$18:$E$27</c:f>
            </c:strRef>
          </c:cat>
          <c:val>
            <c:numRef>
              <c:f>Brad!$F$18:$F$27</c:f>
              <c:numCache/>
            </c:numRef>
          </c:val>
          <c:smooth val="0"/>
        </c:ser>
        <c:ser>
          <c:idx val="1"/>
          <c:order val="1"/>
          <c:tx>
            <c:strRef>
              <c:f>Brad!$G$17</c:f>
            </c:strRef>
          </c:tx>
          <c:spPr>
            <a:ln cmpd="sng">
              <a:solidFill>
                <a:srgbClr val="EA4335"/>
              </a:solidFill>
            </a:ln>
          </c:spPr>
          <c:marker>
            <c:symbol val="none"/>
          </c:marker>
          <c:cat>
            <c:strRef>
              <c:f>Brad!$E$18:$E$27</c:f>
            </c:strRef>
          </c:cat>
          <c:val>
            <c:numRef>
              <c:f>Brad!$G$18:$G$27</c:f>
              <c:numCache/>
            </c:numRef>
          </c:val>
          <c:smooth val="0"/>
        </c:ser>
        <c:axId val="819480414"/>
        <c:axId val="930531752"/>
      </c:lineChart>
      <c:catAx>
        <c:axId val="81948041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930531752"/>
      </c:catAx>
      <c:valAx>
        <c:axId val="93053175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19480414"/>
      </c:valAx>
    </c:plotArea>
    <c:legend>
      <c:legendPos val="r"/>
      <c:overlay val="0"/>
      <c:txPr>
        <a:bodyPr/>
        <a:lstStyle/>
        <a:p>
          <a:pPr lvl="0">
            <a:defRPr b="0">
              <a:solidFill>
                <a:srgbClr val="1A1A1A"/>
              </a:solidFill>
              <a:latin typeface="+mn-lt"/>
            </a:defRPr>
          </a:pPr>
        </a:p>
      </c:txPr>
    </c:legend>
    <c:plotVisOnly val="1"/>
  </c:chart>
</c:chartSpace>
</file>

<file path=xl/charts/chart4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Error </a:t>
            </a:r>
          </a:p>
        </c:rich>
      </c:tx>
      <c:overlay val="0"/>
    </c:title>
    <c:plotArea>
      <c:layout/>
      <c:lineChart>
        <c:varyColors val="0"/>
        <c:ser>
          <c:idx val="0"/>
          <c:order val="0"/>
          <c:spPr>
            <a:ln cmpd="sng">
              <a:solidFill>
                <a:srgbClr val="4285F4"/>
              </a:solidFill>
            </a:ln>
          </c:spPr>
          <c:marker>
            <c:symbol val="none"/>
          </c:marker>
          <c:cat>
            <c:strRef>
              <c:f>Brad!$O$2:$O$17</c:f>
            </c:strRef>
          </c:cat>
          <c:val>
            <c:numRef>
              <c:f>Brad!$R$2:$R$17</c:f>
              <c:numCache/>
            </c:numRef>
          </c:val>
          <c:smooth val="0"/>
        </c:ser>
        <c:axId val="1589798373"/>
        <c:axId val="1745326259"/>
      </c:lineChart>
      <c:catAx>
        <c:axId val="158979837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Sprint </a:t>
                </a:r>
              </a:p>
            </c:rich>
          </c:tx>
          <c:overlay val="0"/>
        </c:title>
        <c:numFmt formatCode="General" sourceLinked="1"/>
        <c:majorTickMark val="none"/>
        <c:minorTickMark val="none"/>
        <c:spPr/>
        <c:txPr>
          <a:bodyPr/>
          <a:lstStyle/>
          <a:p>
            <a:pPr lvl="0">
              <a:defRPr b="0">
                <a:solidFill>
                  <a:srgbClr val="000000"/>
                </a:solidFill>
                <a:latin typeface="+mn-lt"/>
              </a:defRPr>
            </a:pPr>
          </a:p>
        </c:txPr>
        <c:crossAx val="1745326259"/>
      </c:catAx>
      <c:valAx>
        <c:axId val="174532625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Over/Under</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89798373"/>
      </c:valAx>
    </c:plotArea>
    <c:legend>
      <c:legendPos val="r"/>
      <c:overlay val="0"/>
      <c:txPr>
        <a:bodyPr/>
        <a:lstStyle/>
        <a:p>
          <a:pPr lvl="0">
            <a:defRPr b="0">
              <a:solidFill>
                <a:srgbClr val="1A1A1A"/>
              </a:solidFill>
              <a:latin typeface="+mn-lt"/>
            </a:defRPr>
          </a:pPr>
        </a:p>
      </c:txPr>
    </c:legend>
    <c:plotVisOnly val="1"/>
  </c:chart>
</c:chartSpace>
</file>

<file path=xl/charts/chart4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2</a:t>
            </a:r>
          </a:p>
        </c:rich>
      </c:tx>
      <c:overlay val="0"/>
    </c:title>
    <c:plotArea>
      <c:layout/>
      <c:lineChart>
        <c:ser>
          <c:idx val="0"/>
          <c:order val="0"/>
          <c:tx>
            <c:strRef>
              <c:f>Brad!$F$31</c:f>
            </c:strRef>
          </c:tx>
          <c:spPr>
            <a:ln cmpd="sng">
              <a:solidFill>
                <a:srgbClr val="4285F4"/>
              </a:solidFill>
            </a:ln>
          </c:spPr>
          <c:marker>
            <c:symbol val="none"/>
          </c:marker>
          <c:cat>
            <c:strRef>
              <c:f>Brad!$E$32:$E$40</c:f>
            </c:strRef>
          </c:cat>
          <c:val>
            <c:numRef>
              <c:f>Brad!$F$32:$F$40</c:f>
              <c:numCache/>
            </c:numRef>
          </c:val>
          <c:smooth val="0"/>
        </c:ser>
        <c:ser>
          <c:idx val="1"/>
          <c:order val="1"/>
          <c:tx>
            <c:strRef>
              <c:f>Brad!$G$31</c:f>
            </c:strRef>
          </c:tx>
          <c:spPr>
            <a:ln cmpd="sng">
              <a:solidFill>
                <a:srgbClr val="EA4335"/>
              </a:solidFill>
            </a:ln>
          </c:spPr>
          <c:marker>
            <c:symbol val="none"/>
          </c:marker>
          <c:cat>
            <c:strRef>
              <c:f>Brad!$E$32:$E$40</c:f>
            </c:strRef>
          </c:cat>
          <c:val>
            <c:numRef>
              <c:f>Brad!$G$32:$G$40</c:f>
              <c:numCache/>
            </c:numRef>
          </c:val>
          <c:smooth val="0"/>
        </c:ser>
        <c:axId val="1930134677"/>
        <c:axId val="612747539"/>
      </c:lineChart>
      <c:catAx>
        <c:axId val="193013467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612747539"/>
      </c:catAx>
      <c:valAx>
        <c:axId val="6127475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30134677"/>
      </c:valAx>
    </c:plotArea>
    <c:legend>
      <c:legendPos val="r"/>
      <c:overlay val="0"/>
      <c:txPr>
        <a:bodyPr/>
        <a:lstStyle/>
        <a:p>
          <a:pPr lvl="0">
            <a:defRPr b="0">
              <a:solidFill>
                <a:srgbClr val="1A1A1A"/>
              </a:solidFill>
              <a:latin typeface="+mn-lt"/>
            </a:defRPr>
          </a:pPr>
        </a:p>
      </c:txPr>
    </c:legend>
    <c:plotVisOnly val="1"/>
  </c:chart>
</c:chartSpace>
</file>

<file path=xl/charts/chart4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3</a:t>
            </a:r>
          </a:p>
        </c:rich>
      </c:tx>
      <c:overlay val="0"/>
    </c:title>
    <c:plotArea>
      <c:layout/>
      <c:lineChart>
        <c:ser>
          <c:idx val="0"/>
          <c:order val="0"/>
          <c:tx>
            <c:strRef>
              <c:f>Brad!$F$46</c:f>
            </c:strRef>
          </c:tx>
          <c:spPr>
            <a:ln cmpd="sng">
              <a:solidFill>
                <a:srgbClr val="4285F4"/>
              </a:solidFill>
            </a:ln>
          </c:spPr>
          <c:marker>
            <c:symbol val="none"/>
          </c:marker>
          <c:cat>
            <c:strRef>
              <c:f>Brad!$E$47:$E$53</c:f>
            </c:strRef>
          </c:cat>
          <c:val>
            <c:numRef>
              <c:f>Brad!$F$47:$F$53</c:f>
              <c:numCache/>
            </c:numRef>
          </c:val>
          <c:smooth val="0"/>
        </c:ser>
        <c:ser>
          <c:idx val="1"/>
          <c:order val="1"/>
          <c:tx>
            <c:strRef>
              <c:f>Brad!$G$46</c:f>
            </c:strRef>
          </c:tx>
          <c:spPr>
            <a:ln cmpd="sng">
              <a:solidFill>
                <a:srgbClr val="EA4335"/>
              </a:solidFill>
            </a:ln>
          </c:spPr>
          <c:marker>
            <c:symbol val="none"/>
          </c:marker>
          <c:cat>
            <c:strRef>
              <c:f>Brad!$E$47:$E$53</c:f>
            </c:strRef>
          </c:cat>
          <c:val>
            <c:numRef>
              <c:f>Brad!$G$47:$G$53</c:f>
              <c:numCache/>
            </c:numRef>
          </c:val>
          <c:smooth val="0"/>
        </c:ser>
        <c:axId val="653621595"/>
        <c:axId val="1687735078"/>
      </c:lineChart>
      <c:catAx>
        <c:axId val="65362159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1687735078"/>
      </c:catAx>
      <c:valAx>
        <c:axId val="168773507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53621595"/>
      </c:valAx>
    </c:plotArea>
    <c:legend>
      <c:legendPos val="r"/>
      <c:overlay val="0"/>
      <c:txPr>
        <a:bodyPr/>
        <a:lstStyle/>
        <a:p>
          <a:pPr lvl="0">
            <a:defRPr b="0">
              <a:solidFill>
                <a:srgbClr val="1A1A1A"/>
              </a:solidFill>
              <a:latin typeface="+mn-lt"/>
            </a:defRPr>
          </a:pPr>
        </a:p>
      </c:txPr>
    </c:legend>
    <c:plotVisOnly val="1"/>
  </c:chart>
</c:chartSpace>
</file>

<file path=xl/charts/chart4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4</a:t>
            </a:r>
          </a:p>
        </c:rich>
      </c:tx>
      <c:overlay val="0"/>
    </c:title>
    <c:plotArea>
      <c:layout/>
      <c:lineChart>
        <c:ser>
          <c:idx val="0"/>
          <c:order val="0"/>
          <c:tx>
            <c:strRef>
              <c:f>Brad!$F$62</c:f>
            </c:strRef>
          </c:tx>
          <c:spPr>
            <a:ln cmpd="sng">
              <a:solidFill>
                <a:srgbClr val="4285F4"/>
              </a:solidFill>
            </a:ln>
          </c:spPr>
          <c:marker>
            <c:symbol val="none"/>
          </c:marker>
          <c:cat>
            <c:strRef>
              <c:f>Brad!$E$63:$E$71</c:f>
            </c:strRef>
          </c:cat>
          <c:val>
            <c:numRef>
              <c:f>Brad!$F$63:$F$71</c:f>
              <c:numCache/>
            </c:numRef>
          </c:val>
          <c:smooth val="0"/>
        </c:ser>
        <c:ser>
          <c:idx val="1"/>
          <c:order val="1"/>
          <c:tx>
            <c:strRef>
              <c:f>Brad!$G$62</c:f>
            </c:strRef>
          </c:tx>
          <c:spPr>
            <a:ln cmpd="sng">
              <a:solidFill>
                <a:srgbClr val="EA4335"/>
              </a:solidFill>
            </a:ln>
          </c:spPr>
          <c:marker>
            <c:symbol val="none"/>
          </c:marker>
          <c:cat>
            <c:strRef>
              <c:f>Brad!$E$63:$E$71</c:f>
            </c:strRef>
          </c:cat>
          <c:val>
            <c:numRef>
              <c:f>Brad!$G$63:$G$71</c:f>
              <c:numCache/>
            </c:numRef>
          </c:val>
          <c:smooth val="0"/>
        </c:ser>
        <c:axId val="1072858928"/>
        <c:axId val="995322257"/>
      </c:lineChart>
      <c:catAx>
        <c:axId val="107285892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995322257"/>
      </c:catAx>
      <c:valAx>
        <c:axId val="99532225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72858928"/>
      </c:valAx>
    </c:plotArea>
    <c:legend>
      <c:legendPos val="r"/>
      <c:overlay val="0"/>
      <c:txPr>
        <a:bodyPr/>
        <a:lstStyle/>
        <a:p>
          <a:pPr lvl="0">
            <a:defRPr b="0">
              <a:solidFill>
                <a:srgbClr val="1A1A1A"/>
              </a:solidFill>
              <a:latin typeface="+mn-lt"/>
            </a:defRPr>
          </a:pPr>
        </a:p>
      </c:txPr>
    </c:legend>
    <c:plotVisOnly val="1"/>
  </c:chart>
</c:chartSpace>
</file>

<file path=xl/charts/chart4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5</a:t>
            </a:r>
          </a:p>
        </c:rich>
      </c:tx>
      <c:overlay val="0"/>
    </c:title>
    <c:plotArea>
      <c:layout/>
      <c:lineChart>
        <c:ser>
          <c:idx val="0"/>
          <c:order val="0"/>
          <c:tx>
            <c:strRef>
              <c:f>Brad!$F$77</c:f>
            </c:strRef>
          </c:tx>
          <c:spPr>
            <a:ln cmpd="sng">
              <a:solidFill>
                <a:srgbClr val="4285F4"/>
              </a:solidFill>
            </a:ln>
          </c:spPr>
          <c:marker>
            <c:symbol val="none"/>
          </c:marker>
          <c:cat>
            <c:strRef>
              <c:f>Brad!$E$78:$E$88</c:f>
            </c:strRef>
          </c:cat>
          <c:val>
            <c:numRef>
              <c:f>Brad!$F$78:$F$88</c:f>
              <c:numCache/>
            </c:numRef>
          </c:val>
          <c:smooth val="0"/>
        </c:ser>
        <c:ser>
          <c:idx val="1"/>
          <c:order val="1"/>
          <c:tx>
            <c:strRef>
              <c:f>Brad!$G$77</c:f>
            </c:strRef>
          </c:tx>
          <c:spPr>
            <a:ln cmpd="sng">
              <a:solidFill>
                <a:srgbClr val="EA4335"/>
              </a:solidFill>
            </a:ln>
          </c:spPr>
          <c:marker>
            <c:symbol val="none"/>
          </c:marker>
          <c:cat>
            <c:strRef>
              <c:f>Brad!$E$78:$E$88</c:f>
            </c:strRef>
          </c:cat>
          <c:val>
            <c:numRef>
              <c:f>Brad!$G$78:$G$88</c:f>
              <c:numCache/>
            </c:numRef>
          </c:val>
          <c:smooth val="0"/>
        </c:ser>
        <c:axId val="999296678"/>
        <c:axId val="1834433186"/>
      </c:lineChart>
      <c:catAx>
        <c:axId val="99929667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1834433186"/>
      </c:catAx>
      <c:valAx>
        <c:axId val="1834433186"/>
        <c:scaling>
          <c:orientation val="minMax"/>
          <c:min val="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99296678"/>
      </c:valAx>
    </c:plotArea>
    <c:legend>
      <c:legendPos val="r"/>
      <c:overlay val="0"/>
      <c:txPr>
        <a:bodyPr/>
        <a:lstStyle/>
        <a:p>
          <a:pPr lvl="0">
            <a:defRPr b="0">
              <a:solidFill>
                <a:srgbClr val="1A1A1A"/>
              </a:solidFill>
              <a:latin typeface="+mn-lt"/>
            </a:defRPr>
          </a:pPr>
        </a:p>
      </c:txPr>
    </c:legend>
    <c:plotVisOnly val="1"/>
  </c:chart>
</c:chartSpace>
</file>

<file path=xl/charts/chart4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6</a:t>
            </a:r>
          </a:p>
        </c:rich>
      </c:tx>
      <c:overlay val="0"/>
    </c:title>
    <c:plotArea>
      <c:layout/>
      <c:lineChart>
        <c:ser>
          <c:idx val="0"/>
          <c:order val="0"/>
          <c:tx>
            <c:strRef>
              <c:f>Brad!$F$93</c:f>
            </c:strRef>
          </c:tx>
          <c:spPr>
            <a:ln cmpd="sng">
              <a:solidFill>
                <a:srgbClr val="4285F4"/>
              </a:solidFill>
            </a:ln>
          </c:spPr>
          <c:marker>
            <c:symbol val="none"/>
          </c:marker>
          <c:cat>
            <c:strRef>
              <c:f>Brad!$E$94:$E$110</c:f>
            </c:strRef>
          </c:cat>
          <c:val>
            <c:numRef>
              <c:f>Brad!$F$94:$F$110</c:f>
              <c:numCache/>
            </c:numRef>
          </c:val>
          <c:smooth val="0"/>
        </c:ser>
        <c:ser>
          <c:idx val="1"/>
          <c:order val="1"/>
          <c:tx>
            <c:strRef>
              <c:f>Brad!$G$93</c:f>
            </c:strRef>
          </c:tx>
          <c:spPr>
            <a:ln cmpd="sng">
              <a:solidFill>
                <a:srgbClr val="EA4335"/>
              </a:solidFill>
            </a:ln>
          </c:spPr>
          <c:marker>
            <c:symbol val="none"/>
          </c:marker>
          <c:cat>
            <c:strRef>
              <c:f>Brad!$E$94:$E$110</c:f>
            </c:strRef>
          </c:cat>
          <c:val>
            <c:numRef>
              <c:f>Brad!$G$94:$G$110</c:f>
              <c:numCache/>
            </c:numRef>
          </c:val>
          <c:smooth val="0"/>
        </c:ser>
        <c:axId val="1615519072"/>
        <c:axId val="1725966881"/>
      </c:lineChart>
      <c:catAx>
        <c:axId val="161551907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1725966881"/>
      </c:catAx>
      <c:valAx>
        <c:axId val="17259668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15519072"/>
      </c:valAx>
    </c:plotArea>
    <c:legend>
      <c:legendPos val="r"/>
      <c:overlay val="0"/>
      <c:txPr>
        <a:bodyPr/>
        <a:lstStyle/>
        <a:p>
          <a:pPr lvl="0">
            <a:defRPr b="0">
              <a:solidFill>
                <a:srgbClr val="1A1A1A"/>
              </a:solidFill>
              <a:latin typeface="+mn-lt"/>
            </a:defRPr>
          </a:pPr>
        </a:p>
      </c:txPr>
    </c:legend>
    <c:plotVisOnly val="1"/>
  </c:chart>
</c:chartSpace>
</file>

<file path=xl/charts/chart4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7</a:t>
            </a:r>
          </a:p>
        </c:rich>
      </c:tx>
      <c:overlay val="0"/>
    </c:title>
    <c:plotArea>
      <c:layout/>
      <c:lineChart>
        <c:ser>
          <c:idx val="0"/>
          <c:order val="0"/>
          <c:tx>
            <c:strRef>
              <c:f>Brad!$F$116</c:f>
            </c:strRef>
          </c:tx>
          <c:spPr>
            <a:ln cmpd="sng">
              <a:solidFill>
                <a:srgbClr val="4285F4"/>
              </a:solidFill>
            </a:ln>
          </c:spPr>
          <c:marker>
            <c:symbol val="none"/>
          </c:marker>
          <c:cat>
            <c:strRef>
              <c:f>Brad!$E$117:$E$129</c:f>
            </c:strRef>
          </c:cat>
          <c:val>
            <c:numRef>
              <c:f>Brad!$F$117:$F$129</c:f>
              <c:numCache/>
            </c:numRef>
          </c:val>
          <c:smooth val="0"/>
        </c:ser>
        <c:ser>
          <c:idx val="1"/>
          <c:order val="1"/>
          <c:tx>
            <c:strRef>
              <c:f>Brad!$G$116</c:f>
            </c:strRef>
          </c:tx>
          <c:spPr>
            <a:ln cmpd="sng">
              <a:solidFill>
                <a:srgbClr val="EA4335"/>
              </a:solidFill>
            </a:ln>
          </c:spPr>
          <c:marker>
            <c:symbol val="none"/>
          </c:marker>
          <c:cat>
            <c:strRef>
              <c:f>Brad!$E$117:$E$129</c:f>
            </c:strRef>
          </c:cat>
          <c:val>
            <c:numRef>
              <c:f>Brad!$G$117:$G$129</c:f>
              <c:numCache/>
            </c:numRef>
          </c:val>
          <c:smooth val="0"/>
        </c:ser>
        <c:axId val="74611768"/>
        <c:axId val="1144080337"/>
      </c:lineChart>
      <c:catAx>
        <c:axId val="7461176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1144080337"/>
      </c:catAx>
      <c:valAx>
        <c:axId val="1144080337"/>
        <c:scaling>
          <c:orientation val="minMax"/>
          <c:min val="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4611768"/>
      </c:valAx>
    </c:plotArea>
    <c:legend>
      <c:legendPos val="r"/>
      <c:overlay val="0"/>
      <c:txPr>
        <a:bodyPr/>
        <a:lstStyle/>
        <a:p>
          <a:pPr lvl="0">
            <a:defRPr b="0">
              <a:solidFill>
                <a:srgbClr val="1A1A1A"/>
              </a:solidFill>
              <a:latin typeface="+mn-lt"/>
            </a:defRPr>
          </a:pPr>
        </a:p>
      </c:txPr>
    </c:legend>
    <c:plotVisOnly val="1"/>
  </c:chart>
</c:chartSpace>
</file>

<file path=xl/charts/chart4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8</a:t>
            </a:r>
          </a:p>
        </c:rich>
      </c:tx>
      <c:overlay val="0"/>
    </c:title>
    <c:plotArea>
      <c:layout/>
      <c:lineChart>
        <c:ser>
          <c:idx val="0"/>
          <c:order val="0"/>
          <c:tx>
            <c:strRef>
              <c:f>Brad!$F$134</c:f>
            </c:strRef>
          </c:tx>
          <c:spPr>
            <a:ln cmpd="sng">
              <a:solidFill>
                <a:srgbClr val="4285F4"/>
              </a:solidFill>
            </a:ln>
          </c:spPr>
          <c:marker>
            <c:symbol val="none"/>
          </c:marker>
          <c:cat>
            <c:strRef>
              <c:f>Brad!$E$135:$E$147</c:f>
            </c:strRef>
          </c:cat>
          <c:val>
            <c:numRef>
              <c:f>Brad!$F$135:$F$147</c:f>
              <c:numCache/>
            </c:numRef>
          </c:val>
          <c:smooth val="0"/>
        </c:ser>
        <c:ser>
          <c:idx val="1"/>
          <c:order val="1"/>
          <c:tx>
            <c:strRef>
              <c:f>Brad!$G$134</c:f>
            </c:strRef>
          </c:tx>
          <c:spPr>
            <a:ln cmpd="sng">
              <a:solidFill>
                <a:srgbClr val="EA4335"/>
              </a:solidFill>
            </a:ln>
          </c:spPr>
          <c:marker>
            <c:symbol val="none"/>
          </c:marker>
          <c:cat>
            <c:strRef>
              <c:f>Brad!$E$135:$E$147</c:f>
            </c:strRef>
          </c:cat>
          <c:val>
            <c:numRef>
              <c:f>Brad!$G$135:$G$147</c:f>
              <c:numCache/>
            </c:numRef>
          </c:val>
          <c:smooth val="0"/>
        </c:ser>
        <c:axId val="1169790920"/>
        <c:axId val="934722867"/>
      </c:lineChart>
      <c:catAx>
        <c:axId val="116979092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934722867"/>
      </c:catAx>
      <c:valAx>
        <c:axId val="934722867"/>
        <c:scaling>
          <c:orientation val="minMax"/>
          <c:min val="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69790920"/>
      </c:valAx>
    </c:plotArea>
    <c:legend>
      <c:legendPos val="r"/>
      <c:overlay val="0"/>
      <c:txPr>
        <a:bodyPr/>
        <a:lstStyle/>
        <a:p>
          <a:pPr lvl="0">
            <a:defRPr b="0">
              <a:solidFill>
                <a:srgbClr val="1A1A1A"/>
              </a:solidFill>
              <a:latin typeface="+mn-lt"/>
            </a:defRPr>
          </a:pPr>
        </a:p>
      </c:txPr>
    </c:legend>
    <c:plotVisOnly val="1"/>
  </c:chart>
</c:chartSpace>
</file>

<file path=xl/charts/chart4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9</a:t>
            </a:r>
          </a:p>
        </c:rich>
      </c:tx>
      <c:overlay val="0"/>
    </c:title>
    <c:plotArea>
      <c:layout/>
      <c:lineChart>
        <c:ser>
          <c:idx val="0"/>
          <c:order val="0"/>
          <c:tx>
            <c:strRef>
              <c:f>Brad!$F$152</c:f>
            </c:strRef>
          </c:tx>
          <c:spPr>
            <a:ln cmpd="sng">
              <a:solidFill>
                <a:srgbClr val="4285F4"/>
              </a:solidFill>
            </a:ln>
          </c:spPr>
          <c:marker>
            <c:symbol val="none"/>
          </c:marker>
          <c:cat>
            <c:strRef>
              <c:f>Brad!$E$153:$E$165</c:f>
            </c:strRef>
          </c:cat>
          <c:val>
            <c:numRef>
              <c:f>Brad!$F$153:$F$165</c:f>
              <c:numCache/>
            </c:numRef>
          </c:val>
          <c:smooth val="0"/>
        </c:ser>
        <c:ser>
          <c:idx val="1"/>
          <c:order val="1"/>
          <c:tx>
            <c:strRef>
              <c:f>Brad!$G$152</c:f>
            </c:strRef>
          </c:tx>
          <c:spPr>
            <a:ln cmpd="sng">
              <a:solidFill>
                <a:srgbClr val="EA4335"/>
              </a:solidFill>
            </a:ln>
          </c:spPr>
          <c:marker>
            <c:symbol val="none"/>
          </c:marker>
          <c:cat>
            <c:strRef>
              <c:f>Brad!$E$153:$E$165</c:f>
            </c:strRef>
          </c:cat>
          <c:val>
            <c:numRef>
              <c:f>Brad!$G$153:$G$165</c:f>
              <c:numCache/>
            </c:numRef>
          </c:val>
          <c:smooth val="0"/>
        </c:ser>
        <c:axId val="141388961"/>
        <c:axId val="539736740"/>
      </c:lineChart>
      <c:catAx>
        <c:axId val="14138896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539736740"/>
      </c:catAx>
      <c:valAx>
        <c:axId val="539736740"/>
        <c:scaling>
          <c:orientation val="minMax"/>
          <c:min val="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1388961"/>
      </c:valAx>
    </c:plotArea>
    <c:legend>
      <c:legendPos val="r"/>
      <c:overlay val="0"/>
      <c:txPr>
        <a:bodyPr/>
        <a:lstStyle/>
        <a:p>
          <a:pPr lvl="0">
            <a:defRPr b="0">
              <a:solidFill>
                <a:srgbClr val="1A1A1A"/>
              </a:solidFill>
              <a:latin typeface="+mn-lt"/>
            </a:defRPr>
          </a:pPr>
        </a:p>
      </c:txPr>
    </c:legend>
    <c:plotVisOnly val="1"/>
  </c:chart>
</c:chartSpace>
</file>

<file path=xl/charts/chart4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10</a:t>
            </a:r>
          </a:p>
        </c:rich>
      </c:tx>
      <c:overlay val="0"/>
    </c:title>
    <c:plotArea>
      <c:layout/>
      <c:lineChart>
        <c:ser>
          <c:idx val="0"/>
          <c:order val="0"/>
          <c:tx>
            <c:strRef>
              <c:f>Brad!$F$170</c:f>
            </c:strRef>
          </c:tx>
          <c:spPr>
            <a:ln cmpd="sng">
              <a:solidFill>
                <a:srgbClr val="4285F4"/>
              </a:solidFill>
            </a:ln>
          </c:spPr>
          <c:marker>
            <c:symbol val="none"/>
          </c:marker>
          <c:cat>
            <c:strRef>
              <c:f>Brad!$E$171:$E$183</c:f>
            </c:strRef>
          </c:cat>
          <c:val>
            <c:numRef>
              <c:f>Brad!$F$171:$F$183</c:f>
              <c:numCache/>
            </c:numRef>
          </c:val>
          <c:smooth val="0"/>
        </c:ser>
        <c:ser>
          <c:idx val="1"/>
          <c:order val="1"/>
          <c:tx>
            <c:strRef>
              <c:f>Brad!$G$170</c:f>
            </c:strRef>
          </c:tx>
          <c:spPr>
            <a:ln cmpd="sng">
              <a:solidFill>
                <a:srgbClr val="EA4335"/>
              </a:solidFill>
            </a:ln>
          </c:spPr>
          <c:marker>
            <c:symbol val="none"/>
          </c:marker>
          <c:cat>
            <c:strRef>
              <c:f>Brad!$E$171:$E$183</c:f>
            </c:strRef>
          </c:cat>
          <c:val>
            <c:numRef>
              <c:f>Brad!$G$171:$G$183</c:f>
              <c:numCache/>
            </c:numRef>
          </c:val>
          <c:smooth val="0"/>
        </c:ser>
        <c:axId val="100292432"/>
        <c:axId val="1972777255"/>
      </c:lineChart>
      <c:catAx>
        <c:axId val="10029243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1972777255"/>
      </c:catAx>
      <c:valAx>
        <c:axId val="1972777255"/>
        <c:scaling>
          <c:orientation val="minMax"/>
          <c:min val="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0292432"/>
      </c:valAx>
    </c:plotArea>
    <c:legend>
      <c:legendPos val="r"/>
      <c:overlay val="0"/>
      <c:txPr>
        <a:bodyPr/>
        <a:lstStyle/>
        <a:p>
          <a:pPr lvl="0">
            <a:defRPr b="0">
              <a:solidFill>
                <a:srgbClr val="1A1A1A"/>
              </a:solidFill>
              <a:latin typeface="+mn-lt"/>
            </a:defRPr>
          </a:pPr>
        </a:p>
      </c:txPr>
    </c:legend>
    <c:plotVisOnly val="1"/>
  </c:chart>
</c:chartSpace>
</file>

<file path=xl/charts/chart5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11</a:t>
            </a:r>
          </a:p>
        </c:rich>
      </c:tx>
      <c:overlay val="0"/>
    </c:title>
    <c:plotArea>
      <c:layout/>
      <c:lineChart>
        <c:ser>
          <c:idx val="0"/>
          <c:order val="0"/>
          <c:tx>
            <c:strRef>
              <c:f>Brad!$F$188</c:f>
            </c:strRef>
          </c:tx>
          <c:spPr>
            <a:ln cmpd="sng">
              <a:solidFill>
                <a:srgbClr val="4285F4"/>
              </a:solidFill>
            </a:ln>
          </c:spPr>
          <c:marker>
            <c:symbol val="none"/>
          </c:marker>
          <c:cat>
            <c:strRef>
              <c:f>Brad!$E$189:$E$201</c:f>
            </c:strRef>
          </c:cat>
          <c:val>
            <c:numRef>
              <c:f>Brad!$F$189:$F$201</c:f>
              <c:numCache/>
            </c:numRef>
          </c:val>
          <c:smooth val="0"/>
        </c:ser>
        <c:ser>
          <c:idx val="1"/>
          <c:order val="1"/>
          <c:tx>
            <c:strRef>
              <c:f>Brad!$G$188</c:f>
            </c:strRef>
          </c:tx>
          <c:spPr>
            <a:ln cmpd="sng">
              <a:solidFill>
                <a:srgbClr val="EA4335"/>
              </a:solidFill>
            </a:ln>
          </c:spPr>
          <c:marker>
            <c:symbol val="none"/>
          </c:marker>
          <c:cat>
            <c:strRef>
              <c:f>Brad!$E$189:$E$201</c:f>
            </c:strRef>
          </c:cat>
          <c:val>
            <c:numRef>
              <c:f>Brad!$G$189:$G$201</c:f>
              <c:numCache/>
            </c:numRef>
          </c:val>
          <c:smooth val="0"/>
        </c:ser>
        <c:axId val="1825211253"/>
        <c:axId val="327858038"/>
      </c:lineChart>
      <c:catAx>
        <c:axId val="182521125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327858038"/>
      </c:catAx>
      <c:valAx>
        <c:axId val="32785803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25211253"/>
      </c:valAx>
    </c:plotArea>
    <c:legend>
      <c:legendPos val="r"/>
      <c:overlay val="0"/>
      <c:txPr>
        <a:bodyPr/>
        <a:lstStyle/>
        <a:p>
          <a:pPr lvl="0">
            <a:defRPr b="0">
              <a:solidFill>
                <a:srgbClr val="1A1A1A"/>
              </a:solidFill>
              <a:latin typeface="+mn-lt"/>
            </a:defRPr>
          </a:pPr>
        </a:p>
      </c:txPr>
    </c:legend>
    <c:plotVisOnly val="1"/>
  </c:chart>
</c:chartSpace>
</file>

<file path=xl/charts/chart5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12</a:t>
            </a:r>
          </a:p>
        </c:rich>
      </c:tx>
      <c:overlay val="0"/>
    </c:title>
    <c:plotArea>
      <c:layout/>
      <c:lineChart>
        <c:ser>
          <c:idx val="0"/>
          <c:order val="0"/>
          <c:tx>
            <c:strRef>
              <c:f>Brad!$F$206</c:f>
            </c:strRef>
          </c:tx>
          <c:spPr>
            <a:ln cmpd="sng">
              <a:solidFill>
                <a:srgbClr val="4285F4"/>
              </a:solidFill>
            </a:ln>
          </c:spPr>
          <c:marker>
            <c:symbol val="none"/>
          </c:marker>
          <c:cat>
            <c:strRef>
              <c:f>Brad!$E$207:$E$219</c:f>
            </c:strRef>
          </c:cat>
          <c:val>
            <c:numRef>
              <c:f>Brad!$F$207:$F$219</c:f>
              <c:numCache/>
            </c:numRef>
          </c:val>
          <c:smooth val="0"/>
        </c:ser>
        <c:ser>
          <c:idx val="1"/>
          <c:order val="1"/>
          <c:tx>
            <c:strRef>
              <c:f>Brad!$G$206</c:f>
            </c:strRef>
          </c:tx>
          <c:spPr>
            <a:ln cmpd="sng">
              <a:solidFill>
                <a:srgbClr val="EA4335"/>
              </a:solidFill>
            </a:ln>
          </c:spPr>
          <c:marker>
            <c:symbol val="none"/>
          </c:marker>
          <c:cat>
            <c:strRef>
              <c:f>Brad!$E$207:$E$219</c:f>
            </c:strRef>
          </c:cat>
          <c:val>
            <c:numRef>
              <c:f>Brad!$G$207:$G$219</c:f>
              <c:numCache/>
            </c:numRef>
          </c:val>
          <c:smooth val="0"/>
        </c:ser>
        <c:axId val="1225651417"/>
        <c:axId val="1719733870"/>
      </c:lineChart>
      <c:catAx>
        <c:axId val="122565141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1719733870"/>
      </c:catAx>
      <c:valAx>
        <c:axId val="171973387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25651417"/>
      </c:valAx>
    </c:plotArea>
    <c:legend>
      <c:legendPos val="r"/>
      <c:overlay val="0"/>
      <c:txPr>
        <a:bodyPr/>
        <a:lstStyle/>
        <a:p>
          <a:pPr lvl="0">
            <a:defRPr b="0">
              <a:solidFill>
                <a:srgbClr val="1A1A1A"/>
              </a:solidFill>
              <a:latin typeface="+mn-lt"/>
            </a:defRPr>
          </a:pPr>
        </a:p>
      </c:txPr>
    </c:legend>
    <c:plotVisOnly val="1"/>
  </c:chart>
</c:chartSpace>
</file>

<file path=xl/charts/chart5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13</a:t>
            </a:r>
          </a:p>
        </c:rich>
      </c:tx>
      <c:overlay val="0"/>
    </c:title>
    <c:plotArea>
      <c:layout/>
      <c:lineChart>
        <c:ser>
          <c:idx val="0"/>
          <c:order val="0"/>
          <c:tx>
            <c:strRef>
              <c:f>Brad!$F$224</c:f>
            </c:strRef>
          </c:tx>
          <c:spPr>
            <a:ln cmpd="sng">
              <a:solidFill>
                <a:srgbClr val="4285F4"/>
              </a:solidFill>
            </a:ln>
          </c:spPr>
          <c:marker>
            <c:symbol val="none"/>
          </c:marker>
          <c:cat>
            <c:strRef>
              <c:f>Brad!$E$225:$E$237</c:f>
            </c:strRef>
          </c:cat>
          <c:val>
            <c:numRef>
              <c:f>Brad!$F$225:$F$237</c:f>
              <c:numCache/>
            </c:numRef>
          </c:val>
          <c:smooth val="0"/>
        </c:ser>
        <c:ser>
          <c:idx val="1"/>
          <c:order val="1"/>
          <c:tx>
            <c:strRef>
              <c:f>Brad!$G$224</c:f>
            </c:strRef>
          </c:tx>
          <c:spPr>
            <a:ln cmpd="sng">
              <a:solidFill>
                <a:srgbClr val="EA4335"/>
              </a:solidFill>
            </a:ln>
          </c:spPr>
          <c:marker>
            <c:symbol val="none"/>
          </c:marker>
          <c:cat>
            <c:strRef>
              <c:f>Brad!$E$225:$E$237</c:f>
            </c:strRef>
          </c:cat>
          <c:val>
            <c:numRef>
              <c:f>Brad!$G$225:$G$237</c:f>
              <c:numCache/>
            </c:numRef>
          </c:val>
          <c:smooth val="0"/>
        </c:ser>
        <c:axId val="1643549701"/>
        <c:axId val="720720360"/>
      </c:lineChart>
      <c:catAx>
        <c:axId val="164354970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720720360"/>
      </c:catAx>
      <c:valAx>
        <c:axId val="720720360"/>
        <c:scaling>
          <c:orientation val="minMax"/>
          <c:min val="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43549701"/>
      </c:valAx>
    </c:plotArea>
    <c:legend>
      <c:legendPos val="r"/>
      <c:overlay val="0"/>
      <c:txPr>
        <a:bodyPr/>
        <a:lstStyle/>
        <a:p>
          <a:pPr lvl="0">
            <a:defRPr b="0">
              <a:solidFill>
                <a:srgbClr val="1A1A1A"/>
              </a:solidFill>
              <a:latin typeface="+mn-lt"/>
            </a:defRPr>
          </a:pPr>
        </a:p>
      </c:txPr>
    </c:legend>
    <c:plotVisOnly val="1"/>
  </c:chart>
</c:chartSpace>
</file>

<file path=xl/charts/chart5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14</a:t>
            </a:r>
          </a:p>
        </c:rich>
      </c:tx>
      <c:overlay val="0"/>
    </c:title>
    <c:plotArea>
      <c:layout/>
      <c:lineChart>
        <c:ser>
          <c:idx val="0"/>
          <c:order val="0"/>
          <c:tx>
            <c:strRef>
              <c:f>Brad!$F$243</c:f>
            </c:strRef>
          </c:tx>
          <c:spPr>
            <a:ln cmpd="sng">
              <a:solidFill>
                <a:srgbClr val="4285F4"/>
              </a:solidFill>
            </a:ln>
          </c:spPr>
          <c:marker>
            <c:symbol val="none"/>
          </c:marker>
          <c:cat>
            <c:strRef>
              <c:f>Brad!$E$244:$E$256</c:f>
            </c:strRef>
          </c:cat>
          <c:val>
            <c:numRef>
              <c:f>Brad!$F$244:$F$256</c:f>
              <c:numCache/>
            </c:numRef>
          </c:val>
          <c:smooth val="0"/>
        </c:ser>
        <c:ser>
          <c:idx val="1"/>
          <c:order val="1"/>
          <c:tx>
            <c:strRef>
              <c:f>Brad!$G$243</c:f>
            </c:strRef>
          </c:tx>
          <c:spPr>
            <a:ln cmpd="sng">
              <a:solidFill>
                <a:srgbClr val="EA4335"/>
              </a:solidFill>
            </a:ln>
          </c:spPr>
          <c:marker>
            <c:symbol val="none"/>
          </c:marker>
          <c:cat>
            <c:strRef>
              <c:f>Brad!$E$244:$E$256</c:f>
            </c:strRef>
          </c:cat>
          <c:val>
            <c:numRef>
              <c:f>Brad!$G$244:$G$256</c:f>
              <c:numCache/>
            </c:numRef>
          </c:val>
          <c:smooth val="0"/>
        </c:ser>
        <c:axId val="35017947"/>
        <c:axId val="1399711704"/>
      </c:lineChart>
      <c:catAx>
        <c:axId val="3501794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1399711704"/>
      </c:catAx>
      <c:valAx>
        <c:axId val="1399711704"/>
        <c:scaling>
          <c:orientation val="minMax"/>
          <c:min val="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5017947"/>
      </c:valAx>
    </c:plotArea>
    <c:legend>
      <c:legendPos val="r"/>
      <c:overlay val="0"/>
      <c:txPr>
        <a:bodyPr/>
        <a:lstStyle/>
        <a:p>
          <a:pPr lvl="0">
            <a:defRPr b="0">
              <a:solidFill>
                <a:srgbClr val="1A1A1A"/>
              </a:solidFill>
              <a:latin typeface="+mn-lt"/>
            </a:defRPr>
          </a:pPr>
        </a:p>
      </c:txPr>
    </c:legend>
    <c:plotVisOnly val="1"/>
  </c:chart>
</c:chartSpace>
</file>

<file path=xl/charts/chart5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15</a:t>
            </a:r>
          </a:p>
        </c:rich>
      </c:tx>
      <c:overlay val="0"/>
    </c:title>
    <c:plotArea>
      <c:layout/>
      <c:lineChart>
        <c:ser>
          <c:idx val="0"/>
          <c:order val="0"/>
          <c:tx>
            <c:strRef>
              <c:f>Brad!$F$261</c:f>
            </c:strRef>
          </c:tx>
          <c:spPr>
            <a:ln cmpd="sng">
              <a:solidFill>
                <a:srgbClr val="4285F4"/>
              </a:solidFill>
            </a:ln>
          </c:spPr>
          <c:marker>
            <c:symbol val="none"/>
          </c:marker>
          <c:cat>
            <c:strRef>
              <c:f>Brad!$E$262:$E$270</c:f>
            </c:strRef>
          </c:cat>
          <c:val>
            <c:numRef>
              <c:f>Brad!$F$262:$F$270</c:f>
              <c:numCache/>
            </c:numRef>
          </c:val>
          <c:smooth val="0"/>
        </c:ser>
        <c:ser>
          <c:idx val="1"/>
          <c:order val="1"/>
          <c:tx>
            <c:strRef>
              <c:f>Brad!$G$261</c:f>
            </c:strRef>
          </c:tx>
          <c:spPr>
            <a:ln cmpd="sng">
              <a:solidFill>
                <a:srgbClr val="EA4335"/>
              </a:solidFill>
            </a:ln>
          </c:spPr>
          <c:marker>
            <c:symbol val="none"/>
          </c:marker>
          <c:cat>
            <c:strRef>
              <c:f>Brad!$E$262:$E$270</c:f>
            </c:strRef>
          </c:cat>
          <c:val>
            <c:numRef>
              <c:f>Brad!$G$262:$G$270</c:f>
              <c:numCache/>
            </c:numRef>
          </c:val>
          <c:smooth val="0"/>
        </c:ser>
        <c:axId val="1942621677"/>
        <c:axId val="1088682346"/>
      </c:lineChart>
      <c:catAx>
        <c:axId val="194262167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1088682346"/>
      </c:catAx>
      <c:valAx>
        <c:axId val="108868234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42621677"/>
      </c:valAx>
    </c:plotArea>
    <c:legend>
      <c:legendPos val="r"/>
      <c:overlay val="0"/>
      <c:txPr>
        <a:bodyPr/>
        <a:lstStyle/>
        <a:p>
          <a:pPr lvl="0">
            <a:defRPr b="0">
              <a:solidFill>
                <a:srgbClr val="1A1A1A"/>
              </a:solidFill>
              <a:latin typeface="+mn-lt"/>
            </a:defRPr>
          </a:pPr>
        </a:p>
      </c:txPr>
    </c:legend>
    <c:plotVisOnly val="1"/>
  </c:chart>
</c:chartSpace>
</file>

<file path=xl/charts/chart5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Error</a:t>
            </a:r>
          </a:p>
        </c:rich>
      </c:tx>
      <c:overlay val="0"/>
    </c:title>
    <c:plotArea>
      <c:layout/>
      <c:lineChart>
        <c:varyColors val="0"/>
        <c:ser>
          <c:idx val="0"/>
          <c:order val="0"/>
          <c:tx>
            <c:strRef>
              <c:f>Devarsh!$R$1</c:f>
            </c:strRef>
          </c:tx>
          <c:spPr>
            <a:ln cmpd="sng">
              <a:solidFill>
                <a:srgbClr val="4285F4"/>
              </a:solidFill>
            </a:ln>
          </c:spPr>
          <c:marker>
            <c:symbol val="none"/>
          </c:marker>
          <c:cat>
            <c:strRef>
              <c:f>Devarsh!$O$2:$O$9</c:f>
            </c:strRef>
          </c:cat>
          <c:val>
            <c:numRef>
              <c:f>Devarsh!$R$2:$R$9</c:f>
              <c:numCache/>
            </c:numRef>
          </c:val>
          <c:smooth val="0"/>
        </c:ser>
        <c:axId val="719240543"/>
        <c:axId val="449703225"/>
      </c:lineChart>
      <c:catAx>
        <c:axId val="71924054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Sprint </a:t>
                </a:r>
              </a:p>
            </c:rich>
          </c:tx>
          <c:overlay val="0"/>
        </c:title>
        <c:numFmt formatCode="General" sourceLinked="1"/>
        <c:majorTickMark val="none"/>
        <c:minorTickMark val="none"/>
        <c:spPr/>
        <c:txPr>
          <a:bodyPr/>
          <a:lstStyle/>
          <a:p>
            <a:pPr lvl="0">
              <a:defRPr b="0">
                <a:solidFill>
                  <a:srgbClr val="000000"/>
                </a:solidFill>
                <a:latin typeface="+mn-lt"/>
              </a:defRPr>
            </a:pPr>
          </a:p>
        </c:txPr>
        <c:crossAx val="449703225"/>
      </c:catAx>
      <c:valAx>
        <c:axId val="44970322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Over/Under</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19240543"/>
      </c:valAx>
    </c:plotArea>
    <c:legend>
      <c:legendPos val="r"/>
      <c:overlay val="0"/>
      <c:txPr>
        <a:bodyPr/>
        <a:lstStyle/>
        <a:p>
          <a:pPr lvl="0">
            <a:defRPr b="0">
              <a:solidFill>
                <a:srgbClr val="1A1A1A"/>
              </a:solidFill>
              <a:latin typeface="+mn-lt"/>
            </a:defRPr>
          </a:pPr>
        </a:p>
      </c:txPr>
    </c:legend>
    <c:plotVisOnly val="1"/>
  </c:chart>
</c:chartSpace>
</file>

<file path=xl/charts/chart5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8</a:t>
            </a:r>
          </a:p>
        </c:rich>
      </c:tx>
      <c:overlay val="0"/>
    </c:title>
    <c:plotArea>
      <c:layout/>
      <c:lineChart>
        <c:ser>
          <c:idx val="0"/>
          <c:order val="0"/>
          <c:tx>
            <c:strRef>
              <c:f>Devarsh!$F$2</c:f>
            </c:strRef>
          </c:tx>
          <c:spPr>
            <a:ln cmpd="sng">
              <a:solidFill>
                <a:srgbClr val="4285F4"/>
              </a:solidFill>
            </a:ln>
          </c:spPr>
          <c:marker>
            <c:symbol val="none"/>
          </c:marker>
          <c:cat>
            <c:strRef>
              <c:f>Devarsh!$E$3:$E$15</c:f>
            </c:strRef>
          </c:cat>
          <c:val>
            <c:numRef>
              <c:f>Devarsh!$F$3:$F$15</c:f>
              <c:numCache/>
            </c:numRef>
          </c:val>
          <c:smooth val="0"/>
        </c:ser>
        <c:ser>
          <c:idx val="1"/>
          <c:order val="1"/>
          <c:tx>
            <c:strRef>
              <c:f>Devarsh!$G$2</c:f>
            </c:strRef>
          </c:tx>
          <c:spPr>
            <a:ln cmpd="sng">
              <a:solidFill>
                <a:srgbClr val="EA4335"/>
              </a:solidFill>
            </a:ln>
          </c:spPr>
          <c:marker>
            <c:symbol val="none"/>
          </c:marker>
          <c:cat>
            <c:strRef>
              <c:f>Devarsh!$E$3:$E$15</c:f>
            </c:strRef>
          </c:cat>
          <c:val>
            <c:numRef>
              <c:f>Devarsh!$G$3:$G$15</c:f>
              <c:numCache/>
            </c:numRef>
          </c:val>
          <c:smooth val="0"/>
        </c:ser>
        <c:axId val="42887840"/>
        <c:axId val="2113392938"/>
      </c:lineChart>
      <c:catAx>
        <c:axId val="4288784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2113392938"/>
      </c:catAx>
      <c:valAx>
        <c:axId val="211339293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2887840"/>
      </c:valAx>
    </c:plotArea>
    <c:legend>
      <c:legendPos val="r"/>
      <c:overlay val="0"/>
      <c:txPr>
        <a:bodyPr/>
        <a:lstStyle/>
        <a:p>
          <a:pPr lvl="0">
            <a:defRPr b="0">
              <a:solidFill>
                <a:srgbClr val="1A1A1A"/>
              </a:solidFill>
              <a:latin typeface="+mn-lt"/>
            </a:defRPr>
          </a:pPr>
        </a:p>
      </c:txPr>
    </c:legend>
    <c:plotVisOnly val="1"/>
  </c:chart>
</c:chartSpace>
</file>

<file path=xl/charts/chart5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9</a:t>
            </a:r>
          </a:p>
        </c:rich>
      </c:tx>
      <c:overlay val="0"/>
    </c:title>
    <c:plotArea>
      <c:layout/>
      <c:lineChart>
        <c:ser>
          <c:idx val="0"/>
          <c:order val="0"/>
          <c:tx>
            <c:strRef>
              <c:f>Devarsh!$F$21</c:f>
            </c:strRef>
          </c:tx>
          <c:spPr>
            <a:ln cmpd="sng">
              <a:solidFill>
                <a:srgbClr val="4285F4"/>
              </a:solidFill>
            </a:ln>
          </c:spPr>
          <c:marker>
            <c:symbol val="none"/>
          </c:marker>
          <c:cat>
            <c:strRef>
              <c:f>Devarsh!$E$22:$E$34</c:f>
            </c:strRef>
          </c:cat>
          <c:val>
            <c:numRef>
              <c:f>Devarsh!$F$22:$F$34</c:f>
              <c:numCache/>
            </c:numRef>
          </c:val>
          <c:smooth val="0"/>
        </c:ser>
        <c:ser>
          <c:idx val="1"/>
          <c:order val="1"/>
          <c:tx>
            <c:strRef>
              <c:f>Devarsh!$G$21</c:f>
            </c:strRef>
          </c:tx>
          <c:spPr>
            <a:ln cmpd="sng">
              <a:solidFill>
                <a:srgbClr val="EA4335"/>
              </a:solidFill>
            </a:ln>
          </c:spPr>
          <c:marker>
            <c:symbol val="none"/>
          </c:marker>
          <c:cat>
            <c:strRef>
              <c:f>Devarsh!$E$22:$E$34</c:f>
            </c:strRef>
          </c:cat>
          <c:val>
            <c:numRef>
              <c:f>Devarsh!$G$22:$G$34</c:f>
              <c:numCache/>
            </c:numRef>
          </c:val>
          <c:smooth val="0"/>
        </c:ser>
        <c:axId val="1721785943"/>
        <c:axId val="771690402"/>
      </c:lineChart>
      <c:catAx>
        <c:axId val="172178594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771690402"/>
      </c:catAx>
      <c:valAx>
        <c:axId val="77169040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21785943"/>
      </c:valAx>
    </c:plotArea>
    <c:legend>
      <c:legendPos val="r"/>
      <c:overlay val="0"/>
      <c:txPr>
        <a:bodyPr/>
        <a:lstStyle/>
        <a:p>
          <a:pPr lvl="0">
            <a:defRPr b="0">
              <a:solidFill>
                <a:srgbClr val="1A1A1A"/>
              </a:solidFill>
              <a:latin typeface="+mn-lt"/>
            </a:defRPr>
          </a:pPr>
        </a:p>
      </c:txPr>
    </c:legend>
    <c:plotVisOnly val="1"/>
  </c:chart>
</c:chartSpace>
</file>

<file path=xl/charts/chart5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10</a:t>
            </a:r>
          </a:p>
        </c:rich>
      </c:tx>
      <c:overlay val="0"/>
    </c:title>
    <c:plotArea>
      <c:layout/>
      <c:lineChart>
        <c:ser>
          <c:idx val="0"/>
          <c:order val="0"/>
          <c:tx>
            <c:strRef>
              <c:f>Devarsh!$F$40</c:f>
            </c:strRef>
          </c:tx>
          <c:spPr>
            <a:ln cmpd="sng">
              <a:solidFill>
                <a:srgbClr val="4285F4"/>
              </a:solidFill>
            </a:ln>
          </c:spPr>
          <c:marker>
            <c:symbol val="none"/>
          </c:marker>
          <c:cat>
            <c:strRef>
              <c:f>Devarsh!$E$41:$E$53</c:f>
            </c:strRef>
          </c:cat>
          <c:val>
            <c:numRef>
              <c:f>Devarsh!$F$41:$F$53</c:f>
              <c:numCache/>
            </c:numRef>
          </c:val>
          <c:smooth val="0"/>
        </c:ser>
        <c:ser>
          <c:idx val="1"/>
          <c:order val="1"/>
          <c:tx>
            <c:strRef>
              <c:f>Devarsh!$G$40</c:f>
            </c:strRef>
          </c:tx>
          <c:spPr>
            <a:ln cmpd="sng">
              <a:solidFill>
                <a:srgbClr val="EA4335"/>
              </a:solidFill>
            </a:ln>
          </c:spPr>
          <c:marker>
            <c:symbol val="none"/>
          </c:marker>
          <c:cat>
            <c:strRef>
              <c:f>Devarsh!$E$41:$E$53</c:f>
            </c:strRef>
          </c:cat>
          <c:val>
            <c:numRef>
              <c:f>Devarsh!$G$41:$G$53</c:f>
              <c:numCache/>
            </c:numRef>
          </c:val>
          <c:smooth val="0"/>
        </c:ser>
        <c:axId val="1650259213"/>
        <c:axId val="1237419120"/>
      </c:lineChart>
      <c:catAx>
        <c:axId val="165025921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1237419120"/>
      </c:catAx>
      <c:valAx>
        <c:axId val="1237419120"/>
        <c:scaling>
          <c:orientation val="minMax"/>
          <c:min val="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50259213"/>
      </c:valAx>
    </c:plotArea>
    <c:legend>
      <c:legendPos val="r"/>
      <c:overlay val="0"/>
      <c:txPr>
        <a:bodyPr/>
        <a:lstStyle/>
        <a:p>
          <a:pPr lvl="0">
            <a:defRPr b="0">
              <a:solidFill>
                <a:srgbClr val="1A1A1A"/>
              </a:solidFill>
              <a:latin typeface="+mn-lt"/>
            </a:defRPr>
          </a:pPr>
        </a:p>
      </c:txPr>
    </c:legend>
    <c:plotVisOnly val="1"/>
  </c:chart>
</c:chartSpace>
</file>

<file path=xl/charts/chart5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11</a:t>
            </a:r>
          </a:p>
        </c:rich>
      </c:tx>
      <c:overlay val="0"/>
    </c:title>
    <c:plotArea>
      <c:layout/>
      <c:lineChart>
        <c:ser>
          <c:idx val="0"/>
          <c:order val="0"/>
          <c:tx>
            <c:strRef>
              <c:f>Devarsh!$F$58</c:f>
            </c:strRef>
          </c:tx>
          <c:spPr>
            <a:ln cmpd="sng">
              <a:solidFill>
                <a:srgbClr val="4285F4"/>
              </a:solidFill>
            </a:ln>
          </c:spPr>
          <c:marker>
            <c:symbol val="none"/>
          </c:marker>
          <c:cat>
            <c:strRef>
              <c:f>Devarsh!$E$59:$E$71</c:f>
            </c:strRef>
          </c:cat>
          <c:val>
            <c:numRef>
              <c:f>Devarsh!$F$59:$F$71</c:f>
              <c:numCache/>
            </c:numRef>
          </c:val>
          <c:smooth val="0"/>
        </c:ser>
        <c:ser>
          <c:idx val="1"/>
          <c:order val="1"/>
          <c:tx>
            <c:strRef>
              <c:f>Devarsh!$G$58</c:f>
            </c:strRef>
          </c:tx>
          <c:spPr>
            <a:ln cmpd="sng">
              <a:solidFill>
                <a:srgbClr val="EA4335"/>
              </a:solidFill>
            </a:ln>
          </c:spPr>
          <c:marker>
            <c:symbol val="none"/>
          </c:marker>
          <c:cat>
            <c:strRef>
              <c:f>Devarsh!$E$59:$E$71</c:f>
            </c:strRef>
          </c:cat>
          <c:val>
            <c:numRef>
              <c:f>Devarsh!$G$59:$G$71</c:f>
              <c:numCache/>
            </c:numRef>
          </c:val>
          <c:smooth val="0"/>
        </c:ser>
        <c:axId val="1586129497"/>
        <c:axId val="2569146"/>
      </c:lineChart>
      <c:catAx>
        <c:axId val="158612949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2569146"/>
      </c:catAx>
      <c:valAx>
        <c:axId val="2569146"/>
        <c:scaling>
          <c:orientation val="minMax"/>
          <c:min val="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86129497"/>
      </c:valAx>
    </c:plotArea>
    <c:legend>
      <c:legendPos val="r"/>
      <c:overlay val="0"/>
      <c:txPr>
        <a:bodyPr/>
        <a:lstStyle/>
        <a:p>
          <a:pPr lvl="0">
            <a:defRPr b="0">
              <a:solidFill>
                <a:srgbClr val="1A1A1A"/>
              </a:solidFill>
              <a:latin typeface="+mn-lt"/>
            </a:defRPr>
          </a:pPr>
        </a:p>
      </c:txPr>
    </c:legend>
    <c:plotVisOnly val="1"/>
  </c:chart>
</c:chartSpace>
</file>

<file path=xl/charts/chart6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12</a:t>
            </a:r>
          </a:p>
        </c:rich>
      </c:tx>
      <c:overlay val="0"/>
    </c:title>
    <c:plotArea>
      <c:layout/>
      <c:lineChart>
        <c:ser>
          <c:idx val="0"/>
          <c:order val="0"/>
          <c:tx>
            <c:strRef>
              <c:f>Devarsh!$F$77</c:f>
            </c:strRef>
          </c:tx>
          <c:spPr>
            <a:ln cmpd="sng">
              <a:solidFill>
                <a:srgbClr val="4285F4"/>
              </a:solidFill>
            </a:ln>
          </c:spPr>
          <c:marker>
            <c:symbol val="none"/>
          </c:marker>
          <c:cat>
            <c:strRef>
              <c:f>Devarsh!$E$78:$E$90</c:f>
            </c:strRef>
          </c:cat>
          <c:val>
            <c:numRef>
              <c:f>Devarsh!$F$78:$F$90</c:f>
              <c:numCache/>
            </c:numRef>
          </c:val>
          <c:smooth val="0"/>
        </c:ser>
        <c:ser>
          <c:idx val="1"/>
          <c:order val="1"/>
          <c:tx>
            <c:strRef>
              <c:f>Devarsh!$G$77</c:f>
            </c:strRef>
          </c:tx>
          <c:spPr>
            <a:ln cmpd="sng">
              <a:solidFill>
                <a:srgbClr val="EA4335"/>
              </a:solidFill>
            </a:ln>
          </c:spPr>
          <c:marker>
            <c:symbol val="none"/>
          </c:marker>
          <c:cat>
            <c:strRef>
              <c:f>Devarsh!$E$78:$E$90</c:f>
            </c:strRef>
          </c:cat>
          <c:val>
            <c:numRef>
              <c:f>Devarsh!$G$78:$G$90</c:f>
              <c:numCache/>
            </c:numRef>
          </c:val>
          <c:smooth val="0"/>
        </c:ser>
        <c:axId val="1818037700"/>
        <c:axId val="1966747324"/>
      </c:lineChart>
      <c:catAx>
        <c:axId val="181803770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1966747324"/>
      </c:catAx>
      <c:valAx>
        <c:axId val="19667473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18037700"/>
      </c:valAx>
    </c:plotArea>
    <c:legend>
      <c:legendPos val="r"/>
      <c:overlay val="0"/>
      <c:txPr>
        <a:bodyPr/>
        <a:lstStyle/>
        <a:p>
          <a:pPr lvl="0">
            <a:defRPr b="0">
              <a:solidFill>
                <a:srgbClr val="1A1A1A"/>
              </a:solidFill>
              <a:latin typeface="+mn-lt"/>
            </a:defRPr>
          </a:pPr>
        </a:p>
      </c:txPr>
    </c:legend>
    <c:plotVisOnly val="1"/>
  </c:chart>
</c:chartSpace>
</file>

<file path=xl/charts/chart6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13</a:t>
            </a:r>
          </a:p>
        </c:rich>
      </c:tx>
      <c:overlay val="0"/>
    </c:title>
    <c:plotArea>
      <c:layout/>
      <c:lineChart>
        <c:ser>
          <c:idx val="0"/>
          <c:order val="0"/>
          <c:tx>
            <c:strRef>
              <c:f>Devarsh!$F$95</c:f>
            </c:strRef>
          </c:tx>
          <c:spPr>
            <a:ln cmpd="sng">
              <a:solidFill>
                <a:srgbClr val="4285F4"/>
              </a:solidFill>
            </a:ln>
          </c:spPr>
          <c:marker>
            <c:symbol val="none"/>
          </c:marker>
          <c:cat>
            <c:strRef>
              <c:f>Devarsh!$E$96:$E$108</c:f>
            </c:strRef>
          </c:cat>
          <c:val>
            <c:numRef>
              <c:f>Devarsh!$F$96:$F$108</c:f>
              <c:numCache/>
            </c:numRef>
          </c:val>
          <c:smooth val="0"/>
        </c:ser>
        <c:ser>
          <c:idx val="1"/>
          <c:order val="1"/>
          <c:tx>
            <c:strRef>
              <c:f>Devarsh!$G$95</c:f>
            </c:strRef>
          </c:tx>
          <c:spPr>
            <a:ln cmpd="sng">
              <a:solidFill>
                <a:srgbClr val="EA4335"/>
              </a:solidFill>
            </a:ln>
          </c:spPr>
          <c:marker>
            <c:symbol val="none"/>
          </c:marker>
          <c:cat>
            <c:strRef>
              <c:f>Devarsh!$E$96:$E$108</c:f>
            </c:strRef>
          </c:cat>
          <c:val>
            <c:numRef>
              <c:f>Devarsh!$G$96:$G$108</c:f>
              <c:numCache/>
            </c:numRef>
          </c:val>
          <c:smooth val="0"/>
        </c:ser>
        <c:axId val="843630820"/>
        <c:axId val="1172889232"/>
      </c:lineChart>
      <c:catAx>
        <c:axId val="84363082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1172889232"/>
      </c:catAx>
      <c:valAx>
        <c:axId val="117288923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43630820"/>
      </c:valAx>
    </c:plotArea>
    <c:legend>
      <c:legendPos val="r"/>
      <c:overlay val="0"/>
      <c:txPr>
        <a:bodyPr/>
        <a:lstStyle/>
        <a:p>
          <a:pPr lvl="0">
            <a:defRPr b="0">
              <a:solidFill>
                <a:srgbClr val="1A1A1A"/>
              </a:solidFill>
              <a:latin typeface="+mn-lt"/>
            </a:defRPr>
          </a:pPr>
        </a:p>
      </c:txPr>
    </c:legend>
    <c:plotVisOnly val="1"/>
  </c:chart>
</c:chartSpace>
</file>

<file path=xl/charts/chart6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14</a:t>
            </a:r>
          </a:p>
        </c:rich>
      </c:tx>
      <c:overlay val="0"/>
    </c:title>
    <c:plotArea>
      <c:layout/>
      <c:lineChart>
        <c:ser>
          <c:idx val="0"/>
          <c:order val="0"/>
          <c:tx>
            <c:strRef>
              <c:f>Devarsh!$F$113</c:f>
            </c:strRef>
          </c:tx>
          <c:spPr>
            <a:ln cmpd="sng">
              <a:solidFill>
                <a:srgbClr val="4285F4"/>
              </a:solidFill>
            </a:ln>
          </c:spPr>
          <c:marker>
            <c:symbol val="none"/>
          </c:marker>
          <c:cat>
            <c:strRef>
              <c:f>Devarsh!$E$114:$E$126</c:f>
            </c:strRef>
          </c:cat>
          <c:val>
            <c:numRef>
              <c:f>Devarsh!$F$114:$F$126</c:f>
              <c:numCache/>
            </c:numRef>
          </c:val>
          <c:smooth val="0"/>
        </c:ser>
        <c:ser>
          <c:idx val="1"/>
          <c:order val="1"/>
          <c:tx>
            <c:strRef>
              <c:f>Devarsh!$G$113</c:f>
            </c:strRef>
          </c:tx>
          <c:spPr>
            <a:ln cmpd="sng">
              <a:solidFill>
                <a:srgbClr val="EA4335"/>
              </a:solidFill>
            </a:ln>
          </c:spPr>
          <c:marker>
            <c:symbol val="none"/>
          </c:marker>
          <c:cat>
            <c:strRef>
              <c:f>Devarsh!$E$114:$E$126</c:f>
            </c:strRef>
          </c:cat>
          <c:val>
            <c:numRef>
              <c:f>Devarsh!$G$114:$G$126</c:f>
              <c:numCache/>
            </c:numRef>
          </c:val>
          <c:smooth val="0"/>
        </c:ser>
        <c:axId val="397352818"/>
        <c:axId val="1179951666"/>
      </c:lineChart>
      <c:catAx>
        <c:axId val="39735281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1179951666"/>
      </c:catAx>
      <c:valAx>
        <c:axId val="117995166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97352818"/>
      </c:valAx>
    </c:plotArea>
    <c:legend>
      <c:legendPos val="r"/>
      <c:overlay val="0"/>
      <c:txPr>
        <a:bodyPr/>
        <a:lstStyle/>
        <a:p>
          <a:pPr lvl="0">
            <a:defRPr b="0">
              <a:solidFill>
                <a:srgbClr val="1A1A1A"/>
              </a:solidFill>
              <a:latin typeface="+mn-lt"/>
            </a:defRPr>
          </a:pPr>
        </a:p>
      </c:txPr>
    </c:legend>
    <c:plotVisOnly val="1"/>
  </c:chart>
</c:chartSpace>
</file>

<file path=xl/charts/chart6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11</a:t>
            </a:r>
          </a:p>
        </c:rich>
      </c:tx>
      <c:overlay val="0"/>
    </c:title>
    <c:plotArea>
      <c:layout/>
      <c:lineChart>
        <c:ser>
          <c:idx val="0"/>
          <c:order val="0"/>
          <c:tx>
            <c:strRef>
              <c:f>Devarsh!$F$132</c:f>
            </c:strRef>
          </c:tx>
          <c:spPr>
            <a:ln cmpd="sng">
              <a:solidFill>
                <a:srgbClr val="4285F4"/>
              </a:solidFill>
            </a:ln>
          </c:spPr>
          <c:marker>
            <c:symbol val="none"/>
          </c:marker>
          <c:cat>
            <c:strRef>
              <c:f>Devarsh!$E$133:$E$141</c:f>
            </c:strRef>
          </c:cat>
          <c:val>
            <c:numRef>
              <c:f>Devarsh!$F$133:$F$141</c:f>
              <c:numCache/>
            </c:numRef>
          </c:val>
          <c:smooth val="0"/>
        </c:ser>
        <c:ser>
          <c:idx val="1"/>
          <c:order val="1"/>
          <c:tx>
            <c:strRef>
              <c:f>Devarsh!$G$132</c:f>
            </c:strRef>
          </c:tx>
          <c:spPr>
            <a:ln cmpd="sng">
              <a:solidFill>
                <a:srgbClr val="EA4335"/>
              </a:solidFill>
            </a:ln>
          </c:spPr>
          <c:marker>
            <c:symbol val="none"/>
          </c:marker>
          <c:cat>
            <c:strRef>
              <c:f>Devarsh!$E$133:$E$141</c:f>
            </c:strRef>
          </c:cat>
          <c:val>
            <c:numRef>
              <c:f>Devarsh!$G$133:$G$141</c:f>
              <c:numCache/>
            </c:numRef>
          </c:val>
          <c:smooth val="0"/>
        </c:ser>
        <c:axId val="1355229555"/>
        <c:axId val="532361485"/>
      </c:lineChart>
      <c:catAx>
        <c:axId val="135522955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532361485"/>
      </c:catAx>
      <c:valAx>
        <c:axId val="53236148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55229555"/>
      </c:valAx>
    </c:plotArea>
    <c:legend>
      <c:legendPos val="r"/>
      <c:overlay val="0"/>
      <c:txPr>
        <a:bodyPr/>
        <a:lstStyle/>
        <a:p>
          <a:pPr lvl="0">
            <a:defRPr b="0">
              <a:solidFill>
                <a:srgbClr val="1A1A1A"/>
              </a:solidFill>
              <a:latin typeface="+mn-lt"/>
            </a:defRPr>
          </a:pPr>
        </a:p>
      </c:txPr>
    </c:legend>
    <c:plotVisOnly val="1"/>
  </c:chart>
</c:chartSpace>
</file>

<file path=xl/charts/chart6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Error</a:t>
            </a:r>
          </a:p>
        </c:rich>
      </c:tx>
      <c:overlay val="0"/>
    </c:title>
    <c:plotArea>
      <c:layout/>
      <c:lineChart>
        <c:varyColors val="0"/>
        <c:ser>
          <c:idx val="0"/>
          <c:order val="0"/>
          <c:tx>
            <c:strRef>
              <c:f>Jacob!$R$1</c:f>
            </c:strRef>
          </c:tx>
          <c:spPr>
            <a:ln cmpd="sng">
              <a:solidFill>
                <a:srgbClr val="4285F4"/>
              </a:solidFill>
            </a:ln>
          </c:spPr>
          <c:marker>
            <c:symbol val="none"/>
          </c:marker>
          <c:cat>
            <c:strRef>
              <c:f>Jacob!$O$2:$O$9</c:f>
            </c:strRef>
          </c:cat>
          <c:val>
            <c:numRef>
              <c:f>Jacob!$R$2:$R$9</c:f>
              <c:numCache/>
            </c:numRef>
          </c:val>
          <c:smooth val="0"/>
        </c:ser>
        <c:axId val="1802222781"/>
        <c:axId val="1009954710"/>
      </c:lineChart>
      <c:catAx>
        <c:axId val="180222278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Sprint </a:t>
                </a:r>
              </a:p>
            </c:rich>
          </c:tx>
          <c:overlay val="0"/>
        </c:title>
        <c:numFmt formatCode="General" sourceLinked="1"/>
        <c:majorTickMark val="none"/>
        <c:minorTickMark val="none"/>
        <c:spPr/>
        <c:txPr>
          <a:bodyPr/>
          <a:lstStyle/>
          <a:p>
            <a:pPr lvl="0">
              <a:defRPr b="0">
                <a:solidFill>
                  <a:srgbClr val="000000"/>
                </a:solidFill>
                <a:latin typeface="+mn-lt"/>
              </a:defRPr>
            </a:pPr>
          </a:p>
        </c:txPr>
        <c:crossAx val="1009954710"/>
      </c:catAx>
      <c:valAx>
        <c:axId val="10099547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Over/Under</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02222781"/>
      </c:valAx>
    </c:plotArea>
    <c:legend>
      <c:legendPos val="r"/>
      <c:overlay val="0"/>
      <c:txPr>
        <a:bodyPr/>
        <a:lstStyle/>
        <a:p>
          <a:pPr lvl="0">
            <a:defRPr b="0">
              <a:solidFill>
                <a:srgbClr val="1A1A1A"/>
              </a:solidFill>
              <a:latin typeface="+mn-lt"/>
            </a:defRPr>
          </a:pPr>
        </a:p>
      </c:txPr>
    </c:legend>
    <c:plotVisOnly val="1"/>
  </c:chart>
</c:chartSpace>
</file>

<file path=xl/charts/chart6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8</a:t>
            </a:r>
          </a:p>
        </c:rich>
      </c:tx>
      <c:overlay val="0"/>
    </c:title>
    <c:plotArea>
      <c:layout/>
      <c:lineChart>
        <c:ser>
          <c:idx val="0"/>
          <c:order val="0"/>
          <c:tx>
            <c:strRef>
              <c:f>Jacob!$F$2</c:f>
            </c:strRef>
          </c:tx>
          <c:spPr>
            <a:ln cmpd="sng">
              <a:solidFill>
                <a:srgbClr val="4285F4"/>
              </a:solidFill>
            </a:ln>
          </c:spPr>
          <c:marker>
            <c:symbol val="none"/>
          </c:marker>
          <c:cat>
            <c:strRef>
              <c:f>Jacob!$E$3:$E$15</c:f>
            </c:strRef>
          </c:cat>
          <c:val>
            <c:numRef>
              <c:f>Jacob!$F$3:$F$15</c:f>
              <c:numCache/>
            </c:numRef>
          </c:val>
          <c:smooth val="0"/>
        </c:ser>
        <c:ser>
          <c:idx val="1"/>
          <c:order val="1"/>
          <c:tx>
            <c:strRef>
              <c:f>Jacob!$G$2</c:f>
            </c:strRef>
          </c:tx>
          <c:spPr>
            <a:ln cmpd="sng">
              <a:solidFill>
                <a:srgbClr val="EA4335"/>
              </a:solidFill>
            </a:ln>
          </c:spPr>
          <c:marker>
            <c:symbol val="none"/>
          </c:marker>
          <c:cat>
            <c:strRef>
              <c:f>Jacob!$E$3:$E$15</c:f>
            </c:strRef>
          </c:cat>
          <c:val>
            <c:numRef>
              <c:f>Jacob!$G$3:$G$15</c:f>
              <c:numCache/>
            </c:numRef>
          </c:val>
          <c:smooth val="0"/>
        </c:ser>
        <c:axId val="549152344"/>
        <c:axId val="217142069"/>
      </c:lineChart>
      <c:catAx>
        <c:axId val="54915234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217142069"/>
      </c:catAx>
      <c:valAx>
        <c:axId val="217142069"/>
        <c:scaling>
          <c:orientation val="minMax"/>
          <c:min val="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49152344"/>
      </c:valAx>
    </c:plotArea>
    <c:legend>
      <c:legendPos val="r"/>
      <c:overlay val="0"/>
      <c:txPr>
        <a:bodyPr/>
        <a:lstStyle/>
        <a:p>
          <a:pPr lvl="0">
            <a:defRPr b="0">
              <a:solidFill>
                <a:srgbClr val="1A1A1A"/>
              </a:solidFill>
              <a:latin typeface="+mn-lt"/>
            </a:defRPr>
          </a:pPr>
        </a:p>
      </c:txPr>
    </c:legend>
    <c:plotVisOnly val="1"/>
  </c:chart>
</c:chartSpace>
</file>

<file path=xl/charts/chart6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9</a:t>
            </a:r>
          </a:p>
        </c:rich>
      </c:tx>
      <c:overlay val="0"/>
    </c:title>
    <c:plotArea>
      <c:layout/>
      <c:lineChart>
        <c:ser>
          <c:idx val="0"/>
          <c:order val="0"/>
          <c:tx>
            <c:strRef>
              <c:f>Jacob!$F$20</c:f>
            </c:strRef>
          </c:tx>
          <c:spPr>
            <a:ln cmpd="sng">
              <a:solidFill>
                <a:srgbClr val="4285F4"/>
              </a:solidFill>
            </a:ln>
          </c:spPr>
          <c:marker>
            <c:symbol val="none"/>
          </c:marker>
          <c:cat>
            <c:strRef>
              <c:f>Jacob!$E$21:$E$33</c:f>
            </c:strRef>
          </c:cat>
          <c:val>
            <c:numRef>
              <c:f>Jacob!$F$21:$F$33</c:f>
              <c:numCache/>
            </c:numRef>
          </c:val>
          <c:smooth val="0"/>
        </c:ser>
        <c:ser>
          <c:idx val="1"/>
          <c:order val="1"/>
          <c:tx>
            <c:strRef>
              <c:f>Jacob!$G$20</c:f>
            </c:strRef>
          </c:tx>
          <c:spPr>
            <a:ln cmpd="sng">
              <a:solidFill>
                <a:srgbClr val="EA4335"/>
              </a:solidFill>
            </a:ln>
          </c:spPr>
          <c:marker>
            <c:symbol val="none"/>
          </c:marker>
          <c:cat>
            <c:strRef>
              <c:f>Jacob!$E$21:$E$33</c:f>
            </c:strRef>
          </c:cat>
          <c:val>
            <c:numRef>
              <c:f>Jacob!$G$21:$G$33</c:f>
              <c:numCache/>
            </c:numRef>
          </c:val>
          <c:smooth val="0"/>
        </c:ser>
        <c:axId val="2044428271"/>
        <c:axId val="174167993"/>
      </c:lineChart>
      <c:catAx>
        <c:axId val="204442827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174167993"/>
      </c:catAx>
      <c:valAx>
        <c:axId val="174167993"/>
        <c:scaling>
          <c:orientation val="minMax"/>
          <c:min val="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44428271"/>
      </c:valAx>
    </c:plotArea>
    <c:legend>
      <c:legendPos val="r"/>
      <c:overlay val="0"/>
      <c:txPr>
        <a:bodyPr/>
        <a:lstStyle/>
        <a:p>
          <a:pPr lvl="0">
            <a:defRPr b="0">
              <a:solidFill>
                <a:srgbClr val="1A1A1A"/>
              </a:solidFill>
              <a:latin typeface="+mn-lt"/>
            </a:defRPr>
          </a:pPr>
        </a:p>
      </c:txPr>
    </c:legend>
    <c:plotVisOnly val="1"/>
  </c:chart>
</c:chartSpace>
</file>

<file path=xl/charts/chart6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10</a:t>
            </a:r>
          </a:p>
        </c:rich>
      </c:tx>
      <c:overlay val="0"/>
    </c:title>
    <c:plotArea>
      <c:layout/>
      <c:lineChart>
        <c:ser>
          <c:idx val="0"/>
          <c:order val="0"/>
          <c:tx>
            <c:strRef>
              <c:f>Jacob!$F$38</c:f>
            </c:strRef>
          </c:tx>
          <c:spPr>
            <a:ln cmpd="sng">
              <a:solidFill>
                <a:srgbClr val="4285F4"/>
              </a:solidFill>
            </a:ln>
          </c:spPr>
          <c:marker>
            <c:symbol val="none"/>
          </c:marker>
          <c:cat>
            <c:strRef>
              <c:f>Jacob!$E$39:$E$51</c:f>
            </c:strRef>
          </c:cat>
          <c:val>
            <c:numRef>
              <c:f>Jacob!$F$39:$F$51</c:f>
              <c:numCache/>
            </c:numRef>
          </c:val>
          <c:smooth val="0"/>
        </c:ser>
        <c:ser>
          <c:idx val="1"/>
          <c:order val="1"/>
          <c:tx>
            <c:strRef>
              <c:f>Jacob!$G$38</c:f>
            </c:strRef>
          </c:tx>
          <c:spPr>
            <a:ln cmpd="sng">
              <a:solidFill>
                <a:srgbClr val="EA4335"/>
              </a:solidFill>
            </a:ln>
          </c:spPr>
          <c:marker>
            <c:symbol val="none"/>
          </c:marker>
          <c:cat>
            <c:strRef>
              <c:f>Jacob!$E$39:$E$51</c:f>
            </c:strRef>
          </c:cat>
          <c:val>
            <c:numRef>
              <c:f>Jacob!$G$39:$G$51</c:f>
              <c:numCache/>
            </c:numRef>
          </c:val>
          <c:smooth val="0"/>
        </c:ser>
        <c:axId val="302280152"/>
        <c:axId val="703142987"/>
      </c:lineChart>
      <c:catAx>
        <c:axId val="30228015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703142987"/>
      </c:catAx>
      <c:valAx>
        <c:axId val="703142987"/>
        <c:scaling>
          <c:orientation val="minMax"/>
          <c:min val="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02280152"/>
      </c:valAx>
    </c:plotArea>
    <c:legend>
      <c:legendPos val="r"/>
      <c:overlay val="0"/>
      <c:txPr>
        <a:bodyPr/>
        <a:lstStyle/>
        <a:p>
          <a:pPr lvl="0">
            <a:defRPr b="0">
              <a:solidFill>
                <a:srgbClr val="1A1A1A"/>
              </a:solidFill>
              <a:latin typeface="+mn-lt"/>
            </a:defRPr>
          </a:pPr>
        </a:p>
      </c:txPr>
    </c:legend>
    <c:plotVisOnly val="1"/>
  </c:chart>
</c:chartSpace>
</file>

<file path=xl/charts/chart6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11</a:t>
            </a:r>
          </a:p>
        </c:rich>
      </c:tx>
      <c:overlay val="0"/>
    </c:title>
    <c:plotArea>
      <c:layout/>
      <c:lineChart>
        <c:ser>
          <c:idx val="0"/>
          <c:order val="0"/>
          <c:tx>
            <c:strRef>
              <c:f>Jacob!$F$56</c:f>
            </c:strRef>
          </c:tx>
          <c:spPr>
            <a:ln cmpd="sng">
              <a:solidFill>
                <a:srgbClr val="4285F4"/>
              </a:solidFill>
            </a:ln>
          </c:spPr>
          <c:marker>
            <c:symbol val="none"/>
          </c:marker>
          <c:cat>
            <c:strRef>
              <c:f>Jacob!$E$57:$E$69</c:f>
            </c:strRef>
          </c:cat>
          <c:val>
            <c:numRef>
              <c:f>Jacob!$F$57:$F$69</c:f>
              <c:numCache/>
            </c:numRef>
          </c:val>
          <c:smooth val="0"/>
        </c:ser>
        <c:ser>
          <c:idx val="1"/>
          <c:order val="1"/>
          <c:tx>
            <c:strRef>
              <c:f>Jacob!$G$56</c:f>
            </c:strRef>
          </c:tx>
          <c:spPr>
            <a:ln cmpd="sng">
              <a:solidFill>
                <a:srgbClr val="EA4335"/>
              </a:solidFill>
            </a:ln>
          </c:spPr>
          <c:marker>
            <c:symbol val="none"/>
          </c:marker>
          <c:cat>
            <c:strRef>
              <c:f>Jacob!$E$57:$E$69</c:f>
            </c:strRef>
          </c:cat>
          <c:val>
            <c:numRef>
              <c:f>Jacob!$G$57:$G$69</c:f>
              <c:numCache/>
            </c:numRef>
          </c:val>
          <c:smooth val="0"/>
        </c:ser>
        <c:axId val="619114553"/>
        <c:axId val="1501663588"/>
      </c:lineChart>
      <c:catAx>
        <c:axId val="61911455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1501663588"/>
      </c:catAx>
      <c:valAx>
        <c:axId val="15016635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19114553"/>
      </c:valAx>
    </c:plotArea>
    <c:legend>
      <c:legendPos val="r"/>
      <c:overlay val="0"/>
      <c:txPr>
        <a:bodyPr/>
        <a:lstStyle/>
        <a:p>
          <a:pPr lvl="0">
            <a:defRPr b="0">
              <a:solidFill>
                <a:srgbClr val="1A1A1A"/>
              </a:solidFill>
              <a:latin typeface="+mn-lt"/>
            </a:defRPr>
          </a:pPr>
        </a:p>
      </c:txPr>
    </c:legend>
    <c:plotVisOnly val="1"/>
  </c:chart>
</c:chartSpace>
</file>

<file path=xl/charts/chart6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12</a:t>
            </a:r>
          </a:p>
        </c:rich>
      </c:tx>
      <c:overlay val="0"/>
    </c:title>
    <c:plotArea>
      <c:layout/>
      <c:lineChart>
        <c:ser>
          <c:idx val="0"/>
          <c:order val="0"/>
          <c:tx>
            <c:strRef>
              <c:f>Jacob!$F$75</c:f>
            </c:strRef>
          </c:tx>
          <c:spPr>
            <a:ln cmpd="sng">
              <a:solidFill>
                <a:srgbClr val="4285F4"/>
              </a:solidFill>
            </a:ln>
          </c:spPr>
          <c:marker>
            <c:symbol val="none"/>
          </c:marker>
          <c:cat>
            <c:strRef>
              <c:f>Jacob!$E$76:$E$88</c:f>
            </c:strRef>
          </c:cat>
          <c:val>
            <c:numRef>
              <c:f>Jacob!$F$76:$F$88</c:f>
              <c:numCache/>
            </c:numRef>
          </c:val>
          <c:smooth val="0"/>
        </c:ser>
        <c:ser>
          <c:idx val="1"/>
          <c:order val="1"/>
          <c:tx>
            <c:strRef>
              <c:f>Jacob!$G$75</c:f>
            </c:strRef>
          </c:tx>
          <c:spPr>
            <a:ln cmpd="sng">
              <a:solidFill>
                <a:srgbClr val="EA4335"/>
              </a:solidFill>
            </a:ln>
          </c:spPr>
          <c:marker>
            <c:symbol val="none"/>
          </c:marker>
          <c:cat>
            <c:strRef>
              <c:f>Jacob!$E$76:$E$88</c:f>
            </c:strRef>
          </c:cat>
          <c:val>
            <c:numRef>
              <c:f>Jacob!$G$76:$G$88</c:f>
              <c:numCache/>
            </c:numRef>
          </c:val>
          <c:smooth val="0"/>
        </c:ser>
        <c:axId val="411552432"/>
        <c:axId val="246139366"/>
      </c:lineChart>
      <c:catAx>
        <c:axId val="41155243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246139366"/>
      </c:catAx>
      <c:valAx>
        <c:axId val="246139366"/>
        <c:scaling>
          <c:orientation val="minMax"/>
          <c:min val="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11552432"/>
      </c:valAx>
    </c:plotArea>
    <c:legend>
      <c:legendPos val="r"/>
      <c:overlay val="0"/>
      <c:txPr>
        <a:bodyPr/>
        <a:lstStyle/>
        <a:p>
          <a:pPr lvl="0">
            <a:defRPr b="0">
              <a:solidFill>
                <a:srgbClr val="1A1A1A"/>
              </a:solidFill>
              <a:latin typeface="+mn-lt"/>
            </a:defRPr>
          </a:pPr>
        </a:p>
      </c:txPr>
    </c:legend>
    <c:plotVisOnly val="1"/>
  </c:chart>
</c:chartSpace>
</file>

<file path=xl/charts/chart7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13</a:t>
            </a:r>
          </a:p>
        </c:rich>
      </c:tx>
      <c:overlay val="0"/>
    </c:title>
    <c:plotArea>
      <c:layout/>
      <c:lineChart>
        <c:ser>
          <c:idx val="0"/>
          <c:order val="0"/>
          <c:tx>
            <c:strRef>
              <c:f>Jacob!$F$93</c:f>
            </c:strRef>
          </c:tx>
          <c:spPr>
            <a:ln cmpd="sng">
              <a:solidFill>
                <a:srgbClr val="4285F4"/>
              </a:solidFill>
            </a:ln>
          </c:spPr>
          <c:marker>
            <c:symbol val="none"/>
          </c:marker>
          <c:cat>
            <c:strRef>
              <c:f>Jacob!$E$94:$E$106</c:f>
            </c:strRef>
          </c:cat>
          <c:val>
            <c:numRef>
              <c:f>Jacob!$F$94:$F$106</c:f>
              <c:numCache/>
            </c:numRef>
          </c:val>
          <c:smooth val="0"/>
        </c:ser>
        <c:ser>
          <c:idx val="1"/>
          <c:order val="1"/>
          <c:tx>
            <c:strRef>
              <c:f>Jacob!$G$93</c:f>
            </c:strRef>
          </c:tx>
          <c:spPr>
            <a:ln cmpd="sng">
              <a:solidFill>
                <a:srgbClr val="EA4335"/>
              </a:solidFill>
            </a:ln>
          </c:spPr>
          <c:marker>
            <c:symbol val="none"/>
          </c:marker>
          <c:cat>
            <c:strRef>
              <c:f>Jacob!$E$94:$E$106</c:f>
            </c:strRef>
          </c:cat>
          <c:val>
            <c:numRef>
              <c:f>Jacob!$G$94:$G$106</c:f>
              <c:numCache/>
            </c:numRef>
          </c:val>
          <c:smooth val="0"/>
        </c:ser>
        <c:axId val="549951922"/>
        <c:axId val="870616991"/>
      </c:lineChart>
      <c:catAx>
        <c:axId val="54995192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870616991"/>
      </c:catAx>
      <c:valAx>
        <c:axId val="87061699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49951922"/>
      </c:valAx>
    </c:plotArea>
    <c:legend>
      <c:legendPos val="r"/>
      <c:overlay val="0"/>
      <c:txPr>
        <a:bodyPr/>
        <a:lstStyle/>
        <a:p>
          <a:pPr lvl="0">
            <a:defRPr b="0">
              <a:solidFill>
                <a:srgbClr val="1A1A1A"/>
              </a:solidFill>
              <a:latin typeface="+mn-lt"/>
            </a:defRPr>
          </a:pPr>
        </a:p>
      </c:txPr>
    </c:legend>
    <c:plotVisOnly val="1"/>
  </c:chart>
</c:chartSpace>
</file>

<file path=xl/charts/chart7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14</a:t>
            </a:r>
          </a:p>
        </c:rich>
      </c:tx>
      <c:overlay val="0"/>
    </c:title>
    <c:plotArea>
      <c:layout/>
      <c:lineChart>
        <c:ser>
          <c:idx val="0"/>
          <c:order val="0"/>
          <c:tx>
            <c:strRef>
              <c:f>Jacob!$F$111</c:f>
            </c:strRef>
          </c:tx>
          <c:spPr>
            <a:ln cmpd="sng">
              <a:solidFill>
                <a:srgbClr val="4285F4"/>
              </a:solidFill>
            </a:ln>
          </c:spPr>
          <c:marker>
            <c:symbol val="none"/>
          </c:marker>
          <c:cat>
            <c:strRef>
              <c:f>Jacob!$E$112:$E$124</c:f>
            </c:strRef>
          </c:cat>
          <c:val>
            <c:numRef>
              <c:f>Jacob!$F$112:$F$124</c:f>
              <c:numCache/>
            </c:numRef>
          </c:val>
          <c:smooth val="0"/>
        </c:ser>
        <c:ser>
          <c:idx val="1"/>
          <c:order val="1"/>
          <c:tx>
            <c:strRef>
              <c:f>Jacob!$G$111</c:f>
            </c:strRef>
          </c:tx>
          <c:spPr>
            <a:ln cmpd="sng">
              <a:solidFill>
                <a:srgbClr val="EA4335"/>
              </a:solidFill>
            </a:ln>
          </c:spPr>
          <c:marker>
            <c:symbol val="none"/>
          </c:marker>
          <c:cat>
            <c:strRef>
              <c:f>Jacob!$E$112:$E$124</c:f>
            </c:strRef>
          </c:cat>
          <c:val>
            <c:numRef>
              <c:f>Jacob!$G$112:$G$124</c:f>
              <c:numCache/>
            </c:numRef>
          </c:val>
          <c:smooth val="0"/>
        </c:ser>
        <c:axId val="741391230"/>
        <c:axId val="28057406"/>
      </c:lineChart>
      <c:catAx>
        <c:axId val="74139123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28057406"/>
      </c:catAx>
      <c:valAx>
        <c:axId val="2805740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41391230"/>
      </c:valAx>
    </c:plotArea>
    <c:legend>
      <c:legendPos val="r"/>
      <c:overlay val="0"/>
      <c:txPr>
        <a:bodyPr/>
        <a:lstStyle/>
        <a:p>
          <a:pPr lvl="0">
            <a:defRPr b="0">
              <a:solidFill>
                <a:srgbClr val="1A1A1A"/>
              </a:solidFill>
              <a:latin typeface="+mn-lt"/>
            </a:defRPr>
          </a:pPr>
        </a:p>
      </c:txPr>
    </c:legend>
    <c:plotVisOnly val="1"/>
  </c:chart>
</c:chartSpace>
</file>

<file path=xl/charts/chart7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0</a:t>
            </a:r>
          </a:p>
        </c:rich>
      </c:tx>
      <c:overlay val="0"/>
    </c:title>
    <c:plotArea>
      <c:layout/>
      <c:lineChart>
        <c:ser>
          <c:idx val="0"/>
          <c:order val="0"/>
          <c:tx>
            <c:strRef>
              <c:f>Joseph!$F$2</c:f>
            </c:strRef>
          </c:tx>
          <c:spPr>
            <a:ln cmpd="sng">
              <a:solidFill>
                <a:srgbClr val="4285F4"/>
              </a:solidFill>
            </a:ln>
          </c:spPr>
          <c:marker>
            <c:symbol val="none"/>
          </c:marker>
          <c:cat>
            <c:strRef>
              <c:f>Joseph!$E$3:$E$11</c:f>
            </c:strRef>
          </c:cat>
          <c:val>
            <c:numRef>
              <c:f>Joseph!$F$3:$F$11</c:f>
              <c:numCache/>
            </c:numRef>
          </c:val>
          <c:smooth val="0"/>
        </c:ser>
        <c:ser>
          <c:idx val="1"/>
          <c:order val="1"/>
          <c:tx>
            <c:strRef>
              <c:f>Joseph!$G$2</c:f>
            </c:strRef>
          </c:tx>
          <c:spPr>
            <a:ln cmpd="sng">
              <a:solidFill>
                <a:srgbClr val="EA4335"/>
              </a:solidFill>
            </a:ln>
          </c:spPr>
          <c:marker>
            <c:symbol val="none"/>
          </c:marker>
          <c:cat>
            <c:strRef>
              <c:f>Joseph!$E$3:$E$11</c:f>
            </c:strRef>
          </c:cat>
          <c:val>
            <c:numRef>
              <c:f>Joseph!$G$3:$G$11</c:f>
              <c:numCache/>
            </c:numRef>
          </c:val>
          <c:smooth val="0"/>
        </c:ser>
        <c:axId val="1192192245"/>
        <c:axId val="726294413"/>
      </c:lineChart>
      <c:catAx>
        <c:axId val="119219224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726294413"/>
      </c:catAx>
      <c:valAx>
        <c:axId val="7262944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92192245"/>
      </c:valAx>
    </c:plotArea>
    <c:legend>
      <c:legendPos val="r"/>
      <c:overlay val="0"/>
      <c:txPr>
        <a:bodyPr/>
        <a:lstStyle/>
        <a:p>
          <a:pPr lvl="0">
            <a:defRPr b="0">
              <a:solidFill>
                <a:srgbClr val="1A1A1A"/>
              </a:solidFill>
              <a:latin typeface="+mn-lt"/>
            </a:defRPr>
          </a:pPr>
        </a:p>
      </c:txPr>
    </c:legend>
    <c:plotVisOnly val="1"/>
  </c:chart>
</c:chartSpace>
</file>

<file path=xl/charts/chart7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1</a:t>
            </a:r>
          </a:p>
        </c:rich>
      </c:tx>
      <c:overlay val="0"/>
    </c:title>
    <c:plotArea>
      <c:layout/>
      <c:lineChart>
        <c:ser>
          <c:idx val="0"/>
          <c:order val="0"/>
          <c:tx>
            <c:strRef>
              <c:f>Joseph!$F$17</c:f>
            </c:strRef>
          </c:tx>
          <c:spPr>
            <a:ln cmpd="sng">
              <a:solidFill>
                <a:srgbClr val="4285F4"/>
              </a:solidFill>
            </a:ln>
          </c:spPr>
          <c:marker>
            <c:symbol val="none"/>
          </c:marker>
          <c:cat>
            <c:strRef>
              <c:f>Joseph!$E$18:$E$27</c:f>
            </c:strRef>
          </c:cat>
          <c:val>
            <c:numRef>
              <c:f>Joseph!$F$18:$F$27</c:f>
              <c:numCache/>
            </c:numRef>
          </c:val>
          <c:smooth val="0"/>
        </c:ser>
        <c:ser>
          <c:idx val="1"/>
          <c:order val="1"/>
          <c:tx>
            <c:strRef>
              <c:f>Joseph!$G$17</c:f>
            </c:strRef>
          </c:tx>
          <c:spPr>
            <a:ln cmpd="sng">
              <a:solidFill>
                <a:srgbClr val="EA4335"/>
              </a:solidFill>
            </a:ln>
          </c:spPr>
          <c:marker>
            <c:symbol val="none"/>
          </c:marker>
          <c:cat>
            <c:strRef>
              <c:f>Joseph!$E$18:$E$27</c:f>
            </c:strRef>
          </c:cat>
          <c:val>
            <c:numRef>
              <c:f>Joseph!$G$18:$G$27</c:f>
              <c:numCache/>
            </c:numRef>
          </c:val>
          <c:smooth val="0"/>
        </c:ser>
        <c:axId val="1707601620"/>
        <c:axId val="1486604528"/>
      </c:lineChart>
      <c:catAx>
        <c:axId val="170760162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1486604528"/>
      </c:catAx>
      <c:valAx>
        <c:axId val="14866045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07601620"/>
      </c:valAx>
    </c:plotArea>
    <c:legend>
      <c:legendPos val="r"/>
      <c:overlay val="0"/>
      <c:txPr>
        <a:bodyPr/>
        <a:lstStyle/>
        <a:p>
          <a:pPr lvl="0">
            <a:defRPr b="0">
              <a:solidFill>
                <a:srgbClr val="1A1A1A"/>
              </a:solidFill>
              <a:latin typeface="+mn-lt"/>
            </a:defRPr>
          </a:pPr>
        </a:p>
      </c:txPr>
    </c:legend>
    <c:plotVisOnly val="1"/>
  </c:chart>
</c:chartSpace>
</file>

<file path=xl/charts/chart7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Error </a:t>
            </a:r>
          </a:p>
        </c:rich>
      </c:tx>
      <c:overlay val="0"/>
    </c:title>
    <c:plotArea>
      <c:layout/>
      <c:lineChart>
        <c:varyColors val="0"/>
        <c:ser>
          <c:idx val="0"/>
          <c:order val="0"/>
          <c:spPr>
            <a:ln cmpd="sng">
              <a:solidFill>
                <a:srgbClr val="4285F4"/>
              </a:solidFill>
            </a:ln>
          </c:spPr>
          <c:marker>
            <c:symbol val="none"/>
          </c:marker>
          <c:cat>
            <c:strRef>
              <c:f>Joseph!$O$2:$O$17</c:f>
            </c:strRef>
          </c:cat>
          <c:val>
            <c:numRef>
              <c:f>Joseph!$R$2:$R$16</c:f>
              <c:numCache/>
            </c:numRef>
          </c:val>
          <c:smooth val="0"/>
        </c:ser>
        <c:axId val="1975829196"/>
        <c:axId val="520105807"/>
      </c:lineChart>
      <c:catAx>
        <c:axId val="197582919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Sprint </a:t>
                </a:r>
              </a:p>
            </c:rich>
          </c:tx>
          <c:overlay val="0"/>
        </c:title>
        <c:numFmt formatCode="General" sourceLinked="1"/>
        <c:majorTickMark val="none"/>
        <c:minorTickMark val="none"/>
        <c:spPr/>
        <c:txPr>
          <a:bodyPr/>
          <a:lstStyle/>
          <a:p>
            <a:pPr lvl="0">
              <a:defRPr b="0">
                <a:solidFill>
                  <a:srgbClr val="000000"/>
                </a:solidFill>
                <a:latin typeface="+mn-lt"/>
              </a:defRPr>
            </a:pPr>
          </a:p>
        </c:txPr>
        <c:crossAx val="520105807"/>
      </c:catAx>
      <c:valAx>
        <c:axId val="5201058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Over/Under</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75829196"/>
      </c:valAx>
    </c:plotArea>
    <c:legend>
      <c:legendPos val="r"/>
      <c:overlay val="0"/>
      <c:txPr>
        <a:bodyPr/>
        <a:lstStyle/>
        <a:p>
          <a:pPr lvl="0">
            <a:defRPr b="0">
              <a:solidFill>
                <a:srgbClr val="1A1A1A"/>
              </a:solidFill>
              <a:latin typeface="+mn-lt"/>
            </a:defRPr>
          </a:pPr>
        </a:p>
      </c:txPr>
    </c:legend>
    <c:plotVisOnly val="1"/>
  </c:chart>
</c:chartSpace>
</file>

<file path=xl/charts/chart7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2</a:t>
            </a:r>
          </a:p>
        </c:rich>
      </c:tx>
      <c:overlay val="0"/>
    </c:title>
    <c:plotArea>
      <c:layout/>
      <c:lineChart>
        <c:ser>
          <c:idx val="0"/>
          <c:order val="0"/>
          <c:tx>
            <c:strRef>
              <c:f>Joseph!$F$31</c:f>
            </c:strRef>
          </c:tx>
          <c:spPr>
            <a:ln cmpd="sng">
              <a:solidFill>
                <a:srgbClr val="4285F4"/>
              </a:solidFill>
            </a:ln>
          </c:spPr>
          <c:marker>
            <c:symbol val="none"/>
          </c:marker>
          <c:cat>
            <c:strRef>
              <c:f>Joseph!$E$32:$E$40</c:f>
            </c:strRef>
          </c:cat>
          <c:val>
            <c:numRef>
              <c:f>Joseph!$F$32:$F$40</c:f>
              <c:numCache/>
            </c:numRef>
          </c:val>
          <c:smooth val="0"/>
        </c:ser>
        <c:ser>
          <c:idx val="1"/>
          <c:order val="1"/>
          <c:tx>
            <c:strRef>
              <c:f>Joseph!$G$31</c:f>
            </c:strRef>
          </c:tx>
          <c:spPr>
            <a:ln cmpd="sng">
              <a:solidFill>
                <a:srgbClr val="EA4335"/>
              </a:solidFill>
            </a:ln>
          </c:spPr>
          <c:marker>
            <c:symbol val="none"/>
          </c:marker>
          <c:cat>
            <c:strRef>
              <c:f>Joseph!$E$32:$E$40</c:f>
            </c:strRef>
          </c:cat>
          <c:val>
            <c:numRef>
              <c:f>Joseph!$G$32:$G$40</c:f>
              <c:numCache/>
            </c:numRef>
          </c:val>
          <c:smooth val="0"/>
        </c:ser>
        <c:axId val="1616940763"/>
        <c:axId val="2015641263"/>
      </c:lineChart>
      <c:catAx>
        <c:axId val="161694076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2015641263"/>
      </c:catAx>
      <c:valAx>
        <c:axId val="201564126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16940763"/>
      </c:valAx>
    </c:plotArea>
    <c:legend>
      <c:legendPos val="r"/>
      <c:overlay val="0"/>
      <c:txPr>
        <a:bodyPr/>
        <a:lstStyle/>
        <a:p>
          <a:pPr lvl="0">
            <a:defRPr b="0">
              <a:solidFill>
                <a:srgbClr val="1A1A1A"/>
              </a:solidFill>
              <a:latin typeface="+mn-lt"/>
            </a:defRPr>
          </a:pPr>
        </a:p>
      </c:txPr>
    </c:legend>
    <c:plotVisOnly val="1"/>
  </c:chart>
</c:chartSpace>
</file>

<file path=xl/charts/chart7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3</a:t>
            </a:r>
          </a:p>
        </c:rich>
      </c:tx>
      <c:overlay val="0"/>
    </c:title>
    <c:plotArea>
      <c:layout/>
      <c:lineChart>
        <c:ser>
          <c:idx val="0"/>
          <c:order val="0"/>
          <c:tx>
            <c:strRef>
              <c:f>Joseph!$F$46</c:f>
            </c:strRef>
          </c:tx>
          <c:spPr>
            <a:ln cmpd="sng">
              <a:solidFill>
                <a:srgbClr val="4285F4"/>
              </a:solidFill>
            </a:ln>
          </c:spPr>
          <c:marker>
            <c:symbol val="none"/>
          </c:marker>
          <c:cat>
            <c:strRef>
              <c:f>Joseph!$E$47:$E$53</c:f>
            </c:strRef>
          </c:cat>
          <c:val>
            <c:numRef>
              <c:f>Joseph!$F$47:$F$53</c:f>
              <c:numCache/>
            </c:numRef>
          </c:val>
          <c:smooth val="0"/>
        </c:ser>
        <c:ser>
          <c:idx val="1"/>
          <c:order val="1"/>
          <c:tx>
            <c:strRef>
              <c:f>Joseph!$G$46</c:f>
            </c:strRef>
          </c:tx>
          <c:spPr>
            <a:ln cmpd="sng">
              <a:solidFill>
                <a:srgbClr val="EA4335"/>
              </a:solidFill>
            </a:ln>
          </c:spPr>
          <c:marker>
            <c:symbol val="none"/>
          </c:marker>
          <c:cat>
            <c:strRef>
              <c:f>Joseph!$E$47:$E$53</c:f>
            </c:strRef>
          </c:cat>
          <c:val>
            <c:numRef>
              <c:f>Joseph!$G$47:$G$53</c:f>
              <c:numCache/>
            </c:numRef>
          </c:val>
          <c:smooth val="0"/>
        </c:ser>
        <c:axId val="1635139312"/>
        <c:axId val="1273695193"/>
      </c:lineChart>
      <c:catAx>
        <c:axId val="163513931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 </a:t>
                </a:r>
              </a:p>
            </c:rich>
          </c:tx>
          <c:overlay val="0"/>
        </c:title>
        <c:numFmt formatCode="General" sourceLinked="1"/>
        <c:majorTickMark val="none"/>
        <c:minorTickMark val="none"/>
        <c:spPr/>
        <c:txPr>
          <a:bodyPr/>
          <a:lstStyle/>
          <a:p>
            <a:pPr lvl="0">
              <a:defRPr b="0">
                <a:solidFill>
                  <a:srgbClr val="000000"/>
                </a:solidFill>
                <a:latin typeface="+mn-lt"/>
              </a:defRPr>
            </a:pPr>
          </a:p>
        </c:txPr>
        <c:crossAx val="1273695193"/>
      </c:catAx>
      <c:valAx>
        <c:axId val="127369519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35139312"/>
      </c:valAx>
    </c:plotArea>
    <c:legend>
      <c:legendPos val="r"/>
      <c:overlay val="0"/>
      <c:txPr>
        <a:bodyPr/>
        <a:lstStyle/>
        <a:p>
          <a:pPr lvl="0">
            <a:defRPr b="0">
              <a:solidFill>
                <a:srgbClr val="1A1A1A"/>
              </a:solidFill>
              <a:latin typeface="+mn-lt"/>
            </a:defRPr>
          </a:pPr>
        </a:p>
      </c:txPr>
    </c:legend>
    <c:plotVisOnly val="1"/>
  </c:chart>
</c:chartSpace>
</file>

<file path=xl/charts/chart7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4</a:t>
            </a:r>
          </a:p>
        </c:rich>
      </c:tx>
      <c:overlay val="0"/>
    </c:title>
    <c:plotArea>
      <c:layout/>
      <c:lineChart>
        <c:ser>
          <c:idx val="0"/>
          <c:order val="0"/>
          <c:tx>
            <c:strRef>
              <c:f>Joseph!$F$61</c:f>
            </c:strRef>
          </c:tx>
          <c:spPr>
            <a:ln cmpd="sng">
              <a:solidFill>
                <a:srgbClr val="4285F4"/>
              </a:solidFill>
            </a:ln>
          </c:spPr>
          <c:marker>
            <c:symbol val="none"/>
          </c:marker>
          <c:cat>
            <c:strRef>
              <c:f>Joseph!$E$62:$E$70</c:f>
            </c:strRef>
          </c:cat>
          <c:val>
            <c:numRef>
              <c:f>Joseph!$F$62:$F$70</c:f>
              <c:numCache/>
            </c:numRef>
          </c:val>
          <c:smooth val="0"/>
        </c:ser>
        <c:ser>
          <c:idx val="1"/>
          <c:order val="1"/>
          <c:tx>
            <c:strRef>
              <c:f>Joseph!$G$61</c:f>
            </c:strRef>
          </c:tx>
          <c:spPr>
            <a:ln cmpd="sng">
              <a:solidFill>
                <a:srgbClr val="EA4335"/>
              </a:solidFill>
            </a:ln>
          </c:spPr>
          <c:marker>
            <c:symbol val="none"/>
          </c:marker>
          <c:cat>
            <c:strRef>
              <c:f>Joseph!$E$62:$E$70</c:f>
            </c:strRef>
          </c:cat>
          <c:val>
            <c:numRef>
              <c:f>Joseph!$G$62:$G$70</c:f>
              <c:numCache/>
            </c:numRef>
          </c:val>
          <c:smooth val="0"/>
        </c:ser>
        <c:axId val="836592135"/>
        <c:axId val="1573851501"/>
      </c:lineChart>
      <c:catAx>
        <c:axId val="83659213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 </a:t>
                </a:r>
              </a:p>
            </c:rich>
          </c:tx>
          <c:overlay val="0"/>
        </c:title>
        <c:numFmt formatCode="General" sourceLinked="1"/>
        <c:majorTickMark val="none"/>
        <c:minorTickMark val="none"/>
        <c:spPr/>
        <c:txPr>
          <a:bodyPr/>
          <a:lstStyle/>
          <a:p>
            <a:pPr lvl="0">
              <a:defRPr b="0">
                <a:solidFill>
                  <a:srgbClr val="000000"/>
                </a:solidFill>
                <a:latin typeface="+mn-lt"/>
              </a:defRPr>
            </a:pPr>
          </a:p>
        </c:txPr>
        <c:crossAx val="1573851501"/>
      </c:catAx>
      <c:valAx>
        <c:axId val="157385150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36592135"/>
      </c:valAx>
    </c:plotArea>
    <c:legend>
      <c:legendPos val="r"/>
      <c:overlay val="0"/>
      <c:txPr>
        <a:bodyPr/>
        <a:lstStyle/>
        <a:p>
          <a:pPr lvl="0">
            <a:defRPr b="0">
              <a:solidFill>
                <a:srgbClr val="1A1A1A"/>
              </a:solidFill>
              <a:latin typeface="+mn-lt"/>
            </a:defRPr>
          </a:pPr>
        </a:p>
      </c:txPr>
    </c:legend>
    <c:plotVisOnly val="1"/>
  </c:chart>
</c:chartSpace>
</file>

<file path=xl/charts/chart7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5</a:t>
            </a:r>
          </a:p>
        </c:rich>
      </c:tx>
      <c:overlay val="0"/>
    </c:title>
    <c:plotArea>
      <c:layout/>
      <c:lineChart>
        <c:ser>
          <c:idx val="0"/>
          <c:order val="0"/>
          <c:tx>
            <c:strRef>
              <c:f>Joseph!$F$77</c:f>
            </c:strRef>
          </c:tx>
          <c:spPr>
            <a:ln cmpd="sng">
              <a:solidFill>
                <a:srgbClr val="4285F4"/>
              </a:solidFill>
            </a:ln>
          </c:spPr>
          <c:marker>
            <c:symbol val="none"/>
          </c:marker>
          <c:cat>
            <c:strRef>
              <c:f>Joseph!$E$78:$E$88</c:f>
            </c:strRef>
          </c:cat>
          <c:val>
            <c:numRef>
              <c:f>Joseph!$F$78:$F$88</c:f>
              <c:numCache/>
            </c:numRef>
          </c:val>
          <c:smooth val="0"/>
        </c:ser>
        <c:ser>
          <c:idx val="1"/>
          <c:order val="1"/>
          <c:tx>
            <c:strRef>
              <c:f>Joseph!$G$77</c:f>
            </c:strRef>
          </c:tx>
          <c:spPr>
            <a:ln cmpd="sng">
              <a:solidFill>
                <a:srgbClr val="EA4335"/>
              </a:solidFill>
            </a:ln>
          </c:spPr>
          <c:marker>
            <c:symbol val="none"/>
          </c:marker>
          <c:cat>
            <c:strRef>
              <c:f>Joseph!$E$78:$E$88</c:f>
            </c:strRef>
          </c:cat>
          <c:val>
            <c:numRef>
              <c:f>Joseph!$G$78:$G$88</c:f>
              <c:numCache/>
            </c:numRef>
          </c:val>
          <c:smooth val="0"/>
        </c:ser>
        <c:axId val="1981934085"/>
        <c:axId val="1069812430"/>
      </c:lineChart>
      <c:catAx>
        <c:axId val="198193408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1069812430"/>
      </c:catAx>
      <c:valAx>
        <c:axId val="1069812430"/>
        <c:scaling>
          <c:orientation val="minMax"/>
          <c:min val="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81934085"/>
      </c:valAx>
    </c:plotArea>
    <c:legend>
      <c:legendPos val="r"/>
      <c:overlay val="0"/>
      <c:txPr>
        <a:bodyPr/>
        <a:lstStyle/>
        <a:p>
          <a:pPr lvl="0">
            <a:defRPr b="0">
              <a:solidFill>
                <a:srgbClr val="1A1A1A"/>
              </a:solidFill>
              <a:latin typeface="+mn-lt"/>
            </a:defRPr>
          </a:pPr>
        </a:p>
      </c:txPr>
    </c:legend>
    <c:plotVisOnly val="1"/>
  </c:chart>
</c:chartSpace>
</file>

<file path=xl/charts/chart7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6</a:t>
            </a:r>
          </a:p>
        </c:rich>
      </c:tx>
      <c:overlay val="0"/>
    </c:title>
    <c:plotArea>
      <c:layout/>
      <c:lineChart>
        <c:ser>
          <c:idx val="0"/>
          <c:order val="0"/>
          <c:tx>
            <c:strRef>
              <c:f>Joseph!$F$93</c:f>
            </c:strRef>
          </c:tx>
          <c:spPr>
            <a:ln cmpd="sng">
              <a:solidFill>
                <a:srgbClr val="4285F4"/>
              </a:solidFill>
            </a:ln>
          </c:spPr>
          <c:marker>
            <c:symbol val="none"/>
          </c:marker>
          <c:cat>
            <c:strRef>
              <c:f>Joseph!$E$94:$E$110</c:f>
            </c:strRef>
          </c:cat>
          <c:val>
            <c:numRef>
              <c:f>Joseph!$F$94:$F$110</c:f>
              <c:numCache/>
            </c:numRef>
          </c:val>
          <c:smooth val="0"/>
        </c:ser>
        <c:ser>
          <c:idx val="1"/>
          <c:order val="1"/>
          <c:tx>
            <c:strRef>
              <c:f>Joseph!$G$93</c:f>
            </c:strRef>
          </c:tx>
          <c:spPr>
            <a:ln cmpd="sng">
              <a:solidFill>
                <a:srgbClr val="EA4335"/>
              </a:solidFill>
            </a:ln>
          </c:spPr>
          <c:marker>
            <c:symbol val="none"/>
          </c:marker>
          <c:cat>
            <c:strRef>
              <c:f>Joseph!$E$94:$E$110</c:f>
            </c:strRef>
          </c:cat>
          <c:val>
            <c:numRef>
              <c:f>Joseph!$G$94:$G$110</c:f>
              <c:numCache/>
            </c:numRef>
          </c:val>
          <c:smooth val="0"/>
        </c:ser>
        <c:axId val="855186528"/>
        <c:axId val="2098559596"/>
      </c:lineChart>
      <c:catAx>
        <c:axId val="85518652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2098559596"/>
      </c:catAx>
      <c:valAx>
        <c:axId val="209855959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55186528"/>
      </c:valAx>
    </c:plotArea>
    <c:legend>
      <c:legendPos val="r"/>
      <c:overlay val="0"/>
      <c:txPr>
        <a:bodyPr/>
        <a:lstStyle/>
        <a:p>
          <a:pPr lvl="0">
            <a:defRPr b="0">
              <a:solidFill>
                <a:srgbClr val="1A1A1A"/>
              </a:solidFill>
              <a:latin typeface="+mn-lt"/>
            </a:defRPr>
          </a:pPr>
        </a:p>
      </c:txPr>
    </c:legend>
    <c:plotVisOnly val="1"/>
  </c:chart>
</c:chartSpace>
</file>

<file path=xl/charts/chart8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7</a:t>
            </a:r>
          </a:p>
        </c:rich>
      </c:tx>
      <c:overlay val="0"/>
    </c:title>
    <c:plotArea>
      <c:layout/>
      <c:lineChart>
        <c:ser>
          <c:idx val="0"/>
          <c:order val="0"/>
          <c:tx>
            <c:strRef>
              <c:f>Joseph!$F$115</c:f>
            </c:strRef>
          </c:tx>
          <c:spPr>
            <a:ln cmpd="sng">
              <a:solidFill>
                <a:srgbClr val="4285F4"/>
              </a:solidFill>
            </a:ln>
          </c:spPr>
          <c:marker>
            <c:symbol val="none"/>
          </c:marker>
          <c:cat>
            <c:strRef>
              <c:f>Joseph!$E$116:$E$128</c:f>
            </c:strRef>
          </c:cat>
          <c:val>
            <c:numRef>
              <c:f>Joseph!$F$116:$F$128</c:f>
              <c:numCache/>
            </c:numRef>
          </c:val>
          <c:smooth val="0"/>
        </c:ser>
        <c:ser>
          <c:idx val="1"/>
          <c:order val="1"/>
          <c:tx>
            <c:strRef>
              <c:f>Joseph!$G$115</c:f>
            </c:strRef>
          </c:tx>
          <c:spPr>
            <a:ln cmpd="sng">
              <a:solidFill>
                <a:srgbClr val="EA4335"/>
              </a:solidFill>
            </a:ln>
          </c:spPr>
          <c:marker>
            <c:symbol val="none"/>
          </c:marker>
          <c:cat>
            <c:strRef>
              <c:f>Joseph!$E$116:$E$128</c:f>
            </c:strRef>
          </c:cat>
          <c:val>
            <c:numRef>
              <c:f>Joseph!$G$116:$G$128</c:f>
              <c:numCache/>
            </c:numRef>
          </c:val>
          <c:smooth val="0"/>
        </c:ser>
        <c:axId val="444458146"/>
        <c:axId val="583538024"/>
      </c:lineChart>
      <c:catAx>
        <c:axId val="44445814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583538024"/>
      </c:catAx>
      <c:valAx>
        <c:axId val="583538024"/>
        <c:scaling>
          <c:orientation val="minMax"/>
          <c:min val="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44458146"/>
      </c:valAx>
    </c:plotArea>
    <c:legend>
      <c:legendPos val="r"/>
      <c:overlay val="0"/>
      <c:txPr>
        <a:bodyPr/>
        <a:lstStyle/>
        <a:p>
          <a:pPr lvl="0">
            <a:defRPr b="0">
              <a:solidFill>
                <a:srgbClr val="1A1A1A"/>
              </a:solidFill>
              <a:latin typeface="+mn-lt"/>
            </a:defRPr>
          </a:pPr>
        </a:p>
      </c:txPr>
    </c:legend>
    <c:plotVisOnly val="1"/>
  </c:chart>
</c:chartSpace>
</file>

<file path=xl/charts/chart8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8</a:t>
            </a:r>
          </a:p>
        </c:rich>
      </c:tx>
      <c:overlay val="0"/>
    </c:title>
    <c:plotArea>
      <c:layout/>
      <c:lineChart>
        <c:ser>
          <c:idx val="0"/>
          <c:order val="0"/>
          <c:tx>
            <c:strRef>
              <c:f>Joseph!$F$133</c:f>
            </c:strRef>
          </c:tx>
          <c:spPr>
            <a:ln cmpd="sng">
              <a:solidFill>
                <a:srgbClr val="4285F4"/>
              </a:solidFill>
            </a:ln>
          </c:spPr>
          <c:marker>
            <c:symbol val="none"/>
          </c:marker>
          <c:cat>
            <c:strRef>
              <c:f>Joseph!$E$134:$E$146</c:f>
            </c:strRef>
          </c:cat>
          <c:val>
            <c:numRef>
              <c:f>Joseph!$F$134:$F$146</c:f>
              <c:numCache/>
            </c:numRef>
          </c:val>
          <c:smooth val="0"/>
        </c:ser>
        <c:ser>
          <c:idx val="1"/>
          <c:order val="1"/>
          <c:tx>
            <c:strRef>
              <c:f>Joseph!$G$133</c:f>
            </c:strRef>
          </c:tx>
          <c:spPr>
            <a:ln cmpd="sng">
              <a:solidFill>
                <a:srgbClr val="EA4335"/>
              </a:solidFill>
            </a:ln>
          </c:spPr>
          <c:marker>
            <c:symbol val="none"/>
          </c:marker>
          <c:cat>
            <c:strRef>
              <c:f>Joseph!$E$134:$E$146</c:f>
            </c:strRef>
          </c:cat>
          <c:val>
            <c:numRef>
              <c:f>Joseph!$G$134:$G$146</c:f>
              <c:numCache/>
            </c:numRef>
          </c:val>
          <c:smooth val="0"/>
        </c:ser>
        <c:axId val="1894829232"/>
        <c:axId val="1931358421"/>
      </c:lineChart>
      <c:catAx>
        <c:axId val="189482923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1931358421"/>
      </c:catAx>
      <c:valAx>
        <c:axId val="1931358421"/>
        <c:scaling>
          <c:orientation val="minMax"/>
          <c:min val="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94829232"/>
      </c:valAx>
    </c:plotArea>
    <c:legend>
      <c:legendPos val="r"/>
      <c:overlay val="0"/>
      <c:txPr>
        <a:bodyPr/>
        <a:lstStyle/>
        <a:p>
          <a:pPr lvl="0">
            <a:defRPr b="0">
              <a:solidFill>
                <a:srgbClr val="1A1A1A"/>
              </a:solidFill>
              <a:latin typeface="+mn-lt"/>
            </a:defRPr>
          </a:pPr>
        </a:p>
      </c:txPr>
    </c:legend>
    <c:plotVisOnly val="1"/>
  </c:chart>
</c:chartSpace>
</file>

<file path=xl/charts/chart8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9</a:t>
            </a:r>
          </a:p>
        </c:rich>
      </c:tx>
      <c:overlay val="0"/>
    </c:title>
    <c:plotArea>
      <c:layout/>
      <c:lineChart>
        <c:ser>
          <c:idx val="0"/>
          <c:order val="0"/>
          <c:tx>
            <c:strRef>
              <c:f>Joseph!$F$151</c:f>
            </c:strRef>
          </c:tx>
          <c:spPr>
            <a:ln cmpd="sng">
              <a:solidFill>
                <a:srgbClr val="4285F4"/>
              </a:solidFill>
            </a:ln>
          </c:spPr>
          <c:marker>
            <c:symbol val="none"/>
          </c:marker>
          <c:cat>
            <c:strRef>
              <c:f>Joseph!$E$152:$E$164</c:f>
            </c:strRef>
          </c:cat>
          <c:val>
            <c:numRef>
              <c:f>Joseph!$F$152:$F$164</c:f>
              <c:numCache/>
            </c:numRef>
          </c:val>
          <c:smooth val="0"/>
        </c:ser>
        <c:ser>
          <c:idx val="1"/>
          <c:order val="1"/>
          <c:tx>
            <c:strRef>
              <c:f>Joseph!$G$151</c:f>
            </c:strRef>
          </c:tx>
          <c:spPr>
            <a:ln cmpd="sng">
              <a:solidFill>
                <a:srgbClr val="EA4335"/>
              </a:solidFill>
            </a:ln>
          </c:spPr>
          <c:marker>
            <c:symbol val="none"/>
          </c:marker>
          <c:cat>
            <c:strRef>
              <c:f>Joseph!$E$152:$E$164</c:f>
            </c:strRef>
          </c:cat>
          <c:val>
            <c:numRef>
              <c:f>Joseph!$G$152:$G$164</c:f>
              <c:numCache/>
            </c:numRef>
          </c:val>
          <c:smooth val="0"/>
        </c:ser>
        <c:axId val="456964377"/>
        <c:axId val="974615530"/>
      </c:lineChart>
      <c:catAx>
        <c:axId val="45696437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974615530"/>
      </c:catAx>
      <c:valAx>
        <c:axId val="97461553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56964377"/>
      </c:valAx>
    </c:plotArea>
    <c:legend>
      <c:legendPos val="r"/>
      <c:overlay val="0"/>
      <c:txPr>
        <a:bodyPr/>
        <a:lstStyle/>
        <a:p>
          <a:pPr lvl="0">
            <a:defRPr b="0">
              <a:solidFill>
                <a:srgbClr val="1A1A1A"/>
              </a:solidFill>
              <a:latin typeface="+mn-lt"/>
            </a:defRPr>
          </a:pPr>
        </a:p>
      </c:txPr>
    </c:legend>
    <c:plotVisOnly val="1"/>
  </c:chart>
</c:chartSpace>
</file>

<file path=xl/charts/chart8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10</a:t>
            </a:r>
          </a:p>
        </c:rich>
      </c:tx>
      <c:overlay val="0"/>
    </c:title>
    <c:plotArea>
      <c:layout/>
      <c:lineChart>
        <c:ser>
          <c:idx val="0"/>
          <c:order val="0"/>
          <c:tx>
            <c:strRef>
              <c:f>Joseph!$F$169</c:f>
            </c:strRef>
          </c:tx>
          <c:spPr>
            <a:ln cmpd="sng">
              <a:solidFill>
                <a:srgbClr val="4285F4"/>
              </a:solidFill>
            </a:ln>
          </c:spPr>
          <c:marker>
            <c:symbol val="none"/>
          </c:marker>
          <c:cat>
            <c:strRef>
              <c:f>Joseph!$E$170:$E$182</c:f>
            </c:strRef>
          </c:cat>
          <c:val>
            <c:numRef>
              <c:f>Joseph!$F$170:$F$182</c:f>
              <c:numCache/>
            </c:numRef>
          </c:val>
          <c:smooth val="0"/>
        </c:ser>
        <c:ser>
          <c:idx val="1"/>
          <c:order val="1"/>
          <c:tx>
            <c:strRef>
              <c:f>Joseph!$G$169</c:f>
            </c:strRef>
          </c:tx>
          <c:spPr>
            <a:ln cmpd="sng">
              <a:solidFill>
                <a:srgbClr val="EA4335"/>
              </a:solidFill>
            </a:ln>
          </c:spPr>
          <c:marker>
            <c:symbol val="none"/>
          </c:marker>
          <c:cat>
            <c:strRef>
              <c:f>Joseph!$E$170:$E$182</c:f>
            </c:strRef>
          </c:cat>
          <c:val>
            <c:numRef>
              <c:f>Joseph!$G$170:$G$182</c:f>
              <c:numCache/>
            </c:numRef>
          </c:val>
          <c:smooth val="0"/>
        </c:ser>
        <c:axId val="15771610"/>
        <c:axId val="2060321357"/>
      </c:lineChart>
      <c:catAx>
        <c:axId val="1577161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2060321357"/>
      </c:catAx>
      <c:valAx>
        <c:axId val="2060321357"/>
        <c:scaling>
          <c:orientation val="minMax"/>
          <c:min val="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771610"/>
      </c:valAx>
    </c:plotArea>
    <c:legend>
      <c:legendPos val="r"/>
      <c:overlay val="0"/>
      <c:txPr>
        <a:bodyPr/>
        <a:lstStyle/>
        <a:p>
          <a:pPr lvl="0">
            <a:defRPr b="0">
              <a:solidFill>
                <a:srgbClr val="1A1A1A"/>
              </a:solidFill>
              <a:latin typeface="+mn-lt"/>
            </a:defRPr>
          </a:pPr>
        </a:p>
      </c:txPr>
    </c:legend>
    <c:plotVisOnly val="1"/>
  </c:chart>
</c:chartSpace>
</file>

<file path=xl/charts/chart8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11</a:t>
            </a:r>
          </a:p>
        </c:rich>
      </c:tx>
      <c:overlay val="0"/>
    </c:title>
    <c:plotArea>
      <c:layout/>
      <c:lineChart>
        <c:ser>
          <c:idx val="0"/>
          <c:order val="0"/>
          <c:tx>
            <c:strRef>
              <c:f>Joseph!$F$187</c:f>
            </c:strRef>
          </c:tx>
          <c:spPr>
            <a:ln cmpd="sng">
              <a:solidFill>
                <a:srgbClr val="4285F4"/>
              </a:solidFill>
            </a:ln>
          </c:spPr>
          <c:marker>
            <c:symbol val="none"/>
          </c:marker>
          <c:cat>
            <c:strRef>
              <c:f>Joseph!$E$188:$E$200</c:f>
            </c:strRef>
          </c:cat>
          <c:val>
            <c:numRef>
              <c:f>Joseph!$F$188:$F$200</c:f>
              <c:numCache/>
            </c:numRef>
          </c:val>
          <c:smooth val="0"/>
        </c:ser>
        <c:ser>
          <c:idx val="1"/>
          <c:order val="1"/>
          <c:tx>
            <c:strRef>
              <c:f>Joseph!$G$187</c:f>
            </c:strRef>
          </c:tx>
          <c:spPr>
            <a:ln cmpd="sng">
              <a:solidFill>
                <a:srgbClr val="EA4335"/>
              </a:solidFill>
            </a:ln>
          </c:spPr>
          <c:marker>
            <c:symbol val="none"/>
          </c:marker>
          <c:cat>
            <c:strRef>
              <c:f>Joseph!$E$188:$E$200</c:f>
            </c:strRef>
          </c:cat>
          <c:val>
            <c:numRef>
              <c:f>Joseph!$G$188:$G$200</c:f>
              <c:numCache/>
            </c:numRef>
          </c:val>
          <c:smooth val="0"/>
        </c:ser>
        <c:axId val="503907852"/>
        <c:axId val="1493921662"/>
      </c:lineChart>
      <c:catAx>
        <c:axId val="50390785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1493921662"/>
      </c:catAx>
      <c:valAx>
        <c:axId val="1493921662"/>
        <c:scaling>
          <c:orientation val="minMax"/>
          <c:min val="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03907852"/>
      </c:valAx>
    </c:plotArea>
    <c:legend>
      <c:legendPos val="r"/>
      <c:overlay val="0"/>
      <c:txPr>
        <a:bodyPr/>
        <a:lstStyle/>
        <a:p>
          <a:pPr lvl="0">
            <a:defRPr b="0">
              <a:solidFill>
                <a:srgbClr val="1A1A1A"/>
              </a:solidFill>
              <a:latin typeface="+mn-lt"/>
            </a:defRPr>
          </a:pPr>
        </a:p>
      </c:txPr>
    </c:legend>
    <c:plotVisOnly val="1"/>
  </c:chart>
</c:chartSpace>
</file>

<file path=xl/charts/chart8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12</a:t>
            </a:r>
          </a:p>
        </c:rich>
      </c:tx>
      <c:overlay val="0"/>
    </c:title>
    <c:plotArea>
      <c:layout/>
      <c:lineChart>
        <c:ser>
          <c:idx val="0"/>
          <c:order val="0"/>
          <c:tx>
            <c:strRef>
              <c:f>Joseph!$F$206</c:f>
            </c:strRef>
          </c:tx>
          <c:spPr>
            <a:ln cmpd="sng">
              <a:solidFill>
                <a:srgbClr val="4285F4"/>
              </a:solidFill>
            </a:ln>
          </c:spPr>
          <c:marker>
            <c:symbol val="none"/>
          </c:marker>
          <c:cat>
            <c:strRef>
              <c:f>Joseph!$E$207:$E$219</c:f>
            </c:strRef>
          </c:cat>
          <c:val>
            <c:numRef>
              <c:f>Joseph!$F$207:$F$219</c:f>
              <c:numCache/>
            </c:numRef>
          </c:val>
          <c:smooth val="0"/>
        </c:ser>
        <c:ser>
          <c:idx val="1"/>
          <c:order val="1"/>
          <c:tx>
            <c:strRef>
              <c:f>Joseph!$G$206</c:f>
            </c:strRef>
          </c:tx>
          <c:spPr>
            <a:ln cmpd="sng">
              <a:solidFill>
                <a:srgbClr val="EA4335"/>
              </a:solidFill>
            </a:ln>
          </c:spPr>
          <c:marker>
            <c:symbol val="none"/>
          </c:marker>
          <c:cat>
            <c:strRef>
              <c:f>Joseph!$E$207:$E$219</c:f>
            </c:strRef>
          </c:cat>
          <c:val>
            <c:numRef>
              <c:f>Joseph!$G$207:$G$219</c:f>
              <c:numCache/>
            </c:numRef>
          </c:val>
          <c:smooth val="0"/>
        </c:ser>
        <c:axId val="1599479094"/>
        <c:axId val="1351694146"/>
      </c:lineChart>
      <c:catAx>
        <c:axId val="159947909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1351694146"/>
      </c:catAx>
      <c:valAx>
        <c:axId val="135169414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99479094"/>
      </c:valAx>
    </c:plotArea>
    <c:legend>
      <c:legendPos val="r"/>
      <c:overlay val="0"/>
      <c:txPr>
        <a:bodyPr/>
        <a:lstStyle/>
        <a:p>
          <a:pPr lvl="0">
            <a:defRPr b="0">
              <a:solidFill>
                <a:srgbClr val="1A1A1A"/>
              </a:solidFill>
              <a:latin typeface="+mn-lt"/>
            </a:defRPr>
          </a:pPr>
        </a:p>
      </c:txPr>
    </c:legend>
    <c:plotVisOnly val="1"/>
  </c:chart>
</c:chartSpace>
</file>

<file path=xl/charts/chart8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13</a:t>
            </a:r>
          </a:p>
        </c:rich>
      </c:tx>
      <c:overlay val="0"/>
    </c:title>
    <c:plotArea>
      <c:layout/>
      <c:lineChart>
        <c:ser>
          <c:idx val="0"/>
          <c:order val="0"/>
          <c:tx>
            <c:strRef>
              <c:f>Joseph!$F$224</c:f>
            </c:strRef>
          </c:tx>
          <c:spPr>
            <a:ln cmpd="sng">
              <a:solidFill>
                <a:srgbClr val="4285F4"/>
              </a:solidFill>
            </a:ln>
          </c:spPr>
          <c:marker>
            <c:symbol val="none"/>
          </c:marker>
          <c:cat>
            <c:strRef>
              <c:f>Joseph!$E$225:$E$237</c:f>
            </c:strRef>
          </c:cat>
          <c:val>
            <c:numRef>
              <c:f>Joseph!$F$225:$F$237</c:f>
              <c:numCache/>
            </c:numRef>
          </c:val>
          <c:smooth val="0"/>
        </c:ser>
        <c:ser>
          <c:idx val="1"/>
          <c:order val="1"/>
          <c:tx>
            <c:strRef>
              <c:f>Joseph!$G$224</c:f>
            </c:strRef>
          </c:tx>
          <c:spPr>
            <a:ln cmpd="sng">
              <a:solidFill>
                <a:srgbClr val="EA4335"/>
              </a:solidFill>
            </a:ln>
          </c:spPr>
          <c:marker>
            <c:symbol val="none"/>
          </c:marker>
          <c:cat>
            <c:strRef>
              <c:f>Joseph!$E$225:$E$237</c:f>
            </c:strRef>
          </c:cat>
          <c:val>
            <c:numRef>
              <c:f>Joseph!$G$225:$G$237</c:f>
              <c:numCache/>
            </c:numRef>
          </c:val>
          <c:smooth val="0"/>
        </c:ser>
        <c:axId val="1359350213"/>
        <c:axId val="422955216"/>
      </c:lineChart>
      <c:catAx>
        <c:axId val="135935021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422955216"/>
      </c:catAx>
      <c:valAx>
        <c:axId val="422955216"/>
        <c:scaling>
          <c:orientation val="minMax"/>
          <c:min val="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59350213"/>
      </c:valAx>
    </c:plotArea>
    <c:legend>
      <c:legendPos val="r"/>
      <c:overlay val="0"/>
      <c:txPr>
        <a:bodyPr/>
        <a:lstStyle/>
        <a:p>
          <a:pPr lvl="0">
            <a:defRPr b="0">
              <a:solidFill>
                <a:srgbClr val="1A1A1A"/>
              </a:solidFill>
              <a:latin typeface="+mn-lt"/>
            </a:defRPr>
          </a:pPr>
        </a:p>
      </c:txPr>
    </c:legend>
    <c:plotVisOnly val="1"/>
  </c:chart>
</c:chartSpace>
</file>

<file path=xl/charts/chart8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14</a:t>
            </a:r>
          </a:p>
        </c:rich>
      </c:tx>
      <c:overlay val="0"/>
    </c:title>
    <c:plotArea>
      <c:layout/>
      <c:lineChart>
        <c:ser>
          <c:idx val="0"/>
          <c:order val="0"/>
          <c:tx>
            <c:strRef>
              <c:f>Joseph!$F$242</c:f>
            </c:strRef>
          </c:tx>
          <c:spPr>
            <a:ln cmpd="sng">
              <a:solidFill>
                <a:srgbClr val="4285F4"/>
              </a:solidFill>
            </a:ln>
          </c:spPr>
          <c:marker>
            <c:symbol val="none"/>
          </c:marker>
          <c:cat>
            <c:strRef>
              <c:f>Joseph!$E$243:$E$255</c:f>
            </c:strRef>
          </c:cat>
          <c:val>
            <c:numRef>
              <c:f>Joseph!$F$243:$F$255</c:f>
              <c:numCache/>
            </c:numRef>
          </c:val>
          <c:smooth val="0"/>
        </c:ser>
        <c:ser>
          <c:idx val="1"/>
          <c:order val="1"/>
          <c:tx>
            <c:strRef>
              <c:f>Joseph!$G$242</c:f>
            </c:strRef>
          </c:tx>
          <c:spPr>
            <a:ln cmpd="sng">
              <a:solidFill>
                <a:srgbClr val="EA4335"/>
              </a:solidFill>
            </a:ln>
          </c:spPr>
          <c:marker>
            <c:symbol val="none"/>
          </c:marker>
          <c:cat>
            <c:strRef>
              <c:f>Joseph!$E$243:$E$255</c:f>
            </c:strRef>
          </c:cat>
          <c:val>
            <c:numRef>
              <c:f>Joseph!$G$243:$G$255</c:f>
              <c:numCache/>
            </c:numRef>
          </c:val>
          <c:smooth val="0"/>
        </c:ser>
        <c:axId val="2042157237"/>
        <c:axId val="1095159514"/>
      </c:lineChart>
      <c:catAx>
        <c:axId val="204215723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1095159514"/>
      </c:catAx>
      <c:valAx>
        <c:axId val="1095159514"/>
        <c:scaling>
          <c:orientation val="minMax"/>
          <c:min val="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42157237"/>
      </c:valAx>
    </c:plotArea>
    <c:legend>
      <c:legendPos val="r"/>
      <c:overlay val="0"/>
      <c:txPr>
        <a:bodyPr/>
        <a:lstStyle/>
        <a:p>
          <a:pPr lvl="0">
            <a:defRPr b="0">
              <a:solidFill>
                <a:srgbClr val="1A1A1A"/>
              </a:solidFill>
              <a:latin typeface="+mn-lt"/>
            </a:defRPr>
          </a:pPr>
        </a:p>
      </c:txPr>
    </c:legend>
    <c:plotVisOnly val="1"/>
  </c:chart>
</c:chartSpace>
</file>

<file path=xl/charts/chart8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0</a:t>
            </a:r>
          </a:p>
        </c:rich>
      </c:tx>
      <c:overlay val="0"/>
    </c:title>
    <c:plotArea>
      <c:layout/>
      <c:lineChart>
        <c:ser>
          <c:idx val="0"/>
          <c:order val="0"/>
          <c:tx>
            <c:strRef>
              <c:f>Michael!$F$2</c:f>
            </c:strRef>
          </c:tx>
          <c:spPr>
            <a:ln cmpd="sng">
              <a:solidFill>
                <a:srgbClr val="4285F4"/>
              </a:solidFill>
            </a:ln>
          </c:spPr>
          <c:marker>
            <c:symbol val="none"/>
          </c:marker>
          <c:cat>
            <c:strRef>
              <c:f>Michael!$E$3:$E$11</c:f>
            </c:strRef>
          </c:cat>
          <c:val>
            <c:numRef>
              <c:f>Michael!$F$3:$F$11</c:f>
              <c:numCache/>
            </c:numRef>
          </c:val>
          <c:smooth val="0"/>
        </c:ser>
        <c:ser>
          <c:idx val="1"/>
          <c:order val="1"/>
          <c:tx>
            <c:strRef>
              <c:f>Michael!$G$2</c:f>
            </c:strRef>
          </c:tx>
          <c:spPr>
            <a:ln cmpd="sng">
              <a:solidFill>
                <a:srgbClr val="EA4335"/>
              </a:solidFill>
            </a:ln>
          </c:spPr>
          <c:marker>
            <c:symbol val="none"/>
          </c:marker>
          <c:cat>
            <c:strRef>
              <c:f>Michael!$E$3:$E$11</c:f>
            </c:strRef>
          </c:cat>
          <c:val>
            <c:numRef>
              <c:f>Michael!$G$3:$G$11</c:f>
              <c:numCache/>
            </c:numRef>
          </c:val>
          <c:smooth val="0"/>
        </c:ser>
        <c:axId val="1475375579"/>
        <c:axId val="1217392468"/>
      </c:lineChart>
      <c:catAx>
        <c:axId val="147537557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1217392468"/>
      </c:catAx>
      <c:valAx>
        <c:axId val="12173924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75375579"/>
      </c:valAx>
    </c:plotArea>
    <c:legend>
      <c:legendPos val="r"/>
      <c:overlay val="0"/>
      <c:txPr>
        <a:bodyPr/>
        <a:lstStyle/>
        <a:p>
          <a:pPr lvl="0">
            <a:defRPr b="0">
              <a:solidFill>
                <a:srgbClr val="1A1A1A"/>
              </a:solidFill>
              <a:latin typeface="+mn-lt"/>
            </a:defRPr>
          </a:pPr>
        </a:p>
      </c:txPr>
    </c:legend>
    <c:plotVisOnly val="1"/>
  </c:chart>
</c:chartSpace>
</file>

<file path=xl/charts/chart8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1</a:t>
            </a:r>
          </a:p>
        </c:rich>
      </c:tx>
      <c:overlay val="0"/>
    </c:title>
    <c:plotArea>
      <c:layout/>
      <c:lineChart>
        <c:ser>
          <c:idx val="0"/>
          <c:order val="0"/>
          <c:tx>
            <c:strRef>
              <c:f>Michael!$F$17</c:f>
            </c:strRef>
          </c:tx>
          <c:spPr>
            <a:ln cmpd="sng">
              <a:solidFill>
                <a:srgbClr val="4285F4"/>
              </a:solidFill>
            </a:ln>
          </c:spPr>
          <c:marker>
            <c:symbol val="none"/>
          </c:marker>
          <c:cat>
            <c:strRef>
              <c:f>Michael!$E$18:$E$27</c:f>
            </c:strRef>
          </c:cat>
          <c:val>
            <c:numRef>
              <c:f>Michael!$F$18:$F$27</c:f>
              <c:numCache/>
            </c:numRef>
          </c:val>
          <c:smooth val="0"/>
        </c:ser>
        <c:ser>
          <c:idx val="1"/>
          <c:order val="1"/>
          <c:tx>
            <c:strRef>
              <c:f>Michael!$G$17</c:f>
            </c:strRef>
          </c:tx>
          <c:spPr>
            <a:ln cmpd="sng">
              <a:solidFill>
                <a:srgbClr val="EA4335"/>
              </a:solidFill>
            </a:ln>
          </c:spPr>
          <c:marker>
            <c:symbol val="none"/>
          </c:marker>
          <c:cat>
            <c:strRef>
              <c:f>Michael!$E$18:$E$27</c:f>
            </c:strRef>
          </c:cat>
          <c:val>
            <c:numRef>
              <c:f>Michael!$G$18:$G$27</c:f>
              <c:numCache/>
            </c:numRef>
          </c:val>
          <c:smooth val="0"/>
        </c:ser>
        <c:axId val="1636029110"/>
        <c:axId val="974418051"/>
      </c:lineChart>
      <c:catAx>
        <c:axId val="163602911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974418051"/>
      </c:catAx>
      <c:valAx>
        <c:axId val="9744180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36029110"/>
      </c:valAx>
    </c:plotArea>
    <c:legend>
      <c:legendPos val="r"/>
      <c:overlay val="0"/>
      <c:txPr>
        <a:bodyPr/>
        <a:lstStyle/>
        <a:p>
          <a:pPr lvl="0">
            <a:defRPr b="0">
              <a:solidFill>
                <a:srgbClr val="1A1A1A"/>
              </a:solidFill>
              <a:latin typeface="+mn-lt"/>
            </a:defRPr>
          </a:pPr>
        </a:p>
      </c:txPr>
    </c:legend>
    <c:plotVisOnly val="1"/>
  </c:chart>
</c:chartSpace>
</file>

<file path=xl/charts/chart9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Error </a:t>
            </a:r>
          </a:p>
        </c:rich>
      </c:tx>
      <c:overlay val="0"/>
    </c:title>
    <c:plotArea>
      <c:layout/>
      <c:lineChart>
        <c:varyColors val="0"/>
        <c:ser>
          <c:idx val="0"/>
          <c:order val="0"/>
          <c:spPr>
            <a:ln cmpd="sng">
              <a:solidFill>
                <a:srgbClr val="4285F4"/>
              </a:solidFill>
            </a:ln>
          </c:spPr>
          <c:marker>
            <c:symbol val="none"/>
          </c:marker>
          <c:cat>
            <c:strRef>
              <c:f>Michael!$O$2:$O$16</c:f>
            </c:strRef>
          </c:cat>
          <c:val>
            <c:numRef>
              <c:f>Michael!$R$2:$R$12</c:f>
              <c:numCache/>
            </c:numRef>
          </c:val>
          <c:smooth val="0"/>
        </c:ser>
        <c:axId val="1576012705"/>
        <c:axId val="354385154"/>
      </c:lineChart>
      <c:catAx>
        <c:axId val="157601270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Sprint </a:t>
                </a:r>
              </a:p>
            </c:rich>
          </c:tx>
          <c:overlay val="0"/>
        </c:title>
        <c:numFmt formatCode="General" sourceLinked="1"/>
        <c:majorTickMark val="none"/>
        <c:minorTickMark val="none"/>
        <c:spPr/>
        <c:txPr>
          <a:bodyPr/>
          <a:lstStyle/>
          <a:p>
            <a:pPr lvl="0">
              <a:defRPr b="0">
                <a:solidFill>
                  <a:srgbClr val="000000"/>
                </a:solidFill>
                <a:latin typeface="+mn-lt"/>
              </a:defRPr>
            </a:pPr>
          </a:p>
        </c:txPr>
        <c:crossAx val="354385154"/>
      </c:catAx>
      <c:valAx>
        <c:axId val="35438515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Over/Under</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76012705"/>
      </c:valAx>
    </c:plotArea>
    <c:legend>
      <c:legendPos val="r"/>
      <c:overlay val="0"/>
      <c:txPr>
        <a:bodyPr/>
        <a:lstStyle/>
        <a:p>
          <a:pPr lvl="0">
            <a:defRPr b="0">
              <a:solidFill>
                <a:srgbClr val="1A1A1A"/>
              </a:solidFill>
              <a:latin typeface="+mn-lt"/>
            </a:defRPr>
          </a:pPr>
        </a:p>
      </c:txPr>
    </c:legend>
    <c:plotVisOnly val="1"/>
  </c:chart>
</c:chartSpace>
</file>

<file path=xl/charts/chart9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2</a:t>
            </a:r>
          </a:p>
        </c:rich>
      </c:tx>
      <c:overlay val="0"/>
    </c:title>
    <c:plotArea>
      <c:layout/>
      <c:lineChart>
        <c:ser>
          <c:idx val="0"/>
          <c:order val="0"/>
          <c:tx>
            <c:strRef>
              <c:f>Michael!$F$31</c:f>
            </c:strRef>
          </c:tx>
          <c:spPr>
            <a:ln cmpd="sng">
              <a:solidFill>
                <a:srgbClr val="4285F4"/>
              </a:solidFill>
            </a:ln>
          </c:spPr>
          <c:marker>
            <c:symbol val="none"/>
          </c:marker>
          <c:cat>
            <c:strRef>
              <c:f>Michael!$E$32:$E$40</c:f>
            </c:strRef>
          </c:cat>
          <c:val>
            <c:numRef>
              <c:f>Michael!$F$32:$F$40</c:f>
              <c:numCache/>
            </c:numRef>
          </c:val>
          <c:smooth val="0"/>
        </c:ser>
        <c:ser>
          <c:idx val="1"/>
          <c:order val="1"/>
          <c:tx>
            <c:strRef>
              <c:f>Michael!$G$31</c:f>
            </c:strRef>
          </c:tx>
          <c:spPr>
            <a:ln cmpd="sng">
              <a:solidFill>
                <a:srgbClr val="EA4335"/>
              </a:solidFill>
            </a:ln>
          </c:spPr>
          <c:marker>
            <c:symbol val="none"/>
          </c:marker>
          <c:cat>
            <c:strRef>
              <c:f>Michael!$E$32:$E$40</c:f>
            </c:strRef>
          </c:cat>
          <c:val>
            <c:numRef>
              <c:f>Michael!$G$32:$G$40</c:f>
              <c:numCache/>
            </c:numRef>
          </c:val>
          <c:smooth val="0"/>
        </c:ser>
        <c:axId val="651551747"/>
        <c:axId val="871080586"/>
      </c:lineChart>
      <c:catAx>
        <c:axId val="65155174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871080586"/>
      </c:catAx>
      <c:valAx>
        <c:axId val="8710805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51551747"/>
      </c:valAx>
    </c:plotArea>
    <c:legend>
      <c:legendPos val="r"/>
      <c:overlay val="0"/>
      <c:txPr>
        <a:bodyPr/>
        <a:lstStyle/>
        <a:p>
          <a:pPr lvl="0">
            <a:defRPr b="0">
              <a:solidFill>
                <a:srgbClr val="1A1A1A"/>
              </a:solidFill>
              <a:latin typeface="+mn-lt"/>
            </a:defRPr>
          </a:pPr>
        </a:p>
      </c:txPr>
    </c:legend>
    <c:plotVisOnly val="1"/>
  </c:chart>
</c:chartSpace>
</file>

<file path=xl/charts/chart9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3</a:t>
            </a:r>
          </a:p>
        </c:rich>
      </c:tx>
      <c:overlay val="0"/>
    </c:title>
    <c:plotArea>
      <c:layout/>
      <c:lineChart>
        <c:ser>
          <c:idx val="0"/>
          <c:order val="0"/>
          <c:tx>
            <c:strRef>
              <c:f>Michael!$F$46</c:f>
            </c:strRef>
          </c:tx>
          <c:spPr>
            <a:ln cmpd="sng">
              <a:solidFill>
                <a:srgbClr val="4285F4"/>
              </a:solidFill>
            </a:ln>
          </c:spPr>
          <c:marker>
            <c:symbol val="none"/>
          </c:marker>
          <c:cat>
            <c:strRef>
              <c:f>Michael!$E$47:$E$53</c:f>
            </c:strRef>
          </c:cat>
          <c:val>
            <c:numRef>
              <c:f>Michael!$F$47:$F$53</c:f>
              <c:numCache/>
            </c:numRef>
          </c:val>
          <c:smooth val="0"/>
        </c:ser>
        <c:ser>
          <c:idx val="1"/>
          <c:order val="1"/>
          <c:tx>
            <c:strRef>
              <c:f>Michael!$G$46</c:f>
            </c:strRef>
          </c:tx>
          <c:spPr>
            <a:ln cmpd="sng">
              <a:solidFill>
                <a:srgbClr val="EA4335"/>
              </a:solidFill>
            </a:ln>
          </c:spPr>
          <c:marker>
            <c:symbol val="none"/>
          </c:marker>
          <c:cat>
            <c:strRef>
              <c:f>Michael!$E$47:$E$53</c:f>
            </c:strRef>
          </c:cat>
          <c:val>
            <c:numRef>
              <c:f>Michael!$G$47:$G$53</c:f>
              <c:numCache/>
            </c:numRef>
          </c:val>
          <c:smooth val="0"/>
        </c:ser>
        <c:axId val="559544181"/>
        <c:axId val="374764218"/>
      </c:lineChart>
      <c:catAx>
        <c:axId val="55954418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 </a:t>
                </a:r>
              </a:p>
            </c:rich>
          </c:tx>
          <c:overlay val="0"/>
        </c:title>
        <c:numFmt formatCode="General" sourceLinked="1"/>
        <c:majorTickMark val="none"/>
        <c:minorTickMark val="none"/>
        <c:spPr/>
        <c:txPr>
          <a:bodyPr/>
          <a:lstStyle/>
          <a:p>
            <a:pPr lvl="0">
              <a:defRPr b="0">
                <a:solidFill>
                  <a:srgbClr val="000000"/>
                </a:solidFill>
                <a:latin typeface="+mn-lt"/>
              </a:defRPr>
            </a:pPr>
          </a:p>
        </c:txPr>
        <c:crossAx val="374764218"/>
      </c:catAx>
      <c:valAx>
        <c:axId val="37476421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59544181"/>
      </c:valAx>
    </c:plotArea>
    <c:legend>
      <c:legendPos val="r"/>
      <c:overlay val="0"/>
      <c:txPr>
        <a:bodyPr/>
        <a:lstStyle/>
        <a:p>
          <a:pPr lvl="0">
            <a:defRPr b="0">
              <a:solidFill>
                <a:srgbClr val="1A1A1A"/>
              </a:solidFill>
              <a:latin typeface="+mn-lt"/>
            </a:defRPr>
          </a:pPr>
        </a:p>
      </c:txPr>
    </c:legend>
    <c:plotVisOnly val="1"/>
  </c:chart>
</c:chartSpace>
</file>

<file path=xl/charts/chart9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4</a:t>
            </a:r>
          </a:p>
        </c:rich>
      </c:tx>
      <c:overlay val="0"/>
    </c:title>
    <c:plotArea>
      <c:layout/>
      <c:lineChart>
        <c:ser>
          <c:idx val="0"/>
          <c:order val="0"/>
          <c:tx>
            <c:strRef>
              <c:f>Michael!$F$60</c:f>
            </c:strRef>
          </c:tx>
          <c:spPr>
            <a:ln cmpd="sng">
              <a:solidFill>
                <a:srgbClr val="4285F4"/>
              </a:solidFill>
            </a:ln>
          </c:spPr>
          <c:marker>
            <c:symbol val="none"/>
          </c:marker>
          <c:cat>
            <c:strRef>
              <c:f>Michael!$E$61:$E$69</c:f>
            </c:strRef>
          </c:cat>
          <c:val>
            <c:numRef>
              <c:f>Michael!$F$61:$F$69</c:f>
              <c:numCache/>
            </c:numRef>
          </c:val>
          <c:smooth val="0"/>
        </c:ser>
        <c:ser>
          <c:idx val="1"/>
          <c:order val="1"/>
          <c:tx>
            <c:strRef>
              <c:f>Michael!$G$60</c:f>
            </c:strRef>
          </c:tx>
          <c:spPr>
            <a:ln cmpd="sng">
              <a:solidFill>
                <a:srgbClr val="EA4335"/>
              </a:solidFill>
            </a:ln>
          </c:spPr>
          <c:marker>
            <c:symbol val="none"/>
          </c:marker>
          <c:cat>
            <c:strRef>
              <c:f>Michael!$E$61:$E$69</c:f>
            </c:strRef>
          </c:cat>
          <c:val>
            <c:numRef>
              <c:f>Michael!$G$61:$G$69</c:f>
              <c:numCache/>
            </c:numRef>
          </c:val>
          <c:smooth val="0"/>
        </c:ser>
        <c:axId val="1973545082"/>
        <c:axId val="755978377"/>
      </c:lineChart>
      <c:catAx>
        <c:axId val="197354508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755978377"/>
      </c:catAx>
      <c:valAx>
        <c:axId val="7559783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73545082"/>
      </c:valAx>
    </c:plotArea>
    <c:legend>
      <c:legendPos val="r"/>
      <c:overlay val="0"/>
      <c:txPr>
        <a:bodyPr/>
        <a:lstStyle/>
        <a:p>
          <a:pPr lvl="0">
            <a:defRPr b="0">
              <a:solidFill>
                <a:srgbClr val="1A1A1A"/>
              </a:solidFill>
              <a:latin typeface="+mn-lt"/>
            </a:defRPr>
          </a:pPr>
        </a:p>
      </c:txPr>
    </c:legend>
    <c:plotVisOnly val="1"/>
  </c:chart>
</c:chartSpace>
</file>

<file path=xl/charts/chart9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5</a:t>
            </a:r>
          </a:p>
        </c:rich>
      </c:tx>
      <c:overlay val="0"/>
    </c:title>
    <c:plotArea>
      <c:layout/>
      <c:lineChart>
        <c:ser>
          <c:idx val="0"/>
          <c:order val="0"/>
          <c:tx>
            <c:strRef>
              <c:f>Michael!$F$76</c:f>
            </c:strRef>
          </c:tx>
          <c:spPr>
            <a:ln cmpd="sng">
              <a:solidFill>
                <a:srgbClr val="4285F4"/>
              </a:solidFill>
            </a:ln>
          </c:spPr>
          <c:marker>
            <c:symbol val="none"/>
          </c:marker>
          <c:cat>
            <c:strRef>
              <c:f>Michael!$E$77:$E$87</c:f>
            </c:strRef>
          </c:cat>
          <c:val>
            <c:numRef>
              <c:f>Michael!$F$77:$F$87</c:f>
              <c:numCache/>
            </c:numRef>
          </c:val>
          <c:smooth val="0"/>
        </c:ser>
        <c:ser>
          <c:idx val="1"/>
          <c:order val="1"/>
          <c:tx>
            <c:strRef>
              <c:f>Michael!$G$76</c:f>
            </c:strRef>
          </c:tx>
          <c:spPr>
            <a:ln cmpd="sng">
              <a:solidFill>
                <a:srgbClr val="EA4335"/>
              </a:solidFill>
            </a:ln>
          </c:spPr>
          <c:marker>
            <c:symbol val="none"/>
          </c:marker>
          <c:cat>
            <c:strRef>
              <c:f>Michael!$E$77:$E$87</c:f>
            </c:strRef>
          </c:cat>
          <c:val>
            <c:numRef>
              <c:f>Michael!$G$77:$G$87</c:f>
              <c:numCache/>
            </c:numRef>
          </c:val>
          <c:smooth val="0"/>
        </c:ser>
        <c:axId val="190087614"/>
        <c:axId val="566957378"/>
      </c:lineChart>
      <c:catAx>
        <c:axId val="19008761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566957378"/>
      </c:catAx>
      <c:valAx>
        <c:axId val="566957378"/>
        <c:scaling>
          <c:orientation val="minMax"/>
          <c:min val="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0087614"/>
      </c:valAx>
    </c:plotArea>
    <c:legend>
      <c:legendPos val="r"/>
      <c:overlay val="0"/>
      <c:txPr>
        <a:bodyPr/>
        <a:lstStyle/>
        <a:p>
          <a:pPr lvl="0">
            <a:defRPr b="0">
              <a:solidFill>
                <a:srgbClr val="1A1A1A"/>
              </a:solidFill>
              <a:latin typeface="+mn-lt"/>
            </a:defRPr>
          </a:pPr>
        </a:p>
      </c:txPr>
    </c:legend>
    <c:plotVisOnly val="1"/>
  </c:chart>
</c:chartSpace>
</file>

<file path=xl/charts/chart9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6</a:t>
            </a:r>
          </a:p>
        </c:rich>
      </c:tx>
      <c:overlay val="0"/>
    </c:title>
    <c:plotArea>
      <c:layout/>
      <c:lineChart>
        <c:ser>
          <c:idx val="0"/>
          <c:order val="0"/>
          <c:tx>
            <c:strRef>
              <c:f>Michael!$F$93</c:f>
            </c:strRef>
          </c:tx>
          <c:spPr>
            <a:ln cmpd="sng">
              <a:solidFill>
                <a:srgbClr val="4285F4"/>
              </a:solidFill>
            </a:ln>
          </c:spPr>
          <c:marker>
            <c:symbol val="none"/>
          </c:marker>
          <c:cat>
            <c:strRef>
              <c:f>Michael!$E$94:$E$110</c:f>
            </c:strRef>
          </c:cat>
          <c:val>
            <c:numRef>
              <c:f>Michael!$F$94:$F$110</c:f>
              <c:numCache/>
            </c:numRef>
          </c:val>
          <c:smooth val="0"/>
        </c:ser>
        <c:ser>
          <c:idx val="1"/>
          <c:order val="1"/>
          <c:tx>
            <c:strRef>
              <c:f>Michael!$G$93</c:f>
            </c:strRef>
          </c:tx>
          <c:spPr>
            <a:ln cmpd="sng">
              <a:solidFill>
                <a:srgbClr val="EA4335"/>
              </a:solidFill>
            </a:ln>
          </c:spPr>
          <c:marker>
            <c:symbol val="none"/>
          </c:marker>
          <c:cat>
            <c:strRef>
              <c:f>Michael!$E$94:$E$110</c:f>
            </c:strRef>
          </c:cat>
          <c:val>
            <c:numRef>
              <c:f>Michael!$G$94:$G$110</c:f>
              <c:numCache/>
            </c:numRef>
          </c:val>
          <c:smooth val="0"/>
        </c:ser>
        <c:axId val="1768809079"/>
        <c:axId val="844341744"/>
      </c:lineChart>
      <c:catAx>
        <c:axId val="176880907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844341744"/>
      </c:catAx>
      <c:valAx>
        <c:axId val="84434174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68809079"/>
      </c:valAx>
    </c:plotArea>
    <c:legend>
      <c:legendPos val="r"/>
      <c:overlay val="0"/>
      <c:txPr>
        <a:bodyPr/>
        <a:lstStyle/>
        <a:p>
          <a:pPr lvl="0">
            <a:defRPr b="0">
              <a:solidFill>
                <a:srgbClr val="1A1A1A"/>
              </a:solidFill>
              <a:latin typeface="+mn-lt"/>
            </a:defRPr>
          </a:pPr>
        </a:p>
      </c:txPr>
    </c:legend>
    <c:plotVisOnly val="1"/>
  </c:chart>
</c:chartSpace>
</file>

<file path=xl/charts/chart9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7</a:t>
            </a:r>
          </a:p>
        </c:rich>
      </c:tx>
      <c:overlay val="0"/>
    </c:title>
    <c:plotArea>
      <c:layout/>
      <c:lineChart>
        <c:ser>
          <c:idx val="0"/>
          <c:order val="0"/>
          <c:tx>
            <c:strRef>
              <c:f>Michael!$F$116</c:f>
            </c:strRef>
          </c:tx>
          <c:spPr>
            <a:ln cmpd="sng">
              <a:solidFill>
                <a:srgbClr val="4285F4"/>
              </a:solidFill>
            </a:ln>
          </c:spPr>
          <c:marker>
            <c:symbol val="none"/>
          </c:marker>
          <c:cat>
            <c:strRef>
              <c:f>Michael!$E$117:$E$129</c:f>
            </c:strRef>
          </c:cat>
          <c:val>
            <c:numRef>
              <c:f>Michael!$F$117:$F$129</c:f>
              <c:numCache/>
            </c:numRef>
          </c:val>
          <c:smooth val="0"/>
        </c:ser>
        <c:ser>
          <c:idx val="1"/>
          <c:order val="1"/>
          <c:tx>
            <c:strRef>
              <c:f>Michael!$G$116</c:f>
            </c:strRef>
          </c:tx>
          <c:spPr>
            <a:ln cmpd="sng">
              <a:solidFill>
                <a:srgbClr val="EA4335"/>
              </a:solidFill>
            </a:ln>
          </c:spPr>
          <c:marker>
            <c:symbol val="none"/>
          </c:marker>
          <c:cat>
            <c:strRef>
              <c:f>Michael!$E$117:$E$129</c:f>
            </c:strRef>
          </c:cat>
          <c:val>
            <c:numRef>
              <c:f>Michael!$G$117:$G$129</c:f>
              <c:numCache/>
            </c:numRef>
          </c:val>
          <c:smooth val="0"/>
        </c:ser>
        <c:axId val="2063984887"/>
        <c:axId val="1299339861"/>
      </c:lineChart>
      <c:catAx>
        <c:axId val="206398488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1299339861"/>
      </c:catAx>
      <c:valAx>
        <c:axId val="1299339861"/>
        <c:scaling>
          <c:orientation val="minMax"/>
          <c:min val="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63984887"/>
      </c:valAx>
    </c:plotArea>
    <c:legend>
      <c:legendPos val="r"/>
      <c:overlay val="0"/>
      <c:txPr>
        <a:bodyPr/>
        <a:lstStyle/>
        <a:p>
          <a:pPr lvl="0">
            <a:defRPr b="0">
              <a:solidFill>
                <a:srgbClr val="1A1A1A"/>
              </a:solidFill>
              <a:latin typeface="+mn-lt"/>
            </a:defRPr>
          </a:pPr>
        </a:p>
      </c:txPr>
    </c:legend>
    <c:plotVisOnly val="1"/>
  </c:chart>
</c:chartSpace>
</file>

<file path=xl/charts/chart9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8</a:t>
            </a:r>
          </a:p>
        </c:rich>
      </c:tx>
      <c:overlay val="0"/>
    </c:title>
    <c:plotArea>
      <c:layout/>
      <c:lineChart>
        <c:ser>
          <c:idx val="0"/>
          <c:order val="0"/>
          <c:tx>
            <c:strRef>
              <c:f>Michael!$F$135</c:f>
            </c:strRef>
          </c:tx>
          <c:spPr>
            <a:ln cmpd="sng">
              <a:solidFill>
                <a:srgbClr val="4285F4"/>
              </a:solidFill>
            </a:ln>
          </c:spPr>
          <c:marker>
            <c:symbol val="none"/>
          </c:marker>
          <c:cat>
            <c:strRef>
              <c:f>Michael!$E$136:$E$148</c:f>
            </c:strRef>
          </c:cat>
          <c:val>
            <c:numRef>
              <c:f>Michael!$F$136:$F$148</c:f>
              <c:numCache/>
            </c:numRef>
          </c:val>
          <c:smooth val="0"/>
        </c:ser>
        <c:ser>
          <c:idx val="1"/>
          <c:order val="1"/>
          <c:tx>
            <c:strRef>
              <c:f>Michael!$G$135</c:f>
            </c:strRef>
          </c:tx>
          <c:spPr>
            <a:ln cmpd="sng">
              <a:solidFill>
                <a:srgbClr val="EA4335"/>
              </a:solidFill>
            </a:ln>
          </c:spPr>
          <c:marker>
            <c:symbol val="none"/>
          </c:marker>
          <c:cat>
            <c:strRef>
              <c:f>Michael!$E$136:$E$148</c:f>
            </c:strRef>
          </c:cat>
          <c:val>
            <c:numRef>
              <c:f>Michael!$G$136:$G$148</c:f>
              <c:numCache/>
            </c:numRef>
          </c:val>
          <c:smooth val="0"/>
        </c:ser>
        <c:axId val="785831657"/>
        <c:axId val="923934850"/>
      </c:lineChart>
      <c:catAx>
        <c:axId val="78583165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923934850"/>
      </c:catAx>
      <c:valAx>
        <c:axId val="9239348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85831657"/>
      </c:valAx>
    </c:plotArea>
    <c:legend>
      <c:legendPos val="r"/>
      <c:overlay val="0"/>
      <c:txPr>
        <a:bodyPr/>
        <a:lstStyle/>
        <a:p>
          <a:pPr lvl="0">
            <a:defRPr b="0">
              <a:solidFill>
                <a:srgbClr val="1A1A1A"/>
              </a:solidFill>
              <a:latin typeface="+mn-lt"/>
            </a:defRPr>
          </a:pPr>
        </a:p>
      </c:txPr>
    </c:legend>
    <c:plotVisOnly val="1"/>
  </c:chart>
</c:chartSpace>
</file>

<file path=xl/charts/chart9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9</a:t>
            </a:r>
          </a:p>
        </c:rich>
      </c:tx>
      <c:overlay val="0"/>
    </c:title>
    <c:plotArea>
      <c:layout/>
      <c:lineChart>
        <c:ser>
          <c:idx val="0"/>
          <c:order val="0"/>
          <c:tx>
            <c:strRef>
              <c:f>Michael!$F$153</c:f>
            </c:strRef>
          </c:tx>
          <c:spPr>
            <a:ln cmpd="sng">
              <a:solidFill>
                <a:srgbClr val="4285F4"/>
              </a:solidFill>
            </a:ln>
          </c:spPr>
          <c:marker>
            <c:symbol val="none"/>
          </c:marker>
          <c:cat>
            <c:strRef>
              <c:f>Michael!$E$154:$E$166</c:f>
            </c:strRef>
          </c:cat>
          <c:val>
            <c:numRef>
              <c:f>Michael!$F$154:$F$166</c:f>
              <c:numCache/>
            </c:numRef>
          </c:val>
          <c:smooth val="0"/>
        </c:ser>
        <c:ser>
          <c:idx val="1"/>
          <c:order val="1"/>
          <c:tx>
            <c:strRef>
              <c:f>Michael!$G$153</c:f>
            </c:strRef>
          </c:tx>
          <c:spPr>
            <a:ln cmpd="sng">
              <a:solidFill>
                <a:srgbClr val="EA4335"/>
              </a:solidFill>
            </a:ln>
          </c:spPr>
          <c:marker>
            <c:symbol val="none"/>
          </c:marker>
          <c:cat>
            <c:strRef>
              <c:f>Michael!$E$154:$E$166</c:f>
            </c:strRef>
          </c:cat>
          <c:val>
            <c:numRef>
              <c:f>Michael!$G$154:$G$166</c:f>
              <c:numCache/>
            </c:numRef>
          </c:val>
          <c:smooth val="0"/>
        </c:ser>
        <c:axId val="850486206"/>
        <c:axId val="66945812"/>
      </c:lineChart>
      <c:catAx>
        <c:axId val="85048620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66945812"/>
      </c:catAx>
      <c:valAx>
        <c:axId val="66945812"/>
        <c:scaling>
          <c:orientation val="minMax"/>
          <c:min val="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a:solidFill/>
          </a:ln>
        </c:spPr>
        <c:txPr>
          <a:bodyPr/>
          <a:lstStyle/>
          <a:p>
            <a:pPr lvl="0">
              <a:defRPr b="0">
                <a:solidFill>
                  <a:srgbClr val="000000"/>
                </a:solidFill>
                <a:latin typeface="+mn-lt"/>
              </a:defRPr>
            </a:pPr>
          </a:p>
        </c:txPr>
        <c:crossAx val="850486206"/>
      </c:valAx>
    </c:plotArea>
    <c:legend>
      <c:legendPos val="r"/>
      <c:overlay val="0"/>
      <c:txPr>
        <a:bodyPr/>
        <a:lstStyle/>
        <a:p>
          <a:pPr lvl="0">
            <a:defRPr b="0">
              <a:solidFill>
                <a:srgbClr val="1A1A1A"/>
              </a:solidFill>
              <a:latin typeface="+mn-lt"/>
            </a:defRPr>
          </a:pPr>
        </a:p>
      </c:txPr>
    </c:legend>
    <c:plotVisOnly val="1"/>
  </c:chart>
</c:chartSpace>
</file>

<file path=xl/charts/chart9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Error</a:t>
            </a:r>
          </a:p>
        </c:rich>
      </c:tx>
      <c:overlay val="0"/>
    </c:title>
    <c:plotArea>
      <c:layout/>
      <c:lineChart>
        <c:varyColors val="0"/>
        <c:ser>
          <c:idx val="0"/>
          <c:order val="0"/>
          <c:tx>
            <c:strRef>
              <c:f>SzeMan!$R$1</c:f>
            </c:strRef>
          </c:tx>
          <c:spPr>
            <a:ln cmpd="sng">
              <a:solidFill>
                <a:srgbClr val="4285F4"/>
              </a:solidFill>
            </a:ln>
          </c:spPr>
          <c:marker>
            <c:symbol val="none"/>
          </c:marker>
          <c:cat>
            <c:strRef>
              <c:f>SzeMan!$O$2:$O$9</c:f>
            </c:strRef>
          </c:cat>
          <c:val>
            <c:numRef>
              <c:f>SzeMan!$R$2:$R$9</c:f>
              <c:numCache/>
            </c:numRef>
          </c:val>
          <c:smooth val="0"/>
        </c:ser>
        <c:axId val="284885623"/>
        <c:axId val="537669334"/>
      </c:lineChart>
      <c:catAx>
        <c:axId val="28488562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Sprint </a:t>
                </a:r>
              </a:p>
            </c:rich>
          </c:tx>
          <c:overlay val="0"/>
        </c:title>
        <c:numFmt formatCode="General" sourceLinked="1"/>
        <c:majorTickMark val="none"/>
        <c:minorTickMark val="none"/>
        <c:spPr/>
        <c:txPr>
          <a:bodyPr/>
          <a:lstStyle/>
          <a:p>
            <a:pPr lvl="0">
              <a:defRPr b="0">
                <a:solidFill>
                  <a:srgbClr val="000000"/>
                </a:solidFill>
                <a:latin typeface="+mn-lt"/>
              </a:defRPr>
            </a:pPr>
          </a:p>
        </c:txPr>
        <c:crossAx val="537669334"/>
      </c:catAx>
      <c:valAx>
        <c:axId val="5376693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Over/Under</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84885623"/>
      </c:valAx>
    </c:plotArea>
    <c:legend>
      <c:legendPos val="r"/>
      <c:overlay val="0"/>
      <c:txPr>
        <a:bodyPr/>
        <a:lstStyle/>
        <a:p>
          <a:pPr lvl="0">
            <a:defRPr b="0">
              <a:solidFill>
                <a:srgbClr val="1A1A1A"/>
              </a:solidFill>
              <a:latin typeface="+mn-lt"/>
            </a:defRPr>
          </a:pPr>
        </a:p>
      </c:txPr>
    </c:legend>
    <c:plotVisOnly val="1"/>
  </c:chart>
</c:chartSpace>
</file>

<file path=xl/charts/chart10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8</a:t>
            </a:r>
          </a:p>
        </c:rich>
      </c:tx>
      <c:overlay val="0"/>
    </c:title>
    <c:plotArea>
      <c:layout/>
      <c:lineChart>
        <c:ser>
          <c:idx val="0"/>
          <c:order val="0"/>
          <c:tx>
            <c:strRef>
              <c:f>SzeMan!$F$2</c:f>
            </c:strRef>
          </c:tx>
          <c:spPr>
            <a:ln cmpd="sng">
              <a:solidFill>
                <a:srgbClr val="4285F4"/>
              </a:solidFill>
            </a:ln>
          </c:spPr>
          <c:marker>
            <c:symbol val="none"/>
          </c:marker>
          <c:cat>
            <c:strRef>
              <c:f>SzeMan!$E$3:$E$15</c:f>
            </c:strRef>
          </c:cat>
          <c:val>
            <c:numRef>
              <c:f>SzeMan!$F$3:$F$15</c:f>
              <c:numCache/>
            </c:numRef>
          </c:val>
          <c:smooth val="0"/>
        </c:ser>
        <c:ser>
          <c:idx val="1"/>
          <c:order val="1"/>
          <c:tx>
            <c:strRef>
              <c:f>SzeMan!$G$2</c:f>
            </c:strRef>
          </c:tx>
          <c:spPr>
            <a:ln cmpd="sng">
              <a:solidFill>
                <a:srgbClr val="EA4335"/>
              </a:solidFill>
            </a:ln>
          </c:spPr>
          <c:marker>
            <c:symbol val="none"/>
          </c:marker>
          <c:cat>
            <c:strRef>
              <c:f>SzeMan!$E$3:$E$15</c:f>
            </c:strRef>
          </c:cat>
          <c:val>
            <c:numRef>
              <c:f>SzeMan!$G$3:$G$15</c:f>
              <c:numCache/>
            </c:numRef>
          </c:val>
          <c:smooth val="0"/>
        </c:ser>
        <c:axId val="685657726"/>
        <c:axId val="1073288332"/>
      </c:lineChart>
      <c:catAx>
        <c:axId val="68565772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1073288332"/>
      </c:catAx>
      <c:valAx>
        <c:axId val="107328833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85657726"/>
      </c:valAx>
    </c:plotArea>
    <c:legend>
      <c:legendPos val="r"/>
      <c:overlay val="0"/>
      <c:txPr>
        <a:bodyPr/>
        <a:lstStyle/>
        <a:p>
          <a:pPr lvl="0">
            <a:defRPr b="0">
              <a:solidFill>
                <a:srgbClr val="1A1A1A"/>
              </a:solidFill>
              <a:latin typeface="+mn-lt"/>
            </a:defRPr>
          </a:pPr>
        </a:p>
      </c:txPr>
    </c:legend>
    <c:plotVisOnly val="1"/>
  </c:chart>
</c:chartSpace>
</file>

<file path=xl/charts/chart10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9</a:t>
            </a:r>
          </a:p>
        </c:rich>
      </c:tx>
      <c:overlay val="0"/>
    </c:title>
    <c:plotArea>
      <c:layout/>
      <c:lineChart>
        <c:ser>
          <c:idx val="0"/>
          <c:order val="0"/>
          <c:tx>
            <c:strRef>
              <c:f>SzeMan!$F$21</c:f>
            </c:strRef>
          </c:tx>
          <c:spPr>
            <a:ln cmpd="sng">
              <a:solidFill>
                <a:srgbClr val="4285F4"/>
              </a:solidFill>
            </a:ln>
          </c:spPr>
          <c:marker>
            <c:symbol val="none"/>
          </c:marker>
          <c:cat>
            <c:strRef>
              <c:f>SzeMan!$E$22:$E$34</c:f>
            </c:strRef>
          </c:cat>
          <c:val>
            <c:numRef>
              <c:f>SzeMan!$F$22:$F$34</c:f>
              <c:numCache/>
            </c:numRef>
          </c:val>
          <c:smooth val="0"/>
        </c:ser>
        <c:ser>
          <c:idx val="1"/>
          <c:order val="1"/>
          <c:tx>
            <c:strRef>
              <c:f>SzeMan!$G$21</c:f>
            </c:strRef>
          </c:tx>
          <c:spPr>
            <a:ln cmpd="sng">
              <a:solidFill>
                <a:srgbClr val="EA4335"/>
              </a:solidFill>
            </a:ln>
          </c:spPr>
          <c:marker>
            <c:symbol val="none"/>
          </c:marker>
          <c:cat>
            <c:strRef>
              <c:f>SzeMan!$E$22:$E$34</c:f>
            </c:strRef>
          </c:cat>
          <c:val>
            <c:numRef>
              <c:f>SzeMan!$G$22:$G$34</c:f>
              <c:numCache/>
            </c:numRef>
          </c:val>
          <c:smooth val="0"/>
        </c:ser>
        <c:axId val="941566986"/>
        <c:axId val="222966062"/>
      </c:lineChart>
      <c:catAx>
        <c:axId val="94156698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222966062"/>
      </c:catAx>
      <c:valAx>
        <c:axId val="222966062"/>
        <c:scaling>
          <c:orientation val="minMax"/>
          <c:min val="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41566986"/>
      </c:valAx>
    </c:plotArea>
    <c:legend>
      <c:legendPos val="r"/>
      <c:overlay val="0"/>
      <c:txPr>
        <a:bodyPr/>
        <a:lstStyle/>
        <a:p>
          <a:pPr lvl="0">
            <a:defRPr b="0">
              <a:solidFill>
                <a:srgbClr val="1A1A1A"/>
              </a:solidFill>
              <a:latin typeface="+mn-lt"/>
            </a:defRPr>
          </a:pPr>
        </a:p>
      </c:txPr>
    </c:legend>
    <c:plotVisOnly val="1"/>
  </c:chart>
</c:chartSpace>
</file>

<file path=xl/charts/chart10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10</a:t>
            </a:r>
          </a:p>
        </c:rich>
      </c:tx>
      <c:overlay val="0"/>
    </c:title>
    <c:plotArea>
      <c:layout/>
      <c:lineChart>
        <c:ser>
          <c:idx val="0"/>
          <c:order val="0"/>
          <c:tx>
            <c:strRef>
              <c:f>SzeMan!$F$40</c:f>
            </c:strRef>
          </c:tx>
          <c:spPr>
            <a:ln cmpd="sng">
              <a:solidFill>
                <a:srgbClr val="4285F4"/>
              </a:solidFill>
            </a:ln>
          </c:spPr>
          <c:marker>
            <c:symbol val="none"/>
          </c:marker>
          <c:cat>
            <c:strRef>
              <c:f>SzeMan!$E$41:$E$53</c:f>
            </c:strRef>
          </c:cat>
          <c:val>
            <c:numRef>
              <c:f>SzeMan!$F$41:$F$53</c:f>
              <c:numCache/>
            </c:numRef>
          </c:val>
          <c:smooth val="0"/>
        </c:ser>
        <c:ser>
          <c:idx val="1"/>
          <c:order val="1"/>
          <c:tx>
            <c:strRef>
              <c:f>SzeMan!$G$40</c:f>
            </c:strRef>
          </c:tx>
          <c:spPr>
            <a:ln cmpd="sng">
              <a:solidFill>
                <a:srgbClr val="EA4335"/>
              </a:solidFill>
            </a:ln>
          </c:spPr>
          <c:marker>
            <c:symbol val="none"/>
          </c:marker>
          <c:cat>
            <c:strRef>
              <c:f>SzeMan!$E$41:$E$53</c:f>
            </c:strRef>
          </c:cat>
          <c:val>
            <c:numRef>
              <c:f>SzeMan!$G$41:$G$53</c:f>
              <c:numCache/>
            </c:numRef>
          </c:val>
          <c:smooth val="0"/>
        </c:ser>
        <c:axId val="2028951780"/>
        <c:axId val="602210887"/>
      </c:lineChart>
      <c:catAx>
        <c:axId val="202895178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602210887"/>
      </c:catAx>
      <c:valAx>
        <c:axId val="602210887"/>
        <c:scaling>
          <c:orientation val="minMax"/>
          <c:min val="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28951780"/>
      </c:valAx>
    </c:plotArea>
    <c:legend>
      <c:legendPos val="r"/>
      <c:overlay val="0"/>
      <c:txPr>
        <a:bodyPr/>
        <a:lstStyle/>
        <a:p>
          <a:pPr lvl="0">
            <a:defRPr b="0">
              <a:solidFill>
                <a:srgbClr val="1A1A1A"/>
              </a:solidFill>
              <a:latin typeface="+mn-lt"/>
            </a:defRPr>
          </a:pPr>
        </a:p>
      </c:txPr>
    </c:legend>
    <c:plotVisOnly val="1"/>
  </c:chart>
</c:chartSpace>
</file>

<file path=xl/charts/chart10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11</a:t>
            </a:r>
          </a:p>
        </c:rich>
      </c:tx>
      <c:overlay val="0"/>
    </c:title>
    <c:plotArea>
      <c:layout/>
      <c:lineChart>
        <c:ser>
          <c:idx val="0"/>
          <c:order val="0"/>
          <c:tx>
            <c:strRef>
              <c:f>SzeMan!$F$59</c:f>
            </c:strRef>
          </c:tx>
          <c:spPr>
            <a:ln cmpd="sng">
              <a:solidFill>
                <a:srgbClr val="4285F4"/>
              </a:solidFill>
            </a:ln>
          </c:spPr>
          <c:marker>
            <c:symbol val="none"/>
          </c:marker>
          <c:cat>
            <c:strRef>
              <c:f>SzeMan!$E$60:$E$72</c:f>
            </c:strRef>
          </c:cat>
          <c:val>
            <c:numRef>
              <c:f>SzeMan!$F$60:$F$72</c:f>
              <c:numCache/>
            </c:numRef>
          </c:val>
          <c:smooth val="0"/>
        </c:ser>
        <c:ser>
          <c:idx val="1"/>
          <c:order val="1"/>
          <c:tx>
            <c:strRef>
              <c:f>SzeMan!$G$59</c:f>
            </c:strRef>
          </c:tx>
          <c:spPr>
            <a:ln cmpd="sng">
              <a:solidFill>
                <a:srgbClr val="EA4335"/>
              </a:solidFill>
            </a:ln>
          </c:spPr>
          <c:marker>
            <c:symbol val="none"/>
          </c:marker>
          <c:cat>
            <c:strRef>
              <c:f>SzeMan!$E$60:$E$72</c:f>
            </c:strRef>
          </c:cat>
          <c:val>
            <c:numRef>
              <c:f>SzeMan!$G$60:$G$72</c:f>
              <c:numCache/>
            </c:numRef>
          </c:val>
          <c:smooth val="0"/>
        </c:ser>
        <c:axId val="1513062145"/>
        <c:axId val="1885161403"/>
      </c:lineChart>
      <c:catAx>
        <c:axId val="151306214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1885161403"/>
      </c:catAx>
      <c:valAx>
        <c:axId val="1885161403"/>
        <c:scaling>
          <c:orientation val="minMax"/>
          <c:min val="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13062145"/>
      </c:valAx>
    </c:plotArea>
    <c:legend>
      <c:legendPos val="r"/>
      <c:overlay val="0"/>
      <c:txPr>
        <a:bodyPr/>
        <a:lstStyle/>
        <a:p>
          <a:pPr lvl="0">
            <a:defRPr b="0">
              <a:solidFill>
                <a:srgbClr val="1A1A1A"/>
              </a:solidFill>
              <a:latin typeface="+mn-lt"/>
            </a:defRPr>
          </a:pPr>
        </a:p>
      </c:txPr>
    </c:legend>
    <c:plotVisOnly val="1"/>
  </c:chart>
</c:chartSpace>
</file>

<file path=xl/charts/chart10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12</a:t>
            </a:r>
          </a:p>
        </c:rich>
      </c:tx>
      <c:overlay val="0"/>
    </c:title>
    <c:plotArea>
      <c:layout/>
      <c:lineChart>
        <c:ser>
          <c:idx val="0"/>
          <c:order val="0"/>
          <c:tx>
            <c:strRef>
              <c:f>SzeMan!$F$77</c:f>
            </c:strRef>
          </c:tx>
          <c:spPr>
            <a:ln cmpd="sng">
              <a:solidFill>
                <a:srgbClr val="4285F4"/>
              </a:solidFill>
            </a:ln>
          </c:spPr>
          <c:marker>
            <c:symbol val="none"/>
          </c:marker>
          <c:cat>
            <c:strRef>
              <c:f>SzeMan!$E$78:$E$90</c:f>
            </c:strRef>
          </c:cat>
          <c:val>
            <c:numRef>
              <c:f>SzeMan!$F$78:$F$90</c:f>
              <c:numCache/>
            </c:numRef>
          </c:val>
          <c:smooth val="0"/>
        </c:ser>
        <c:ser>
          <c:idx val="1"/>
          <c:order val="1"/>
          <c:tx>
            <c:strRef>
              <c:f>SzeMan!$G$77</c:f>
            </c:strRef>
          </c:tx>
          <c:spPr>
            <a:ln cmpd="sng">
              <a:solidFill>
                <a:srgbClr val="EA4335"/>
              </a:solidFill>
            </a:ln>
          </c:spPr>
          <c:marker>
            <c:symbol val="none"/>
          </c:marker>
          <c:cat>
            <c:strRef>
              <c:f>SzeMan!$E$78:$E$90</c:f>
            </c:strRef>
          </c:cat>
          <c:val>
            <c:numRef>
              <c:f>SzeMan!$G$78:$G$90</c:f>
              <c:numCache/>
            </c:numRef>
          </c:val>
          <c:smooth val="0"/>
        </c:ser>
        <c:axId val="748140684"/>
        <c:axId val="1793823102"/>
      </c:lineChart>
      <c:catAx>
        <c:axId val="74814068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1793823102"/>
      </c:catAx>
      <c:valAx>
        <c:axId val="179382310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48140684"/>
      </c:valAx>
    </c:plotArea>
    <c:legend>
      <c:legendPos val="r"/>
      <c:overlay val="0"/>
      <c:txPr>
        <a:bodyPr/>
        <a:lstStyle/>
        <a:p>
          <a:pPr lvl="0">
            <a:defRPr b="0">
              <a:solidFill>
                <a:srgbClr val="1A1A1A"/>
              </a:solidFill>
              <a:latin typeface="+mn-lt"/>
            </a:defRPr>
          </a:pPr>
        </a:p>
      </c:txPr>
    </c:legend>
    <c:plotVisOnly val="1"/>
  </c:chart>
</c:chartSpace>
</file>

<file path=xl/charts/chart10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13</a:t>
            </a:r>
          </a:p>
        </c:rich>
      </c:tx>
      <c:overlay val="0"/>
    </c:title>
    <c:plotArea>
      <c:layout/>
      <c:lineChart>
        <c:ser>
          <c:idx val="0"/>
          <c:order val="0"/>
          <c:tx>
            <c:strRef>
              <c:f>SzeMan!$F$96</c:f>
            </c:strRef>
          </c:tx>
          <c:spPr>
            <a:ln cmpd="sng">
              <a:solidFill>
                <a:srgbClr val="4285F4"/>
              </a:solidFill>
            </a:ln>
          </c:spPr>
          <c:marker>
            <c:symbol val="none"/>
          </c:marker>
          <c:cat>
            <c:strRef>
              <c:f>SzeMan!$E$97:$E$109</c:f>
            </c:strRef>
          </c:cat>
          <c:val>
            <c:numRef>
              <c:f>SzeMan!$F$97:$F$109</c:f>
              <c:numCache/>
            </c:numRef>
          </c:val>
          <c:smooth val="0"/>
        </c:ser>
        <c:ser>
          <c:idx val="1"/>
          <c:order val="1"/>
          <c:tx>
            <c:strRef>
              <c:f>SzeMan!$G$96</c:f>
            </c:strRef>
          </c:tx>
          <c:spPr>
            <a:ln cmpd="sng">
              <a:solidFill>
                <a:srgbClr val="EA4335"/>
              </a:solidFill>
            </a:ln>
          </c:spPr>
          <c:marker>
            <c:symbol val="none"/>
          </c:marker>
          <c:cat>
            <c:strRef>
              <c:f>SzeMan!$E$97:$E$109</c:f>
            </c:strRef>
          </c:cat>
          <c:val>
            <c:numRef>
              <c:f>SzeMan!$G$97:$G$109</c:f>
              <c:numCache/>
            </c:numRef>
          </c:val>
          <c:smooth val="0"/>
        </c:ser>
        <c:axId val="91709010"/>
        <c:axId val="1007664951"/>
      </c:lineChart>
      <c:catAx>
        <c:axId val="9170901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1007664951"/>
      </c:catAx>
      <c:valAx>
        <c:axId val="10076649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1709010"/>
      </c:valAx>
    </c:plotArea>
    <c:legend>
      <c:legendPos val="r"/>
      <c:overlay val="0"/>
      <c:txPr>
        <a:bodyPr/>
        <a:lstStyle/>
        <a:p>
          <a:pPr lvl="0">
            <a:defRPr b="0">
              <a:solidFill>
                <a:srgbClr val="1A1A1A"/>
              </a:solidFill>
              <a:latin typeface="+mn-lt"/>
            </a:defRPr>
          </a:pPr>
        </a:p>
      </c:txPr>
    </c:legend>
    <c:plotVisOnly val="1"/>
  </c:chart>
</c:chartSpace>
</file>

<file path=xl/charts/chart10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14</a:t>
            </a:r>
          </a:p>
        </c:rich>
      </c:tx>
      <c:overlay val="0"/>
    </c:title>
    <c:plotArea>
      <c:layout/>
      <c:lineChart>
        <c:ser>
          <c:idx val="0"/>
          <c:order val="0"/>
          <c:tx>
            <c:strRef>
              <c:f>SzeMan!$F$114</c:f>
            </c:strRef>
          </c:tx>
          <c:spPr>
            <a:ln cmpd="sng">
              <a:solidFill>
                <a:srgbClr val="4285F4"/>
              </a:solidFill>
            </a:ln>
          </c:spPr>
          <c:marker>
            <c:symbol val="none"/>
          </c:marker>
          <c:cat>
            <c:strRef>
              <c:f>SzeMan!$E$115:$E$127</c:f>
            </c:strRef>
          </c:cat>
          <c:val>
            <c:numRef>
              <c:f>SzeMan!$F$115:$F$127</c:f>
              <c:numCache/>
            </c:numRef>
          </c:val>
          <c:smooth val="0"/>
        </c:ser>
        <c:ser>
          <c:idx val="1"/>
          <c:order val="1"/>
          <c:tx>
            <c:strRef>
              <c:f>SzeMan!$G$114</c:f>
            </c:strRef>
          </c:tx>
          <c:spPr>
            <a:ln cmpd="sng">
              <a:solidFill>
                <a:srgbClr val="EA4335"/>
              </a:solidFill>
            </a:ln>
          </c:spPr>
          <c:marker>
            <c:symbol val="none"/>
          </c:marker>
          <c:cat>
            <c:strRef>
              <c:f>SzeMan!$E$115:$E$127</c:f>
            </c:strRef>
          </c:cat>
          <c:val>
            <c:numRef>
              <c:f>SzeMan!$G$115:$G$127</c:f>
              <c:numCache/>
            </c:numRef>
          </c:val>
          <c:smooth val="0"/>
        </c:ser>
        <c:axId val="1476595762"/>
        <c:axId val="865564360"/>
      </c:lineChart>
      <c:catAx>
        <c:axId val="147659576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865564360"/>
      </c:catAx>
      <c:valAx>
        <c:axId val="86556436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76595762"/>
      </c:valAx>
    </c:plotArea>
    <c:legend>
      <c:legendPos val="r"/>
      <c:overlay val="0"/>
      <c:txPr>
        <a:bodyPr/>
        <a:lstStyle/>
        <a:p>
          <a:pPr lvl="0">
            <a:defRPr b="0">
              <a:solidFill>
                <a:srgbClr val="1A1A1A"/>
              </a:solidFill>
              <a:latin typeface="+mn-lt"/>
            </a:defRPr>
          </a:pPr>
        </a:p>
      </c:txPr>
    </c:legend>
    <c:plotVisOnly val="1"/>
  </c:chart>
</c:chartSpace>
</file>

<file path=xl/charts/chart10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15</a:t>
            </a:r>
          </a:p>
        </c:rich>
      </c:tx>
      <c:overlay val="0"/>
    </c:title>
    <c:plotArea>
      <c:layout/>
      <c:lineChart>
        <c:ser>
          <c:idx val="0"/>
          <c:order val="0"/>
          <c:tx>
            <c:strRef>
              <c:f>SzeMan!$F$132</c:f>
            </c:strRef>
          </c:tx>
          <c:spPr>
            <a:ln cmpd="sng">
              <a:solidFill>
                <a:srgbClr val="4285F4"/>
              </a:solidFill>
            </a:ln>
          </c:spPr>
          <c:marker>
            <c:symbol val="none"/>
          </c:marker>
          <c:cat>
            <c:strRef>
              <c:f>SzeMan!$E$133:$E$141</c:f>
            </c:strRef>
          </c:cat>
          <c:val>
            <c:numRef>
              <c:f>SzeMan!$F$133:$F$141</c:f>
              <c:numCache/>
            </c:numRef>
          </c:val>
          <c:smooth val="0"/>
        </c:ser>
        <c:ser>
          <c:idx val="1"/>
          <c:order val="1"/>
          <c:tx>
            <c:strRef>
              <c:f>SzeMan!$G$132</c:f>
            </c:strRef>
          </c:tx>
          <c:spPr>
            <a:ln cmpd="sng">
              <a:solidFill>
                <a:srgbClr val="EA4335"/>
              </a:solidFill>
            </a:ln>
          </c:spPr>
          <c:marker>
            <c:symbol val="none"/>
          </c:marker>
          <c:cat>
            <c:strRef>
              <c:f>SzeMan!$E$133:$E$141</c:f>
            </c:strRef>
          </c:cat>
          <c:val>
            <c:numRef>
              <c:f>SzeMan!$G$133:$G$141</c:f>
              <c:numCache/>
            </c:numRef>
          </c:val>
          <c:smooth val="0"/>
        </c:ser>
        <c:axId val="1630807648"/>
        <c:axId val="63081105"/>
      </c:lineChart>
      <c:catAx>
        <c:axId val="163080764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63081105"/>
      </c:catAx>
      <c:valAx>
        <c:axId val="6308110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30807648"/>
      </c:valAx>
    </c:plotArea>
    <c:legend>
      <c:legendPos val="r"/>
      <c:overlay val="0"/>
      <c:txPr>
        <a:bodyPr/>
        <a:lstStyle/>
        <a:p>
          <a:pPr lvl="0">
            <a:defRPr b="0">
              <a:solidFill>
                <a:srgbClr val="1A1A1A"/>
              </a:solidFill>
              <a:latin typeface="+mn-lt"/>
            </a:defRPr>
          </a:pPr>
        </a:p>
      </c:txPr>
    </c:legend>
    <c:plotVisOnly val="1"/>
  </c:chart>
</c:chartSpace>
</file>

<file path=xl/charts/chart10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Error Chart</a:t>
            </a:r>
          </a:p>
        </c:rich>
      </c:tx>
      <c:overlay val="0"/>
    </c:title>
    <c:plotArea>
      <c:layout/>
      <c:lineChart>
        <c:varyColors val="0"/>
        <c:ser>
          <c:idx val="0"/>
          <c:order val="0"/>
          <c:tx>
            <c:strRef>
              <c:f>'Error Chart'!$B$1</c:f>
            </c:strRef>
          </c:tx>
          <c:spPr>
            <a:ln cmpd="sng">
              <a:solidFill>
                <a:srgbClr val="4285F4"/>
              </a:solidFill>
            </a:ln>
          </c:spPr>
          <c:marker>
            <c:symbol val="none"/>
          </c:marker>
          <c:cat>
            <c:strRef>
              <c:f>'Error Chart'!$A$2:$A$17</c:f>
            </c:strRef>
          </c:cat>
          <c:val>
            <c:numRef>
              <c:f>'Error Chart'!$B$2:$B$17</c:f>
              <c:numCache/>
            </c:numRef>
          </c:val>
          <c:smooth val="0"/>
        </c:ser>
        <c:axId val="2067717773"/>
        <c:axId val="634897435"/>
      </c:lineChart>
      <c:catAx>
        <c:axId val="206771777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Number of Sprints</a:t>
                </a:r>
              </a:p>
            </c:rich>
          </c:tx>
          <c:overlay val="0"/>
        </c:title>
        <c:numFmt formatCode="General" sourceLinked="1"/>
        <c:majorTickMark val="none"/>
        <c:minorTickMark val="none"/>
        <c:spPr/>
        <c:txPr>
          <a:bodyPr/>
          <a:lstStyle/>
          <a:p>
            <a:pPr lvl="0">
              <a:defRPr b="0">
                <a:solidFill>
                  <a:srgbClr val="000000"/>
                </a:solidFill>
                <a:latin typeface="+mn-lt"/>
              </a:defRPr>
            </a:pPr>
          </a:p>
        </c:txPr>
        <c:crossAx val="634897435"/>
      </c:catAx>
      <c:valAx>
        <c:axId val="63489743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Error</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67717773"/>
      </c:valAx>
    </c:plotArea>
    <c:legend>
      <c:legendPos val="r"/>
      <c:overlay val="0"/>
      <c:txPr>
        <a:bodyPr/>
        <a:lstStyle/>
        <a:p>
          <a:pPr lvl="0">
            <a:defRPr b="0">
              <a:solidFill>
                <a:srgbClr val="1A1A1A"/>
              </a:solidFill>
              <a:latin typeface="+mn-lt"/>
            </a:defRPr>
          </a:pPr>
        </a:p>
      </c:txPr>
    </c:legend>
    <c:plotVisOnly val="1"/>
  </c:chart>
</c:chartSpace>
</file>

<file path=xl/charts/chart10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12</a:t>
            </a:r>
          </a:p>
        </c:rich>
      </c:tx>
      <c:overlay val="0"/>
    </c:title>
    <c:plotArea>
      <c:layout/>
      <c:lineChart>
        <c:ser>
          <c:idx val="0"/>
          <c:order val="0"/>
          <c:tx>
            <c:strRef>
              <c:f>'Sprint 12'!$J$2</c:f>
            </c:strRef>
          </c:tx>
          <c:spPr>
            <a:ln cmpd="sng">
              <a:solidFill>
                <a:srgbClr val="4285F4"/>
              </a:solidFill>
            </a:ln>
          </c:spPr>
          <c:marker>
            <c:symbol val="none"/>
          </c:marker>
          <c:cat>
            <c:strRef>
              <c:f>'Sprint 12'!$I$3:$I$15</c:f>
            </c:strRef>
          </c:cat>
          <c:val>
            <c:numRef>
              <c:f>'Sprint 12'!$J$3:$J$15</c:f>
              <c:numCache/>
            </c:numRef>
          </c:val>
          <c:smooth val="0"/>
        </c:ser>
        <c:ser>
          <c:idx val="1"/>
          <c:order val="1"/>
          <c:tx>
            <c:strRef>
              <c:f>'Sprint 12'!$K$2</c:f>
            </c:strRef>
          </c:tx>
          <c:spPr>
            <a:ln cmpd="sng">
              <a:solidFill>
                <a:srgbClr val="EA4335"/>
              </a:solidFill>
            </a:ln>
          </c:spPr>
          <c:marker>
            <c:symbol val="none"/>
          </c:marker>
          <c:cat>
            <c:strRef>
              <c:f>'Sprint 12'!$I$3:$I$15</c:f>
            </c:strRef>
          </c:cat>
          <c:val>
            <c:numRef>
              <c:f>'Sprint 12'!$K$3:$K$15</c:f>
              <c:numCache/>
            </c:numRef>
          </c:val>
          <c:smooth val="0"/>
        </c:ser>
        <c:axId val="200468439"/>
        <c:axId val="700029584"/>
      </c:lineChart>
      <c:catAx>
        <c:axId val="20046843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700029584"/>
      </c:catAx>
      <c:valAx>
        <c:axId val="70002958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0468439"/>
      </c:valAx>
    </c:plotArea>
    <c:legend>
      <c:legendPos val="r"/>
      <c:overlay val="0"/>
      <c:txPr>
        <a:bodyPr/>
        <a:lstStyle/>
        <a:p>
          <a:pPr lvl="0">
            <a:defRPr b="0">
              <a:solidFill>
                <a:srgbClr val="1A1A1A"/>
              </a:solidFill>
              <a:latin typeface="+mn-lt"/>
            </a:defRPr>
          </a:pPr>
        </a:p>
      </c:txPr>
    </c:legend>
    <c:plotVisOnly val="1"/>
  </c:chart>
</c:chartSpace>
</file>

<file path=xl/charts/chart1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11</a:t>
            </a:r>
          </a:p>
        </c:rich>
      </c:tx>
      <c:overlay val="0"/>
    </c:title>
    <c:plotArea>
      <c:layout/>
      <c:lineChart>
        <c:ser>
          <c:idx val="0"/>
          <c:order val="0"/>
          <c:tx>
            <c:strRef>
              <c:f>'Sprint 11'!$J$2</c:f>
            </c:strRef>
          </c:tx>
          <c:spPr>
            <a:ln cmpd="sng">
              <a:solidFill>
                <a:srgbClr val="4285F4"/>
              </a:solidFill>
            </a:ln>
          </c:spPr>
          <c:marker>
            <c:symbol val="none"/>
          </c:marker>
          <c:cat>
            <c:strRef>
              <c:f>'Sprint 11'!$I$3:$I$15</c:f>
            </c:strRef>
          </c:cat>
          <c:val>
            <c:numRef>
              <c:f>'Sprint 11'!$J$3:$J$15</c:f>
              <c:numCache/>
            </c:numRef>
          </c:val>
          <c:smooth val="0"/>
        </c:ser>
        <c:ser>
          <c:idx val="1"/>
          <c:order val="1"/>
          <c:tx>
            <c:strRef>
              <c:f>'Sprint 11'!$K$2</c:f>
            </c:strRef>
          </c:tx>
          <c:spPr>
            <a:ln cmpd="sng">
              <a:solidFill>
                <a:srgbClr val="EA4335"/>
              </a:solidFill>
            </a:ln>
          </c:spPr>
          <c:marker>
            <c:symbol val="none"/>
          </c:marker>
          <c:cat>
            <c:strRef>
              <c:f>'Sprint 11'!$I$3:$I$15</c:f>
            </c:strRef>
          </c:cat>
          <c:val>
            <c:numRef>
              <c:f>'Sprint 11'!$K$3:$K$15</c:f>
              <c:numCache/>
            </c:numRef>
          </c:val>
          <c:smooth val="0"/>
        </c:ser>
        <c:axId val="671758069"/>
        <c:axId val="457571025"/>
      </c:lineChart>
      <c:catAx>
        <c:axId val="67175806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457571025"/>
      </c:catAx>
      <c:valAx>
        <c:axId val="45757102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71758069"/>
      </c:valAx>
    </c:plotArea>
    <c:legend>
      <c:legendPos val="r"/>
      <c:overlay val="0"/>
      <c:txPr>
        <a:bodyPr/>
        <a:lstStyle/>
        <a:p>
          <a:pPr lvl="0">
            <a:defRPr b="0">
              <a:solidFill>
                <a:srgbClr val="1A1A1A"/>
              </a:solidFill>
              <a:latin typeface="+mn-lt"/>
            </a:defRPr>
          </a:pPr>
        </a:p>
      </c:txPr>
    </c:legend>
    <c:plotVisOnly val="1"/>
  </c:chart>
</c:chartSpace>
</file>

<file path=xl/charts/chart1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10</a:t>
            </a:r>
          </a:p>
        </c:rich>
      </c:tx>
      <c:overlay val="0"/>
    </c:title>
    <c:plotArea>
      <c:layout/>
      <c:lineChart>
        <c:ser>
          <c:idx val="0"/>
          <c:order val="0"/>
          <c:tx>
            <c:strRef>
              <c:f>'Sprint 10'!$J$2</c:f>
            </c:strRef>
          </c:tx>
          <c:spPr>
            <a:ln cmpd="sng">
              <a:solidFill>
                <a:srgbClr val="4285F4"/>
              </a:solidFill>
            </a:ln>
          </c:spPr>
          <c:marker>
            <c:symbol val="none"/>
          </c:marker>
          <c:cat>
            <c:strRef>
              <c:f>'Sprint 10'!$I$3:$I$15</c:f>
            </c:strRef>
          </c:cat>
          <c:val>
            <c:numRef>
              <c:f>'Sprint 10'!$J$3:$J$15</c:f>
              <c:numCache/>
            </c:numRef>
          </c:val>
          <c:smooth val="0"/>
        </c:ser>
        <c:ser>
          <c:idx val="1"/>
          <c:order val="1"/>
          <c:tx>
            <c:strRef>
              <c:f>'Sprint 10'!$K$2</c:f>
            </c:strRef>
          </c:tx>
          <c:spPr>
            <a:ln cmpd="sng">
              <a:solidFill>
                <a:srgbClr val="EA4335"/>
              </a:solidFill>
            </a:ln>
          </c:spPr>
          <c:marker>
            <c:symbol val="none"/>
          </c:marker>
          <c:cat>
            <c:strRef>
              <c:f>'Sprint 10'!$I$3:$I$15</c:f>
            </c:strRef>
          </c:cat>
          <c:val>
            <c:numRef>
              <c:f>'Sprint 10'!$K$3:$K$15</c:f>
              <c:numCache/>
            </c:numRef>
          </c:val>
          <c:smooth val="0"/>
        </c:ser>
        <c:axId val="179969518"/>
        <c:axId val="1936105281"/>
      </c:lineChart>
      <c:catAx>
        <c:axId val="17996951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1936105281"/>
      </c:catAx>
      <c:valAx>
        <c:axId val="1936105281"/>
        <c:scaling>
          <c:orientation val="minMax"/>
          <c:min val="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9969518"/>
      </c:valAx>
    </c:plotArea>
    <c:legend>
      <c:legendPos val="r"/>
      <c:overlay val="0"/>
      <c:txPr>
        <a:bodyPr/>
        <a:lstStyle/>
        <a:p>
          <a:pPr lvl="0">
            <a:defRPr b="0">
              <a:solidFill>
                <a:srgbClr val="1A1A1A"/>
              </a:solidFill>
              <a:latin typeface="+mn-lt"/>
            </a:defRPr>
          </a:pPr>
        </a:p>
      </c:txPr>
    </c:legend>
    <c:plotVisOnly val="1"/>
  </c:chart>
</c:chartSpace>
</file>

<file path=xl/charts/chart1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9</a:t>
            </a:r>
          </a:p>
        </c:rich>
      </c:tx>
      <c:overlay val="0"/>
    </c:title>
    <c:plotArea>
      <c:layout/>
      <c:lineChart>
        <c:ser>
          <c:idx val="0"/>
          <c:order val="0"/>
          <c:tx>
            <c:strRef>
              <c:f>'Sprint 9'!$J$2</c:f>
            </c:strRef>
          </c:tx>
          <c:spPr>
            <a:ln cmpd="sng">
              <a:solidFill>
                <a:srgbClr val="4285F4"/>
              </a:solidFill>
            </a:ln>
          </c:spPr>
          <c:marker>
            <c:symbol val="none"/>
          </c:marker>
          <c:cat>
            <c:strRef>
              <c:f>'Sprint 9'!$I$3:$I$15</c:f>
            </c:strRef>
          </c:cat>
          <c:val>
            <c:numRef>
              <c:f>'Sprint 9'!$J$3:$J$15</c:f>
              <c:numCache/>
            </c:numRef>
          </c:val>
          <c:smooth val="0"/>
        </c:ser>
        <c:ser>
          <c:idx val="1"/>
          <c:order val="1"/>
          <c:tx>
            <c:strRef>
              <c:f>'Sprint 9'!$K$2</c:f>
            </c:strRef>
          </c:tx>
          <c:spPr>
            <a:ln cmpd="sng">
              <a:solidFill>
                <a:srgbClr val="EA4335"/>
              </a:solidFill>
            </a:ln>
          </c:spPr>
          <c:marker>
            <c:symbol val="none"/>
          </c:marker>
          <c:cat>
            <c:strRef>
              <c:f>'Sprint 9'!$I$3:$I$15</c:f>
            </c:strRef>
          </c:cat>
          <c:val>
            <c:numRef>
              <c:f>'Sprint 9'!$K$3:$K$15</c:f>
              <c:numCache/>
            </c:numRef>
          </c:val>
          <c:smooth val="0"/>
        </c:ser>
        <c:axId val="276347210"/>
        <c:axId val="104779790"/>
      </c:lineChart>
      <c:catAx>
        <c:axId val="27634721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104779790"/>
      </c:catAx>
      <c:valAx>
        <c:axId val="104779790"/>
        <c:scaling>
          <c:orientation val="minMax"/>
          <c:min val="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76347210"/>
      </c:valAx>
    </c:plotArea>
    <c:legend>
      <c:legendPos val="r"/>
      <c:overlay val="0"/>
      <c:txPr>
        <a:bodyPr/>
        <a:lstStyle/>
        <a:p>
          <a:pPr lvl="0">
            <a:defRPr b="0">
              <a:solidFill>
                <a:srgbClr val="1A1A1A"/>
              </a:solidFill>
              <a:latin typeface="+mn-lt"/>
            </a:defRPr>
          </a:pPr>
        </a:p>
      </c:txPr>
    </c:legend>
    <c:plotVisOnly val="1"/>
  </c:chart>
</c:chartSpace>
</file>

<file path=xl/charts/chart1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8</a:t>
            </a:r>
          </a:p>
        </c:rich>
      </c:tx>
      <c:overlay val="0"/>
    </c:title>
    <c:plotArea>
      <c:layout/>
      <c:lineChart>
        <c:ser>
          <c:idx val="0"/>
          <c:order val="0"/>
          <c:tx>
            <c:strRef>
              <c:f>'Sprint 8'!$J$2</c:f>
            </c:strRef>
          </c:tx>
          <c:spPr>
            <a:ln cmpd="sng">
              <a:solidFill>
                <a:srgbClr val="4285F4"/>
              </a:solidFill>
            </a:ln>
          </c:spPr>
          <c:marker>
            <c:symbol val="none"/>
          </c:marker>
          <c:cat>
            <c:strRef>
              <c:f>'Sprint 8'!$I$3:$I$15</c:f>
            </c:strRef>
          </c:cat>
          <c:val>
            <c:numRef>
              <c:f>'Sprint 8'!$J$3:$J$15</c:f>
              <c:numCache/>
            </c:numRef>
          </c:val>
          <c:smooth val="0"/>
        </c:ser>
        <c:ser>
          <c:idx val="1"/>
          <c:order val="1"/>
          <c:tx>
            <c:strRef>
              <c:f>'Sprint 8'!$K$2</c:f>
            </c:strRef>
          </c:tx>
          <c:spPr>
            <a:ln cmpd="sng">
              <a:solidFill>
                <a:srgbClr val="EA4335"/>
              </a:solidFill>
            </a:ln>
          </c:spPr>
          <c:marker>
            <c:symbol val="none"/>
          </c:marker>
          <c:cat>
            <c:strRef>
              <c:f>'Sprint 8'!$I$3:$I$15</c:f>
            </c:strRef>
          </c:cat>
          <c:val>
            <c:numRef>
              <c:f>'Sprint 8'!$K$3:$K$15</c:f>
              <c:numCache/>
            </c:numRef>
          </c:val>
          <c:smooth val="0"/>
        </c:ser>
        <c:axId val="1032837717"/>
        <c:axId val="393027341"/>
      </c:lineChart>
      <c:catAx>
        <c:axId val="103283771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393027341"/>
      </c:catAx>
      <c:valAx>
        <c:axId val="393027341"/>
        <c:scaling>
          <c:orientation val="minMax"/>
          <c:min val="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32837717"/>
      </c:valAx>
    </c:plotArea>
    <c:legend>
      <c:legendPos val="r"/>
      <c:overlay val="0"/>
      <c:txPr>
        <a:bodyPr/>
        <a:lstStyle/>
        <a:p>
          <a:pPr lvl="0">
            <a:defRPr b="0">
              <a:solidFill>
                <a:srgbClr val="1A1A1A"/>
              </a:solidFill>
              <a:latin typeface="+mn-lt"/>
            </a:defRPr>
          </a:pPr>
        </a:p>
      </c:txPr>
    </c:legend>
    <c:plotVisOnly val="1"/>
  </c:chart>
</c:chartSpace>
</file>

<file path=xl/charts/chart1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7</a:t>
            </a:r>
          </a:p>
        </c:rich>
      </c:tx>
      <c:overlay val="0"/>
    </c:title>
    <c:plotArea>
      <c:layout/>
      <c:lineChart>
        <c:ser>
          <c:idx val="0"/>
          <c:order val="0"/>
          <c:tx>
            <c:strRef>
              <c:f>'Sprint 7'!$J$2</c:f>
            </c:strRef>
          </c:tx>
          <c:spPr>
            <a:ln cmpd="sng">
              <a:solidFill>
                <a:srgbClr val="4285F4"/>
              </a:solidFill>
            </a:ln>
          </c:spPr>
          <c:marker>
            <c:symbol val="none"/>
          </c:marker>
          <c:cat>
            <c:strRef>
              <c:f>'Sprint 7'!$I$3:$I$15</c:f>
            </c:strRef>
          </c:cat>
          <c:val>
            <c:numRef>
              <c:f>'Sprint 7'!$J$3:$J$15</c:f>
              <c:numCache/>
            </c:numRef>
          </c:val>
          <c:smooth val="0"/>
        </c:ser>
        <c:ser>
          <c:idx val="1"/>
          <c:order val="1"/>
          <c:tx>
            <c:strRef>
              <c:f>'Sprint 7'!$K$2</c:f>
            </c:strRef>
          </c:tx>
          <c:spPr>
            <a:ln cmpd="sng">
              <a:solidFill>
                <a:srgbClr val="EA4335"/>
              </a:solidFill>
            </a:ln>
          </c:spPr>
          <c:marker>
            <c:symbol val="none"/>
          </c:marker>
          <c:cat>
            <c:strRef>
              <c:f>'Sprint 7'!$I$3:$I$15</c:f>
            </c:strRef>
          </c:cat>
          <c:val>
            <c:numRef>
              <c:f>'Sprint 7'!$K$3:$K$15</c:f>
              <c:numCache/>
            </c:numRef>
          </c:val>
          <c:smooth val="0"/>
        </c:ser>
        <c:axId val="327682748"/>
        <c:axId val="688848521"/>
      </c:lineChart>
      <c:catAx>
        <c:axId val="32768274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688848521"/>
      </c:catAx>
      <c:valAx>
        <c:axId val="68884852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27682748"/>
      </c:valAx>
    </c:plotArea>
    <c:legend>
      <c:legendPos val="r"/>
      <c:overlay val="0"/>
      <c:txPr>
        <a:bodyPr/>
        <a:lstStyle/>
        <a:p>
          <a:pPr lvl="0">
            <a:defRPr b="0">
              <a:solidFill>
                <a:srgbClr val="1A1A1A"/>
              </a:solidFill>
              <a:latin typeface="+mn-lt"/>
            </a:defRPr>
          </a:pPr>
        </a:p>
      </c:txPr>
    </c:legend>
    <c:plotVisOnly val="1"/>
  </c:chart>
</c:chartSpace>
</file>

<file path=xl/charts/chart1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6</a:t>
            </a:r>
          </a:p>
        </c:rich>
      </c:tx>
      <c:overlay val="0"/>
    </c:title>
    <c:plotArea>
      <c:layout/>
      <c:lineChart>
        <c:ser>
          <c:idx val="0"/>
          <c:order val="0"/>
          <c:tx>
            <c:strRef>
              <c:f>'Sprint 6'!$J$2</c:f>
            </c:strRef>
          </c:tx>
          <c:spPr>
            <a:ln cmpd="sng">
              <a:solidFill>
                <a:srgbClr val="4285F4"/>
              </a:solidFill>
            </a:ln>
          </c:spPr>
          <c:marker>
            <c:symbol val="none"/>
          </c:marker>
          <c:cat>
            <c:strRef>
              <c:f>'Sprint 6'!$I$3:$I$19</c:f>
            </c:strRef>
          </c:cat>
          <c:val>
            <c:numRef>
              <c:f>'Sprint 6'!$J$3:$J$19</c:f>
              <c:numCache/>
            </c:numRef>
          </c:val>
          <c:smooth val="0"/>
        </c:ser>
        <c:ser>
          <c:idx val="1"/>
          <c:order val="1"/>
          <c:tx>
            <c:strRef>
              <c:f>'Sprint 6'!$K$2</c:f>
            </c:strRef>
          </c:tx>
          <c:spPr>
            <a:ln cmpd="sng">
              <a:solidFill>
                <a:srgbClr val="EA4335"/>
              </a:solidFill>
            </a:ln>
          </c:spPr>
          <c:marker>
            <c:symbol val="none"/>
          </c:marker>
          <c:cat>
            <c:strRef>
              <c:f>'Sprint 6'!$I$3:$I$19</c:f>
            </c:strRef>
          </c:cat>
          <c:val>
            <c:numRef>
              <c:f>'Sprint 6'!$K$3:$K$19</c:f>
              <c:numCache/>
            </c:numRef>
          </c:val>
          <c:smooth val="0"/>
        </c:ser>
        <c:axId val="554498332"/>
        <c:axId val="31494877"/>
      </c:lineChart>
      <c:catAx>
        <c:axId val="55449833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31494877"/>
      </c:catAx>
      <c:valAx>
        <c:axId val="314948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54498332"/>
      </c:valAx>
    </c:plotArea>
    <c:legend>
      <c:legendPos val="r"/>
      <c:overlay val="0"/>
      <c:txPr>
        <a:bodyPr/>
        <a:lstStyle/>
        <a:p>
          <a:pPr lvl="0">
            <a:defRPr b="0">
              <a:solidFill>
                <a:srgbClr val="1A1A1A"/>
              </a:solidFill>
              <a:latin typeface="+mn-lt"/>
            </a:defRPr>
          </a:pPr>
        </a:p>
      </c:txPr>
    </c:legend>
    <c:plotVisOnly val="1"/>
  </c:chart>
</c:chartSpace>
</file>

<file path=xl/charts/chart1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5</a:t>
            </a:r>
          </a:p>
        </c:rich>
      </c:tx>
      <c:overlay val="0"/>
    </c:title>
    <c:plotArea>
      <c:layout/>
      <c:lineChart>
        <c:ser>
          <c:idx val="0"/>
          <c:order val="0"/>
          <c:tx>
            <c:strRef>
              <c:f>'Sprint 5'!$J$2</c:f>
            </c:strRef>
          </c:tx>
          <c:spPr>
            <a:ln cmpd="sng">
              <a:solidFill>
                <a:srgbClr val="4285F4"/>
              </a:solidFill>
            </a:ln>
          </c:spPr>
          <c:marker>
            <c:symbol val="none"/>
          </c:marker>
          <c:cat>
            <c:strRef>
              <c:f>'Sprint 5'!$I$3:$I$13</c:f>
            </c:strRef>
          </c:cat>
          <c:val>
            <c:numRef>
              <c:f>'Sprint 5'!$J$3:$J$13</c:f>
              <c:numCache/>
            </c:numRef>
          </c:val>
          <c:smooth val="0"/>
        </c:ser>
        <c:ser>
          <c:idx val="1"/>
          <c:order val="1"/>
          <c:tx>
            <c:strRef>
              <c:f>'Sprint 5'!$K$2</c:f>
            </c:strRef>
          </c:tx>
          <c:spPr>
            <a:ln cmpd="sng">
              <a:solidFill>
                <a:srgbClr val="EA4335"/>
              </a:solidFill>
            </a:ln>
          </c:spPr>
          <c:marker>
            <c:symbol val="none"/>
          </c:marker>
          <c:cat>
            <c:strRef>
              <c:f>'Sprint 5'!$I$3:$I$13</c:f>
            </c:strRef>
          </c:cat>
          <c:val>
            <c:numRef>
              <c:f>'Sprint 5'!$K$3:$K$13</c:f>
              <c:numCache/>
            </c:numRef>
          </c:val>
          <c:smooth val="0"/>
        </c:ser>
        <c:axId val="1045678868"/>
        <c:axId val="1511605385"/>
      </c:lineChart>
      <c:catAx>
        <c:axId val="1045678868"/>
        <c:scaling>
          <c:orientation val="minMax"/>
          <c:min val="0.0"/>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1511605385"/>
      </c:catAx>
      <c:valAx>
        <c:axId val="1511605385"/>
        <c:scaling>
          <c:orientation val="minMax"/>
          <c:min val="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45678868"/>
      </c:valAx>
    </c:plotArea>
    <c:legend>
      <c:legendPos val="r"/>
      <c:overlay val="0"/>
      <c:txPr>
        <a:bodyPr/>
        <a:lstStyle/>
        <a:p>
          <a:pPr lvl="0">
            <a:defRPr b="0">
              <a:solidFill>
                <a:srgbClr val="1A1A1A"/>
              </a:solidFill>
              <a:latin typeface="+mn-lt"/>
            </a:defRPr>
          </a:pPr>
        </a:p>
      </c:txPr>
    </c:legend>
    <c:plotVisOnly val="1"/>
  </c:chart>
</c:chartSpace>
</file>

<file path=xl/charts/chart1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4</a:t>
            </a:r>
          </a:p>
        </c:rich>
      </c:tx>
      <c:overlay val="0"/>
    </c:title>
    <c:plotArea>
      <c:layout/>
      <c:lineChart>
        <c:ser>
          <c:idx val="0"/>
          <c:order val="0"/>
          <c:tx>
            <c:strRef>
              <c:f>'Sprint 4'!$J$2</c:f>
            </c:strRef>
          </c:tx>
          <c:spPr>
            <a:ln cmpd="sng">
              <a:solidFill>
                <a:srgbClr val="4285F4"/>
              </a:solidFill>
            </a:ln>
          </c:spPr>
          <c:marker>
            <c:symbol val="none"/>
          </c:marker>
          <c:cat>
            <c:strRef>
              <c:f>'Sprint 4'!$I$3:$I$11</c:f>
            </c:strRef>
          </c:cat>
          <c:val>
            <c:numRef>
              <c:f>'Sprint 4'!$J$3:$J$11</c:f>
              <c:numCache/>
            </c:numRef>
          </c:val>
          <c:smooth val="0"/>
        </c:ser>
        <c:ser>
          <c:idx val="1"/>
          <c:order val="1"/>
          <c:tx>
            <c:strRef>
              <c:f>'Sprint 4'!$K$2</c:f>
            </c:strRef>
          </c:tx>
          <c:spPr>
            <a:ln cmpd="sng">
              <a:solidFill>
                <a:srgbClr val="EA4335"/>
              </a:solidFill>
            </a:ln>
          </c:spPr>
          <c:marker>
            <c:symbol val="none"/>
          </c:marker>
          <c:cat>
            <c:strRef>
              <c:f>'Sprint 4'!$I$3:$I$11</c:f>
            </c:strRef>
          </c:cat>
          <c:val>
            <c:numRef>
              <c:f>'Sprint 4'!$K$3:$K$11</c:f>
              <c:numCache/>
            </c:numRef>
          </c:val>
          <c:smooth val="0"/>
        </c:ser>
        <c:axId val="90660925"/>
        <c:axId val="818679782"/>
      </c:lineChart>
      <c:catAx>
        <c:axId val="9066092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818679782"/>
      </c:catAx>
      <c:valAx>
        <c:axId val="81867978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0660925"/>
      </c:valAx>
    </c:plotArea>
    <c:legend>
      <c:legendPos val="r"/>
      <c:overlay val="0"/>
      <c:txPr>
        <a:bodyPr/>
        <a:lstStyle/>
        <a:p>
          <a:pPr lvl="0">
            <a:defRPr b="0">
              <a:solidFill>
                <a:srgbClr val="1A1A1A"/>
              </a:solidFill>
              <a:latin typeface="+mn-lt"/>
            </a:defRPr>
          </a:pPr>
        </a:p>
      </c:txPr>
    </c:legend>
    <c:plotVisOnly val="1"/>
  </c:chart>
</c:chartSpace>
</file>

<file path=xl/charts/chart1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3</a:t>
            </a:r>
          </a:p>
        </c:rich>
      </c:tx>
      <c:overlay val="0"/>
    </c:title>
    <c:plotArea>
      <c:layout/>
      <c:lineChart>
        <c:ser>
          <c:idx val="0"/>
          <c:order val="0"/>
          <c:tx>
            <c:strRef>
              <c:f>'Sprint 3'!$J$2</c:f>
            </c:strRef>
          </c:tx>
          <c:spPr>
            <a:ln cmpd="sng">
              <a:solidFill>
                <a:srgbClr val="4285F4"/>
              </a:solidFill>
            </a:ln>
          </c:spPr>
          <c:marker>
            <c:symbol val="none"/>
          </c:marker>
          <c:cat>
            <c:strRef>
              <c:f>'Sprint 3'!$I$3:$I$9</c:f>
            </c:strRef>
          </c:cat>
          <c:val>
            <c:numRef>
              <c:f>'Sprint 3'!$J$3:$J$9</c:f>
              <c:numCache/>
            </c:numRef>
          </c:val>
          <c:smooth val="0"/>
        </c:ser>
        <c:ser>
          <c:idx val="1"/>
          <c:order val="1"/>
          <c:tx>
            <c:strRef>
              <c:f>'Sprint 3'!$K$2</c:f>
            </c:strRef>
          </c:tx>
          <c:spPr>
            <a:ln cmpd="sng">
              <a:solidFill>
                <a:srgbClr val="EA4335"/>
              </a:solidFill>
            </a:ln>
          </c:spPr>
          <c:marker>
            <c:symbol val="none"/>
          </c:marker>
          <c:cat>
            <c:strRef>
              <c:f>'Sprint 3'!$I$3:$I$9</c:f>
            </c:strRef>
          </c:cat>
          <c:val>
            <c:numRef>
              <c:f>'Sprint 3'!$K$3:$K$9</c:f>
              <c:numCache/>
            </c:numRef>
          </c:val>
          <c:smooth val="0"/>
        </c:ser>
        <c:axId val="280608308"/>
        <c:axId val="901662495"/>
      </c:lineChart>
      <c:catAx>
        <c:axId val="28060830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901662495"/>
      </c:catAx>
      <c:valAx>
        <c:axId val="90166249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80608308"/>
      </c:valAx>
    </c:plotArea>
    <c:legend>
      <c:legendPos val="r"/>
      <c:overlay val="0"/>
      <c:txPr>
        <a:bodyPr/>
        <a:lstStyle/>
        <a:p>
          <a:pPr lvl="0">
            <a:defRPr b="0">
              <a:solidFill>
                <a:srgbClr val="1A1A1A"/>
              </a:solidFill>
              <a:latin typeface="+mn-lt"/>
            </a:defRPr>
          </a:pPr>
        </a:p>
      </c:txPr>
    </c:legend>
    <c:plotVisOnly val="1"/>
  </c:chart>
</c:chartSpace>
</file>

<file path=xl/charts/chart1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2</a:t>
            </a:r>
          </a:p>
        </c:rich>
      </c:tx>
      <c:overlay val="0"/>
    </c:title>
    <c:plotArea>
      <c:layout/>
      <c:lineChart>
        <c:ser>
          <c:idx val="0"/>
          <c:order val="0"/>
          <c:tx>
            <c:strRef>
              <c:f>'Sprint 2'!$J$2</c:f>
            </c:strRef>
          </c:tx>
          <c:spPr>
            <a:ln cmpd="sng">
              <a:solidFill>
                <a:srgbClr val="4285F4"/>
              </a:solidFill>
            </a:ln>
          </c:spPr>
          <c:marker>
            <c:symbol val="none"/>
          </c:marker>
          <c:cat>
            <c:strRef>
              <c:f>'Sprint 2'!$I$3:$I$9</c:f>
            </c:strRef>
          </c:cat>
          <c:val>
            <c:numRef>
              <c:f>'Sprint 2'!$J$3:$J$9</c:f>
              <c:numCache/>
            </c:numRef>
          </c:val>
          <c:smooth val="0"/>
        </c:ser>
        <c:ser>
          <c:idx val="1"/>
          <c:order val="1"/>
          <c:tx>
            <c:strRef>
              <c:f>'Sprint 2'!$K$2</c:f>
            </c:strRef>
          </c:tx>
          <c:spPr>
            <a:ln cmpd="sng">
              <a:solidFill>
                <a:srgbClr val="EA4335"/>
              </a:solidFill>
            </a:ln>
          </c:spPr>
          <c:marker>
            <c:symbol val="none"/>
          </c:marker>
          <c:cat>
            <c:strRef>
              <c:f>'Sprint 2'!$I$3:$I$9</c:f>
            </c:strRef>
          </c:cat>
          <c:val>
            <c:numRef>
              <c:f>'Sprint 2'!$K$3:$K$9</c:f>
              <c:numCache/>
            </c:numRef>
          </c:val>
          <c:smooth val="0"/>
        </c:ser>
        <c:axId val="263412521"/>
        <c:axId val="2104277068"/>
      </c:lineChart>
      <c:catAx>
        <c:axId val="26341252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2104277068"/>
      </c:catAx>
      <c:valAx>
        <c:axId val="21042770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63412521"/>
      </c:valAx>
    </c:plotArea>
    <c:legend>
      <c:legendPos val="r"/>
      <c:overlay val="0"/>
      <c:txPr>
        <a:bodyPr/>
        <a:lstStyle/>
        <a:p>
          <a:pPr lvl="0">
            <a:defRPr b="0">
              <a:solidFill>
                <a:srgbClr val="1A1A1A"/>
              </a:solidFill>
              <a:latin typeface="+mn-lt"/>
            </a:defRPr>
          </a:pPr>
        </a:p>
      </c:txPr>
    </c:legend>
    <c:plotVisOnly val="1"/>
  </c:chart>
</c:chartSpace>
</file>

<file path=xl/charts/chart1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1</a:t>
            </a:r>
          </a:p>
        </c:rich>
      </c:tx>
      <c:overlay val="0"/>
    </c:title>
    <c:plotArea>
      <c:layout/>
      <c:lineChart>
        <c:ser>
          <c:idx val="0"/>
          <c:order val="0"/>
          <c:tx>
            <c:strRef>
              <c:f>'Sprint 1'!$I$2</c:f>
            </c:strRef>
          </c:tx>
          <c:spPr>
            <a:ln cmpd="sng">
              <a:solidFill>
                <a:srgbClr val="4285F4"/>
              </a:solidFill>
            </a:ln>
          </c:spPr>
          <c:marker>
            <c:symbol val="none"/>
          </c:marker>
          <c:cat>
            <c:strRef>
              <c:f>'Sprint 1'!$H$3:$H$10</c:f>
            </c:strRef>
          </c:cat>
          <c:val>
            <c:numRef>
              <c:f>'Sprint 1'!$I$3:$I$10</c:f>
              <c:numCache/>
            </c:numRef>
          </c:val>
          <c:smooth val="0"/>
        </c:ser>
        <c:ser>
          <c:idx val="1"/>
          <c:order val="1"/>
          <c:tx>
            <c:strRef>
              <c:f>'Sprint 1'!$J$2</c:f>
            </c:strRef>
          </c:tx>
          <c:spPr>
            <a:ln cmpd="sng">
              <a:solidFill>
                <a:srgbClr val="EA4335"/>
              </a:solidFill>
            </a:ln>
          </c:spPr>
          <c:marker>
            <c:symbol val="none"/>
          </c:marker>
          <c:cat>
            <c:strRef>
              <c:f>'Sprint 1'!$H$3:$H$10</c:f>
            </c:strRef>
          </c:cat>
          <c:val>
            <c:numRef>
              <c:f>'Sprint 1'!$J$3:$J$10</c:f>
              <c:numCache/>
            </c:numRef>
          </c:val>
          <c:smooth val="0"/>
        </c:ser>
        <c:axId val="1782727200"/>
        <c:axId val="298815173"/>
      </c:lineChart>
      <c:catAx>
        <c:axId val="178272720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298815173"/>
      </c:catAx>
      <c:valAx>
        <c:axId val="2988151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82727200"/>
      </c:valAx>
    </c:plotArea>
    <c:legend>
      <c:legendPos val="r"/>
      <c:overlay val="0"/>
      <c:txPr>
        <a:bodyPr/>
        <a:lstStyle/>
        <a:p>
          <a:pPr lvl="0">
            <a:defRPr b="0">
              <a:solidFill>
                <a:srgbClr val="1A1A1A"/>
              </a:solidFill>
              <a:latin typeface="+mn-lt"/>
            </a:defRPr>
          </a:pPr>
        </a:p>
      </c:txPr>
    </c:legend>
    <c:plotVisOnly val="1"/>
  </c:chart>
</c:chartSpace>
</file>

<file path=xl/charts/chart1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Sprint 0</a:t>
            </a:r>
          </a:p>
        </c:rich>
      </c:tx>
      <c:overlay val="0"/>
    </c:title>
    <c:plotArea>
      <c:layout/>
      <c:lineChart>
        <c:ser>
          <c:idx val="0"/>
          <c:order val="0"/>
          <c:tx>
            <c:strRef>
              <c:f>'Sprint 0'!$I$1</c:f>
            </c:strRef>
          </c:tx>
          <c:spPr>
            <a:ln cmpd="sng">
              <a:solidFill>
                <a:srgbClr val="4285F4"/>
              </a:solidFill>
            </a:ln>
          </c:spPr>
          <c:marker>
            <c:symbol val="none"/>
          </c:marker>
          <c:cat>
            <c:strRef>
              <c:f>'Sprint 0'!$H$2:$H$8</c:f>
            </c:strRef>
          </c:cat>
          <c:val>
            <c:numRef>
              <c:f>'Sprint 0'!$I$2:$I$8</c:f>
              <c:numCache/>
            </c:numRef>
          </c:val>
          <c:smooth val="0"/>
        </c:ser>
        <c:ser>
          <c:idx val="1"/>
          <c:order val="1"/>
          <c:tx>
            <c:strRef>
              <c:f>'Sprint 0'!$J$1</c:f>
            </c:strRef>
          </c:tx>
          <c:spPr>
            <a:ln cmpd="sng">
              <a:solidFill>
                <a:srgbClr val="EA4335"/>
              </a:solidFill>
            </a:ln>
          </c:spPr>
          <c:marker>
            <c:symbol val="none"/>
          </c:marker>
          <c:cat>
            <c:strRef>
              <c:f>'Sprint 0'!$H$2:$H$8</c:f>
            </c:strRef>
          </c:cat>
          <c:val>
            <c:numRef>
              <c:f>'Sprint 0'!$J$2:$J$8</c:f>
              <c:numCache/>
            </c:numRef>
          </c:val>
          <c:smooth val="0"/>
        </c:ser>
        <c:axId val="306724059"/>
        <c:axId val="1641322906"/>
      </c:lineChart>
      <c:catAx>
        <c:axId val="30672405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 of Sprint</a:t>
                </a:r>
              </a:p>
            </c:rich>
          </c:tx>
          <c:overlay val="0"/>
        </c:title>
        <c:numFmt formatCode="General" sourceLinked="1"/>
        <c:majorTickMark val="none"/>
        <c:minorTickMark val="none"/>
        <c:spPr/>
        <c:txPr>
          <a:bodyPr/>
          <a:lstStyle/>
          <a:p>
            <a:pPr lvl="0">
              <a:defRPr b="0">
                <a:solidFill>
                  <a:srgbClr val="000000"/>
                </a:solidFill>
                <a:latin typeface="+mn-lt"/>
              </a:defRPr>
            </a:pPr>
          </a:p>
        </c:txPr>
        <c:crossAx val="1641322906"/>
      </c:catAx>
      <c:valAx>
        <c:axId val="164132290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Work Left (SP)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06724059"/>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1" Type="http://schemas.openxmlformats.org/officeDocument/2006/relationships/chart" Target="../charts/chart14.xml"/><Relationship Id="rId10" Type="http://schemas.openxmlformats.org/officeDocument/2006/relationships/chart" Target="../charts/chart13.xml"/><Relationship Id="rId13" Type="http://schemas.openxmlformats.org/officeDocument/2006/relationships/chart" Target="../charts/chart16.xml"/><Relationship Id="rId12" Type="http://schemas.openxmlformats.org/officeDocument/2006/relationships/chart" Target="../charts/chart15.xml"/><Relationship Id="rId1" Type="http://schemas.openxmlformats.org/officeDocument/2006/relationships/chart" Target="../charts/chart4.xml"/><Relationship Id="rId2" Type="http://schemas.openxmlformats.org/officeDocument/2006/relationships/chart" Target="../charts/chart5.xml"/><Relationship Id="rId3" Type="http://schemas.openxmlformats.org/officeDocument/2006/relationships/chart" Target="../charts/chart6.xml"/><Relationship Id="rId4" Type="http://schemas.openxmlformats.org/officeDocument/2006/relationships/chart" Target="../charts/chart7.xml"/><Relationship Id="rId9" Type="http://schemas.openxmlformats.org/officeDocument/2006/relationships/chart" Target="../charts/chart12.xml"/><Relationship Id="rId15" Type="http://schemas.openxmlformats.org/officeDocument/2006/relationships/chart" Target="../charts/chart18.xml"/><Relationship Id="rId14" Type="http://schemas.openxmlformats.org/officeDocument/2006/relationships/chart" Target="../charts/chart17.xml"/><Relationship Id="rId17" Type="http://schemas.openxmlformats.org/officeDocument/2006/relationships/chart" Target="../charts/chart20.xml"/><Relationship Id="rId16" Type="http://schemas.openxmlformats.org/officeDocument/2006/relationships/chart" Target="../charts/chart19.xml"/><Relationship Id="rId5" Type="http://schemas.openxmlformats.org/officeDocument/2006/relationships/chart" Target="../charts/chart8.xml"/><Relationship Id="rId6" Type="http://schemas.openxmlformats.org/officeDocument/2006/relationships/chart" Target="../charts/chart9.xml"/><Relationship Id="rId7" Type="http://schemas.openxmlformats.org/officeDocument/2006/relationships/chart" Target="../charts/chart10.xml"/><Relationship Id="rId8"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1" Type="http://schemas.openxmlformats.org/officeDocument/2006/relationships/chart" Target="../charts/chart31.xml"/><Relationship Id="rId10" Type="http://schemas.openxmlformats.org/officeDocument/2006/relationships/chart" Target="../charts/chart30.xml"/><Relationship Id="rId13" Type="http://schemas.openxmlformats.org/officeDocument/2006/relationships/chart" Target="../charts/chart33.xml"/><Relationship Id="rId12" Type="http://schemas.openxmlformats.org/officeDocument/2006/relationships/chart" Target="../charts/chart32.xml"/><Relationship Id="rId1" Type="http://schemas.openxmlformats.org/officeDocument/2006/relationships/chart" Target="../charts/chart21.xml"/><Relationship Id="rId2" Type="http://schemas.openxmlformats.org/officeDocument/2006/relationships/chart" Target="../charts/chart22.xml"/><Relationship Id="rId3" Type="http://schemas.openxmlformats.org/officeDocument/2006/relationships/chart" Target="../charts/chart23.xml"/><Relationship Id="rId4" Type="http://schemas.openxmlformats.org/officeDocument/2006/relationships/chart" Target="../charts/chart24.xml"/><Relationship Id="rId9" Type="http://schemas.openxmlformats.org/officeDocument/2006/relationships/chart" Target="../charts/chart29.xml"/><Relationship Id="rId15" Type="http://schemas.openxmlformats.org/officeDocument/2006/relationships/chart" Target="../charts/chart35.xml"/><Relationship Id="rId14" Type="http://schemas.openxmlformats.org/officeDocument/2006/relationships/chart" Target="../charts/chart34.xml"/><Relationship Id="rId17" Type="http://schemas.openxmlformats.org/officeDocument/2006/relationships/chart" Target="../charts/chart37.xml"/><Relationship Id="rId16" Type="http://schemas.openxmlformats.org/officeDocument/2006/relationships/chart" Target="../charts/chart36.xml"/><Relationship Id="rId5" Type="http://schemas.openxmlformats.org/officeDocument/2006/relationships/chart" Target="../charts/chart25.xml"/><Relationship Id="rId6" Type="http://schemas.openxmlformats.org/officeDocument/2006/relationships/chart" Target="../charts/chart26.xml"/><Relationship Id="rId7" Type="http://schemas.openxmlformats.org/officeDocument/2006/relationships/chart" Target="../charts/chart27.xml"/><Relationship Id="rId8" Type="http://schemas.openxmlformats.org/officeDocument/2006/relationships/chart" Target="../charts/chart28.xml"/></Relationships>
</file>

<file path=xl/drawings/_rels/drawing9.xml.rels><?xml version="1.0" encoding="UTF-8" standalone="yes"?><Relationships xmlns="http://schemas.openxmlformats.org/package/2006/relationships"><Relationship Id="rId11" Type="http://schemas.openxmlformats.org/officeDocument/2006/relationships/chart" Target="../charts/chart48.xml"/><Relationship Id="rId10" Type="http://schemas.openxmlformats.org/officeDocument/2006/relationships/chart" Target="../charts/chart47.xml"/><Relationship Id="rId13" Type="http://schemas.openxmlformats.org/officeDocument/2006/relationships/chart" Target="../charts/chart50.xml"/><Relationship Id="rId12" Type="http://schemas.openxmlformats.org/officeDocument/2006/relationships/chart" Target="../charts/chart49.xml"/><Relationship Id="rId1" Type="http://schemas.openxmlformats.org/officeDocument/2006/relationships/chart" Target="../charts/chart38.xml"/><Relationship Id="rId2" Type="http://schemas.openxmlformats.org/officeDocument/2006/relationships/chart" Target="../charts/chart39.xml"/><Relationship Id="rId3" Type="http://schemas.openxmlformats.org/officeDocument/2006/relationships/chart" Target="../charts/chart40.xml"/><Relationship Id="rId4" Type="http://schemas.openxmlformats.org/officeDocument/2006/relationships/chart" Target="../charts/chart41.xml"/><Relationship Id="rId9" Type="http://schemas.openxmlformats.org/officeDocument/2006/relationships/chart" Target="../charts/chart46.xml"/><Relationship Id="rId15" Type="http://schemas.openxmlformats.org/officeDocument/2006/relationships/chart" Target="../charts/chart52.xml"/><Relationship Id="rId14" Type="http://schemas.openxmlformats.org/officeDocument/2006/relationships/chart" Target="../charts/chart51.xml"/><Relationship Id="rId17" Type="http://schemas.openxmlformats.org/officeDocument/2006/relationships/chart" Target="../charts/chart54.xml"/><Relationship Id="rId16" Type="http://schemas.openxmlformats.org/officeDocument/2006/relationships/chart" Target="../charts/chart53.xml"/><Relationship Id="rId5" Type="http://schemas.openxmlformats.org/officeDocument/2006/relationships/chart" Target="../charts/chart42.xml"/><Relationship Id="rId6" Type="http://schemas.openxmlformats.org/officeDocument/2006/relationships/chart" Target="../charts/chart43.xml"/><Relationship Id="rId7" Type="http://schemas.openxmlformats.org/officeDocument/2006/relationships/chart" Target="../charts/chart44.xml"/><Relationship Id="rId8" Type="http://schemas.openxmlformats.org/officeDocument/2006/relationships/chart" Target="../charts/chart4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55.xml"/><Relationship Id="rId2" Type="http://schemas.openxmlformats.org/officeDocument/2006/relationships/chart" Target="../charts/chart56.xml"/><Relationship Id="rId3" Type="http://schemas.openxmlformats.org/officeDocument/2006/relationships/chart" Target="../charts/chart57.xml"/><Relationship Id="rId4" Type="http://schemas.openxmlformats.org/officeDocument/2006/relationships/chart" Target="../charts/chart58.xml"/><Relationship Id="rId9" Type="http://schemas.openxmlformats.org/officeDocument/2006/relationships/chart" Target="../charts/chart63.xml"/><Relationship Id="rId5" Type="http://schemas.openxmlformats.org/officeDocument/2006/relationships/chart" Target="../charts/chart59.xml"/><Relationship Id="rId6" Type="http://schemas.openxmlformats.org/officeDocument/2006/relationships/chart" Target="../charts/chart60.xml"/><Relationship Id="rId7" Type="http://schemas.openxmlformats.org/officeDocument/2006/relationships/chart" Target="../charts/chart61.xml"/><Relationship Id="rId8" Type="http://schemas.openxmlformats.org/officeDocument/2006/relationships/chart" Target="../charts/chart62.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4.xml"/><Relationship Id="rId2" Type="http://schemas.openxmlformats.org/officeDocument/2006/relationships/chart" Target="../charts/chart65.xml"/><Relationship Id="rId3" Type="http://schemas.openxmlformats.org/officeDocument/2006/relationships/chart" Target="../charts/chart66.xml"/><Relationship Id="rId4" Type="http://schemas.openxmlformats.org/officeDocument/2006/relationships/chart" Target="../charts/chart67.xml"/><Relationship Id="rId5" Type="http://schemas.openxmlformats.org/officeDocument/2006/relationships/chart" Target="../charts/chart68.xml"/><Relationship Id="rId6" Type="http://schemas.openxmlformats.org/officeDocument/2006/relationships/chart" Target="../charts/chart69.xml"/><Relationship Id="rId7" Type="http://schemas.openxmlformats.org/officeDocument/2006/relationships/chart" Target="../charts/chart70.xml"/><Relationship Id="rId8" Type="http://schemas.openxmlformats.org/officeDocument/2006/relationships/chart" Target="../charts/chart71.xml"/></Relationships>
</file>

<file path=xl/drawings/_rels/drawing12.xml.rels><?xml version="1.0" encoding="UTF-8" standalone="yes"?><Relationships xmlns="http://schemas.openxmlformats.org/package/2006/relationships"><Relationship Id="rId11" Type="http://schemas.openxmlformats.org/officeDocument/2006/relationships/chart" Target="../charts/chart82.xml"/><Relationship Id="rId10" Type="http://schemas.openxmlformats.org/officeDocument/2006/relationships/chart" Target="../charts/chart81.xml"/><Relationship Id="rId13" Type="http://schemas.openxmlformats.org/officeDocument/2006/relationships/chart" Target="../charts/chart84.xml"/><Relationship Id="rId12" Type="http://schemas.openxmlformats.org/officeDocument/2006/relationships/chart" Target="../charts/chart83.xml"/><Relationship Id="rId1" Type="http://schemas.openxmlformats.org/officeDocument/2006/relationships/chart" Target="../charts/chart72.xml"/><Relationship Id="rId2" Type="http://schemas.openxmlformats.org/officeDocument/2006/relationships/chart" Target="../charts/chart73.xml"/><Relationship Id="rId3" Type="http://schemas.openxmlformats.org/officeDocument/2006/relationships/chart" Target="../charts/chart74.xml"/><Relationship Id="rId4" Type="http://schemas.openxmlformats.org/officeDocument/2006/relationships/chart" Target="../charts/chart75.xml"/><Relationship Id="rId9" Type="http://schemas.openxmlformats.org/officeDocument/2006/relationships/chart" Target="../charts/chart80.xml"/><Relationship Id="rId15" Type="http://schemas.openxmlformats.org/officeDocument/2006/relationships/chart" Target="../charts/chart86.xml"/><Relationship Id="rId14" Type="http://schemas.openxmlformats.org/officeDocument/2006/relationships/chart" Target="../charts/chart85.xml"/><Relationship Id="rId16" Type="http://schemas.openxmlformats.org/officeDocument/2006/relationships/chart" Target="../charts/chart87.xml"/><Relationship Id="rId5" Type="http://schemas.openxmlformats.org/officeDocument/2006/relationships/chart" Target="../charts/chart76.xml"/><Relationship Id="rId6" Type="http://schemas.openxmlformats.org/officeDocument/2006/relationships/chart" Target="../charts/chart77.xml"/><Relationship Id="rId7" Type="http://schemas.openxmlformats.org/officeDocument/2006/relationships/chart" Target="../charts/chart78.xml"/><Relationship Id="rId8" Type="http://schemas.openxmlformats.org/officeDocument/2006/relationships/chart" Target="../charts/chart79.xml"/></Relationships>
</file>

<file path=xl/drawings/_rels/drawing13.xml.rels><?xml version="1.0" encoding="UTF-8" standalone="yes"?><Relationships xmlns="http://schemas.openxmlformats.org/package/2006/relationships"><Relationship Id="rId11" Type="http://schemas.openxmlformats.org/officeDocument/2006/relationships/chart" Target="../charts/chart98.xml"/><Relationship Id="rId10" Type="http://schemas.openxmlformats.org/officeDocument/2006/relationships/chart" Target="../charts/chart97.xml"/><Relationship Id="rId1" Type="http://schemas.openxmlformats.org/officeDocument/2006/relationships/chart" Target="../charts/chart88.xml"/><Relationship Id="rId2" Type="http://schemas.openxmlformats.org/officeDocument/2006/relationships/chart" Target="../charts/chart89.xml"/><Relationship Id="rId3" Type="http://schemas.openxmlformats.org/officeDocument/2006/relationships/chart" Target="../charts/chart90.xml"/><Relationship Id="rId4" Type="http://schemas.openxmlformats.org/officeDocument/2006/relationships/chart" Target="../charts/chart91.xml"/><Relationship Id="rId9" Type="http://schemas.openxmlformats.org/officeDocument/2006/relationships/chart" Target="../charts/chart96.xml"/><Relationship Id="rId5" Type="http://schemas.openxmlformats.org/officeDocument/2006/relationships/chart" Target="../charts/chart92.xml"/><Relationship Id="rId6" Type="http://schemas.openxmlformats.org/officeDocument/2006/relationships/chart" Target="../charts/chart93.xml"/><Relationship Id="rId7" Type="http://schemas.openxmlformats.org/officeDocument/2006/relationships/chart" Target="../charts/chart94.xml"/><Relationship Id="rId8" Type="http://schemas.openxmlformats.org/officeDocument/2006/relationships/chart" Target="../charts/chart95.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99.xml"/><Relationship Id="rId2" Type="http://schemas.openxmlformats.org/officeDocument/2006/relationships/chart" Target="../charts/chart100.xml"/><Relationship Id="rId3" Type="http://schemas.openxmlformats.org/officeDocument/2006/relationships/chart" Target="../charts/chart101.xml"/><Relationship Id="rId4" Type="http://schemas.openxmlformats.org/officeDocument/2006/relationships/chart" Target="../charts/chart102.xml"/><Relationship Id="rId9" Type="http://schemas.openxmlformats.org/officeDocument/2006/relationships/chart" Target="../charts/chart107.xml"/><Relationship Id="rId5" Type="http://schemas.openxmlformats.org/officeDocument/2006/relationships/chart" Target="../charts/chart103.xml"/><Relationship Id="rId6" Type="http://schemas.openxmlformats.org/officeDocument/2006/relationships/chart" Target="../charts/chart104.xml"/><Relationship Id="rId7" Type="http://schemas.openxmlformats.org/officeDocument/2006/relationships/chart" Target="../charts/chart105.xml"/><Relationship Id="rId8" Type="http://schemas.openxmlformats.org/officeDocument/2006/relationships/chart" Target="../charts/chart106.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09.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110.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11.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112.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3.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114.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15.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116.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17.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118.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119.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20.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12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504825</xdr:colOff>
      <xdr:row>0</xdr:row>
      <xdr:rowOff>0</xdr:rowOff>
    </xdr:from>
    <xdr:ext cx="3962400" cy="24479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800100</xdr:colOff>
      <xdr:row>0</xdr:row>
      <xdr:rowOff>0</xdr:rowOff>
    </xdr:from>
    <xdr:ext cx="4924425" cy="3038475"/>
    <xdr:graphicFrame>
      <xdr:nvGraphicFramePr>
        <xdr:cNvPr id="2" name="Chart 2"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238125</xdr:colOff>
      <xdr:row>0</xdr:row>
      <xdr:rowOff>0</xdr:rowOff>
    </xdr:from>
    <xdr:ext cx="4895850" cy="3028950"/>
    <xdr:graphicFrame>
      <xdr:nvGraphicFramePr>
        <xdr:cNvPr id="3" name="Chart 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438150</xdr:colOff>
      <xdr:row>0</xdr:row>
      <xdr:rowOff>104775</xdr:rowOff>
    </xdr:from>
    <xdr:ext cx="4248150" cy="2619375"/>
    <xdr:graphicFrame>
      <xdr:nvGraphicFramePr>
        <xdr:cNvPr id="4" name="Chart 4"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8</xdr:col>
      <xdr:colOff>438150</xdr:colOff>
      <xdr:row>15</xdr:row>
      <xdr:rowOff>190500</xdr:rowOff>
    </xdr:from>
    <xdr:ext cx="4248150" cy="2619375"/>
    <xdr:graphicFrame>
      <xdr:nvGraphicFramePr>
        <xdr:cNvPr id="5" name="Chart 5"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8</xdr:col>
      <xdr:colOff>561975</xdr:colOff>
      <xdr:row>30</xdr:row>
      <xdr:rowOff>161925</xdr:rowOff>
    </xdr:from>
    <xdr:ext cx="4248150" cy="2619375"/>
    <xdr:graphicFrame>
      <xdr:nvGraphicFramePr>
        <xdr:cNvPr id="6" name="Chart 6"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18</xdr:col>
      <xdr:colOff>666750</xdr:colOff>
      <xdr:row>0</xdr:row>
      <xdr:rowOff>0</xdr:rowOff>
    </xdr:from>
    <xdr:ext cx="3952875" cy="2447925"/>
    <xdr:graphicFrame>
      <xdr:nvGraphicFramePr>
        <xdr:cNvPr id="7" name="Chart 7"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8</xdr:col>
      <xdr:colOff>533400</xdr:colOff>
      <xdr:row>46</xdr:row>
      <xdr:rowOff>104775</xdr:rowOff>
    </xdr:from>
    <xdr:ext cx="4295775" cy="2619375"/>
    <xdr:graphicFrame>
      <xdr:nvGraphicFramePr>
        <xdr:cNvPr id="8" name="Chart 8"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8</xdr:col>
      <xdr:colOff>533400</xdr:colOff>
      <xdr:row>61</xdr:row>
      <xdr:rowOff>142875</xdr:rowOff>
    </xdr:from>
    <xdr:ext cx="4295775" cy="2667000"/>
    <xdr:graphicFrame>
      <xdr:nvGraphicFramePr>
        <xdr:cNvPr id="9" name="Chart 9"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8</xdr:col>
      <xdr:colOff>495300</xdr:colOff>
      <xdr:row>79</xdr:row>
      <xdr:rowOff>85725</xdr:rowOff>
    </xdr:from>
    <xdr:ext cx="4362450" cy="2886075"/>
    <xdr:graphicFrame>
      <xdr:nvGraphicFramePr>
        <xdr:cNvPr id="10" name="Chart 10"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8</xdr:col>
      <xdr:colOff>485775</xdr:colOff>
      <xdr:row>97</xdr:row>
      <xdr:rowOff>28575</xdr:rowOff>
    </xdr:from>
    <xdr:ext cx="4362450" cy="2667000"/>
    <xdr:graphicFrame>
      <xdr:nvGraphicFramePr>
        <xdr:cNvPr id="11" name="Chart 11"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8</xdr:col>
      <xdr:colOff>314325</xdr:colOff>
      <xdr:row>120</xdr:row>
      <xdr:rowOff>180975</xdr:rowOff>
    </xdr:from>
    <xdr:ext cx="4191000" cy="2619375"/>
    <xdr:graphicFrame>
      <xdr:nvGraphicFramePr>
        <xdr:cNvPr id="12" name="Chart 12"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8</xdr:col>
      <xdr:colOff>361950</xdr:colOff>
      <xdr:row>139</xdr:row>
      <xdr:rowOff>190500</xdr:rowOff>
    </xdr:from>
    <xdr:ext cx="4191000" cy="2619375"/>
    <xdr:graphicFrame>
      <xdr:nvGraphicFramePr>
        <xdr:cNvPr id="13" name="Chart 13"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8</xdr:col>
      <xdr:colOff>361950</xdr:colOff>
      <xdr:row>158</xdr:row>
      <xdr:rowOff>152400</xdr:rowOff>
    </xdr:from>
    <xdr:ext cx="4048125" cy="2505075"/>
    <xdr:graphicFrame>
      <xdr:nvGraphicFramePr>
        <xdr:cNvPr id="14" name="Chart 14"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8</xdr:col>
      <xdr:colOff>400050</xdr:colOff>
      <xdr:row>177</xdr:row>
      <xdr:rowOff>142875</xdr:rowOff>
    </xdr:from>
    <xdr:ext cx="4124325" cy="2543175"/>
    <xdr:graphicFrame>
      <xdr:nvGraphicFramePr>
        <xdr:cNvPr id="15" name="Chart 15"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8</xdr:col>
      <xdr:colOff>295275</xdr:colOff>
      <xdr:row>196</xdr:row>
      <xdr:rowOff>114300</xdr:rowOff>
    </xdr:from>
    <xdr:ext cx="4181475" cy="2590800"/>
    <xdr:graphicFrame>
      <xdr:nvGraphicFramePr>
        <xdr:cNvPr id="16" name="Chart 16"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8</xdr:col>
      <xdr:colOff>295275</xdr:colOff>
      <xdr:row>214</xdr:row>
      <xdr:rowOff>190500</xdr:rowOff>
    </xdr:from>
    <xdr:ext cx="4181475" cy="2590800"/>
    <xdr:graphicFrame>
      <xdr:nvGraphicFramePr>
        <xdr:cNvPr id="17" name="Chart 17"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8</xdr:col>
      <xdr:colOff>295275</xdr:colOff>
      <xdr:row>234</xdr:row>
      <xdr:rowOff>38100</xdr:rowOff>
    </xdr:from>
    <xdr:ext cx="4181475" cy="2590800"/>
    <xdr:graphicFrame>
      <xdr:nvGraphicFramePr>
        <xdr:cNvPr id="18" name="Chart 18" title="Chart"/>
        <xdr:cNvGraphicFramePr/>
      </xdr:nvGraphicFramePr>
      <xdr:xfrm>
        <a:off x="0" y="0"/>
        <a:ext cx="0" cy="0"/>
      </xdr:xfrm>
      <a:graphic>
        <a:graphicData uri="http://schemas.openxmlformats.org/drawingml/2006/chart">
          <c:chart r:id="rId15"/>
        </a:graphicData>
      </a:graphic>
    </xdr:graphicFrame>
    <xdr:clientData fLocksWithSheet="0"/>
  </xdr:oneCellAnchor>
  <xdr:oneCellAnchor>
    <xdr:from>
      <xdr:col>8</xdr:col>
      <xdr:colOff>285750</xdr:colOff>
      <xdr:row>252</xdr:row>
      <xdr:rowOff>19050</xdr:rowOff>
    </xdr:from>
    <xdr:ext cx="4248150" cy="2619375"/>
    <xdr:graphicFrame>
      <xdr:nvGraphicFramePr>
        <xdr:cNvPr id="19" name="Chart 19" title="Chart"/>
        <xdr:cNvGraphicFramePr/>
      </xdr:nvGraphicFramePr>
      <xdr:xfrm>
        <a:off x="0" y="0"/>
        <a:ext cx="0" cy="0"/>
      </xdr:xfrm>
      <a:graphic>
        <a:graphicData uri="http://schemas.openxmlformats.org/drawingml/2006/chart">
          <c:chart r:id="rId16"/>
        </a:graphicData>
      </a:graphic>
    </xdr:graphicFrame>
    <xdr:clientData fLocksWithSheet="0"/>
  </xdr:oneCellAnchor>
  <xdr:oneCellAnchor>
    <xdr:from>
      <xdr:col>8</xdr:col>
      <xdr:colOff>228600</xdr:colOff>
      <xdr:row>268</xdr:row>
      <xdr:rowOff>95250</xdr:rowOff>
    </xdr:from>
    <xdr:ext cx="4248150" cy="2619375"/>
    <xdr:graphicFrame>
      <xdr:nvGraphicFramePr>
        <xdr:cNvPr id="20" name="Chart 20" title="Chart"/>
        <xdr:cNvGraphicFramePr/>
      </xdr:nvGraphicFramePr>
      <xdr:xfrm>
        <a:off x="0" y="0"/>
        <a:ext cx="0" cy="0"/>
      </xdr:xfrm>
      <a:graphic>
        <a:graphicData uri="http://schemas.openxmlformats.org/drawingml/2006/chart">
          <c:chart r:id="rId17"/>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647700</xdr:colOff>
      <xdr:row>0</xdr:row>
      <xdr:rowOff>123825</xdr:rowOff>
    </xdr:from>
    <xdr:ext cx="3943350" cy="2438400"/>
    <xdr:graphicFrame>
      <xdr:nvGraphicFramePr>
        <xdr:cNvPr id="21" name="Chart 2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8</xdr:col>
      <xdr:colOff>647700</xdr:colOff>
      <xdr:row>15</xdr:row>
      <xdr:rowOff>123825</xdr:rowOff>
    </xdr:from>
    <xdr:ext cx="3943350" cy="2476500"/>
    <xdr:graphicFrame>
      <xdr:nvGraphicFramePr>
        <xdr:cNvPr id="22" name="Chart 2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18</xdr:col>
      <xdr:colOff>561975</xdr:colOff>
      <xdr:row>0</xdr:row>
      <xdr:rowOff>0</xdr:rowOff>
    </xdr:from>
    <xdr:ext cx="3981450" cy="2476500"/>
    <xdr:graphicFrame>
      <xdr:nvGraphicFramePr>
        <xdr:cNvPr id="23" name="Chart 2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8</xdr:col>
      <xdr:colOff>647700</xdr:colOff>
      <xdr:row>29</xdr:row>
      <xdr:rowOff>47625</xdr:rowOff>
    </xdr:from>
    <xdr:ext cx="3981450" cy="2476500"/>
    <xdr:graphicFrame>
      <xdr:nvGraphicFramePr>
        <xdr:cNvPr id="24" name="Chart 2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8</xdr:col>
      <xdr:colOff>628650</xdr:colOff>
      <xdr:row>43</xdr:row>
      <xdr:rowOff>133350</xdr:rowOff>
    </xdr:from>
    <xdr:ext cx="4086225" cy="2543175"/>
    <xdr:graphicFrame>
      <xdr:nvGraphicFramePr>
        <xdr:cNvPr id="25" name="Chart 2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8</xdr:col>
      <xdr:colOff>628650</xdr:colOff>
      <xdr:row>58</xdr:row>
      <xdr:rowOff>9525</xdr:rowOff>
    </xdr:from>
    <xdr:ext cx="4086225" cy="2543175"/>
    <xdr:graphicFrame>
      <xdr:nvGraphicFramePr>
        <xdr:cNvPr id="26" name="Chart 2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8</xdr:col>
      <xdr:colOff>628650</xdr:colOff>
      <xdr:row>74</xdr:row>
      <xdr:rowOff>133350</xdr:rowOff>
    </xdr:from>
    <xdr:ext cx="4305300" cy="2667000"/>
    <xdr:graphicFrame>
      <xdr:nvGraphicFramePr>
        <xdr:cNvPr id="27" name="Chart 2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8</xdr:col>
      <xdr:colOff>457200</xdr:colOff>
      <xdr:row>91</xdr:row>
      <xdr:rowOff>180975</xdr:rowOff>
    </xdr:from>
    <xdr:ext cx="4610100" cy="2857500"/>
    <xdr:graphicFrame>
      <xdr:nvGraphicFramePr>
        <xdr:cNvPr id="28" name="Chart 2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8</xdr:col>
      <xdr:colOff>238125</xdr:colOff>
      <xdr:row>115</xdr:row>
      <xdr:rowOff>0</xdr:rowOff>
    </xdr:from>
    <xdr:ext cx="4476750" cy="2771775"/>
    <xdr:graphicFrame>
      <xdr:nvGraphicFramePr>
        <xdr:cNvPr id="29" name="Chart 2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8</xdr:col>
      <xdr:colOff>238125</xdr:colOff>
      <xdr:row>133</xdr:row>
      <xdr:rowOff>28575</xdr:rowOff>
    </xdr:from>
    <xdr:ext cx="4438650" cy="2771775"/>
    <xdr:graphicFrame>
      <xdr:nvGraphicFramePr>
        <xdr:cNvPr id="30" name="Chart 3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8</xdr:col>
      <xdr:colOff>304800</xdr:colOff>
      <xdr:row>151</xdr:row>
      <xdr:rowOff>0</xdr:rowOff>
    </xdr:from>
    <xdr:ext cx="4600575" cy="2838450"/>
    <xdr:graphicFrame>
      <xdr:nvGraphicFramePr>
        <xdr:cNvPr id="31" name="Chart 31"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8</xdr:col>
      <xdr:colOff>304800</xdr:colOff>
      <xdr:row>169</xdr:row>
      <xdr:rowOff>38100</xdr:rowOff>
    </xdr:from>
    <xdr:ext cx="4086225" cy="2543175"/>
    <xdr:graphicFrame>
      <xdr:nvGraphicFramePr>
        <xdr:cNvPr id="32" name="Chart 32"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8</xdr:col>
      <xdr:colOff>304800</xdr:colOff>
      <xdr:row>186</xdr:row>
      <xdr:rowOff>9525</xdr:rowOff>
    </xdr:from>
    <xdr:ext cx="4086225" cy="2543175"/>
    <xdr:graphicFrame>
      <xdr:nvGraphicFramePr>
        <xdr:cNvPr id="33" name="Chart 33"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8</xdr:col>
      <xdr:colOff>304800</xdr:colOff>
      <xdr:row>203</xdr:row>
      <xdr:rowOff>114300</xdr:rowOff>
    </xdr:from>
    <xdr:ext cx="4086225" cy="2543175"/>
    <xdr:graphicFrame>
      <xdr:nvGraphicFramePr>
        <xdr:cNvPr id="34" name="Chart 34"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8</xdr:col>
      <xdr:colOff>228600</xdr:colOff>
      <xdr:row>221</xdr:row>
      <xdr:rowOff>57150</xdr:rowOff>
    </xdr:from>
    <xdr:ext cx="4143375" cy="2571750"/>
    <xdr:graphicFrame>
      <xdr:nvGraphicFramePr>
        <xdr:cNvPr id="35" name="Chart 35" title="Chart"/>
        <xdr:cNvGraphicFramePr/>
      </xdr:nvGraphicFramePr>
      <xdr:xfrm>
        <a:off x="0" y="0"/>
        <a:ext cx="0" cy="0"/>
      </xdr:xfrm>
      <a:graphic>
        <a:graphicData uri="http://schemas.openxmlformats.org/drawingml/2006/chart">
          <c:chart r:id="rId15"/>
        </a:graphicData>
      </a:graphic>
    </xdr:graphicFrame>
    <xdr:clientData fLocksWithSheet="0"/>
  </xdr:oneCellAnchor>
  <xdr:oneCellAnchor>
    <xdr:from>
      <xdr:col>8</xdr:col>
      <xdr:colOff>228600</xdr:colOff>
      <xdr:row>239</xdr:row>
      <xdr:rowOff>38100</xdr:rowOff>
    </xdr:from>
    <xdr:ext cx="4143375" cy="2571750"/>
    <xdr:graphicFrame>
      <xdr:nvGraphicFramePr>
        <xdr:cNvPr id="36" name="Chart 36" title="Chart"/>
        <xdr:cNvGraphicFramePr/>
      </xdr:nvGraphicFramePr>
      <xdr:xfrm>
        <a:off x="0" y="0"/>
        <a:ext cx="0" cy="0"/>
      </xdr:xfrm>
      <a:graphic>
        <a:graphicData uri="http://schemas.openxmlformats.org/drawingml/2006/chart">
          <c:chart r:id="rId16"/>
        </a:graphicData>
      </a:graphic>
    </xdr:graphicFrame>
    <xdr:clientData fLocksWithSheet="0"/>
  </xdr:oneCellAnchor>
  <xdr:oneCellAnchor>
    <xdr:from>
      <xdr:col>8</xdr:col>
      <xdr:colOff>295275</xdr:colOff>
      <xdr:row>256</xdr:row>
      <xdr:rowOff>133350</xdr:rowOff>
    </xdr:from>
    <xdr:ext cx="4362450" cy="2667000"/>
    <xdr:graphicFrame>
      <xdr:nvGraphicFramePr>
        <xdr:cNvPr id="37" name="Chart 37" title="Chart"/>
        <xdr:cNvGraphicFramePr/>
      </xdr:nvGraphicFramePr>
      <xdr:xfrm>
        <a:off x="0" y="0"/>
        <a:ext cx="0" cy="0"/>
      </xdr:xfrm>
      <a:graphic>
        <a:graphicData uri="http://schemas.openxmlformats.org/drawingml/2006/chart">
          <c:chart r:id="rId17"/>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647700</xdr:colOff>
      <xdr:row>0</xdr:row>
      <xdr:rowOff>123825</xdr:rowOff>
    </xdr:from>
    <xdr:ext cx="3943350" cy="2438400"/>
    <xdr:graphicFrame>
      <xdr:nvGraphicFramePr>
        <xdr:cNvPr id="38" name="Chart 38"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8</xdr:col>
      <xdr:colOff>647700</xdr:colOff>
      <xdr:row>15</xdr:row>
      <xdr:rowOff>123825</xdr:rowOff>
    </xdr:from>
    <xdr:ext cx="3943350" cy="2476500"/>
    <xdr:graphicFrame>
      <xdr:nvGraphicFramePr>
        <xdr:cNvPr id="39" name="Chart 39"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18</xdr:col>
      <xdr:colOff>485775</xdr:colOff>
      <xdr:row>0</xdr:row>
      <xdr:rowOff>0</xdr:rowOff>
    </xdr:from>
    <xdr:ext cx="3981450" cy="2476500"/>
    <xdr:graphicFrame>
      <xdr:nvGraphicFramePr>
        <xdr:cNvPr id="40" name="Chart 40"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8</xdr:col>
      <xdr:colOff>647700</xdr:colOff>
      <xdr:row>29</xdr:row>
      <xdr:rowOff>47625</xdr:rowOff>
    </xdr:from>
    <xdr:ext cx="3981450" cy="2476500"/>
    <xdr:graphicFrame>
      <xdr:nvGraphicFramePr>
        <xdr:cNvPr id="41" name="Chart 41"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8</xdr:col>
      <xdr:colOff>542925</xdr:colOff>
      <xdr:row>44</xdr:row>
      <xdr:rowOff>57150</xdr:rowOff>
    </xdr:from>
    <xdr:ext cx="4191000" cy="2600325"/>
    <xdr:graphicFrame>
      <xdr:nvGraphicFramePr>
        <xdr:cNvPr id="42" name="Chart 42"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8</xdr:col>
      <xdr:colOff>552450</xdr:colOff>
      <xdr:row>59</xdr:row>
      <xdr:rowOff>190500</xdr:rowOff>
    </xdr:from>
    <xdr:ext cx="4133850" cy="2600325"/>
    <xdr:graphicFrame>
      <xdr:nvGraphicFramePr>
        <xdr:cNvPr id="43" name="Chart 43"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8</xdr:col>
      <xdr:colOff>476250</xdr:colOff>
      <xdr:row>75</xdr:row>
      <xdr:rowOff>47625</xdr:rowOff>
    </xdr:from>
    <xdr:ext cx="4533900" cy="2809875"/>
    <xdr:graphicFrame>
      <xdr:nvGraphicFramePr>
        <xdr:cNvPr id="44" name="Chart 44"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8</xdr:col>
      <xdr:colOff>352425</xdr:colOff>
      <xdr:row>92</xdr:row>
      <xdr:rowOff>0</xdr:rowOff>
    </xdr:from>
    <xdr:ext cx="4533900" cy="2809875"/>
    <xdr:graphicFrame>
      <xdr:nvGraphicFramePr>
        <xdr:cNvPr id="45" name="Chart 45"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8</xdr:col>
      <xdr:colOff>323850</xdr:colOff>
      <xdr:row>114</xdr:row>
      <xdr:rowOff>180975</xdr:rowOff>
    </xdr:from>
    <xdr:ext cx="4314825" cy="2676525"/>
    <xdr:graphicFrame>
      <xdr:nvGraphicFramePr>
        <xdr:cNvPr id="46" name="Chart 46"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8</xdr:col>
      <xdr:colOff>323850</xdr:colOff>
      <xdr:row>132</xdr:row>
      <xdr:rowOff>161925</xdr:rowOff>
    </xdr:from>
    <xdr:ext cx="4276725" cy="2676525"/>
    <xdr:graphicFrame>
      <xdr:nvGraphicFramePr>
        <xdr:cNvPr id="47" name="Chart 47"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8</xdr:col>
      <xdr:colOff>323850</xdr:colOff>
      <xdr:row>151</xdr:row>
      <xdr:rowOff>28575</xdr:rowOff>
    </xdr:from>
    <xdr:ext cx="4314825" cy="2676525"/>
    <xdr:graphicFrame>
      <xdr:nvGraphicFramePr>
        <xdr:cNvPr id="48" name="Chart 48"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8</xdr:col>
      <xdr:colOff>323850</xdr:colOff>
      <xdr:row>169</xdr:row>
      <xdr:rowOff>19050</xdr:rowOff>
    </xdr:from>
    <xdr:ext cx="4457700" cy="2752725"/>
    <xdr:graphicFrame>
      <xdr:nvGraphicFramePr>
        <xdr:cNvPr id="49" name="Chart 49"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8</xdr:col>
      <xdr:colOff>323850</xdr:colOff>
      <xdr:row>186</xdr:row>
      <xdr:rowOff>133350</xdr:rowOff>
    </xdr:from>
    <xdr:ext cx="4457700" cy="2752725"/>
    <xdr:graphicFrame>
      <xdr:nvGraphicFramePr>
        <xdr:cNvPr id="50" name="Chart 50"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8</xdr:col>
      <xdr:colOff>390525</xdr:colOff>
      <xdr:row>204</xdr:row>
      <xdr:rowOff>47625</xdr:rowOff>
    </xdr:from>
    <xdr:ext cx="4276725" cy="2600325"/>
    <xdr:graphicFrame>
      <xdr:nvGraphicFramePr>
        <xdr:cNvPr id="51" name="Chart 51"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8</xdr:col>
      <xdr:colOff>390525</xdr:colOff>
      <xdr:row>222</xdr:row>
      <xdr:rowOff>95250</xdr:rowOff>
    </xdr:from>
    <xdr:ext cx="4276725" cy="2657475"/>
    <xdr:graphicFrame>
      <xdr:nvGraphicFramePr>
        <xdr:cNvPr id="52" name="Chart 52" title="Chart"/>
        <xdr:cNvGraphicFramePr/>
      </xdr:nvGraphicFramePr>
      <xdr:xfrm>
        <a:off x="0" y="0"/>
        <a:ext cx="0" cy="0"/>
      </xdr:xfrm>
      <a:graphic>
        <a:graphicData uri="http://schemas.openxmlformats.org/drawingml/2006/chart">
          <c:chart r:id="rId15"/>
        </a:graphicData>
      </a:graphic>
    </xdr:graphicFrame>
    <xdr:clientData fLocksWithSheet="0"/>
  </xdr:oneCellAnchor>
  <xdr:oneCellAnchor>
    <xdr:from>
      <xdr:col>8</xdr:col>
      <xdr:colOff>228600</xdr:colOff>
      <xdr:row>240</xdr:row>
      <xdr:rowOff>123825</xdr:rowOff>
    </xdr:from>
    <xdr:ext cx="4276725" cy="2657475"/>
    <xdr:graphicFrame>
      <xdr:nvGraphicFramePr>
        <xdr:cNvPr id="53" name="Chart 53" title="Chart"/>
        <xdr:cNvGraphicFramePr/>
      </xdr:nvGraphicFramePr>
      <xdr:xfrm>
        <a:off x="0" y="0"/>
        <a:ext cx="0" cy="0"/>
      </xdr:xfrm>
      <a:graphic>
        <a:graphicData uri="http://schemas.openxmlformats.org/drawingml/2006/chart">
          <c:chart r:id="rId16"/>
        </a:graphicData>
      </a:graphic>
    </xdr:graphicFrame>
    <xdr:clientData fLocksWithSheet="0"/>
  </xdr:oneCellAnchor>
  <xdr:oneCellAnchor>
    <xdr:from>
      <xdr:col>8</xdr:col>
      <xdr:colOff>228600</xdr:colOff>
      <xdr:row>258</xdr:row>
      <xdr:rowOff>152400</xdr:rowOff>
    </xdr:from>
    <xdr:ext cx="3905250" cy="2409825"/>
    <xdr:graphicFrame>
      <xdr:nvGraphicFramePr>
        <xdr:cNvPr id="54" name="Chart 54" title="Chart"/>
        <xdr:cNvGraphicFramePr/>
      </xdr:nvGraphicFramePr>
      <xdr:xfrm>
        <a:off x="0" y="0"/>
        <a:ext cx="0" cy="0"/>
      </xdr:xfrm>
      <a:graphic>
        <a:graphicData uri="http://schemas.openxmlformats.org/drawingml/2006/chart">
          <c:chart r:id="rId17"/>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18</xdr:col>
      <xdr:colOff>438150</xdr:colOff>
      <xdr:row>0</xdr:row>
      <xdr:rowOff>0</xdr:rowOff>
    </xdr:from>
    <xdr:ext cx="4162425" cy="2571750"/>
    <xdr:graphicFrame>
      <xdr:nvGraphicFramePr>
        <xdr:cNvPr id="55" name="Chart 55"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8</xdr:col>
      <xdr:colOff>247650</xdr:colOff>
      <xdr:row>0</xdr:row>
      <xdr:rowOff>133350</xdr:rowOff>
    </xdr:from>
    <xdr:ext cx="4276725" cy="2628900"/>
    <xdr:graphicFrame>
      <xdr:nvGraphicFramePr>
        <xdr:cNvPr id="56" name="Chart 56"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8</xdr:col>
      <xdr:colOff>247650</xdr:colOff>
      <xdr:row>20</xdr:row>
      <xdr:rowOff>76200</xdr:rowOff>
    </xdr:from>
    <xdr:ext cx="4229100" cy="2628900"/>
    <xdr:graphicFrame>
      <xdr:nvGraphicFramePr>
        <xdr:cNvPr id="57" name="Chart 57"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8</xdr:col>
      <xdr:colOff>247650</xdr:colOff>
      <xdr:row>38</xdr:row>
      <xdr:rowOff>171450</xdr:rowOff>
    </xdr:from>
    <xdr:ext cx="4162425" cy="2571750"/>
    <xdr:graphicFrame>
      <xdr:nvGraphicFramePr>
        <xdr:cNvPr id="58" name="Chart 58"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8</xdr:col>
      <xdr:colOff>238125</xdr:colOff>
      <xdr:row>56</xdr:row>
      <xdr:rowOff>123825</xdr:rowOff>
    </xdr:from>
    <xdr:ext cx="4352925" cy="2695575"/>
    <xdr:graphicFrame>
      <xdr:nvGraphicFramePr>
        <xdr:cNvPr id="59" name="Chart 59"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8</xdr:col>
      <xdr:colOff>238125</xdr:colOff>
      <xdr:row>75</xdr:row>
      <xdr:rowOff>76200</xdr:rowOff>
    </xdr:from>
    <xdr:ext cx="4352925" cy="2695575"/>
    <xdr:graphicFrame>
      <xdr:nvGraphicFramePr>
        <xdr:cNvPr id="60" name="Chart 60"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8</xdr:col>
      <xdr:colOff>228600</xdr:colOff>
      <xdr:row>93</xdr:row>
      <xdr:rowOff>171450</xdr:rowOff>
    </xdr:from>
    <xdr:ext cx="4229100" cy="2628900"/>
    <xdr:graphicFrame>
      <xdr:nvGraphicFramePr>
        <xdr:cNvPr id="61" name="Chart 61"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8</xdr:col>
      <xdr:colOff>304800</xdr:colOff>
      <xdr:row>111</xdr:row>
      <xdr:rowOff>0</xdr:rowOff>
    </xdr:from>
    <xdr:ext cx="4229100" cy="2628900"/>
    <xdr:graphicFrame>
      <xdr:nvGraphicFramePr>
        <xdr:cNvPr id="62" name="Chart 62"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8</xdr:col>
      <xdr:colOff>304800</xdr:colOff>
      <xdr:row>129</xdr:row>
      <xdr:rowOff>95250</xdr:rowOff>
    </xdr:from>
    <xdr:ext cx="4038600" cy="2495550"/>
    <xdr:graphicFrame>
      <xdr:nvGraphicFramePr>
        <xdr:cNvPr id="63" name="Chart 63" title="Chart"/>
        <xdr:cNvGraphicFramePr/>
      </xdr:nvGraphicFramePr>
      <xdr:xfrm>
        <a:off x="0" y="0"/>
        <a:ext cx="0" cy="0"/>
      </xdr:xfrm>
      <a:graphic>
        <a:graphicData uri="http://schemas.openxmlformats.org/drawingml/2006/chart">
          <c:chart r:id="rId9"/>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18</xdr:col>
      <xdr:colOff>466725</xdr:colOff>
      <xdr:row>0</xdr:row>
      <xdr:rowOff>0</xdr:rowOff>
    </xdr:from>
    <xdr:ext cx="4162425" cy="2571750"/>
    <xdr:graphicFrame>
      <xdr:nvGraphicFramePr>
        <xdr:cNvPr id="64" name="Chart 64"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8</xdr:col>
      <xdr:colOff>171450</xdr:colOff>
      <xdr:row>1</xdr:row>
      <xdr:rowOff>28575</xdr:rowOff>
    </xdr:from>
    <xdr:ext cx="4162425" cy="2571750"/>
    <xdr:graphicFrame>
      <xdr:nvGraphicFramePr>
        <xdr:cNvPr id="65" name="Chart 65"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8</xdr:col>
      <xdr:colOff>219075</xdr:colOff>
      <xdr:row>18</xdr:row>
      <xdr:rowOff>190500</xdr:rowOff>
    </xdr:from>
    <xdr:ext cx="4276725" cy="2609850"/>
    <xdr:graphicFrame>
      <xdr:nvGraphicFramePr>
        <xdr:cNvPr id="66" name="Chart 66"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8</xdr:col>
      <xdr:colOff>171450</xdr:colOff>
      <xdr:row>37</xdr:row>
      <xdr:rowOff>19050</xdr:rowOff>
    </xdr:from>
    <xdr:ext cx="4419600" cy="2733675"/>
    <xdr:graphicFrame>
      <xdr:nvGraphicFramePr>
        <xdr:cNvPr id="67" name="Chart 67"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8</xdr:col>
      <xdr:colOff>171450</xdr:colOff>
      <xdr:row>54</xdr:row>
      <xdr:rowOff>123825</xdr:rowOff>
    </xdr:from>
    <xdr:ext cx="4419600" cy="2733675"/>
    <xdr:graphicFrame>
      <xdr:nvGraphicFramePr>
        <xdr:cNvPr id="68" name="Chart 68"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8</xdr:col>
      <xdr:colOff>171450</xdr:colOff>
      <xdr:row>73</xdr:row>
      <xdr:rowOff>38100</xdr:rowOff>
    </xdr:from>
    <xdr:ext cx="4419600" cy="2733675"/>
    <xdr:graphicFrame>
      <xdr:nvGraphicFramePr>
        <xdr:cNvPr id="69" name="Chart 69"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8</xdr:col>
      <xdr:colOff>323850</xdr:colOff>
      <xdr:row>91</xdr:row>
      <xdr:rowOff>47625</xdr:rowOff>
    </xdr:from>
    <xdr:ext cx="4124325" cy="2543175"/>
    <xdr:graphicFrame>
      <xdr:nvGraphicFramePr>
        <xdr:cNvPr id="70" name="Chart 70"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8</xdr:col>
      <xdr:colOff>304800</xdr:colOff>
      <xdr:row>109</xdr:row>
      <xdr:rowOff>57150</xdr:rowOff>
    </xdr:from>
    <xdr:ext cx="4162425" cy="2571750"/>
    <xdr:graphicFrame>
      <xdr:nvGraphicFramePr>
        <xdr:cNvPr id="71" name="Chart 71"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647700</xdr:colOff>
      <xdr:row>0</xdr:row>
      <xdr:rowOff>123825</xdr:rowOff>
    </xdr:from>
    <xdr:ext cx="3943350" cy="2476500"/>
    <xdr:graphicFrame>
      <xdr:nvGraphicFramePr>
        <xdr:cNvPr id="72" name="Chart 7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8</xdr:col>
      <xdr:colOff>647700</xdr:colOff>
      <xdr:row>15</xdr:row>
      <xdr:rowOff>123825</xdr:rowOff>
    </xdr:from>
    <xdr:ext cx="3943350" cy="2476500"/>
    <xdr:graphicFrame>
      <xdr:nvGraphicFramePr>
        <xdr:cNvPr id="73" name="Chart 7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18</xdr:col>
      <xdr:colOff>666750</xdr:colOff>
      <xdr:row>0</xdr:row>
      <xdr:rowOff>0</xdr:rowOff>
    </xdr:from>
    <xdr:ext cx="3981450" cy="2476500"/>
    <xdr:graphicFrame>
      <xdr:nvGraphicFramePr>
        <xdr:cNvPr id="74" name="Chart 74"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8</xdr:col>
      <xdr:colOff>647700</xdr:colOff>
      <xdr:row>29</xdr:row>
      <xdr:rowOff>47625</xdr:rowOff>
    </xdr:from>
    <xdr:ext cx="3981450" cy="2476500"/>
    <xdr:graphicFrame>
      <xdr:nvGraphicFramePr>
        <xdr:cNvPr id="75" name="Chart 75"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8</xdr:col>
      <xdr:colOff>600075</xdr:colOff>
      <xdr:row>44</xdr:row>
      <xdr:rowOff>123825</xdr:rowOff>
    </xdr:from>
    <xdr:ext cx="4038600" cy="2476500"/>
    <xdr:graphicFrame>
      <xdr:nvGraphicFramePr>
        <xdr:cNvPr id="76" name="Chart 76"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8</xdr:col>
      <xdr:colOff>514350</xdr:colOff>
      <xdr:row>59</xdr:row>
      <xdr:rowOff>28575</xdr:rowOff>
    </xdr:from>
    <xdr:ext cx="4219575" cy="2619375"/>
    <xdr:graphicFrame>
      <xdr:nvGraphicFramePr>
        <xdr:cNvPr id="77" name="Chart 77"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8</xdr:col>
      <xdr:colOff>457200</xdr:colOff>
      <xdr:row>75</xdr:row>
      <xdr:rowOff>171450</xdr:rowOff>
    </xdr:from>
    <xdr:ext cx="4276725" cy="2619375"/>
    <xdr:graphicFrame>
      <xdr:nvGraphicFramePr>
        <xdr:cNvPr id="78" name="Chart 78"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8</xdr:col>
      <xdr:colOff>381000</xdr:colOff>
      <xdr:row>92</xdr:row>
      <xdr:rowOff>28575</xdr:rowOff>
    </xdr:from>
    <xdr:ext cx="4219575" cy="2619375"/>
    <xdr:graphicFrame>
      <xdr:nvGraphicFramePr>
        <xdr:cNvPr id="79" name="Chart 79"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8</xdr:col>
      <xdr:colOff>381000</xdr:colOff>
      <xdr:row>114</xdr:row>
      <xdr:rowOff>0</xdr:rowOff>
    </xdr:from>
    <xdr:ext cx="4219575" cy="2619375"/>
    <xdr:graphicFrame>
      <xdr:nvGraphicFramePr>
        <xdr:cNvPr id="80" name="Chart 80"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8</xdr:col>
      <xdr:colOff>381000</xdr:colOff>
      <xdr:row>131</xdr:row>
      <xdr:rowOff>133350</xdr:rowOff>
    </xdr:from>
    <xdr:ext cx="4219575" cy="2619375"/>
    <xdr:graphicFrame>
      <xdr:nvGraphicFramePr>
        <xdr:cNvPr id="81" name="Chart 81"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8</xdr:col>
      <xdr:colOff>323850</xdr:colOff>
      <xdr:row>149</xdr:row>
      <xdr:rowOff>161925</xdr:rowOff>
    </xdr:from>
    <xdr:ext cx="4219575" cy="2619375"/>
    <xdr:graphicFrame>
      <xdr:nvGraphicFramePr>
        <xdr:cNvPr id="82" name="Chart 82"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8</xdr:col>
      <xdr:colOff>323850</xdr:colOff>
      <xdr:row>167</xdr:row>
      <xdr:rowOff>190500</xdr:rowOff>
    </xdr:from>
    <xdr:ext cx="4181475" cy="2619375"/>
    <xdr:graphicFrame>
      <xdr:nvGraphicFramePr>
        <xdr:cNvPr id="83" name="Chart 83"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8</xdr:col>
      <xdr:colOff>323850</xdr:colOff>
      <xdr:row>185</xdr:row>
      <xdr:rowOff>28575</xdr:rowOff>
    </xdr:from>
    <xdr:ext cx="4181475" cy="2619375"/>
    <xdr:graphicFrame>
      <xdr:nvGraphicFramePr>
        <xdr:cNvPr id="84" name="Chart 84"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8</xdr:col>
      <xdr:colOff>323850</xdr:colOff>
      <xdr:row>204</xdr:row>
      <xdr:rowOff>171450</xdr:rowOff>
    </xdr:from>
    <xdr:ext cx="4181475" cy="2581275"/>
    <xdr:graphicFrame>
      <xdr:nvGraphicFramePr>
        <xdr:cNvPr id="85" name="Chart 85"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8</xdr:col>
      <xdr:colOff>323850</xdr:colOff>
      <xdr:row>222</xdr:row>
      <xdr:rowOff>0</xdr:rowOff>
    </xdr:from>
    <xdr:ext cx="4181475" cy="2581275"/>
    <xdr:graphicFrame>
      <xdr:nvGraphicFramePr>
        <xdr:cNvPr id="86" name="Chart 86" title="Chart"/>
        <xdr:cNvGraphicFramePr/>
      </xdr:nvGraphicFramePr>
      <xdr:xfrm>
        <a:off x="0" y="0"/>
        <a:ext cx="0" cy="0"/>
      </xdr:xfrm>
      <a:graphic>
        <a:graphicData uri="http://schemas.openxmlformats.org/drawingml/2006/chart">
          <c:chart r:id="rId15"/>
        </a:graphicData>
      </a:graphic>
    </xdr:graphicFrame>
    <xdr:clientData fLocksWithSheet="0"/>
  </xdr:oneCellAnchor>
  <xdr:oneCellAnchor>
    <xdr:from>
      <xdr:col>8</xdr:col>
      <xdr:colOff>266700</xdr:colOff>
      <xdr:row>240</xdr:row>
      <xdr:rowOff>9525</xdr:rowOff>
    </xdr:from>
    <xdr:ext cx="4238625" cy="2581275"/>
    <xdr:graphicFrame>
      <xdr:nvGraphicFramePr>
        <xdr:cNvPr id="87" name="Chart 87" title="Chart"/>
        <xdr:cNvGraphicFramePr/>
      </xdr:nvGraphicFramePr>
      <xdr:xfrm>
        <a:off x="0" y="0"/>
        <a:ext cx="0" cy="0"/>
      </xdr:xfrm>
      <a:graphic>
        <a:graphicData uri="http://schemas.openxmlformats.org/drawingml/2006/chart">
          <c:chart r:id="rId16"/>
        </a:graphicData>
      </a:graphic>
    </xdr:graphicFrame>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647700</xdr:colOff>
      <xdr:row>0</xdr:row>
      <xdr:rowOff>123825</xdr:rowOff>
    </xdr:from>
    <xdr:ext cx="3943350" cy="2438400"/>
    <xdr:graphicFrame>
      <xdr:nvGraphicFramePr>
        <xdr:cNvPr id="88" name="Chart 88"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8</xdr:col>
      <xdr:colOff>647700</xdr:colOff>
      <xdr:row>15</xdr:row>
      <xdr:rowOff>123825</xdr:rowOff>
    </xdr:from>
    <xdr:ext cx="3943350" cy="2476500"/>
    <xdr:graphicFrame>
      <xdr:nvGraphicFramePr>
        <xdr:cNvPr id="89" name="Chart 89"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18</xdr:col>
      <xdr:colOff>476250</xdr:colOff>
      <xdr:row>0</xdr:row>
      <xdr:rowOff>0</xdr:rowOff>
    </xdr:from>
    <xdr:ext cx="3981450" cy="2476500"/>
    <xdr:graphicFrame>
      <xdr:nvGraphicFramePr>
        <xdr:cNvPr id="90" name="Chart 90"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8</xdr:col>
      <xdr:colOff>647700</xdr:colOff>
      <xdr:row>29</xdr:row>
      <xdr:rowOff>47625</xdr:rowOff>
    </xdr:from>
    <xdr:ext cx="3981450" cy="2476500"/>
    <xdr:graphicFrame>
      <xdr:nvGraphicFramePr>
        <xdr:cNvPr id="91" name="Chart 91"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8</xdr:col>
      <xdr:colOff>647700</xdr:colOff>
      <xdr:row>44</xdr:row>
      <xdr:rowOff>57150</xdr:rowOff>
    </xdr:from>
    <xdr:ext cx="3981450" cy="2476500"/>
    <xdr:graphicFrame>
      <xdr:nvGraphicFramePr>
        <xdr:cNvPr id="92" name="Chart 92"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8</xdr:col>
      <xdr:colOff>409575</xdr:colOff>
      <xdr:row>58</xdr:row>
      <xdr:rowOff>9525</xdr:rowOff>
    </xdr:from>
    <xdr:ext cx="4181475" cy="2809875"/>
    <xdr:graphicFrame>
      <xdr:nvGraphicFramePr>
        <xdr:cNvPr id="93" name="Chart 93"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8</xdr:col>
      <xdr:colOff>342900</xdr:colOff>
      <xdr:row>74</xdr:row>
      <xdr:rowOff>19050</xdr:rowOff>
    </xdr:from>
    <xdr:ext cx="4286250" cy="2667000"/>
    <xdr:graphicFrame>
      <xdr:nvGraphicFramePr>
        <xdr:cNvPr id="94" name="Chart 94"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8</xdr:col>
      <xdr:colOff>342900</xdr:colOff>
      <xdr:row>91</xdr:row>
      <xdr:rowOff>66675</xdr:rowOff>
    </xdr:from>
    <xdr:ext cx="4467225" cy="2762250"/>
    <xdr:graphicFrame>
      <xdr:nvGraphicFramePr>
        <xdr:cNvPr id="95" name="Chart 95"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8</xdr:col>
      <xdr:colOff>266700</xdr:colOff>
      <xdr:row>115</xdr:row>
      <xdr:rowOff>0</xdr:rowOff>
    </xdr:from>
    <xdr:ext cx="4286250" cy="2667000"/>
    <xdr:graphicFrame>
      <xdr:nvGraphicFramePr>
        <xdr:cNvPr id="96" name="Chart 96"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8</xdr:col>
      <xdr:colOff>190500</xdr:colOff>
      <xdr:row>133</xdr:row>
      <xdr:rowOff>161925</xdr:rowOff>
    </xdr:from>
    <xdr:ext cx="4362450" cy="2667000"/>
    <xdr:graphicFrame>
      <xdr:nvGraphicFramePr>
        <xdr:cNvPr id="97" name="Chart 97"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8</xdr:col>
      <xdr:colOff>190500</xdr:colOff>
      <xdr:row>151</xdr:row>
      <xdr:rowOff>190500</xdr:rowOff>
    </xdr:from>
    <xdr:ext cx="4362450" cy="2667000"/>
    <xdr:graphicFrame>
      <xdr:nvGraphicFramePr>
        <xdr:cNvPr id="98" name="Chart 98" title="Chart"/>
        <xdr:cNvGraphicFramePr/>
      </xdr:nvGraphicFramePr>
      <xdr:xfrm>
        <a:off x="0" y="0"/>
        <a:ext cx="0" cy="0"/>
      </xdr:xfrm>
      <a:graphic>
        <a:graphicData uri="http://schemas.openxmlformats.org/drawingml/2006/chart">
          <c:chart r:id="rId11"/>
        </a:graphicData>
      </a:graphic>
    </xdr:graphicFrame>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18</xdr:col>
      <xdr:colOff>619125</xdr:colOff>
      <xdr:row>0</xdr:row>
      <xdr:rowOff>0</xdr:rowOff>
    </xdr:from>
    <xdr:ext cx="3876675" cy="2390775"/>
    <xdr:graphicFrame>
      <xdr:nvGraphicFramePr>
        <xdr:cNvPr id="99" name="Chart 9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8</xdr:col>
      <xdr:colOff>314325</xdr:colOff>
      <xdr:row>0</xdr:row>
      <xdr:rowOff>190500</xdr:rowOff>
    </xdr:from>
    <xdr:ext cx="4295775" cy="2657475"/>
    <xdr:graphicFrame>
      <xdr:nvGraphicFramePr>
        <xdr:cNvPr id="100" name="Chart 10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8</xdr:col>
      <xdr:colOff>314325</xdr:colOff>
      <xdr:row>20</xdr:row>
      <xdr:rowOff>0</xdr:rowOff>
    </xdr:from>
    <xdr:ext cx="4295775" cy="2657475"/>
    <xdr:graphicFrame>
      <xdr:nvGraphicFramePr>
        <xdr:cNvPr id="101" name="Chart 101"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8</xdr:col>
      <xdr:colOff>314325</xdr:colOff>
      <xdr:row>39</xdr:row>
      <xdr:rowOff>9525</xdr:rowOff>
    </xdr:from>
    <xdr:ext cx="4295775" cy="2657475"/>
    <xdr:graphicFrame>
      <xdr:nvGraphicFramePr>
        <xdr:cNvPr id="102" name="Chart 102"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8</xdr:col>
      <xdr:colOff>314325</xdr:colOff>
      <xdr:row>57</xdr:row>
      <xdr:rowOff>95250</xdr:rowOff>
    </xdr:from>
    <xdr:ext cx="4295775" cy="2657475"/>
    <xdr:graphicFrame>
      <xdr:nvGraphicFramePr>
        <xdr:cNvPr id="103" name="Chart 10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8</xdr:col>
      <xdr:colOff>390525</xdr:colOff>
      <xdr:row>75</xdr:row>
      <xdr:rowOff>85725</xdr:rowOff>
    </xdr:from>
    <xdr:ext cx="4295775" cy="2657475"/>
    <xdr:graphicFrame>
      <xdr:nvGraphicFramePr>
        <xdr:cNvPr id="104" name="Chart 10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8</xdr:col>
      <xdr:colOff>314325</xdr:colOff>
      <xdr:row>94</xdr:row>
      <xdr:rowOff>85725</xdr:rowOff>
    </xdr:from>
    <xdr:ext cx="4295775" cy="2657475"/>
    <xdr:graphicFrame>
      <xdr:nvGraphicFramePr>
        <xdr:cNvPr id="105" name="Chart 10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8</xdr:col>
      <xdr:colOff>266700</xdr:colOff>
      <xdr:row>111</xdr:row>
      <xdr:rowOff>76200</xdr:rowOff>
    </xdr:from>
    <xdr:ext cx="4543425" cy="2809875"/>
    <xdr:graphicFrame>
      <xdr:nvGraphicFramePr>
        <xdr:cNvPr id="106" name="Chart 106"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8</xdr:col>
      <xdr:colOff>390525</xdr:colOff>
      <xdr:row>129</xdr:row>
      <xdr:rowOff>161925</xdr:rowOff>
    </xdr:from>
    <xdr:ext cx="4219575" cy="2609850"/>
    <xdr:graphicFrame>
      <xdr:nvGraphicFramePr>
        <xdr:cNvPr id="107" name="Chart 107" title="Chart"/>
        <xdr:cNvGraphicFramePr/>
      </xdr:nvGraphicFramePr>
      <xdr:xfrm>
        <a:off x="0" y="0"/>
        <a:ext cx="0" cy="0"/>
      </xdr:xfrm>
      <a:graphic>
        <a:graphicData uri="http://schemas.openxmlformats.org/drawingml/2006/chart">
          <c:chart r:id="rId9"/>
        </a:graphicData>
      </a:graphic>
    </xdr:graphicFrame>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57150</xdr:colOff>
      <xdr:row>0</xdr:row>
      <xdr:rowOff>0</xdr:rowOff>
    </xdr:from>
    <xdr:ext cx="4838700" cy="2990850"/>
    <xdr:graphicFrame>
      <xdr:nvGraphicFramePr>
        <xdr:cNvPr id="108" name="Chart 108"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66675</xdr:colOff>
      <xdr:row>0</xdr:row>
      <xdr:rowOff>0</xdr:rowOff>
    </xdr:from>
    <xdr:ext cx="4991100" cy="3095625"/>
    <xdr:graphicFrame>
      <xdr:nvGraphicFramePr>
        <xdr:cNvPr id="109" name="Chart 109"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847725</xdr:colOff>
      <xdr:row>0</xdr:row>
      <xdr:rowOff>0</xdr:rowOff>
    </xdr:from>
    <xdr:ext cx="4886325" cy="3028950"/>
    <xdr:graphicFrame>
      <xdr:nvGraphicFramePr>
        <xdr:cNvPr id="110" name="Chart 110"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95250</xdr:colOff>
      <xdr:row>0</xdr:row>
      <xdr:rowOff>0</xdr:rowOff>
    </xdr:from>
    <xdr:ext cx="5010150" cy="3105150"/>
    <xdr:graphicFrame>
      <xdr:nvGraphicFramePr>
        <xdr:cNvPr id="111" name="Chart 11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590550</xdr:colOff>
      <xdr:row>0</xdr:row>
      <xdr:rowOff>0</xdr:rowOff>
    </xdr:from>
    <xdr:ext cx="4905375" cy="3028950"/>
    <xdr:graphicFrame>
      <xdr:nvGraphicFramePr>
        <xdr:cNvPr id="112" name="Chart 112"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542925</xdr:colOff>
      <xdr:row>0</xdr:row>
      <xdr:rowOff>0</xdr:rowOff>
    </xdr:from>
    <xdr:ext cx="5067300" cy="3133725"/>
    <xdr:graphicFrame>
      <xdr:nvGraphicFramePr>
        <xdr:cNvPr id="113" name="Chart 11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742950</xdr:colOff>
      <xdr:row>0</xdr:row>
      <xdr:rowOff>0</xdr:rowOff>
    </xdr:from>
    <xdr:ext cx="4876800" cy="3019425"/>
    <xdr:graphicFrame>
      <xdr:nvGraphicFramePr>
        <xdr:cNvPr id="114" name="Chart 114"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419100</xdr:colOff>
      <xdr:row>0</xdr:row>
      <xdr:rowOff>0</xdr:rowOff>
    </xdr:from>
    <xdr:ext cx="5715000" cy="3876675"/>
    <xdr:graphicFrame>
      <xdr:nvGraphicFramePr>
        <xdr:cNvPr id="115" name="Chart 115"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876300</xdr:colOff>
      <xdr:row>0</xdr:row>
      <xdr:rowOff>0</xdr:rowOff>
    </xdr:from>
    <xdr:ext cx="4572000" cy="2828925"/>
    <xdr:graphicFrame>
      <xdr:nvGraphicFramePr>
        <xdr:cNvPr id="116" name="Chart 116"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76200</xdr:colOff>
      <xdr:row>0</xdr:row>
      <xdr:rowOff>0</xdr:rowOff>
    </xdr:from>
    <xdr:ext cx="4505325" cy="2781300"/>
    <xdr:graphicFrame>
      <xdr:nvGraphicFramePr>
        <xdr:cNvPr id="117" name="Chart 117"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895350</xdr:colOff>
      <xdr:row>0</xdr:row>
      <xdr:rowOff>0</xdr:rowOff>
    </xdr:from>
    <xdr:ext cx="4229100" cy="2619375"/>
    <xdr:graphicFrame>
      <xdr:nvGraphicFramePr>
        <xdr:cNvPr id="118" name="Chart 118"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885825</xdr:colOff>
      <xdr:row>0</xdr:row>
      <xdr:rowOff>0</xdr:rowOff>
    </xdr:from>
    <xdr:ext cx="4638675" cy="2857500"/>
    <xdr:graphicFrame>
      <xdr:nvGraphicFramePr>
        <xdr:cNvPr id="119" name="Chart 119"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552450</xdr:colOff>
      <xdr:row>0</xdr:row>
      <xdr:rowOff>0</xdr:rowOff>
    </xdr:from>
    <xdr:ext cx="4248150" cy="2619375"/>
    <xdr:graphicFrame>
      <xdr:nvGraphicFramePr>
        <xdr:cNvPr id="120" name="Chart 120"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457200</xdr:colOff>
      <xdr:row>0</xdr:row>
      <xdr:rowOff>0</xdr:rowOff>
    </xdr:from>
    <xdr:ext cx="4772025" cy="2943225"/>
    <xdr:graphicFrame>
      <xdr:nvGraphicFramePr>
        <xdr:cNvPr id="121" name="Chart 12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github.com/audreybrio/SeniorProject/pull/14"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github.com/audreybrio/SeniorProject/pull/14"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github.com/audreybrio/SeniorProject/pull/14"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asp.net/" TargetMode="External"/><Relationship Id="rId2" Type="http://schemas.openxmlformats.org/officeDocument/2006/relationships/hyperlink" Target="http://asp.net/" TargetMode="External"/><Relationship Id="rId3"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9.0"/>
    <col customWidth="1" min="2" max="2" width="6.88"/>
    <col customWidth="1" min="3" max="3" width="10.38"/>
    <col customWidth="1" min="4" max="4" width="11.38"/>
    <col customWidth="1" min="5" max="5" width="12.88"/>
    <col customWidth="1" min="6" max="6" width="17.25"/>
    <col customWidth="1" min="7" max="7" width="15.5"/>
    <col customWidth="1" min="8" max="8" width="6.75"/>
    <col customWidth="1" min="9" max="9" width="13.25"/>
    <col customWidth="1" min="10" max="11" width="9.0"/>
    <col customWidth="1" min="12" max="12" width="2.88"/>
    <col customWidth="1" min="13" max="13" width="9.5"/>
    <col customWidth="1" min="14" max="14" width="13.88"/>
    <col customWidth="1" min="15" max="15" width="15.88"/>
  </cols>
  <sheetData>
    <row r="1">
      <c r="A1" s="1" t="s">
        <v>0</v>
      </c>
      <c r="B1" s="2" t="s">
        <v>1</v>
      </c>
      <c r="C1" s="2" t="s">
        <v>2</v>
      </c>
      <c r="D1" s="2" t="s">
        <v>3</v>
      </c>
      <c r="E1" s="2" t="s">
        <v>4</v>
      </c>
      <c r="F1" s="3"/>
      <c r="G1" s="4"/>
      <c r="H1" s="4"/>
      <c r="I1" s="4"/>
      <c r="J1" s="4"/>
      <c r="K1" s="1"/>
      <c r="L1" s="2"/>
      <c r="M1" s="1"/>
      <c r="N1" s="1"/>
    </row>
    <row r="2">
      <c r="A2" s="5" t="s">
        <v>5</v>
      </c>
      <c r="B2" s="6" t="s">
        <v>6</v>
      </c>
      <c r="C2" s="6">
        <v>12.0</v>
      </c>
      <c r="D2" s="7">
        <v>44687.0</v>
      </c>
      <c r="E2" s="7">
        <v>44692.0</v>
      </c>
      <c r="F2" s="8"/>
      <c r="G2" s="9"/>
      <c r="H2" s="9"/>
      <c r="I2" s="9"/>
      <c r="J2" s="9"/>
      <c r="K2" s="10"/>
      <c r="L2" s="8"/>
      <c r="M2" s="10"/>
      <c r="N2" s="10"/>
      <c r="O2" s="11"/>
      <c r="P2" s="11"/>
      <c r="Q2" s="11"/>
      <c r="R2" s="11"/>
      <c r="S2" s="11"/>
      <c r="T2" s="11"/>
      <c r="U2" s="11"/>
      <c r="V2" s="11"/>
      <c r="W2" s="11"/>
      <c r="X2" s="11"/>
      <c r="Y2" s="11"/>
      <c r="Z2" s="11"/>
      <c r="AA2" s="11"/>
    </row>
    <row r="3">
      <c r="A3" s="5" t="s">
        <v>7</v>
      </c>
      <c r="B3" s="6" t="s">
        <v>6</v>
      </c>
      <c r="C3" s="6">
        <v>18.5</v>
      </c>
      <c r="D3" s="7">
        <v>44687.0</v>
      </c>
      <c r="E3" s="7">
        <v>44692.0</v>
      </c>
      <c r="F3" s="8"/>
      <c r="G3" s="9"/>
      <c r="H3" s="9"/>
      <c r="I3" s="9"/>
      <c r="J3" s="9"/>
      <c r="K3" s="10"/>
      <c r="L3" s="8"/>
      <c r="M3" s="10"/>
      <c r="N3" s="10"/>
      <c r="O3" s="11"/>
      <c r="P3" s="11"/>
      <c r="Q3" s="11"/>
      <c r="R3" s="11"/>
      <c r="S3" s="11"/>
      <c r="T3" s="11"/>
      <c r="U3" s="11"/>
      <c r="V3" s="11"/>
      <c r="W3" s="11"/>
      <c r="X3" s="11"/>
      <c r="Y3" s="11"/>
      <c r="Z3" s="11"/>
      <c r="AA3" s="11"/>
    </row>
    <row r="4">
      <c r="A4" s="5" t="s">
        <v>8</v>
      </c>
      <c r="B4" s="6" t="s">
        <v>6</v>
      </c>
      <c r="C4" s="6">
        <v>7.0</v>
      </c>
      <c r="D4" s="7">
        <v>44691.0</v>
      </c>
      <c r="E4" s="7">
        <v>44692.0</v>
      </c>
      <c r="F4" s="8"/>
      <c r="G4" s="9"/>
      <c r="H4" s="9"/>
      <c r="I4" s="9"/>
      <c r="J4" s="9"/>
      <c r="K4" s="10"/>
      <c r="L4" s="8"/>
      <c r="M4" s="10"/>
      <c r="N4" s="10"/>
      <c r="O4" s="11"/>
      <c r="P4" s="11"/>
      <c r="Q4" s="11"/>
      <c r="R4" s="11"/>
      <c r="S4" s="11"/>
      <c r="T4" s="11"/>
      <c r="U4" s="11"/>
      <c r="V4" s="11"/>
      <c r="W4" s="11"/>
      <c r="X4" s="11"/>
      <c r="Y4" s="11"/>
      <c r="Z4" s="11"/>
      <c r="AA4" s="11"/>
    </row>
    <row r="5">
      <c r="A5" s="5" t="s">
        <v>9</v>
      </c>
      <c r="B5" s="6" t="s">
        <v>6</v>
      </c>
      <c r="C5" s="6">
        <v>4.0</v>
      </c>
      <c r="D5" s="7">
        <v>44691.0</v>
      </c>
      <c r="E5" s="7">
        <v>44692.0</v>
      </c>
      <c r="F5" s="8"/>
      <c r="G5" s="9"/>
      <c r="H5" s="9"/>
      <c r="I5" s="9"/>
      <c r="J5" s="9"/>
      <c r="K5" s="10"/>
      <c r="L5" s="8"/>
      <c r="M5" s="10"/>
      <c r="N5" s="10"/>
      <c r="O5" s="11"/>
      <c r="P5" s="11"/>
      <c r="Q5" s="11"/>
      <c r="R5" s="11"/>
      <c r="S5" s="11"/>
      <c r="T5" s="11"/>
      <c r="U5" s="11"/>
      <c r="V5" s="11"/>
      <c r="W5" s="11"/>
      <c r="X5" s="11"/>
      <c r="Y5" s="11"/>
      <c r="Z5" s="11"/>
      <c r="AA5" s="11"/>
    </row>
    <row r="6">
      <c r="A6" s="5" t="s">
        <v>10</v>
      </c>
      <c r="B6" s="6" t="s">
        <v>6</v>
      </c>
      <c r="C6" s="6">
        <v>1.0</v>
      </c>
      <c r="D6" s="7">
        <v>44691.0</v>
      </c>
      <c r="E6" s="7">
        <v>44692.0</v>
      </c>
      <c r="F6" s="8"/>
      <c r="G6" s="9"/>
      <c r="H6" s="9"/>
      <c r="I6" s="9"/>
      <c r="J6" s="9"/>
      <c r="K6" s="10"/>
      <c r="L6" s="8"/>
      <c r="M6" s="10"/>
      <c r="N6" s="10"/>
      <c r="O6" s="11"/>
      <c r="P6" s="11"/>
      <c r="Q6" s="11"/>
      <c r="R6" s="11"/>
      <c r="S6" s="11"/>
      <c r="T6" s="11"/>
      <c r="U6" s="11"/>
      <c r="V6" s="11"/>
      <c r="W6" s="11"/>
      <c r="X6" s="11"/>
      <c r="Y6" s="11"/>
      <c r="Z6" s="11"/>
      <c r="AA6" s="11"/>
    </row>
    <row r="7">
      <c r="A7" s="12" t="s">
        <v>11</v>
      </c>
      <c r="B7" s="6" t="s">
        <v>6</v>
      </c>
      <c r="C7" s="6">
        <v>3.5</v>
      </c>
      <c r="D7" s="7">
        <v>44691.0</v>
      </c>
      <c r="E7" s="7">
        <v>44692.0</v>
      </c>
      <c r="F7" s="8"/>
      <c r="G7" s="9"/>
      <c r="H7" s="9"/>
      <c r="I7" s="9"/>
      <c r="J7" s="9"/>
      <c r="K7" s="10"/>
      <c r="L7" s="8"/>
      <c r="M7" s="10"/>
      <c r="N7" s="10"/>
      <c r="O7" s="11"/>
      <c r="P7" s="11"/>
      <c r="Q7" s="11"/>
      <c r="R7" s="11"/>
      <c r="S7" s="11"/>
      <c r="T7" s="11"/>
      <c r="U7" s="11"/>
      <c r="V7" s="11"/>
      <c r="W7" s="11"/>
      <c r="X7" s="11"/>
      <c r="Y7" s="11"/>
      <c r="Z7" s="11"/>
      <c r="AA7" s="11"/>
    </row>
    <row r="8">
      <c r="A8" s="5" t="s">
        <v>12</v>
      </c>
      <c r="B8" s="6" t="s">
        <v>6</v>
      </c>
      <c r="C8" s="6">
        <v>5.0</v>
      </c>
      <c r="D8" s="7">
        <v>44691.0</v>
      </c>
      <c r="E8" s="7">
        <v>44692.0</v>
      </c>
      <c r="F8" s="8"/>
      <c r="G8" s="9"/>
      <c r="H8" s="9"/>
      <c r="I8" s="9"/>
      <c r="J8" s="9"/>
      <c r="K8" s="10"/>
      <c r="L8" s="8"/>
      <c r="M8" s="10"/>
      <c r="N8" s="10"/>
      <c r="O8" s="11"/>
      <c r="P8" s="11"/>
      <c r="Q8" s="11"/>
      <c r="R8" s="11"/>
      <c r="S8" s="11"/>
      <c r="T8" s="11"/>
      <c r="U8" s="11"/>
      <c r="V8" s="11"/>
      <c r="W8" s="11"/>
      <c r="X8" s="11"/>
      <c r="Y8" s="11"/>
      <c r="Z8" s="11"/>
      <c r="AA8" s="11"/>
    </row>
    <row r="9">
      <c r="A9" s="5" t="s">
        <v>13</v>
      </c>
      <c r="B9" s="6" t="s">
        <v>6</v>
      </c>
      <c r="C9" s="6">
        <v>12.0</v>
      </c>
      <c r="D9" s="7">
        <v>44691.0</v>
      </c>
      <c r="E9" s="7">
        <v>44692.0</v>
      </c>
      <c r="F9" s="8"/>
      <c r="G9" s="9"/>
      <c r="H9" s="9"/>
      <c r="I9" s="9"/>
      <c r="J9" s="9"/>
      <c r="K9" s="10"/>
      <c r="L9" s="8"/>
      <c r="M9" s="10"/>
      <c r="N9" s="10"/>
      <c r="O9" s="11"/>
      <c r="P9" s="11"/>
      <c r="Q9" s="11"/>
      <c r="R9" s="11"/>
      <c r="S9" s="11"/>
      <c r="T9" s="11"/>
      <c r="U9" s="11"/>
      <c r="V9" s="11"/>
      <c r="W9" s="11"/>
      <c r="X9" s="11"/>
      <c r="Y9" s="11"/>
      <c r="Z9" s="11"/>
      <c r="AA9" s="11"/>
    </row>
    <row r="10">
      <c r="A10" s="5" t="s">
        <v>14</v>
      </c>
      <c r="B10" s="6" t="s">
        <v>6</v>
      </c>
      <c r="C10" s="6">
        <v>4.0</v>
      </c>
      <c r="D10" s="7">
        <v>44691.0</v>
      </c>
      <c r="E10" s="7">
        <v>44692.0</v>
      </c>
      <c r="F10" s="8"/>
      <c r="G10" s="9"/>
      <c r="H10" s="9"/>
      <c r="I10" s="9"/>
      <c r="J10" s="9"/>
      <c r="K10" s="10"/>
      <c r="L10" s="8"/>
      <c r="M10" s="10"/>
      <c r="N10" s="10"/>
      <c r="O10" s="11"/>
      <c r="P10" s="11"/>
      <c r="Q10" s="11"/>
      <c r="R10" s="11"/>
      <c r="S10" s="11"/>
      <c r="T10" s="11"/>
      <c r="U10" s="11"/>
      <c r="V10" s="11"/>
      <c r="W10" s="11"/>
      <c r="X10" s="11"/>
      <c r="Y10" s="11"/>
      <c r="Z10" s="11"/>
      <c r="AA10" s="11"/>
    </row>
    <row r="11">
      <c r="A11" s="5" t="s">
        <v>15</v>
      </c>
      <c r="B11" s="6" t="s">
        <v>6</v>
      </c>
      <c r="C11" s="6">
        <v>4.0</v>
      </c>
      <c r="D11" s="7">
        <v>44691.0</v>
      </c>
      <c r="E11" s="7">
        <v>44692.0</v>
      </c>
      <c r="F11" s="8"/>
      <c r="G11" s="9"/>
      <c r="H11" s="9"/>
      <c r="I11" s="9"/>
      <c r="J11" s="9"/>
      <c r="K11" s="10"/>
      <c r="L11" s="8"/>
      <c r="M11" s="10"/>
      <c r="N11" s="10"/>
      <c r="O11" s="11"/>
      <c r="P11" s="11"/>
      <c r="Q11" s="11"/>
      <c r="R11" s="11"/>
      <c r="S11" s="11"/>
      <c r="T11" s="11"/>
      <c r="U11" s="11"/>
      <c r="V11" s="11"/>
      <c r="W11" s="11"/>
      <c r="X11" s="11"/>
      <c r="Y11" s="11"/>
      <c r="Z11" s="11"/>
      <c r="AA11" s="11"/>
    </row>
    <row r="12">
      <c r="A12" s="12" t="s">
        <v>16</v>
      </c>
      <c r="B12" s="6" t="s">
        <v>6</v>
      </c>
      <c r="C12" s="6">
        <v>7.0</v>
      </c>
      <c r="D12" s="7">
        <v>44691.0</v>
      </c>
      <c r="E12" s="7">
        <v>44692.0</v>
      </c>
      <c r="F12" s="8"/>
      <c r="G12" s="9"/>
      <c r="H12" s="9"/>
      <c r="I12" s="9"/>
      <c r="J12" s="9"/>
      <c r="K12" s="10"/>
      <c r="L12" s="8"/>
      <c r="M12" s="10"/>
      <c r="N12" s="10"/>
      <c r="O12" s="11"/>
      <c r="P12" s="11"/>
      <c r="Q12" s="11"/>
      <c r="R12" s="11"/>
      <c r="S12" s="11"/>
      <c r="T12" s="11"/>
      <c r="U12" s="11"/>
      <c r="V12" s="11"/>
      <c r="W12" s="11"/>
      <c r="X12" s="11"/>
      <c r="Y12" s="11"/>
      <c r="Z12" s="11"/>
      <c r="AA12" s="11"/>
    </row>
    <row r="13">
      <c r="A13" s="5" t="s">
        <v>17</v>
      </c>
      <c r="B13" s="6" t="s">
        <v>6</v>
      </c>
      <c r="C13" s="6">
        <v>22.0</v>
      </c>
      <c r="D13" s="7">
        <v>44691.0</v>
      </c>
      <c r="E13" s="7">
        <v>44692.0</v>
      </c>
      <c r="F13" s="8"/>
      <c r="G13" s="9"/>
      <c r="H13" s="9"/>
      <c r="I13" s="9"/>
      <c r="J13" s="9"/>
      <c r="K13" s="10"/>
      <c r="L13" s="8"/>
      <c r="M13" s="10"/>
      <c r="N13" s="10"/>
      <c r="O13" s="11"/>
      <c r="P13" s="11"/>
      <c r="Q13" s="11"/>
      <c r="R13" s="11"/>
      <c r="S13" s="11"/>
      <c r="T13" s="11"/>
      <c r="U13" s="11"/>
      <c r="V13" s="11"/>
      <c r="W13" s="11"/>
      <c r="X13" s="11"/>
      <c r="Y13" s="11"/>
      <c r="Z13" s="11"/>
      <c r="AA13" s="11"/>
    </row>
    <row r="14">
      <c r="A14" s="5" t="s">
        <v>18</v>
      </c>
      <c r="B14" s="6" t="s">
        <v>6</v>
      </c>
      <c r="C14" s="6">
        <v>7.0</v>
      </c>
      <c r="D14" s="7">
        <v>44691.0</v>
      </c>
      <c r="E14" s="7">
        <v>44692.0</v>
      </c>
      <c r="F14" s="8"/>
      <c r="G14" s="9"/>
      <c r="H14" s="9"/>
      <c r="I14" s="9"/>
      <c r="J14" s="9"/>
      <c r="K14" s="10"/>
      <c r="L14" s="8"/>
      <c r="M14" s="10"/>
      <c r="N14" s="10"/>
      <c r="O14" s="11"/>
      <c r="P14" s="11"/>
      <c r="Q14" s="11"/>
      <c r="R14" s="11"/>
      <c r="S14" s="11"/>
      <c r="T14" s="11"/>
      <c r="U14" s="11"/>
      <c r="V14" s="11"/>
      <c r="W14" s="11"/>
      <c r="X14" s="11"/>
      <c r="Y14" s="11"/>
      <c r="Z14" s="11"/>
      <c r="AA14" s="11"/>
    </row>
    <row r="15">
      <c r="A15" s="5" t="s">
        <v>19</v>
      </c>
      <c r="B15" s="6" t="s">
        <v>6</v>
      </c>
      <c r="C15" s="6">
        <v>20.0</v>
      </c>
      <c r="D15" s="7">
        <v>44691.0</v>
      </c>
      <c r="E15" s="7">
        <v>44692.0</v>
      </c>
      <c r="F15" s="8"/>
      <c r="G15" s="9"/>
      <c r="H15" s="9"/>
      <c r="I15" s="9"/>
      <c r="J15" s="9"/>
      <c r="K15" s="10"/>
      <c r="L15" s="8"/>
      <c r="M15" s="10"/>
      <c r="N15" s="10"/>
      <c r="O15" s="11"/>
      <c r="P15" s="11"/>
      <c r="Q15" s="11"/>
      <c r="R15" s="11"/>
      <c r="S15" s="11"/>
      <c r="T15" s="11"/>
      <c r="U15" s="11"/>
      <c r="V15" s="11"/>
      <c r="W15" s="11"/>
      <c r="X15" s="11"/>
      <c r="Y15" s="11"/>
      <c r="Z15" s="11"/>
      <c r="AA15" s="11"/>
    </row>
    <row r="16">
      <c r="A16" s="5" t="s">
        <v>20</v>
      </c>
      <c r="B16" s="6" t="s">
        <v>6</v>
      </c>
      <c r="C16" s="6">
        <v>11.0</v>
      </c>
      <c r="D16" s="7">
        <v>44691.0</v>
      </c>
      <c r="E16" s="7">
        <v>44692.0</v>
      </c>
      <c r="F16" s="8"/>
      <c r="G16" s="9"/>
      <c r="H16" s="9"/>
      <c r="I16" s="9"/>
      <c r="J16" s="9"/>
      <c r="K16" s="10"/>
      <c r="L16" s="8"/>
      <c r="M16" s="10"/>
      <c r="N16" s="10"/>
      <c r="O16" s="11"/>
      <c r="P16" s="11"/>
      <c r="Q16" s="11"/>
      <c r="R16" s="11"/>
      <c r="S16" s="11"/>
      <c r="T16" s="11"/>
      <c r="U16" s="11"/>
      <c r="V16" s="11"/>
      <c r="W16" s="11"/>
      <c r="X16" s="11"/>
      <c r="Y16" s="11"/>
      <c r="Z16" s="11"/>
      <c r="AA16" s="11"/>
    </row>
    <row r="17">
      <c r="A17" s="5" t="s">
        <v>21</v>
      </c>
      <c r="B17" s="6" t="s">
        <v>6</v>
      </c>
      <c r="C17" s="6">
        <v>16.0</v>
      </c>
      <c r="D17" s="7">
        <v>44691.0</v>
      </c>
      <c r="E17" s="7">
        <v>44692.0</v>
      </c>
      <c r="F17" s="8"/>
      <c r="G17" s="9"/>
      <c r="H17" s="9"/>
      <c r="I17" s="9"/>
      <c r="J17" s="9"/>
      <c r="K17" s="10"/>
      <c r="L17" s="8"/>
      <c r="M17" s="10"/>
      <c r="N17" s="10"/>
      <c r="O17" s="11"/>
      <c r="P17" s="11"/>
      <c r="Q17" s="11"/>
      <c r="R17" s="11"/>
      <c r="S17" s="11"/>
      <c r="T17" s="11"/>
      <c r="U17" s="11"/>
      <c r="V17" s="11"/>
      <c r="W17" s="11"/>
      <c r="X17" s="11"/>
      <c r="Y17" s="11"/>
      <c r="Z17" s="11"/>
      <c r="AA17" s="11"/>
    </row>
    <row r="18">
      <c r="A18" s="5" t="s">
        <v>22</v>
      </c>
      <c r="B18" s="6" t="s">
        <v>6</v>
      </c>
      <c r="C18" s="6">
        <v>5.0</v>
      </c>
      <c r="D18" s="7">
        <v>44691.0</v>
      </c>
      <c r="E18" s="7">
        <v>44692.0</v>
      </c>
      <c r="F18" s="8"/>
      <c r="G18" s="9"/>
      <c r="H18" s="9"/>
      <c r="I18" s="9"/>
      <c r="J18" s="9"/>
      <c r="K18" s="10"/>
      <c r="L18" s="8"/>
      <c r="M18" s="10"/>
      <c r="N18" s="10"/>
      <c r="O18" s="11"/>
      <c r="P18" s="11"/>
      <c r="Q18" s="11"/>
      <c r="R18" s="11"/>
      <c r="S18" s="11"/>
      <c r="T18" s="11"/>
      <c r="U18" s="11"/>
      <c r="V18" s="11"/>
      <c r="W18" s="11"/>
      <c r="X18" s="11"/>
      <c r="Y18" s="11"/>
      <c r="Z18" s="11"/>
      <c r="AA18" s="11"/>
    </row>
    <row r="19">
      <c r="A19" s="5" t="s">
        <v>23</v>
      </c>
      <c r="B19" s="6" t="s">
        <v>6</v>
      </c>
      <c r="C19" s="6">
        <v>7.0</v>
      </c>
      <c r="D19" s="7">
        <v>44691.0</v>
      </c>
      <c r="E19" s="7">
        <v>44692.0</v>
      </c>
      <c r="F19" s="8"/>
      <c r="G19" s="9"/>
      <c r="H19" s="9"/>
      <c r="I19" s="9"/>
      <c r="J19" s="9"/>
      <c r="K19" s="10"/>
      <c r="L19" s="8"/>
      <c r="M19" s="10"/>
      <c r="N19" s="10"/>
      <c r="O19" s="11"/>
      <c r="P19" s="11"/>
      <c r="Q19" s="11"/>
      <c r="R19" s="11"/>
      <c r="S19" s="11"/>
      <c r="T19" s="11"/>
      <c r="U19" s="11"/>
      <c r="V19" s="11"/>
      <c r="W19" s="11"/>
      <c r="X19" s="11"/>
      <c r="Y19" s="11"/>
      <c r="Z19" s="11"/>
      <c r="AA19" s="11"/>
    </row>
    <row r="20">
      <c r="A20" s="13" t="s">
        <v>24</v>
      </c>
      <c r="B20" s="14" t="s">
        <v>6</v>
      </c>
      <c r="C20" s="14">
        <v>30.0</v>
      </c>
      <c r="D20" s="15">
        <v>44445.0</v>
      </c>
      <c r="E20" s="15">
        <v>44445.0</v>
      </c>
      <c r="F20" s="3"/>
      <c r="G20" s="4"/>
      <c r="H20" s="4"/>
      <c r="I20" s="4"/>
      <c r="J20" s="4"/>
      <c r="K20" s="16"/>
      <c r="L20" s="3"/>
      <c r="M20" s="16"/>
      <c r="N20" s="16"/>
    </row>
    <row r="21">
      <c r="A21" s="17" t="s">
        <v>25</v>
      </c>
      <c r="B21" s="18" t="s">
        <v>6</v>
      </c>
      <c r="C21" s="18">
        <v>37.0</v>
      </c>
      <c r="D21" s="19">
        <v>44475.0</v>
      </c>
      <c r="E21" s="19">
        <v>44475.0</v>
      </c>
      <c r="F21" s="3"/>
      <c r="G21" s="4"/>
      <c r="H21" s="4"/>
      <c r="I21" s="4"/>
      <c r="J21" s="4"/>
      <c r="K21" s="16"/>
      <c r="L21" s="3"/>
      <c r="M21" s="16"/>
      <c r="N21" s="16"/>
    </row>
    <row r="22">
      <c r="A22" s="17" t="s">
        <v>26</v>
      </c>
      <c r="B22" s="18" t="s">
        <v>6</v>
      </c>
      <c r="C22" s="18">
        <v>8.5</v>
      </c>
      <c r="D22" s="19">
        <v>44475.0</v>
      </c>
      <c r="E22" s="19">
        <v>44475.0</v>
      </c>
      <c r="F22" s="3"/>
      <c r="G22" s="4"/>
      <c r="H22" s="4"/>
      <c r="I22" s="4"/>
      <c r="J22" s="4"/>
      <c r="K22" s="16"/>
      <c r="L22" s="3"/>
      <c r="M22" s="16"/>
      <c r="N22" s="16"/>
    </row>
    <row r="23">
      <c r="A23" s="17" t="s">
        <v>27</v>
      </c>
      <c r="B23" s="18" t="s">
        <v>6</v>
      </c>
      <c r="C23" s="18">
        <v>7.0</v>
      </c>
      <c r="D23" s="19">
        <v>44475.0</v>
      </c>
      <c r="E23" s="19">
        <v>44475.0</v>
      </c>
      <c r="F23" s="3"/>
      <c r="G23" s="4"/>
      <c r="H23" s="4"/>
      <c r="I23" s="4"/>
      <c r="J23" s="4"/>
      <c r="K23" s="16"/>
      <c r="L23" s="3"/>
      <c r="M23" s="16"/>
      <c r="N23" s="16"/>
    </row>
    <row r="24">
      <c r="A24" s="17" t="s">
        <v>28</v>
      </c>
      <c r="B24" s="18" t="s">
        <v>6</v>
      </c>
      <c r="C24" s="18">
        <v>4.0</v>
      </c>
      <c r="D24" s="19">
        <v>44475.0</v>
      </c>
      <c r="E24" s="19">
        <v>44475.0</v>
      </c>
      <c r="F24" s="3"/>
      <c r="G24" s="4"/>
      <c r="H24" s="4"/>
      <c r="I24" s="4"/>
      <c r="J24" s="4"/>
      <c r="K24" s="16"/>
      <c r="L24" s="3"/>
      <c r="M24" s="16"/>
      <c r="N24" s="16"/>
    </row>
    <row r="25">
      <c r="A25" s="20" t="s">
        <v>29</v>
      </c>
      <c r="B25" s="21" t="s">
        <v>6</v>
      </c>
      <c r="C25" s="21">
        <v>30.0</v>
      </c>
      <c r="D25" s="22">
        <v>44487.0</v>
      </c>
      <c r="E25" s="22">
        <v>44496.0</v>
      </c>
      <c r="F25" s="3"/>
      <c r="G25" s="4"/>
      <c r="H25" s="4"/>
      <c r="I25" s="4"/>
      <c r="J25" s="4"/>
      <c r="K25" s="16"/>
      <c r="L25" s="3"/>
      <c r="M25" s="16"/>
      <c r="N25" s="16"/>
    </row>
    <row r="26">
      <c r="A26" s="23" t="s">
        <v>30</v>
      </c>
      <c r="B26" s="24" t="s">
        <v>6</v>
      </c>
      <c r="C26" s="24">
        <v>26.0</v>
      </c>
      <c r="D26" s="25">
        <v>44495.0</v>
      </c>
      <c r="E26" s="25">
        <v>44496.0</v>
      </c>
      <c r="F26" s="3"/>
      <c r="G26" s="4"/>
      <c r="H26" s="4"/>
      <c r="I26" s="4"/>
      <c r="J26" s="4"/>
      <c r="K26" s="16"/>
      <c r="L26" s="3"/>
      <c r="M26" s="16"/>
      <c r="N26" s="16"/>
    </row>
    <row r="27">
      <c r="A27" s="23" t="s">
        <v>31</v>
      </c>
      <c r="B27" s="24" t="s">
        <v>6</v>
      </c>
      <c r="C27" s="24">
        <v>22.0</v>
      </c>
      <c r="D27" s="25">
        <v>44495.0</v>
      </c>
      <c r="E27" s="25">
        <v>44496.0</v>
      </c>
      <c r="F27" s="3"/>
      <c r="G27" s="4"/>
      <c r="H27" s="4"/>
      <c r="I27" s="3"/>
      <c r="J27" s="3"/>
      <c r="K27" s="16"/>
      <c r="L27" s="3"/>
      <c r="M27" s="16"/>
      <c r="N27" s="16"/>
    </row>
    <row r="28">
      <c r="A28" s="23" t="s">
        <v>32</v>
      </c>
      <c r="B28" s="24" t="s">
        <v>6</v>
      </c>
      <c r="C28" s="24">
        <v>2.0</v>
      </c>
      <c r="D28" s="25">
        <v>44495.0</v>
      </c>
      <c r="E28" s="25">
        <v>44496.0</v>
      </c>
      <c r="F28" s="3"/>
      <c r="G28" s="4"/>
      <c r="H28" s="3"/>
      <c r="I28" s="3"/>
      <c r="J28" s="3"/>
      <c r="K28" s="26"/>
      <c r="L28" s="3"/>
      <c r="M28" s="16"/>
      <c r="N28" s="16"/>
    </row>
    <row r="29">
      <c r="A29" s="23" t="s">
        <v>33</v>
      </c>
      <c r="B29" s="24" t="s">
        <v>6</v>
      </c>
      <c r="C29" s="24">
        <v>22.0</v>
      </c>
      <c r="D29" s="25">
        <v>44495.0</v>
      </c>
      <c r="E29" s="25">
        <v>44496.0</v>
      </c>
      <c r="F29" s="3"/>
      <c r="G29" s="4"/>
      <c r="H29" s="3"/>
      <c r="I29" s="4"/>
      <c r="J29" s="3"/>
      <c r="K29" s="16"/>
      <c r="L29" s="3"/>
      <c r="M29" s="16"/>
      <c r="N29" s="16"/>
    </row>
    <row r="30">
      <c r="A30" s="27" t="s">
        <v>34</v>
      </c>
      <c r="B30" s="28" t="s">
        <v>6</v>
      </c>
      <c r="C30" s="28">
        <v>24.5</v>
      </c>
      <c r="D30" s="29">
        <v>44512.0</v>
      </c>
      <c r="E30" s="29">
        <v>44538.0</v>
      </c>
      <c r="F30" s="3"/>
      <c r="G30" s="4"/>
      <c r="H30" s="3"/>
      <c r="I30" s="3"/>
      <c r="J30" s="4"/>
      <c r="K30" s="16"/>
      <c r="L30" s="3"/>
      <c r="M30" s="16"/>
      <c r="N30" s="16"/>
    </row>
    <row r="31">
      <c r="A31" s="30" t="s">
        <v>34</v>
      </c>
      <c r="B31" s="31" t="s">
        <v>6</v>
      </c>
      <c r="C31" s="31">
        <v>46.5</v>
      </c>
      <c r="D31" s="32">
        <v>44524.0</v>
      </c>
      <c r="E31" s="32">
        <v>44538.0</v>
      </c>
      <c r="F31" s="3"/>
      <c r="G31" s="4"/>
      <c r="M31" s="16"/>
      <c r="N31" s="26"/>
    </row>
    <row r="32">
      <c r="A32" s="30" t="s">
        <v>35</v>
      </c>
      <c r="B32" s="31" t="s">
        <v>6</v>
      </c>
      <c r="C32" s="31">
        <v>42.0</v>
      </c>
      <c r="D32" s="32">
        <v>44524.0</v>
      </c>
      <c r="E32" s="32">
        <v>44538.0</v>
      </c>
      <c r="F32" s="3"/>
      <c r="G32" s="4"/>
      <c r="H32" s="3"/>
      <c r="I32" s="3"/>
      <c r="J32" s="4"/>
      <c r="K32" s="16"/>
      <c r="L32" s="3"/>
      <c r="M32" s="16"/>
      <c r="N32" s="26"/>
    </row>
    <row r="33">
      <c r="A33" s="33" t="s">
        <v>34</v>
      </c>
      <c r="B33" s="34" t="s">
        <v>6</v>
      </c>
      <c r="C33" s="34">
        <v>31.0</v>
      </c>
      <c r="D33" s="35">
        <v>44537.0</v>
      </c>
      <c r="E33" s="35">
        <v>44538.0</v>
      </c>
      <c r="F33" s="3"/>
      <c r="G33" s="4"/>
      <c r="M33" s="16"/>
      <c r="N33" s="16"/>
    </row>
    <row r="34">
      <c r="A34" s="33" t="s">
        <v>35</v>
      </c>
      <c r="B34" s="34" t="s">
        <v>6</v>
      </c>
      <c r="C34" s="34">
        <v>32.0</v>
      </c>
      <c r="D34" s="35">
        <v>44537.0</v>
      </c>
      <c r="E34" s="35">
        <v>44538.0</v>
      </c>
      <c r="F34" s="3"/>
      <c r="G34" s="4"/>
      <c r="H34" s="3"/>
      <c r="I34" s="4"/>
      <c r="J34" s="3"/>
      <c r="K34" s="26"/>
      <c r="L34" s="3"/>
      <c r="M34" s="16"/>
      <c r="N34" s="16"/>
    </row>
    <row r="35">
      <c r="A35" s="33" t="s">
        <v>36</v>
      </c>
      <c r="B35" s="34" t="s">
        <v>6</v>
      </c>
      <c r="C35" s="34">
        <v>19.0</v>
      </c>
      <c r="D35" s="35">
        <v>44537.0</v>
      </c>
      <c r="E35" s="35">
        <v>44538.0</v>
      </c>
      <c r="F35" s="3"/>
      <c r="G35" s="4"/>
      <c r="M35" s="16"/>
      <c r="N35" s="16"/>
    </row>
    <row r="36">
      <c r="A36" s="33" t="s">
        <v>10</v>
      </c>
      <c r="B36" s="34" t="s">
        <v>6</v>
      </c>
      <c r="C36" s="34">
        <v>19.0</v>
      </c>
      <c r="D36" s="35">
        <v>44537.0</v>
      </c>
      <c r="E36" s="35">
        <v>44538.0</v>
      </c>
      <c r="F36" s="3"/>
      <c r="G36" s="4"/>
      <c r="H36" s="3"/>
      <c r="I36" s="4"/>
      <c r="J36" s="36"/>
      <c r="K36" s="37"/>
      <c r="L36" s="3"/>
      <c r="M36" s="16"/>
      <c r="N36" s="16"/>
    </row>
    <row r="37">
      <c r="A37" s="38" t="s">
        <v>37</v>
      </c>
      <c r="B37" s="6" t="s">
        <v>6</v>
      </c>
      <c r="C37" s="6">
        <v>8.0</v>
      </c>
      <c r="D37" s="39">
        <v>44583.0</v>
      </c>
      <c r="E37" s="39">
        <v>44585.0</v>
      </c>
      <c r="F37" s="4"/>
      <c r="G37" s="4"/>
      <c r="H37" s="4"/>
      <c r="I37" s="4"/>
      <c r="J37" s="4"/>
      <c r="K37" s="40"/>
      <c r="L37" s="41"/>
      <c r="M37" s="40"/>
      <c r="N37" s="16"/>
    </row>
    <row r="38">
      <c r="A38" s="38" t="s">
        <v>28</v>
      </c>
      <c r="B38" s="6" t="s">
        <v>6</v>
      </c>
      <c r="C38" s="6">
        <v>12.0</v>
      </c>
      <c r="D38" s="39">
        <v>44583.0</v>
      </c>
      <c r="E38" s="39">
        <v>44585.0</v>
      </c>
      <c r="F38" s="4"/>
      <c r="G38" s="4"/>
      <c r="H38" s="4"/>
      <c r="I38" s="4"/>
      <c r="J38" s="4"/>
      <c r="K38" s="40"/>
      <c r="L38" s="41"/>
      <c r="M38" s="40"/>
      <c r="N38" s="16"/>
    </row>
    <row r="39">
      <c r="A39" s="38" t="s">
        <v>38</v>
      </c>
      <c r="B39" s="6" t="s">
        <v>6</v>
      </c>
      <c r="C39" s="6">
        <v>32.0</v>
      </c>
      <c r="D39" s="39">
        <v>44583.0</v>
      </c>
      <c r="E39" s="39">
        <v>44585.0</v>
      </c>
      <c r="F39" s="4"/>
      <c r="G39" s="4"/>
      <c r="H39" s="4"/>
      <c r="I39" s="4"/>
      <c r="J39" s="4"/>
      <c r="K39" s="40"/>
      <c r="L39" s="41"/>
      <c r="M39" s="40"/>
      <c r="N39" s="16"/>
    </row>
    <row r="40">
      <c r="A40" s="38" t="s">
        <v>39</v>
      </c>
      <c r="B40" s="6" t="s">
        <v>6</v>
      </c>
      <c r="C40" s="6">
        <v>32.0</v>
      </c>
      <c r="D40" s="39">
        <v>44583.0</v>
      </c>
      <c r="E40" s="39">
        <v>44585.0</v>
      </c>
      <c r="F40" s="4"/>
      <c r="G40" s="4"/>
      <c r="H40" s="4"/>
      <c r="I40" s="4"/>
      <c r="J40" s="4"/>
      <c r="K40" s="40"/>
      <c r="L40" s="41"/>
      <c r="M40" s="40"/>
      <c r="N40" s="16"/>
    </row>
    <row r="41">
      <c r="A41" s="38" t="s">
        <v>40</v>
      </c>
      <c r="B41" s="6" t="s">
        <v>6</v>
      </c>
      <c r="C41" s="6">
        <v>32.0</v>
      </c>
      <c r="D41" s="39">
        <v>44583.0</v>
      </c>
      <c r="E41" s="39">
        <v>44585.0</v>
      </c>
      <c r="F41" s="4"/>
      <c r="G41" s="4"/>
      <c r="H41" s="4"/>
      <c r="I41" s="4"/>
      <c r="J41" s="4"/>
      <c r="K41" s="40"/>
      <c r="L41" s="41"/>
      <c r="M41" s="40"/>
      <c r="N41" s="16"/>
    </row>
    <row r="42">
      <c r="A42" s="38" t="s">
        <v>41</v>
      </c>
      <c r="B42" s="6" t="s">
        <v>6</v>
      </c>
      <c r="C42" s="6">
        <v>32.0</v>
      </c>
      <c r="D42" s="39">
        <v>44583.0</v>
      </c>
      <c r="E42" s="39">
        <v>44585.0</v>
      </c>
      <c r="F42" s="4"/>
      <c r="G42" s="4"/>
      <c r="H42" s="4"/>
      <c r="I42" s="4"/>
      <c r="J42" s="4"/>
      <c r="K42" s="40"/>
      <c r="L42" s="41"/>
      <c r="M42" s="40"/>
      <c r="N42" s="26"/>
    </row>
    <row r="43">
      <c r="A43" s="42" t="s">
        <v>25</v>
      </c>
      <c r="B43" s="14" t="s">
        <v>6</v>
      </c>
      <c r="C43" s="14">
        <v>14.0</v>
      </c>
      <c r="D43" s="15">
        <v>44597.0</v>
      </c>
      <c r="E43" s="15">
        <v>44597.0</v>
      </c>
      <c r="F43" s="4"/>
      <c r="G43" s="4"/>
      <c r="H43" s="4"/>
      <c r="I43" s="4"/>
      <c r="J43" s="4"/>
      <c r="K43" s="40"/>
      <c r="L43" s="41"/>
      <c r="M43" s="40"/>
      <c r="N43" s="16"/>
    </row>
    <row r="44">
      <c r="A44" s="42" t="s">
        <v>31</v>
      </c>
      <c r="B44" s="14" t="s">
        <v>6</v>
      </c>
      <c r="C44" s="14">
        <v>3.0</v>
      </c>
      <c r="D44" s="15">
        <v>44590.0</v>
      </c>
      <c r="E44" s="15">
        <v>44590.0</v>
      </c>
      <c r="F44" s="4"/>
      <c r="G44" s="4"/>
      <c r="H44" s="4"/>
      <c r="I44" s="4"/>
      <c r="J44" s="4"/>
      <c r="K44" s="40"/>
      <c r="L44" s="41"/>
      <c r="M44" s="40"/>
      <c r="N44" s="16"/>
    </row>
    <row r="45">
      <c r="A45" s="42" t="s">
        <v>37</v>
      </c>
      <c r="B45" s="14" t="s">
        <v>6</v>
      </c>
      <c r="C45" s="14">
        <v>6.0</v>
      </c>
      <c r="D45" s="15">
        <v>44597.0</v>
      </c>
      <c r="E45" s="15">
        <v>44600.0</v>
      </c>
      <c r="F45" s="4"/>
      <c r="G45" s="4"/>
      <c r="H45" s="4"/>
      <c r="I45" s="4"/>
      <c r="J45" s="4"/>
      <c r="K45" s="40"/>
      <c r="L45" s="41"/>
      <c r="M45" s="40"/>
      <c r="N45" s="16"/>
    </row>
    <row r="46">
      <c r="A46" s="42" t="s">
        <v>28</v>
      </c>
      <c r="B46" s="14" t="s">
        <v>6</v>
      </c>
      <c r="C46" s="14">
        <v>14.0</v>
      </c>
      <c r="D46" s="15">
        <v>44597.0</v>
      </c>
      <c r="E46" s="15">
        <v>44600.0</v>
      </c>
      <c r="F46" s="4"/>
      <c r="G46" s="4"/>
      <c r="H46" s="4"/>
      <c r="I46" s="4"/>
      <c r="J46" s="4"/>
      <c r="K46" s="40"/>
      <c r="L46" s="41"/>
      <c r="M46" s="40"/>
      <c r="N46" s="16"/>
    </row>
    <row r="47">
      <c r="A47" s="42" t="s">
        <v>38</v>
      </c>
      <c r="B47" s="14" t="s">
        <v>6</v>
      </c>
      <c r="C47" s="14">
        <v>17.0</v>
      </c>
      <c r="D47" s="15">
        <v>44597.0</v>
      </c>
      <c r="E47" s="15">
        <v>44600.0</v>
      </c>
      <c r="F47" s="4"/>
      <c r="G47" s="4"/>
      <c r="H47" s="4"/>
      <c r="I47" s="4"/>
      <c r="J47" s="4"/>
      <c r="K47" s="40"/>
      <c r="L47" s="41"/>
      <c r="M47" s="40"/>
      <c r="N47" s="16"/>
    </row>
    <row r="48">
      <c r="A48" s="42" t="s">
        <v>39</v>
      </c>
      <c r="B48" s="14" t="s">
        <v>6</v>
      </c>
      <c r="C48" s="14">
        <v>11.0</v>
      </c>
      <c r="D48" s="15">
        <v>44597.0</v>
      </c>
      <c r="E48" s="15">
        <v>44600.0</v>
      </c>
      <c r="F48" s="4"/>
      <c r="G48" s="4"/>
      <c r="H48" s="4"/>
      <c r="I48" s="4"/>
      <c r="J48" s="4"/>
      <c r="K48" s="40"/>
      <c r="L48" s="41"/>
      <c r="M48" s="40"/>
      <c r="N48" s="16"/>
    </row>
    <row r="49">
      <c r="A49" s="42" t="s">
        <v>40</v>
      </c>
      <c r="B49" s="14" t="s">
        <v>6</v>
      </c>
      <c r="C49" s="14">
        <v>28.0</v>
      </c>
      <c r="D49" s="15">
        <v>44597.0</v>
      </c>
      <c r="E49" s="15">
        <v>44600.0</v>
      </c>
      <c r="F49" s="4"/>
      <c r="G49" s="4"/>
      <c r="H49" s="4"/>
      <c r="I49" s="4"/>
      <c r="J49" s="4"/>
      <c r="K49" s="40"/>
      <c r="L49" s="41"/>
      <c r="M49" s="40"/>
      <c r="N49" s="16"/>
    </row>
    <row r="50">
      <c r="A50" s="42" t="s">
        <v>41</v>
      </c>
      <c r="B50" s="14" t="s">
        <v>6</v>
      </c>
      <c r="C50" s="14">
        <v>17.0</v>
      </c>
      <c r="D50" s="15">
        <v>44597.0</v>
      </c>
      <c r="E50" s="15">
        <v>44600.0</v>
      </c>
      <c r="F50" s="4"/>
      <c r="G50" s="4"/>
      <c r="H50" s="4"/>
      <c r="I50" s="4"/>
      <c r="J50" s="4"/>
      <c r="K50" s="40"/>
      <c r="L50" s="41"/>
      <c r="M50" s="40"/>
      <c r="N50" s="16"/>
    </row>
    <row r="51">
      <c r="A51" s="43" t="s">
        <v>42</v>
      </c>
      <c r="B51" s="18" t="s">
        <v>6</v>
      </c>
      <c r="C51" s="18">
        <v>0.25</v>
      </c>
      <c r="D51" s="19">
        <v>44611.0</v>
      </c>
      <c r="E51" s="19">
        <v>44612.0</v>
      </c>
      <c r="G51" s="4"/>
      <c r="H51" s="4"/>
      <c r="I51" s="4"/>
      <c r="J51" s="4"/>
      <c r="K51" s="16"/>
      <c r="L51" s="3"/>
      <c r="M51" s="16"/>
      <c r="N51" s="16"/>
    </row>
    <row r="52">
      <c r="A52" s="44" t="s">
        <v>37</v>
      </c>
      <c r="B52" s="18" t="s">
        <v>6</v>
      </c>
      <c r="C52" s="18">
        <v>5.0</v>
      </c>
      <c r="D52" s="19">
        <v>44611.0</v>
      </c>
      <c r="E52" s="19">
        <v>44612.0</v>
      </c>
      <c r="F52" s="4"/>
      <c r="G52" s="4"/>
      <c r="H52" s="4"/>
      <c r="I52" s="4"/>
      <c r="J52" s="4"/>
      <c r="K52" s="40"/>
      <c r="L52" s="41"/>
      <c r="M52" s="40"/>
      <c r="N52" s="26"/>
    </row>
    <row r="53">
      <c r="A53" s="43" t="s">
        <v>28</v>
      </c>
      <c r="B53" s="18" t="s">
        <v>6</v>
      </c>
      <c r="C53" s="18">
        <v>9.5</v>
      </c>
      <c r="D53" s="19">
        <v>44611.0</v>
      </c>
      <c r="E53" s="19">
        <v>44612.0</v>
      </c>
      <c r="G53" s="4"/>
      <c r="H53" s="4"/>
      <c r="I53" s="4"/>
      <c r="J53" s="4"/>
      <c r="K53" s="16"/>
      <c r="L53" s="3"/>
      <c r="M53" s="16"/>
      <c r="N53" s="16"/>
    </row>
    <row r="54">
      <c r="A54" s="43" t="s">
        <v>38</v>
      </c>
      <c r="B54" s="18" t="s">
        <v>6</v>
      </c>
      <c r="C54" s="18">
        <v>48.0</v>
      </c>
      <c r="D54" s="19">
        <v>44611.0</v>
      </c>
      <c r="E54" s="19">
        <v>44612.0</v>
      </c>
      <c r="G54" s="4"/>
      <c r="H54" s="4"/>
      <c r="I54" s="4"/>
      <c r="J54" s="4"/>
      <c r="K54" s="16"/>
      <c r="L54" s="3"/>
      <c r="M54" s="16"/>
      <c r="N54" s="16"/>
    </row>
    <row r="55">
      <c r="A55" s="43" t="s">
        <v>39</v>
      </c>
      <c r="B55" s="18" t="s">
        <v>6</v>
      </c>
      <c r="C55" s="18">
        <v>22.0</v>
      </c>
      <c r="D55" s="19">
        <v>44611.0</v>
      </c>
      <c r="E55" s="19">
        <v>44612.0</v>
      </c>
      <c r="G55" s="4"/>
      <c r="H55" s="4"/>
      <c r="I55" s="4"/>
      <c r="J55" s="4"/>
      <c r="K55" s="16"/>
      <c r="L55" s="3"/>
      <c r="M55" s="16"/>
      <c r="N55" s="16"/>
    </row>
    <row r="56">
      <c r="A56" s="43" t="s">
        <v>40</v>
      </c>
      <c r="B56" s="18" t="s">
        <v>6</v>
      </c>
      <c r="C56" s="18">
        <v>38.0</v>
      </c>
      <c r="D56" s="19">
        <v>44611.0</v>
      </c>
      <c r="E56" s="19">
        <v>44612.0</v>
      </c>
      <c r="G56" s="4"/>
      <c r="H56" s="4"/>
      <c r="I56" s="4"/>
      <c r="J56" s="4"/>
      <c r="K56" s="16"/>
      <c r="L56" s="3"/>
      <c r="M56" s="16"/>
      <c r="N56" s="16"/>
    </row>
    <row r="57">
      <c r="A57" s="43" t="s">
        <v>43</v>
      </c>
      <c r="B57" s="18" t="s">
        <v>6</v>
      </c>
      <c r="C57" s="18">
        <v>3.0</v>
      </c>
      <c r="D57" s="19">
        <v>44611.0</v>
      </c>
      <c r="E57" s="19">
        <v>44612.0</v>
      </c>
      <c r="G57" s="4"/>
      <c r="H57" s="4"/>
      <c r="I57" s="4"/>
      <c r="J57" s="4"/>
      <c r="K57" s="16"/>
      <c r="L57" s="3"/>
      <c r="M57" s="16"/>
      <c r="N57" s="16"/>
    </row>
    <row r="58">
      <c r="A58" s="44" t="s">
        <v>44</v>
      </c>
      <c r="B58" s="18" t="s">
        <v>6</v>
      </c>
      <c r="C58" s="18">
        <v>3.0</v>
      </c>
      <c r="D58" s="19">
        <v>44611.0</v>
      </c>
      <c r="E58" s="19">
        <v>44612.0</v>
      </c>
      <c r="F58" s="4"/>
      <c r="G58" s="4"/>
      <c r="H58" s="4"/>
      <c r="I58" s="4"/>
      <c r="J58" s="4"/>
      <c r="K58" s="40"/>
      <c r="L58" s="41"/>
      <c r="M58" s="40"/>
      <c r="N58" s="26"/>
    </row>
    <row r="59">
      <c r="A59" s="44" t="s">
        <v>21</v>
      </c>
      <c r="B59" s="18" t="s">
        <v>6</v>
      </c>
      <c r="C59" s="18">
        <v>1.25</v>
      </c>
      <c r="D59" s="19">
        <v>44611.0</v>
      </c>
      <c r="E59" s="19">
        <v>44612.0</v>
      </c>
      <c r="F59" s="4"/>
      <c r="G59" s="4"/>
      <c r="H59" s="4"/>
      <c r="I59" s="4"/>
      <c r="J59" s="4"/>
      <c r="K59" s="40"/>
      <c r="L59" s="41"/>
      <c r="M59" s="40"/>
      <c r="N59" s="26"/>
    </row>
    <row r="60">
      <c r="A60" s="44" t="s">
        <v>20</v>
      </c>
      <c r="B60" s="18" t="s">
        <v>6</v>
      </c>
      <c r="C60" s="18">
        <v>1.25</v>
      </c>
      <c r="D60" s="19">
        <v>44611.0</v>
      </c>
      <c r="E60" s="19">
        <v>44612.0</v>
      </c>
      <c r="F60" s="4"/>
      <c r="G60" s="4"/>
      <c r="H60" s="4"/>
      <c r="I60" s="4"/>
      <c r="J60" s="4"/>
      <c r="K60" s="40"/>
      <c r="L60" s="41"/>
      <c r="M60" s="40"/>
      <c r="N60" s="26"/>
    </row>
    <row r="61">
      <c r="A61" s="44" t="s">
        <v>45</v>
      </c>
      <c r="B61" s="18" t="s">
        <v>6</v>
      </c>
      <c r="C61" s="18">
        <v>0.5</v>
      </c>
      <c r="D61" s="19">
        <v>44611.0</v>
      </c>
      <c r="E61" s="19">
        <v>44612.0</v>
      </c>
      <c r="F61" s="4"/>
      <c r="G61" s="4"/>
      <c r="H61" s="4"/>
      <c r="I61" s="4"/>
      <c r="J61" s="4"/>
      <c r="K61" s="40"/>
      <c r="L61" s="41"/>
      <c r="M61" s="40"/>
      <c r="N61" s="26"/>
    </row>
    <row r="62">
      <c r="A62" s="44" t="s">
        <v>9</v>
      </c>
      <c r="B62" s="18" t="s">
        <v>6</v>
      </c>
      <c r="C62" s="18">
        <v>12.0</v>
      </c>
      <c r="D62" s="19">
        <v>44611.0</v>
      </c>
      <c r="E62" s="19">
        <v>44612.0</v>
      </c>
      <c r="F62" s="4"/>
      <c r="G62" s="4"/>
      <c r="H62" s="4"/>
      <c r="I62" s="4"/>
      <c r="J62" s="4"/>
      <c r="K62" s="40"/>
      <c r="L62" s="41"/>
      <c r="M62" s="40"/>
      <c r="N62" s="26"/>
    </row>
    <row r="63">
      <c r="A63" s="44" t="s">
        <v>46</v>
      </c>
      <c r="B63" s="18" t="s">
        <v>6</v>
      </c>
      <c r="C63" s="18">
        <v>20.0</v>
      </c>
      <c r="D63" s="19">
        <v>44611.0</v>
      </c>
      <c r="E63" s="19">
        <v>44612.0</v>
      </c>
      <c r="F63" s="4"/>
      <c r="G63" s="4"/>
      <c r="H63" s="4"/>
      <c r="I63" s="4"/>
      <c r="J63" s="4"/>
      <c r="K63" s="40"/>
      <c r="L63" s="41"/>
      <c r="M63" s="40"/>
      <c r="N63" s="26"/>
    </row>
    <row r="64">
      <c r="A64" s="44" t="s">
        <v>47</v>
      </c>
      <c r="B64" s="18" t="s">
        <v>6</v>
      </c>
      <c r="C64" s="18">
        <v>27.0</v>
      </c>
      <c r="D64" s="19">
        <v>44611.0</v>
      </c>
      <c r="E64" s="19">
        <v>44612.0</v>
      </c>
      <c r="F64" s="4"/>
      <c r="G64" s="4"/>
      <c r="H64" s="4"/>
      <c r="I64" s="4"/>
      <c r="J64" s="4"/>
      <c r="K64" s="40"/>
      <c r="L64" s="41"/>
      <c r="M64" s="40"/>
      <c r="N64" s="26"/>
    </row>
    <row r="65">
      <c r="A65" s="45" t="s">
        <v>28</v>
      </c>
      <c r="B65" s="21" t="s">
        <v>6</v>
      </c>
      <c r="C65" s="21">
        <v>10.0</v>
      </c>
      <c r="D65" s="22">
        <v>44625.0</v>
      </c>
      <c r="E65" s="22">
        <v>44627.0</v>
      </c>
      <c r="F65" s="4"/>
      <c r="G65" s="4"/>
      <c r="H65" s="4"/>
      <c r="I65" s="4"/>
      <c r="J65" s="4"/>
      <c r="K65" s="40"/>
      <c r="L65" s="41"/>
      <c r="M65" s="40"/>
      <c r="N65" s="26"/>
    </row>
    <row r="66">
      <c r="A66" s="45" t="s">
        <v>38</v>
      </c>
      <c r="B66" s="21" t="s">
        <v>6</v>
      </c>
      <c r="C66" s="21">
        <v>26.5</v>
      </c>
      <c r="D66" s="22">
        <v>44625.0</v>
      </c>
      <c r="E66" s="22">
        <v>44627.0</v>
      </c>
      <c r="F66" s="4"/>
      <c r="G66" s="4"/>
      <c r="H66" s="4"/>
      <c r="I66" s="4"/>
      <c r="J66" s="4"/>
      <c r="K66" s="40"/>
      <c r="L66" s="41"/>
      <c r="M66" s="40"/>
      <c r="N66" s="26"/>
    </row>
    <row r="67">
      <c r="A67" s="45" t="s">
        <v>39</v>
      </c>
      <c r="B67" s="21" t="s">
        <v>6</v>
      </c>
      <c r="C67" s="21">
        <v>10.0</v>
      </c>
      <c r="D67" s="22">
        <v>44625.0</v>
      </c>
      <c r="E67" s="22">
        <v>44627.0</v>
      </c>
      <c r="F67" s="4"/>
      <c r="G67" s="4"/>
      <c r="H67" s="4"/>
      <c r="I67" s="4"/>
      <c r="J67" s="4"/>
      <c r="K67" s="40"/>
      <c r="L67" s="41"/>
      <c r="M67" s="40"/>
      <c r="N67" s="26"/>
    </row>
    <row r="68">
      <c r="A68" s="45" t="s">
        <v>40</v>
      </c>
      <c r="B68" s="21" t="s">
        <v>6</v>
      </c>
      <c r="C68" s="21">
        <v>16.0</v>
      </c>
      <c r="D68" s="22">
        <v>44625.0</v>
      </c>
      <c r="E68" s="22">
        <v>44627.0</v>
      </c>
      <c r="F68" s="4"/>
      <c r="G68" s="4"/>
      <c r="H68" s="4"/>
      <c r="I68" s="4"/>
      <c r="J68" s="4"/>
      <c r="K68" s="40"/>
      <c r="L68" s="41"/>
      <c r="M68" s="40"/>
      <c r="N68" s="26"/>
    </row>
    <row r="69">
      <c r="A69" s="46" t="s">
        <v>9</v>
      </c>
      <c r="B69" s="21" t="s">
        <v>6</v>
      </c>
      <c r="C69" s="21">
        <v>7.0</v>
      </c>
      <c r="D69" s="22">
        <v>44625.0</v>
      </c>
      <c r="E69" s="22">
        <v>44627.0</v>
      </c>
      <c r="F69" s="4"/>
      <c r="G69" s="4"/>
      <c r="H69" s="4"/>
      <c r="I69" s="4"/>
      <c r="J69" s="4"/>
      <c r="K69" s="40"/>
      <c r="L69" s="41"/>
      <c r="M69" s="40"/>
      <c r="N69" s="26"/>
    </row>
    <row r="70">
      <c r="A70" s="46" t="s">
        <v>46</v>
      </c>
      <c r="B70" s="21" t="s">
        <v>6</v>
      </c>
      <c r="C70" s="21">
        <v>20.0</v>
      </c>
      <c r="D70" s="22">
        <v>44625.0</v>
      </c>
      <c r="E70" s="22">
        <v>44627.0</v>
      </c>
      <c r="F70" s="4"/>
      <c r="G70" s="4"/>
      <c r="H70" s="4"/>
      <c r="I70" s="4"/>
      <c r="J70" s="4"/>
      <c r="K70" s="40"/>
      <c r="L70" s="41"/>
      <c r="M70" s="40"/>
      <c r="N70" s="26"/>
    </row>
    <row r="71">
      <c r="A71" s="46" t="s">
        <v>47</v>
      </c>
      <c r="B71" s="21" t="s">
        <v>6</v>
      </c>
      <c r="C71" s="21">
        <v>21.0</v>
      </c>
      <c r="D71" s="22">
        <v>44625.0</v>
      </c>
      <c r="E71" s="22">
        <v>44627.0</v>
      </c>
      <c r="F71" s="4"/>
      <c r="G71" s="4"/>
      <c r="H71" s="4"/>
      <c r="I71" s="4"/>
      <c r="J71" s="4"/>
      <c r="K71" s="40"/>
      <c r="L71" s="41"/>
      <c r="M71" s="40"/>
      <c r="N71" s="26"/>
    </row>
    <row r="72">
      <c r="A72" s="46" t="s">
        <v>48</v>
      </c>
      <c r="B72" s="21" t="s">
        <v>6</v>
      </c>
      <c r="C72" s="21">
        <v>24.0</v>
      </c>
      <c r="D72" s="22">
        <v>44625.0</v>
      </c>
      <c r="E72" s="22">
        <v>44627.0</v>
      </c>
      <c r="F72" s="4"/>
      <c r="G72" s="4"/>
      <c r="H72" s="4"/>
      <c r="I72" s="4"/>
      <c r="J72" s="4"/>
      <c r="K72" s="40"/>
      <c r="L72" s="41"/>
      <c r="M72" s="40"/>
      <c r="N72" s="16"/>
    </row>
    <row r="73">
      <c r="A73" s="46" t="s">
        <v>49</v>
      </c>
      <c r="B73" s="21" t="s">
        <v>6</v>
      </c>
      <c r="C73" s="21">
        <v>19.0</v>
      </c>
      <c r="D73" s="22">
        <v>44625.0</v>
      </c>
      <c r="E73" s="22">
        <v>44627.0</v>
      </c>
      <c r="F73" s="4"/>
      <c r="G73" s="4"/>
      <c r="H73" s="4"/>
      <c r="I73" s="4"/>
      <c r="J73" s="4"/>
      <c r="K73" s="40"/>
      <c r="L73" s="41"/>
      <c r="M73" s="40"/>
      <c r="N73" s="16"/>
    </row>
    <row r="74">
      <c r="A74" s="46" t="s">
        <v>45</v>
      </c>
      <c r="B74" s="21" t="s">
        <v>6</v>
      </c>
      <c r="C74" s="21">
        <v>20.25</v>
      </c>
      <c r="D74" s="22">
        <v>44625.0</v>
      </c>
      <c r="E74" s="22">
        <v>44627.0</v>
      </c>
      <c r="F74" s="4"/>
      <c r="G74" s="4"/>
      <c r="H74" s="4"/>
      <c r="I74" s="4"/>
      <c r="J74" s="4"/>
      <c r="K74" s="40"/>
      <c r="L74" s="41"/>
      <c r="M74" s="40"/>
      <c r="N74" s="16"/>
    </row>
    <row r="75">
      <c r="A75" s="46" t="s">
        <v>43</v>
      </c>
      <c r="B75" s="21" t="s">
        <v>6</v>
      </c>
      <c r="C75" s="21">
        <v>23.0</v>
      </c>
      <c r="D75" s="22">
        <v>44625.0</v>
      </c>
      <c r="E75" s="22">
        <v>44627.0</v>
      </c>
      <c r="F75" s="4"/>
      <c r="G75" s="4"/>
      <c r="H75" s="4"/>
      <c r="I75" s="4"/>
      <c r="J75" s="4"/>
      <c r="K75" s="40"/>
      <c r="L75" s="41"/>
      <c r="M75" s="40"/>
      <c r="N75" s="16"/>
    </row>
    <row r="76">
      <c r="A76" s="46" t="s">
        <v>37</v>
      </c>
      <c r="B76" s="21" t="s">
        <v>6</v>
      </c>
      <c r="C76" s="21">
        <v>2.0</v>
      </c>
      <c r="D76" s="22">
        <v>44625.0</v>
      </c>
      <c r="E76" s="22">
        <v>44627.0</v>
      </c>
      <c r="F76" s="4"/>
      <c r="G76" s="4"/>
      <c r="H76" s="4"/>
      <c r="I76" s="4"/>
      <c r="J76" s="4"/>
      <c r="K76" s="40"/>
      <c r="L76" s="41"/>
      <c r="M76" s="40"/>
      <c r="N76" s="16"/>
    </row>
    <row r="77">
      <c r="A77" s="47" t="s">
        <v>50</v>
      </c>
      <c r="B77" s="24" t="s">
        <v>6</v>
      </c>
      <c r="C77" s="24">
        <v>14.0</v>
      </c>
      <c r="D77" s="25">
        <v>44635.0</v>
      </c>
      <c r="E77" s="48">
        <v>44641.0</v>
      </c>
      <c r="F77" s="4"/>
      <c r="G77" s="4"/>
      <c r="H77" s="4"/>
      <c r="I77" s="4"/>
      <c r="J77" s="4"/>
      <c r="K77" s="40"/>
      <c r="L77" s="41"/>
      <c r="M77" s="40"/>
      <c r="N77" s="16"/>
    </row>
    <row r="78">
      <c r="A78" s="47" t="s">
        <v>38</v>
      </c>
      <c r="B78" s="24" t="s">
        <v>6</v>
      </c>
      <c r="C78" s="24">
        <v>19.0</v>
      </c>
      <c r="D78" s="25">
        <v>44639.0</v>
      </c>
      <c r="E78" s="48">
        <v>44641.0</v>
      </c>
      <c r="F78" s="4"/>
      <c r="G78" s="4"/>
      <c r="H78" s="4"/>
      <c r="I78" s="4"/>
      <c r="J78" s="4"/>
      <c r="K78" s="40"/>
      <c r="L78" s="41"/>
      <c r="M78" s="40"/>
      <c r="N78" s="16"/>
    </row>
    <row r="79">
      <c r="A79" s="47" t="s">
        <v>14</v>
      </c>
      <c r="B79" s="24" t="s">
        <v>6</v>
      </c>
      <c r="C79" s="24">
        <v>9.0</v>
      </c>
      <c r="D79" s="25">
        <v>44639.0</v>
      </c>
      <c r="E79" s="48">
        <v>44641.0</v>
      </c>
      <c r="F79" s="4"/>
      <c r="G79" s="4"/>
      <c r="H79" s="4"/>
      <c r="I79" s="4"/>
      <c r="J79" s="4"/>
      <c r="K79" s="40"/>
      <c r="L79" s="41"/>
      <c r="M79" s="40"/>
      <c r="N79" s="16"/>
    </row>
    <row r="80">
      <c r="A80" s="47" t="s">
        <v>51</v>
      </c>
      <c r="B80" s="24" t="s">
        <v>6</v>
      </c>
      <c r="C80" s="24">
        <v>9.0</v>
      </c>
      <c r="D80" s="25">
        <v>44639.0</v>
      </c>
      <c r="E80" s="48">
        <v>44641.0</v>
      </c>
      <c r="F80" s="4"/>
      <c r="G80" s="4"/>
      <c r="H80" s="4"/>
      <c r="I80" s="4"/>
      <c r="J80" s="4"/>
      <c r="K80" s="40"/>
      <c r="L80" s="41"/>
      <c r="M80" s="40"/>
      <c r="N80" s="16"/>
    </row>
    <row r="81">
      <c r="A81" s="47" t="s">
        <v>46</v>
      </c>
      <c r="B81" s="24" t="s">
        <v>6</v>
      </c>
      <c r="C81" s="24">
        <v>14.0</v>
      </c>
      <c r="D81" s="25">
        <v>44639.0</v>
      </c>
      <c r="E81" s="48">
        <v>44641.0</v>
      </c>
      <c r="F81" s="4"/>
      <c r="G81" s="4"/>
      <c r="H81" s="4"/>
      <c r="I81" s="4"/>
      <c r="J81" s="4"/>
      <c r="K81" s="40"/>
      <c r="L81" s="41"/>
      <c r="M81" s="40"/>
      <c r="N81" s="16"/>
    </row>
    <row r="82">
      <c r="A82" s="47" t="s">
        <v>52</v>
      </c>
      <c r="B82" s="24" t="s">
        <v>6</v>
      </c>
      <c r="C82" s="24">
        <v>11.75</v>
      </c>
      <c r="D82" s="25">
        <v>44639.0</v>
      </c>
      <c r="E82" s="48">
        <v>44641.0</v>
      </c>
      <c r="F82" s="4"/>
      <c r="G82" s="4"/>
      <c r="H82" s="4"/>
      <c r="I82" s="4"/>
      <c r="J82" s="4"/>
      <c r="K82" s="40"/>
      <c r="L82" s="41"/>
      <c r="M82" s="40"/>
      <c r="N82" s="16"/>
    </row>
    <row r="83">
      <c r="A83" s="47" t="s">
        <v>48</v>
      </c>
      <c r="B83" s="24" t="s">
        <v>6</v>
      </c>
      <c r="C83" s="24">
        <v>24.0</v>
      </c>
      <c r="D83" s="25">
        <v>44639.0</v>
      </c>
      <c r="E83" s="48">
        <v>44641.0</v>
      </c>
      <c r="F83" s="4"/>
      <c r="G83" s="4"/>
      <c r="H83" s="4"/>
      <c r="I83" s="4"/>
      <c r="J83" s="4"/>
      <c r="K83" s="40"/>
      <c r="L83" s="41"/>
      <c r="M83" s="40"/>
      <c r="N83" s="16"/>
    </row>
    <row r="84">
      <c r="A84" s="47" t="s">
        <v>53</v>
      </c>
      <c r="B84" s="24" t="s">
        <v>6</v>
      </c>
      <c r="C84" s="24">
        <v>10.25</v>
      </c>
      <c r="D84" s="25">
        <v>44639.0</v>
      </c>
      <c r="E84" s="48">
        <v>44641.0</v>
      </c>
      <c r="F84" s="4"/>
      <c r="G84" s="4"/>
      <c r="H84" s="4"/>
      <c r="I84" s="4"/>
      <c r="J84" s="4"/>
      <c r="K84" s="40"/>
      <c r="L84" s="41"/>
      <c r="M84" s="40"/>
      <c r="N84" s="16"/>
    </row>
    <row r="85">
      <c r="A85" s="47" t="s">
        <v>43</v>
      </c>
      <c r="B85" s="24" t="s">
        <v>6</v>
      </c>
      <c r="C85" s="24">
        <v>5.0</v>
      </c>
      <c r="D85" s="25">
        <v>44639.0</v>
      </c>
      <c r="E85" s="48">
        <v>44641.0</v>
      </c>
      <c r="F85" s="4"/>
      <c r="G85" s="4"/>
      <c r="H85" s="4"/>
      <c r="I85" s="4"/>
      <c r="J85" s="4"/>
      <c r="K85" s="40"/>
      <c r="L85" s="41"/>
      <c r="M85" s="40"/>
      <c r="N85" s="16"/>
    </row>
    <row r="86">
      <c r="A86" s="47" t="s">
        <v>37</v>
      </c>
      <c r="B86" s="24" t="s">
        <v>6</v>
      </c>
      <c r="C86" s="24">
        <v>12.25</v>
      </c>
      <c r="D86" s="25">
        <v>44639.0</v>
      </c>
      <c r="E86" s="48">
        <v>44641.0</v>
      </c>
      <c r="F86" s="4"/>
      <c r="G86" s="4"/>
      <c r="H86" s="4"/>
      <c r="I86" s="4"/>
      <c r="J86" s="4"/>
      <c r="K86" s="40"/>
      <c r="L86" s="41"/>
      <c r="M86" s="40"/>
      <c r="N86" s="16"/>
    </row>
    <row r="87">
      <c r="A87" s="49" t="s">
        <v>50</v>
      </c>
      <c r="B87" s="28" t="s">
        <v>6</v>
      </c>
      <c r="C87" s="28">
        <v>4.0</v>
      </c>
      <c r="D87" s="50">
        <v>44644.0</v>
      </c>
      <c r="E87" s="51">
        <v>44654.0</v>
      </c>
      <c r="F87" s="4"/>
      <c r="G87" s="4"/>
      <c r="H87" s="4"/>
      <c r="I87" s="4"/>
      <c r="J87" s="4"/>
      <c r="K87" s="40"/>
      <c r="L87" s="41"/>
      <c r="M87" s="40"/>
      <c r="N87" s="16"/>
    </row>
    <row r="88">
      <c r="A88" s="49" t="s">
        <v>38</v>
      </c>
      <c r="B88" s="28" t="s">
        <v>6</v>
      </c>
      <c r="C88" s="28">
        <v>12.0</v>
      </c>
      <c r="D88" s="50">
        <v>44653.0</v>
      </c>
      <c r="E88" s="51">
        <v>44654.0</v>
      </c>
      <c r="F88" s="4"/>
      <c r="G88" s="4"/>
      <c r="H88" s="4"/>
      <c r="I88" s="4"/>
      <c r="J88" s="4"/>
      <c r="K88" s="40"/>
      <c r="L88" s="41"/>
      <c r="M88" s="40"/>
      <c r="N88" s="16"/>
    </row>
    <row r="89">
      <c r="A89" s="49" t="s">
        <v>14</v>
      </c>
      <c r="B89" s="28" t="s">
        <v>6</v>
      </c>
      <c r="C89" s="28">
        <v>4.0</v>
      </c>
      <c r="D89" s="50">
        <v>44653.0</v>
      </c>
      <c r="E89" s="51">
        <v>44654.0</v>
      </c>
      <c r="F89" s="4"/>
      <c r="G89" s="4"/>
      <c r="H89" s="4"/>
      <c r="I89" s="4"/>
      <c r="J89" s="4"/>
      <c r="K89" s="40"/>
      <c r="L89" s="41"/>
      <c r="M89" s="40"/>
      <c r="N89" s="16"/>
    </row>
    <row r="90">
      <c r="A90" s="49" t="s">
        <v>51</v>
      </c>
      <c r="B90" s="28" t="s">
        <v>6</v>
      </c>
      <c r="C90" s="28">
        <v>4.0</v>
      </c>
      <c r="D90" s="50">
        <v>44653.0</v>
      </c>
      <c r="E90" s="51">
        <v>44654.0</v>
      </c>
      <c r="F90" s="4"/>
      <c r="G90" s="4"/>
      <c r="H90" s="4"/>
      <c r="I90" s="4"/>
      <c r="J90" s="4"/>
      <c r="K90" s="40"/>
      <c r="L90" s="41"/>
      <c r="M90" s="40"/>
      <c r="N90" s="16"/>
    </row>
    <row r="91">
      <c r="A91" s="49" t="s">
        <v>46</v>
      </c>
      <c r="B91" s="28" t="s">
        <v>6</v>
      </c>
      <c r="C91" s="28">
        <v>4.0</v>
      </c>
      <c r="D91" s="50">
        <v>44653.0</v>
      </c>
      <c r="E91" s="51">
        <v>44654.0</v>
      </c>
      <c r="F91" s="4"/>
      <c r="G91" s="4"/>
      <c r="H91" s="4"/>
      <c r="I91" s="4"/>
      <c r="J91" s="4"/>
      <c r="K91" s="40"/>
      <c r="L91" s="41"/>
      <c r="M91" s="40"/>
      <c r="N91" s="16"/>
    </row>
    <row r="92">
      <c r="A92" s="49" t="s">
        <v>52</v>
      </c>
      <c r="B92" s="28" t="s">
        <v>6</v>
      </c>
      <c r="C92" s="28">
        <v>10.0</v>
      </c>
      <c r="D92" s="50">
        <v>44653.0</v>
      </c>
      <c r="E92" s="51">
        <v>44654.0</v>
      </c>
      <c r="F92" s="4"/>
      <c r="G92" s="4"/>
      <c r="H92" s="4"/>
      <c r="I92" s="4"/>
      <c r="J92" s="4"/>
      <c r="K92" s="40"/>
      <c r="L92" s="41"/>
      <c r="M92" s="40"/>
      <c r="N92" s="16"/>
    </row>
    <row r="93">
      <c r="A93" s="49" t="s">
        <v>48</v>
      </c>
      <c r="B93" s="28" t="s">
        <v>6</v>
      </c>
      <c r="C93" s="28">
        <v>6.0</v>
      </c>
      <c r="D93" s="50">
        <v>44653.0</v>
      </c>
      <c r="E93" s="51">
        <v>44654.0</v>
      </c>
      <c r="F93" s="4"/>
      <c r="G93" s="4"/>
      <c r="H93" s="4"/>
      <c r="I93" s="4"/>
      <c r="J93" s="4"/>
      <c r="K93" s="40"/>
      <c r="L93" s="41"/>
      <c r="M93" s="40"/>
      <c r="N93" s="16"/>
    </row>
    <row r="94">
      <c r="A94" s="49" t="s">
        <v>53</v>
      </c>
      <c r="B94" s="28" t="s">
        <v>6</v>
      </c>
      <c r="C94" s="28">
        <v>2.0</v>
      </c>
      <c r="D94" s="50">
        <v>44653.0</v>
      </c>
      <c r="E94" s="51">
        <v>44654.0</v>
      </c>
      <c r="F94" s="4"/>
      <c r="G94" s="4"/>
      <c r="H94" s="4"/>
      <c r="I94" s="4"/>
      <c r="J94" s="4"/>
      <c r="K94" s="40"/>
      <c r="L94" s="41"/>
      <c r="M94" s="40"/>
      <c r="N94" s="16"/>
    </row>
    <row r="95">
      <c r="A95" s="49" t="s">
        <v>18</v>
      </c>
      <c r="B95" s="28" t="s">
        <v>6</v>
      </c>
      <c r="C95" s="28">
        <v>12.25</v>
      </c>
      <c r="D95" s="50">
        <v>44653.0</v>
      </c>
      <c r="E95" s="51">
        <v>44654.0</v>
      </c>
      <c r="F95" s="4"/>
      <c r="G95" s="4"/>
      <c r="H95" s="4"/>
      <c r="I95" s="4"/>
      <c r="J95" s="4"/>
      <c r="K95" s="40"/>
      <c r="L95" s="41"/>
      <c r="M95" s="40"/>
      <c r="N95" s="16"/>
    </row>
    <row r="96">
      <c r="A96" s="49" t="s">
        <v>54</v>
      </c>
      <c r="B96" s="28" t="s">
        <v>6</v>
      </c>
      <c r="C96" s="28">
        <v>10.5</v>
      </c>
      <c r="D96" s="50">
        <v>44653.0</v>
      </c>
      <c r="E96" s="51">
        <v>44654.0</v>
      </c>
      <c r="F96" s="4"/>
      <c r="G96" s="4"/>
      <c r="H96" s="4"/>
      <c r="I96" s="4"/>
      <c r="J96" s="4"/>
      <c r="K96" s="40"/>
      <c r="L96" s="41"/>
      <c r="M96" s="40"/>
      <c r="N96" s="16"/>
    </row>
    <row r="97">
      <c r="A97" s="49" t="s">
        <v>55</v>
      </c>
      <c r="B97" s="28" t="s">
        <v>6</v>
      </c>
      <c r="C97" s="28">
        <v>14.0</v>
      </c>
      <c r="D97" s="50">
        <v>44653.0</v>
      </c>
      <c r="E97" s="51">
        <v>44654.0</v>
      </c>
      <c r="F97" s="4"/>
      <c r="G97" s="4"/>
      <c r="H97" s="4"/>
      <c r="I97" s="4"/>
      <c r="J97" s="4"/>
      <c r="K97" s="40"/>
      <c r="L97" s="41"/>
      <c r="M97" s="40"/>
      <c r="N97" s="16"/>
    </row>
    <row r="98">
      <c r="A98" s="49" t="s">
        <v>21</v>
      </c>
      <c r="B98" s="28" t="s">
        <v>6</v>
      </c>
      <c r="C98" s="28">
        <v>13.0</v>
      </c>
      <c r="D98" s="50">
        <v>44653.0</v>
      </c>
      <c r="E98" s="51">
        <v>44654.0</v>
      </c>
      <c r="F98" s="4"/>
      <c r="G98" s="4"/>
      <c r="H98" s="4"/>
      <c r="I98" s="4"/>
      <c r="J98" s="4"/>
      <c r="K98" s="40"/>
      <c r="L98" s="41"/>
      <c r="M98" s="40"/>
      <c r="N98" s="16"/>
    </row>
    <row r="99">
      <c r="A99" s="49" t="s">
        <v>22</v>
      </c>
      <c r="B99" s="28" t="s">
        <v>6</v>
      </c>
      <c r="C99" s="28">
        <v>15.0</v>
      </c>
      <c r="D99" s="50">
        <v>44653.0</v>
      </c>
      <c r="E99" s="51">
        <v>44654.0</v>
      </c>
      <c r="F99" s="4"/>
      <c r="G99" s="4"/>
      <c r="H99" s="4"/>
      <c r="I99" s="4"/>
      <c r="J99" s="4"/>
      <c r="K99" s="40"/>
      <c r="L99" s="41"/>
      <c r="M99" s="40"/>
      <c r="N99" s="16"/>
    </row>
    <row r="100">
      <c r="A100" s="49" t="s">
        <v>20</v>
      </c>
      <c r="B100" s="28" t="s">
        <v>6</v>
      </c>
      <c r="C100" s="28">
        <v>7.25</v>
      </c>
      <c r="D100" s="50">
        <v>44653.0</v>
      </c>
      <c r="E100" s="51">
        <v>44654.0</v>
      </c>
      <c r="F100" s="4"/>
      <c r="G100" s="4"/>
      <c r="H100" s="4"/>
      <c r="I100" s="4"/>
      <c r="J100" s="4"/>
      <c r="K100" s="40"/>
      <c r="L100" s="41"/>
      <c r="M100" s="40"/>
      <c r="N100" s="16"/>
    </row>
    <row r="101">
      <c r="A101" s="49" t="s">
        <v>56</v>
      </c>
      <c r="B101" s="28" t="s">
        <v>6</v>
      </c>
      <c r="C101" s="28">
        <v>20.0</v>
      </c>
      <c r="D101" s="50">
        <v>44653.0</v>
      </c>
      <c r="E101" s="51">
        <v>44654.0</v>
      </c>
      <c r="F101" s="4"/>
      <c r="G101" s="4"/>
      <c r="H101" s="4"/>
      <c r="I101" s="4"/>
      <c r="J101" s="4"/>
      <c r="K101" s="40"/>
      <c r="L101" s="41"/>
      <c r="M101" s="40"/>
      <c r="N101" s="16"/>
    </row>
    <row r="102">
      <c r="A102" s="52" t="s">
        <v>38</v>
      </c>
      <c r="B102" s="31" t="s">
        <v>6</v>
      </c>
      <c r="C102" s="31">
        <v>12.0</v>
      </c>
      <c r="D102" s="53">
        <v>44661.0</v>
      </c>
      <c r="E102" s="53">
        <v>44667.0</v>
      </c>
      <c r="F102" s="4"/>
      <c r="G102" s="4"/>
      <c r="H102" s="4"/>
      <c r="I102" s="4"/>
      <c r="J102" s="4"/>
      <c r="K102" s="40"/>
      <c r="L102" s="41"/>
      <c r="M102" s="40"/>
      <c r="N102" s="16"/>
    </row>
    <row r="103">
      <c r="A103" s="52" t="s">
        <v>14</v>
      </c>
      <c r="B103" s="31" t="s">
        <v>6</v>
      </c>
      <c r="C103" s="31">
        <v>4.0</v>
      </c>
      <c r="D103" s="53">
        <v>44661.0</v>
      </c>
      <c r="E103" s="53">
        <v>44667.0</v>
      </c>
      <c r="F103" s="4"/>
      <c r="G103" s="4"/>
      <c r="H103" s="4"/>
      <c r="I103" s="4"/>
      <c r="J103" s="4"/>
      <c r="K103" s="40"/>
      <c r="L103" s="41"/>
      <c r="M103" s="40"/>
      <c r="N103" s="16"/>
    </row>
    <row r="104">
      <c r="A104" s="52" t="s">
        <v>51</v>
      </c>
      <c r="B104" s="31" t="s">
        <v>6</v>
      </c>
      <c r="C104" s="31">
        <v>4.0</v>
      </c>
      <c r="D104" s="53">
        <v>44661.0</v>
      </c>
      <c r="E104" s="53">
        <v>44667.0</v>
      </c>
      <c r="F104" s="4"/>
      <c r="G104" s="4"/>
      <c r="H104" s="4"/>
      <c r="I104" s="4"/>
      <c r="J104" s="4"/>
      <c r="K104" s="40"/>
      <c r="L104" s="41"/>
      <c r="M104" s="40"/>
      <c r="N104" s="16"/>
    </row>
    <row r="105">
      <c r="A105" s="52" t="s">
        <v>46</v>
      </c>
      <c r="B105" s="31" t="s">
        <v>6</v>
      </c>
      <c r="C105" s="31">
        <v>6.0</v>
      </c>
      <c r="D105" s="53">
        <v>44661.0</v>
      </c>
      <c r="E105" s="53">
        <v>44667.0</v>
      </c>
      <c r="F105" s="4"/>
      <c r="G105" s="4"/>
      <c r="H105" s="4"/>
      <c r="I105" s="4"/>
      <c r="J105" s="4"/>
      <c r="K105" s="40"/>
      <c r="L105" s="41"/>
      <c r="M105" s="40"/>
      <c r="N105" s="16"/>
    </row>
    <row r="106">
      <c r="A106" s="52" t="s">
        <v>52</v>
      </c>
      <c r="B106" s="31" t="s">
        <v>6</v>
      </c>
      <c r="C106" s="31">
        <v>5.0</v>
      </c>
      <c r="D106" s="53">
        <v>44661.0</v>
      </c>
      <c r="E106" s="53">
        <v>44667.0</v>
      </c>
      <c r="F106" s="4"/>
      <c r="G106" s="4"/>
      <c r="H106" s="4"/>
      <c r="I106" s="4"/>
      <c r="J106" s="4"/>
      <c r="K106" s="40"/>
      <c r="L106" s="41"/>
      <c r="M106" s="40"/>
      <c r="N106" s="16"/>
    </row>
    <row r="107">
      <c r="A107" s="52" t="s">
        <v>48</v>
      </c>
      <c r="B107" s="31" t="s">
        <v>6</v>
      </c>
      <c r="C107" s="31">
        <v>21.0</v>
      </c>
      <c r="D107" s="53">
        <v>44661.0</v>
      </c>
      <c r="E107" s="53">
        <v>44667.0</v>
      </c>
      <c r="F107" s="4"/>
      <c r="G107" s="4"/>
      <c r="H107" s="4"/>
      <c r="I107" s="4"/>
      <c r="J107" s="4"/>
      <c r="K107" s="40"/>
      <c r="L107" s="41"/>
      <c r="M107" s="40"/>
      <c r="N107" s="16"/>
    </row>
    <row r="108">
      <c r="A108" s="52" t="s">
        <v>53</v>
      </c>
      <c r="B108" s="31" t="s">
        <v>6</v>
      </c>
      <c r="C108" s="31">
        <v>2.0</v>
      </c>
      <c r="D108" s="53">
        <v>44661.0</v>
      </c>
      <c r="E108" s="53">
        <v>44667.0</v>
      </c>
      <c r="F108" s="4"/>
      <c r="G108" s="4"/>
      <c r="H108" s="4"/>
      <c r="I108" s="4"/>
      <c r="J108" s="4"/>
      <c r="K108" s="40"/>
      <c r="L108" s="41"/>
      <c r="M108" s="40"/>
      <c r="N108" s="16"/>
    </row>
    <row r="109">
      <c r="A109" s="52" t="s">
        <v>23</v>
      </c>
      <c r="B109" s="31" t="s">
        <v>6</v>
      </c>
      <c r="C109" s="31">
        <v>14.5</v>
      </c>
      <c r="D109" s="53">
        <v>44661.0</v>
      </c>
      <c r="E109" s="53">
        <v>44667.0</v>
      </c>
      <c r="F109" s="4"/>
      <c r="G109" s="4"/>
      <c r="H109" s="4"/>
      <c r="I109" s="4"/>
      <c r="J109" s="4"/>
      <c r="K109" s="40"/>
      <c r="L109" s="41"/>
      <c r="M109" s="40"/>
      <c r="N109" s="16"/>
    </row>
    <row r="110">
      <c r="A110" s="52" t="s">
        <v>18</v>
      </c>
      <c r="B110" s="31" t="s">
        <v>6</v>
      </c>
      <c r="C110" s="31">
        <v>3.0</v>
      </c>
      <c r="D110" s="53">
        <v>44667.0</v>
      </c>
      <c r="E110" s="53">
        <v>44667.0</v>
      </c>
      <c r="F110" s="4"/>
      <c r="G110" s="4"/>
      <c r="H110" s="4"/>
      <c r="I110" s="4"/>
      <c r="J110" s="4"/>
      <c r="K110" s="40"/>
      <c r="L110" s="41"/>
      <c r="M110" s="40"/>
      <c r="N110" s="16"/>
    </row>
    <row r="111">
      <c r="A111" s="52" t="s">
        <v>54</v>
      </c>
      <c r="B111" s="31" t="s">
        <v>6</v>
      </c>
      <c r="C111" s="31">
        <v>10.0</v>
      </c>
      <c r="D111" s="53">
        <v>44667.0</v>
      </c>
      <c r="E111" s="53">
        <v>44667.0</v>
      </c>
      <c r="F111" s="4"/>
      <c r="G111" s="4"/>
      <c r="H111" s="4"/>
      <c r="I111" s="4"/>
      <c r="J111" s="4"/>
      <c r="K111" s="40"/>
      <c r="L111" s="41"/>
      <c r="M111" s="40"/>
      <c r="N111" s="16"/>
    </row>
    <row r="112">
      <c r="A112" s="52" t="s">
        <v>55</v>
      </c>
      <c r="B112" s="31" t="s">
        <v>6</v>
      </c>
      <c r="C112" s="31">
        <v>20.0</v>
      </c>
      <c r="D112" s="53">
        <v>44667.0</v>
      </c>
      <c r="E112" s="53">
        <v>44667.0</v>
      </c>
      <c r="F112" s="4"/>
      <c r="G112" s="4"/>
      <c r="H112" s="4"/>
      <c r="I112" s="4"/>
      <c r="J112" s="4"/>
      <c r="K112" s="40"/>
      <c r="L112" s="41"/>
      <c r="M112" s="40"/>
      <c r="N112" s="16"/>
    </row>
    <row r="113">
      <c r="A113" s="52" t="s">
        <v>21</v>
      </c>
      <c r="B113" s="31" t="s">
        <v>6</v>
      </c>
      <c r="C113" s="31">
        <v>12.0</v>
      </c>
      <c r="D113" s="53">
        <v>44667.0</v>
      </c>
      <c r="E113" s="53">
        <v>44667.0</v>
      </c>
      <c r="F113" s="4"/>
      <c r="G113" s="4"/>
      <c r="H113" s="4"/>
      <c r="I113" s="4"/>
      <c r="J113" s="4"/>
      <c r="K113" s="40"/>
      <c r="L113" s="41"/>
      <c r="M113" s="40"/>
      <c r="N113" s="16"/>
    </row>
    <row r="114">
      <c r="A114" s="52" t="s">
        <v>22</v>
      </c>
      <c r="B114" s="31" t="s">
        <v>6</v>
      </c>
      <c r="C114" s="31">
        <v>8.0</v>
      </c>
      <c r="D114" s="53">
        <v>44667.0</v>
      </c>
      <c r="E114" s="53">
        <v>44667.0</v>
      </c>
      <c r="F114" s="4"/>
      <c r="G114" s="4"/>
      <c r="H114" s="4"/>
      <c r="I114" s="4"/>
      <c r="J114" s="4"/>
      <c r="K114" s="40"/>
      <c r="L114" s="41"/>
      <c r="M114" s="40"/>
      <c r="N114" s="16"/>
    </row>
    <row r="115">
      <c r="A115" s="52" t="s">
        <v>20</v>
      </c>
      <c r="B115" s="31" t="s">
        <v>6</v>
      </c>
      <c r="C115" s="31">
        <v>20.0</v>
      </c>
      <c r="D115" s="53">
        <v>44667.0</v>
      </c>
      <c r="E115" s="53">
        <v>44667.0</v>
      </c>
      <c r="F115" s="4"/>
      <c r="G115" s="4"/>
      <c r="H115" s="4"/>
      <c r="I115" s="4"/>
      <c r="J115" s="4"/>
      <c r="K115" s="40"/>
      <c r="L115" s="41"/>
      <c r="M115" s="40"/>
      <c r="N115" s="16"/>
    </row>
    <row r="116">
      <c r="A116" s="52" t="s">
        <v>57</v>
      </c>
      <c r="B116" s="31" t="s">
        <v>6</v>
      </c>
      <c r="C116" s="31">
        <v>8.0</v>
      </c>
      <c r="D116" s="53">
        <v>44667.0</v>
      </c>
      <c r="E116" s="53">
        <v>44667.0</v>
      </c>
      <c r="F116" s="4"/>
      <c r="G116" s="4"/>
      <c r="H116" s="4"/>
      <c r="I116" s="4"/>
      <c r="J116" s="4"/>
      <c r="K116" s="40"/>
      <c r="L116" s="41"/>
      <c r="M116" s="40"/>
      <c r="N116" s="16"/>
    </row>
    <row r="117">
      <c r="A117" s="52" t="s">
        <v>56</v>
      </c>
      <c r="B117" s="31" t="s">
        <v>6</v>
      </c>
      <c r="C117" s="31">
        <v>28.0</v>
      </c>
      <c r="D117" s="53">
        <v>44667.0</v>
      </c>
      <c r="E117" s="53">
        <v>44667.0</v>
      </c>
      <c r="F117" s="4"/>
      <c r="G117" s="4"/>
      <c r="H117" s="4"/>
      <c r="I117" s="4"/>
      <c r="J117" s="4"/>
      <c r="K117" s="40"/>
      <c r="L117" s="41"/>
      <c r="M117" s="40"/>
      <c r="N117" s="16"/>
    </row>
    <row r="118">
      <c r="A118" s="54" t="s">
        <v>28</v>
      </c>
      <c r="B118" s="55" t="s">
        <v>6</v>
      </c>
      <c r="C118" s="55">
        <v>3.0</v>
      </c>
      <c r="D118" s="56">
        <v>44671.0</v>
      </c>
      <c r="E118" s="56">
        <v>44671.0</v>
      </c>
      <c r="F118" s="57"/>
      <c r="G118" s="57"/>
      <c r="H118" s="57"/>
      <c r="I118" s="57"/>
      <c r="J118" s="57"/>
      <c r="K118" s="58"/>
      <c r="L118" s="58"/>
      <c r="M118" s="58"/>
      <c r="N118" s="58"/>
      <c r="O118" s="57"/>
      <c r="P118" s="57"/>
      <c r="Q118" s="57"/>
      <c r="R118" s="57"/>
      <c r="S118" s="57"/>
      <c r="T118" s="57"/>
      <c r="U118" s="57"/>
      <c r="V118" s="57"/>
      <c r="W118" s="57"/>
      <c r="X118" s="57"/>
      <c r="Y118" s="57"/>
      <c r="Z118" s="57"/>
      <c r="AA118" s="57"/>
    </row>
    <row r="119">
      <c r="A119" s="59" t="s">
        <v>52</v>
      </c>
      <c r="B119" s="55" t="s">
        <v>6</v>
      </c>
      <c r="C119" s="55">
        <v>0.5</v>
      </c>
      <c r="D119" s="56">
        <v>44681.0</v>
      </c>
      <c r="E119" s="56">
        <v>44681.0</v>
      </c>
      <c r="F119" s="57"/>
      <c r="G119" s="57"/>
      <c r="H119" s="57"/>
      <c r="I119" s="57"/>
      <c r="J119" s="57"/>
      <c r="K119" s="58"/>
      <c r="L119" s="58"/>
      <c r="M119" s="58"/>
      <c r="N119" s="58"/>
      <c r="O119" s="57"/>
      <c r="P119" s="57"/>
      <c r="Q119" s="57"/>
      <c r="R119" s="57"/>
      <c r="S119" s="57"/>
      <c r="T119" s="57"/>
      <c r="U119" s="57"/>
      <c r="V119" s="57"/>
      <c r="W119" s="57"/>
      <c r="X119" s="57"/>
      <c r="Y119" s="57"/>
      <c r="Z119" s="57"/>
      <c r="AA119" s="57"/>
    </row>
    <row r="120">
      <c r="A120" s="59" t="s">
        <v>53</v>
      </c>
      <c r="B120" s="55" t="s">
        <v>6</v>
      </c>
      <c r="C120" s="60">
        <v>2.0</v>
      </c>
      <c r="D120" s="56">
        <v>44681.0</v>
      </c>
      <c r="E120" s="56">
        <v>44681.0</v>
      </c>
      <c r="F120" s="57"/>
      <c r="G120" s="57"/>
      <c r="H120" s="57"/>
      <c r="I120" s="57"/>
      <c r="J120" s="57"/>
      <c r="K120" s="58"/>
      <c r="L120" s="58"/>
      <c r="M120" s="58"/>
      <c r="N120" s="58"/>
      <c r="O120" s="57"/>
      <c r="P120" s="57"/>
      <c r="Q120" s="57"/>
      <c r="R120" s="57"/>
      <c r="S120" s="57"/>
      <c r="T120" s="57"/>
      <c r="U120" s="57"/>
      <c r="V120" s="57"/>
      <c r="W120" s="57"/>
      <c r="X120" s="57"/>
      <c r="Y120" s="57"/>
      <c r="Z120" s="57"/>
      <c r="AA120" s="57"/>
    </row>
    <row r="121">
      <c r="A121" s="54" t="s">
        <v>58</v>
      </c>
      <c r="B121" s="55" t="s">
        <v>6</v>
      </c>
      <c r="C121" s="55">
        <v>19.0</v>
      </c>
      <c r="D121" s="56">
        <v>44681.0</v>
      </c>
      <c r="E121" s="56">
        <v>44681.0</v>
      </c>
      <c r="F121" s="57"/>
      <c r="G121" s="57"/>
      <c r="H121" s="57"/>
      <c r="I121" s="57"/>
      <c r="J121" s="57"/>
      <c r="K121" s="58"/>
      <c r="L121" s="58"/>
      <c r="M121" s="58"/>
      <c r="N121" s="58"/>
      <c r="O121" s="57"/>
      <c r="P121" s="57"/>
      <c r="Q121" s="57"/>
      <c r="R121" s="57"/>
      <c r="S121" s="57"/>
      <c r="T121" s="57"/>
      <c r="U121" s="57"/>
      <c r="V121" s="57"/>
      <c r="W121" s="57"/>
      <c r="X121" s="57"/>
      <c r="Y121" s="57"/>
      <c r="Z121" s="57"/>
      <c r="AA121" s="57"/>
    </row>
    <row r="122">
      <c r="A122" s="59" t="s">
        <v>23</v>
      </c>
      <c r="B122" s="55" t="s">
        <v>6</v>
      </c>
      <c r="C122" s="55">
        <v>25.5</v>
      </c>
      <c r="D122" s="56">
        <v>44681.0</v>
      </c>
      <c r="E122" s="56">
        <v>44681.0</v>
      </c>
      <c r="F122" s="57"/>
      <c r="G122" s="57"/>
      <c r="H122" s="57"/>
      <c r="I122" s="57"/>
      <c r="J122" s="57"/>
      <c r="K122" s="58"/>
      <c r="L122" s="58"/>
      <c r="M122" s="58"/>
      <c r="N122" s="58"/>
      <c r="O122" s="57"/>
      <c r="P122" s="57"/>
      <c r="Q122" s="57"/>
      <c r="R122" s="57"/>
      <c r="S122" s="57"/>
      <c r="T122" s="57"/>
      <c r="U122" s="57"/>
      <c r="V122" s="57"/>
      <c r="W122" s="57"/>
      <c r="X122" s="57"/>
      <c r="Y122" s="57"/>
      <c r="Z122" s="57"/>
      <c r="AA122" s="57"/>
    </row>
    <row r="123">
      <c r="A123" s="59" t="s">
        <v>18</v>
      </c>
      <c r="B123" s="55" t="s">
        <v>6</v>
      </c>
      <c r="C123" s="55">
        <v>25.5</v>
      </c>
      <c r="D123" s="56">
        <v>44681.0</v>
      </c>
      <c r="E123" s="56">
        <v>44681.0</v>
      </c>
      <c r="F123" s="57"/>
      <c r="G123" s="57"/>
      <c r="H123" s="57"/>
      <c r="I123" s="57"/>
      <c r="J123" s="57"/>
      <c r="K123" s="58"/>
      <c r="L123" s="58"/>
      <c r="M123" s="58"/>
      <c r="N123" s="58"/>
      <c r="O123" s="57"/>
      <c r="P123" s="57"/>
      <c r="Q123" s="57"/>
      <c r="R123" s="57"/>
      <c r="S123" s="57"/>
      <c r="T123" s="57"/>
      <c r="U123" s="57"/>
      <c r="V123" s="57"/>
      <c r="W123" s="57"/>
      <c r="X123" s="57"/>
      <c r="Y123" s="57"/>
      <c r="Z123" s="57"/>
      <c r="AA123" s="57"/>
    </row>
    <row r="124">
      <c r="A124" s="59" t="s">
        <v>54</v>
      </c>
      <c r="B124" s="55" t="s">
        <v>6</v>
      </c>
      <c r="C124" s="55">
        <v>22.0</v>
      </c>
      <c r="D124" s="56">
        <v>44681.0</v>
      </c>
      <c r="E124" s="56">
        <v>44681.0</v>
      </c>
      <c r="F124" s="57"/>
      <c r="G124" s="57"/>
      <c r="H124" s="57"/>
      <c r="I124" s="57"/>
      <c r="J124" s="57"/>
      <c r="K124" s="58"/>
      <c r="L124" s="58"/>
      <c r="M124" s="58"/>
      <c r="N124" s="58"/>
      <c r="O124" s="57"/>
      <c r="P124" s="57"/>
      <c r="Q124" s="57"/>
      <c r="R124" s="57"/>
      <c r="S124" s="57"/>
      <c r="T124" s="57"/>
      <c r="U124" s="57"/>
      <c r="V124" s="57"/>
      <c r="W124" s="57"/>
      <c r="X124" s="57"/>
      <c r="Y124" s="57"/>
      <c r="Z124" s="57"/>
      <c r="AA124" s="57"/>
    </row>
    <row r="125">
      <c r="A125" s="59" t="s">
        <v>55</v>
      </c>
      <c r="B125" s="55" t="s">
        <v>6</v>
      </c>
      <c r="C125" s="55">
        <v>6.0</v>
      </c>
      <c r="D125" s="56">
        <v>44681.0</v>
      </c>
      <c r="E125" s="56">
        <v>44681.0</v>
      </c>
      <c r="F125" s="57"/>
      <c r="G125" s="57"/>
      <c r="H125" s="57"/>
      <c r="I125" s="57"/>
      <c r="J125" s="57"/>
      <c r="K125" s="58"/>
      <c r="L125" s="58"/>
      <c r="M125" s="58"/>
      <c r="N125" s="58"/>
      <c r="O125" s="57"/>
      <c r="P125" s="57"/>
      <c r="Q125" s="57"/>
      <c r="R125" s="57"/>
      <c r="S125" s="57"/>
      <c r="T125" s="57"/>
      <c r="U125" s="57"/>
      <c r="V125" s="57"/>
      <c r="W125" s="57"/>
      <c r="X125" s="57"/>
      <c r="Y125" s="57"/>
      <c r="Z125" s="57"/>
      <c r="AA125" s="57"/>
    </row>
    <row r="126">
      <c r="A126" s="59" t="s">
        <v>21</v>
      </c>
      <c r="B126" s="55" t="s">
        <v>6</v>
      </c>
      <c r="C126" s="55">
        <v>16.0</v>
      </c>
      <c r="D126" s="56">
        <v>44681.0</v>
      </c>
      <c r="E126" s="56">
        <v>44681.0</v>
      </c>
      <c r="F126" s="57"/>
      <c r="G126" s="57"/>
      <c r="H126" s="57"/>
      <c r="I126" s="57"/>
      <c r="J126" s="57"/>
      <c r="K126" s="58"/>
      <c r="L126" s="58"/>
      <c r="M126" s="58"/>
      <c r="N126" s="58"/>
      <c r="O126" s="57"/>
      <c r="P126" s="57"/>
      <c r="Q126" s="57"/>
      <c r="R126" s="57"/>
      <c r="S126" s="57"/>
      <c r="T126" s="57"/>
      <c r="U126" s="57"/>
      <c r="V126" s="57"/>
      <c r="W126" s="57"/>
      <c r="X126" s="57"/>
      <c r="Y126" s="57"/>
      <c r="Z126" s="57"/>
      <c r="AA126" s="57"/>
    </row>
    <row r="127">
      <c r="A127" s="59" t="s">
        <v>22</v>
      </c>
      <c r="B127" s="55" t="s">
        <v>6</v>
      </c>
      <c r="C127" s="55">
        <v>16.0</v>
      </c>
      <c r="D127" s="56">
        <v>44681.0</v>
      </c>
      <c r="E127" s="56">
        <v>44681.0</v>
      </c>
      <c r="F127" s="57"/>
      <c r="G127" s="57"/>
      <c r="H127" s="57"/>
      <c r="I127" s="57"/>
      <c r="J127" s="57"/>
      <c r="K127" s="58"/>
      <c r="L127" s="58"/>
      <c r="M127" s="58"/>
      <c r="N127" s="58"/>
      <c r="O127" s="57"/>
      <c r="P127" s="57"/>
      <c r="Q127" s="57"/>
      <c r="R127" s="57"/>
      <c r="S127" s="57"/>
      <c r="T127" s="57"/>
      <c r="U127" s="57"/>
      <c r="V127" s="57"/>
      <c r="W127" s="57"/>
      <c r="X127" s="57"/>
      <c r="Y127" s="57"/>
      <c r="Z127" s="57"/>
      <c r="AA127" s="57"/>
    </row>
    <row r="128">
      <c r="A128" s="59" t="s">
        <v>20</v>
      </c>
      <c r="B128" s="55" t="s">
        <v>6</v>
      </c>
      <c r="C128" s="55">
        <v>16.5</v>
      </c>
      <c r="D128" s="56">
        <v>44681.0</v>
      </c>
      <c r="E128" s="56">
        <v>44681.0</v>
      </c>
      <c r="F128" s="57"/>
      <c r="G128" s="57"/>
      <c r="H128" s="57"/>
      <c r="I128" s="57"/>
      <c r="J128" s="57"/>
      <c r="K128" s="58"/>
      <c r="L128" s="58"/>
      <c r="M128" s="58"/>
      <c r="N128" s="58"/>
      <c r="O128" s="57"/>
      <c r="P128" s="57"/>
      <c r="Q128" s="57"/>
      <c r="R128" s="57"/>
      <c r="S128" s="57"/>
      <c r="T128" s="57"/>
      <c r="U128" s="57"/>
      <c r="V128" s="57"/>
      <c r="W128" s="57"/>
      <c r="X128" s="57"/>
      <c r="Y128" s="57"/>
      <c r="Z128" s="57"/>
      <c r="AA128" s="57"/>
    </row>
    <row r="129">
      <c r="A129" s="59" t="s">
        <v>56</v>
      </c>
      <c r="B129" s="55" t="s">
        <v>6</v>
      </c>
      <c r="C129" s="60">
        <v>28.0</v>
      </c>
      <c r="D129" s="56">
        <v>44681.0</v>
      </c>
      <c r="E129" s="56">
        <v>44681.0</v>
      </c>
      <c r="F129" s="57"/>
      <c r="G129" s="57"/>
      <c r="H129" s="57"/>
      <c r="I129" s="57"/>
      <c r="J129" s="57"/>
      <c r="K129" s="58"/>
      <c r="L129" s="58"/>
      <c r="M129" s="58"/>
      <c r="N129" s="58"/>
      <c r="O129" s="57"/>
      <c r="P129" s="57"/>
      <c r="Q129" s="57"/>
      <c r="R129" s="57"/>
      <c r="S129" s="57"/>
      <c r="T129" s="57"/>
      <c r="U129" s="57"/>
      <c r="V129" s="57"/>
      <c r="W129" s="57"/>
      <c r="X129" s="57"/>
      <c r="Y129" s="57"/>
      <c r="Z129" s="57"/>
      <c r="AA129" s="57"/>
    </row>
    <row r="130">
      <c r="B130" s="4"/>
      <c r="C130" s="4"/>
      <c r="D130" s="4"/>
      <c r="E130" s="4"/>
      <c r="F130" s="4"/>
      <c r="G130" s="4"/>
      <c r="H130" s="4"/>
      <c r="I130" s="4"/>
      <c r="J130" s="4"/>
      <c r="K130" s="40"/>
      <c r="L130" s="41"/>
      <c r="M130" s="40"/>
      <c r="N130" s="16"/>
    </row>
    <row r="131">
      <c r="B131" s="4"/>
      <c r="C131" s="4"/>
      <c r="D131" s="4"/>
      <c r="E131" s="4"/>
      <c r="F131" s="4"/>
      <c r="G131" s="4"/>
      <c r="H131" s="4"/>
      <c r="I131" s="4"/>
      <c r="J131" s="4"/>
      <c r="K131" s="40"/>
      <c r="L131" s="41"/>
      <c r="M131" s="40"/>
      <c r="N131" s="16"/>
    </row>
    <row r="132">
      <c r="B132" s="4"/>
      <c r="C132" s="4"/>
      <c r="D132" s="4"/>
      <c r="E132" s="4"/>
      <c r="F132" s="4"/>
      <c r="G132" s="4"/>
      <c r="H132" s="4"/>
      <c r="I132" s="4"/>
      <c r="J132" s="4"/>
      <c r="K132" s="40"/>
      <c r="L132" s="41"/>
      <c r="M132" s="40"/>
      <c r="N132" s="16"/>
    </row>
    <row r="133">
      <c r="B133" s="4"/>
      <c r="C133" s="4"/>
      <c r="D133" s="4"/>
      <c r="E133" s="4"/>
      <c r="F133" s="4"/>
      <c r="G133" s="4"/>
      <c r="H133" s="4"/>
      <c r="I133" s="4"/>
      <c r="J133" s="4"/>
      <c r="K133" s="40"/>
      <c r="L133" s="41"/>
      <c r="M133" s="40"/>
      <c r="N133" s="26"/>
    </row>
    <row r="134">
      <c r="B134" s="4"/>
      <c r="C134" s="4"/>
      <c r="D134" s="4"/>
      <c r="E134" s="4"/>
      <c r="F134" s="4"/>
      <c r="G134" s="4"/>
      <c r="H134" s="4"/>
      <c r="I134" s="4"/>
      <c r="J134" s="4"/>
      <c r="K134" s="40"/>
      <c r="L134" s="41"/>
      <c r="M134" s="40"/>
      <c r="N134" s="16"/>
    </row>
    <row r="135">
      <c r="B135" s="4"/>
      <c r="C135" s="4"/>
      <c r="D135" s="4"/>
      <c r="E135" s="4"/>
      <c r="F135" s="4"/>
      <c r="G135" s="4"/>
      <c r="H135" s="4"/>
      <c r="I135" s="4"/>
      <c r="J135" s="4"/>
      <c r="K135" s="40"/>
      <c r="L135" s="41"/>
      <c r="M135" s="40"/>
      <c r="N135" s="16"/>
    </row>
    <row r="136">
      <c r="B136" s="4"/>
      <c r="C136" s="4"/>
      <c r="D136" s="4"/>
      <c r="E136" s="4"/>
      <c r="F136" s="4"/>
      <c r="G136" s="4"/>
      <c r="H136" s="4"/>
      <c r="I136" s="4"/>
      <c r="J136" s="4"/>
      <c r="K136" s="40"/>
      <c r="L136" s="41"/>
      <c r="M136" s="40"/>
      <c r="N136" s="16"/>
    </row>
    <row r="137">
      <c r="B137" s="4"/>
      <c r="C137" s="4"/>
      <c r="D137" s="4"/>
      <c r="E137" s="4"/>
      <c r="F137" s="4"/>
      <c r="G137" s="4"/>
      <c r="H137" s="4"/>
      <c r="I137" s="4"/>
      <c r="J137" s="4"/>
      <c r="K137" s="40"/>
      <c r="L137" s="41"/>
      <c r="M137" s="40"/>
      <c r="N137" s="26"/>
    </row>
    <row r="138">
      <c r="A138" s="40"/>
      <c r="B138" s="41"/>
      <c r="C138" s="41"/>
      <c r="D138" s="61"/>
      <c r="E138" s="61"/>
      <c r="F138" s="4"/>
      <c r="G138" s="4"/>
      <c r="H138" s="4"/>
      <c r="I138" s="4"/>
      <c r="J138" s="4"/>
      <c r="K138" s="40"/>
      <c r="L138" s="41"/>
      <c r="M138" s="40"/>
      <c r="N138" s="16"/>
    </row>
    <row r="139">
      <c r="A139" s="40"/>
      <c r="B139" s="41"/>
      <c r="C139" s="41"/>
      <c r="D139" s="61"/>
      <c r="E139" s="61"/>
      <c r="F139" s="4"/>
      <c r="G139" s="4"/>
      <c r="H139" s="4"/>
      <c r="I139" s="4"/>
      <c r="J139" s="4"/>
      <c r="K139" s="40"/>
      <c r="L139" s="41"/>
      <c r="M139" s="40"/>
      <c r="N139" s="16"/>
    </row>
    <row r="140">
      <c r="A140" s="40"/>
      <c r="B140" s="41"/>
      <c r="C140" s="41"/>
      <c r="D140" s="61"/>
      <c r="E140" s="61"/>
      <c r="F140" s="4"/>
      <c r="G140" s="4"/>
      <c r="H140" s="4"/>
      <c r="I140" s="4"/>
      <c r="J140" s="4"/>
      <c r="K140" s="40"/>
      <c r="L140" s="41"/>
      <c r="M140" s="40"/>
      <c r="N140" s="16"/>
    </row>
    <row r="141">
      <c r="A141" s="26"/>
      <c r="B141" s="4"/>
      <c r="C141" s="4"/>
      <c r="D141" s="4"/>
      <c r="E141" s="4"/>
      <c r="F141" s="4"/>
      <c r="G141" s="4"/>
      <c r="I141" s="4"/>
      <c r="J141" s="4"/>
      <c r="K141" s="26"/>
      <c r="L141" s="4"/>
      <c r="M141" s="26"/>
      <c r="N141" s="26"/>
    </row>
    <row r="142">
      <c r="A142" s="26"/>
      <c r="B142" s="4"/>
      <c r="C142" s="4"/>
      <c r="D142" s="4"/>
      <c r="E142" s="4"/>
      <c r="F142" s="4"/>
      <c r="G142" s="4"/>
      <c r="I142" s="4"/>
      <c r="J142" s="4"/>
      <c r="K142" s="26"/>
      <c r="L142" s="4"/>
      <c r="M142" s="26"/>
      <c r="N142" s="26"/>
    </row>
    <row r="143">
      <c r="A143" s="26"/>
      <c r="B143" s="4"/>
      <c r="C143" s="4"/>
      <c r="D143" s="4"/>
      <c r="E143" s="4"/>
      <c r="F143" s="4"/>
      <c r="G143" s="4"/>
      <c r="H143" s="4"/>
      <c r="I143" s="4"/>
      <c r="J143" s="4"/>
      <c r="K143" s="26"/>
      <c r="L143" s="4"/>
      <c r="M143" s="26"/>
      <c r="N143" s="26"/>
    </row>
    <row r="144">
      <c r="A144" s="26"/>
      <c r="B144" s="4"/>
      <c r="C144" s="4"/>
      <c r="D144" s="4"/>
      <c r="E144" s="4"/>
      <c r="F144" s="4"/>
      <c r="G144" s="4"/>
      <c r="H144" s="4"/>
      <c r="I144" s="4"/>
      <c r="J144" s="4"/>
      <c r="K144" s="26"/>
      <c r="L144" s="4"/>
      <c r="M144" s="26"/>
      <c r="N144" s="26"/>
    </row>
    <row r="145">
      <c r="A145" s="26"/>
      <c r="B145" s="4"/>
      <c r="C145" s="4"/>
      <c r="D145" s="4"/>
      <c r="E145" s="4"/>
      <c r="F145" s="4"/>
      <c r="G145" s="4"/>
      <c r="H145" s="4"/>
      <c r="I145" s="4"/>
      <c r="J145" s="4"/>
      <c r="K145" s="26"/>
      <c r="L145" s="4"/>
      <c r="M145" s="26"/>
      <c r="N145" s="26"/>
    </row>
    <row r="146">
      <c r="A146" s="26"/>
      <c r="B146" s="4"/>
      <c r="C146" s="4"/>
      <c r="D146" s="4"/>
      <c r="E146" s="4"/>
      <c r="F146" s="4"/>
      <c r="G146" s="4"/>
      <c r="H146" s="4"/>
      <c r="I146" s="4"/>
      <c r="J146" s="4"/>
      <c r="K146" s="26"/>
      <c r="L146" s="4"/>
      <c r="M146" s="26"/>
      <c r="N146" s="26"/>
    </row>
    <row r="147">
      <c r="A147" s="26"/>
      <c r="B147" s="4"/>
      <c r="C147" s="4"/>
      <c r="D147" s="4"/>
      <c r="E147" s="4"/>
      <c r="F147" s="4"/>
      <c r="G147" s="4"/>
      <c r="H147" s="4"/>
      <c r="I147" s="4"/>
      <c r="J147" s="4"/>
      <c r="K147" s="26"/>
      <c r="L147" s="4"/>
      <c r="M147" s="26"/>
      <c r="N147" s="26"/>
    </row>
    <row r="148">
      <c r="A148" s="26"/>
      <c r="B148" s="4"/>
      <c r="C148" s="4"/>
      <c r="D148" s="4"/>
      <c r="E148" s="4"/>
      <c r="F148" s="4"/>
      <c r="G148" s="4"/>
      <c r="H148" s="4"/>
      <c r="I148" s="4"/>
      <c r="J148" s="4"/>
      <c r="K148" s="26"/>
      <c r="L148" s="4"/>
      <c r="M148" s="26"/>
      <c r="N148" s="26"/>
    </row>
    <row r="149">
      <c r="A149" s="26"/>
      <c r="B149" s="4"/>
      <c r="C149" s="4"/>
      <c r="D149" s="4"/>
      <c r="E149" s="4"/>
      <c r="F149" s="4"/>
      <c r="G149" s="4"/>
      <c r="H149" s="4"/>
      <c r="I149" s="4"/>
      <c r="J149" s="4"/>
      <c r="K149" s="26"/>
      <c r="L149" s="4"/>
      <c r="M149" s="26"/>
      <c r="N149" s="26"/>
    </row>
    <row r="150">
      <c r="A150" s="26"/>
      <c r="B150" s="4"/>
      <c r="C150" s="4"/>
      <c r="D150" s="4"/>
      <c r="E150" s="4"/>
      <c r="F150" s="4"/>
      <c r="G150" s="4"/>
      <c r="H150" s="4"/>
      <c r="I150" s="4"/>
      <c r="J150" s="4"/>
      <c r="K150" s="26"/>
      <c r="L150" s="4"/>
      <c r="M150" s="26"/>
      <c r="N150" s="26"/>
    </row>
    <row r="151">
      <c r="A151" s="26"/>
      <c r="B151" s="4"/>
      <c r="C151" s="4"/>
      <c r="D151" s="4"/>
      <c r="E151" s="4"/>
      <c r="F151" s="4"/>
      <c r="G151" s="4"/>
      <c r="H151" s="4"/>
      <c r="I151" s="4"/>
      <c r="J151" s="4"/>
      <c r="K151" s="26"/>
      <c r="L151" s="4"/>
      <c r="M151" s="26"/>
      <c r="N151" s="26"/>
    </row>
    <row r="152">
      <c r="A152" s="26"/>
      <c r="B152" s="4"/>
      <c r="C152" s="4"/>
      <c r="D152" s="4"/>
      <c r="E152" s="4"/>
      <c r="F152" s="4"/>
      <c r="G152" s="4"/>
      <c r="H152" s="4"/>
      <c r="I152" s="4"/>
      <c r="J152" s="4"/>
      <c r="K152" s="26"/>
      <c r="L152" s="4"/>
      <c r="M152" s="26"/>
      <c r="N152" s="26"/>
    </row>
    <row r="153">
      <c r="A153" s="26"/>
      <c r="B153" s="4"/>
      <c r="C153" s="4"/>
      <c r="D153" s="4"/>
      <c r="E153" s="4"/>
      <c r="F153" s="4"/>
      <c r="G153" s="4"/>
      <c r="H153" s="4"/>
      <c r="I153" s="4"/>
      <c r="J153" s="4"/>
      <c r="K153" s="26"/>
      <c r="L153" s="4"/>
      <c r="M153" s="26"/>
      <c r="N153" s="26"/>
    </row>
    <row r="154">
      <c r="A154" s="26"/>
      <c r="B154" s="4"/>
      <c r="C154" s="4"/>
      <c r="D154" s="4"/>
      <c r="E154" s="4"/>
      <c r="F154" s="4"/>
      <c r="G154" s="4"/>
      <c r="H154" s="4"/>
      <c r="I154" s="4"/>
      <c r="J154" s="4"/>
      <c r="K154" s="26"/>
      <c r="L154" s="4"/>
      <c r="M154" s="26"/>
      <c r="N154" s="26"/>
    </row>
    <row r="155">
      <c r="A155" s="26"/>
      <c r="B155" s="4"/>
      <c r="C155" s="4"/>
      <c r="D155" s="4"/>
      <c r="E155" s="4"/>
      <c r="F155" s="4"/>
      <c r="G155" s="4"/>
      <c r="H155" s="4"/>
      <c r="I155" s="4"/>
      <c r="J155" s="4"/>
      <c r="K155" s="26"/>
      <c r="L155" s="4"/>
      <c r="M155" s="26"/>
      <c r="N155" s="26"/>
    </row>
    <row r="156">
      <c r="A156" s="26"/>
      <c r="B156" s="4"/>
      <c r="C156" s="4"/>
      <c r="D156" s="4"/>
      <c r="E156" s="4"/>
      <c r="F156" s="4"/>
      <c r="G156" s="4"/>
      <c r="H156" s="4"/>
      <c r="I156" s="4"/>
      <c r="J156" s="4"/>
      <c r="K156" s="26"/>
      <c r="L156" s="4"/>
      <c r="M156" s="26"/>
      <c r="N156" s="26"/>
    </row>
    <row r="157">
      <c r="A157" s="26"/>
      <c r="B157" s="4"/>
      <c r="C157" s="4"/>
      <c r="D157" s="4"/>
      <c r="E157" s="4"/>
      <c r="F157" s="4"/>
      <c r="G157" s="4"/>
      <c r="H157" s="4"/>
      <c r="I157" s="4"/>
      <c r="J157" s="4"/>
      <c r="K157" s="26"/>
      <c r="L157" s="4"/>
      <c r="M157" s="26"/>
      <c r="N157" s="26"/>
    </row>
    <row r="158">
      <c r="A158" s="26"/>
      <c r="B158" s="4"/>
      <c r="C158" s="4"/>
      <c r="D158" s="4"/>
      <c r="E158" s="4"/>
      <c r="F158" s="4"/>
      <c r="G158" s="4"/>
      <c r="H158" s="4"/>
      <c r="I158" s="4"/>
      <c r="J158" s="4"/>
      <c r="K158" s="26"/>
      <c r="L158" s="4"/>
      <c r="M158" s="26"/>
      <c r="N158" s="26"/>
    </row>
    <row r="159">
      <c r="A159" s="26"/>
      <c r="B159" s="4"/>
      <c r="C159" s="4"/>
      <c r="D159" s="4"/>
      <c r="E159" s="4"/>
      <c r="F159" s="4"/>
      <c r="G159" s="4"/>
      <c r="H159" s="4"/>
      <c r="I159" s="4"/>
      <c r="J159" s="4"/>
      <c r="K159" s="26"/>
      <c r="L159" s="4"/>
      <c r="M159" s="26"/>
      <c r="N159" s="26"/>
    </row>
    <row r="160">
      <c r="A160" s="26"/>
      <c r="B160" s="4"/>
      <c r="C160" s="4"/>
      <c r="D160" s="4"/>
      <c r="E160" s="4"/>
      <c r="F160" s="4"/>
      <c r="G160" s="4"/>
      <c r="H160" s="4"/>
      <c r="I160" s="4"/>
      <c r="J160" s="4"/>
      <c r="K160" s="26"/>
      <c r="L160" s="4"/>
      <c r="M160" s="26"/>
      <c r="N160" s="26"/>
    </row>
    <row r="161">
      <c r="A161" s="26"/>
      <c r="B161" s="4"/>
      <c r="C161" s="4"/>
      <c r="D161" s="4"/>
      <c r="E161" s="4"/>
      <c r="F161" s="4"/>
      <c r="G161" s="4"/>
      <c r="H161" s="4"/>
      <c r="I161" s="4"/>
      <c r="J161" s="4"/>
      <c r="K161" s="26"/>
      <c r="L161" s="4"/>
      <c r="M161" s="26"/>
      <c r="N161" s="26"/>
    </row>
    <row r="162">
      <c r="A162" s="26"/>
      <c r="B162" s="4"/>
      <c r="C162" s="4"/>
      <c r="D162" s="4"/>
      <c r="E162" s="4"/>
      <c r="F162" s="4"/>
      <c r="G162" s="4"/>
      <c r="H162" s="4"/>
      <c r="I162" s="4"/>
      <c r="J162" s="4"/>
      <c r="K162" s="26"/>
      <c r="L162" s="4"/>
      <c r="M162" s="26"/>
      <c r="N162" s="26"/>
    </row>
    <row r="163">
      <c r="A163" s="26"/>
      <c r="B163" s="4"/>
      <c r="C163" s="4"/>
      <c r="D163" s="4"/>
      <c r="E163" s="4"/>
      <c r="F163" s="4"/>
      <c r="G163" s="4"/>
      <c r="H163" s="4"/>
      <c r="I163" s="4"/>
      <c r="J163" s="4"/>
      <c r="K163" s="26"/>
      <c r="L163" s="4"/>
      <c r="M163" s="26"/>
      <c r="N163" s="26"/>
    </row>
    <row r="164">
      <c r="A164" s="26"/>
      <c r="B164" s="4"/>
      <c r="C164" s="4"/>
      <c r="D164" s="4"/>
      <c r="E164" s="4"/>
      <c r="F164" s="4"/>
      <c r="G164" s="4"/>
      <c r="H164" s="4"/>
      <c r="I164" s="4"/>
      <c r="J164" s="4"/>
      <c r="K164" s="26"/>
      <c r="L164" s="4"/>
      <c r="M164" s="26"/>
      <c r="N164" s="26"/>
    </row>
    <row r="165">
      <c r="A165" s="26"/>
      <c r="B165" s="4"/>
      <c r="C165" s="4"/>
      <c r="D165" s="4"/>
      <c r="E165" s="4"/>
      <c r="F165" s="4"/>
      <c r="G165" s="4"/>
      <c r="H165" s="4"/>
      <c r="I165" s="4"/>
      <c r="J165" s="4"/>
      <c r="K165" s="26"/>
      <c r="L165" s="4"/>
      <c r="M165" s="26"/>
      <c r="N165" s="26"/>
    </row>
    <row r="166">
      <c r="A166" s="26"/>
      <c r="B166" s="4"/>
      <c r="C166" s="4"/>
      <c r="D166" s="4"/>
      <c r="E166" s="4"/>
      <c r="F166" s="4"/>
      <c r="G166" s="4"/>
      <c r="H166" s="4"/>
      <c r="I166" s="4"/>
      <c r="J166" s="4"/>
      <c r="K166" s="26"/>
      <c r="L166" s="4"/>
      <c r="M166" s="26"/>
      <c r="N166" s="26"/>
    </row>
    <row r="167">
      <c r="A167" s="26"/>
      <c r="B167" s="4"/>
      <c r="C167" s="4"/>
      <c r="D167" s="4"/>
      <c r="E167" s="4"/>
      <c r="F167" s="4"/>
      <c r="G167" s="4"/>
      <c r="H167" s="4"/>
      <c r="I167" s="4"/>
      <c r="J167" s="4"/>
      <c r="K167" s="26"/>
      <c r="L167" s="4"/>
      <c r="M167" s="26"/>
      <c r="N167" s="26"/>
    </row>
    <row r="168">
      <c r="A168" s="26"/>
      <c r="B168" s="4"/>
      <c r="C168" s="4"/>
      <c r="D168" s="4"/>
      <c r="E168" s="4"/>
      <c r="F168" s="4"/>
      <c r="G168" s="4"/>
      <c r="H168" s="4"/>
      <c r="I168" s="4"/>
      <c r="J168" s="4"/>
      <c r="K168" s="26"/>
      <c r="L168" s="4"/>
      <c r="M168" s="26"/>
      <c r="N168" s="26"/>
    </row>
    <row r="169">
      <c r="A169" s="26"/>
      <c r="B169" s="4"/>
      <c r="C169" s="4"/>
      <c r="D169" s="4"/>
      <c r="E169" s="4"/>
      <c r="F169" s="4"/>
      <c r="G169" s="4"/>
      <c r="H169" s="4"/>
      <c r="I169" s="4"/>
      <c r="J169" s="4"/>
      <c r="K169" s="26"/>
      <c r="L169" s="4"/>
      <c r="M169" s="26"/>
      <c r="N169" s="26"/>
    </row>
    <row r="170">
      <c r="A170" s="26"/>
      <c r="B170" s="4"/>
      <c r="C170" s="4"/>
      <c r="D170" s="4"/>
      <c r="E170" s="4"/>
      <c r="F170" s="4"/>
      <c r="G170" s="4"/>
      <c r="H170" s="4"/>
      <c r="I170" s="4"/>
      <c r="J170" s="4"/>
      <c r="K170" s="26"/>
      <c r="L170" s="4"/>
      <c r="M170" s="26"/>
      <c r="N170" s="26"/>
    </row>
    <row r="171">
      <c r="A171" s="26"/>
      <c r="B171" s="4"/>
      <c r="C171" s="4"/>
      <c r="D171" s="4"/>
      <c r="E171" s="4"/>
      <c r="F171" s="4"/>
      <c r="G171" s="4"/>
      <c r="H171" s="4"/>
      <c r="I171" s="4"/>
      <c r="J171" s="4"/>
      <c r="K171" s="26"/>
      <c r="L171" s="4"/>
      <c r="M171" s="26"/>
      <c r="N171" s="26"/>
    </row>
    <row r="172">
      <c r="A172" s="26"/>
      <c r="B172" s="4"/>
      <c r="C172" s="4"/>
      <c r="D172" s="4"/>
      <c r="E172" s="4"/>
      <c r="F172" s="4"/>
      <c r="G172" s="4"/>
      <c r="H172" s="4"/>
      <c r="I172" s="4"/>
      <c r="J172" s="4"/>
      <c r="K172" s="26"/>
      <c r="L172" s="4"/>
      <c r="M172" s="26"/>
      <c r="N172" s="26"/>
    </row>
    <row r="173">
      <c r="A173" s="26"/>
      <c r="B173" s="4"/>
      <c r="C173" s="4"/>
      <c r="D173" s="4"/>
      <c r="E173" s="4"/>
      <c r="F173" s="4"/>
      <c r="G173" s="4"/>
      <c r="H173" s="4"/>
      <c r="I173" s="4"/>
      <c r="J173" s="4"/>
      <c r="K173" s="26"/>
      <c r="L173" s="4"/>
      <c r="M173" s="26"/>
      <c r="N173" s="26"/>
    </row>
    <row r="174">
      <c r="A174" s="26"/>
      <c r="B174" s="4"/>
      <c r="C174" s="4"/>
      <c r="D174" s="4"/>
      <c r="E174" s="4"/>
      <c r="F174" s="4"/>
      <c r="G174" s="4"/>
      <c r="H174" s="4"/>
      <c r="I174" s="4"/>
      <c r="J174" s="4"/>
      <c r="K174" s="26"/>
      <c r="L174" s="4"/>
      <c r="M174" s="26"/>
      <c r="N174" s="26"/>
    </row>
    <row r="175">
      <c r="A175" s="26"/>
      <c r="B175" s="4"/>
      <c r="C175" s="4"/>
      <c r="D175" s="4"/>
      <c r="E175" s="4"/>
      <c r="F175" s="4"/>
      <c r="G175" s="4"/>
      <c r="H175" s="4"/>
      <c r="I175" s="4"/>
      <c r="J175" s="4"/>
      <c r="K175" s="26"/>
      <c r="L175" s="4"/>
      <c r="M175" s="26"/>
      <c r="N175" s="26"/>
    </row>
    <row r="176">
      <c r="A176" s="26"/>
      <c r="B176" s="4"/>
      <c r="C176" s="4"/>
      <c r="D176" s="4"/>
      <c r="E176" s="4"/>
      <c r="F176" s="4"/>
      <c r="G176" s="4"/>
      <c r="H176" s="4"/>
      <c r="I176" s="4"/>
      <c r="J176" s="4"/>
      <c r="K176" s="26"/>
      <c r="L176" s="4"/>
      <c r="M176" s="26"/>
      <c r="N176" s="26"/>
    </row>
    <row r="177">
      <c r="A177" s="26"/>
      <c r="B177" s="4"/>
      <c r="C177" s="4"/>
      <c r="D177" s="4"/>
      <c r="E177" s="4"/>
      <c r="F177" s="4"/>
      <c r="G177" s="4"/>
      <c r="H177" s="4"/>
      <c r="I177" s="4"/>
      <c r="J177" s="4"/>
      <c r="K177" s="26"/>
      <c r="L177" s="4"/>
      <c r="M177" s="26"/>
      <c r="N177" s="26"/>
    </row>
    <row r="178">
      <c r="A178" s="26"/>
      <c r="B178" s="4"/>
      <c r="C178" s="4"/>
      <c r="D178" s="4"/>
      <c r="E178" s="4"/>
      <c r="F178" s="4"/>
      <c r="G178" s="4"/>
      <c r="H178" s="4"/>
      <c r="I178" s="4"/>
      <c r="J178" s="4"/>
      <c r="K178" s="26"/>
      <c r="L178" s="4"/>
      <c r="M178" s="26"/>
      <c r="N178" s="26"/>
    </row>
    <row r="179">
      <c r="A179" s="26"/>
      <c r="B179" s="4"/>
      <c r="C179" s="4"/>
      <c r="D179" s="4"/>
      <c r="E179" s="4"/>
      <c r="F179" s="4"/>
      <c r="G179" s="4"/>
      <c r="H179" s="4"/>
      <c r="I179" s="4"/>
      <c r="J179" s="4"/>
      <c r="K179" s="26"/>
      <c r="L179" s="4"/>
      <c r="M179" s="26"/>
      <c r="N179" s="26"/>
    </row>
    <row r="180">
      <c r="A180" s="26"/>
      <c r="B180" s="4"/>
      <c r="C180" s="4"/>
      <c r="D180" s="4"/>
      <c r="E180" s="4"/>
      <c r="F180" s="4"/>
      <c r="G180" s="4"/>
      <c r="H180" s="4"/>
      <c r="I180" s="4"/>
      <c r="J180" s="4"/>
      <c r="K180" s="26"/>
      <c r="L180" s="4"/>
      <c r="M180" s="26"/>
      <c r="N180" s="26"/>
    </row>
    <row r="181">
      <c r="A181" s="26"/>
      <c r="B181" s="4"/>
      <c r="C181" s="4"/>
      <c r="D181" s="4"/>
      <c r="E181" s="4"/>
      <c r="F181" s="4"/>
      <c r="G181" s="4"/>
      <c r="H181" s="4"/>
      <c r="I181" s="4"/>
      <c r="J181" s="4"/>
      <c r="K181" s="26"/>
      <c r="L181" s="4"/>
      <c r="M181" s="26"/>
      <c r="N181" s="26"/>
    </row>
    <row r="182">
      <c r="A182" s="26"/>
      <c r="B182" s="4"/>
      <c r="C182" s="4"/>
      <c r="D182" s="4"/>
      <c r="E182" s="4"/>
      <c r="F182" s="4"/>
      <c r="G182" s="4"/>
      <c r="H182" s="4"/>
      <c r="I182" s="4"/>
      <c r="J182" s="4"/>
      <c r="K182" s="26"/>
      <c r="L182" s="4"/>
      <c r="M182" s="26"/>
      <c r="N182" s="26"/>
    </row>
    <row r="183">
      <c r="A183" s="26"/>
      <c r="B183" s="4"/>
      <c r="C183" s="4"/>
      <c r="D183" s="4"/>
      <c r="E183" s="4"/>
      <c r="F183" s="4"/>
      <c r="G183" s="4"/>
      <c r="H183" s="4"/>
      <c r="I183" s="4"/>
      <c r="J183" s="4"/>
      <c r="K183" s="26"/>
      <c r="L183" s="4"/>
      <c r="M183" s="26"/>
      <c r="N183" s="26"/>
    </row>
    <row r="184">
      <c r="A184" s="26"/>
      <c r="B184" s="4"/>
      <c r="C184" s="4"/>
      <c r="D184" s="4"/>
      <c r="E184" s="4"/>
      <c r="F184" s="4"/>
      <c r="G184" s="4"/>
      <c r="H184" s="4"/>
      <c r="I184" s="4"/>
      <c r="J184" s="4"/>
      <c r="K184" s="26"/>
      <c r="L184" s="4"/>
      <c r="M184" s="26"/>
      <c r="N184" s="26"/>
    </row>
    <row r="185">
      <c r="A185" s="26"/>
      <c r="B185" s="4"/>
      <c r="C185" s="4"/>
      <c r="D185" s="4"/>
      <c r="E185" s="4"/>
      <c r="F185" s="4"/>
      <c r="G185" s="4"/>
      <c r="H185" s="4"/>
      <c r="I185" s="4"/>
      <c r="J185" s="4"/>
      <c r="K185" s="26"/>
      <c r="L185" s="4"/>
      <c r="M185" s="26"/>
      <c r="N185" s="26"/>
    </row>
    <row r="186">
      <c r="A186" s="26"/>
      <c r="B186" s="4"/>
      <c r="C186" s="4"/>
      <c r="D186" s="4"/>
      <c r="E186" s="4"/>
      <c r="F186" s="4"/>
      <c r="G186" s="4"/>
      <c r="H186" s="4"/>
      <c r="I186" s="4"/>
      <c r="J186" s="4"/>
      <c r="K186" s="26"/>
      <c r="L186" s="4"/>
      <c r="M186" s="26"/>
      <c r="N186" s="26"/>
    </row>
    <row r="187">
      <c r="A187" s="26"/>
      <c r="B187" s="4"/>
      <c r="C187" s="4"/>
      <c r="D187" s="4"/>
      <c r="E187" s="4"/>
      <c r="F187" s="4"/>
      <c r="G187" s="4"/>
      <c r="H187" s="4"/>
      <c r="I187" s="4"/>
      <c r="J187" s="4"/>
      <c r="K187" s="26"/>
      <c r="L187" s="4"/>
      <c r="M187" s="26"/>
      <c r="N187" s="26"/>
    </row>
    <row r="188">
      <c r="A188" s="26"/>
      <c r="B188" s="4"/>
      <c r="C188" s="4"/>
      <c r="D188" s="4"/>
      <c r="E188" s="4"/>
      <c r="F188" s="4"/>
      <c r="G188" s="4"/>
      <c r="H188" s="4"/>
      <c r="I188" s="4"/>
      <c r="J188" s="4"/>
      <c r="K188" s="26"/>
      <c r="L188" s="4"/>
      <c r="M188" s="26"/>
      <c r="N188" s="26"/>
    </row>
    <row r="189">
      <c r="A189" s="26"/>
      <c r="B189" s="4"/>
      <c r="C189" s="4"/>
      <c r="D189" s="4"/>
      <c r="E189" s="4"/>
      <c r="F189" s="4"/>
      <c r="G189" s="4"/>
      <c r="H189" s="4"/>
      <c r="I189" s="4"/>
      <c r="J189" s="4"/>
      <c r="K189" s="26"/>
      <c r="L189" s="4"/>
      <c r="M189" s="26"/>
      <c r="N189" s="26"/>
    </row>
    <row r="190">
      <c r="A190" s="26"/>
      <c r="B190" s="4"/>
      <c r="C190" s="4"/>
      <c r="D190" s="4"/>
      <c r="E190" s="4"/>
      <c r="F190" s="4"/>
      <c r="G190" s="4"/>
      <c r="H190" s="4"/>
      <c r="I190" s="4"/>
      <c r="J190" s="4"/>
      <c r="K190" s="26"/>
      <c r="L190" s="4"/>
      <c r="M190" s="26"/>
      <c r="N190" s="26"/>
    </row>
    <row r="191">
      <c r="A191" s="26"/>
      <c r="B191" s="4"/>
      <c r="C191" s="4"/>
      <c r="D191" s="4"/>
      <c r="E191" s="4"/>
      <c r="F191" s="4"/>
      <c r="G191" s="4"/>
      <c r="H191" s="4"/>
      <c r="I191" s="4"/>
      <c r="J191" s="4"/>
      <c r="K191" s="26"/>
      <c r="L191" s="4"/>
      <c r="M191" s="26"/>
      <c r="N191" s="26"/>
    </row>
    <row r="192">
      <c r="A192" s="26"/>
      <c r="B192" s="4"/>
      <c r="C192" s="4"/>
      <c r="D192" s="4"/>
      <c r="E192" s="4"/>
      <c r="F192" s="4"/>
      <c r="G192" s="4"/>
      <c r="H192" s="4"/>
      <c r="I192" s="4"/>
      <c r="J192" s="4"/>
      <c r="K192" s="26"/>
      <c r="L192" s="4"/>
      <c r="M192" s="26"/>
      <c r="N192" s="26"/>
    </row>
    <row r="193">
      <c r="A193" s="26"/>
      <c r="B193" s="4"/>
      <c r="C193" s="4"/>
      <c r="D193" s="4"/>
      <c r="E193" s="4"/>
      <c r="F193" s="4"/>
      <c r="G193" s="4"/>
      <c r="H193" s="4"/>
      <c r="I193" s="4"/>
      <c r="J193" s="4"/>
      <c r="K193" s="26"/>
      <c r="L193" s="4"/>
      <c r="M193" s="26"/>
      <c r="N193" s="26"/>
    </row>
    <row r="194">
      <c r="A194" s="26"/>
      <c r="B194" s="4"/>
      <c r="C194" s="4"/>
      <c r="D194" s="4"/>
      <c r="E194" s="4"/>
      <c r="F194" s="4"/>
      <c r="G194" s="4"/>
      <c r="H194" s="4"/>
      <c r="I194" s="4"/>
      <c r="J194" s="4"/>
      <c r="K194" s="26"/>
      <c r="L194" s="4"/>
      <c r="M194" s="26"/>
      <c r="N194" s="26"/>
    </row>
    <row r="195">
      <c r="A195" s="26"/>
      <c r="B195" s="4"/>
      <c r="C195" s="4"/>
      <c r="D195" s="4"/>
      <c r="E195" s="4"/>
      <c r="F195" s="4"/>
      <c r="G195" s="4"/>
      <c r="H195" s="4"/>
      <c r="I195" s="4"/>
      <c r="J195" s="4"/>
      <c r="K195" s="26"/>
      <c r="L195" s="4"/>
      <c r="M195" s="26"/>
      <c r="N195" s="26"/>
    </row>
    <row r="196">
      <c r="A196" s="26"/>
      <c r="B196" s="4"/>
      <c r="C196" s="4"/>
      <c r="D196" s="4"/>
      <c r="E196" s="4"/>
      <c r="F196" s="4"/>
      <c r="G196" s="4"/>
      <c r="H196" s="4"/>
      <c r="I196" s="4"/>
      <c r="J196" s="4"/>
      <c r="K196" s="26"/>
      <c r="L196" s="4"/>
      <c r="M196" s="26"/>
      <c r="N196" s="26"/>
    </row>
    <row r="197">
      <c r="A197" s="26"/>
      <c r="B197" s="4"/>
      <c r="C197" s="4"/>
      <c r="D197" s="4"/>
      <c r="E197" s="4"/>
      <c r="F197" s="4"/>
      <c r="G197" s="4"/>
      <c r="H197" s="4"/>
      <c r="I197" s="4"/>
      <c r="J197" s="4"/>
      <c r="K197" s="26"/>
      <c r="L197" s="4"/>
      <c r="M197" s="26"/>
      <c r="N197" s="26"/>
    </row>
    <row r="198">
      <c r="A198" s="26"/>
      <c r="B198" s="4"/>
      <c r="C198" s="4"/>
      <c r="D198" s="4"/>
      <c r="E198" s="4"/>
      <c r="F198" s="4"/>
      <c r="G198" s="4"/>
      <c r="H198" s="4"/>
      <c r="I198" s="4"/>
      <c r="J198" s="4"/>
      <c r="K198" s="26"/>
      <c r="L198" s="4"/>
      <c r="M198" s="26"/>
      <c r="N198" s="26"/>
    </row>
    <row r="199">
      <c r="A199" s="26"/>
      <c r="B199" s="4"/>
      <c r="C199" s="4"/>
      <c r="D199" s="4"/>
      <c r="E199" s="4"/>
      <c r="F199" s="4"/>
      <c r="G199" s="4"/>
      <c r="H199" s="4"/>
      <c r="I199" s="4"/>
      <c r="J199" s="4"/>
      <c r="K199" s="26"/>
      <c r="L199" s="4"/>
      <c r="M199" s="26"/>
      <c r="N199" s="26"/>
    </row>
    <row r="200">
      <c r="A200" s="26"/>
      <c r="B200" s="4"/>
      <c r="C200" s="4"/>
      <c r="D200" s="4"/>
      <c r="E200" s="4"/>
      <c r="F200" s="4"/>
      <c r="G200" s="4"/>
      <c r="H200" s="4"/>
      <c r="I200" s="4"/>
      <c r="J200" s="4"/>
      <c r="K200" s="26"/>
      <c r="L200" s="4"/>
      <c r="M200" s="26"/>
      <c r="N200" s="26"/>
    </row>
    <row r="201">
      <c r="A201" s="26"/>
      <c r="B201" s="4"/>
      <c r="C201" s="4"/>
      <c r="D201" s="4"/>
      <c r="E201" s="4"/>
      <c r="F201" s="4"/>
      <c r="G201" s="4"/>
      <c r="H201" s="4"/>
      <c r="I201" s="4"/>
      <c r="J201" s="4"/>
      <c r="K201" s="26"/>
      <c r="L201" s="4"/>
      <c r="M201" s="26"/>
      <c r="N201" s="26"/>
    </row>
    <row r="202">
      <c r="A202" s="26"/>
      <c r="B202" s="4"/>
      <c r="C202" s="4"/>
      <c r="D202" s="4"/>
      <c r="E202" s="4"/>
      <c r="F202" s="4"/>
      <c r="G202" s="4"/>
      <c r="H202" s="4"/>
      <c r="I202" s="4"/>
      <c r="J202" s="4"/>
      <c r="K202" s="26"/>
      <c r="L202" s="4"/>
      <c r="M202" s="26"/>
      <c r="N202" s="26"/>
    </row>
    <row r="203">
      <c r="A203" s="26"/>
      <c r="B203" s="4"/>
      <c r="C203" s="4"/>
      <c r="D203" s="4"/>
      <c r="E203" s="4"/>
      <c r="F203" s="4"/>
      <c r="G203" s="4"/>
      <c r="H203" s="4"/>
      <c r="I203" s="4"/>
      <c r="J203" s="4"/>
      <c r="K203" s="26"/>
      <c r="L203" s="4"/>
      <c r="M203" s="26"/>
      <c r="N203" s="26"/>
    </row>
    <row r="204">
      <c r="A204" s="26"/>
      <c r="B204" s="4"/>
      <c r="C204" s="4"/>
      <c r="D204" s="4"/>
      <c r="E204" s="4"/>
      <c r="F204" s="4"/>
      <c r="G204" s="4"/>
      <c r="H204" s="4"/>
      <c r="I204" s="4"/>
      <c r="J204" s="4"/>
      <c r="K204" s="26"/>
      <c r="L204" s="4"/>
      <c r="M204" s="26"/>
      <c r="N204" s="26"/>
    </row>
    <row r="205">
      <c r="A205" s="26"/>
      <c r="B205" s="4"/>
      <c r="C205" s="4"/>
      <c r="D205" s="4"/>
      <c r="E205" s="4"/>
      <c r="F205" s="4"/>
      <c r="G205" s="4"/>
      <c r="H205" s="4"/>
      <c r="I205" s="4"/>
      <c r="J205" s="4"/>
      <c r="K205" s="26"/>
      <c r="L205" s="4"/>
      <c r="M205" s="26"/>
      <c r="N205" s="26"/>
    </row>
    <row r="206">
      <c r="A206" s="26"/>
      <c r="B206" s="4"/>
      <c r="C206" s="4"/>
      <c r="D206" s="4"/>
      <c r="E206" s="4"/>
      <c r="F206" s="4"/>
      <c r="G206" s="4"/>
      <c r="H206" s="4"/>
      <c r="I206" s="4"/>
      <c r="J206" s="4"/>
      <c r="K206" s="26"/>
      <c r="L206" s="4"/>
      <c r="M206" s="26"/>
      <c r="N206" s="26"/>
    </row>
    <row r="207">
      <c r="A207" s="26"/>
      <c r="B207" s="4"/>
      <c r="C207" s="4"/>
      <c r="D207" s="4"/>
      <c r="E207" s="4"/>
      <c r="F207" s="4"/>
      <c r="G207" s="4"/>
      <c r="H207" s="4"/>
      <c r="I207" s="4"/>
      <c r="J207" s="4"/>
      <c r="K207" s="26"/>
      <c r="L207" s="4"/>
      <c r="M207" s="26"/>
      <c r="N207" s="26"/>
    </row>
    <row r="208">
      <c r="A208" s="26"/>
      <c r="B208" s="4"/>
      <c r="C208" s="4"/>
      <c r="D208" s="4"/>
      <c r="E208" s="4"/>
      <c r="F208" s="4"/>
      <c r="G208" s="4"/>
      <c r="H208" s="4"/>
      <c r="I208" s="4"/>
      <c r="J208" s="4"/>
      <c r="K208" s="26"/>
      <c r="L208" s="4"/>
      <c r="M208" s="26"/>
      <c r="N208" s="26"/>
    </row>
    <row r="209">
      <c r="A209" s="26"/>
      <c r="B209" s="4"/>
      <c r="C209" s="4"/>
      <c r="D209" s="4"/>
      <c r="E209" s="4"/>
      <c r="F209" s="4"/>
      <c r="G209" s="4"/>
      <c r="H209" s="4"/>
      <c r="I209" s="4"/>
      <c r="J209" s="4"/>
      <c r="K209" s="26"/>
      <c r="L209" s="4"/>
      <c r="M209" s="26"/>
      <c r="N209" s="26"/>
    </row>
    <row r="210">
      <c r="A210" s="26"/>
      <c r="B210" s="4"/>
      <c r="C210" s="4"/>
      <c r="D210" s="4"/>
      <c r="E210" s="4"/>
      <c r="F210" s="4"/>
      <c r="G210" s="4"/>
      <c r="H210" s="4"/>
      <c r="I210" s="4"/>
      <c r="J210" s="4"/>
      <c r="K210" s="26"/>
      <c r="L210" s="4"/>
      <c r="M210" s="26"/>
      <c r="N210" s="26"/>
    </row>
    <row r="211">
      <c r="A211" s="26"/>
      <c r="B211" s="4"/>
      <c r="C211" s="4"/>
      <c r="D211" s="4"/>
      <c r="E211" s="4"/>
      <c r="F211" s="4"/>
      <c r="G211" s="4"/>
      <c r="H211" s="4"/>
      <c r="I211" s="4"/>
      <c r="J211" s="4"/>
      <c r="K211" s="26"/>
      <c r="L211" s="4"/>
      <c r="M211" s="26"/>
      <c r="N211" s="26"/>
    </row>
    <row r="212">
      <c r="A212" s="26"/>
      <c r="B212" s="4"/>
      <c r="C212" s="4"/>
      <c r="D212" s="4"/>
      <c r="E212" s="4"/>
      <c r="F212" s="4"/>
      <c r="G212" s="4"/>
      <c r="H212" s="4"/>
      <c r="I212" s="4"/>
      <c r="J212" s="4"/>
      <c r="K212" s="26"/>
      <c r="L212" s="4"/>
      <c r="M212" s="26"/>
      <c r="N212" s="26"/>
    </row>
    <row r="213">
      <c r="A213" s="26"/>
      <c r="B213" s="4"/>
      <c r="C213" s="4"/>
      <c r="D213" s="4"/>
      <c r="E213" s="4"/>
      <c r="F213" s="4"/>
      <c r="G213" s="4"/>
      <c r="H213" s="4"/>
      <c r="I213" s="4"/>
      <c r="J213" s="4"/>
      <c r="K213" s="26"/>
      <c r="L213" s="4"/>
      <c r="M213" s="26"/>
      <c r="N213" s="26"/>
    </row>
    <row r="214">
      <c r="A214" s="26"/>
      <c r="B214" s="4"/>
      <c r="C214" s="4"/>
      <c r="D214" s="4"/>
      <c r="E214" s="4"/>
      <c r="F214" s="4"/>
      <c r="G214" s="4"/>
      <c r="H214" s="4"/>
      <c r="I214" s="4"/>
      <c r="J214" s="4"/>
      <c r="K214" s="26"/>
      <c r="L214" s="4"/>
      <c r="M214" s="26"/>
      <c r="N214" s="26"/>
    </row>
    <row r="215">
      <c r="A215" s="26"/>
      <c r="B215" s="4"/>
      <c r="C215" s="4"/>
      <c r="D215" s="4"/>
      <c r="E215" s="4"/>
      <c r="F215" s="4"/>
      <c r="G215" s="4"/>
      <c r="H215" s="4"/>
      <c r="I215" s="4"/>
      <c r="J215" s="4"/>
      <c r="K215" s="26"/>
      <c r="L215" s="4"/>
      <c r="M215" s="26"/>
      <c r="N215" s="26"/>
    </row>
    <row r="216">
      <c r="A216" s="26"/>
      <c r="B216" s="4"/>
      <c r="C216" s="4"/>
      <c r="D216" s="4"/>
      <c r="E216" s="4"/>
      <c r="F216" s="4"/>
      <c r="G216" s="4"/>
      <c r="H216" s="4"/>
      <c r="I216" s="4"/>
      <c r="J216" s="4"/>
      <c r="K216" s="26"/>
      <c r="L216" s="4"/>
      <c r="M216" s="26"/>
      <c r="N216" s="26"/>
    </row>
    <row r="217">
      <c r="A217" s="26"/>
      <c r="B217" s="4"/>
      <c r="C217" s="4"/>
      <c r="D217" s="4"/>
      <c r="E217" s="4"/>
      <c r="F217" s="4"/>
      <c r="G217" s="4"/>
      <c r="H217" s="4"/>
      <c r="I217" s="4"/>
      <c r="J217" s="4"/>
      <c r="K217" s="26"/>
      <c r="L217" s="4"/>
      <c r="M217" s="26"/>
      <c r="N217" s="26"/>
    </row>
    <row r="218">
      <c r="A218" s="26"/>
      <c r="B218" s="4"/>
      <c r="C218" s="4"/>
      <c r="D218" s="4"/>
      <c r="E218" s="4"/>
      <c r="F218" s="4"/>
      <c r="G218" s="4"/>
      <c r="H218" s="4"/>
      <c r="I218" s="4"/>
      <c r="J218" s="4"/>
      <c r="K218" s="26"/>
      <c r="L218" s="4"/>
      <c r="M218" s="26"/>
      <c r="N218" s="26"/>
    </row>
    <row r="219">
      <c r="A219" s="26"/>
      <c r="B219" s="4"/>
      <c r="C219" s="4"/>
      <c r="D219" s="4"/>
      <c r="E219" s="4"/>
      <c r="F219" s="4"/>
      <c r="G219" s="4"/>
      <c r="H219" s="4"/>
      <c r="I219" s="4"/>
      <c r="J219" s="4"/>
      <c r="K219" s="26"/>
      <c r="L219" s="4"/>
      <c r="M219" s="26"/>
      <c r="N219" s="26"/>
    </row>
    <row r="220">
      <c r="A220" s="26"/>
      <c r="B220" s="4"/>
      <c r="C220" s="4"/>
      <c r="D220" s="4"/>
      <c r="E220" s="4"/>
      <c r="F220" s="4"/>
      <c r="G220" s="4"/>
      <c r="H220" s="4"/>
      <c r="I220" s="4"/>
      <c r="J220" s="4"/>
      <c r="K220" s="26"/>
      <c r="L220" s="4"/>
      <c r="M220" s="26"/>
      <c r="N220" s="26"/>
    </row>
    <row r="221">
      <c r="A221" s="26"/>
      <c r="B221" s="4"/>
      <c r="C221" s="4"/>
      <c r="D221" s="4"/>
      <c r="E221" s="4"/>
      <c r="F221" s="4"/>
      <c r="G221" s="4"/>
      <c r="H221" s="4"/>
      <c r="I221" s="4"/>
      <c r="J221" s="4"/>
      <c r="K221" s="26"/>
      <c r="L221" s="4"/>
      <c r="M221" s="26"/>
      <c r="N221" s="26"/>
    </row>
    <row r="222">
      <c r="A222" s="26"/>
      <c r="B222" s="4"/>
      <c r="C222" s="4"/>
      <c r="D222" s="4"/>
      <c r="E222" s="4"/>
      <c r="F222" s="4"/>
      <c r="G222" s="4"/>
      <c r="H222" s="4"/>
      <c r="I222" s="4"/>
      <c r="J222" s="4"/>
      <c r="K222" s="26"/>
      <c r="L222" s="4"/>
      <c r="M222" s="26"/>
      <c r="N222" s="26"/>
    </row>
    <row r="223">
      <c r="A223" s="26"/>
      <c r="B223" s="4"/>
      <c r="C223" s="4"/>
      <c r="D223" s="4"/>
      <c r="E223" s="4"/>
      <c r="F223" s="4"/>
      <c r="G223" s="4"/>
      <c r="H223" s="4"/>
      <c r="I223" s="4"/>
      <c r="J223" s="4"/>
      <c r="K223" s="26"/>
      <c r="L223" s="4"/>
      <c r="M223" s="26"/>
      <c r="N223" s="26"/>
    </row>
    <row r="224">
      <c r="A224" s="26"/>
      <c r="B224" s="4"/>
      <c r="C224" s="4"/>
      <c r="D224" s="4"/>
      <c r="E224" s="4"/>
      <c r="F224" s="4"/>
      <c r="G224" s="4"/>
      <c r="H224" s="4"/>
      <c r="I224" s="4"/>
      <c r="J224" s="4"/>
      <c r="K224" s="26"/>
      <c r="L224" s="4"/>
      <c r="M224" s="26"/>
      <c r="N224" s="26"/>
    </row>
    <row r="225">
      <c r="A225" s="26"/>
      <c r="B225" s="4"/>
      <c r="C225" s="4"/>
      <c r="D225" s="4"/>
      <c r="E225" s="4"/>
      <c r="F225" s="4"/>
      <c r="G225" s="4"/>
      <c r="H225" s="4"/>
      <c r="I225" s="4"/>
      <c r="J225" s="4"/>
      <c r="K225" s="26"/>
      <c r="L225" s="4"/>
      <c r="M225" s="26"/>
      <c r="N225" s="26"/>
    </row>
    <row r="226">
      <c r="A226" s="26"/>
      <c r="B226" s="4"/>
      <c r="C226" s="4"/>
      <c r="D226" s="4"/>
      <c r="E226" s="4"/>
      <c r="F226" s="4"/>
      <c r="G226" s="4"/>
      <c r="H226" s="4"/>
      <c r="I226" s="4"/>
      <c r="J226" s="4"/>
      <c r="K226" s="26"/>
      <c r="L226" s="4"/>
      <c r="M226" s="26"/>
      <c r="N226" s="26"/>
    </row>
    <row r="227">
      <c r="A227" s="26"/>
      <c r="B227" s="4"/>
      <c r="C227" s="4"/>
      <c r="D227" s="4"/>
      <c r="E227" s="4"/>
      <c r="F227" s="4"/>
      <c r="G227" s="4"/>
      <c r="H227" s="4"/>
      <c r="I227" s="4"/>
      <c r="J227" s="4"/>
      <c r="K227" s="26"/>
      <c r="L227" s="4"/>
      <c r="M227" s="26"/>
      <c r="N227" s="26"/>
    </row>
    <row r="228">
      <c r="A228" s="26"/>
      <c r="B228" s="4"/>
      <c r="C228" s="4"/>
      <c r="D228" s="4"/>
      <c r="E228" s="4"/>
      <c r="F228" s="4"/>
      <c r="G228" s="4"/>
      <c r="H228" s="4"/>
      <c r="I228" s="4"/>
      <c r="J228" s="4"/>
      <c r="K228" s="26"/>
      <c r="L228" s="4"/>
      <c r="M228" s="26"/>
      <c r="N228" s="26"/>
    </row>
    <row r="229">
      <c r="A229" s="26"/>
      <c r="B229" s="4"/>
      <c r="C229" s="4"/>
      <c r="D229" s="4"/>
      <c r="E229" s="4"/>
      <c r="F229" s="4"/>
      <c r="G229" s="4"/>
      <c r="H229" s="4"/>
      <c r="I229" s="4"/>
      <c r="J229" s="4"/>
      <c r="K229" s="26"/>
      <c r="L229" s="4"/>
      <c r="M229" s="26"/>
      <c r="N229" s="26"/>
    </row>
    <row r="230">
      <c r="A230" s="26"/>
      <c r="B230" s="4"/>
      <c r="C230" s="4"/>
      <c r="D230" s="4"/>
      <c r="E230" s="4"/>
      <c r="F230" s="4"/>
      <c r="G230" s="4"/>
      <c r="H230" s="4"/>
      <c r="I230" s="4"/>
      <c r="J230" s="4"/>
      <c r="K230" s="26"/>
      <c r="L230" s="4"/>
      <c r="M230" s="26"/>
      <c r="N230" s="26"/>
    </row>
    <row r="231">
      <c r="A231" s="26"/>
      <c r="B231" s="4"/>
      <c r="C231" s="4"/>
      <c r="D231" s="4"/>
      <c r="E231" s="4"/>
      <c r="F231" s="4"/>
      <c r="G231" s="4"/>
      <c r="H231" s="4"/>
      <c r="I231" s="4"/>
      <c r="J231" s="4"/>
      <c r="K231" s="26"/>
      <c r="L231" s="4"/>
      <c r="M231" s="26"/>
      <c r="N231" s="26"/>
    </row>
    <row r="232">
      <c r="A232" s="26"/>
      <c r="B232" s="4"/>
      <c r="C232" s="4"/>
      <c r="D232" s="4"/>
      <c r="E232" s="4"/>
      <c r="F232" s="4"/>
      <c r="G232" s="4"/>
      <c r="H232" s="4"/>
      <c r="I232" s="4"/>
      <c r="J232" s="4"/>
      <c r="K232" s="26"/>
      <c r="L232" s="4"/>
      <c r="M232" s="26"/>
      <c r="N232" s="26"/>
    </row>
    <row r="233">
      <c r="A233" s="26"/>
      <c r="B233" s="4"/>
      <c r="C233" s="4"/>
      <c r="D233" s="4"/>
      <c r="E233" s="4"/>
      <c r="F233" s="4"/>
      <c r="G233" s="4"/>
      <c r="H233" s="4"/>
      <c r="I233" s="4"/>
      <c r="J233" s="4"/>
      <c r="K233" s="26"/>
      <c r="L233" s="4"/>
      <c r="M233" s="26"/>
      <c r="N233" s="26"/>
    </row>
    <row r="234">
      <c r="A234" s="26"/>
      <c r="B234" s="4"/>
      <c r="C234" s="4"/>
      <c r="D234" s="4"/>
      <c r="E234" s="4"/>
      <c r="F234" s="4"/>
      <c r="G234" s="4"/>
      <c r="H234" s="4"/>
      <c r="I234" s="4"/>
      <c r="J234" s="4"/>
      <c r="K234" s="26"/>
      <c r="L234" s="4"/>
      <c r="M234" s="26"/>
      <c r="N234" s="26"/>
    </row>
    <row r="235">
      <c r="A235" s="26"/>
      <c r="B235" s="4"/>
      <c r="C235" s="4"/>
      <c r="D235" s="4"/>
      <c r="E235" s="4"/>
      <c r="F235" s="4"/>
      <c r="G235" s="4"/>
      <c r="H235" s="4"/>
      <c r="I235" s="4"/>
      <c r="J235" s="4"/>
      <c r="K235" s="26"/>
      <c r="L235" s="4"/>
      <c r="M235" s="26"/>
      <c r="N235" s="26"/>
    </row>
    <row r="236">
      <c r="A236" s="26"/>
      <c r="B236" s="4"/>
      <c r="C236" s="4"/>
      <c r="D236" s="4"/>
      <c r="E236" s="4"/>
      <c r="F236" s="4"/>
      <c r="G236" s="4"/>
      <c r="H236" s="4"/>
      <c r="I236" s="4"/>
      <c r="J236" s="4"/>
      <c r="K236" s="26"/>
      <c r="L236" s="4"/>
      <c r="M236" s="26"/>
      <c r="N236" s="26"/>
    </row>
    <row r="237">
      <c r="A237" s="26"/>
      <c r="B237" s="4"/>
      <c r="C237" s="4"/>
      <c r="D237" s="4"/>
      <c r="E237" s="4"/>
      <c r="F237" s="4"/>
      <c r="G237" s="4"/>
      <c r="H237" s="4"/>
      <c r="I237" s="4"/>
      <c r="J237" s="4"/>
      <c r="K237" s="26"/>
      <c r="L237" s="4"/>
      <c r="M237" s="26"/>
      <c r="N237" s="26"/>
    </row>
    <row r="238">
      <c r="A238" s="26"/>
      <c r="B238" s="4"/>
      <c r="C238" s="4"/>
      <c r="D238" s="4"/>
      <c r="E238" s="4"/>
      <c r="F238" s="4"/>
      <c r="G238" s="4"/>
      <c r="H238" s="4"/>
      <c r="I238" s="4"/>
      <c r="J238" s="4"/>
      <c r="K238" s="26"/>
      <c r="L238" s="4"/>
      <c r="M238" s="26"/>
      <c r="N238" s="26"/>
    </row>
    <row r="239">
      <c r="A239" s="26"/>
      <c r="B239" s="4"/>
      <c r="C239" s="4"/>
      <c r="D239" s="4"/>
      <c r="E239" s="4"/>
      <c r="F239" s="4"/>
      <c r="G239" s="4"/>
      <c r="H239" s="4"/>
      <c r="I239" s="4"/>
      <c r="J239" s="4"/>
      <c r="K239" s="26"/>
      <c r="L239" s="4"/>
      <c r="M239" s="26"/>
      <c r="N239" s="26"/>
    </row>
    <row r="240">
      <c r="A240" s="26"/>
      <c r="B240" s="4"/>
      <c r="C240" s="4"/>
      <c r="D240" s="4"/>
      <c r="E240" s="4"/>
      <c r="F240" s="4"/>
      <c r="G240" s="4"/>
      <c r="H240" s="4"/>
      <c r="I240" s="4"/>
      <c r="J240" s="4"/>
      <c r="K240" s="26"/>
      <c r="L240" s="4"/>
      <c r="M240" s="26"/>
      <c r="N240" s="26"/>
    </row>
    <row r="241">
      <c r="A241" s="26"/>
      <c r="B241" s="4"/>
      <c r="C241" s="4"/>
      <c r="D241" s="4"/>
      <c r="E241" s="4"/>
      <c r="F241" s="4"/>
      <c r="G241" s="4"/>
      <c r="H241" s="4"/>
      <c r="I241" s="4"/>
      <c r="J241" s="4"/>
      <c r="K241" s="26"/>
      <c r="L241" s="4"/>
      <c r="M241" s="26"/>
      <c r="N241" s="26"/>
    </row>
    <row r="242">
      <c r="A242" s="26"/>
      <c r="B242" s="4"/>
      <c r="C242" s="4"/>
      <c r="D242" s="4"/>
      <c r="E242" s="4"/>
      <c r="F242" s="4"/>
      <c r="G242" s="4"/>
      <c r="H242" s="4"/>
      <c r="I242" s="4"/>
      <c r="J242" s="4"/>
      <c r="K242" s="26"/>
      <c r="L242" s="4"/>
      <c r="M242" s="26"/>
      <c r="N242" s="26"/>
    </row>
    <row r="243">
      <c r="A243" s="26"/>
      <c r="B243" s="4"/>
      <c r="C243" s="4"/>
      <c r="D243" s="4"/>
      <c r="E243" s="4"/>
      <c r="F243" s="4"/>
      <c r="G243" s="4"/>
      <c r="H243" s="4"/>
      <c r="I243" s="4"/>
      <c r="J243" s="4"/>
      <c r="K243" s="26"/>
      <c r="L243" s="4"/>
      <c r="M243" s="26"/>
      <c r="N243" s="26"/>
    </row>
    <row r="244">
      <c r="A244" s="26"/>
      <c r="B244" s="4"/>
      <c r="C244" s="4"/>
      <c r="D244" s="4"/>
      <c r="E244" s="4"/>
      <c r="F244" s="4"/>
      <c r="G244" s="4"/>
      <c r="H244" s="4"/>
      <c r="I244" s="4"/>
      <c r="J244" s="4"/>
      <c r="K244" s="26"/>
      <c r="L244" s="4"/>
      <c r="M244" s="26"/>
      <c r="N244" s="26"/>
    </row>
    <row r="245">
      <c r="A245" s="26"/>
      <c r="B245" s="4"/>
      <c r="C245" s="4"/>
      <c r="D245" s="4"/>
      <c r="E245" s="4"/>
      <c r="F245" s="4"/>
      <c r="G245" s="4"/>
      <c r="H245" s="4"/>
      <c r="I245" s="4"/>
      <c r="J245" s="4"/>
      <c r="K245" s="26"/>
      <c r="L245" s="4"/>
      <c r="M245" s="26"/>
      <c r="N245" s="26"/>
    </row>
    <row r="246">
      <c r="A246" s="26"/>
      <c r="B246" s="4"/>
      <c r="C246" s="4"/>
      <c r="D246" s="4"/>
      <c r="E246" s="4"/>
      <c r="F246" s="4"/>
      <c r="G246" s="4"/>
      <c r="H246" s="4"/>
      <c r="I246" s="4"/>
      <c r="J246" s="4"/>
      <c r="K246" s="26"/>
      <c r="L246" s="4"/>
      <c r="M246" s="26"/>
      <c r="N246" s="26"/>
    </row>
    <row r="247">
      <c r="A247" s="26"/>
      <c r="B247" s="4"/>
      <c r="C247" s="4"/>
      <c r="D247" s="4"/>
      <c r="E247" s="4"/>
      <c r="F247" s="4"/>
      <c r="G247" s="4"/>
      <c r="H247" s="4"/>
      <c r="I247" s="4"/>
      <c r="J247" s="4"/>
      <c r="K247" s="26"/>
      <c r="L247" s="4"/>
      <c r="M247" s="26"/>
      <c r="N247" s="26"/>
    </row>
    <row r="248">
      <c r="A248" s="26"/>
      <c r="B248" s="4"/>
      <c r="C248" s="4"/>
      <c r="D248" s="4"/>
      <c r="E248" s="4"/>
      <c r="F248" s="4"/>
      <c r="G248" s="4"/>
      <c r="H248" s="4"/>
      <c r="I248" s="4"/>
      <c r="J248" s="4"/>
      <c r="K248" s="26"/>
      <c r="L248" s="4"/>
      <c r="M248" s="26"/>
      <c r="N248" s="26"/>
    </row>
    <row r="249">
      <c r="A249" s="26"/>
      <c r="B249" s="4"/>
      <c r="C249" s="4"/>
      <c r="D249" s="4"/>
      <c r="E249" s="4"/>
      <c r="F249" s="4"/>
      <c r="G249" s="4"/>
      <c r="H249" s="4"/>
      <c r="I249" s="4"/>
      <c r="J249" s="4"/>
      <c r="K249" s="26"/>
      <c r="L249" s="4"/>
      <c r="M249" s="26"/>
      <c r="N249" s="26"/>
    </row>
    <row r="250">
      <c r="A250" s="26"/>
      <c r="B250" s="4"/>
      <c r="C250" s="4"/>
      <c r="D250" s="4"/>
      <c r="E250" s="4"/>
      <c r="F250" s="4"/>
      <c r="G250" s="4"/>
      <c r="H250" s="4"/>
      <c r="I250" s="4"/>
      <c r="J250" s="4"/>
      <c r="K250" s="26"/>
      <c r="L250" s="4"/>
      <c r="M250" s="26"/>
      <c r="N250" s="26"/>
    </row>
    <row r="251">
      <c r="A251" s="26"/>
      <c r="B251" s="4"/>
      <c r="C251" s="4"/>
      <c r="D251" s="4"/>
      <c r="E251" s="4"/>
      <c r="F251" s="4"/>
      <c r="G251" s="4"/>
      <c r="H251" s="4"/>
      <c r="I251" s="4"/>
      <c r="J251" s="4"/>
      <c r="K251" s="26"/>
      <c r="L251" s="4"/>
      <c r="M251" s="26"/>
      <c r="N251" s="26"/>
    </row>
    <row r="252">
      <c r="A252" s="26"/>
      <c r="B252" s="4"/>
      <c r="C252" s="4"/>
      <c r="D252" s="4"/>
      <c r="E252" s="4"/>
      <c r="F252" s="4"/>
      <c r="G252" s="4"/>
      <c r="H252" s="4"/>
      <c r="I252" s="4"/>
      <c r="J252" s="4"/>
      <c r="K252" s="26"/>
      <c r="L252" s="4"/>
      <c r="M252" s="26"/>
      <c r="N252" s="26"/>
    </row>
    <row r="253">
      <c r="A253" s="26"/>
      <c r="B253" s="4"/>
      <c r="C253" s="4"/>
      <c r="D253" s="4"/>
      <c r="E253" s="4"/>
      <c r="F253" s="4"/>
      <c r="G253" s="4"/>
      <c r="H253" s="4"/>
      <c r="I253" s="4"/>
      <c r="J253" s="4"/>
      <c r="K253" s="26"/>
      <c r="L253" s="4"/>
      <c r="M253" s="26"/>
      <c r="N253" s="26"/>
    </row>
    <row r="254">
      <c r="A254" s="26"/>
      <c r="B254" s="4"/>
      <c r="C254" s="4"/>
      <c r="D254" s="4"/>
      <c r="E254" s="4"/>
      <c r="F254" s="4"/>
      <c r="G254" s="4"/>
      <c r="H254" s="4"/>
      <c r="I254" s="4"/>
      <c r="J254" s="4"/>
      <c r="K254" s="26"/>
      <c r="L254" s="4"/>
      <c r="M254" s="26"/>
      <c r="N254" s="26"/>
    </row>
    <row r="255">
      <c r="A255" s="26"/>
      <c r="B255" s="4"/>
      <c r="C255" s="4"/>
      <c r="D255" s="4"/>
      <c r="E255" s="4"/>
      <c r="F255" s="4"/>
      <c r="G255" s="4"/>
      <c r="H255" s="4"/>
      <c r="I255" s="4"/>
      <c r="J255" s="4"/>
      <c r="K255" s="26"/>
      <c r="L255" s="4"/>
      <c r="M255" s="26"/>
      <c r="N255" s="26"/>
    </row>
    <row r="256">
      <c r="A256" s="26"/>
      <c r="B256" s="4"/>
      <c r="C256" s="4"/>
      <c r="D256" s="4"/>
      <c r="E256" s="4"/>
      <c r="F256" s="4"/>
      <c r="G256" s="4"/>
      <c r="H256" s="4"/>
      <c r="I256" s="4"/>
      <c r="J256" s="4"/>
      <c r="K256" s="26"/>
      <c r="L256" s="4"/>
      <c r="M256" s="26"/>
      <c r="N256" s="26"/>
    </row>
    <row r="257">
      <c r="A257" s="26"/>
      <c r="B257" s="4"/>
      <c r="C257" s="4"/>
      <c r="D257" s="4"/>
      <c r="E257" s="4"/>
      <c r="F257" s="4"/>
      <c r="G257" s="4"/>
      <c r="H257" s="4"/>
      <c r="I257" s="4"/>
      <c r="J257" s="4"/>
      <c r="K257" s="26"/>
      <c r="L257" s="4"/>
      <c r="M257" s="26"/>
      <c r="N257" s="26"/>
    </row>
    <row r="258">
      <c r="A258" s="26"/>
      <c r="B258" s="4"/>
      <c r="C258" s="4"/>
      <c r="D258" s="4"/>
      <c r="E258" s="4"/>
      <c r="F258" s="4"/>
      <c r="G258" s="4"/>
      <c r="H258" s="4"/>
      <c r="I258" s="4"/>
      <c r="J258" s="4"/>
      <c r="K258" s="26"/>
      <c r="L258" s="4"/>
      <c r="M258" s="26"/>
      <c r="N258" s="26"/>
    </row>
    <row r="259">
      <c r="A259" s="26"/>
      <c r="B259" s="4"/>
      <c r="C259" s="4"/>
      <c r="D259" s="4"/>
      <c r="E259" s="4"/>
      <c r="F259" s="4"/>
      <c r="G259" s="4"/>
      <c r="H259" s="4"/>
      <c r="I259" s="4"/>
      <c r="J259" s="4"/>
      <c r="K259" s="26"/>
      <c r="L259" s="4"/>
      <c r="M259" s="26"/>
      <c r="N259" s="26"/>
    </row>
    <row r="260">
      <c r="A260" s="26"/>
      <c r="B260" s="4"/>
      <c r="C260" s="4"/>
      <c r="D260" s="4"/>
      <c r="E260" s="4"/>
      <c r="F260" s="4"/>
      <c r="G260" s="4"/>
      <c r="H260" s="4"/>
      <c r="I260" s="4"/>
      <c r="J260" s="4"/>
      <c r="K260" s="26"/>
      <c r="L260" s="4"/>
      <c r="M260" s="26"/>
      <c r="N260" s="26"/>
    </row>
    <row r="261">
      <c r="A261" s="26"/>
      <c r="B261" s="4"/>
      <c r="C261" s="4"/>
      <c r="D261" s="4"/>
      <c r="E261" s="4"/>
      <c r="F261" s="4"/>
      <c r="G261" s="4"/>
      <c r="H261" s="4"/>
      <c r="I261" s="4"/>
      <c r="J261" s="4"/>
      <c r="K261" s="26"/>
      <c r="L261" s="4"/>
      <c r="M261" s="26"/>
      <c r="N261" s="26"/>
    </row>
    <row r="262">
      <c r="A262" s="26"/>
      <c r="B262" s="4"/>
      <c r="C262" s="4"/>
      <c r="D262" s="4"/>
      <c r="E262" s="4"/>
      <c r="F262" s="4"/>
      <c r="G262" s="4"/>
      <c r="H262" s="4"/>
      <c r="I262" s="4"/>
      <c r="J262" s="4"/>
      <c r="K262" s="26"/>
      <c r="L262" s="4"/>
      <c r="M262" s="26"/>
      <c r="N262" s="26"/>
    </row>
    <row r="263">
      <c r="A263" s="26"/>
      <c r="B263" s="4"/>
      <c r="C263" s="4"/>
      <c r="D263" s="4"/>
      <c r="E263" s="4"/>
      <c r="F263" s="4"/>
      <c r="G263" s="4"/>
      <c r="H263" s="4"/>
      <c r="I263" s="4"/>
      <c r="J263" s="4"/>
      <c r="K263" s="26"/>
      <c r="L263" s="4"/>
      <c r="M263" s="26"/>
      <c r="N263" s="26"/>
    </row>
    <row r="264">
      <c r="A264" s="26"/>
      <c r="B264" s="4"/>
      <c r="C264" s="4"/>
      <c r="D264" s="4"/>
      <c r="E264" s="4"/>
      <c r="F264" s="4"/>
      <c r="G264" s="4"/>
      <c r="H264" s="4"/>
      <c r="I264" s="4"/>
      <c r="J264" s="4"/>
      <c r="K264" s="26"/>
      <c r="L264" s="4"/>
      <c r="M264" s="26"/>
      <c r="N264" s="26"/>
    </row>
    <row r="265">
      <c r="A265" s="26"/>
      <c r="B265" s="4"/>
      <c r="C265" s="4"/>
      <c r="D265" s="4"/>
      <c r="E265" s="4"/>
      <c r="F265" s="4"/>
      <c r="G265" s="4"/>
      <c r="H265" s="4"/>
      <c r="I265" s="4"/>
      <c r="J265" s="4"/>
      <c r="K265" s="26"/>
      <c r="L265" s="4"/>
      <c r="M265" s="26"/>
      <c r="N265" s="26"/>
    </row>
    <row r="266">
      <c r="A266" s="26"/>
      <c r="B266" s="4"/>
      <c r="C266" s="4"/>
      <c r="D266" s="4"/>
      <c r="E266" s="4"/>
      <c r="F266" s="4"/>
      <c r="G266" s="4"/>
      <c r="H266" s="4"/>
      <c r="I266" s="4"/>
      <c r="J266" s="4"/>
      <c r="K266" s="26"/>
      <c r="L266" s="4"/>
      <c r="M266" s="26"/>
      <c r="N266" s="26"/>
    </row>
    <row r="267">
      <c r="A267" s="26"/>
      <c r="B267" s="4"/>
      <c r="C267" s="4"/>
      <c r="D267" s="4"/>
      <c r="E267" s="4"/>
      <c r="F267" s="4"/>
      <c r="G267" s="4"/>
      <c r="H267" s="4"/>
      <c r="I267" s="4"/>
      <c r="J267" s="4"/>
      <c r="K267" s="26"/>
      <c r="L267" s="4"/>
      <c r="M267" s="26"/>
      <c r="N267" s="26"/>
    </row>
    <row r="268">
      <c r="A268" s="26"/>
      <c r="B268" s="4"/>
      <c r="C268" s="4"/>
      <c r="D268" s="4"/>
      <c r="E268" s="4"/>
      <c r="F268" s="4"/>
      <c r="G268" s="4"/>
      <c r="H268" s="4"/>
      <c r="I268" s="4"/>
      <c r="J268" s="4"/>
      <c r="K268" s="26"/>
      <c r="L268" s="4"/>
      <c r="M268" s="26"/>
      <c r="N268" s="26"/>
    </row>
    <row r="269">
      <c r="A269" s="26"/>
      <c r="B269" s="4"/>
      <c r="C269" s="4"/>
      <c r="D269" s="4"/>
      <c r="E269" s="4"/>
      <c r="F269" s="4"/>
      <c r="G269" s="4"/>
      <c r="H269" s="4"/>
      <c r="I269" s="4"/>
      <c r="J269" s="4"/>
      <c r="K269" s="26"/>
      <c r="L269" s="4"/>
      <c r="M269" s="26"/>
      <c r="N269" s="26"/>
    </row>
    <row r="270">
      <c r="A270" s="26"/>
      <c r="B270" s="4"/>
      <c r="C270" s="4"/>
      <c r="D270" s="4"/>
      <c r="E270" s="4"/>
      <c r="F270" s="4"/>
      <c r="G270" s="4"/>
      <c r="H270" s="4"/>
      <c r="I270" s="4"/>
      <c r="J270" s="4"/>
      <c r="K270" s="26"/>
      <c r="L270" s="4"/>
      <c r="M270" s="26"/>
      <c r="N270" s="26"/>
    </row>
    <row r="271">
      <c r="A271" s="26"/>
      <c r="B271" s="4"/>
      <c r="C271" s="4"/>
      <c r="D271" s="4"/>
      <c r="E271" s="4"/>
      <c r="F271" s="4"/>
      <c r="G271" s="4"/>
      <c r="H271" s="4"/>
      <c r="I271" s="4"/>
      <c r="J271" s="4"/>
      <c r="K271" s="26"/>
      <c r="L271" s="4"/>
      <c r="M271" s="26"/>
      <c r="N271" s="26"/>
    </row>
    <row r="272">
      <c r="A272" s="26"/>
      <c r="B272" s="4"/>
      <c r="C272" s="4"/>
      <c r="D272" s="4"/>
      <c r="E272" s="4"/>
      <c r="F272" s="4"/>
      <c r="G272" s="4"/>
      <c r="H272" s="4"/>
      <c r="I272" s="4"/>
      <c r="J272" s="4"/>
      <c r="K272" s="26"/>
      <c r="L272" s="4"/>
      <c r="M272" s="26"/>
      <c r="N272" s="26"/>
    </row>
    <row r="273">
      <c r="A273" s="26"/>
      <c r="B273" s="4"/>
      <c r="C273" s="4"/>
      <c r="D273" s="4"/>
      <c r="E273" s="4"/>
      <c r="F273" s="4"/>
      <c r="G273" s="4"/>
      <c r="H273" s="4"/>
      <c r="I273" s="4"/>
      <c r="J273" s="4"/>
      <c r="K273" s="26"/>
      <c r="L273" s="4"/>
      <c r="M273" s="26"/>
      <c r="N273" s="26"/>
    </row>
    <row r="274">
      <c r="A274" s="26"/>
      <c r="B274" s="4"/>
      <c r="C274" s="4"/>
      <c r="D274" s="4"/>
      <c r="E274" s="4"/>
      <c r="F274" s="4"/>
      <c r="G274" s="4"/>
      <c r="H274" s="4"/>
      <c r="I274" s="4"/>
      <c r="J274" s="4"/>
      <c r="K274" s="26"/>
      <c r="L274" s="4"/>
      <c r="M274" s="26"/>
      <c r="N274" s="26"/>
    </row>
    <row r="275">
      <c r="A275" s="26"/>
      <c r="B275" s="4"/>
      <c r="C275" s="4"/>
      <c r="D275" s="4"/>
      <c r="E275" s="4"/>
      <c r="F275" s="4"/>
      <c r="G275" s="4"/>
      <c r="H275" s="4"/>
      <c r="I275" s="4"/>
      <c r="J275" s="4"/>
      <c r="K275" s="26"/>
      <c r="L275" s="4"/>
      <c r="M275" s="26"/>
      <c r="N275" s="26"/>
    </row>
    <row r="276">
      <c r="A276" s="26"/>
      <c r="B276" s="4"/>
      <c r="C276" s="4"/>
      <c r="D276" s="4"/>
      <c r="E276" s="4"/>
      <c r="F276" s="4"/>
      <c r="G276" s="4"/>
      <c r="H276" s="4"/>
      <c r="I276" s="4"/>
      <c r="J276" s="4"/>
      <c r="K276" s="26"/>
      <c r="L276" s="4"/>
      <c r="M276" s="26"/>
      <c r="N276" s="26"/>
    </row>
    <row r="277">
      <c r="A277" s="26"/>
      <c r="B277" s="4"/>
      <c r="C277" s="4"/>
      <c r="D277" s="4"/>
      <c r="E277" s="4"/>
      <c r="F277" s="4"/>
      <c r="G277" s="4"/>
      <c r="H277" s="4"/>
      <c r="I277" s="4"/>
      <c r="J277" s="4"/>
      <c r="K277" s="26"/>
      <c r="L277" s="4"/>
      <c r="M277" s="26"/>
      <c r="N277" s="26"/>
    </row>
    <row r="278">
      <c r="A278" s="26"/>
      <c r="B278" s="4"/>
      <c r="C278" s="4"/>
      <c r="D278" s="4"/>
      <c r="E278" s="4"/>
      <c r="F278" s="4"/>
      <c r="G278" s="4"/>
      <c r="H278" s="4"/>
      <c r="I278" s="4"/>
      <c r="J278" s="4"/>
      <c r="K278" s="26"/>
      <c r="L278" s="4"/>
      <c r="M278" s="26"/>
      <c r="N278" s="26"/>
    </row>
    <row r="279">
      <c r="A279" s="26"/>
      <c r="B279" s="4"/>
      <c r="C279" s="4"/>
      <c r="D279" s="4"/>
      <c r="E279" s="4"/>
      <c r="F279" s="4"/>
      <c r="G279" s="4"/>
      <c r="H279" s="4"/>
      <c r="I279" s="4"/>
      <c r="J279" s="4"/>
      <c r="K279" s="26"/>
      <c r="L279" s="4"/>
      <c r="M279" s="26"/>
      <c r="N279" s="26"/>
    </row>
    <row r="280">
      <c r="A280" s="26"/>
      <c r="B280" s="4"/>
      <c r="C280" s="4"/>
      <c r="D280" s="4"/>
      <c r="E280" s="4"/>
      <c r="F280" s="4"/>
      <c r="G280" s="4"/>
      <c r="H280" s="4"/>
      <c r="I280" s="4"/>
      <c r="J280" s="4"/>
      <c r="K280" s="26"/>
      <c r="L280" s="4"/>
      <c r="M280" s="26"/>
      <c r="N280" s="26"/>
    </row>
    <row r="281">
      <c r="A281" s="26"/>
      <c r="B281" s="4"/>
      <c r="C281" s="4"/>
      <c r="D281" s="4"/>
      <c r="E281" s="4"/>
      <c r="F281" s="4"/>
      <c r="G281" s="4"/>
      <c r="H281" s="4"/>
      <c r="I281" s="4"/>
      <c r="J281" s="4"/>
      <c r="K281" s="26"/>
      <c r="L281" s="4"/>
      <c r="M281" s="26"/>
      <c r="N281" s="26"/>
    </row>
    <row r="282">
      <c r="A282" s="26"/>
      <c r="B282" s="4"/>
      <c r="C282" s="4"/>
      <c r="D282" s="4"/>
      <c r="E282" s="4"/>
      <c r="F282" s="4"/>
      <c r="G282" s="4"/>
      <c r="H282" s="4"/>
      <c r="I282" s="4"/>
      <c r="J282" s="4"/>
      <c r="K282" s="26"/>
      <c r="L282" s="4"/>
      <c r="M282" s="26"/>
      <c r="N282" s="26"/>
    </row>
    <row r="283">
      <c r="A283" s="26"/>
      <c r="B283" s="4"/>
      <c r="C283" s="4"/>
      <c r="D283" s="4"/>
      <c r="E283" s="4"/>
      <c r="F283" s="4"/>
      <c r="G283" s="4"/>
      <c r="H283" s="4"/>
      <c r="I283" s="4"/>
      <c r="J283" s="4"/>
      <c r="K283" s="26"/>
      <c r="L283" s="4"/>
      <c r="M283" s="26"/>
      <c r="N283" s="26"/>
    </row>
    <row r="284">
      <c r="A284" s="26"/>
      <c r="B284" s="4"/>
      <c r="C284" s="4"/>
      <c r="D284" s="4"/>
      <c r="E284" s="4"/>
      <c r="F284" s="4"/>
      <c r="G284" s="4"/>
      <c r="H284" s="4"/>
      <c r="I284" s="4"/>
      <c r="J284" s="4"/>
      <c r="K284" s="26"/>
      <c r="L284" s="4"/>
      <c r="M284" s="26"/>
      <c r="N284" s="26"/>
    </row>
    <row r="285">
      <c r="A285" s="26"/>
      <c r="B285" s="4"/>
      <c r="C285" s="4"/>
      <c r="D285" s="4"/>
      <c r="E285" s="4"/>
      <c r="F285" s="4"/>
      <c r="G285" s="4"/>
      <c r="H285" s="4"/>
      <c r="I285" s="4"/>
      <c r="J285" s="4"/>
      <c r="K285" s="26"/>
      <c r="L285" s="4"/>
      <c r="M285" s="26"/>
      <c r="N285" s="26"/>
    </row>
    <row r="286">
      <c r="A286" s="26"/>
      <c r="B286" s="4"/>
      <c r="C286" s="4"/>
      <c r="D286" s="4"/>
      <c r="E286" s="4"/>
      <c r="F286" s="4"/>
      <c r="G286" s="4"/>
      <c r="H286" s="4"/>
      <c r="I286" s="4"/>
      <c r="J286" s="4"/>
      <c r="K286" s="26"/>
      <c r="L286" s="4"/>
      <c r="M286" s="26"/>
      <c r="N286" s="26"/>
    </row>
    <row r="287">
      <c r="A287" s="26"/>
      <c r="B287" s="4"/>
      <c r="C287" s="4"/>
      <c r="D287" s="4"/>
      <c r="E287" s="4"/>
      <c r="F287" s="4"/>
      <c r="G287" s="4"/>
      <c r="H287" s="4"/>
      <c r="I287" s="4"/>
      <c r="J287" s="4"/>
      <c r="K287" s="26"/>
      <c r="L287" s="4"/>
      <c r="M287" s="26"/>
      <c r="N287" s="26"/>
    </row>
    <row r="288">
      <c r="A288" s="26"/>
      <c r="B288" s="4"/>
      <c r="C288" s="4"/>
      <c r="D288" s="4"/>
      <c r="E288" s="4"/>
      <c r="F288" s="4"/>
      <c r="G288" s="4"/>
      <c r="H288" s="4"/>
      <c r="I288" s="4"/>
      <c r="J288" s="4"/>
      <c r="K288" s="26"/>
      <c r="L288" s="4"/>
      <c r="M288" s="26"/>
      <c r="N288" s="26"/>
    </row>
    <row r="289">
      <c r="A289" s="26"/>
      <c r="B289" s="4"/>
      <c r="C289" s="4"/>
      <c r="D289" s="4"/>
      <c r="E289" s="4"/>
      <c r="F289" s="4"/>
      <c r="G289" s="4"/>
      <c r="H289" s="4"/>
      <c r="I289" s="4"/>
      <c r="J289" s="4"/>
      <c r="K289" s="26"/>
      <c r="L289" s="4"/>
      <c r="M289" s="26"/>
      <c r="N289" s="26"/>
    </row>
    <row r="290">
      <c r="A290" s="26"/>
      <c r="B290" s="4"/>
      <c r="C290" s="4"/>
      <c r="D290" s="4"/>
      <c r="E290" s="4"/>
      <c r="F290" s="4"/>
      <c r="G290" s="4"/>
      <c r="H290" s="4"/>
      <c r="I290" s="4"/>
      <c r="J290" s="4"/>
      <c r="K290" s="26"/>
      <c r="L290" s="4"/>
      <c r="M290" s="26"/>
      <c r="N290" s="26"/>
    </row>
    <row r="291">
      <c r="A291" s="26"/>
      <c r="B291" s="4"/>
      <c r="C291" s="4"/>
      <c r="D291" s="4"/>
      <c r="E291" s="4"/>
      <c r="F291" s="4"/>
      <c r="G291" s="4"/>
      <c r="H291" s="4"/>
      <c r="I291" s="4"/>
      <c r="J291" s="4"/>
      <c r="K291" s="26"/>
      <c r="L291" s="4"/>
      <c r="M291" s="26"/>
      <c r="N291" s="26"/>
    </row>
    <row r="292">
      <c r="A292" s="26"/>
      <c r="B292" s="4"/>
      <c r="C292" s="4"/>
      <c r="D292" s="4"/>
      <c r="E292" s="4"/>
      <c r="F292" s="4"/>
      <c r="G292" s="4"/>
      <c r="H292" s="4"/>
      <c r="I292" s="4"/>
      <c r="J292" s="4"/>
      <c r="K292" s="26"/>
      <c r="L292" s="4"/>
      <c r="M292" s="26"/>
      <c r="N292" s="26"/>
    </row>
    <row r="293">
      <c r="A293" s="26"/>
      <c r="B293" s="4"/>
      <c r="C293" s="4"/>
      <c r="D293" s="4"/>
      <c r="E293" s="4"/>
      <c r="F293" s="4"/>
      <c r="G293" s="4"/>
      <c r="H293" s="4"/>
      <c r="I293" s="4"/>
      <c r="J293" s="4"/>
      <c r="K293" s="26"/>
      <c r="L293" s="4"/>
      <c r="M293" s="26"/>
      <c r="N293" s="26"/>
    </row>
    <row r="294">
      <c r="A294" s="26"/>
      <c r="B294" s="4"/>
      <c r="C294" s="4"/>
      <c r="D294" s="4"/>
      <c r="E294" s="4"/>
      <c r="F294" s="4"/>
      <c r="G294" s="4"/>
      <c r="H294" s="4"/>
      <c r="I294" s="4"/>
      <c r="J294" s="4"/>
      <c r="K294" s="26"/>
      <c r="L294" s="4"/>
      <c r="M294" s="26"/>
      <c r="N294" s="26"/>
    </row>
    <row r="295">
      <c r="A295" s="26"/>
      <c r="B295" s="4"/>
      <c r="C295" s="4"/>
      <c r="D295" s="4"/>
      <c r="E295" s="4"/>
      <c r="F295" s="4"/>
      <c r="G295" s="4"/>
      <c r="H295" s="4"/>
      <c r="I295" s="4"/>
      <c r="J295" s="4"/>
      <c r="K295" s="26"/>
      <c r="L295" s="4"/>
      <c r="M295" s="26"/>
      <c r="N295" s="26"/>
    </row>
    <row r="296">
      <c r="A296" s="26"/>
      <c r="B296" s="4"/>
      <c r="C296" s="4"/>
      <c r="D296" s="4"/>
      <c r="E296" s="4"/>
      <c r="F296" s="4"/>
      <c r="G296" s="4"/>
      <c r="H296" s="4"/>
      <c r="I296" s="4"/>
      <c r="J296" s="4"/>
      <c r="K296" s="26"/>
      <c r="L296" s="4"/>
      <c r="M296" s="26"/>
      <c r="N296" s="26"/>
    </row>
    <row r="297">
      <c r="A297" s="26"/>
      <c r="B297" s="4"/>
      <c r="C297" s="4"/>
      <c r="D297" s="4"/>
      <c r="E297" s="4"/>
      <c r="F297" s="4"/>
      <c r="G297" s="4"/>
      <c r="H297" s="4"/>
      <c r="I297" s="4"/>
      <c r="J297" s="4"/>
      <c r="K297" s="26"/>
      <c r="L297" s="4"/>
      <c r="M297" s="26"/>
      <c r="N297" s="26"/>
    </row>
    <row r="298">
      <c r="A298" s="26"/>
      <c r="B298" s="4"/>
      <c r="C298" s="4"/>
      <c r="D298" s="4"/>
      <c r="E298" s="4"/>
      <c r="F298" s="4"/>
      <c r="G298" s="4"/>
      <c r="H298" s="4"/>
      <c r="I298" s="4"/>
      <c r="J298" s="4"/>
      <c r="K298" s="26"/>
      <c r="L298" s="4"/>
      <c r="M298" s="26"/>
      <c r="N298" s="26"/>
    </row>
    <row r="299">
      <c r="A299" s="26"/>
      <c r="B299" s="4"/>
      <c r="C299" s="4"/>
      <c r="D299" s="4"/>
      <c r="E299" s="4"/>
      <c r="F299" s="4"/>
      <c r="G299" s="4"/>
      <c r="H299" s="4"/>
      <c r="I299" s="4"/>
      <c r="J299" s="4"/>
      <c r="K299" s="26"/>
      <c r="L299" s="4"/>
      <c r="M299" s="26"/>
      <c r="N299" s="26"/>
    </row>
    <row r="300">
      <c r="A300" s="26"/>
      <c r="B300" s="4"/>
      <c r="C300" s="4"/>
      <c r="D300" s="4"/>
      <c r="E300" s="4"/>
      <c r="F300" s="4"/>
      <c r="G300" s="4"/>
      <c r="H300" s="4"/>
      <c r="I300" s="4"/>
      <c r="J300" s="4"/>
      <c r="K300" s="26"/>
      <c r="L300" s="4"/>
      <c r="M300" s="26"/>
      <c r="N300" s="26"/>
    </row>
    <row r="301">
      <c r="A301" s="26"/>
      <c r="B301" s="4"/>
      <c r="C301" s="4"/>
      <c r="D301" s="4"/>
      <c r="E301" s="4"/>
      <c r="F301" s="4"/>
      <c r="G301" s="4"/>
      <c r="H301" s="4"/>
      <c r="I301" s="4"/>
      <c r="J301" s="4"/>
      <c r="K301" s="26"/>
      <c r="L301" s="4"/>
      <c r="M301" s="26"/>
      <c r="N301" s="26"/>
    </row>
    <row r="302">
      <c r="A302" s="26"/>
      <c r="B302" s="4"/>
      <c r="C302" s="4"/>
      <c r="D302" s="4"/>
      <c r="E302" s="4"/>
      <c r="F302" s="4"/>
      <c r="G302" s="4"/>
      <c r="H302" s="4"/>
      <c r="I302" s="4"/>
      <c r="J302" s="4"/>
      <c r="K302" s="26"/>
      <c r="L302" s="4"/>
      <c r="M302" s="26"/>
      <c r="N302" s="26"/>
    </row>
    <row r="303">
      <c r="A303" s="26"/>
      <c r="B303" s="4"/>
      <c r="C303" s="4"/>
      <c r="D303" s="4"/>
      <c r="E303" s="4"/>
      <c r="F303" s="4"/>
      <c r="G303" s="4"/>
      <c r="H303" s="4"/>
      <c r="I303" s="4"/>
      <c r="J303" s="4"/>
      <c r="K303" s="26"/>
      <c r="L303" s="4"/>
      <c r="M303" s="26"/>
      <c r="N303" s="26"/>
    </row>
    <row r="304">
      <c r="A304" s="26"/>
      <c r="B304" s="4"/>
      <c r="C304" s="4"/>
      <c r="D304" s="4"/>
      <c r="E304" s="4"/>
      <c r="F304" s="4"/>
      <c r="G304" s="4"/>
      <c r="H304" s="4"/>
      <c r="I304" s="4"/>
      <c r="J304" s="4"/>
      <c r="K304" s="26"/>
      <c r="L304" s="4"/>
      <c r="M304" s="26"/>
      <c r="N304" s="26"/>
    </row>
    <row r="305">
      <c r="A305" s="26"/>
      <c r="B305" s="4"/>
      <c r="C305" s="4"/>
      <c r="D305" s="4"/>
      <c r="E305" s="4"/>
      <c r="F305" s="4"/>
      <c r="G305" s="4"/>
      <c r="H305" s="4"/>
      <c r="I305" s="4"/>
      <c r="J305" s="4"/>
      <c r="K305" s="26"/>
      <c r="L305" s="4"/>
      <c r="M305" s="26"/>
      <c r="N305" s="26"/>
    </row>
    <row r="306">
      <c r="A306" s="26"/>
      <c r="B306" s="4"/>
      <c r="C306" s="4"/>
      <c r="D306" s="4"/>
      <c r="E306" s="4"/>
      <c r="F306" s="4"/>
      <c r="G306" s="4"/>
      <c r="H306" s="4"/>
      <c r="I306" s="4"/>
      <c r="J306" s="4"/>
      <c r="K306" s="26"/>
      <c r="L306" s="4"/>
      <c r="M306" s="26"/>
      <c r="N306" s="26"/>
    </row>
    <row r="307">
      <c r="A307" s="26"/>
      <c r="B307" s="4"/>
      <c r="C307" s="4"/>
      <c r="D307" s="4"/>
      <c r="E307" s="4"/>
      <c r="F307" s="4"/>
      <c r="G307" s="4"/>
      <c r="H307" s="4"/>
      <c r="I307" s="4"/>
      <c r="J307" s="4"/>
      <c r="K307" s="26"/>
      <c r="L307" s="4"/>
      <c r="M307" s="26"/>
      <c r="N307" s="26"/>
    </row>
    <row r="308">
      <c r="A308" s="26"/>
      <c r="B308" s="4"/>
      <c r="C308" s="4"/>
      <c r="D308" s="4"/>
      <c r="E308" s="4"/>
      <c r="F308" s="4"/>
      <c r="G308" s="4"/>
      <c r="H308" s="4"/>
      <c r="I308" s="4"/>
      <c r="J308" s="4"/>
      <c r="K308" s="26"/>
      <c r="L308" s="4"/>
      <c r="M308" s="26"/>
      <c r="N308" s="26"/>
    </row>
    <row r="309">
      <c r="A309" s="26"/>
      <c r="B309" s="4"/>
      <c r="C309" s="4"/>
      <c r="D309" s="4"/>
      <c r="E309" s="4"/>
      <c r="F309" s="4"/>
      <c r="G309" s="4"/>
      <c r="H309" s="4"/>
      <c r="I309" s="4"/>
      <c r="J309" s="4"/>
      <c r="K309" s="26"/>
      <c r="L309" s="4"/>
      <c r="M309" s="26"/>
      <c r="N309" s="26"/>
    </row>
    <row r="310">
      <c r="A310" s="26"/>
      <c r="B310" s="4"/>
      <c r="C310" s="4"/>
      <c r="D310" s="4"/>
      <c r="E310" s="4"/>
      <c r="F310" s="4"/>
      <c r="G310" s="4"/>
      <c r="H310" s="4"/>
      <c r="I310" s="4"/>
      <c r="J310" s="4"/>
      <c r="K310" s="26"/>
      <c r="L310" s="4"/>
      <c r="M310" s="26"/>
      <c r="N310" s="26"/>
    </row>
    <row r="311">
      <c r="A311" s="26"/>
      <c r="B311" s="4"/>
      <c r="C311" s="4"/>
      <c r="D311" s="4"/>
      <c r="E311" s="4"/>
      <c r="F311" s="4"/>
      <c r="G311" s="4"/>
      <c r="H311" s="4"/>
      <c r="I311" s="4"/>
      <c r="J311" s="4"/>
      <c r="K311" s="26"/>
      <c r="L311" s="4"/>
      <c r="M311" s="26"/>
      <c r="N311" s="26"/>
    </row>
    <row r="312">
      <c r="A312" s="26"/>
      <c r="B312" s="4"/>
      <c r="C312" s="4"/>
      <c r="D312" s="4"/>
      <c r="E312" s="4"/>
      <c r="F312" s="4"/>
      <c r="G312" s="4"/>
      <c r="H312" s="4"/>
      <c r="I312" s="4"/>
      <c r="J312" s="4"/>
      <c r="K312" s="26"/>
      <c r="L312" s="4"/>
      <c r="M312" s="26"/>
      <c r="N312" s="26"/>
    </row>
    <row r="313">
      <c r="A313" s="26"/>
      <c r="B313" s="4"/>
      <c r="C313" s="4"/>
      <c r="D313" s="4"/>
      <c r="E313" s="4"/>
      <c r="F313" s="4"/>
      <c r="G313" s="4"/>
      <c r="H313" s="4"/>
      <c r="I313" s="4"/>
      <c r="J313" s="4"/>
      <c r="K313" s="26"/>
      <c r="L313" s="4"/>
      <c r="M313" s="26"/>
      <c r="N313" s="26"/>
    </row>
    <row r="314">
      <c r="A314" s="26"/>
      <c r="B314" s="4"/>
      <c r="C314" s="4"/>
      <c r="D314" s="4"/>
      <c r="E314" s="4"/>
      <c r="F314" s="4"/>
      <c r="G314" s="4"/>
      <c r="H314" s="4"/>
      <c r="I314" s="4"/>
      <c r="J314" s="4"/>
      <c r="K314" s="26"/>
      <c r="L314" s="4"/>
      <c r="M314" s="26"/>
      <c r="N314" s="26"/>
    </row>
    <row r="315">
      <c r="A315" s="26"/>
      <c r="B315" s="4"/>
      <c r="C315" s="4"/>
      <c r="D315" s="4"/>
      <c r="E315" s="4"/>
      <c r="F315" s="4"/>
      <c r="G315" s="4"/>
      <c r="H315" s="4"/>
      <c r="I315" s="4"/>
      <c r="J315" s="4"/>
      <c r="K315" s="26"/>
      <c r="L315" s="4"/>
      <c r="M315" s="26"/>
      <c r="N315" s="26"/>
    </row>
    <row r="316">
      <c r="A316" s="26"/>
      <c r="B316" s="4"/>
      <c r="C316" s="4"/>
      <c r="D316" s="4"/>
      <c r="E316" s="4"/>
      <c r="F316" s="4"/>
      <c r="G316" s="4"/>
      <c r="H316" s="4"/>
      <c r="I316" s="4"/>
      <c r="J316" s="4"/>
      <c r="K316" s="26"/>
      <c r="L316" s="4"/>
      <c r="M316" s="26"/>
      <c r="N316" s="26"/>
    </row>
    <row r="317">
      <c r="A317" s="26"/>
      <c r="B317" s="4"/>
      <c r="C317" s="4"/>
      <c r="D317" s="4"/>
      <c r="E317" s="4"/>
      <c r="F317" s="4"/>
      <c r="G317" s="4"/>
      <c r="H317" s="4"/>
      <c r="I317" s="4"/>
      <c r="J317" s="4"/>
      <c r="K317" s="26"/>
      <c r="L317" s="4"/>
      <c r="M317" s="26"/>
      <c r="N317" s="26"/>
    </row>
    <row r="318">
      <c r="A318" s="26"/>
      <c r="B318" s="4"/>
      <c r="C318" s="4"/>
      <c r="D318" s="4"/>
      <c r="E318" s="4"/>
      <c r="F318" s="4"/>
      <c r="G318" s="4"/>
      <c r="H318" s="4"/>
      <c r="I318" s="4"/>
      <c r="J318" s="4"/>
      <c r="K318" s="26"/>
      <c r="L318" s="4"/>
      <c r="M318" s="26"/>
      <c r="N318" s="26"/>
    </row>
    <row r="319">
      <c r="A319" s="26"/>
      <c r="B319" s="4"/>
      <c r="C319" s="4"/>
      <c r="D319" s="4"/>
      <c r="E319" s="4"/>
      <c r="F319" s="4"/>
      <c r="G319" s="4"/>
      <c r="H319" s="4"/>
      <c r="I319" s="4"/>
      <c r="J319" s="4"/>
      <c r="K319" s="26"/>
      <c r="L319" s="4"/>
      <c r="M319" s="26"/>
      <c r="N319" s="26"/>
    </row>
    <row r="320">
      <c r="A320" s="26"/>
      <c r="B320" s="4"/>
      <c r="C320" s="4"/>
      <c r="D320" s="4"/>
      <c r="E320" s="4"/>
      <c r="F320" s="4"/>
      <c r="G320" s="4"/>
      <c r="H320" s="4"/>
      <c r="I320" s="4"/>
      <c r="J320" s="4"/>
      <c r="K320" s="26"/>
      <c r="L320" s="4"/>
      <c r="M320" s="26"/>
      <c r="N320" s="26"/>
    </row>
    <row r="321">
      <c r="A321" s="26"/>
      <c r="B321" s="4"/>
      <c r="C321" s="4"/>
      <c r="D321" s="4"/>
      <c r="E321" s="4"/>
      <c r="F321" s="4"/>
      <c r="G321" s="4"/>
      <c r="H321" s="4"/>
      <c r="I321" s="4"/>
      <c r="J321" s="4"/>
      <c r="K321" s="26"/>
      <c r="L321" s="4"/>
      <c r="M321" s="26"/>
      <c r="N321" s="26"/>
    </row>
    <row r="322">
      <c r="A322" s="26"/>
      <c r="B322" s="4"/>
      <c r="C322" s="4"/>
      <c r="D322" s="4"/>
      <c r="E322" s="4"/>
      <c r="F322" s="4"/>
      <c r="G322" s="4"/>
      <c r="H322" s="4"/>
      <c r="I322" s="4"/>
      <c r="J322" s="4"/>
      <c r="K322" s="26"/>
      <c r="L322" s="4"/>
      <c r="M322" s="26"/>
      <c r="N322" s="26"/>
    </row>
    <row r="323">
      <c r="A323" s="26"/>
      <c r="B323" s="4"/>
      <c r="C323" s="4"/>
      <c r="D323" s="4"/>
      <c r="E323" s="4"/>
      <c r="F323" s="4"/>
      <c r="G323" s="4"/>
      <c r="H323" s="4"/>
      <c r="I323" s="4"/>
      <c r="J323" s="4"/>
      <c r="K323" s="26"/>
      <c r="L323" s="4"/>
      <c r="M323" s="26"/>
      <c r="N323" s="26"/>
    </row>
    <row r="324">
      <c r="A324" s="26"/>
      <c r="B324" s="4"/>
      <c r="C324" s="4"/>
      <c r="D324" s="4"/>
      <c r="E324" s="4"/>
      <c r="F324" s="4"/>
      <c r="G324" s="4"/>
      <c r="H324" s="4"/>
      <c r="I324" s="4"/>
      <c r="J324" s="4"/>
      <c r="K324" s="26"/>
      <c r="L324" s="4"/>
      <c r="M324" s="26"/>
      <c r="N324" s="26"/>
    </row>
    <row r="325">
      <c r="A325" s="26"/>
      <c r="B325" s="4"/>
      <c r="C325" s="4"/>
      <c r="D325" s="4"/>
      <c r="E325" s="4"/>
      <c r="F325" s="4"/>
      <c r="G325" s="4"/>
      <c r="H325" s="4"/>
      <c r="I325" s="4"/>
      <c r="J325" s="4"/>
      <c r="K325" s="26"/>
      <c r="L325" s="4"/>
      <c r="M325" s="26"/>
      <c r="N325" s="26"/>
    </row>
    <row r="326">
      <c r="A326" s="26"/>
      <c r="B326" s="4"/>
      <c r="C326" s="4"/>
      <c r="D326" s="4"/>
      <c r="E326" s="4"/>
      <c r="F326" s="4"/>
      <c r="G326" s="4"/>
      <c r="H326" s="4"/>
      <c r="I326" s="4"/>
      <c r="J326" s="4"/>
      <c r="K326" s="26"/>
      <c r="L326" s="4"/>
      <c r="M326" s="26"/>
      <c r="N326" s="26"/>
    </row>
    <row r="327">
      <c r="A327" s="26"/>
      <c r="B327" s="4"/>
      <c r="C327" s="4"/>
      <c r="D327" s="4"/>
      <c r="E327" s="4"/>
      <c r="F327" s="4"/>
      <c r="G327" s="4"/>
      <c r="H327" s="4"/>
      <c r="I327" s="4"/>
      <c r="J327" s="4"/>
      <c r="K327" s="26"/>
      <c r="L327" s="4"/>
      <c r="M327" s="26"/>
      <c r="N327" s="26"/>
    </row>
    <row r="328">
      <c r="A328" s="26"/>
      <c r="B328" s="4"/>
      <c r="C328" s="4"/>
      <c r="D328" s="4"/>
      <c r="E328" s="4"/>
      <c r="F328" s="4"/>
      <c r="G328" s="4"/>
      <c r="H328" s="4"/>
      <c r="I328" s="4"/>
      <c r="J328" s="4"/>
      <c r="K328" s="26"/>
      <c r="L328" s="4"/>
      <c r="M328" s="26"/>
      <c r="N328" s="26"/>
    </row>
    <row r="329">
      <c r="A329" s="26"/>
      <c r="B329" s="4"/>
      <c r="C329" s="4"/>
      <c r="D329" s="4"/>
      <c r="E329" s="4"/>
      <c r="F329" s="4"/>
      <c r="G329" s="4"/>
      <c r="H329" s="4"/>
      <c r="I329" s="4"/>
      <c r="J329" s="4"/>
      <c r="K329" s="26"/>
      <c r="L329" s="4"/>
      <c r="M329" s="26"/>
      <c r="N329" s="26"/>
    </row>
    <row r="330">
      <c r="A330" s="26"/>
      <c r="B330" s="4"/>
      <c r="C330" s="4"/>
      <c r="D330" s="4"/>
      <c r="E330" s="4"/>
      <c r="F330" s="4"/>
      <c r="G330" s="4"/>
      <c r="H330" s="4"/>
      <c r="I330" s="4"/>
      <c r="J330" s="4"/>
      <c r="K330" s="26"/>
      <c r="L330" s="4"/>
      <c r="M330" s="26"/>
      <c r="N330" s="26"/>
    </row>
    <row r="331">
      <c r="A331" s="26"/>
      <c r="B331" s="4"/>
      <c r="C331" s="4"/>
      <c r="D331" s="4"/>
      <c r="E331" s="4"/>
      <c r="F331" s="4"/>
      <c r="G331" s="4"/>
      <c r="H331" s="4"/>
      <c r="I331" s="4"/>
      <c r="J331" s="4"/>
      <c r="K331" s="26"/>
      <c r="L331" s="4"/>
      <c r="M331" s="26"/>
      <c r="N331" s="26"/>
    </row>
    <row r="332">
      <c r="A332" s="26"/>
      <c r="B332" s="4"/>
      <c r="C332" s="4"/>
      <c r="D332" s="4"/>
      <c r="E332" s="4"/>
      <c r="F332" s="4"/>
      <c r="G332" s="4"/>
      <c r="H332" s="4"/>
      <c r="I332" s="4"/>
      <c r="J332" s="4"/>
      <c r="K332" s="26"/>
      <c r="L332" s="4"/>
      <c r="M332" s="26"/>
      <c r="N332" s="26"/>
    </row>
    <row r="333">
      <c r="A333" s="26"/>
      <c r="B333" s="4"/>
      <c r="C333" s="4"/>
      <c r="D333" s="4"/>
      <c r="E333" s="4"/>
      <c r="F333" s="4"/>
      <c r="G333" s="4"/>
      <c r="H333" s="4"/>
      <c r="I333" s="4"/>
      <c r="J333" s="4"/>
      <c r="K333" s="26"/>
      <c r="L333" s="4"/>
      <c r="M333" s="26"/>
      <c r="N333" s="26"/>
    </row>
    <row r="334">
      <c r="A334" s="26"/>
      <c r="B334" s="4"/>
      <c r="C334" s="4"/>
      <c r="D334" s="4"/>
      <c r="E334" s="4"/>
      <c r="F334" s="4"/>
      <c r="G334" s="4"/>
      <c r="H334" s="4"/>
      <c r="I334" s="4"/>
      <c r="J334" s="4"/>
      <c r="K334" s="26"/>
      <c r="L334" s="4"/>
      <c r="M334" s="26"/>
      <c r="N334" s="26"/>
    </row>
    <row r="335">
      <c r="A335" s="26"/>
      <c r="B335" s="4"/>
      <c r="C335" s="4"/>
      <c r="D335" s="4"/>
      <c r="E335" s="4"/>
      <c r="F335" s="4"/>
      <c r="G335" s="4"/>
      <c r="H335" s="4"/>
      <c r="I335" s="4"/>
      <c r="J335" s="4"/>
      <c r="K335" s="26"/>
      <c r="L335" s="4"/>
      <c r="M335" s="26"/>
      <c r="N335" s="26"/>
    </row>
    <row r="336">
      <c r="A336" s="26"/>
      <c r="B336" s="4"/>
      <c r="C336" s="4"/>
      <c r="D336" s="4"/>
      <c r="E336" s="4"/>
      <c r="F336" s="4"/>
      <c r="G336" s="4"/>
      <c r="H336" s="4"/>
      <c r="I336" s="4"/>
      <c r="J336" s="4"/>
      <c r="K336" s="26"/>
      <c r="L336" s="4"/>
      <c r="M336" s="26"/>
      <c r="N336" s="26"/>
    </row>
    <row r="337">
      <c r="A337" s="26"/>
      <c r="B337" s="4"/>
      <c r="C337" s="4"/>
      <c r="D337" s="4"/>
      <c r="E337" s="4"/>
      <c r="F337" s="4"/>
      <c r="G337" s="4"/>
      <c r="H337" s="4"/>
      <c r="I337" s="4"/>
      <c r="J337" s="4"/>
      <c r="K337" s="26"/>
      <c r="L337" s="4"/>
      <c r="M337" s="26"/>
      <c r="N337" s="26"/>
    </row>
    <row r="338">
      <c r="A338" s="26"/>
      <c r="B338" s="4"/>
      <c r="C338" s="4"/>
      <c r="D338" s="4"/>
      <c r="E338" s="4"/>
      <c r="F338" s="4"/>
      <c r="G338" s="4"/>
      <c r="H338" s="4"/>
      <c r="I338" s="4"/>
      <c r="J338" s="4"/>
      <c r="K338" s="26"/>
      <c r="L338" s="4"/>
      <c r="M338" s="26"/>
      <c r="N338" s="26"/>
    </row>
    <row r="339">
      <c r="A339" s="26"/>
      <c r="B339" s="4"/>
      <c r="C339" s="4"/>
      <c r="D339" s="4"/>
      <c r="E339" s="4"/>
      <c r="F339" s="4"/>
      <c r="G339" s="4"/>
      <c r="H339" s="4"/>
      <c r="I339" s="4"/>
      <c r="J339" s="4"/>
      <c r="K339" s="26"/>
      <c r="L339" s="4"/>
      <c r="M339" s="26"/>
      <c r="N339" s="26"/>
    </row>
    <row r="340">
      <c r="A340" s="26"/>
      <c r="B340" s="4"/>
      <c r="C340" s="4"/>
      <c r="D340" s="4"/>
      <c r="E340" s="4"/>
      <c r="F340" s="4"/>
      <c r="G340" s="4"/>
      <c r="H340" s="4"/>
      <c r="I340" s="4"/>
      <c r="J340" s="4"/>
      <c r="K340" s="26"/>
      <c r="L340" s="4"/>
      <c r="M340" s="26"/>
      <c r="N340" s="26"/>
    </row>
    <row r="341">
      <c r="A341" s="26"/>
      <c r="B341" s="4"/>
      <c r="C341" s="4"/>
      <c r="D341" s="4"/>
      <c r="E341" s="4"/>
      <c r="F341" s="4"/>
      <c r="G341" s="4"/>
      <c r="H341" s="4"/>
      <c r="I341" s="4"/>
      <c r="J341" s="4"/>
      <c r="K341" s="26"/>
      <c r="L341" s="4"/>
      <c r="M341" s="26"/>
      <c r="N341" s="26"/>
    </row>
    <row r="342">
      <c r="A342" s="26"/>
      <c r="B342" s="4"/>
      <c r="C342" s="4"/>
      <c r="D342" s="4"/>
      <c r="E342" s="4"/>
      <c r="F342" s="4"/>
      <c r="G342" s="4"/>
      <c r="H342" s="4"/>
      <c r="I342" s="4"/>
      <c r="J342" s="4"/>
      <c r="K342" s="26"/>
      <c r="L342" s="4"/>
      <c r="M342" s="26"/>
      <c r="N342" s="26"/>
    </row>
    <row r="343">
      <c r="A343" s="26"/>
      <c r="B343" s="4"/>
      <c r="C343" s="4"/>
      <c r="D343" s="4"/>
      <c r="E343" s="4"/>
      <c r="F343" s="4"/>
      <c r="G343" s="4"/>
      <c r="H343" s="4"/>
      <c r="I343" s="4"/>
      <c r="J343" s="4"/>
      <c r="K343" s="26"/>
      <c r="L343" s="4"/>
      <c r="M343" s="26"/>
      <c r="N343" s="26"/>
    </row>
    <row r="344">
      <c r="A344" s="26"/>
      <c r="B344" s="4"/>
      <c r="C344" s="4"/>
      <c r="D344" s="4"/>
      <c r="E344" s="4"/>
      <c r="F344" s="4"/>
      <c r="G344" s="4"/>
      <c r="H344" s="4"/>
      <c r="I344" s="4"/>
      <c r="J344" s="4"/>
      <c r="K344" s="26"/>
      <c r="L344" s="4"/>
      <c r="M344" s="26"/>
      <c r="N344" s="26"/>
    </row>
    <row r="345">
      <c r="A345" s="26"/>
      <c r="B345" s="4"/>
      <c r="C345" s="4"/>
      <c r="D345" s="4"/>
      <c r="E345" s="4"/>
      <c r="F345" s="4"/>
      <c r="G345" s="4"/>
      <c r="H345" s="4"/>
      <c r="I345" s="4"/>
      <c r="J345" s="4"/>
      <c r="K345" s="26"/>
      <c r="L345" s="4"/>
      <c r="M345" s="26"/>
      <c r="N345" s="26"/>
    </row>
    <row r="346">
      <c r="A346" s="26"/>
      <c r="B346" s="4"/>
      <c r="C346" s="4"/>
      <c r="D346" s="4"/>
      <c r="E346" s="4"/>
      <c r="F346" s="4"/>
      <c r="G346" s="4"/>
      <c r="H346" s="4"/>
      <c r="I346" s="4"/>
      <c r="J346" s="4"/>
      <c r="K346" s="26"/>
      <c r="L346" s="4"/>
      <c r="M346" s="26"/>
      <c r="N346" s="26"/>
    </row>
    <row r="347">
      <c r="A347" s="26"/>
      <c r="B347" s="4"/>
      <c r="C347" s="4"/>
      <c r="D347" s="4"/>
      <c r="E347" s="4"/>
      <c r="F347" s="4"/>
      <c r="G347" s="4"/>
      <c r="H347" s="4"/>
      <c r="I347" s="4"/>
      <c r="J347" s="4"/>
      <c r="K347" s="26"/>
      <c r="L347" s="4"/>
      <c r="M347" s="26"/>
      <c r="N347" s="26"/>
    </row>
    <row r="348">
      <c r="A348" s="26"/>
      <c r="B348" s="4"/>
      <c r="C348" s="4"/>
      <c r="D348" s="4"/>
      <c r="E348" s="4"/>
      <c r="F348" s="4"/>
      <c r="G348" s="4"/>
      <c r="H348" s="4"/>
      <c r="I348" s="4"/>
      <c r="J348" s="4"/>
      <c r="K348" s="26"/>
      <c r="L348" s="4"/>
      <c r="M348" s="26"/>
      <c r="N348" s="26"/>
    </row>
    <row r="349">
      <c r="A349" s="26"/>
      <c r="B349" s="4"/>
      <c r="C349" s="4"/>
      <c r="D349" s="4"/>
      <c r="E349" s="4"/>
      <c r="F349" s="4"/>
      <c r="G349" s="4"/>
      <c r="H349" s="4"/>
      <c r="I349" s="4"/>
      <c r="J349" s="4"/>
      <c r="K349" s="26"/>
      <c r="L349" s="4"/>
      <c r="M349" s="26"/>
      <c r="N349" s="26"/>
    </row>
    <row r="350">
      <c r="A350" s="26"/>
      <c r="B350" s="4"/>
      <c r="C350" s="4"/>
      <c r="D350" s="4"/>
      <c r="E350" s="4"/>
      <c r="F350" s="4"/>
      <c r="G350" s="4"/>
      <c r="H350" s="4"/>
      <c r="I350" s="4"/>
      <c r="J350" s="4"/>
      <c r="K350" s="26"/>
      <c r="L350" s="4"/>
      <c r="M350" s="26"/>
      <c r="N350" s="26"/>
    </row>
    <row r="351">
      <c r="A351" s="26"/>
      <c r="B351" s="4"/>
      <c r="C351" s="4"/>
      <c r="D351" s="4"/>
      <c r="E351" s="4"/>
      <c r="F351" s="4"/>
      <c r="G351" s="4"/>
      <c r="H351" s="4"/>
      <c r="I351" s="4"/>
      <c r="J351" s="4"/>
      <c r="K351" s="26"/>
      <c r="L351" s="4"/>
      <c r="M351" s="26"/>
      <c r="N351" s="26"/>
    </row>
    <row r="352">
      <c r="A352" s="26"/>
      <c r="B352" s="4"/>
      <c r="C352" s="4"/>
      <c r="D352" s="4"/>
      <c r="E352" s="4"/>
      <c r="F352" s="4"/>
      <c r="G352" s="4"/>
      <c r="H352" s="4"/>
      <c r="I352" s="4"/>
      <c r="J352" s="4"/>
      <c r="K352" s="26"/>
      <c r="L352" s="4"/>
      <c r="M352" s="26"/>
      <c r="N352" s="26"/>
    </row>
    <row r="353">
      <c r="A353" s="26"/>
      <c r="B353" s="4"/>
      <c r="C353" s="4"/>
      <c r="D353" s="4"/>
      <c r="E353" s="4"/>
      <c r="F353" s="4"/>
      <c r="G353" s="4"/>
      <c r="H353" s="4"/>
      <c r="I353" s="4"/>
      <c r="J353" s="4"/>
      <c r="K353" s="26"/>
      <c r="L353" s="4"/>
      <c r="M353" s="26"/>
      <c r="N353" s="26"/>
    </row>
    <row r="354">
      <c r="A354" s="26"/>
      <c r="B354" s="4"/>
      <c r="C354" s="4"/>
      <c r="D354" s="4"/>
      <c r="E354" s="4"/>
      <c r="F354" s="4"/>
      <c r="G354" s="4"/>
      <c r="H354" s="4"/>
      <c r="I354" s="4"/>
      <c r="J354" s="4"/>
      <c r="K354" s="26"/>
      <c r="L354" s="4"/>
      <c r="M354" s="26"/>
      <c r="N354" s="26"/>
    </row>
    <row r="355">
      <c r="A355" s="26"/>
      <c r="B355" s="4"/>
      <c r="C355" s="4"/>
      <c r="D355" s="4"/>
      <c r="E355" s="4"/>
      <c r="F355" s="4"/>
      <c r="G355" s="4"/>
      <c r="H355" s="4"/>
      <c r="I355" s="4"/>
      <c r="J355" s="4"/>
      <c r="K355" s="26"/>
      <c r="L355" s="4"/>
      <c r="M355" s="26"/>
      <c r="N355" s="26"/>
    </row>
    <row r="356">
      <c r="A356" s="26"/>
      <c r="B356" s="4"/>
      <c r="C356" s="4"/>
      <c r="D356" s="4"/>
      <c r="E356" s="4"/>
      <c r="F356" s="4"/>
      <c r="G356" s="4"/>
      <c r="H356" s="4"/>
      <c r="I356" s="4"/>
      <c r="J356" s="4"/>
      <c r="K356" s="26"/>
      <c r="L356" s="4"/>
      <c r="M356" s="26"/>
      <c r="N356" s="26"/>
    </row>
    <row r="357">
      <c r="A357" s="26"/>
      <c r="B357" s="4"/>
      <c r="C357" s="4"/>
      <c r="D357" s="4"/>
      <c r="E357" s="4"/>
      <c r="F357" s="4"/>
      <c r="G357" s="4"/>
      <c r="H357" s="4"/>
      <c r="I357" s="4"/>
      <c r="J357" s="4"/>
      <c r="K357" s="26"/>
      <c r="L357" s="4"/>
      <c r="M357" s="26"/>
      <c r="N357" s="26"/>
    </row>
    <row r="358">
      <c r="A358" s="26"/>
      <c r="B358" s="4"/>
      <c r="C358" s="4"/>
      <c r="D358" s="4"/>
      <c r="E358" s="4"/>
      <c r="F358" s="4"/>
      <c r="G358" s="4"/>
      <c r="H358" s="4"/>
      <c r="I358" s="4"/>
      <c r="J358" s="4"/>
      <c r="K358" s="26"/>
      <c r="L358" s="4"/>
      <c r="M358" s="26"/>
      <c r="N358" s="26"/>
    </row>
    <row r="359">
      <c r="A359" s="26"/>
      <c r="B359" s="4"/>
      <c r="C359" s="4"/>
      <c r="D359" s="4"/>
      <c r="E359" s="4"/>
      <c r="F359" s="4"/>
      <c r="G359" s="4"/>
      <c r="H359" s="4"/>
      <c r="I359" s="4"/>
      <c r="J359" s="4"/>
      <c r="K359" s="26"/>
      <c r="L359" s="4"/>
      <c r="M359" s="26"/>
      <c r="N359" s="26"/>
    </row>
    <row r="360">
      <c r="A360" s="26"/>
      <c r="B360" s="4"/>
      <c r="C360" s="4"/>
      <c r="D360" s="4"/>
      <c r="E360" s="4"/>
      <c r="F360" s="4"/>
      <c r="G360" s="4"/>
      <c r="H360" s="4"/>
      <c r="I360" s="4"/>
      <c r="J360" s="4"/>
      <c r="K360" s="26"/>
      <c r="L360" s="4"/>
      <c r="M360" s="26"/>
      <c r="N360" s="26"/>
    </row>
    <row r="361">
      <c r="A361" s="26"/>
      <c r="B361" s="4"/>
      <c r="C361" s="4"/>
      <c r="D361" s="4"/>
      <c r="E361" s="4"/>
      <c r="F361" s="4"/>
      <c r="G361" s="4"/>
      <c r="H361" s="4"/>
      <c r="I361" s="4"/>
      <c r="J361" s="4"/>
      <c r="K361" s="26"/>
      <c r="L361" s="4"/>
      <c r="M361" s="26"/>
      <c r="N361" s="26"/>
    </row>
    <row r="362">
      <c r="A362" s="26"/>
      <c r="B362" s="4"/>
      <c r="C362" s="4"/>
      <c r="D362" s="4"/>
      <c r="E362" s="4"/>
      <c r="F362" s="4"/>
      <c r="G362" s="4"/>
      <c r="H362" s="4"/>
      <c r="I362" s="4"/>
      <c r="J362" s="4"/>
      <c r="K362" s="26"/>
      <c r="L362" s="4"/>
      <c r="M362" s="26"/>
      <c r="N362" s="26"/>
    </row>
    <row r="363">
      <c r="A363" s="26"/>
      <c r="B363" s="4"/>
      <c r="C363" s="4"/>
      <c r="D363" s="4"/>
      <c r="E363" s="4"/>
      <c r="F363" s="4"/>
      <c r="G363" s="4"/>
      <c r="H363" s="4"/>
      <c r="I363" s="4"/>
      <c r="J363" s="4"/>
      <c r="K363" s="26"/>
      <c r="L363" s="4"/>
      <c r="M363" s="26"/>
      <c r="N363" s="26"/>
    </row>
    <row r="364">
      <c r="A364" s="26"/>
      <c r="B364" s="4"/>
      <c r="C364" s="4"/>
      <c r="D364" s="4"/>
      <c r="E364" s="4"/>
      <c r="F364" s="4"/>
      <c r="G364" s="4"/>
      <c r="H364" s="4"/>
      <c r="I364" s="4"/>
      <c r="J364" s="4"/>
      <c r="K364" s="26"/>
      <c r="L364" s="4"/>
      <c r="M364" s="26"/>
      <c r="N364" s="26"/>
    </row>
    <row r="365">
      <c r="A365" s="26"/>
      <c r="B365" s="4"/>
      <c r="C365" s="4"/>
      <c r="D365" s="4"/>
      <c r="E365" s="4"/>
      <c r="F365" s="4"/>
      <c r="G365" s="4"/>
      <c r="H365" s="4"/>
      <c r="I365" s="4"/>
      <c r="J365" s="4"/>
      <c r="K365" s="26"/>
      <c r="L365" s="4"/>
      <c r="M365" s="26"/>
      <c r="N365" s="26"/>
    </row>
    <row r="366">
      <c r="A366" s="26"/>
      <c r="B366" s="4"/>
      <c r="C366" s="4"/>
      <c r="D366" s="4"/>
      <c r="E366" s="4"/>
      <c r="F366" s="4"/>
      <c r="G366" s="4"/>
      <c r="H366" s="4"/>
      <c r="I366" s="4"/>
      <c r="J366" s="4"/>
      <c r="K366" s="26"/>
      <c r="L366" s="4"/>
      <c r="M366" s="26"/>
      <c r="N366" s="26"/>
    </row>
    <row r="367">
      <c r="A367" s="26"/>
      <c r="B367" s="4"/>
      <c r="C367" s="4"/>
      <c r="D367" s="4"/>
      <c r="E367" s="4"/>
      <c r="F367" s="4"/>
      <c r="G367" s="4"/>
      <c r="H367" s="4"/>
      <c r="I367" s="4"/>
      <c r="J367" s="4"/>
      <c r="K367" s="26"/>
      <c r="L367" s="4"/>
      <c r="M367" s="26"/>
      <c r="N367" s="26"/>
    </row>
    <row r="368">
      <c r="A368" s="26"/>
      <c r="B368" s="4"/>
      <c r="C368" s="4"/>
      <c r="D368" s="4"/>
      <c r="E368" s="4"/>
      <c r="F368" s="4"/>
      <c r="G368" s="4"/>
      <c r="H368" s="4"/>
      <c r="I368" s="4"/>
      <c r="J368" s="4"/>
      <c r="K368" s="26"/>
      <c r="L368" s="4"/>
      <c r="M368" s="26"/>
      <c r="N368" s="26"/>
    </row>
    <row r="369">
      <c r="A369" s="26"/>
      <c r="B369" s="4"/>
      <c r="C369" s="4"/>
      <c r="D369" s="4"/>
      <c r="E369" s="4"/>
      <c r="F369" s="4"/>
      <c r="G369" s="4"/>
      <c r="H369" s="4"/>
      <c r="I369" s="4"/>
      <c r="J369" s="4"/>
      <c r="K369" s="26"/>
      <c r="L369" s="4"/>
      <c r="M369" s="26"/>
      <c r="N369" s="26"/>
    </row>
    <row r="370">
      <c r="A370" s="26"/>
      <c r="B370" s="4"/>
      <c r="C370" s="4"/>
      <c r="D370" s="4"/>
      <c r="E370" s="4"/>
      <c r="F370" s="4"/>
      <c r="G370" s="4"/>
      <c r="H370" s="4"/>
      <c r="I370" s="4"/>
      <c r="J370" s="4"/>
      <c r="K370" s="26"/>
      <c r="L370" s="4"/>
      <c r="M370" s="26"/>
      <c r="N370" s="26"/>
    </row>
    <row r="371">
      <c r="A371" s="26"/>
      <c r="B371" s="4"/>
      <c r="C371" s="4"/>
      <c r="D371" s="4"/>
      <c r="E371" s="4"/>
      <c r="F371" s="4"/>
      <c r="G371" s="4"/>
      <c r="H371" s="4"/>
      <c r="I371" s="4"/>
      <c r="J371" s="4"/>
      <c r="K371" s="26"/>
      <c r="L371" s="4"/>
      <c r="M371" s="26"/>
      <c r="N371" s="26"/>
    </row>
    <row r="372">
      <c r="A372" s="26"/>
      <c r="B372" s="4"/>
      <c r="C372" s="4"/>
      <c r="D372" s="4"/>
      <c r="E372" s="4"/>
      <c r="F372" s="4"/>
      <c r="G372" s="4"/>
      <c r="H372" s="4"/>
      <c r="I372" s="4"/>
      <c r="J372" s="4"/>
      <c r="K372" s="26"/>
      <c r="L372" s="4"/>
      <c r="M372" s="26"/>
      <c r="N372" s="26"/>
    </row>
    <row r="373">
      <c r="A373" s="26"/>
      <c r="B373" s="4"/>
      <c r="C373" s="4"/>
      <c r="D373" s="4"/>
      <c r="E373" s="4"/>
      <c r="F373" s="4"/>
      <c r="G373" s="4"/>
      <c r="H373" s="4"/>
      <c r="I373" s="4"/>
      <c r="J373" s="4"/>
      <c r="K373" s="26"/>
      <c r="L373" s="4"/>
      <c r="M373" s="26"/>
      <c r="N373" s="26"/>
    </row>
    <row r="374">
      <c r="A374" s="26"/>
      <c r="B374" s="4"/>
      <c r="C374" s="4"/>
      <c r="D374" s="4"/>
      <c r="E374" s="4"/>
      <c r="F374" s="4"/>
      <c r="G374" s="4"/>
      <c r="H374" s="4"/>
      <c r="I374" s="4"/>
      <c r="J374" s="4"/>
      <c r="K374" s="26"/>
      <c r="L374" s="4"/>
      <c r="M374" s="26"/>
      <c r="N374" s="26"/>
    </row>
    <row r="375">
      <c r="A375" s="26"/>
      <c r="B375" s="4"/>
      <c r="C375" s="4"/>
      <c r="D375" s="4"/>
      <c r="E375" s="4"/>
      <c r="F375" s="4"/>
      <c r="G375" s="4"/>
      <c r="H375" s="4"/>
      <c r="I375" s="4"/>
      <c r="J375" s="4"/>
      <c r="K375" s="26"/>
      <c r="L375" s="4"/>
      <c r="M375" s="26"/>
      <c r="N375" s="26"/>
    </row>
    <row r="376">
      <c r="A376" s="26"/>
      <c r="B376" s="4"/>
      <c r="C376" s="4"/>
      <c r="D376" s="4"/>
      <c r="E376" s="4"/>
      <c r="F376" s="4"/>
      <c r="G376" s="4"/>
      <c r="H376" s="4"/>
      <c r="I376" s="4"/>
      <c r="J376" s="4"/>
      <c r="K376" s="26"/>
      <c r="L376" s="4"/>
      <c r="M376" s="26"/>
      <c r="N376" s="26"/>
    </row>
    <row r="377">
      <c r="A377" s="26"/>
      <c r="B377" s="4"/>
      <c r="C377" s="4"/>
      <c r="D377" s="4"/>
      <c r="E377" s="4"/>
      <c r="F377" s="4"/>
      <c r="G377" s="4"/>
      <c r="H377" s="4"/>
      <c r="I377" s="4"/>
      <c r="J377" s="4"/>
      <c r="K377" s="26"/>
      <c r="L377" s="4"/>
      <c r="M377" s="26"/>
      <c r="N377" s="26"/>
    </row>
    <row r="378">
      <c r="A378" s="26"/>
      <c r="B378" s="4"/>
      <c r="C378" s="4"/>
      <c r="D378" s="4"/>
      <c r="E378" s="4"/>
      <c r="F378" s="4"/>
      <c r="G378" s="4"/>
      <c r="H378" s="4"/>
      <c r="I378" s="4"/>
      <c r="J378" s="4"/>
      <c r="K378" s="26"/>
      <c r="L378" s="4"/>
      <c r="M378" s="26"/>
      <c r="N378" s="26"/>
    </row>
    <row r="379">
      <c r="A379" s="26"/>
      <c r="B379" s="4"/>
      <c r="C379" s="4"/>
      <c r="D379" s="4"/>
      <c r="E379" s="4"/>
      <c r="F379" s="4"/>
      <c r="G379" s="4"/>
      <c r="H379" s="4"/>
      <c r="I379" s="4"/>
      <c r="J379" s="4"/>
      <c r="K379" s="26"/>
      <c r="L379" s="4"/>
      <c r="M379" s="26"/>
      <c r="N379" s="26"/>
    </row>
    <row r="380">
      <c r="A380" s="26"/>
      <c r="B380" s="4"/>
      <c r="C380" s="4"/>
      <c r="D380" s="4"/>
      <c r="E380" s="4"/>
      <c r="F380" s="4"/>
      <c r="G380" s="4"/>
      <c r="H380" s="4"/>
      <c r="I380" s="4"/>
      <c r="J380" s="4"/>
      <c r="K380" s="26"/>
      <c r="L380" s="4"/>
      <c r="M380" s="26"/>
      <c r="N380" s="26"/>
    </row>
    <row r="381">
      <c r="A381" s="26"/>
      <c r="B381" s="4"/>
      <c r="C381" s="4"/>
      <c r="D381" s="4"/>
      <c r="E381" s="4"/>
      <c r="F381" s="4"/>
      <c r="G381" s="4"/>
      <c r="H381" s="4"/>
      <c r="I381" s="4"/>
      <c r="J381" s="4"/>
      <c r="K381" s="26"/>
      <c r="L381" s="4"/>
      <c r="M381" s="26"/>
      <c r="N381" s="26"/>
    </row>
    <row r="382">
      <c r="A382" s="26"/>
      <c r="B382" s="4"/>
      <c r="C382" s="4"/>
      <c r="D382" s="4"/>
      <c r="E382" s="4"/>
      <c r="F382" s="4"/>
      <c r="G382" s="4"/>
      <c r="H382" s="4"/>
      <c r="I382" s="4"/>
      <c r="J382" s="4"/>
      <c r="K382" s="26"/>
      <c r="L382" s="4"/>
      <c r="M382" s="26"/>
      <c r="N382" s="26"/>
    </row>
    <row r="383">
      <c r="A383" s="26"/>
      <c r="B383" s="4"/>
      <c r="C383" s="4"/>
      <c r="D383" s="4"/>
      <c r="E383" s="4"/>
      <c r="F383" s="4"/>
      <c r="G383" s="4"/>
      <c r="H383" s="4"/>
      <c r="I383" s="4"/>
      <c r="J383" s="4"/>
      <c r="K383" s="26"/>
      <c r="L383" s="4"/>
      <c r="M383" s="26"/>
      <c r="N383" s="26"/>
    </row>
    <row r="384">
      <c r="A384" s="26"/>
      <c r="B384" s="4"/>
      <c r="C384" s="4"/>
      <c r="D384" s="4"/>
      <c r="E384" s="4"/>
      <c r="F384" s="4"/>
      <c r="G384" s="4"/>
      <c r="H384" s="4"/>
      <c r="I384" s="4"/>
      <c r="J384" s="4"/>
      <c r="K384" s="26"/>
      <c r="L384" s="4"/>
      <c r="M384" s="26"/>
      <c r="N384" s="26"/>
    </row>
    <row r="385">
      <c r="A385" s="26"/>
      <c r="B385" s="4"/>
      <c r="C385" s="4"/>
      <c r="D385" s="4"/>
      <c r="E385" s="4"/>
      <c r="F385" s="4"/>
      <c r="G385" s="4"/>
      <c r="H385" s="4"/>
      <c r="I385" s="4"/>
      <c r="J385" s="4"/>
      <c r="K385" s="26"/>
      <c r="L385" s="4"/>
      <c r="M385" s="26"/>
      <c r="N385" s="26"/>
    </row>
    <row r="386">
      <c r="A386" s="26"/>
      <c r="B386" s="4"/>
      <c r="C386" s="4"/>
      <c r="D386" s="4"/>
      <c r="E386" s="4"/>
      <c r="F386" s="4"/>
      <c r="G386" s="4"/>
      <c r="H386" s="4"/>
      <c r="I386" s="4"/>
      <c r="J386" s="4"/>
      <c r="K386" s="26"/>
      <c r="L386" s="4"/>
      <c r="M386" s="26"/>
      <c r="N386" s="26"/>
    </row>
    <row r="387">
      <c r="A387" s="26"/>
      <c r="B387" s="4"/>
      <c r="C387" s="4"/>
      <c r="D387" s="4"/>
      <c r="E387" s="4"/>
      <c r="F387" s="4"/>
      <c r="G387" s="4"/>
      <c r="H387" s="4"/>
      <c r="I387" s="4"/>
      <c r="J387" s="4"/>
      <c r="K387" s="26"/>
      <c r="L387" s="4"/>
      <c r="M387" s="26"/>
      <c r="N387" s="26"/>
    </row>
    <row r="388">
      <c r="A388" s="26"/>
      <c r="B388" s="4"/>
      <c r="C388" s="4"/>
      <c r="D388" s="4"/>
      <c r="E388" s="4"/>
      <c r="F388" s="4"/>
      <c r="G388" s="4"/>
      <c r="H388" s="4"/>
      <c r="I388" s="4"/>
      <c r="J388" s="4"/>
      <c r="K388" s="26"/>
      <c r="L388" s="4"/>
      <c r="M388" s="26"/>
      <c r="N388" s="26"/>
    </row>
    <row r="389">
      <c r="A389" s="26"/>
      <c r="B389" s="4"/>
      <c r="C389" s="4"/>
      <c r="D389" s="4"/>
      <c r="E389" s="4"/>
      <c r="F389" s="4"/>
      <c r="G389" s="4"/>
      <c r="H389" s="4"/>
      <c r="I389" s="4"/>
      <c r="J389" s="4"/>
      <c r="K389" s="26"/>
      <c r="L389" s="4"/>
      <c r="M389" s="26"/>
      <c r="N389" s="26"/>
    </row>
    <row r="390">
      <c r="A390" s="26"/>
      <c r="B390" s="4"/>
      <c r="C390" s="4"/>
      <c r="D390" s="4"/>
      <c r="E390" s="4"/>
      <c r="F390" s="4"/>
      <c r="G390" s="4"/>
      <c r="H390" s="4"/>
      <c r="I390" s="4"/>
      <c r="J390" s="4"/>
      <c r="K390" s="26"/>
      <c r="L390" s="4"/>
      <c r="M390" s="26"/>
      <c r="N390" s="26"/>
    </row>
    <row r="391">
      <c r="A391" s="26"/>
      <c r="B391" s="4"/>
      <c r="C391" s="4"/>
      <c r="D391" s="4"/>
      <c r="E391" s="4"/>
      <c r="F391" s="4"/>
      <c r="G391" s="4"/>
      <c r="H391" s="4"/>
      <c r="I391" s="4"/>
      <c r="J391" s="4"/>
      <c r="K391" s="26"/>
      <c r="L391" s="4"/>
      <c r="M391" s="26"/>
      <c r="N391" s="26"/>
    </row>
    <row r="392">
      <c r="A392" s="26"/>
      <c r="B392" s="4"/>
      <c r="C392" s="4"/>
      <c r="D392" s="4"/>
      <c r="E392" s="4"/>
      <c r="F392" s="4"/>
      <c r="G392" s="4"/>
      <c r="H392" s="4"/>
      <c r="I392" s="4"/>
      <c r="J392" s="4"/>
      <c r="K392" s="26"/>
      <c r="L392" s="4"/>
      <c r="M392" s="26"/>
      <c r="N392" s="26"/>
    </row>
    <row r="393">
      <c r="A393" s="26"/>
      <c r="B393" s="4"/>
      <c r="C393" s="4"/>
      <c r="D393" s="4"/>
      <c r="E393" s="4"/>
      <c r="F393" s="4"/>
      <c r="G393" s="4"/>
      <c r="H393" s="4"/>
      <c r="I393" s="4"/>
      <c r="J393" s="4"/>
      <c r="K393" s="26"/>
      <c r="L393" s="4"/>
      <c r="M393" s="26"/>
      <c r="N393" s="26"/>
    </row>
    <row r="394">
      <c r="A394" s="26"/>
      <c r="B394" s="4"/>
      <c r="C394" s="4"/>
      <c r="D394" s="4"/>
      <c r="E394" s="4"/>
      <c r="F394" s="4"/>
      <c r="G394" s="4"/>
      <c r="H394" s="4"/>
      <c r="I394" s="4"/>
      <c r="J394" s="4"/>
      <c r="K394" s="26"/>
      <c r="L394" s="4"/>
      <c r="M394" s="26"/>
      <c r="N394" s="26"/>
    </row>
    <row r="395">
      <c r="A395" s="26"/>
      <c r="B395" s="4"/>
      <c r="C395" s="4"/>
      <c r="D395" s="4"/>
      <c r="E395" s="4"/>
      <c r="F395" s="4"/>
      <c r="G395" s="4"/>
      <c r="H395" s="4"/>
      <c r="I395" s="4"/>
      <c r="J395" s="4"/>
      <c r="K395" s="26"/>
      <c r="L395" s="4"/>
      <c r="M395" s="26"/>
      <c r="N395" s="26"/>
    </row>
    <row r="396">
      <c r="A396" s="26"/>
      <c r="B396" s="4"/>
      <c r="C396" s="4"/>
      <c r="D396" s="4"/>
      <c r="E396" s="4"/>
      <c r="F396" s="4"/>
      <c r="G396" s="4"/>
      <c r="H396" s="4"/>
      <c r="I396" s="4"/>
      <c r="J396" s="4"/>
      <c r="K396" s="26"/>
      <c r="L396" s="4"/>
      <c r="M396" s="26"/>
      <c r="N396" s="26"/>
    </row>
    <row r="397">
      <c r="A397" s="26"/>
      <c r="B397" s="4"/>
      <c r="C397" s="4"/>
      <c r="D397" s="4"/>
      <c r="E397" s="4"/>
      <c r="F397" s="4"/>
      <c r="G397" s="4"/>
      <c r="H397" s="4"/>
      <c r="I397" s="4"/>
      <c r="J397" s="4"/>
      <c r="K397" s="26"/>
      <c r="L397" s="4"/>
      <c r="M397" s="26"/>
      <c r="N397" s="26"/>
    </row>
    <row r="398">
      <c r="A398" s="26"/>
      <c r="B398" s="4"/>
      <c r="C398" s="4"/>
      <c r="D398" s="4"/>
      <c r="E398" s="4"/>
      <c r="F398" s="4"/>
      <c r="G398" s="4"/>
      <c r="H398" s="4"/>
      <c r="I398" s="4"/>
      <c r="J398" s="4"/>
      <c r="K398" s="26"/>
      <c r="L398" s="4"/>
      <c r="M398" s="26"/>
      <c r="N398" s="26"/>
    </row>
    <row r="399">
      <c r="A399" s="26"/>
      <c r="B399" s="4"/>
      <c r="C399" s="4"/>
      <c r="D399" s="4"/>
      <c r="E399" s="4"/>
      <c r="F399" s="4"/>
      <c r="G399" s="4"/>
      <c r="H399" s="4"/>
      <c r="I399" s="4"/>
      <c r="J399" s="4"/>
      <c r="K399" s="26"/>
      <c r="L399" s="4"/>
      <c r="M399" s="26"/>
      <c r="N399" s="26"/>
    </row>
    <row r="400">
      <c r="A400" s="26"/>
      <c r="B400" s="4"/>
      <c r="C400" s="4"/>
      <c r="D400" s="4"/>
      <c r="E400" s="4"/>
      <c r="F400" s="4"/>
      <c r="G400" s="4"/>
      <c r="H400" s="4"/>
      <c r="I400" s="4"/>
      <c r="J400" s="4"/>
      <c r="K400" s="26"/>
      <c r="L400" s="4"/>
      <c r="M400" s="26"/>
      <c r="N400" s="26"/>
    </row>
    <row r="401">
      <c r="A401" s="26"/>
      <c r="B401" s="4"/>
      <c r="C401" s="4"/>
      <c r="D401" s="4"/>
      <c r="E401" s="4"/>
      <c r="F401" s="4"/>
      <c r="G401" s="4"/>
      <c r="H401" s="4"/>
      <c r="I401" s="4"/>
      <c r="J401" s="4"/>
      <c r="K401" s="26"/>
      <c r="L401" s="4"/>
      <c r="M401" s="26"/>
      <c r="N401" s="26"/>
    </row>
    <row r="402">
      <c r="A402" s="26"/>
      <c r="B402" s="4"/>
      <c r="C402" s="4"/>
      <c r="D402" s="4"/>
      <c r="E402" s="4"/>
      <c r="F402" s="4"/>
      <c r="G402" s="4"/>
      <c r="H402" s="4"/>
      <c r="I402" s="4"/>
      <c r="J402" s="4"/>
      <c r="K402" s="26"/>
      <c r="L402" s="4"/>
      <c r="M402" s="26"/>
      <c r="N402" s="26"/>
    </row>
    <row r="403">
      <c r="A403" s="26"/>
      <c r="B403" s="4"/>
      <c r="C403" s="4"/>
      <c r="D403" s="4"/>
      <c r="E403" s="4"/>
      <c r="F403" s="4"/>
      <c r="G403" s="4"/>
      <c r="H403" s="4"/>
      <c r="I403" s="4"/>
      <c r="J403" s="4"/>
      <c r="K403" s="26"/>
      <c r="L403" s="4"/>
      <c r="M403" s="26"/>
      <c r="N403" s="26"/>
    </row>
    <row r="404">
      <c r="A404" s="26"/>
      <c r="B404" s="4"/>
      <c r="C404" s="4"/>
      <c r="D404" s="4"/>
      <c r="E404" s="4"/>
      <c r="F404" s="4"/>
      <c r="G404" s="4"/>
      <c r="H404" s="4"/>
      <c r="I404" s="4"/>
      <c r="J404" s="4"/>
      <c r="K404" s="26"/>
      <c r="L404" s="4"/>
      <c r="M404" s="26"/>
      <c r="N404" s="26"/>
    </row>
    <row r="405">
      <c r="A405" s="26"/>
      <c r="B405" s="4"/>
      <c r="C405" s="4"/>
      <c r="D405" s="4"/>
      <c r="E405" s="4"/>
      <c r="F405" s="4"/>
      <c r="G405" s="4"/>
      <c r="H405" s="4"/>
      <c r="I405" s="4"/>
      <c r="J405" s="4"/>
      <c r="K405" s="26"/>
      <c r="L405" s="4"/>
      <c r="M405" s="26"/>
      <c r="N405" s="26"/>
    </row>
    <row r="406">
      <c r="A406" s="26"/>
      <c r="B406" s="4"/>
      <c r="C406" s="4"/>
      <c r="D406" s="4"/>
      <c r="E406" s="4"/>
      <c r="F406" s="4"/>
      <c r="G406" s="4"/>
      <c r="H406" s="4"/>
      <c r="I406" s="4"/>
      <c r="J406" s="4"/>
      <c r="K406" s="26"/>
      <c r="L406" s="4"/>
      <c r="M406" s="26"/>
      <c r="N406" s="26"/>
    </row>
    <row r="407">
      <c r="A407" s="26"/>
      <c r="B407" s="4"/>
      <c r="C407" s="4"/>
      <c r="D407" s="4"/>
      <c r="E407" s="4"/>
      <c r="F407" s="4"/>
      <c r="G407" s="4"/>
      <c r="H407" s="4"/>
      <c r="I407" s="4"/>
      <c r="J407" s="4"/>
      <c r="K407" s="26"/>
      <c r="L407" s="4"/>
      <c r="M407" s="26"/>
      <c r="N407" s="26"/>
    </row>
    <row r="408">
      <c r="A408" s="26"/>
      <c r="B408" s="4"/>
      <c r="C408" s="4"/>
      <c r="D408" s="4"/>
      <c r="E408" s="4"/>
      <c r="F408" s="4"/>
      <c r="G408" s="4"/>
      <c r="H408" s="4"/>
      <c r="I408" s="4"/>
      <c r="J408" s="4"/>
      <c r="K408" s="26"/>
      <c r="L408" s="4"/>
      <c r="M408" s="26"/>
      <c r="N408" s="26"/>
    </row>
    <row r="409">
      <c r="A409" s="26"/>
      <c r="B409" s="4"/>
      <c r="C409" s="4"/>
      <c r="D409" s="4"/>
      <c r="E409" s="4"/>
      <c r="F409" s="4"/>
      <c r="G409" s="4"/>
      <c r="H409" s="4"/>
      <c r="I409" s="4"/>
      <c r="J409" s="4"/>
      <c r="K409" s="26"/>
      <c r="L409" s="4"/>
      <c r="M409" s="26"/>
      <c r="N409" s="26"/>
    </row>
    <row r="410">
      <c r="A410" s="26"/>
      <c r="B410" s="4"/>
      <c r="C410" s="4"/>
      <c r="D410" s="4"/>
      <c r="E410" s="4"/>
      <c r="F410" s="4"/>
      <c r="G410" s="4"/>
      <c r="H410" s="4"/>
      <c r="I410" s="4"/>
      <c r="J410" s="4"/>
      <c r="K410" s="26"/>
      <c r="L410" s="4"/>
      <c r="M410" s="26"/>
      <c r="N410" s="26"/>
    </row>
    <row r="411">
      <c r="A411" s="26"/>
      <c r="B411" s="4"/>
      <c r="C411" s="4"/>
      <c r="D411" s="4"/>
      <c r="E411" s="4"/>
      <c r="F411" s="4"/>
      <c r="G411" s="4"/>
      <c r="H411" s="4"/>
      <c r="I411" s="4"/>
      <c r="J411" s="4"/>
      <c r="K411" s="26"/>
      <c r="L411" s="4"/>
      <c r="M411" s="26"/>
      <c r="N411" s="26"/>
    </row>
    <row r="412">
      <c r="A412" s="26"/>
      <c r="B412" s="4"/>
      <c r="C412" s="4"/>
      <c r="D412" s="4"/>
      <c r="E412" s="4"/>
      <c r="F412" s="4"/>
      <c r="G412" s="4"/>
      <c r="H412" s="4"/>
      <c r="I412" s="4"/>
      <c r="J412" s="4"/>
      <c r="K412" s="26"/>
      <c r="L412" s="4"/>
      <c r="M412" s="26"/>
      <c r="N412" s="26"/>
    </row>
    <row r="413">
      <c r="A413" s="26"/>
      <c r="B413" s="4"/>
      <c r="C413" s="4"/>
      <c r="D413" s="4"/>
      <c r="E413" s="4"/>
      <c r="F413" s="4"/>
      <c r="G413" s="4"/>
      <c r="H413" s="4"/>
      <c r="I413" s="4"/>
      <c r="J413" s="4"/>
      <c r="K413" s="26"/>
      <c r="L413" s="4"/>
      <c r="M413" s="26"/>
      <c r="N413" s="26"/>
    </row>
    <row r="414">
      <c r="A414" s="26"/>
      <c r="B414" s="4"/>
      <c r="C414" s="4"/>
      <c r="D414" s="4"/>
      <c r="E414" s="4"/>
      <c r="F414" s="4"/>
      <c r="G414" s="4"/>
      <c r="H414" s="4"/>
      <c r="I414" s="4"/>
      <c r="J414" s="4"/>
      <c r="K414" s="26"/>
      <c r="L414" s="4"/>
      <c r="M414" s="26"/>
      <c r="N414" s="26"/>
    </row>
    <row r="415">
      <c r="A415" s="26"/>
      <c r="B415" s="4"/>
      <c r="C415" s="4"/>
      <c r="D415" s="4"/>
      <c r="E415" s="4"/>
      <c r="F415" s="4"/>
      <c r="G415" s="4"/>
      <c r="H415" s="4"/>
      <c r="I415" s="4"/>
      <c r="J415" s="4"/>
      <c r="K415" s="26"/>
      <c r="L415" s="4"/>
      <c r="M415" s="26"/>
      <c r="N415" s="26"/>
    </row>
    <row r="416">
      <c r="A416" s="26"/>
      <c r="B416" s="4"/>
      <c r="C416" s="4"/>
      <c r="D416" s="4"/>
      <c r="E416" s="4"/>
      <c r="F416" s="4"/>
      <c r="G416" s="4"/>
      <c r="H416" s="4"/>
      <c r="I416" s="4"/>
      <c r="J416" s="4"/>
      <c r="K416" s="26"/>
      <c r="L416" s="4"/>
      <c r="M416" s="26"/>
      <c r="N416" s="26"/>
    </row>
    <row r="417">
      <c r="A417" s="26"/>
      <c r="B417" s="4"/>
      <c r="C417" s="4"/>
      <c r="D417" s="4"/>
      <c r="E417" s="4"/>
      <c r="F417" s="4"/>
      <c r="G417" s="4"/>
      <c r="H417" s="4"/>
      <c r="I417" s="4"/>
      <c r="J417" s="4"/>
      <c r="K417" s="26"/>
      <c r="L417" s="4"/>
      <c r="M417" s="26"/>
      <c r="N417" s="26"/>
    </row>
    <row r="418">
      <c r="A418" s="26"/>
      <c r="B418" s="4"/>
      <c r="C418" s="4"/>
      <c r="D418" s="4"/>
      <c r="E418" s="4"/>
      <c r="F418" s="4"/>
      <c r="G418" s="4"/>
      <c r="H418" s="4"/>
      <c r="I418" s="4"/>
      <c r="J418" s="4"/>
      <c r="K418" s="26"/>
      <c r="L418" s="4"/>
      <c r="M418" s="26"/>
      <c r="N418" s="26"/>
    </row>
    <row r="419">
      <c r="A419" s="26"/>
      <c r="B419" s="4"/>
      <c r="C419" s="4"/>
      <c r="D419" s="4"/>
      <c r="E419" s="4"/>
      <c r="F419" s="4"/>
      <c r="G419" s="4"/>
      <c r="H419" s="4"/>
      <c r="I419" s="4"/>
      <c r="J419" s="4"/>
      <c r="K419" s="26"/>
      <c r="L419" s="4"/>
      <c r="M419" s="26"/>
      <c r="N419" s="26"/>
    </row>
    <row r="420">
      <c r="A420" s="26"/>
      <c r="B420" s="4"/>
      <c r="C420" s="4"/>
      <c r="D420" s="4"/>
      <c r="E420" s="4"/>
      <c r="F420" s="4"/>
      <c r="G420" s="4"/>
      <c r="H420" s="4"/>
      <c r="I420" s="4"/>
      <c r="J420" s="4"/>
      <c r="K420" s="26"/>
      <c r="L420" s="4"/>
      <c r="M420" s="26"/>
      <c r="N420" s="26"/>
    </row>
    <row r="421">
      <c r="A421" s="26"/>
      <c r="B421" s="4"/>
      <c r="C421" s="4"/>
      <c r="D421" s="4"/>
      <c r="E421" s="4"/>
      <c r="F421" s="4"/>
      <c r="G421" s="4"/>
      <c r="H421" s="4"/>
      <c r="I421" s="4"/>
      <c r="J421" s="4"/>
      <c r="K421" s="26"/>
      <c r="L421" s="4"/>
      <c r="M421" s="26"/>
      <c r="N421" s="26"/>
    </row>
    <row r="422">
      <c r="A422" s="26"/>
      <c r="B422" s="4"/>
      <c r="C422" s="4"/>
      <c r="D422" s="4"/>
      <c r="E422" s="4"/>
      <c r="F422" s="4"/>
      <c r="G422" s="4"/>
      <c r="H422" s="4"/>
      <c r="I422" s="4"/>
      <c r="J422" s="4"/>
      <c r="K422" s="26"/>
      <c r="L422" s="4"/>
      <c r="M422" s="26"/>
      <c r="N422" s="26"/>
    </row>
    <row r="423">
      <c r="A423" s="26"/>
      <c r="B423" s="4"/>
      <c r="C423" s="4"/>
      <c r="D423" s="4"/>
      <c r="E423" s="4"/>
      <c r="F423" s="4"/>
      <c r="G423" s="4"/>
      <c r="H423" s="4"/>
      <c r="I423" s="4"/>
      <c r="J423" s="4"/>
      <c r="K423" s="26"/>
      <c r="L423" s="4"/>
      <c r="M423" s="26"/>
      <c r="N423" s="26"/>
    </row>
    <row r="424">
      <c r="A424" s="26"/>
      <c r="B424" s="4"/>
      <c r="C424" s="4"/>
      <c r="D424" s="4"/>
      <c r="E424" s="4"/>
      <c r="F424" s="4"/>
      <c r="G424" s="4"/>
      <c r="H424" s="4"/>
      <c r="I424" s="4"/>
      <c r="J424" s="4"/>
      <c r="K424" s="26"/>
      <c r="L424" s="4"/>
      <c r="M424" s="26"/>
      <c r="N424" s="26"/>
    </row>
    <row r="425">
      <c r="A425" s="26"/>
      <c r="B425" s="4"/>
      <c r="C425" s="4"/>
      <c r="D425" s="4"/>
      <c r="E425" s="4"/>
      <c r="F425" s="4"/>
      <c r="G425" s="4"/>
      <c r="H425" s="4"/>
      <c r="I425" s="4"/>
      <c r="J425" s="4"/>
      <c r="K425" s="26"/>
      <c r="L425" s="4"/>
      <c r="M425" s="26"/>
      <c r="N425" s="26"/>
    </row>
    <row r="426">
      <c r="A426" s="26"/>
      <c r="B426" s="4"/>
      <c r="C426" s="4"/>
      <c r="D426" s="4"/>
      <c r="E426" s="4"/>
      <c r="F426" s="4"/>
      <c r="G426" s="4"/>
      <c r="H426" s="4"/>
      <c r="I426" s="4"/>
      <c r="J426" s="4"/>
      <c r="K426" s="26"/>
      <c r="L426" s="4"/>
      <c r="M426" s="26"/>
      <c r="N426" s="26"/>
    </row>
    <row r="427">
      <c r="A427" s="26"/>
      <c r="B427" s="4"/>
      <c r="C427" s="4"/>
      <c r="D427" s="4"/>
      <c r="E427" s="4"/>
      <c r="F427" s="4"/>
      <c r="G427" s="4"/>
      <c r="H427" s="4"/>
      <c r="I427" s="4"/>
      <c r="J427" s="4"/>
      <c r="K427" s="26"/>
      <c r="L427" s="4"/>
      <c r="M427" s="26"/>
      <c r="N427" s="26"/>
    </row>
    <row r="428">
      <c r="A428" s="26"/>
      <c r="B428" s="4"/>
      <c r="C428" s="4"/>
      <c r="D428" s="4"/>
      <c r="E428" s="4"/>
      <c r="F428" s="4"/>
      <c r="G428" s="4"/>
      <c r="H428" s="4"/>
      <c r="I428" s="4"/>
      <c r="J428" s="4"/>
      <c r="K428" s="26"/>
      <c r="L428" s="4"/>
      <c r="M428" s="26"/>
      <c r="N428" s="26"/>
    </row>
    <row r="429">
      <c r="A429" s="26"/>
      <c r="B429" s="4"/>
      <c r="C429" s="4"/>
      <c r="D429" s="4"/>
      <c r="E429" s="4"/>
      <c r="F429" s="4"/>
      <c r="G429" s="4"/>
      <c r="H429" s="4"/>
      <c r="I429" s="4"/>
      <c r="J429" s="4"/>
      <c r="K429" s="26"/>
      <c r="L429" s="4"/>
      <c r="M429" s="26"/>
      <c r="N429" s="26"/>
    </row>
    <row r="430">
      <c r="A430" s="26"/>
      <c r="B430" s="4"/>
      <c r="C430" s="4"/>
      <c r="D430" s="4"/>
      <c r="E430" s="4"/>
      <c r="F430" s="4"/>
      <c r="G430" s="4"/>
      <c r="H430" s="4"/>
      <c r="I430" s="4"/>
      <c r="J430" s="4"/>
      <c r="K430" s="26"/>
      <c r="L430" s="4"/>
      <c r="M430" s="26"/>
      <c r="N430" s="26"/>
    </row>
    <row r="431">
      <c r="A431" s="26"/>
      <c r="B431" s="4"/>
      <c r="C431" s="4"/>
      <c r="D431" s="4"/>
      <c r="E431" s="4"/>
      <c r="F431" s="4"/>
      <c r="G431" s="4"/>
      <c r="H431" s="4"/>
      <c r="I431" s="4"/>
      <c r="J431" s="4"/>
      <c r="K431" s="26"/>
      <c r="L431" s="4"/>
      <c r="M431" s="26"/>
      <c r="N431" s="26"/>
    </row>
    <row r="432">
      <c r="A432" s="26"/>
      <c r="B432" s="4"/>
      <c r="C432" s="4"/>
      <c r="D432" s="4"/>
      <c r="E432" s="4"/>
      <c r="F432" s="4"/>
      <c r="G432" s="4"/>
      <c r="H432" s="4"/>
      <c r="I432" s="4"/>
      <c r="J432" s="4"/>
      <c r="K432" s="26"/>
      <c r="L432" s="4"/>
      <c r="M432" s="26"/>
      <c r="N432" s="26"/>
    </row>
    <row r="433">
      <c r="A433" s="26"/>
      <c r="B433" s="4"/>
      <c r="C433" s="4"/>
      <c r="D433" s="4"/>
      <c r="E433" s="4"/>
      <c r="F433" s="4"/>
      <c r="G433" s="4"/>
      <c r="H433" s="4"/>
      <c r="I433" s="4"/>
      <c r="J433" s="4"/>
      <c r="K433" s="26"/>
      <c r="L433" s="4"/>
      <c r="M433" s="26"/>
      <c r="N433" s="26"/>
    </row>
    <row r="434">
      <c r="A434" s="26"/>
      <c r="B434" s="4"/>
      <c r="C434" s="4"/>
      <c r="D434" s="4"/>
      <c r="E434" s="4"/>
      <c r="F434" s="4"/>
      <c r="G434" s="4"/>
      <c r="H434" s="4"/>
      <c r="I434" s="4"/>
      <c r="J434" s="4"/>
      <c r="K434" s="26"/>
      <c r="L434" s="4"/>
      <c r="M434" s="26"/>
      <c r="N434" s="26"/>
    </row>
    <row r="435">
      <c r="A435" s="26"/>
      <c r="B435" s="4"/>
      <c r="C435" s="4"/>
      <c r="D435" s="4"/>
      <c r="E435" s="4"/>
      <c r="F435" s="4"/>
      <c r="G435" s="4"/>
      <c r="H435" s="4"/>
      <c r="I435" s="4"/>
      <c r="J435" s="4"/>
      <c r="K435" s="26"/>
      <c r="L435" s="4"/>
      <c r="M435" s="26"/>
      <c r="N435" s="26"/>
    </row>
    <row r="436">
      <c r="A436" s="26"/>
      <c r="B436" s="4"/>
      <c r="C436" s="4"/>
      <c r="D436" s="4"/>
      <c r="E436" s="4"/>
      <c r="F436" s="4"/>
      <c r="G436" s="4"/>
      <c r="H436" s="4"/>
      <c r="I436" s="4"/>
      <c r="J436" s="4"/>
      <c r="K436" s="26"/>
      <c r="L436" s="4"/>
      <c r="M436" s="26"/>
      <c r="N436" s="26"/>
    </row>
    <row r="437">
      <c r="A437" s="26"/>
      <c r="B437" s="4"/>
      <c r="C437" s="4"/>
      <c r="D437" s="4"/>
      <c r="E437" s="4"/>
      <c r="F437" s="4"/>
      <c r="G437" s="4"/>
      <c r="H437" s="4"/>
      <c r="I437" s="4"/>
      <c r="J437" s="4"/>
      <c r="K437" s="26"/>
      <c r="L437" s="4"/>
      <c r="M437" s="26"/>
      <c r="N437" s="26"/>
    </row>
    <row r="438">
      <c r="A438" s="26"/>
      <c r="B438" s="4"/>
      <c r="C438" s="4"/>
      <c r="D438" s="4"/>
      <c r="E438" s="4"/>
      <c r="F438" s="4"/>
      <c r="G438" s="4"/>
      <c r="H438" s="4"/>
      <c r="I438" s="4"/>
      <c r="J438" s="4"/>
      <c r="K438" s="26"/>
      <c r="L438" s="4"/>
      <c r="M438" s="26"/>
      <c r="N438" s="26"/>
    </row>
    <row r="439">
      <c r="A439" s="26"/>
      <c r="B439" s="4"/>
      <c r="C439" s="4"/>
      <c r="D439" s="4"/>
      <c r="E439" s="4"/>
      <c r="F439" s="4"/>
      <c r="G439" s="4"/>
      <c r="H439" s="4"/>
      <c r="I439" s="4"/>
      <c r="J439" s="4"/>
      <c r="K439" s="26"/>
      <c r="L439" s="4"/>
      <c r="M439" s="26"/>
      <c r="N439" s="26"/>
    </row>
    <row r="440">
      <c r="A440" s="26"/>
      <c r="B440" s="4"/>
      <c r="C440" s="4"/>
      <c r="D440" s="4"/>
      <c r="E440" s="4"/>
      <c r="F440" s="4"/>
      <c r="G440" s="4"/>
      <c r="H440" s="4"/>
      <c r="I440" s="4"/>
      <c r="J440" s="4"/>
      <c r="K440" s="26"/>
      <c r="L440" s="4"/>
      <c r="M440" s="26"/>
      <c r="N440" s="26"/>
    </row>
    <row r="441">
      <c r="A441" s="26"/>
      <c r="B441" s="4"/>
      <c r="C441" s="4"/>
      <c r="D441" s="4"/>
      <c r="E441" s="4"/>
      <c r="F441" s="4"/>
      <c r="G441" s="4"/>
      <c r="H441" s="4"/>
      <c r="I441" s="4"/>
      <c r="J441" s="4"/>
      <c r="K441" s="26"/>
      <c r="L441" s="4"/>
      <c r="M441" s="26"/>
      <c r="N441" s="26"/>
    </row>
    <row r="442">
      <c r="A442" s="26"/>
      <c r="B442" s="4"/>
      <c r="C442" s="4"/>
      <c r="D442" s="4"/>
      <c r="E442" s="4"/>
      <c r="F442" s="4"/>
      <c r="G442" s="4"/>
      <c r="H442" s="4"/>
      <c r="I442" s="4"/>
      <c r="J442" s="4"/>
      <c r="K442" s="26"/>
      <c r="L442" s="4"/>
      <c r="M442" s="26"/>
      <c r="N442" s="26"/>
    </row>
    <row r="443">
      <c r="A443" s="26"/>
      <c r="B443" s="4"/>
      <c r="C443" s="4"/>
      <c r="D443" s="4"/>
      <c r="E443" s="4"/>
      <c r="F443" s="4"/>
      <c r="G443" s="4"/>
      <c r="H443" s="4"/>
      <c r="I443" s="4"/>
      <c r="J443" s="4"/>
      <c r="K443" s="26"/>
      <c r="L443" s="4"/>
      <c r="M443" s="26"/>
      <c r="N443" s="26"/>
    </row>
    <row r="444">
      <c r="A444" s="26"/>
      <c r="B444" s="4"/>
      <c r="C444" s="4"/>
      <c r="D444" s="4"/>
      <c r="E444" s="4"/>
      <c r="F444" s="4"/>
      <c r="G444" s="4"/>
      <c r="H444" s="4"/>
      <c r="I444" s="4"/>
      <c r="J444" s="4"/>
      <c r="K444" s="26"/>
      <c r="L444" s="4"/>
      <c r="M444" s="26"/>
      <c r="N444" s="26"/>
    </row>
    <row r="445">
      <c r="A445" s="26"/>
      <c r="B445" s="4"/>
      <c r="C445" s="4"/>
      <c r="D445" s="4"/>
      <c r="E445" s="4"/>
      <c r="F445" s="4"/>
      <c r="G445" s="4"/>
      <c r="H445" s="4"/>
      <c r="I445" s="4"/>
      <c r="J445" s="4"/>
      <c r="K445" s="26"/>
      <c r="L445" s="4"/>
      <c r="M445" s="26"/>
      <c r="N445" s="26"/>
    </row>
    <row r="446">
      <c r="A446" s="26"/>
      <c r="B446" s="4"/>
      <c r="C446" s="4"/>
      <c r="D446" s="4"/>
      <c r="E446" s="4"/>
      <c r="F446" s="4"/>
      <c r="G446" s="4"/>
      <c r="H446" s="4"/>
      <c r="I446" s="4"/>
      <c r="J446" s="4"/>
      <c r="K446" s="26"/>
      <c r="L446" s="4"/>
      <c r="M446" s="26"/>
      <c r="N446" s="26"/>
    </row>
    <row r="447">
      <c r="A447" s="26"/>
      <c r="B447" s="4"/>
      <c r="C447" s="4"/>
      <c r="D447" s="4"/>
      <c r="E447" s="4"/>
      <c r="F447" s="4"/>
      <c r="G447" s="4"/>
      <c r="H447" s="4"/>
      <c r="I447" s="4"/>
      <c r="J447" s="4"/>
      <c r="K447" s="26"/>
      <c r="L447" s="4"/>
      <c r="M447" s="26"/>
      <c r="N447" s="26"/>
    </row>
    <row r="448">
      <c r="A448" s="26"/>
      <c r="B448" s="4"/>
      <c r="C448" s="4"/>
      <c r="D448" s="4"/>
      <c r="E448" s="4"/>
      <c r="F448" s="4"/>
      <c r="G448" s="4"/>
      <c r="H448" s="4"/>
      <c r="I448" s="4"/>
      <c r="J448" s="4"/>
      <c r="K448" s="26"/>
      <c r="L448" s="4"/>
      <c r="M448" s="26"/>
      <c r="N448" s="26"/>
    </row>
    <row r="449">
      <c r="A449" s="26"/>
      <c r="B449" s="4"/>
      <c r="C449" s="4"/>
      <c r="D449" s="4"/>
      <c r="E449" s="4"/>
      <c r="F449" s="4"/>
      <c r="G449" s="4"/>
      <c r="H449" s="4"/>
      <c r="I449" s="4"/>
      <c r="J449" s="4"/>
      <c r="K449" s="26"/>
      <c r="L449" s="4"/>
      <c r="M449" s="26"/>
      <c r="N449" s="26"/>
    </row>
    <row r="450">
      <c r="A450" s="26"/>
      <c r="B450" s="4"/>
      <c r="C450" s="4"/>
      <c r="D450" s="4"/>
      <c r="E450" s="4"/>
      <c r="F450" s="4"/>
      <c r="G450" s="4"/>
      <c r="H450" s="4"/>
      <c r="I450" s="4"/>
      <c r="J450" s="4"/>
      <c r="K450" s="26"/>
      <c r="L450" s="4"/>
      <c r="M450" s="26"/>
      <c r="N450" s="26"/>
    </row>
    <row r="451">
      <c r="A451" s="26"/>
      <c r="B451" s="4"/>
      <c r="C451" s="4"/>
      <c r="D451" s="4"/>
      <c r="E451" s="4"/>
      <c r="F451" s="4"/>
      <c r="G451" s="4"/>
      <c r="H451" s="4"/>
      <c r="I451" s="4"/>
      <c r="J451" s="4"/>
      <c r="K451" s="26"/>
      <c r="L451" s="4"/>
      <c r="M451" s="26"/>
      <c r="N451" s="26"/>
    </row>
    <row r="452">
      <c r="A452" s="26"/>
      <c r="B452" s="4"/>
      <c r="C452" s="4"/>
      <c r="D452" s="4"/>
      <c r="E452" s="4"/>
      <c r="F452" s="4"/>
      <c r="G452" s="4"/>
      <c r="H452" s="4"/>
      <c r="I452" s="4"/>
      <c r="J452" s="4"/>
      <c r="K452" s="26"/>
      <c r="L452" s="4"/>
      <c r="M452" s="26"/>
      <c r="N452" s="26"/>
    </row>
    <row r="453">
      <c r="A453" s="26"/>
      <c r="B453" s="4"/>
      <c r="C453" s="4"/>
      <c r="D453" s="4"/>
      <c r="E453" s="4"/>
      <c r="F453" s="4"/>
      <c r="G453" s="4"/>
      <c r="H453" s="4"/>
      <c r="I453" s="4"/>
      <c r="J453" s="4"/>
      <c r="K453" s="26"/>
      <c r="L453" s="4"/>
      <c r="M453" s="26"/>
      <c r="N453" s="26"/>
    </row>
    <row r="454">
      <c r="A454" s="26"/>
      <c r="B454" s="4"/>
      <c r="C454" s="4"/>
      <c r="D454" s="4"/>
      <c r="E454" s="4"/>
      <c r="F454" s="4"/>
      <c r="G454" s="4"/>
      <c r="H454" s="4"/>
      <c r="I454" s="4"/>
      <c r="J454" s="4"/>
      <c r="K454" s="26"/>
      <c r="L454" s="4"/>
      <c r="M454" s="26"/>
      <c r="N454" s="26"/>
    </row>
    <row r="455">
      <c r="A455" s="26"/>
      <c r="B455" s="4"/>
      <c r="C455" s="4"/>
      <c r="D455" s="4"/>
      <c r="E455" s="4"/>
      <c r="F455" s="4"/>
      <c r="G455" s="4"/>
      <c r="H455" s="4"/>
      <c r="I455" s="4"/>
      <c r="J455" s="4"/>
      <c r="K455" s="26"/>
      <c r="L455" s="4"/>
      <c r="M455" s="26"/>
      <c r="N455" s="26"/>
    </row>
    <row r="456">
      <c r="A456" s="26"/>
      <c r="B456" s="4"/>
      <c r="C456" s="4"/>
      <c r="D456" s="4"/>
      <c r="E456" s="4"/>
      <c r="F456" s="4"/>
      <c r="G456" s="4"/>
      <c r="H456" s="4"/>
      <c r="I456" s="4"/>
      <c r="J456" s="4"/>
      <c r="K456" s="26"/>
      <c r="L456" s="4"/>
      <c r="M456" s="26"/>
      <c r="N456" s="26"/>
    </row>
    <row r="457">
      <c r="A457" s="26"/>
      <c r="B457" s="4"/>
      <c r="C457" s="4"/>
      <c r="D457" s="4"/>
      <c r="E457" s="4"/>
      <c r="F457" s="4"/>
      <c r="G457" s="4"/>
      <c r="H457" s="4"/>
      <c r="I457" s="4"/>
      <c r="J457" s="4"/>
      <c r="K457" s="26"/>
      <c r="L457" s="4"/>
      <c r="M457" s="26"/>
      <c r="N457" s="26"/>
    </row>
    <row r="458">
      <c r="A458" s="26"/>
      <c r="B458" s="4"/>
      <c r="C458" s="4"/>
      <c r="D458" s="4"/>
      <c r="E458" s="4"/>
      <c r="F458" s="4"/>
      <c r="G458" s="4"/>
      <c r="H458" s="4"/>
      <c r="I458" s="4"/>
      <c r="J458" s="4"/>
      <c r="K458" s="26"/>
      <c r="L458" s="4"/>
      <c r="M458" s="26"/>
      <c r="N458" s="26"/>
    </row>
    <row r="459">
      <c r="A459" s="26"/>
      <c r="B459" s="4"/>
      <c r="C459" s="4"/>
      <c r="D459" s="4"/>
      <c r="E459" s="4"/>
      <c r="F459" s="4"/>
      <c r="G459" s="4"/>
      <c r="H459" s="4"/>
      <c r="I459" s="4"/>
      <c r="J459" s="4"/>
      <c r="K459" s="26"/>
      <c r="L459" s="4"/>
      <c r="M459" s="26"/>
      <c r="N459" s="26"/>
    </row>
    <row r="460">
      <c r="A460" s="26"/>
      <c r="B460" s="4"/>
      <c r="C460" s="4"/>
      <c r="D460" s="4"/>
      <c r="E460" s="4"/>
      <c r="F460" s="4"/>
      <c r="G460" s="4"/>
      <c r="H460" s="4"/>
      <c r="I460" s="4"/>
      <c r="J460" s="4"/>
      <c r="K460" s="26"/>
      <c r="L460" s="4"/>
      <c r="M460" s="26"/>
      <c r="N460" s="26"/>
    </row>
    <row r="461">
      <c r="A461" s="26"/>
      <c r="B461" s="4"/>
      <c r="C461" s="4"/>
      <c r="D461" s="4"/>
      <c r="E461" s="4"/>
      <c r="F461" s="4"/>
      <c r="G461" s="4"/>
      <c r="H461" s="4"/>
      <c r="I461" s="4"/>
      <c r="J461" s="4"/>
      <c r="K461" s="26"/>
      <c r="L461" s="4"/>
      <c r="M461" s="26"/>
      <c r="N461" s="26"/>
    </row>
    <row r="462">
      <c r="A462" s="26"/>
      <c r="B462" s="4"/>
      <c r="C462" s="4"/>
      <c r="D462" s="4"/>
      <c r="E462" s="4"/>
      <c r="F462" s="4"/>
      <c r="G462" s="4"/>
      <c r="H462" s="4"/>
      <c r="I462" s="4"/>
      <c r="J462" s="4"/>
      <c r="K462" s="26"/>
      <c r="L462" s="4"/>
      <c r="M462" s="26"/>
      <c r="N462" s="26"/>
    </row>
    <row r="463">
      <c r="A463" s="26"/>
      <c r="B463" s="4"/>
      <c r="C463" s="4"/>
      <c r="D463" s="4"/>
      <c r="E463" s="4"/>
      <c r="F463" s="4"/>
      <c r="G463" s="4"/>
      <c r="H463" s="4"/>
      <c r="I463" s="4"/>
      <c r="J463" s="4"/>
      <c r="K463" s="26"/>
      <c r="L463" s="4"/>
      <c r="M463" s="26"/>
      <c r="N463" s="26"/>
    </row>
    <row r="464">
      <c r="A464" s="26"/>
      <c r="B464" s="4"/>
      <c r="C464" s="4"/>
      <c r="D464" s="4"/>
      <c r="E464" s="4"/>
      <c r="F464" s="4"/>
      <c r="G464" s="4"/>
      <c r="H464" s="4"/>
      <c r="I464" s="4"/>
      <c r="J464" s="4"/>
      <c r="K464" s="26"/>
      <c r="L464" s="4"/>
      <c r="M464" s="26"/>
      <c r="N464" s="26"/>
    </row>
    <row r="465">
      <c r="A465" s="26"/>
      <c r="B465" s="4"/>
      <c r="C465" s="4"/>
      <c r="D465" s="4"/>
      <c r="E465" s="4"/>
      <c r="F465" s="4"/>
      <c r="G465" s="4"/>
      <c r="H465" s="4"/>
      <c r="I465" s="4"/>
      <c r="J465" s="4"/>
      <c r="K465" s="26"/>
      <c r="L465" s="4"/>
      <c r="M465" s="26"/>
      <c r="N465" s="26"/>
    </row>
    <row r="466">
      <c r="A466" s="26"/>
      <c r="B466" s="4"/>
      <c r="C466" s="4"/>
      <c r="D466" s="4"/>
      <c r="E466" s="4"/>
      <c r="F466" s="4"/>
      <c r="G466" s="4"/>
      <c r="H466" s="4"/>
      <c r="I466" s="4"/>
      <c r="J466" s="4"/>
      <c r="K466" s="26"/>
      <c r="L466" s="4"/>
      <c r="M466" s="26"/>
      <c r="N466" s="26"/>
    </row>
    <row r="467">
      <c r="A467" s="26"/>
      <c r="B467" s="4"/>
      <c r="C467" s="4"/>
      <c r="D467" s="4"/>
      <c r="E467" s="4"/>
      <c r="F467" s="4"/>
      <c r="G467" s="4"/>
      <c r="H467" s="4"/>
      <c r="I467" s="4"/>
      <c r="J467" s="4"/>
      <c r="K467" s="26"/>
      <c r="L467" s="4"/>
      <c r="M467" s="26"/>
      <c r="N467" s="26"/>
    </row>
    <row r="468">
      <c r="A468" s="26"/>
      <c r="B468" s="4"/>
      <c r="C468" s="4"/>
      <c r="D468" s="4"/>
      <c r="E468" s="4"/>
      <c r="F468" s="4"/>
      <c r="G468" s="4"/>
      <c r="H468" s="4"/>
      <c r="I468" s="4"/>
      <c r="J468" s="4"/>
      <c r="K468" s="26"/>
      <c r="L468" s="4"/>
      <c r="M468" s="26"/>
      <c r="N468" s="26"/>
    </row>
    <row r="469">
      <c r="A469" s="26"/>
      <c r="B469" s="4"/>
      <c r="C469" s="4"/>
      <c r="D469" s="4"/>
      <c r="E469" s="4"/>
      <c r="F469" s="4"/>
      <c r="G469" s="4"/>
      <c r="H469" s="4"/>
      <c r="I469" s="4"/>
      <c r="J469" s="4"/>
      <c r="K469" s="26"/>
      <c r="L469" s="4"/>
      <c r="M469" s="26"/>
      <c r="N469" s="26"/>
    </row>
    <row r="470">
      <c r="A470" s="26"/>
      <c r="B470" s="4"/>
      <c r="C470" s="4"/>
      <c r="D470" s="4"/>
      <c r="E470" s="4"/>
      <c r="F470" s="4"/>
      <c r="G470" s="4"/>
      <c r="H470" s="4"/>
      <c r="I470" s="4"/>
      <c r="J470" s="4"/>
      <c r="K470" s="26"/>
      <c r="L470" s="4"/>
      <c r="M470" s="26"/>
      <c r="N470" s="26"/>
    </row>
    <row r="471">
      <c r="A471" s="26"/>
      <c r="B471" s="4"/>
      <c r="C471" s="4"/>
      <c r="D471" s="4"/>
      <c r="E471" s="4"/>
      <c r="F471" s="4"/>
      <c r="G471" s="4"/>
      <c r="H471" s="4"/>
      <c r="I471" s="4"/>
      <c r="J471" s="4"/>
      <c r="K471" s="26"/>
      <c r="L471" s="4"/>
      <c r="M471" s="26"/>
      <c r="N471" s="26"/>
    </row>
    <row r="472">
      <c r="A472" s="26"/>
      <c r="B472" s="4"/>
      <c r="C472" s="4"/>
      <c r="D472" s="4"/>
      <c r="E472" s="4"/>
      <c r="F472" s="4"/>
      <c r="G472" s="4"/>
      <c r="H472" s="4"/>
      <c r="I472" s="4"/>
      <c r="J472" s="4"/>
      <c r="K472" s="26"/>
      <c r="L472" s="4"/>
      <c r="M472" s="26"/>
      <c r="N472" s="26"/>
    </row>
    <row r="473">
      <c r="A473" s="26"/>
      <c r="B473" s="4"/>
      <c r="C473" s="4"/>
      <c r="D473" s="4"/>
      <c r="E473" s="4"/>
      <c r="F473" s="4"/>
      <c r="G473" s="4"/>
      <c r="H473" s="4"/>
      <c r="I473" s="4"/>
      <c r="J473" s="4"/>
      <c r="K473" s="26"/>
      <c r="L473" s="4"/>
      <c r="M473" s="26"/>
      <c r="N473" s="26"/>
    </row>
    <row r="474">
      <c r="A474" s="26"/>
      <c r="B474" s="4"/>
      <c r="C474" s="4"/>
      <c r="D474" s="4"/>
      <c r="E474" s="4"/>
      <c r="F474" s="4"/>
      <c r="G474" s="4"/>
      <c r="H474" s="4"/>
      <c r="I474" s="4"/>
      <c r="J474" s="4"/>
      <c r="K474" s="26"/>
      <c r="L474" s="4"/>
      <c r="M474" s="26"/>
      <c r="N474" s="26"/>
    </row>
    <row r="475">
      <c r="A475" s="26"/>
      <c r="B475" s="4"/>
      <c r="C475" s="4"/>
      <c r="D475" s="4"/>
      <c r="E475" s="4"/>
      <c r="F475" s="4"/>
      <c r="G475" s="4"/>
      <c r="H475" s="4"/>
      <c r="I475" s="4"/>
      <c r="J475" s="4"/>
      <c r="K475" s="26"/>
      <c r="L475" s="4"/>
      <c r="M475" s="26"/>
      <c r="N475" s="26"/>
    </row>
    <row r="476">
      <c r="A476" s="26"/>
      <c r="B476" s="4"/>
      <c r="C476" s="4"/>
      <c r="D476" s="4"/>
      <c r="E476" s="4"/>
      <c r="F476" s="4"/>
      <c r="G476" s="4"/>
      <c r="H476" s="4"/>
      <c r="I476" s="4"/>
      <c r="J476" s="4"/>
      <c r="K476" s="26"/>
      <c r="L476" s="4"/>
      <c r="M476" s="26"/>
      <c r="N476" s="26"/>
    </row>
    <row r="477">
      <c r="A477" s="26"/>
      <c r="B477" s="4"/>
      <c r="C477" s="4"/>
      <c r="D477" s="4"/>
      <c r="E477" s="4"/>
      <c r="F477" s="4"/>
      <c r="G477" s="4"/>
      <c r="H477" s="4"/>
      <c r="I477" s="4"/>
      <c r="J477" s="4"/>
      <c r="K477" s="26"/>
      <c r="L477" s="4"/>
      <c r="M477" s="26"/>
      <c r="N477" s="26"/>
    </row>
    <row r="478">
      <c r="A478" s="26"/>
      <c r="B478" s="4"/>
      <c r="C478" s="4"/>
      <c r="D478" s="4"/>
      <c r="E478" s="4"/>
      <c r="F478" s="4"/>
      <c r="G478" s="4"/>
      <c r="H478" s="4"/>
      <c r="I478" s="4"/>
      <c r="J478" s="4"/>
      <c r="K478" s="26"/>
      <c r="L478" s="4"/>
      <c r="M478" s="26"/>
      <c r="N478" s="26"/>
    </row>
    <row r="479">
      <c r="A479" s="26"/>
      <c r="B479" s="4"/>
      <c r="C479" s="4"/>
      <c r="D479" s="4"/>
      <c r="E479" s="4"/>
      <c r="F479" s="4"/>
      <c r="G479" s="4"/>
      <c r="H479" s="4"/>
      <c r="I479" s="4"/>
      <c r="J479" s="4"/>
      <c r="K479" s="26"/>
      <c r="L479" s="4"/>
      <c r="M479" s="26"/>
      <c r="N479" s="26"/>
    </row>
    <row r="480">
      <c r="A480" s="26"/>
      <c r="B480" s="4"/>
      <c r="C480" s="4"/>
      <c r="D480" s="4"/>
      <c r="E480" s="4"/>
      <c r="F480" s="4"/>
      <c r="G480" s="4"/>
      <c r="H480" s="4"/>
      <c r="I480" s="4"/>
      <c r="J480" s="4"/>
      <c r="K480" s="26"/>
      <c r="L480" s="4"/>
      <c r="M480" s="26"/>
      <c r="N480" s="26"/>
    </row>
    <row r="481">
      <c r="A481" s="26"/>
      <c r="B481" s="4"/>
      <c r="C481" s="4"/>
      <c r="D481" s="4"/>
      <c r="E481" s="4"/>
      <c r="F481" s="4"/>
      <c r="G481" s="4"/>
      <c r="H481" s="4"/>
      <c r="I481" s="4"/>
      <c r="J481" s="4"/>
      <c r="K481" s="26"/>
      <c r="L481" s="4"/>
      <c r="M481" s="26"/>
      <c r="N481" s="26"/>
    </row>
    <row r="482">
      <c r="A482" s="26"/>
      <c r="B482" s="4"/>
      <c r="C482" s="4"/>
      <c r="D482" s="4"/>
      <c r="E482" s="4"/>
      <c r="F482" s="4"/>
      <c r="G482" s="4"/>
      <c r="H482" s="4"/>
      <c r="I482" s="4"/>
      <c r="J482" s="4"/>
      <c r="K482" s="26"/>
      <c r="L482" s="4"/>
      <c r="M482" s="26"/>
      <c r="N482" s="26"/>
    </row>
    <row r="483">
      <c r="A483" s="26"/>
      <c r="B483" s="4"/>
      <c r="C483" s="4"/>
      <c r="D483" s="4"/>
      <c r="E483" s="4"/>
      <c r="F483" s="4"/>
      <c r="G483" s="4"/>
      <c r="H483" s="4"/>
      <c r="I483" s="4"/>
      <c r="J483" s="4"/>
      <c r="K483" s="26"/>
      <c r="L483" s="4"/>
      <c r="M483" s="26"/>
      <c r="N483" s="26"/>
    </row>
    <row r="484">
      <c r="A484" s="26"/>
      <c r="B484" s="4"/>
      <c r="C484" s="4"/>
      <c r="D484" s="4"/>
      <c r="E484" s="4"/>
      <c r="F484" s="4"/>
      <c r="G484" s="4"/>
      <c r="H484" s="4"/>
      <c r="I484" s="4"/>
      <c r="J484" s="4"/>
      <c r="K484" s="26"/>
      <c r="L484" s="4"/>
      <c r="M484" s="26"/>
      <c r="N484" s="26"/>
    </row>
    <row r="485">
      <c r="A485" s="26"/>
      <c r="B485" s="4"/>
      <c r="C485" s="4"/>
      <c r="D485" s="4"/>
      <c r="E485" s="4"/>
      <c r="F485" s="4"/>
      <c r="G485" s="4"/>
      <c r="H485" s="4"/>
      <c r="I485" s="4"/>
      <c r="J485" s="4"/>
      <c r="K485" s="26"/>
      <c r="L485" s="4"/>
      <c r="M485" s="26"/>
      <c r="N485" s="26"/>
    </row>
    <row r="486">
      <c r="A486" s="26"/>
      <c r="B486" s="4"/>
      <c r="C486" s="4"/>
      <c r="D486" s="4"/>
      <c r="E486" s="4"/>
      <c r="F486" s="4"/>
      <c r="G486" s="4"/>
      <c r="H486" s="4"/>
      <c r="I486" s="4"/>
      <c r="J486" s="4"/>
      <c r="K486" s="26"/>
      <c r="L486" s="4"/>
      <c r="M486" s="26"/>
      <c r="N486" s="26"/>
    </row>
    <row r="487">
      <c r="A487" s="26"/>
      <c r="B487" s="4"/>
      <c r="C487" s="4"/>
      <c r="D487" s="4"/>
      <c r="E487" s="4"/>
      <c r="F487" s="4"/>
      <c r="G487" s="4"/>
      <c r="H487" s="4"/>
      <c r="I487" s="4"/>
      <c r="J487" s="4"/>
      <c r="K487" s="26"/>
      <c r="L487" s="4"/>
      <c r="M487" s="26"/>
      <c r="N487" s="26"/>
    </row>
    <row r="488">
      <c r="A488" s="26"/>
      <c r="B488" s="4"/>
      <c r="C488" s="4"/>
      <c r="D488" s="4"/>
      <c r="E488" s="4"/>
      <c r="F488" s="4"/>
      <c r="G488" s="4"/>
      <c r="H488" s="4"/>
      <c r="I488" s="4"/>
      <c r="J488" s="4"/>
      <c r="K488" s="26"/>
      <c r="L488" s="4"/>
      <c r="M488" s="26"/>
      <c r="N488" s="26"/>
    </row>
    <row r="489">
      <c r="A489" s="26"/>
      <c r="B489" s="4"/>
      <c r="C489" s="4"/>
      <c r="D489" s="4"/>
      <c r="E489" s="4"/>
      <c r="F489" s="4"/>
      <c r="G489" s="4"/>
      <c r="H489" s="4"/>
      <c r="I489" s="4"/>
      <c r="J489" s="4"/>
      <c r="K489" s="26"/>
      <c r="L489" s="4"/>
      <c r="M489" s="26"/>
      <c r="N489" s="26"/>
    </row>
    <row r="490">
      <c r="A490" s="26"/>
      <c r="B490" s="4"/>
      <c r="C490" s="4"/>
      <c r="D490" s="4"/>
      <c r="E490" s="4"/>
      <c r="F490" s="4"/>
      <c r="G490" s="4"/>
      <c r="H490" s="4"/>
      <c r="I490" s="4"/>
      <c r="J490" s="4"/>
      <c r="K490" s="26"/>
      <c r="L490" s="4"/>
      <c r="M490" s="26"/>
      <c r="N490" s="26"/>
    </row>
    <row r="491">
      <c r="A491" s="26"/>
      <c r="B491" s="4"/>
      <c r="C491" s="4"/>
      <c r="D491" s="4"/>
      <c r="E491" s="4"/>
      <c r="F491" s="4"/>
      <c r="G491" s="4"/>
      <c r="H491" s="4"/>
      <c r="I491" s="4"/>
      <c r="J491" s="4"/>
      <c r="K491" s="26"/>
      <c r="L491" s="4"/>
      <c r="M491" s="26"/>
      <c r="N491" s="26"/>
    </row>
    <row r="492">
      <c r="A492" s="26"/>
      <c r="B492" s="4"/>
      <c r="C492" s="4"/>
      <c r="D492" s="4"/>
      <c r="E492" s="4"/>
      <c r="F492" s="4"/>
      <c r="G492" s="4"/>
      <c r="H492" s="4"/>
      <c r="I492" s="4"/>
      <c r="J492" s="4"/>
      <c r="K492" s="26"/>
      <c r="L492" s="4"/>
      <c r="M492" s="26"/>
      <c r="N492" s="26"/>
    </row>
    <row r="493">
      <c r="A493" s="26"/>
      <c r="B493" s="4"/>
      <c r="C493" s="4"/>
      <c r="D493" s="4"/>
      <c r="E493" s="4"/>
      <c r="F493" s="4"/>
      <c r="G493" s="4"/>
      <c r="H493" s="4"/>
      <c r="I493" s="4"/>
      <c r="J493" s="4"/>
      <c r="K493" s="26"/>
      <c r="L493" s="4"/>
      <c r="M493" s="26"/>
      <c r="N493" s="26"/>
    </row>
    <row r="494">
      <c r="A494" s="26"/>
      <c r="B494" s="4"/>
      <c r="C494" s="4"/>
      <c r="D494" s="4"/>
      <c r="E494" s="4"/>
      <c r="F494" s="4"/>
      <c r="G494" s="4"/>
      <c r="H494" s="4"/>
      <c r="I494" s="4"/>
      <c r="J494" s="4"/>
      <c r="K494" s="26"/>
      <c r="L494" s="4"/>
      <c r="M494" s="26"/>
      <c r="N494" s="26"/>
    </row>
    <row r="495">
      <c r="A495" s="26"/>
      <c r="B495" s="4"/>
      <c r="C495" s="4"/>
      <c r="D495" s="4"/>
      <c r="E495" s="4"/>
      <c r="F495" s="4"/>
      <c r="G495" s="4"/>
      <c r="H495" s="4"/>
      <c r="I495" s="4"/>
      <c r="J495" s="4"/>
      <c r="K495" s="26"/>
      <c r="L495" s="4"/>
      <c r="M495" s="26"/>
      <c r="N495" s="26"/>
    </row>
    <row r="496">
      <c r="A496" s="26"/>
      <c r="B496" s="4"/>
      <c r="C496" s="4"/>
      <c r="D496" s="4"/>
      <c r="E496" s="4"/>
      <c r="F496" s="4"/>
      <c r="G496" s="4"/>
      <c r="H496" s="4"/>
      <c r="I496" s="4"/>
      <c r="J496" s="4"/>
      <c r="K496" s="26"/>
      <c r="L496" s="4"/>
      <c r="M496" s="26"/>
      <c r="N496" s="26"/>
    </row>
    <row r="497">
      <c r="A497" s="26"/>
      <c r="B497" s="4"/>
      <c r="C497" s="4"/>
      <c r="D497" s="4"/>
      <c r="E497" s="4"/>
      <c r="F497" s="4"/>
      <c r="G497" s="4"/>
      <c r="H497" s="4"/>
      <c r="I497" s="4"/>
      <c r="J497" s="4"/>
      <c r="K497" s="26"/>
      <c r="L497" s="4"/>
      <c r="M497" s="26"/>
      <c r="N497" s="26"/>
    </row>
    <row r="498">
      <c r="A498" s="26"/>
      <c r="B498" s="4"/>
      <c r="C498" s="4"/>
      <c r="D498" s="4"/>
      <c r="E498" s="4"/>
      <c r="F498" s="4"/>
      <c r="G498" s="4"/>
      <c r="H498" s="4"/>
      <c r="I498" s="4"/>
      <c r="J498" s="4"/>
      <c r="K498" s="26"/>
      <c r="L498" s="4"/>
      <c r="M498" s="26"/>
      <c r="N498" s="26"/>
    </row>
    <row r="499">
      <c r="A499" s="26"/>
      <c r="B499" s="4"/>
      <c r="C499" s="4"/>
      <c r="D499" s="4"/>
      <c r="E499" s="4"/>
      <c r="F499" s="4"/>
      <c r="G499" s="4"/>
      <c r="H499" s="4"/>
      <c r="I499" s="4"/>
      <c r="J499" s="4"/>
      <c r="K499" s="26"/>
      <c r="L499" s="4"/>
      <c r="M499" s="26"/>
      <c r="N499" s="26"/>
    </row>
    <row r="500">
      <c r="A500" s="26"/>
      <c r="B500" s="4"/>
      <c r="C500" s="4"/>
      <c r="D500" s="4"/>
      <c r="E500" s="4"/>
      <c r="F500" s="4"/>
      <c r="G500" s="4"/>
      <c r="H500" s="4"/>
      <c r="I500" s="4"/>
      <c r="J500" s="4"/>
      <c r="K500" s="26"/>
      <c r="L500" s="4"/>
      <c r="M500" s="26"/>
      <c r="N500" s="26"/>
    </row>
    <row r="501">
      <c r="A501" s="26"/>
      <c r="B501" s="4"/>
      <c r="C501" s="4"/>
      <c r="D501" s="4"/>
      <c r="E501" s="4"/>
      <c r="F501" s="4"/>
      <c r="G501" s="4"/>
      <c r="H501" s="4"/>
      <c r="I501" s="4"/>
      <c r="J501" s="4"/>
      <c r="K501" s="26"/>
      <c r="L501" s="4"/>
      <c r="M501" s="26"/>
      <c r="N501" s="26"/>
    </row>
    <row r="502">
      <c r="A502" s="26"/>
      <c r="B502" s="4"/>
      <c r="C502" s="4"/>
      <c r="D502" s="4"/>
      <c r="E502" s="4"/>
      <c r="F502" s="4"/>
      <c r="G502" s="4"/>
      <c r="H502" s="4"/>
      <c r="I502" s="4"/>
      <c r="J502" s="4"/>
      <c r="K502" s="26"/>
      <c r="L502" s="4"/>
      <c r="M502" s="26"/>
      <c r="N502" s="26"/>
    </row>
    <row r="503">
      <c r="A503" s="26"/>
      <c r="B503" s="4"/>
      <c r="C503" s="4"/>
      <c r="D503" s="4"/>
      <c r="E503" s="4"/>
      <c r="F503" s="4"/>
      <c r="G503" s="4"/>
      <c r="H503" s="4"/>
      <c r="I503" s="4"/>
      <c r="J503" s="4"/>
      <c r="K503" s="26"/>
      <c r="L503" s="4"/>
      <c r="M503" s="26"/>
      <c r="N503" s="26"/>
    </row>
    <row r="504">
      <c r="A504" s="26"/>
      <c r="B504" s="4"/>
      <c r="C504" s="4"/>
      <c r="D504" s="4"/>
      <c r="E504" s="4"/>
      <c r="F504" s="4"/>
      <c r="G504" s="4"/>
      <c r="H504" s="4"/>
      <c r="I504" s="4"/>
      <c r="J504" s="4"/>
      <c r="K504" s="26"/>
      <c r="L504" s="4"/>
      <c r="M504" s="26"/>
      <c r="N504" s="26"/>
    </row>
    <row r="505">
      <c r="A505" s="26"/>
      <c r="B505" s="4"/>
      <c r="C505" s="4"/>
      <c r="D505" s="4"/>
      <c r="E505" s="4"/>
      <c r="F505" s="4"/>
      <c r="G505" s="4"/>
      <c r="H505" s="4"/>
      <c r="I505" s="4"/>
      <c r="J505" s="4"/>
      <c r="K505" s="26"/>
      <c r="L505" s="4"/>
      <c r="M505" s="26"/>
      <c r="N505" s="26"/>
    </row>
    <row r="506">
      <c r="A506" s="26"/>
      <c r="B506" s="4"/>
      <c r="C506" s="4"/>
      <c r="D506" s="4"/>
      <c r="E506" s="4"/>
      <c r="F506" s="4"/>
      <c r="G506" s="4"/>
      <c r="H506" s="4"/>
      <c r="I506" s="4"/>
      <c r="J506" s="4"/>
      <c r="K506" s="26"/>
      <c r="L506" s="4"/>
      <c r="M506" s="26"/>
      <c r="N506" s="26"/>
    </row>
    <row r="507">
      <c r="A507" s="26"/>
      <c r="B507" s="4"/>
      <c r="C507" s="4"/>
      <c r="D507" s="4"/>
      <c r="E507" s="4"/>
      <c r="F507" s="4"/>
      <c r="G507" s="4"/>
      <c r="H507" s="4"/>
      <c r="I507" s="4"/>
      <c r="J507" s="4"/>
      <c r="K507" s="26"/>
      <c r="L507" s="4"/>
      <c r="M507" s="26"/>
      <c r="N507" s="26"/>
    </row>
    <row r="508">
      <c r="A508" s="26"/>
      <c r="B508" s="4"/>
      <c r="C508" s="4"/>
      <c r="D508" s="4"/>
      <c r="E508" s="4"/>
      <c r="F508" s="4"/>
      <c r="G508" s="4"/>
      <c r="H508" s="4"/>
      <c r="I508" s="4"/>
      <c r="J508" s="4"/>
      <c r="K508" s="26"/>
      <c r="L508" s="4"/>
      <c r="M508" s="26"/>
      <c r="N508" s="26"/>
    </row>
    <row r="509">
      <c r="A509" s="26"/>
      <c r="B509" s="4"/>
      <c r="C509" s="4"/>
      <c r="D509" s="4"/>
      <c r="E509" s="4"/>
      <c r="F509" s="4"/>
      <c r="G509" s="4"/>
      <c r="H509" s="4"/>
      <c r="I509" s="4"/>
      <c r="J509" s="4"/>
      <c r="K509" s="26"/>
      <c r="L509" s="4"/>
      <c r="M509" s="26"/>
      <c r="N509" s="26"/>
    </row>
    <row r="510">
      <c r="A510" s="26"/>
      <c r="B510" s="4"/>
      <c r="C510" s="4"/>
      <c r="D510" s="4"/>
      <c r="E510" s="4"/>
      <c r="F510" s="4"/>
      <c r="G510" s="4"/>
      <c r="H510" s="4"/>
      <c r="I510" s="4"/>
      <c r="J510" s="4"/>
      <c r="K510" s="26"/>
      <c r="L510" s="4"/>
      <c r="M510" s="26"/>
      <c r="N510" s="26"/>
    </row>
    <row r="511">
      <c r="A511" s="26"/>
      <c r="B511" s="4"/>
      <c r="C511" s="4"/>
      <c r="D511" s="4"/>
      <c r="E511" s="4"/>
      <c r="F511" s="4"/>
      <c r="G511" s="4"/>
      <c r="H511" s="4"/>
      <c r="I511" s="4"/>
      <c r="J511" s="4"/>
      <c r="K511" s="26"/>
      <c r="L511" s="4"/>
      <c r="M511" s="26"/>
      <c r="N511" s="26"/>
    </row>
    <row r="512">
      <c r="A512" s="26"/>
      <c r="B512" s="4"/>
      <c r="C512" s="4"/>
      <c r="D512" s="4"/>
      <c r="E512" s="4"/>
      <c r="F512" s="4"/>
      <c r="G512" s="4"/>
      <c r="H512" s="4"/>
      <c r="I512" s="4"/>
      <c r="J512" s="4"/>
      <c r="K512" s="26"/>
      <c r="L512" s="4"/>
      <c r="M512" s="26"/>
      <c r="N512" s="26"/>
    </row>
    <row r="513">
      <c r="A513" s="26"/>
      <c r="B513" s="4"/>
      <c r="C513" s="4"/>
      <c r="D513" s="4"/>
      <c r="E513" s="4"/>
      <c r="F513" s="4"/>
      <c r="G513" s="4"/>
      <c r="H513" s="4"/>
      <c r="I513" s="4"/>
      <c r="J513" s="4"/>
      <c r="K513" s="26"/>
      <c r="L513" s="4"/>
      <c r="M513" s="26"/>
      <c r="N513" s="26"/>
    </row>
    <row r="514">
      <c r="A514" s="26"/>
      <c r="B514" s="4"/>
      <c r="C514" s="4"/>
      <c r="D514" s="4"/>
      <c r="E514" s="4"/>
      <c r="F514" s="4"/>
      <c r="G514" s="4"/>
      <c r="H514" s="4"/>
      <c r="I514" s="4"/>
      <c r="J514" s="4"/>
      <c r="K514" s="26"/>
      <c r="L514" s="4"/>
      <c r="M514" s="26"/>
      <c r="N514" s="26"/>
    </row>
    <row r="515">
      <c r="A515" s="26"/>
      <c r="B515" s="4"/>
      <c r="C515" s="4"/>
      <c r="D515" s="4"/>
      <c r="E515" s="4"/>
      <c r="F515" s="4"/>
      <c r="G515" s="4"/>
      <c r="H515" s="4"/>
      <c r="I515" s="4"/>
      <c r="J515" s="4"/>
      <c r="K515" s="26"/>
      <c r="L515" s="4"/>
      <c r="M515" s="26"/>
      <c r="N515" s="26"/>
    </row>
    <row r="516">
      <c r="A516" s="26"/>
      <c r="B516" s="4"/>
      <c r="C516" s="4"/>
      <c r="D516" s="4"/>
      <c r="E516" s="4"/>
      <c r="F516" s="4"/>
      <c r="G516" s="4"/>
      <c r="H516" s="4"/>
      <c r="I516" s="4"/>
      <c r="J516" s="4"/>
      <c r="K516" s="26"/>
      <c r="L516" s="4"/>
      <c r="M516" s="26"/>
      <c r="N516" s="26"/>
    </row>
    <row r="517">
      <c r="A517" s="26"/>
      <c r="B517" s="4"/>
      <c r="C517" s="4"/>
      <c r="D517" s="4"/>
      <c r="E517" s="4"/>
      <c r="F517" s="4"/>
      <c r="G517" s="4"/>
      <c r="H517" s="4"/>
      <c r="I517" s="4"/>
      <c r="J517" s="4"/>
      <c r="K517" s="26"/>
      <c r="L517" s="4"/>
      <c r="M517" s="26"/>
      <c r="N517" s="26"/>
    </row>
    <row r="518">
      <c r="A518" s="26"/>
      <c r="B518" s="4"/>
      <c r="C518" s="4"/>
      <c r="D518" s="4"/>
      <c r="E518" s="4"/>
      <c r="F518" s="4"/>
      <c r="G518" s="4"/>
      <c r="H518" s="4"/>
      <c r="I518" s="4"/>
      <c r="J518" s="4"/>
      <c r="K518" s="26"/>
      <c r="L518" s="4"/>
      <c r="M518" s="26"/>
      <c r="N518" s="26"/>
    </row>
    <row r="519">
      <c r="A519" s="26"/>
      <c r="B519" s="4"/>
      <c r="C519" s="4"/>
      <c r="D519" s="4"/>
      <c r="E519" s="4"/>
      <c r="F519" s="4"/>
      <c r="G519" s="4"/>
      <c r="H519" s="4"/>
      <c r="I519" s="4"/>
      <c r="J519" s="4"/>
      <c r="K519" s="26"/>
      <c r="L519" s="4"/>
      <c r="M519" s="26"/>
      <c r="N519" s="26"/>
    </row>
    <row r="520">
      <c r="A520" s="26"/>
      <c r="B520" s="4"/>
      <c r="C520" s="4"/>
      <c r="D520" s="4"/>
      <c r="E520" s="4"/>
      <c r="F520" s="4"/>
      <c r="G520" s="4"/>
      <c r="H520" s="4"/>
      <c r="I520" s="4"/>
      <c r="J520" s="4"/>
      <c r="K520" s="26"/>
      <c r="L520" s="4"/>
      <c r="M520" s="26"/>
      <c r="N520" s="26"/>
    </row>
    <row r="521">
      <c r="A521" s="26"/>
      <c r="B521" s="4"/>
      <c r="C521" s="4"/>
      <c r="D521" s="4"/>
      <c r="E521" s="4"/>
      <c r="F521" s="4"/>
      <c r="G521" s="4"/>
      <c r="H521" s="4"/>
      <c r="I521" s="4"/>
      <c r="J521" s="4"/>
      <c r="K521" s="26"/>
      <c r="L521" s="4"/>
      <c r="M521" s="26"/>
      <c r="N521" s="26"/>
    </row>
    <row r="522">
      <c r="A522" s="26"/>
      <c r="B522" s="4"/>
      <c r="C522" s="4"/>
      <c r="D522" s="4"/>
      <c r="E522" s="4"/>
      <c r="F522" s="4"/>
      <c r="G522" s="4"/>
      <c r="H522" s="4"/>
      <c r="I522" s="4"/>
      <c r="J522" s="4"/>
      <c r="K522" s="26"/>
      <c r="L522" s="4"/>
      <c r="M522" s="26"/>
      <c r="N522" s="26"/>
    </row>
    <row r="523">
      <c r="A523" s="26"/>
      <c r="B523" s="4"/>
      <c r="C523" s="4"/>
      <c r="D523" s="4"/>
      <c r="E523" s="4"/>
      <c r="F523" s="4"/>
      <c r="G523" s="4"/>
      <c r="H523" s="4"/>
      <c r="I523" s="4"/>
      <c r="J523" s="4"/>
      <c r="K523" s="26"/>
      <c r="L523" s="4"/>
      <c r="M523" s="26"/>
      <c r="N523" s="26"/>
    </row>
    <row r="524">
      <c r="A524" s="26"/>
      <c r="B524" s="4"/>
      <c r="C524" s="4"/>
      <c r="D524" s="4"/>
      <c r="E524" s="4"/>
      <c r="F524" s="4"/>
      <c r="G524" s="4"/>
      <c r="H524" s="4"/>
      <c r="I524" s="4"/>
      <c r="J524" s="4"/>
      <c r="K524" s="26"/>
      <c r="L524" s="4"/>
      <c r="M524" s="26"/>
      <c r="N524" s="26"/>
    </row>
    <row r="525">
      <c r="A525" s="26"/>
      <c r="B525" s="4"/>
      <c r="C525" s="4"/>
      <c r="D525" s="4"/>
      <c r="E525" s="4"/>
      <c r="F525" s="4"/>
      <c r="G525" s="4"/>
      <c r="H525" s="4"/>
      <c r="I525" s="4"/>
      <c r="J525" s="4"/>
      <c r="K525" s="26"/>
      <c r="L525" s="4"/>
      <c r="M525" s="26"/>
      <c r="N525" s="26"/>
    </row>
    <row r="526">
      <c r="A526" s="26"/>
      <c r="B526" s="4"/>
      <c r="C526" s="4"/>
      <c r="D526" s="4"/>
      <c r="E526" s="4"/>
      <c r="F526" s="4"/>
      <c r="G526" s="4"/>
      <c r="H526" s="4"/>
      <c r="I526" s="4"/>
      <c r="J526" s="4"/>
      <c r="K526" s="26"/>
      <c r="L526" s="4"/>
      <c r="M526" s="26"/>
      <c r="N526" s="26"/>
    </row>
    <row r="527">
      <c r="A527" s="26"/>
      <c r="B527" s="4"/>
      <c r="C527" s="4"/>
      <c r="D527" s="4"/>
      <c r="E527" s="4"/>
      <c r="F527" s="4"/>
      <c r="G527" s="4"/>
      <c r="H527" s="4"/>
      <c r="I527" s="4"/>
      <c r="J527" s="4"/>
      <c r="K527" s="26"/>
      <c r="L527" s="4"/>
      <c r="M527" s="26"/>
      <c r="N527" s="26"/>
    </row>
    <row r="528">
      <c r="A528" s="26"/>
      <c r="B528" s="4"/>
      <c r="C528" s="4"/>
      <c r="D528" s="4"/>
      <c r="E528" s="4"/>
      <c r="F528" s="4"/>
      <c r="G528" s="4"/>
      <c r="H528" s="4"/>
      <c r="I528" s="4"/>
      <c r="J528" s="4"/>
      <c r="K528" s="26"/>
      <c r="L528" s="4"/>
      <c r="M528" s="26"/>
      <c r="N528" s="26"/>
    </row>
    <row r="529">
      <c r="A529" s="26"/>
      <c r="B529" s="4"/>
      <c r="C529" s="4"/>
      <c r="D529" s="4"/>
      <c r="E529" s="4"/>
      <c r="F529" s="4"/>
      <c r="G529" s="4"/>
      <c r="H529" s="4"/>
      <c r="I529" s="4"/>
      <c r="J529" s="4"/>
      <c r="K529" s="26"/>
      <c r="L529" s="4"/>
      <c r="M529" s="26"/>
      <c r="N529" s="26"/>
    </row>
    <row r="530">
      <c r="A530" s="26"/>
      <c r="B530" s="4"/>
      <c r="C530" s="4"/>
      <c r="D530" s="4"/>
      <c r="E530" s="4"/>
      <c r="F530" s="4"/>
      <c r="G530" s="4"/>
      <c r="H530" s="4"/>
      <c r="I530" s="4"/>
      <c r="J530" s="4"/>
      <c r="K530" s="26"/>
      <c r="L530" s="4"/>
      <c r="M530" s="26"/>
      <c r="N530" s="26"/>
    </row>
    <row r="531">
      <c r="A531" s="26"/>
      <c r="B531" s="4"/>
      <c r="C531" s="4"/>
      <c r="D531" s="4"/>
      <c r="E531" s="4"/>
      <c r="F531" s="4"/>
      <c r="G531" s="4"/>
      <c r="H531" s="4"/>
      <c r="I531" s="4"/>
      <c r="J531" s="4"/>
      <c r="K531" s="26"/>
      <c r="L531" s="4"/>
      <c r="M531" s="26"/>
      <c r="N531" s="26"/>
    </row>
    <row r="532">
      <c r="A532" s="26"/>
      <c r="B532" s="4"/>
      <c r="C532" s="4"/>
      <c r="D532" s="4"/>
      <c r="E532" s="4"/>
      <c r="F532" s="4"/>
      <c r="G532" s="4"/>
      <c r="H532" s="4"/>
      <c r="I532" s="4"/>
      <c r="J532" s="4"/>
      <c r="K532" s="26"/>
      <c r="L532" s="4"/>
      <c r="M532" s="26"/>
      <c r="N532" s="26"/>
    </row>
    <row r="533">
      <c r="A533" s="26"/>
      <c r="B533" s="4"/>
      <c r="C533" s="4"/>
      <c r="D533" s="4"/>
      <c r="E533" s="4"/>
      <c r="F533" s="4"/>
      <c r="G533" s="4"/>
      <c r="H533" s="4"/>
      <c r="I533" s="4"/>
      <c r="J533" s="4"/>
      <c r="K533" s="26"/>
      <c r="L533" s="4"/>
      <c r="M533" s="26"/>
      <c r="N533" s="26"/>
    </row>
    <row r="534">
      <c r="A534" s="26"/>
      <c r="B534" s="4"/>
      <c r="C534" s="4"/>
      <c r="D534" s="4"/>
      <c r="E534" s="4"/>
      <c r="F534" s="4"/>
      <c r="G534" s="4"/>
      <c r="H534" s="4"/>
      <c r="I534" s="4"/>
      <c r="J534" s="4"/>
      <c r="K534" s="26"/>
      <c r="L534" s="4"/>
      <c r="M534" s="26"/>
      <c r="N534" s="26"/>
    </row>
    <row r="535">
      <c r="A535" s="26"/>
      <c r="B535" s="4"/>
      <c r="C535" s="4"/>
      <c r="D535" s="4"/>
      <c r="E535" s="4"/>
      <c r="F535" s="4"/>
      <c r="G535" s="4"/>
      <c r="H535" s="4"/>
      <c r="I535" s="4"/>
      <c r="J535" s="4"/>
      <c r="K535" s="26"/>
      <c r="L535" s="4"/>
      <c r="M535" s="26"/>
      <c r="N535" s="26"/>
    </row>
    <row r="536">
      <c r="A536" s="26"/>
      <c r="B536" s="4"/>
      <c r="C536" s="4"/>
      <c r="D536" s="4"/>
      <c r="E536" s="4"/>
      <c r="F536" s="4"/>
      <c r="G536" s="4"/>
      <c r="H536" s="4"/>
      <c r="I536" s="4"/>
      <c r="J536" s="4"/>
      <c r="K536" s="26"/>
      <c r="L536" s="4"/>
      <c r="M536" s="26"/>
      <c r="N536" s="26"/>
    </row>
    <row r="537">
      <c r="A537" s="26"/>
      <c r="B537" s="4"/>
      <c r="C537" s="4"/>
      <c r="D537" s="4"/>
      <c r="E537" s="4"/>
      <c r="F537" s="4"/>
      <c r="G537" s="4"/>
      <c r="H537" s="4"/>
      <c r="I537" s="4"/>
      <c r="J537" s="4"/>
      <c r="K537" s="26"/>
      <c r="L537" s="4"/>
      <c r="M537" s="26"/>
      <c r="N537" s="26"/>
    </row>
    <row r="538">
      <c r="A538" s="26"/>
      <c r="B538" s="4"/>
      <c r="C538" s="4"/>
      <c r="D538" s="4"/>
      <c r="E538" s="4"/>
      <c r="F538" s="4"/>
      <c r="G538" s="4"/>
      <c r="H538" s="4"/>
      <c r="I538" s="4"/>
      <c r="J538" s="4"/>
      <c r="K538" s="26"/>
      <c r="L538" s="4"/>
      <c r="M538" s="26"/>
      <c r="N538" s="26"/>
    </row>
    <row r="539">
      <c r="A539" s="26"/>
      <c r="B539" s="4"/>
      <c r="C539" s="4"/>
      <c r="D539" s="4"/>
      <c r="E539" s="4"/>
      <c r="F539" s="4"/>
      <c r="G539" s="4"/>
      <c r="H539" s="4"/>
      <c r="I539" s="4"/>
      <c r="J539" s="4"/>
      <c r="K539" s="26"/>
      <c r="L539" s="4"/>
      <c r="M539" s="26"/>
      <c r="N539" s="26"/>
    </row>
    <row r="540">
      <c r="A540" s="26"/>
      <c r="B540" s="4"/>
      <c r="C540" s="4"/>
      <c r="D540" s="4"/>
      <c r="E540" s="4"/>
      <c r="F540" s="4"/>
      <c r="G540" s="4"/>
      <c r="H540" s="4"/>
      <c r="I540" s="4"/>
      <c r="J540" s="4"/>
      <c r="K540" s="26"/>
      <c r="L540" s="4"/>
      <c r="M540" s="26"/>
      <c r="N540" s="26"/>
    </row>
    <row r="541">
      <c r="A541" s="26"/>
      <c r="B541" s="4"/>
      <c r="C541" s="4"/>
      <c r="D541" s="4"/>
      <c r="E541" s="4"/>
      <c r="F541" s="4"/>
      <c r="G541" s="4"/>
      <c r="H541" s="4"/>
      <c r="I541" s="4"/>
      <c r="J541" s="4"/>
      <c r="K541" s="26"/>
      <c r="L541" s="4"/>
      <c r="M541" s="26"/>
      <c r="N541" s="26"/>
    </row>
    <row r="542">
      <c r="A542" s="26"/>
      <c r="B542" s="4"/>
      <c r="C542" s="4"/>
      <c r="D542" s="4"/>
      <c r="E542" s="4"/>
      <c r="F542" s="4"/>
      <c r="G542" s="4"/>
      <c r="H542" s="4"/>
      <c r="I542" s="4"/>
      <c r="J542" s="4"/>
      <c r="K542" s="26"/>
      <c r="L542" s="4"/>
      <c r="M542" s="26"/>
      <c r="N542" s="26"/>
    </row>
    <row r="543">
      <c r="A543" s="26"/>
      <c r="B543" s="4"/>
      <c r="C543" s="4"/>
      <c r="D543" s="4"/>
      <c r="E543" s="4"/>
      <c r="F543" s="4"/>
      <c r="G543" s="4"/>
      <c r="H543" s="4"/>
      <c r="I543" s="4"/>
      <c r="J543" s="4"/>
      <c r="K543" s="26"/>
      <c r="L543" s="4"/>
      <c r="M543" s="26"/>
      <c r="N543" s="26"/>
    </row>
    <row r="544">
      <c r="A544" s="26"/>
      <c r="B544" s="4"/>
      <c r="C544" s="4"/>
      <c r="D544" s="4"/>
      <c r="E544" s="4"/>
      <c r="F544" s="4"/>
      <c r="G544" s="4"/>
      <c r="H544" s="4"/>
      <c r="I544" s="4"/>
      <c r="J544" s="4"/>
      <c r="K544" s="26"/>
      <c r="L544" s="4"/>
      <c r="M544" s="26"/>
      <c r="N544" s="26"/>
    </row>
    <row r="545">
      <c r="A545" s="26"/>
      <c r="B545" s="4"/>
      <c r="C545" s="4"/>
      <c r="D545" s="4"/>
      <c r="E545" s="4"/>
      <c r="F545" s="4"/>
      <c r="G545" s="4"/>
      <c r="H545" s="4"/>
      <c r="I545" s="4"/>
      <c r="J545" s="4"/>
      <c r="K545" s="26"/>
      <c r="L545" s="4"/>
      <c r="M545" s="26"/>
      <c r="N545" s="26"/>
    </row>
    <row r="546">
      <c r="A546" s="26"/>
      <c r="B546" s="4"/>
      <c r="C546" s="4"/>
      <c r="D546" s="4"/>
      <c r="E546" s="4"/>
      <c r="F546" s="4"/>
      <c r="G546" s="4"/>
      <c r="H546" s="4"/>
      <c r="I546" s="4"/>
      <c r="J546" s="4"/>
      <c r="K546" s="26"/>
      <c r="L546" s="4"/>
      <c r="M546" s="26"/>
      <c r="N546" s="26"/>
    </row>
    <row r="547">
      <c r="A547" s="26"/>
      <c r="B547" s="4"/>
      <c r="C547" s="4"/>
      <c r="D547" s="4"/>
      <c r="E547" s="4"/>
      <c r="F547" s="4"/>
      <c r="G547" s="4"/>
      <c r="H547" s="4"/>
      <c r="I547" s="4"/>
      <c r="J547" s="4"/>
      <c r="K547" s="26"/>
      <c r="L547" s="4"/>
      <c r="M547" s="26"/>
      <c r="N547" s="26"/>
    </row>
    <row r="548">
      <c r="A548" s="26"/>
      <c r="B548" s="4"/>
      <c r="C548" s="4"/>
      <c r="D548" s="4"/>
      <c r="E548" s="4"/>
      <c r="F548" s="4"/>
      <c r="G548" s="4"/>
      <c r="H548" s="4"/>
      <c r="I548" s="4"/>
      <c r="J548" s="4"/>
      <c r="K548" s="26"/>
      <c r="L548" s="4"/>
      <c r="M548" s="26"/>
      <c r="N548" s="26"/>
    </row>
    <row r="549">
      <c r="A549" s="26"/>
      <c r="B549" s="4"/>
      <c r="C549" s="4"/>
      <c r="D549" s="4"/>
      <c r="E549" s="4"/>
      <c r="F549" s="4"/>
      <c r="G549" s="4"/>
      <c r="H549" s="4"/>
      <c r="I549" s="4"/>
      <c r="J549" s="4"/>
      <c r="K549" s="26"/>
      <c r="L549" s="4"/>
      <c r="M549" s="26"/>
      <c r="N549" s="26"/>
    </row>
    <row r="550">
      <c r="A550" s="26"/>
      <c r="B550" s="4"/>
      <c r="C550" s="4"/>
      <c r="D550" s="4"/>
      <c r="E550" s="4"/>
      <c r="F550" s="4"/>
      <c r="G550" s="4"/>
      <c r="H550" s="4"/>
      <c r="I550" s="4"/>
      <c r="J550" s="4"/>
      <c r="K550" s="26"/>
      <c r="L550" s="4"/>
      <c r="M550" s="26"/>
      <c r="N550" s="26"/>
    </row>
    <row r="551">
      <c r="A551" s="26"/>
      <c r="B551" s="4"/>
      <c r="C551" s="4"/>
      <c r="D551" s="4"/>
      <c r="E551" s="4"/>
      <c r="F551" s="4"/>
      <c r="G551" s="4"/>
      <c r="H551" s="4"/>
      <c r="I551" s="4"/>
      <c r="J551" s="4"/>
      <c r="K551" s="26"/>
      <c r="L551" s="4"/>
      <c r="M551" s="26"/>
      <c r="N551" s="26"/>
    </row>
    <row r="552">
      <c r="A552" s="26"/>
      <c r="B552" s="4"/>
      <c r="C552" s="4"/>
      <c r="D552" s="4"/>
      <c r="E552" s="4"/>
      <c r="F552" s="4"/>
      <c r="G552" s="4"/>
      <c r="H552" s="4"/>
      <c r="I552" s="4"/>
      <c r="J552" s="4"/>
      <c r="K552" s="26"/>
      <c r="L552" s="4"/>
      <c r="M552" s="26"/>
      <c r="N552" s="26"/>
    </row>
    <row r="553">
      <c r="A553" s="26"/>
      <c r="B553" s="4"/>
      <c r="C553" s="4"/>
      <c r="D553" s="4"/>
      <c r="E553" s="4"/>
      <c r="F553" s="4"/>
      <c r="G553" s="4"/>
      <c r="H553" s="4"/>
      <c r="I553" s="4"/>
      <c r="J553" s="4"/>
      <c r="K553" s="26"/>
      <c r="L553" s="4"/>
      <c r="M553" s="26"/>
      <c r="N553" s="26"/>
    </row>
    <row r="554">
      <c r="A554" s="26"/>
      <c r="B554" s="4"/>
      <c r="C554" s="4"/>
      <c r="D554" s="4"/>
      <c r="E554" s="4"/>
      <c r="F554" s="4"/>
      <c r="G554" s="4"/>
      <c r="H554" s="4"/>
      <c r="I554" s="4"/>
      <c r="J554" s="4"/>
      <c r="K554" s="26"/>
      <c r="L554" s="4"/>
      <c r="M554" s="26"/>
      <c r="N554" s="26"/>
    </row>
    <row r="555">
      <c r="A555" s="26"/>
      <c r="B555" s="4"/>
      <c r="C555" s="4"/>
      <c r="D555" s="4"/>
      <c r="E555" s="4"/>
      <c r="F555" s="4"/>
      <c r="G555" s="4"/>
      <c r="H555" s="4"/>
      <c r="I555" s="4"/>
      <c r="J555" s="4"/>
      <c r="K555" s="26"/>
      <c r="L555" s="4"/>
      <c r="M555" s="26"/>
      <c r="N555" s="26"/>
    </row>
    <row r="556">
      <c r="A556" s="26"/>
      <c r="B556" s="4"/>
      <c r="C556" s="4"/>
      <c r="D556" s="4"/>
      <c r="E556" s="4"/>
      <c r="F556" s="4"/>
      <c r="G556" s="4"/>
      <c r="H556" s="4"/>
      <c r="I556" s="4"/>
      <c r="J556" s="4"/>
      <c r="K556" s="26"/>
      <c r="L556" s="4"/>
      <c r="M556" s="26"/>
      <c r="N556" s="26"/>
    </row>
    <row r="557">
      <c r="A557" s="26"/>
      <c r="B557" s="4"/>
      <c r="C557" s="4"/>
      <c r="D557" s="4"/>
      <c r="E557" s="4"/>
      <c r="F557" s="4"/>
      <c r="G557" s="4"/>
      <c r="H557" s="4"/>
      <c r="I557" s="4"/>
      <c r="J557" s="4"/>
      <c r="K557" s="26"/>
      <c r="L557" s="4"/>
      <c r="M557" s="26"/>
      <c r="N557" s="26"/>
    </row>
    <row r="558">
      <c r="A558" s="26"/>
      <c r="B558" s="4"/>
      <c r="C558" s="4"/>
      <c r="D558" s="4"/>
      <c r="E558" s="4"/>
      <c r="F558" s="4"/>
      <c r="G558" s="4"/>
      <c r="H558" s="4"/>
      <c r="I558" s="4"/>
      <c r="J558" s="4"/>
      <c r="K558" s="26"/>
      <c r="L558" s="4"/>
      <c r="M558" s="26"/>
      <c r="N558" s="26"/>
    </row>
    <row r="559">
      <c r="A559" s="26"/>
      <c r="B559" s="4"/>
      <c r="C559" s="4"/>
      <c r="D559" s="4"/>
      <c r="E559" s="4"/>
      <c r="F559" s="4"/>
      <c r="G559" s="4"/>
      <c r="H559" s="4"/>
      <c r="I559" s="4"/>
      <c r="J559" s="4"/>
      <c r="K559" s="26"/>
      <c r="L559" s="4"/>
      <c r="M559" s="26"/>
      <c r="N559" s="26"/>
    </row>
    <row r="560">
      <c r="A560" s="26"/>
      <c r="B560" s="4"/>
      <c r="C560" s="4"/>
      <c r="D560" s="4"/>
      <c r="E560" s="4"/>
      <c r="F560" s="4"/>
      <c r="G560" s="4"/>
      <c r="H560" s="4"/>
      <c r="I560" s="4"/>
      <c r="J560" s="4"/>
      <c r="K560" s="26"/>
      <c r="L560" s="4"/>
      <c r="M560" s="26"/>
      <c r="N560" s="26"/>
    </row>
    <row r="561">
      <c r="A561" s="26"/>
      <c r="B561" s="4"/>
      <c r="C561" s="4"/>
      <c r="D561" s="4"/>
      <c r="E561" s="4"/>
      <c r="F561" s="4"/>
      <c r="G561" s="4"/>
      <c r="H561" s="4"/>
      <c r="I561" s="4"/>
      <c r="J561" s="4"/>
      <c r="K561" s="26"/>
      <c r="L561" s="4"/>
      <c r="M561" s="26"/>
      <c r="N561" s="26"/>
    </row>
    <row r="562">
      <c r="A562" s="26"/>
      <c r="B562" s="4"/>
      <c r="C562" s="4"/>
      <c r="D562" s="4"/>
      <c r="E562" s="4"/>
      <c r="F562" s="4"/>
      <c r="G562" s="4"/>
      <c r="H562" s="4"/>
      <c r="I562" s="4"/>
      <c r="J562" s="4"/>
      <c r="K562" s="26"/>
      <c r="L562" s="4"/>
      <c r="M562" s="26"/>
      <c r="N562" s="26"/>
    </row>
    <row r="563">
      <c r="A563" s="26"/>
      <c r="B563" s="4"/>
      <c r="C563" s="4"/>
      <c r="D563" s="4"/>
      <c r="E563" s="4"/>
      <c r="F563" s="4"/>
      <c r="G563" s="4"/>
      <c r="H563" s="4"/>
      <c r="I563" s="4"/>
      <c r="J563" s="4"/>
      <c r="K563" s="26"/>
      <c r="L563" s="4"/>
      <c r="M563" s="26"/>
      <c r="N563" s="26"/>
    </row>
    <row r="564">
      <c r="A564" s="26"/>
      <c r="B564" s="4"/>
      <c r="C564" s="4"/>
      <c r="D564" s="4"/>
      <c r="E564" s="4"/>
      <c r="F564" s="4"/>
      <c r="G564" s="4"/>
      <c r="H564" s="4"/>
      <c r="I564" s="4"/>
      <c r="J564" s="4"/>
      <c r="K564" s="26"/>
      <c r="L564" s="4"/>
      <c r="M564" s="26"/>
      <c r="N564" s="26"/>
    </row>
    <row r="565">
      <c r="A565" s="26"/>
      <c r="B565" s="4"/>
      <c r="C565" s="4"/>
      <c r="D565" s="4"/>
      <c r="E565" s="4"/>
      <c r="F565" s="4"/>
      <c r="G565" s="4"/>
      <c r="H565" s="4"/>
      <c r="I565" s="4"/>
      <c r="J565" s="4"/>
      <c r="K565" s="26"/>
      <c r="L565" s="4"/>
      <c r="M565" s="26"/>
      <c r="N565" s="26"/>
    </row>
    <row r="566">
      <c r="A566" s="26"/>
      <c r="B566" s="4"/>
      <c r="C566" s="4"/>
      <c r="D566" s="4"/>
      <c r="E566" s="4"/>
      <c r="F566" s="4"/>
      <c r="G566" s="4"/>
      <c r="H566" s="4"/>
      <c r="I566" s="4"/>
      <c r="J566" s="4"/>
      <c r="K566" s="26"/>
      <c r="L566" s="4"/>
      <c r="M566" s="26"/>
      <c r="N566" s="26"/>
    </row>
    <row r="567">
      <c r="A567" s="26"/>
      <c r="B567" s="4"/>
      <c r="C567" s="4"/>
      <c r="D567" s="4"/>
      <c r="E567" s="4"/>
      <c r="F567" s="4"/>
      <c r="G567" s="4"/>
      <c r="H567" s="4"/>
      <c r="I567" s="4"/>
      <c r="J567" s="4"/>
      <c r="K567" s="26"/>
      <c r="L567" s="4"/>
      <c r="M567" s="26"/>
      <c r="N567" s="26"/>
    </row>
    <row r="568">
      <c r="A568" s="26"/>
      <c r="B568" s="4"/>
      <c r="C568" s="4"/>
      <c r="D568" s="4"/>
      <c r="E568" s="4"/>
      <c r="F568" s="4"/>
      <c r="G568" s="4"/>
      <c r="H568" s="4"/>
      <c r="I568" s="4"/>
      <c r="J568" s="4"/>
      <c r="K568" s="26"/>
      <c r="L568" s="4"/>
      <c r="M568" s="26"/>
      <c r="N568" s="26"/>
    </row>
    <row r="569">
      <c r="A569" s="26"/>
      <c r="B569" s="4"/>
      <c r="C569" s="4"/>
      <c r="D569" s="4"/>
      <c r="E569" s="4"/>
      <c r="F569" s="4"/>
      <c r="G569" s="4"/>
      <c r="H569" s="4"/>
      <c r="I569" s="4"/>
      <c r="J569" s="4"/>
      <c r="K569" s="26"/>
      <c r="L569" s="4"/>
      <c r="M569" s="26"/>
      <c r="N569" s="26"/>
    </row>
    <row r="570">
      <c r="A570" s="26"/>
      <c r="B570" s="4"/>
      <c r="C570" s="4"/>
      <c r="D570" s="4"/>
      <c r="E570" s="4"/>
      <c r="F570" s="4"/>
      <c r="G570" s="4"/>
      <c r="H570" s="4"/>
      <c r="I570" s="4"/>
      <c r="J570" s="4"/>
      <c r="K570" s="26"/>
      <c r="L570" s="4"/>
      <c r="M570" s="26"/>
      <c r="N570" s="26"/>
    </row>
    <row r="571">
      <c r="A571" s="26"/>
      <c r="B571" s="4"/>
      <c r="C571" s="4"/>
      <c r="D571" s="4"/>
      <c r="E571" s="4"/>
      <c r="F571" s="4"/>
      <c r="G571" s="4"/>
      <c r="H571" s="4"/>
      <c r="I571" s="4"/>
      <c r="J571" s="4"/>
      <c r="K571" s="26"/>
      <c r="L571" s="4"/>
      <c r="M571" s="26"/>
      <c r="N571" s="26"/>
    </row>
    <row r="572">
      <c r="A572" s="26"/>
      <c r="B572" s="4"/>
      <c r="C572" s="4"/>
      <c r="D572" s="4"/>
      <c r="E572" s="4"/>
      <c r="F572" s="4"/>
      <c r="G572" s="4"/>
      <c r="H572" s="4"/>
      <c r="I572" s="4"/>
      <c r="J572" s="4"/>
      <c r="K572" s="26"/>
      <c r="L572" s="4"/>
      <c r="M572" s="26"/>
      <c r="N572" s="26"/>
    </row>
    <row r="573">
      <c r="A573" s="26"/>
      <c r="B573" s="4"/>
      <c r="C573" s="4"/>
      <c r="D573" s="4"/>
      <c r="E573" s="4"/>
      <c r="F573" s="4"/>
      <c r="G573" s="4"/>
      <c r="H573" s="4"/>
      <c r="I573" s="4"/>
      <c r="J573" s="4"/>
      <c r="K573" s="26"/>
      <c r="L573" s="4"/>
      <c r="M573" s="26"/>
      <c r="N573" s="26"/>
    </row>
    <row r="574">
      <c r="A574" s="26"/>
      <c r="B574" s="4"/>
      <c r="C574" s="4"/>
      <c r="D574" s="4"/>
      <c r="E574" s="4"/>
      <c r="F574" s="4"/>
      <c r="G574" s="4"/>
      <c r="H574" s="4"/>
      <c r="I574" s="4"/>
      <c r="J574" s="4"/>
      <c r="K574" s="26"/>
      <c r="L574" s="4"/>
      <c r="M574" s="26"/>
      <c r="N574" s="26"/>
    </row>
    <row r="575">
      <c r="A575" s="26"/>
      <c r="B575" s="4"/>
      <c r="C575" s="4"/>
      <c r="D575" s="4"/>
      <c r="E575" s="4"/>
      <c r="F575" s="4"/>
      <c r="G575" s="4"/>
      <c r="H575" s="4"/>
      <c r="I575" s="4"/>
      <c r="J575" s="4"/>
      <c r="K575" s="26"/>
      <c r="L575" s="4"/>
      <c r="M575" s="26"/>
      <c r="N575" s="26"/>
    </row>
    <row r="576">
      <c r="A576" s="26"/>
      <c r="B576" s="4"/>
      <c r="C576" s="4"/>
      <c r="D576" s="4"/>
      <c r="E576" s="4"/>
      <c r="F576" s="4"/>
      <c r="G576" s="4"/>
      <c r="H576" s="4"/>
      <c r="I576" s="4"/>
      <c r="J576" s="4"/>
      <c r="K576" s="26"/>
      <c r="L576" s="4"/>
      <c r="M576" s="26"/>
      <c r="N576" s="26"/>
    </row>
    <row r="577">
      <c r="A577" s="26"/>
      <c r="B577" s="4"/>
      <c r="C577" s="4"/>
      <c r="D577" s="4"/>
      <c r="E577" s="4"/>
      <c r="F577" s="4"/>
      <c r="G577" s="4"/>
      <c r="H577" s="4"/>
      <c r="I577" s="4"/>
      <c r="J577" s="4"/>
      <c r="K577" s="26"/>
      <c r="L577" s="4"/>
      <c r="M577" s="26"/>
      <c r="N577" s="26"/>
    </row>
    <row r="578">
      <c r="A578" s="26"/>
      <c r="B578" s="4"/>
      <c r="C578" s="4"/>
      <c r="D578" s="4"/>
      <c r="E578" s="4"/>
      <c r="F578" s="4"/>
      <c r="G578" s="4"/>
      <c r="H578" s="4"/>
      <c r="I578" s="4"/>
      <c r="J578" s="4"/>
      <c r="K578" s="26"/>
      <c r="L578" s="4"/>
      <c r="M578" s="26"/>
      <c r="N578" s="26"/>
    </row>
    <row r="579">
      <c r="A579" s="26"/>
      <c r="B579" s="4"/>
      <c r="C579" s="4"/>
      <c r="D579" s="4"/>
      <c r="E579" s="4"/>
      <c r="F579" s="4"/>
      <c r="G579" s="4"/>
      <c r="H579" s="4"/>
      <c r="I579" s="4"/>
      <c r="J579" s="4"/>
      <c r="K579" s="26"/>
      <c r="L579" s="4"/>
      <c r="M579" s="26"/>
      <c r="N579" s="26"/>
    </row>
    <row r="580">
      <c r="A580" s="26"/>
      <c r="B580" s="4"/>
      <c r="C580" s="4"/>
      <c r="D580" s="4"/>
      <c r="E580" s="4"/>
      <c r="F580" s="4"/>
      <c r="G580" s="4"/>
      <c r="H580" s="4"/>
      <c r="I580" s="4"/>
      <c r="J580" s="4"/>
      <c r="K580" s="26"/>
      <c r="L580" s="4"/>
      <c r="M580" s="26"/>
      <c r="N580" s="26"/>
    </row>
    <row r="581">
      <c r="A581" s="26"/>
      <c r="B581" s="4"/>
      <c r="C581" s="4"/>
      <c r="D581" s="4"/>
      <c r="E581" s="4"/>
      <c r="F581" s="4"/>
      <c r="G581" s="4"/>
      <c r="H581" s="4"/>
      <c r="I581" s="4"/>
      <c r="J581" s="4"/>
      <c r="K581" s="26"/>
      <c r="L581" s="4"/>
      <c r="M581" s="26"/>
      <c r="N581" s="26"/>
    </row>
    <row r="582">
      <c r="A582" s="26"/>
      <c r="B582" s="4"/>
      <c r="C582" s="4"/>
      <c r="D582" s="4"/>
      <c r="E582" s="4"/>
      <c r="F582" s="4"/>
      <c r="G582" s="4"/>
      <c r="H582" s="4"/>
      <c r="I582" s="4"/>
      <c r="J582" s="4"/>
      <c r="K582" s="26"/>
      <c r="L582" s="4"/>
      <c r="M582" s="26"/>
      <c r="N582" s="26"/>
    </row>
    <row r="583">
      <c r="A583" s="26"/>
      <c r="B583" s="4"/>
      <c r="C583" s="4"/>
      <c r="D583" s="4"/>
      <c r="E583" s="4"/>
      <c r="F583" s="4"/>
      <c r="G583" s="4"/>
      <c r="H583" s="4"/>
      <c r="I583" s="4"/>
      <c r="J583" s="4"/>
      <c r="K583" s="26"/>
      <c r="L583" s="4"/>
      <c r="M583" s="26"/>
      <c r="N583" s="26"/>
    </row>
    <row r="584">
      <c r="A584" s="26"/>
      <c r="B584" s="4"/>
      <c r="C584" s="4"/>
      <c r="D584" s="4"/>
      <c r="E584" s="4"/>
      <c r="F584" s="4"/>
      <c r="G584" s="4"/>
      <c r="H584" s="4"/>
      <c r="I584" s="4"/>
      <c r="J584" s="4"/>
      <c r="K584" s="26"/>
      <c r="L584" s="4"/>
      <c r="M584" s="26"/>
      <c r="N584" s="26"/>
    </row>
    <row r="585">
      <c r="A585" s="26"/>
      <c r="B585" s="4"/>
      <c r="C585" s="4"/>
      <c r="D585" s="4"/>
      <c r="E585" s="4"/>
      <c r="F585" s="4"/>
      <c r="G585" s="4"/>
      <c r="H585" s="4"/>
      <c r="I585" s="4"/>
      <c r="J585" s="4"/>
      <c r="K585" s="26"/>
      <c r="L585" s="4"/>
      <c r="M585" s="26"/>
      <c r="N585" s="26"/>
    </row>
    <row r="586">
      <c r="A586" s="26"/>
      <c r="B586" s="4"/>
      <c r="C586" s="4"/>
      <c r="D586" s="4"/>
      <c r="E586" s="4"/>
      <c r="F586" s="4"/>
      <c r="G586" s="4"/>
      <c r="H586" s="4"/>
      <c r="I586" s="4"/>
      <c r="J586" s="4"/>
      <c r="K586" s="26"/>
      <c r="L586" s="4"/>
      <c r="M586" s="26"/>
      <c r="N586" s="26"/>
    </row>
    <row r="587">
      <c r="A587" s="26"/>
      <c r="B587" s="4"/>
      <c r="C587" s="4"/>
      <c r="D587" s="4"/>
      <c r="E587" s="4"/>
      <c r="F587" s="4"/>
      <c r="G587" s="4"/>
      <c r="H587" s="4"/>
      <c r="I587" s="4"/>
      <c r="J587" s="4"/>
      <c r="K587" s="26"/>
      <c r="L587" s="4"/>
      <c r="M587" s="26"/>
      <c r="N587" s="26"/>
    </row>
    <row r="588">
      <c r="A588" s="26"/>
      <c r="B588" s="4"/>
      <c r="C588" s="4"/>
      <c r="D588" s="4"/>
      <c r="E588" s="4"/>
      <c r="F588" s="4"/>
      <c r="G588" s="4"/>
      <c r="H588" s="4"/>
      <c r="I588" s="4"/>
      <c r="J588" s="4"/>
      <c r="K588" s="26"/>
      <c r="L588" s="4"/>
      <c r="M588" s="26"/>
      <c r="N588" s="26"/>
    </row>
    <row r="589">
      <c r="A589" s="26"/>
      <c r="B589" s="4"/>
      <c r="C589" s="4"/>
      <c r="D589" s="4"/>
      <c r="E589" s="4"/>
      <c r="F589" s="4"/>
      <c r="G589" s="4"/>
      <c r="H589" s="4"/>
      <c r="I589" s="4"/>
      <c r="J589" s="4"/>
      <c r="K589" s="26"/>
      <c r="L589" s="4"/>
      <c r="M589" s="26"/>
      <c r="N589" s="26"/>
    </row>
    <row r="590">
      <c r="A590" s="26"/>
      <c r="B590" s="4"/>
      <c r="C590" s="4"/>
      <c r="D590" s="4"/>
      <c r="E590" s="4"/>
      <c r="F590" s="4"/>
      <c r="G590" s="4"/>
      <c r="H590" s="4"/>
      <c r="I590" s="4"/>
      <c r="J590" s="4"/>
      <c r="K590" s="26"/>
      <c r="L590" s="4"/>
      <c r="M590" s="26"/>
      <c r="N590" s="26"/>
    </row>
    <row r="591">
      <c r="A591" s="26"/>
      <c r="B591" s="4"/>
      <c r="C591" s="4"/>
      <c r="D591" s="4"/>
      <c r="E591" s="4"/>
      <c r="F591" s="4"/>
      <c r="G591" s="4"/>
      <c r="H591" s="4"/>
      <c r="I591" s="4"/>
      <c r="J591" s="4"/>
      <c r="K591" s="26"/>
      <c r="L591" s="4"/>
      <c r="M591" s="26"/>
      <c r="N591" s="26"/>
    </row>
    <row r="592">
      <c r="A592" s="26"/>
      <c r="B592" s="4"/>
      <c r="C592" s="4"/>
      <c r="D592" s="4"/>
      <c r="E592" s="4"/>
      <c r="F592" s="4"/>
      <c r="G592" s="4"/>
      <c r="H592" s="4"/>
      <c r="I592" s="4"/>
      <c r="J592" s="4"/>
      <c r="K592" s="26"/>
      <c r="L592" s="4"/>
      <c r="M592" s="26"/>
      <c r="N592" s="26"/>
    </row>
    <row r="593">
      <c r="A593" s="26"/>
      <c r="B593" s="4"/>
      <c r="C593" s="4"/>
      <c r="D593" s="4"/>
      <c r="E593" s="4"/>
      <c r="F593" s="4"/>
      <c r="G593" s="4"/>
      <c r="H593" s="4"/>
      <c r="I593" s="4"/>
      <c r="J593" s="4"/>
      <c r="K593" s="26"/>
      <c r="L593" s="4"/>
      <c r="M593" s="26"/>
      <c r="N593" s="26"/>
    </row>
    <row r="594">
      <c r="A594" s="26"/>
      <c r="B594" s="4"/>
      <c r="C594" s="4"/>
      <c r="D594" s="4"/>
      <c r="E594" s="4"/>
      <c r="F594" s="4"/>
      <c r="G594" s="4"/>
      <c r="H594" s="4"/>
      <c r="I594" s="4"/>
      <c r="J594" s="4"/>
      <c r="K594" s="26"/>
      <c r="L594" s="4"/>
      <c r="M594" s="26"/>
      <c r="N594" s="26"/>
    </row>
    <row r="595">
      <c r="A595" s="26"/>
      <c r="B595" s="4"/>
      <c r="C595" s="4"/>
      <c r="D595" s="4"/>
      <c r="E595" s="4"/>
      <c r="F595" s="4"/>
      <c r="G595" s="4"/>
      <c r="H595" s="4"/>
      <c r="I595" s="4"/>
      <c r="J595" s="4"/>
      <c r="K595" s="26"/>
      <c r="L595" s="4"/>
      <c r="M595" s="26"/>
      <c r="N595" s="26"/>
    </row>
    <row r="596">
      <c r="A596" s="26"/>
      <c r="B596" s="4"/>
      <c r="C596" s="4"/>
      <c r="D596" s="4"/>
      <c r="E596" s="4"/>
      <c r="F596" s="4"/>
      <c r="G596" s="4"/>
      <c r="H596" s="4"/>
      <c r="I596" s="4"/>
      <c r="J596" s="4"/>
      <c r="K596" s="26"/>
      <c r="L596" s="4"/>
      <c r="M596" s="26"/>
      <c r="N596" s="26"/>
    </row>
    <row r="597">
      <c r="A597" s="26"/>
      <c r="B597" s="4"/>
      <c r="C597" s="4"/>
      <c r="D597" s="4"/>
      <c r="E597" s="4"/>
      <c r="F597" s="4"/>
      <c r="G597" s="4"/>
      <c r="H597" s="4"/>
      <c r="I597" s="4"/>
      <c r="J597" s="4"/>
      <c r="K597" s="26"/>
      <c r="L597" s="4"/>
      <c r="M597" s="26"/>
      <c r="N597" s="26"/>
    </row>
    <row r="598">
      <c r="A598" s="26"/>
      <c r="B598" s="4"/>
      <c r="C598" s="4"/>
      <c r="D598" s="4"/>
      <c r="E598" s="4"/>
      <c r="F598" s="4"/>
      <c r="G598" s="4"/>
      <c r="H598" s="4"/>
      <c r="I598" s="4"/>
      <c r="J598" s="4"/>
      <c r="K598" s="26"/>
      <c r="L598" s="4"/>
      <c r="M598" s="26"/>
      <c r="N598" s="26"/>
    </row>
    <row r="599">
      <c r="A599" s="26"/>
      <c r="B599" s="4"/>
      <c r="C599" s="4"/>
      <c r="D599" s="4"/>
      <c r="E599" s="4"/>
      <c r="F599" s="4"/>
      <c r="G599" s="4"/>
      <c r="H599" s="4"/>
      <c r="I599" s="4"/>
      <c r="J599" s="4"/>
      <c r="K599" s="26"/>
      <c r="L599" s="4"/>
      <c r="M599" s="26"/>
      <c r="N599" s="26"/>
    </row>
    <row r="600">
      <c r="A600" s="26"/>
      <c r="B600" s="4"/>
      <c r="C600" s="4"/>
      <c r="D600" s="4"/>
      <c r="E600" s="4"/>
      <c r="F600" s="4"/>
      <c r="G600" s="4"/>
      <c r="H600" s="4"/>
      <c r="I600" s="4"/>
      <c r="J600" s="4"/>
      <c r="K600" s="26"/>
      <c r="L600" s="4"/>
      <c r="M600" s="26"/>
      <c r="N600" s="26"/>
    </row>
    <row r="601">
      <c r="A601" s="26"/>
      <c r="B601" s="4"/>
      <c r="C601" s="4"/>
      <c r="D601" s="4"/>
      <c r="E601" s="4"/>
      <c r="F601" s="4"/>
      <c r="G601" s="4"/>
      <c r="H601" s="4"/>
      <c r="I601" s="4"/>
      <c r="J601" s="4"/>
      <c r="K601" s="26"/>
      <c r="L601" s="4"/>
      <c r="M601" s="26"/>
      <c r="N601" s="26"/>
    </row>
    <row r="602">
      <c r="A602" s="26"/>
      <c r="B602" s="4"/>
      <c r="C602" s="4"/>
      <c r="D602" s="4"/>
      <c r="E602" s="4"/>
      <c r="F602" s="4"/>
      <c r="G602" s="4"/>
      <c r="H602" s="4"/>
      <c r="I602" s="4"/>
      <c r="J602" s="4"/>
      <c r="K602" s="26"/>
      <c r="L602" s="4"/>
      <c r="M602" s="26"/>
      <c r="N602" s="26"/>
    </row>
    <row r="603">
      <c r="A603" s="26"/>
      <c r="B603" s="4"/>
      <c r="C603" s="4"/>
      <c r="D603" s="4"/>
      <c r="E603" s="4"/>
      <c r="F603" s="4"/>
      <c r="G603" s="4"/>
      <c r="H603" s="4"/>
      <c r="I603" s="4"/>
      <c r="J603" s="4"/>
      <c r="K603" s="26"/>
      <c r="L603" s="4"/>
      <c r="M603" s="26"/>
      <c r="N603" s="26"/>
    </row>
    <row r="604">
      <c r="A604" s="26"/>
      <c r="B604" s="4"/>
      <c r="C604" s="4"/>
      <c r="D604" s="4"/>
      <c r="E604" s="4"/>
      <c r="F604" s="4"/>
      <c r="G604" s="4"/>
      <c r="H604" s="4"/>
      <c r="I604" s="4"/>
      <c r="J604" s="4"/>
      <c r="K604" s="26"/>
      <c r="L604" s="4"/>
      <c r="M604" s="26"/>
      <c r="N604" s="26"/>
    </row>
    <row r="605">
      <c r="A605" s="26"/>
      <c r="B605" s="4"/>
      <c r="C605" s="4"/>
      <c r="D605" s="4"/>
      <c r="E605" s="4"/>
      <c r="F605" s="4"/>
      <c r="G605" s="4"/>
      <c r="H605" s="4"/>
      <c r="I605" s="4"/>
      <c r="J605" s="4"/>
      <c r="K605" s="26"/>
      <c r="L605" s="4"/>
      <c r="M605" s="26"/>
      <c r="N605" s="26"/>
    </row>
    <row r="606">
      <c r="A606" s="26"/>
      <c r="B606" s="4"/>
      <c r="C606" s="4"/>
      <c r="D606" s="4"/>
      <c r="E606" s="4"/>
      <c r="F606" s="4"/>
      <c r="G606" s="4"/>
      <c r="H606" s="4"/>
      <c r="I606" s="4"/>
      <c r="J606" s="4"/>
      <c r="K606" s="26"/>
      <c r="L606" s="4"/>
      <c r="M606" s="26"/>
      <c r="N606" s="26"/>
    </row>
    <row r="607">
      <c r="A607" s="26"/>
      <c r="B607" s="4"/>
      <c r="C607" s="4"/>
      <c r="D607" s="4"/>
      <c r="E607" s="4"/>
      <c r="F607" s="4"/>
      <c r="G607" s="4"/>
      <c r="H607" s="4"/>
      <c r="I607" s="4"/>
      <c r="J607" s="4"/>
      <c r="K607" s="26"/>
      <c r="L607" s="4"/>
      <c r="M607" s="26"/>
      <c r="N607" s="26"/>
    </row>
    <row r="608">
      <c r="A608" s="26"/>
      <c r="B608" s="4"/>
      <c r="C608" s="4"/>
      <c r="D608" s="4"/>
      <c r="E608" s="4"/>
      <c r="F608" s="4"/>
      <c r="G608" s="4"/>
      <c r="H608" s="4"/>
      <c r="I608" s="4"/>
      <c r="J608" s="4"/>
      <c r="K608" s="26"/>
      <c r="L608" s="4"/>
      <c r="M608" s="26"/>
      <c r="N608" s="26"/>
    </row>
    <row r="609">
      <c r="A609" s="26"/>
      <c r="B609" s="4"/>
      <c r="C609" s="4"/>
      <c r="D609" s="4"/>
      <c r="E609" s="4"/>
      <c r="F609" s="4"/>
      <c r="G609" s="4"/>
      <c r="H609" s="4"/>
      <c r="I609" s="4"/>
      <c r="J609" s="4"/>
      <c r="K609" s="26"/>
      <c r="L609" s="4"/>
      <c r="M609" s="26"/>
      <c r="N609" s="26"/>
    </row>
    <row r="610">
      <c r="A610" s="26"/>
      <c r="B610" s="4"/>
      <c r="C610" s="4"/>
      <c r="D610" s="4"/>
      <c r="E610" s="4"/>
      <c r="F610" s="4"/>
      <c r="G610" s="4"/>
      <c r="H610" s="4"/>
      <c r="I610" s="4"/>
      <c r="J610" s="4"/>
      <c r="K610" s="26"/>
      <c r="L610" s="4"/>
      <c r="M610" s="26"/>
      <c r="N610" s="26"/>
    </row>
    <row r="611">
      <c r="A611" s="26"/>
      <c r="B611" s="4"/>
      <c r="C611" s="4"/>
      <c r="D611" s="4"/>
      <c r="E611" s="4"/>
      <c r="F611" s="4"/>
      <c r="G611" s="4"/>
      <c r="H611" s="4"/>
      <c r="I611" s="4"/>
      <c r="J611" s="4"/>
      <c r="K611" s="26"/>
      <c r="L611" s="4"/>
      <c r="M611" s="26"/>
      <c r="N611" s="26"/>
    </row>
    <row r="612">
      <c r="A612" s="26"/>
      <c r="B612" s="4"/>
      <c r="C612" s="4"/>
      <c r="D612" s="4"/>
      <c r="E612" s="4"/>
      <c r="F612" s="4"/>
      <c r="G612" s="4"/>
      <c r="H612" s="4"/>
      <c r="I612" s="4"/>
      <c r="J612" s="4"/>
      <c r="K612" s="26"/>
      <c r="L612" s="4"/>
      <c r="M612" s="26"/>
      <c r="N612" s="26"/>
    </row>
    <row r="613">
      <c r="A613" s="26"/>
      <c r="B613" s="4"/>
      <c r="C613" s="4"/>
      <c r="D613" s="4"/>
      <c r="E613" s="4"/>
      <c r="F613" s="4"/>
      <c r="G613" s="4"/>
      <c r="H613" s="4"/>
      <c r="I613" s="4"/>
      <c r="J613" s="4"/>
      <c r="K613" s="26"/>
      <c r="L613" s="4"/>
      <c r="M613" s="26"/>
      <c r="N613" s="26"/>
    </row>
    <row r="614">
      <c r="A614" s="26"/>
      <c r="B614" s="4"/>
      <c r="C614" s="4"/>
      <c r="D614" s="4"/>
      <c r="E614" s="4"/>
      <c r="F614" s="4"/>
      <c r="G614" s="4"/>
      <c r="H614" s="4"/>
      <c r="I614" s="4"/>
      <c r="J614" s="4"/>
      <c r="K614" s="26"/>
      <c r="L614" s="4"/>
      <c r="M614" s="26"/>
      <c r="N614" s="26"/>
    </row>
    <row r="615">
      <c r="A615" s="26"/>
      <c r="B615" s="4"/>
      <c r="C615" s="4"/>
      <c r="D615" s="4"/>
      <c r="E615" s="4"/>
      <c r="F615" s="4"/>
      <c r="G615" s="4"/>
      <c r="H615" s="4"/>
      <c r="I615" s="4"/>
      <c r="J615" s="4"/>
      <c r="K615" s="26"/>
      <c r="L615" s="4"/>
      <c r="M615" s="26"/>
      <c r="N615" s="26"/>
    </row>
    <row r="616">
      <c r="A616" s="26"/>
      <c r="B616" s="4"/>
      <c r="C616" s="4"/>
      <c r="D616" s="4"/>
      <c r="E616" s="4"/>
      <c r="F616" s="4"/>
      <c r="G616" s="4"/>
      <c r="H616" s="4"/>
      <c r="I616" s="4"/>
      <c r="J616" s="4"/>
      <c r="K616" s="26"/>
      <c r="L616" s="4"/>
      <c r="M616" s="26"/>
      <c r="N616" s="26"/>
    </row>
    <row r="617">
      <c r="A617" s="26"/>
      <c r="B617" s="4"/>
      <c r="C617" s="4"/>
      <c r="D617" s="4"/>
      <c r="E617" s="4"/>
      <c r="F617" s="4"/>
      <c r="G617" s="4"/>
      <c r="H617" s="4"/>
      <c r="I617" s="4"/>
      <c r="J617" s="4"/>
      <c r="K617" s="26"/>
      <c r="L617" s="4"/>
      <c r="M617" s="26"/>
      <c r="N617" s="26"/>
    </row>
    <row r="618">
      <c r="A618" s="26"/>
      <c r="B618" s="4"/>
      <c r="C618" s="4"/>
      <c r="D618" s="4"/>
      <c r="E618" s="4"/>
      <c r="F618" s="4"/>
      <c r="G618" s="4"/>
      <c r="H618" s="4"/>
      <c r="I618" s="4"/>
      <c r="J618" s="4"/>
      <c r="K618" s="26"/>
      <c r="L618" s="4"/>
      <c r="M618" s="26"/>
      <c r="N618" s="26"/>
    </row>
    <row r="619">
      <c r="A619" s="26"/>
      <c r="B619" s="4"/>
      <c r="C619" s="4"/>
      <c r="D619" s="4"/>
      <c r="E619" s="4"/>
      <c r="F619" s="4"/>
      <c r="G619" s="4"/>
      <c r="H619" s="4"/>
      <c r="I619" s="4"/>
      <c r="J619" s="4"/>
      <c r="K619" s="26"/>
      <c r="L619" s="4"/>
      <c r="M619" s="26"/>
      <c r="N619" s="26"/>
    </row>
    <row r="620">
      <c r="A620" s="26"/>
      <c r="B620" s="4"/>
      <c r="C620" s="4"/>
      <c r="D620" s="4"/>
      <c r="E620" s="4"/>
      <c r="F620" s="4"/>
      <c r="G620" s="4"/>
      <c r="H620" s="4"/>
      <c r="I620" s="4"/>
      <c r="J620" s="4"/>
      <c r="K620" s="26"/>
      <c r="L620" s="4"/>
      <c r="M620" s="26"/>
      <c r="N620" s="26"/>
    </row>
    <row r="621">
      <c r="A621" s="26"/>
      <c r="B621" s="4"/>
      <c r="C621" s="4"/>
      <c r="D621" s="4"/>
      <c r="E621" s="4"/>
      <c r="F621" s="4"/>
      <c r="G621" s="4"/>
      <c r="H621" s="4"/>
      <c r="I621" s="4"/>
      <c r="J621" s="4"/>
      <c r="K621" s="26"/>
      <c r="L621" s="4"/>
      <c r="M621" s="26"/>
      <c r="N621" s="26"/>
    </row>
    <row r="622">
      <c r="A622" s="26"/>
      <c r="B622" s="4"/>
      <c r="C622" s="4"/>
      <c r="D622" s="4"/>
      <c r="E622" s="4"/>
      <c r="F622" s="4"/>
      <c r="G622" s="4"/>
      <c r="H622" s="4"/>
      <c r="I622" s="4"/>
      <c r="J622" s="4"/>
      <c r="K622" s="26"/>
      <c r="L622" s="4"/>
      <c r="M622" s="26"/>
      <c r="N622" s="26"/>
    </row>
    <row r="623">
      <c r="A623" s="26"/>
      <c r="B623" s="4"/>
      <c r="C623" s="4"/>
      <c r="D623" s="4"/>
      <c r="E623" s="4"/>
      <c r="F623" s="4"/>
      <c r="G623" s="4"/>
      <c r="H623" s="4"/>
      <c r="I623" s="4"/>
      <c r="J623" s="4"/>
      <c r="K623" s="26"/>
      <c r="L623" s="4"/>
      <c r="M623" s="26"/>
      <c r="N623" s="26"/>
    </row>
    <row r="624">
      <c r="A624" s="26"/>
      <c r="B624" s="4"/>
      <c r="C624" s="4"/>
      <c r="D624" s="4"/>
      <c r="E624" s="4"/>
      <c r="F624" s="4"/>
      <c r="G624" s="4"/>
      <c r="H624" s="4"/>
      <c r="I624" s="4"/>
      <c r="J624" s="4"/>
      <c r="K624" s="26"/>
      <c r="L624" s="4"/>
      <c r="M624" s="26"/>
      <c r="N624" s="26"/>
    </row>
    <row r="625">
      <c r="A625" s="26"/>
      <c r="B625" s="4"/>
      <c r="C625" s="4"/>
      <c r="D625" s="4"/>
      <c r="E625" s="4"/>
      <c r="F625" s="4"/>
      <c r="G625" s="4"/>
      <c r="H625" s="4"/>
      <c r="I625" s="4"/>
      <c r="J625" s="4"/>
      <c r="K625" s="26"/>
      <c r="L625" s="4"/>
      <c r="M625" s="26"/>
      <c r="N625" s="26"/>
    </row>
    <row r="626">
      <c r="A626" s="26"/>
      <c r="B626" s="4"/>
      <c r="C626" s="4"/>
      <c r="D626" s="4"/>
      <c r="E626" s="4"/>
      <c r="F626" s="4"/>
      <c r="G626" s="4"/>
      <c r="H626" s="4"/>
      <c r="I626" s="4"/>
      <c r="J626" s="4"/>
      <c r="K626" s="26"/>
      <c r="L626" s="4"/>
      <c r="M626" s="26"/>
      <c r="N626" s="26"/>
    </row>
    <row r="627">
      <c r="A627" s="26"/>
      <c r="B627" s="4"/>
      <c r="C627" s="4"/>
      <c r="D627" s="4"/>
      <c r="E627" s="4"/>
      <c r="F627" s="4"/>
      <c r="G627" s="4"/>
      <c r="H627" s="4"/>
      <c r="I627" s="4"/>
      <c r="J627" s="4"/>
      <c r="K627" s="26"/>
      <c r="L627" s="4"/>
      <c r="M627" s="26"/>
      <c r="N627" s="26"/>
    </row>
    <row r="628">
      <c r="A628" s="26"/>
      <c r="B628" s="4"/>
      <c r="C628" s="4"/>
      <c r="D628" s="4"/>
      <c r="E628" s="4"/>
      <c r="F628" s="4"/>
      <c r="G628" s="4"/>
      <c r="H628" s="4"/>
      <c r="I628" s="4"/>
      <c r="J628" s="4"/>
      <c r="K628" s="26"/>
      <c r="L628" s="4"/>
      <c r="M628" s="26"/>
      <c r="N628" s="26"/>
    </row>
    <row r="629">
      <c r="A629" s="26"/>
      <c r="B629" s="4"/>
      <c r="C629" s="4"/>
      <c r="D629" s="4"/>
      <c r="E629" s="4"/>
      <c r="F629" s="4"/>
      <c r="G629" s="4"/>
      <c r="H629" s="4"/>
      <c r="I629" s="4"/>
      <c r="J629" s="4"/>
      <c r="K629" s="26"/>
      <c r="L629" s="4"/>
      <c r="M629" s="26"/>
      <c r="N629" s="26"/>
    </row>
    <row r="630">
      <c r="A630" s="26"/>
      <c r="B630" s="4"/>
      <c r="C630" s="4"/>
      <c r="D630" s="4"/>
      <c r="E630" s="4"/>
      <c r="F630" s="4"/>
      <c r="G630" s="4"/>
      <c r="H630" s="4"/>
      <c r="I630" s="4"/>
      <c r="J630" s="4"/>
      <c r="K630" s="26"/>
      <c r="L630" s="4"/>
      <c r="M630" s="26"/>
      <c r="N630" s="26"/>
    </row>
    <row r="631">
      <c r="A631" s="26"/>
      <c r="B631" s="4"/>
      <c r="C631" s="4"/>
      <c r="D631" s="4"/>
      <c r="E631" s="4"/>
      <c r="F631" s="4"/>
      <c r="G631" s="4"/>
      <c r="H631" s="4"/>
      <c r="I631" s="4"/>
      <c r="J631" s="4"/>
      <c r="K631" s="26"/>
      <c r="L631" s="4"/>
      <c r="M631" s="26"/>
      <c r="N631" s="26"/>
    </row>
    <row r="632">
      <c r="A632" s="26"/>
      <c r="B632" s="4"/>
      <c r="C632" s="4"/>
      <c r="D632" s="4"/>
      <c r="E632" s="4"/>
      <c r="F632" s="4"/>
      <c r="G632" s="4"/>
      <c r="H632" s="4"/>
      <c r="I632" s="4"/>
      <c r="J632" s="4"/>
      <c r="K632" s="26"/>
      <c r="L632" s="4"/>
      <c r="M632" s="26"/>
      <c r="N632" s="26"/>
    </row>
    <row r="633">
      <c r="A633" s="26"/>
      <c r="B633" s="4"/>
      <c r="C633" s="4"/>
      <c r="D633" s="4"/>
      <c r="E633" s="4"/>
      <c r="F633" s="4"/>
      <c r="G633" s="4"/>
      <c r="H633" s="4"/>
      <c r="I633" s="4"/>
      <c r="J633" s="4"/>
      <c r="K633" s="26"/>
      <c r="L633" s="4"/>
      <c r="M633" s="26"/>
      <c r="N633" s="26"/>
    </row>
    <row r="634">
      <c r="A634" s="26"/>
      <c r="B634" s="4"/>
      <c r="C634" s="4"/>
      <c r="D634" s="4"/>
      <c r="E634" s="4"/>
      <c r="F634" s="4"/>
      <c r="G634" s="4"/>
      <c r="H634" s="4"/>
      <c r="I634" s="4"/>
      <c r="J634" s="4"/>
      <c r="K634" s="26"/>
      <c r="L634" s="4"/>
      <c r="M634" s="26"/>
      <c r="N634" s="26"/>
    </row>
    <row r="635">
      <c r="A635" s="26"/>
      <c r="B635" s="4"/>
      <c r="C635" s="4"/>
      <c r="D635" s="4"/>
      <c r="E635" s="4"/>
      <c r="F635" s="4"/>
      <c r="G635" s="4"/>
      <c r="H635" s="4"/>
      <c r="I635" s="4"/>
      <c r="J635" s="4"/>
      <c r="K635" s="26"/>
      <c r="L635" s="4"/>
      <c r="M635" s="26"/>
      <c r="N635" s="26"/>
    </row>
    <row r="636">
      <c r="A636" s="26"/>
      <c r="B636" s="4"/>
      <c r="C636" s="4"/>
      <c r="D636" s="4"/>
      <c r="E636" s="4"/>
      <c r="F636" s="4"/>
      <c r="G636" s="4"/>
      <c r="H636" s="4"/>
      <c r="I636" s="4"/>
      <c r="J636" s="4"/>
      <c r="K636" s="26"/>
      <c r="L636" s="4"/>
      <c r="M636" s="26"/>
      <c r="N636" s="26"/>
    </row>
    <row r="637">
      <c r="A637" s="26"/>
      <c r="B637" s="4"/>
      <c r="C637" s="4"/>
      <c r="D637" s="4"/>
      <c r="E637" s="4"/>
      <c r="F637" s="4"/>
      <c r="G637" s="4"/>
      <c r="H637" s="4"/>
      <c r="I637" s="4"/>
      <c r="J637" s="4"/>
      <c r="K637" s="26"/>
      <c r="L637" s="4"/>
      <c r="M637" s="26"/>
      <c r="N637" s="26"/>
    </row>
    <row r="638">
      <c r="A638" s="26"/>
      <c r="B638" s="4"/>
      <c r="C638" s="4"/>
      <c r="D638" s="4"/>
      <c r="E638" s="4"/>
      <c r="F638" s="4"/>
      <c r="G638" s="4"/>
      <c r="H638" s="4"/>
      <c r="I638" s="4"/>
      <c r="J638" s="4"/>
      <c r="K638" s="26"/>
      <c r="L638" s="4"/>
      <c r="M638" s="26"/>
      <c r="N638" s="26"/>
    </row>
    <row r="639">
      <c r="A639" s="26"/>
      <c r="B639" s="4"/>
      <c r="C639" s="4"/>
      <c r="D639" s="4"/>
      <c r="E639" s="4"/>
      <c r="F639" s="4"/>
      <c r="G639" s="4"/>
      <c r="H639" s="4"/>
      <c r="I639" s="4"/>
      <c r="J639" s="4"/>
      <c r="K639" s="26"/>
      <c r="L639" s="4"/>
      <c r="M639" s="26"/>
      <c r="N639" s="26"/>
    </row>
    <row r="640">
      <c r="A640" s="26"/>
      <c r="B640" s="4"/>
      <c r="C640" s="4"/>
      <c r="D640" s="4"/>
      <c r="E640" s="4"/>
      <c r="F640" s="4"/>
      <c r="G640" s="4"/>
      <c r="H640" s="4"/>
      <c r="I640" s="4"/>
      <c r="J640" s="4"/>
      <c r="K640" s="26"/>
      <c r="L640" s="4"/>
      <c r="M640" s="26"/>
      <c r="N640" s="26"/>
    </row>
    <row r="641">
      <c r="A641" s="26"/>
      <c r="B641" s="4"/>
      <c r="C641" s="4"/>
      <c r="D641" s="4"/>
      <c r="E641" s="4"/>
      <c r="F641" s="4"/>
      <c r="G641" s="4"/>
      <c r="H641" s="4"/>
      <c r="I641" s="4"/>
      <c r="J641" s="4"/>
      <c r="K641" s="26"/>
      <c r="L641" s="4"/>
      <c r="M641" s="26"/>
      <c r="N641" s="26"/>
    </row>
    <row r="642">
      <c r="A642" s="26"/>
      <c r="B642" s="4"/>
      <c r="C642" s="4"/>
      <c r="D642" s="4"/>
      <c r="E642" s="4"/>
      <c r="F642" s="4"/>
      <c r="G642" s="4"/>
      <c r="H642" s="4"/>
      <c r="I642" s="4"/>
      <c r="J642" s="4"/>
      <c r="K642" s="26"/>
      <c r="L642" s="4"/>
      <c r="M642" s="26"/>
      <c r="N642" s="26"/>
    </row>
    <row r="643">
      <c r="A643" s="26"/>
      <c r="B643" s="4"/>
      <c r="C643" s="4"/>
      <c r="D643" s="4"/>
      <c r="E643" s="4"/>
      <c r="F643" s="4"/>
      <c r="G643" s="4"/>
      <c r="H643" s="4"/>
      <c r="I643" s="4"/>
      <c r="J643" s="4"/>
      <c r="K643" s="26"/>
      <c r="L643" s="4"/>
      <c r="M643" s="26"/>
      <c r="N643" s="26"/>
    </row>
    <row r="644">
      <c r="A644" s="26"/>
      <c r="B644" s="4"/>
      <c r="C644" s="4"/>
      <c r="D644" s="4"/>
      <c r="E644" s="4"/>
      <c r="F644" s="4"/>
      <c r="G644" s="4"/>
      <c r="H644" s="4"/>
      <c r="I644" s="4"/>
      <c r="J644" s="4"/>
      <c r="K644" s="26"/>
      <c r="L644" s="4"/>
      <c r="M644" s="26"/>
      <c r="N644" s="26"/>
    </row>
    <row r="645">
      <c r="A645" s="26"/>
      <c r="B645" s="4"/>
      <c r="C645" s="4"/>
      <c r="D645" s="4"/>
      <c r="E645" s="4"/>
      <c r="F645" s="4"/>
      <c r="G645" s="4"/>
      <c r="H645" s="4"/>
      <c r="I645" s="4"/>
      <c r="J645" s="4"/>
      <c r="K645" s="26"/>
      <c r="L645" s="4"/>
      <c r="M645" s="26"/>
      <c r="N645" s="26"/>
    </row>
    <row r="646">
      <c r="A646" s="26"/>
      <c r="B646" s="4"/>
      <c r="C646" s="4"/>
      <c r="D646" s="4"/>
      <c r="E646" s="4"/>
      <c r="F646" s="4"/>
      <c r="G646" s="4"/>
      <c r="H646" s="4"/>
      <c r="I646" s="4"/>
      <c r="J646" s="4"/>
      <c r="K646" s="26"/>
      <c r="L646" s="4"/>
      <c r="M646" s="26"/>
      <c r="N646" s="26"/>
    </row>
    <row r="647">
      <c r="A647" s="26"/>
      <c r="B647" s="4"/>
      <c r="C647" s="4"/>
      <c r="D647" s="4"/>
      <c r="E647" s="4"/>
      <c r="F647" s="4"/>
      <c r="G647" s="4"/>
      <c r="H647" s="4"/>
      <c r="I647" s="4"/>
      <c r="J647" s="4"/>
      <c r="K647" s="26"/>
      <c r="L647" s="4"/>
      <c r="M647" s="26"/>
      <c r="N647" s="26"/>
    </row>
    <row r="648">
      <c r="A648" s="26"/>
      <c r="B648" s="4"/>
      <c r="C648" s="4"/>
      <c r="D648" s="4"/>
      <c r="E648" s="4"/>
      <c r="F648" s="4"/>
      <c r="G648" s="4"/>
      <c r="H648" s="4"/>
      <c r="I648" s="4"/>
      <c r="J648" s="4"/>
      <c r="K648" s="26"/>
      <c r="L648" s="4"/>
      <c r="M648" s="26"/>
      <c r="N648" s="26"/>
    </row>
    <row r="649">
      <c r="A649" s="26"/>
      <c r="B649" s="4"/>
      <c r="C649" s="4"/>
      <c r="D649" s="4"/>
      <c r="E649" s="4"/>
      <c r="F649" s="4"/>
      <c r="G649" s="4"/>
      <c r="H649" s="4"/>
      <c r="I649" s="4"/>
      <c r="J649" s="4"/>
      <c r="K649" s="26"/>
      <c r="L649" s="4"/>
      <c r="M649" s="26"/>
      <c r="N649" s="26"/>
    </row>
    <row r="650">
      <c r="A650" s="26"/>
      <c r="B650" s="4"/>
      <c r="C650" s="4"/>
      <c r="D650" s="4"/>
      <c r="E650" s="4"/>
      <c r="F650" s="4"/>
      <c r="G650" s="4"/>
      <c r="H650" s="4"/>
      <c r="I650" s="4"/>
      <c r="J650" s="4"/>
      <c r="K650" s="26"/>
      <c r="L650" s="4"/>
      <c r="M650" s="26"/>
      <c r="N650" s="26"/>
    </row>
    <row r="651">
      <c r="A651" s="26"/>
      <c r="B651" s="4"/>
      <c r="C651" s="4"/>
      <c r="D651" s="4"/>
      <c r="E651" s="4"/>
      <c r="F651" s="4"/>
      <c r="G651" s="4"/>
      <c r="H651" s="4"/>
      <c r="I651" s="4"/>
      <c r="J651" s="4"/>
      <c r="K651" s="26"/>
      <c r="L651" s="4"/>
      <c r="M651" s="26"/>
      <c r="N651" s="26"/>
    </row>
    <row r="652">
      <c r="A652" s="26"/>
      <c r="B652" s="4"/>
      <c r="C652" s="4"/>
      <c r="D652" s="4"/>
      <c r="E652" s="4"/>
      <c r="F652" s="4"/>
      <c r="G652" s="4"/>
      <c r="H652" s="4"/>
      <c r="I652" s="4"/>
      <c r="J652" s="4"/>
      <c r="K652" s="26"/>
      <c r="L652" s="4"/>
      <c r="M652" s="26"/>
      <c r="N652" s="26"/>
    </row>
    <row r="653">
      <c r="A653" s="26"/>
      <c r="B653" s="4"/>
      <c r="C653" s="4"/>
      <c r="D653" s="4"/>
      <c r="E653" s="4"/>
      <c r="F653" s="4"/>
      <c r="G653" s="4"/>
      <c r="H653" s="4"/>
      <c r="I653" s="4"/>
      <c r="J653" s="4"/>
      <c r="K653" s="26"/>
      <c r="L653" s="4"/>
      <c r="M653" s="26"/>
      <c r="N653" s="26"/>
    </row>
    <row r="654">
      <c r="A654" s="26"/>
      <c r="B654" s="4"/>
      <c r="C654" s="4"/>
      <c r="D654" s="4"/>
      <c r="E654" s="4"/>
      <c r="F654" s="4"/>
      <c r="G654" s="4"/>
      <c r="H654" s="4"/>
      <c r="I654" s="4"/>
      <c r="J654" s="4"/>
      <c r="K654" s="26"/>
      <c r="L654" s="4"/>
      <c r="M654" s="26"/>
      <c r="N654" s="26"/>
    </row>
    <row r="655">
      <c r="A655" s="26"/>
      <c r="B655" s="4"/>
      <c r="C655" s="4"/>
      <c r="D655" s="4"/>
      <c r="E655" s="4"/>
      <c r="F655" s="4"/>
      <c r="G655" s="4"/>
      <c r="H655" s="4"/>
      <c r="I655" s="4"/>
      <c r="J655" s="4"/>
      <c r="K655" s="26"/>
      <c r="L655" s="4"/>
      <c r="M655" s="26"/>
      <c r="N655" s="26"/>
    </row>
    <row r="656">
      <c r="A656" s="26"/>
      <c r="B656" s="4"/>
      <c r="C656" s="4"/>
      <c r="D656" s="4"/>
      <c r="E656" s="4"/>
      <c r="F656" s="4"/>
      <c r="G656" s="4"/>
      <c r="H656" s="4"/>
      <c r="I656" s="4"/>
      <c r="J656" s="4"/>
      <c r="K656" s="26"/>
      <c r="L656" s="4"/>
      <c r="M656" s="26"/>
      <c r="N656" s="26"/>
    </row>
    <row r="657">
      <c r="A657" s="26"/>
      <c r="B657" s="4"/>
      <c r="C657" s="4"/>
      <c r="D657" s="4"/>
      <c r="E657" s="4"/>
      <c r="F657" s="4"/>
      <c r="G657" s="4"/>
      <c r="H657" s="4"/>
      <c r="I657" s="4"/>
      <c r="J657" s="4"/>
      <c r="K657" s="26"/>
      <c r="L657" s="4"/>
      <c r="M657" s="26"/>
      <c r="N657" s="26"/>
    </row>
    <row r="658">
      <c r="A658" s="26"/>
      <c r="B658" s="4"/>
      <c r="C658" s="4"/>
      <c r="D658" s="4"/>
      <c r="E658" s="4"/>
      <c r="F658" s="4"/>
      <c r="G658" s="4"/>
      <c r="H658" s="4"/>
      <c r="I658" s="4"/>
      <c r="J658" s="4"/>
      <c r="K658" s="26"/>
      <c r="L658" s="4"/>
      <c r="M658" s="26"/>
      <c r="N658" s="26"/>
    </row>
    <row r="659">
      <c r="A659" s="26"/>
      <c r="B659" s="4"/>
      <c r="C659" s="4"/>
      <c r="D659" s="4"/>
      <c r="E659" s="4"/>
      <c r="F659" s="4"/>
      <c r="G659" s="4"/>
      <c r="H659" s="4"/>
      <c r="I659" s="4"/>
      <c r="J659" s="4"/>
      <c r="K659" s="26"/>
      <c r="L659" s="4"/>
      <c r="M659" s="26"/>
      <c r="N659" s="26"/>
    </row>
    <row r="660">
      <c r="A660" s="26"/>
      <c r="B660" s="4"/>
      <c r="C660" s="4"/>
      <c r="D660" s="4"/>
      <c r="E660" s="4"/>
      <c r="F660" s="4"/>
      <c r="G660" s="4"/>
      <c r="H660" s="4"/>
      <c r="I660" s="4"/>
      <c r="J660" s="4"/>
      <c r="K660" s="26"/>
      <c r="L660" s="4"/>
      <c r="M660" s="26"/>
      <c r="N660" s="26"/>
    </row>
    <row r="661">
      <c r="A661" s="26"/>
      <c r="B661" s="4"/>
      <c r="C661" s="4"/>
      <c r="D661" s="4"/>
      <c r="E661" s="4"/>
      <c r="F661" s="4"/>
      <c r="G661" s="4"/>
      <c r="H661" s="4"/>
      <c r="I661" s="4"/>
      <c r="J661" s="4"/>
      <c r="K661" s="26"/>
      <c r="L661" s="4"/>
      <c r="M661" s="26"/>
      <c r="N661" s="26"/>
    </row>
    <row r="662">
      <c r="A662" s="26"/>
      <c r="B662" s="4"/>
      <c r="C662" s="4"/>
      <c r="D662" s="4"/>
      <c r="E662" s="4"/>
      <c r="F662" s="4"/>
      <c r="G662" s="4"/>
      <c r="H662" s="4"/>
      <c r="I662" s="4"/>
      <c r="J662" s="4"/>
      <c r="K662" s="26"/>
      <c r="L662" s="4"/>
      <c r="M662" s="26"/>
      <c r="N662" s="26"/>
    </row>
    <row r="663">
      <c r="A663" s="26"/>
      <c r="B663" s="4"/>
      <c r="C663" s="4"/>
      <c r="D663" s="4"/>
      <c r="E663" s="4"/>
      <c r="F663" s="4"/>
      <c r="G663" s="4"/>
      <c r="H663" s="4"/>
      <c r="I663" s="4"/>
      <c r="J663" s="4"/>
      <c r="K663" s="26"/>
      <c r="L663" s="4"/>
      <c r="M663" s="26"/>
      <c r="N663" s="26"/>
    </row>
    <row r="664">
      <c r="A664" s="26"/>
      <c r="B664" s="4"/>
      <c r="C664" s="4"/>
      <c r="D664" s="4"/>
      <c r="E664" s="4"/>
      <c r="F664" s="4"/>
      <c r="G664" s="4"/>
      <c r="H664" s="4"/>
      <c r="I664" s="4"/>
      <c r="J664" s="4"/>
      <c r="K664" s="26"/>
      <c r="L664" s="4"/>
      <c r="M664" s="26"/>
      <c r="N664" s="26"/>
    </row>
    <row r="665">
      <c r="A665" s="26"/>
      <c r="B665" s="4"/>
      <c r="C665" s="4"/>
      <c r="D665" s="4"/>
      <c r="E665" s="4"/>
      <c r="F665" s="4"/>
      <c r="G665" s="4"/>
      <c r="H665" s="4"/>
      <c r="I665" s="4"/>
      <c r="J665" s="4"/>
      <c r="K665" s="26"/>
      <c r="L665" s="4"/>
      <c r="M665" s="26"/>
      <c r="N665" s="26"/>
    </row>
    <row r="666">
      <c r="A666" s="26"/>
      <c r="B666" s="4"/>
      <c r="C666" s="4"/>
      <c r="D666" s="4"/>
      <c r="E666" s="4"/>
      <c r="F666" s="4"/>
      <c r="G666" s="4"/>
      <c r="H666" s="4"/>
      <c r="I666" s="4"/>
      <c r="J666" s="4"/>
      <c r="K666" s="26"/>
      <c r="L666" s="4"/>
      <c r="M666" s="26"/>
      <c r="N666" s="26"/>
    </row>
    <row r="667">
      <c r="A667" s="26"/>
      <c r="B667" s="4"/>
      <c r="C667" s="4"/>
      <c r="D667" s="4"/>
      <c r="E667" s="4"/>
      <c r="F667" s="4"/>
      <c r="G667" s="4"/>
      <c r="H667" s="4"/>
      <c r="I667" s="4"/>
      <c r="J667" s="4"/>
      <c r="K667" s="26"/>
      <c r="L667" s="4"/>
      <c r="M667" s="26"/>
      <c r="N667" s="26"/>
    </row>
    <row r="668">
      <c r="A668" s="26"/>
      <c r="B668" s="4"/>
      <c r="C668" s="4"/>
      <c r="D668" s="4"/>
      <c r="E668" s="4"/>
      <c r="F668" s="4"/>
      <c r="G668" s="4"/>
      <c r="H668" s="4"/>
      <c r="I668" s="4"/>
      <c r="J668" s="4"/>
      <c r="K668" s="26"/>
      <c r="L668" s="4"/>
      <c r="M668" s="26"/>
      <c r="N668" s="26"/>
    </row>
    <row r="669">
      <c r="A669" s="26"/>
      <c r="B669" s="4"/>
      <c r="C669" s="4"/>
      <c r="D669" s="4"/>
      <c r="E669" s="4"/>
      <c r="F669" s="4"/>
      <c r="G669" s="4"/>
      <c r="H669" s="4"/>
      <c r="I669" s="4"/>
      <c r="J669" s="4"/>
      <c r="K669" s="26"/>
      <c r="L669" s="4"/>
      <c r="M669" s="26"/>
      <c r="N669" s="26"/>
    </row>
    <row r="670">
      <c r="A670" s="26"/>
      <c r="B670" s="4"/>
      <c r="C670" s="4"/>
      <c r="D670" s="4"/>
      <c r="E670" s="4"/>
      <c r="F670" s="4"/>
      <c r="G670" s="4"/>
      <c r="H670" s="4"/>
      <c r="I670" s="4"/>
      <c r="J670" s="4"/>
      <c r="K670" s="26"/>
      <c r="L670" s="4"/>
      <c r="M670" s="26"/>
      <c r="N670" s="26"/>
    </row>
    <row r="671">
      <c r="A671" s="26"/>
      <c r="B671" s="4"/>
      <c r="C671" s="4"/>
      <c r="D671" s="4"/>
      <c r="E671" s="4"/>
      <c r="F671" s="4"/>
      <c r="G671" s="4"/>
      <c r="H671" s="4"/>
      <c r="I671" s="4"/>
      <c r="J671" s="4"/>
      <c r="K671" s="26"/>
      <c r="L671" s="4"/>
      <c r="M671" s="26"/>
      <c r="N671" s="26"/>
    </row>
    <row r="672">
      <c r="A672" s="26"/>
      <c r="B672" s="4"/>
      <c r="C672" s="4"/>
      <c r="D672" s="4"/>
      <c r="E672" s="4"/>
      <c r="F672" s="4"/>
      <c r="G672" s="4"/>
      <c r="H672" s="4"/>
      <c r="I672" s="4"/>
      <c r="J672" s="4"/>
      <c r="K672" s="26"/>
      <c r="L672" s="4"/>
      <c r="M672" s="26"/>
      <c r="N672" s="26"/>
    </row>
    <row r="673">
      <c r="A673" s="26"/>
      <c r="B673" s="4"/>
      <c r="C673" s="4"/>
      <c r="D673" s="4"/>
      <c r="E673" s="4"/>
      <c r="F673" s="4"/>
      <c r="G673" s="4"/>
      <c r="H673" s="4"/>
      <c r="I673" s="4"/>
      <c r="J673" s="4"/>
      <c r="K673" s="26"/>
      <c r="L673" s="4"/>
      <c r="M673" s="26"/>
      <c r="N673" s="26"/>
    </row>
    <row r="674">
      <c r="A674" s="26"/>
      <c r="B674" s="4"/>
      <c r="C674" s="4"/>
      <c r="D674" s="4"/>
      <c r="E674" s="4"/>
      <c r="F674" s="4"/>
      <c r="G674" s="4"/>
      <c r="H674" s="4"/>
      <c r="I674" s="4"/>
      <c r="J674" s="4"/>
      <c r="K674" s="26"/>
      <c r="L674" s="4"/>
      <c r="M674" s="26"/>
      <c r="N674" s="26"/>
    </row>
    <row r="675">
      <c r="A675" s="26"/>
      <c r="B675" s="4"/>
      <c r="C675" s="4"/>
      <c r="D675" s="4"/>
      <c r="E675" s="4"/>
      <c r="F675" s="4"/>
      <c r="G675" s="4"/>
      <c r="H675" s="4"/>
      <c r="I675" s="4"/>
      <c r="J675" s="4"/>
      <c r="K675" s="26"/>
      <c r="L675" s="4"/>
      <c r="M675" s="26"/>
      <c r="N675" s="26"/>
    </row>
    <row r="676">
      <c r="A676" s="26"/>
      <c r="B676" s="4"/>
      <c r="C676" s="4"/>
      <c r="D676" s="4"/>
      <c r="E676" s="4"/>
      <c r="F676" s="4"/>
      <c r="G676" s="4"/>
      <c r="H676" s="4"/>
      <c r="I676" s="4"/>
      <c r="J676" s="4"/>
      <c r="K676" s="26"/>
      <c r="L676" s="4"/>
      <c r="M676" s="26"/>
      <c r="N676" s="26"/>
    </row>
    <row r="677">
      <c r="A677" s="26"/>
      <c r="B677" s="4"/>
      <c r="C677" s="4"/>
      <c r="D677" s="4"/>
      <c r="E677" s="4"/>
      <c r="F677" s="4"/>
      <c r="G677" s="4"/>
      <c r="H677" s="4"/>
      <c r="I677" s="4"/>
      <c r="J677" s="4"/>
      <c r="K677" s="26"/>
      <c r="L677" s="4"/>
      <c r="M677" s="26"/>
      <c r="N677" s="26"/>
    </row>
    <row r="678">
      <c r="A678" s="26"/>
      <c r="B678" s="4"/>
      <c r="C678" s="4"/>
      <c r="D678" s="4"/>
      <c r="E678" s="4"/>
      <c r="F678" s="4"/>
      <c r="G678" s="4"/>
      <c r="H678" s="4"/>
      <c r="I678" s="4"/>
      <c r="J678" s="4"/>
      <c r="K678" s="26"/>
      <c r="L678" s="4"/>
      <c r="M678" s="26"/>
      <c r="N678" s="26"/>
    </row>
    <row r="679">
      <c r="A679" s="26"/>
      <c r="B679" s="4"/>
      <c r="C679" s="4"/>
      <c r="D679" s="4"/>
      <c r="E679" s="4"/>
      <c r="F679" s="4"/>
      <c r="G679" s="4"/>
      <c r="H679" s="4"/>
      <c r="I679" s="4"/>
      <c r="J679" s="4"/>
      <c r="K679" s="26"/>
      <c r="L679" s="4"/>
      <c r="M679" s="26"/>
      <c r="N679" s="26"/>
    </row>
    <row r="680">
      <c r="A680" s="26"/>
      <c r="B680" s="4"/>
      <c r="C680" s="4"/>
      <c r="D680" s="4"/>
      <c r="E680" s="4"/>
      <c r="F680" s="4"/>
      <c r="G680" s="4"/>
      <c r="H680" s="4"/>
      <c r="I680" s="4"/>
      <c r="J680" s="4"/>
      <c r="K680" s="26"/>
      <c r="L680" s="4"/>
      <c r="M680" s="26"/>
      <c r="N680" s="26"/>
    </row>
    <row r="681">
      <c r="A681" s="26"/>
      <c r="B681" s="4"/>
      <c r="C681" s="4"/>
      <c r="D681" s="4"/>
      <c r="E681" s="4"/>
      <c r="F681" s="4"/>
      <c r="G681" s="4"/>
      <c r="H681" s="4"/>
      <c r="I681" s="4"/>
      <c r="J681" s="4"/>
      <c r="K681" s="26"/>
      <c r="L681" s="4"/>
      <c r="M681" s="26"/>
      <c r="N681" s="26"/>
    </row>
    <row r="682">
      <c r="A682" s="26"/>
      <c r="B682" s="4"/>
      <c r="C682" s="4"/>
      <c r="D682" s="4"/>
      <c r="E682" s="4"/>
      <c r="F682" s="4"/>
      <c r="G682" s="4"/>
      <c r="H682" s="4"/>
      <c r="I682" s="4"/>
      <c r="J682" s="4"/>
      <c r="K682" s="26"/>
      <c r="L682" s="4"/>
      <c r="M682" s="26"/>
      <c r="N682" s="26"/>
    </row>
    <row r="683">
      <c r="A683" s="26"/>
      <c r="B683" s="4"/>
      <c r="C683" s="4"/>
      <c r="D683" s="4"/>
      <c r="E683" s="4"/>
      <c r="F683" s="4"/>
      <c r="G683" s="4"/>
      <c r="H683" s="4"/>
      <c r="I683" s="4"/>
      <c r="J683" s="4"/>
      <c r="K683" s="26"/>
      <c r="L683" s="4"/>
      <c r="M683" s="26"/>
      <c r="N683" s="26"/>
    </row>
    <row r="684">
      <c r="A684" s="26"/>
      <c r="B684" s="4"/>
      <c r="C684" s="4"/>
      <c r="D684" s="4"/>
      <c r="E684" s="4"/>
      <c r="F684" s="4"/>
      <c r="G684" s="4"/>
      <c r="H684" s="4"/>
      <c r="I684" s="4"/>
      <c r="J684" s="4"/>
      <c r="K684" s="26"/>
      <c r="L684" s="4"/>
      <c r="M684" s="26"/>
      <c r="N684" s="26"/>
    </row>
    <row r="685">
      <c r="A685" s="26"/>
      <c r="B685" s="4"/>
      <c r="C685" s="4"/>
      <c r="D685" s="4"/>
      <c r="E685" s="4"/>
      <c r="F685" s="4"/>
      <c r="G685" s="4"/>
      <c r="H685" s="4"/>
      <c r="I685" s="4"/>
      <c r="J685" s="4"/>
      <c r="K685" s="26"/>
      <c r="L685" s="4"/>
      <c r="M685" s="26"/>
      <c r="N685" s="26"/>
    </row>
    <row r="686">
      <c r="A686" s="26"/>
      <c r="B686" s="4"/>
      <c r="C686" s="4"/>
      <c r="D686" s="4"/>
      <c r="E686" s="4"/>
      <c r="F686" s="4"/>
      <c r="G686" s="4"/>
      <c r="H686" s="4"/>
      <c r="I686" s="4"/>
      <c r="J686" s="4"/>
      <c r="K686" s="26"/>
      <c r="L686" s="4"/>
      <c r="M686" s="26"/>
      <c r="N686" s="26"/>
    </row>
    <row r="687">
      <c r="A687" s="26"/>
      <c r="B687" s="4"/>
      <c r="C687" s="4"/>
      <c r="D687" s="4"/>
      <c r="E687" s="4"/>
      <c r="F687" s="4"/>
      <c r="G687" s="4"/>
      <c r="H687" s="4"/>
      <c r="I687" s="4"/>
      <c r="J687" s="4"/>
      <c r="K687" s="26"/>
      <c r="L687" s="4"/>
      <c r="M687" s="26"/>
      <c r="N687" s="26"/>
    </row>
    <row r="688">
      <c r="A688" s="26"/>
      <c r="B688" s="4"/>
      <c r="C688" s="4"/>
      <c r="D688" s="4"/>
      <c r="E688" s="4"/>
      <c r="F688" s="4"/>
      <c r="G688" s="4"/>
      <c r="H688" s="4"/>
      <c r="I688" s="4"/>
      <c r="J688" s="4"/>
      <c r="K688" s="26"/>
      <c r="L688" s="4"/>
      <c r="M688" s="26"/>
      <c r="N688" s="26"/>
    </row>
    <row r="689">
      <c r="A689" s="26"/>
      <c r="B689" s="4"/>
      <c r="C689" s="4"/>
      <c r="D689" s="4"/>
      <c r="E689" s="4"/>
      <c r="F689" s="4"/>
      <c r="G689" s="4"/>
      <c r="H689" s="4"/>
      <c r="I689" s="4"/>
      <c r="J689" s="4"/>
      <c r="K689" s="26"/>
      <c r="L689" s="4"/>
      <c r="M689" s="26"/>
      <c r="N689" s="26"/>
    </row>
    <row r="690">
      <c r="A690" s="26"/>
      <c r="B690" s="4"/>
      <c r="C690" s="4"/>
      <c r="D690" s="4"/>
      <c r="E690" s="4"/>
      <c r="F690" s="4"/>
      <c r="G690" s="4"/>
      <c r="H690" s="4"/>
      <c r="I690" s="4"/>
      <c r="J690" s="4"/>
      <c r="K690" s="26"/>
      <c r="L690" s="4"/>
      <c r="M690" s="26"/>
      <c r="N690" s="26"/>
    </row>
    <row r="691">
      <c r="A691" s="26"/>
      <c r="B691" s="4"/>
      <c r="C691" s="4"/>
      <c r="D691" s="4"/>
      <c r="E691" s="4"/>
      <c r="F691" s="4"/>
      <c r="G691" s="4"/>
      <c r="H691" s="4"/>
      <c r="I691" s="4"/>
      <c r="J691" s="4"/>
      <c r="K691" s="26"/>
      <c r="L691" s="4"/>
      <c r="M691" s="26"/>
      <c r="N691" s="26"/>
    </row>
    <row r="692">
      <c r="A692" s="26"/>
      <c r="B692" s="4"/>
      <c r="C692" s="4"/>
      <c r="D692" s="4"/>
      <c r="E692" s="4"/>
      <c r="F692" s="4"/>
      <c r="G692" s="4"/>
      <c r="H692" s="4"/>
      <c r="I692" s="4"/>
      <c r="J692" s="4"/>
      <c r="K692" s="26"/>
      <c r="L692" s="4"/>
      <c r="M692" s="26"/>
      <c r="N692" s="26"/>
    </row>
    <row r="693">
      <c r="A693" s="26"/>
      <c r="B693" s="4"/>
      <c r="C693" s="4"/>
      <c r="D693" s="4"/>
      <c r="E693" s="4"/>
      <c r="F693" s="4"/>
      <c r="G693" s="4"/>
      <c r="H693" s="4"/>
      <c r="I693" s="4"/>
      <c r="J693" s="4"/>
      <c r="K693" s="26"/>
      <c r="L693" s="4"/>
      <c r="M693" s="26"/>
      <c r="N693" s="26"/>
    </row>
    <row r="694">
      <c r="A694" s="26"/>
      <c r="B694" s="4"/>
      <c r="C694" s="4"/>
      <c r="D694" s="4"/>
      <c r="E694" s="4"/>
      <c r="F694" s="4"/>
      <c r="G694" s="4"/>
      <c r="H694" s="4"/>
      <c r="I694" s="4"/>
      <c r="J694" s="4"/>
      <c r="K694" s="26"/>
      <c r="L694" s="4"/>
      <c r="M694" s="26"/>
      <c r="N694" s="26"/>
    </row>
    <row r="695">
      <c r="A695" s="26"/>
      <c r="B695" s="4"/>
      <c r="C695" s="4"/>
      <c r="D695" s="4"/>
      <c r="E695" s="4"/>
      <c r="F695" s="4"/>
      <c r="G695" s="4"/>
      <c r="H695" s="4"/>
      <c r="I695" s="4"/>
      <c r="J695" s="4"/>
      <c r="K695" s="26"/>
      <c r="L695" s="4"/>
      <c r="M695" s="26"/>
      <c r="N695" s="26"/>
    </row>
    <row r="696">
      <c r="A696" s="26"/>
      <c r="B696" s="4"/>
      <c r="C696" s="4"/>
      <c r="D696" s="4"/>
      <c r="E696" s="4"/>
      <c r="F696" s="4"/>
      <c r="G696" s="4"/>
      <c r="H696" s="4"/>
      <c r="I696" s="4"/>
      <c r="J696" s="4"/>
      <c r="K696" s="26"/>
      <c r="L696" s="4"/>
      <c r="M696" s="26"/>
      <c r="N696" s="26"/>
    </row>
    <row r="697">
      <c r="A697" s="26"/>
      <c r="B697" s="4"/>
      <c r="C697" s="4"/>
      <c r="D697" s="4"/>
      <c r="E697" s="4"/>
      <c r="F697" s="4"/>
      <c r="G697" s="4"/>
      <c r="H697" s="4"/>
      <c r="I697" s="4"/>
      <c r="J697" s="4"/>
      <c r="K697" s="26"/>
      <c r="L697" s="4"/>
      <c r="M697" s="26"/>
      <c r="N697" s="26"/>
    </row>
    <row r="698">
      <c r="A698" s="26"/>
      <c r="B698" s="4"/>
      <c r="C698" s="4"/>
      <c r="D698" s="4"/>
      <c r="E698" s="4"/>
      <c r="F698" s="4"/>
      <c r="G698" s="4"/>
      <c r="H698" s="4"/>
      <c r="I698" s="4"/>
      <c r="J698" s="4"/>
      <c r="K698" s="26"/>
      <c r="L698" s="4"/>
      <c r="M698" s="26"/>
      <c r="N698" s="26"/>
    </row>
    <row r="699">
      <c r="A699" s="26"/>
      <c r="B699" s="4"/>
      <c r="C699" s="4"/>
      <c r="D699" s="4"/>
      <c r="E699" s="4"/>
      <c r="F699" s="4"/>
      <c r="G699" s="4"/>
      <c r="H699" s="4"/>
      <c r="I699" s="4"/>
      <c r="J699" s="4"/>
      <c r="K699" s="26"/>
      <c r="L699" s="4"/>
      <c r="M699" s="26"/>
      <c r="N699" s="26"/>
    </row>
    <row r="700">
      <c r="A700" s="26"/>
      <c r="B700" s="4"/>
      <c r="C700" s="4"/>
      <c r="D700" s="4"/>
      <c r="E700" s="4"/>
      <c r="F700" s="4"/>
      <c r="G700" s="4"/>
      <c r="H700" s="4"/>
      <c r="I700" s="4"/>
      <c r="J700" s="4"/>
      <c r="K700" s="26"/>
      <c r="L700" s="4"/>
      <c r="M700" s="26"/>
      <c r="N700" s="26"/>
    </row>
    <row r="701">
      <c r="A701" s="26"/>
      <c r="B701" s="4"/>
      <c r="C701" s="4"/>
      <c r="D701" s="4"/>
      <c r="E701" s="4"/>
      <c r="F701" s="4"/>
      <c r="G701" s="4"/>
      <c r="H701" s="4"/>
      <c r="I701" s="4"/>
      <c r="J701" s="4"/>
      <c r="K701" s="26"/>
      <c r="L701" s="4"/>
      <c r="M701" s="26"/>
      <c r="N701" s="26"/>
    </row>
    <row r="702">
      <c r="A702" s="26"/>
      <c r="B702" s="4"/>
      <c r="C702" s="4"/>
      <c r="D702" s="4"/>
      <c r="E702" s="4"/>
      <c r="F702" s="4"/>
      <c r="G702" s="4"/>
      <c r="H702" s="4"/>
      <c r="I702" s="4"/>
      <c r="J702" s="4"/>
      <c r="K702" s="26"/>
      <c r="L702" s="4"/>
      <c r="M702" s="26"/>
      <c r="N702" s="26"/>
    </row>
    <row r="703">
      <c r="A703" s="26"/>
      <c r="B703" s="4"/>
      <c r="C703" s="4"/>
      <c r="D703" s="4"/>
      <c r="E703" s="4"/>
      <c r="F703" s="4"/>
      <c r="G703" s="4"/>
      <c r="H703" s="4"/>
      <c r="I703" s="4"/>
      <c r="J703" s="4"/>
      <c r="K703" s="26"/>
      <c r="L703" s="4"/>
      <c r="M703" s="26"/>
      <c r="N703" s="26"/>
    </row>
    <row r="704">
      <c r="A704" s="26"/>
      <c r="B704" s="4"/>
      <c r="C704" s="4"/>
      <c r="D704" s="4"/>
      <c r="E704" s="4"/>
      <c r="F704" s="4"/>
      <c r="G704" s="4"/>
      <c r="H704" s="4"/>
      <c r="I704" s="4"/>
      <c r="J704" s="4"/>
      <c r="K704" s="26"/>
      <c r="L704" s="4"/>
      <c r="M704" s="26"/>
      <c r="N704" s="26"/>
    </row>
    <row r="705">
      <c r="A705" s="26"/>
      <c r="B705" s="4"/>
      <c r="C705" s="4"/>
      <c r="D705" s="4"/>
      <c r="E705" s="4"/>
      <c r="F705" s="4"/>
      <c r="G705" s="4"/>
      <c r="H705" s="4"/>
      <c r="I705" s="4"/>
      <c r="J705" s="4"/>
      <c r="K705" s="26"/>
      <c r="L705" s="4"/>
      <c r="M705" s="26"/>
      <c r="N705" s="26"/>
    </row>
    <row r="706">
      <c r="A706" s="26"/>
      <c r="B706" s="4"/>
      <c r="C706" s="4"/>
      <c r="D706" s="4"/>
      <c r="E706" s="4"/>
      <c r="F706" s="4"/>
      <c r="G706" s="4"/>
      <c r="H706" s="4"/>
      <c r="I706" s="4"/>
      <c r="J706" s="4"/>
      <c r="K706" s="26"/>
      <c r="L706" s="4"/>
      <c r="M706" s="26"/>
      <c r="N706" s="26"/>
    </row>
    <row r="707">
      <c r="A707" s="26"/>
      <c r="B707" s="4"/>
      <c r="C707" s="4"/>
      <c r="D707" s="4"/>
      <c r="E707" s="4"/>
      <c r="F707" s="4"/>
      <c r="G707" s="4"/>
      <c r="H707" s="4"/>
      <c r="I707" s="4"/>
      <c r="J707" s="4"/>
      <c r="K707" s="26"/>
      <c r="L707" s="4"/>
      <c r="M707" s="26"/>
      <c r="N707" s="26"/>
    </row>
    <row r="708">
      <c r="A708" s="26"/>
      <c r="B708" s="4"/>
      <c r="C708" s="4"/>
      <c r="D708" s="4"/>
      <c r="E708" s="4"/>
      <c r="F708" s="4"/>
      <c r="G708" s="4"/>
      <c r="H708" s="4"/>
      <c r="I708" s="4"/>
      <c r="J708" s="4"/>
      <c r="K708" s="26"/>
      <c r="L708" s="4"/>
      <c r="M708" s="26"/>
      <c r="N708" s="26"/>
    </row>
    <row r="709">
      <c r="A709" s="26"/>
      <c r="B709" s="4"/>
      <c r="C709" s="4"/>
      <c r="D709" s="4"/>
      <c r="E709" s="4"/>
      <c r="F709" s="4"/>
      <c r="G709" s="4"/>
      <c r="H709" s="4"/>
      <c r="I709" s="4"/>
      <c r="J709" s="4"/>
      <c r="K709" s="26"/>
      <c r="L709" s="4"/>
      <c r="M709" s="26"/>
      <c r="N709" s="26"/>
    </row>
    <row r="710">
      <c r="A710" s="26"/>
      <c r="B710" s="4"/>
      <c r="C710" s="4"/>
      <c r="D710" s="4"/>
      <c r="E710" s="4"/>
      <c r="F710" s="4"/>
      <c r="G710" s="4"/>
      <c r="H710" s="4"/>
      <c r="I710" s="4"/>
      <c r="J710" s="4"/>
      <c r="K710" s="26"/>
      <c r="L710" s="4"/>
      <c r="M710" s="26"/>
      <c r="N710" s="26"/>
    </row>
    <row r="711">
      <c r="A711" s="26"/>
      <c r="B711" s="4"/>
      <c r="C711" s="4"/>
      <c r="D711" s="4"/>
      <c r="E711" s="4"/>
      <c r="F711" s="4"/>
      <c r="G711" s="4"/>
      <c r="H711" s="4"/>
      <c r="I711" s="4"/>
      <c r="J711" s="4"/>
      <c r="K711" s="26"/>
      <c r="L711" s="4"/>
      <c r="M711" s="26"/>
      <c r="N711" s="26"/>
    </row>
    <row r="712">
      <c r="A712" s="26"/>
      <c r="B712" s="4"/>
      <c r="C712" s="4"/>
      <c r="D712" s="4"/>
      <c r="E712" s="4"/>
      <c r="F712" s="4"/>
      <c r="G712" s="4"/>
      <c r="H712" s="4"/>
      <c r="I712" s="4"/>
      <c r="J712" s="4"/>
      <c r="K712" s="26"/>
      <c r="L712" s="4"/>
      <c r="M712" s="26"/>
      <c r="N712" s="26"/>
    </row>
    <row r="713">
      <c r="A713" s="26"/>
      <c r="B713" s="4"/>
      <c r="C713" s="4"/>
      <c r="D713" s="4"/>
      <c r="E713" s="4"/>
      <c r="F713" s="4"/>
      <c r="G713" s="4"/>
      <c r="H713" s="4"/>
      <c r="I713" s="4"/>
      <c r="J713" s="4"/>
      <c r="K713" s="26"/>
      <c r="L713" s="4"/>
      <c r="M713" s="26"/>
      <c r="N713" s="26"/>
    </row>
    <row r="714">
      <c r="A714" s="26"/>
      <c r="B714" s="4"/>
      <c r="C714" s="4"/>
      <c r="D714" s="4"/>
      <c r="E714" s="4"/>
      <c r="F714" s="4"/>
      <c r="G714" s="4"/>
      <c r="H714" s="4"/>
      <c r="I714" s="4"/>
      <c r="J714" s="4"/>
      <c r="K714" s="26"/>
      <c r="L714" s="4"/>
      <c r="M714" s="26"/>
      <c r="N714" s="26"/>
    </row>
    <row r="715">
      <c r="A715" s="26"/>
      <c r="B715" s="4"/>
      <c r="C715" s="4"/>
      <c r="D715" s="4"/>
      <c r="E715" s="4"/>
      <c r="F715" s="4"/>
      <c r="G715" s="4"/>
      <c r="H715" s="4"/>
      <c r="I715" s="4"/>
      <c r="J715" s="4"/>
      <c r="K715" s="26"/>
      <c r="L715" s="4"/>
      <c r="M715" s="26"/>
      <c r="N715" s="26"/>
    </row>
    <row r="716">
      <c r="A716" s="26"/>
      <c r="B716" s="4"/>
      <c r="C716" s="4"/>
      <c r="D716" s="4"/>
      <c r="E716" s="4"/>
      <c r="F716" s="4"/>
      <c r="G716" s="4"/>
      <c r="H716" s="4"/>
      <c r="I716" s="4"/>
      <c r="J716" s="4"/>
      <c r="K716" s="26"/>
      <c r="L716" s="4"/>
      <c r="M716" s="26"/>
      <c r="N716" s="26"/>
    </row>
    <row r="717">
      <c r="A717" s="26"/>
      <c r="B717" s="4"/>
      <c r="C717" s="4"/>
      <c r="D717" s="4"/>
      <c r="E717" s="4"/>
      <c r="F717" s="4"/>
      <c r="G717" s="4"/>
      <c r="H717" s="4"/>
      <c r="I717" s="4"/>
      <c r="J717" s="4"/>
      <c r="K717" s="26"/>
      <c r="L717" s="4"/>
      <c r="M717" s="26"/>
      <c r="N717" s="26"/>
    </row>
    <row r="718">
      <c r="A718" s="26"/>
      <c r="B718" s="4"/>
      <c r="C718" s="4"/>
      <c r="D718" s="4"/>
      <c r="E718" s="4"/>
      <c r="F718" s="4"/>
      <c r="G718" s="4"/>
      <c r="H718" s="4"/>
      <c r="I718" s="4"/>
      <c r="J718" s="4"/>
      <c r="K718" s="26"/>
      <c r="L718" s="4"/>
      <c r="M718" s="26"/>
      <c r="N718" s="26"/>
    </row>
    <row r="719">
      <c r="A719" s="26"/>
      <c r="B719" s="4"/>
      <c r="C719" s="4"/>
      <c r="D719" s="4"/>
      <c r="E719" s="4"/>
      <c r="F719" s="4"/>
      <c r="G719" s="4"/>
      <c r="H719" s="4"/>
      <c r="I719" s="4"/>
      <c r="J719" s="4"/>
      <c r="K719" s="26"/>
      <c r="L719" s="4"/>
      <c r="M719" s="26"/>
      <c r="N719" s="26"/>
    </row>
    <row r="720">
      <c r="A720" s="26"/>
      <c r="B720" s="4"/>
      <c r="C720" s="4"/>
      <c r="D720" s="4"/>
      <c r="E720" s="4"/>
      <c r="F720" s="4"/>
      <c r="G720" s="4"/>
      <c r="H720" s="4"/>
      <c r="I720" s="4"/>
      <c r="J720" s="4"/>
      <c r="K720" s="26"/>
      <c r="L720" s="4"/>
      <c r="M720" s="26"/>
      <c r="N720" s="26"/>
    </row>
    <row r="721">
      <c r="A721" s="26"/>
      <c r="B721" s="4"/>
      <c r="C721" s="4"/>
      <c r="D721" s="4"/>
      <c r="E721" s="4"/>
      <c r="F721" s="4"/>
      <c r="G721" s="4"/>
      <c r="H721" s="4"/>
      <c r="I721" s="4"/>
      <c r="J721" s="4"/>
      <c r="K721" s="26"/>
      <c r="L721" s="4"/>
      <c r="M721" s="26"/>
      <c r="N721" s="26"/>
    </row>
    <row r="722">
      <c r="A722" s="26"/>
      <c r="B722" s="4"/>
      <c r="C722" s="4"/>
      <c r="D722" s="4"/>
      <c r="E722" s="4"/>
      <c r="F722" s="4"/>
      <c r="G722" s="4"/>
      <c r="H722" s="4"/>
      <c r="I722" s="4"/>
      <c r="J722" s="4"/>
      <c r="K722" s="26"/>
      <c r="L722" s="4"/>
      <c r="M722" s="26"/>
      <c r="N722" s="26"/>
    </row>
    <row r="723">
      <c r="A723" s="26"/>
      <c r="B723" s="4"/>
      <c r="C723" s="4"/>
      <c r="D723" s="4"/>
      <c r="E723" s="4"/>
      <c r="F723" s="4"/>
      <c r="G723" s="4"/>
      <c r="H723" s="4"/>
      <c r="I723" s="4"/>
      <c r="J723" s="4"/>
      <c r="K723" s="26"/>
      <c r="L723" s="4"/>
      <c r="M723" s="26"/>
      <c r="N723" s="26"/>
    </row>
    <row r="724">
      <c r="A724" s="26"/>
      <c r="B724" s="4"/>
      <c r="C724" s="4"/>
      <c r="D724" s="4"/>
      <c r="E724" s="4"/>
      <c r="F724" s="4"/>
      <c r="G724" s="4"/>
      <c r="H724" s="4"/>
      <c r="I724" s="4"/>
      <c r="J724" s="4"/>
      <c r="K724" s="26"/>
      <c r="L724" s="4"/>
      <c r="M724" s="26"/>
      <c r="N724" s="26"/>
    </row>
    <row r="725">
      <c r="A725" s="26"/>
      <c r="B725" s="4"/>
      <c r="C725" s="4"/>
      <c r="D725" s="4"/>
      <c r="E725" s="4"/>
      <c r="F725" s="4"/>
      <c r="G725" s="4"/>
      <c r="H725" s="4"/>
      <c r="I725" s="4"/>
      <c r="J725" s="4"/>
      <c r="K725" s="26"/>
      <c r="L725" s="4"/>
      <c r="M725" s="26"/>
      <c r="N725" s="26"/>
    </row>
    <row r="726">
      <c r="A726" s="26"/>
      <c r="B726" s="4"/>
      <c r="C726" s="4"/>
      <c r="D726" s="4"/>
      <c r="E726" s="4"/>
      <c r="F726" s="4"/>
      <c r="G726" s="4"/>
      <c r="H726" s="4"/>
      <c r="I726" s="4"/>
      <c r="J726" s="4"/>
      <c r="K726" s="26"/>
      <c r="L726" s="4"/>
      <c r="M726" s="26"/>
      <c r="N726" s="26"/>
    </row>
    <row r="727">
      <c r="A727" s="26"/>
      <c r="B727" s="4"/>
      <c r="C727" s="4"/>
      <c r="D727" s="4"/>
      <c r="E727" s="4"/>
      <c r="F727" s="4"/>
      <c r="G727" s="4"/>
      <c r="H727" s="4"/>
      <c r="I727" s="4"/>
      <c r="J727" s="4"/>
      <c r="K727" s="26"/>
      <c r="L727" s="4"/>
      <c r="M727" s="26"/>
      <c r="N727" s="26"/>
    </row>
    <row r="728">
      <c r="A728" s="26"/>
      <c r="B728" s="4"/>
      <c r="C728" s="4"/>
      <c r="D728" s="4"/>
      <c r="E728" s="4"/>
      <c r="F728" s="4"/>
      <c r="G728" s="4"/>
      <c r="H728" s="4"/>
      <c r="I728" s="4"/>
      <c r="J728" s="4"/>
      <c r="K728" s="26"/>
      <c r="L728" s="4"/>
      <c r="M728" s="26"/>
      <c r="N728" s="26"/>
    </row>
    <row r="729">
      <c r="A729" s="26"/>
      <c r="B729" s="4"/>
      <c r="C729" s="4"/>
      <c r="D729" s="4"/>
      <c r="E729" s="4"/>
      <c r="F729" s="4"/>
      <c r="G729" s="4"/>
      <c r="H729" s="4"/>
      <c r="I729" s="4"/>
      <c r="J729" s="4"/>
      <c r="K729" s="26"/>
      <c r="L729" s="4"/>
      <c r="M729" s="26"/>
      <c r="N729" s="26"/>
    </row>
    <row r="730">
      <c r="A730" s="26"/>
      <c r="B730" s="4"/>
      <c r="C730" s="4"/>
      <c r="D730" s="4"/>
      <c r="E730" s="4"/>
      <c r="F730" s="4"/>
      <c r="G730" s="4"/>
      <c r="H730" s="4"/>
      <c r="I730" s="4"/>
      <c r="J730" s="4"/>
      <c r="K730" s="26"/>
      <c r="L730" s="4"/>
      <c r="M730" s="26"/>
      <c r="N730" s="26"/>
    </row>
    <row r="731">
      <c r="A731" s="26"/>
      <c r="B731" s="4"/>
      <c r="C731" s="4"/>
      <c r="D731" s="4"/>
      <c r="E731" s="4"/>
      <c r="F731" s="4"/>
      <c r="G731" s="4"/>
      <c r="H731" s="4"/>
      <c r="I731" s="4"/>
      <c r="J731" s="4"/>
      <c r="K731" s="26"/>
      <c r="L731" s="4"/>
      <c r="M731" s="26"/>
      <c r="N731" s="26"/>
    </row>
    <row r="732">
      <c r="A732" s="26"/>
      <c r="B732" s="4"/>
      <c r="C732" s="4"/>
      <c r="D732" s="4"/>
      <c r="E732" s="4"/>
      <c r="F732" s="4"/>
      <c r="G732" s="4"/>
      <c r="H732" s="4"/>
      <c r="I732" s="4"/>
      <c r="J732" s="4"/>
      <c r="K732" s="26"/>
      <c r="L732" s="4"/>
      <c r="M732" s="26"/>
      <c r="N732" s="26"/>
    </row>
    <row r="733">
      <c r="A733" s="26"/>
      <c r="B733" s="4"/>
      <c r="C733" s="4"/>
      <c r="D733" s="4"/>
      <c r="E733" s="4"/>
      <c r="F733" s="4"/>
      <c r="G733" s="4"/>
      <c r="H733" s="4"/>
      <c r="I733" s="4"/>
      <c r="J733" s="4"/>
      <c r="K733" s="26"/>
      <c r="L733" s="4"/>
      <c r="M733" s="26"/>
      <c r="N733" s="26"/>
    </row>
    <row r="734">
      <c r="A734" s="26"/>
      <c r="B734" s="4"/>
      <c r="C734" s="4"/>
      <c r="D734" s="4"/>
      <c r="E734" s="4"/>
      <c r="F734" s="4"/>
      <c r="G734" s="4"/>
      <c r="H734" s="4"/>
      <c r="I734" s="4"/>
      <c r="J734" s="4"/>
      <c r="K734" s="26"/>
      <c r="L734" s="4"/>
      <c r="M734" s="26"/>
      <c r="N734" s="26"/>
    </row>
    <row r="735">
      <c r="A735" s="26"/>
      <c r="B735" s="4"/>
      <c r="C735" s="4"/>
      <c r="D735" s="4"/>
      <c r="E735" s="4"/>
      <c r="F735" s="4"/>
      <c r="G735" s="4"/>
      <c r="H735" s="4"/>
      <c r="I735" s="4"/>
      <c r="J735" s="4"/>
      <c r="K735" s="26"/>
      <c r="L735" s="4"/>
      <c r="M735" s="26"/>
      <c r="N735" s="26"/>
    </row>
    <row r="736">
      <c r="A736" s="26"/>
      <c r="B736" s="4"/>
      <c r="C736" s="4"/>
      <c r="D736" s="4"/>
      <c r="E736" s="4"/>
      <c r="F736" s="4"/>
      <c r="G736" s="4"/>
      <c r="H736" s="4"/>
      <c r="I736" s="4"/>
      <c r="J736" s="4"/>
      <c r="K736" s="26"/>
      <c r="L736" s="4"/>
      <c r="M736" s="26"/>
      <c r="N736" s="26"/>
    </row>
    <row r="737">
      <c r="A737" s="26"/>
      <c r="B737" s="4"/>
      <c r="C737" s="4"/>
      <c r="D737" s="4"/>
      <c r="E737" s="4"/>
      <c r="F737" s="4"/>
      <c r="G737" s="4"/>
      <c r="H737" s="4"/>
      <c r="I737" s="4"/>
      <c r="J737" s="4"/>
      <c r="K737" s="26"/>
      <c r="L737" s="4"/>
      <c r="M737" s="26"/>
      <c r="N737" s="26"/>
    </row>
    <row r="738">
      <c r="A738" s="26"/>
      <c r="B738" s="4"/>
      <c r="C738" s="4"/>
      <c r="D738" s="4"/>
      <c r="E738" s="4"/>
      <c r="F738" s="4"/>
      <c r="G738" s="4"/>
      <c r="H738" s="4"/>
      <c r="I738" s="4"/>
      <c r="J738" s="4"/>
      <c r="K738" s="26"/>
      <c r="L738" s="4"/>
      <c r="M738" s="26"/>
      <c r="N738" s="26"/>
    </row>
    <row r="739">
      <c r="A739" s="26"/>
      <c r="B739" s="4"/>
      <c r="C739" s="4"/>
      <c r="D739" s="4"/>
      <c r="E739" s="4"/>
      <c r="F739" s="4"/>
      <c r="G739" s="4"/>
      <c r="H739" s="4"/>
      <c r="I739" s="4"/>
      <c r="J739" s="4"/>
      <c r="K739" s="26"/>
      <c r="L739" s="4"/>
      <c r="M739" s="26"/>
      <c r="N739" s="26"/>
    </row>
    <row r="740">
      <c r="A740" s="26"/>
      <c r="B740" s="4"/>
      <c r="C740" s="4"/>
      <c r="D740" s="4"/>
      <c r="E740" s="4"/>
      <c r="F740" s="4"/>
      <c r="G740" s="4"/>
      <c r="H740" s="4"/>
      <c r="I740" s="4"/>
      <c r="J740" s="4"/>
      <c r="K740" s="26"/>
      <c r="L740" s="4"/>
      <c r="M740" s="26"/>
      <c r="N740" s="26"/>
    </row>
    <row r="741">
      <c r="A741" s="26"/>
      <c r="B741" s="4"/>
      <c r="C741" s="4"/>
      <c r="D741" s="4"/>
      <c r="E741" s="4"/>
      <c r="F741" s="4"/>
      <c r="G741" s="4"/>
      <c r="H741" s="4"/>
      <c r="I741" s="4"/>
      <c r="J741" s="4"/>
      <c r="K741" s="26"/>
      <c r="L741" s="4"/>
      <c r="M741" s="26"/>
      <c r="N741" s="26"/>
    </row>
    <row r="742">
      <c r="A742" s="26"/>
      <c r="B742" s="4"/>
      <c r="C742" s="4"/>
      <c r="D742" s="4"/>
      <c r="E742" s="4"/>
      <c r="F742" s="4"/>
      <c r="G742" s="4"/>
      <c r="H742" s="4"/>
      <c r="I742" s="4"/>
      <c r="J742" s="4"/>
      <c r="K742" s="26"/>
      <c r="L742" s="4"/>
      <c r="M742" s="26"/>
      <c r="N742" s="26"/>
    </row>
    <row r="743">
      <c r="A743" s="26"/>
      <c r="B743" s="4"/>
      <c r="C743" s="4"/>
      <c r="D743" s="4"/>
      <c r="E743" s="4"/>
      <c r="F743" s="4"/>
      <c r="G743" s="4"/>
      <c r="H743" s="4"/>
      <c r="I743" s="4"/>
      <c r="J743" s="4"/>
      <c r="K743" s="26"/>
      <c r="L743" s="4"/>
      <c r="M743" s="26"/>
      <c r="N743" s="26"/>
    </row>
    <row r="744">
      <c r="A744" s="26"/>
      <c r="B744" s="4"/>
      <c r="C744" s="4"/>
      <c r="D744" s="4"/>
      <c r="E744" s="4"/>
      <c r="F744" s="4"/>
      <c r="G744" s="4"/>
      <c r="H744" s="4"/>
      <c r="I744" s="4"/>
      <c r="J744" s="4"/>
      <c r="K744" s="26"/>
      <c r="L744" s="4"/>
      <c r="M744" s="26"/>
      <c r="N744" s="26"/>
    </row>
    <row r="745">
      <c r="A745" s="26"/>
      <c r="B745" s="4"/>
      <c r="C745" s="4"/>
      <c r="D745" s="4"/>
      <c r="E745" s="4"/>
      <c r="F745" s="4"/>
      <c r="G745" s="4"/>
      <c r="H745" s="4"/>
      <c r="I745" s="4"/>
      <c r="J745" s="4"/>
      <c r="K745" s="26"/>
      <c r="L745" s="4"/>
      <c r="M745" s="26"/>
      <c r="N745" s="26"/>
    </row>
    <row r="746">
      <c r="A746" s="26"/>
      <c r="B746" s="4"/>
      <c r="C746" s="4"/>
      <c r="D746" s="4"/>
      <c r="E746" s="4"/>
      <c r="F746" s="4"/>
      <c r="G746" s="4"/>
      <c r="H746" s="4"/>
      <c r="I746" s="4"/>
      <c r="J746" s="4"/>
      <c r="K746" s="26"/>
      <c r="L746" s="4"/>
      <c r="M746" s="26"/>
      <c r="N746" s="26"/>
    </row>
    <row r="747">
      <c r="A747" s="26"/>
      <c r="B747" s="4"/>
      <c r="C747" s="4"/>
      <c r="D747" s="4"/>
      <c r="E747" s="4"/>
      <c r="F747" s="4"/>
      <c r="G747" s="4"/>
      <c r="H747" s="4"/>
      <c r="I747" s="4"/>
      <c r="J747" s="4"/>
      <c r="K747" s="26"/>
      <c r="L747" s="4"/>
      <c r="M747" s="26"/>
      <c r="N747" s="26"/>
    </row>
    <row r="748">
      <c r="A748" s="26"/>
      <c r="B748" s="4"/>
      <c r="C748" s="4"/>
      <c r="D748" s="4"/>
      <c r="E748" s="4"/>
      <c r="F748" s="4"/>
      <c r="G748" s="4"/>
      <c r="H748" s="4"/>
      <c r="I748" s="4"/>
      <c r="J748" s="4"/>
      <c r="K748" s="26"/>
      <c r="L748" s="4"/>
      <c r="M748" s="26"/>
      <c r="N748" s="26"/>
    </row>
    <row r="749">
      <c r="A749" s="26"/>
      <c r="B749" s="4"/>
      <c r="C749" s="4"/>
      <c r="D749" s="4"/>
      <c r="E749" s="4"/>
      <c r="F749" s="4"/>
      <c r="G749" s="4"/>
      <c r="H749" s="4"/>
      <c r="I749" s="4"/>
      <c r="J749" s="4"/>
      <c r="K749" s="26"/>
      <c r="L749" s="4"/>
      <c r="M749" s="26"/>
      <c r="N749" s="26"/>
    </row>
    <row r="750">
      <c r="A750" s="26"/>
      <c r="B750" s="4"/>
      <c r="C750" s="4"/>
      <c r="D750" s="4"/>
      <c r="E750" s="4"/>
      <c r="F750" s="4"/>
      <c r="G750" s="4"/>
      <c r="H750" s="4"/>
      <c r="I750" s="4"/>
      <c r="J750" s="4"/>
      <c r="K750" s="26"/>
      <c r="L750" s="4"/>
      <c r="M750" s="26"/>
      <c r="N750" s="26"/>
    </row>
    <row r="751">
      <c r="A751" s="26"/>
      <c r="B751" s="4"/>
      <c r="C751" s="4"/>
      <c r="D751" s="4"/>
      <c r="E751" s="4"/>
      <c r="F751" s="4"/>
      <c r="G751" s="4"/>
      <c r="H751" s="4"/>
      <c r="I751" s="4"/>
      <c r="J751" s="4"/>
      <c r="K751" s="26"/>
      <c r="L751" s="4"/>
      <c r="M751" s="26"/>
      <c r="N751" s="26"/>
    </row>
    <row r="752">
      <c r="A752" s="26"/>
      <c r="B752" s="4"/>
      <c r="C752" s="4"/>
      <c r="D752" s="4"/>
      <c r="E752" s="4"/>
      <c r="F752" s="4"/>
      <c r="G752" s="4"/>
      <c r="H752" s="4"/>
      <c r="I752" s="4"/>
      <c r="J752" s="4"/>
      <c r="K752" s="26"/>
      <c r="L752" s="4"/>
      <c r="M752" s="26"/>
      <c r="N752" s="26"/>
    </row>
    <row r="753">
      <c r="A753" s="26"/>
      <c r="B753" s="4"/>
      <c r="C753" s="4"/>
      <c r="D753" s="4"/>
      <c r="E753" s="4"/>
      <c r="F753" s="4"/>
      <c r="G753" s="4"/>
      <c r="H753" s="4"/>
      <c r="I753" s="4"/>
      <c r="J753" s="4"/>
      <c r="K753" s="26"/>
      <c r="L753" s="4"/>
      <c r="M753" s="26"/>
      <c r="N753" s="26"/>
    </row>
    <row r="754">
      <c r="A754" s="26"/>
      <c r="B754" s="4"/>
      <c r="C754" s="4"/>
      <c r="D754" s="4"/>
      <c r="E754" s="4"/>
      <c r="F754" s="4"/>
      <c r="G754" s="4"/>
      <c r="H754" s="4"/>
      <c r="I754" s="4"/>
      <c r="J754" s="4"/>
      <c r="K754" s="26"/>
      <c r="L754" s="4"/>
      <c r="M754" s="26"/>
      <c r="N754" s="26"/>
    </row>
    <row r="755">
      <c r="A755" s="26"/>
      <c r="B755" s="4"/>
      <c r="C755" s="4"/>
      <c r="D755" s="4"/>
      <c r="E755" s="4"/>
      <c r="F755" s="4"/>
      <c r="G755" s="4"/>
      <c r="H755" s="4"/>
      <c r="I755" s="4"/>
      <c r="J755" s="4"/>
      <c r="K755" s="26"/>
      <c r="L755" s="4"/>
      <c r="M755" s="26"/>
      <c r="N755" s="26"/>
    </row>
    <row r="756">
      <c r="A756" s="26"/>
      <c r="B756" s="4"/>
      <c r="C756" s="4"/>
      <c r="D756" s="4"/>
      <c r="E756" s="4"/>
      <c r="F756" s="4"/>
      <c r="G756" s="4"/>
      <c r="H756" s="4"/>
      <c r="I756" s="4"/>
      <c r="J756" s="4"/>
      <c r="K756" s="26"/>
      <c r="L756" s="4"/>
      <c r="M756" s="26"/>
      <c r="N756" s="26"/>
    </row>
    <row r="757">
      <c r="A757" s="26"/>
      <c r="B757" s="4"/>
      <c r="C757" s="4"/>
      <c r="D757" s="4"/>
      <c r="E757" s="4"/>
      <c r="F757" s="4"/>
      <c r="G757" s="4"/>
      <c r="H757" s="4"/>
      <c r="I757" s="4"/>
      <c r="J757" s="4"/>
      <c r="K757" s="26"/>
      <c r="L757" s="4"/>
      <c r="M757" s="26"/>
      <c r="N757" s="26"/>
    </row>
    <row r="758">
      <c r="A758" s="26"/>
      <c r="B758" s="4"/>
      <c r="C758" s="4"/>
      <c r="D758" s="4"/>
      <c r="E758" s="4"/>
      <c r="F758" s="4"/>
      <c r="G758" s="4"/>
      <c r="H758" s="4"/>
      <c r="I758" s="4"/>
      <c r="J758" s="4"/>
      <c r="K758" s="26"/>
      <c r="L758" s="4"/>
      <c r="M758" s="26"/>
      <c r="N758" s="26"/>
    </row>
    <row r="759">
      <c r="A759" s="26"/>
      <c r="B759" s="4"/>
      <c r="C759" s="4"/>
      <c r="D759" s="4"/>
      <c r="E759" s="4"/>
      <c r="F759" s="4"/>
      <c r="G759" s="4"/>
      <c r="H759" s="4"/>
      <c r="I759" s="4"/>
      <c r="J759" s="4"/>
      <c r="K759" s="26"/>
      <c r="L759" s="4"/>
      <c r="M759" s="26"/>
      <c r="N759" s="26"/>
    </row>
    <row r="760">
      <c r="A760" s="26"/>
      <c r="B760" s="4"/>
      <c r="C760" s="4"/>
      <c r="D760" s="4"/>
      <c r="E760" s="4"/>
      <c r="F760" s="4"/>
      <c r="G760" s="4"/>
      <c r="H760" s="4"/>
      <c r="I760" s="4"/>
      <c r="J760" s="4"/>
      <c r="K760" s="26"/>
      <c r="L760" s="4"/>
      <c r="M760" s="26"/>
      <c r="N760" s="26"/>
    </row>
    <row r="761">
      <c r="A761" s="26"/>
      <c r="B761" s="4"/>
      <c r="C761" s="4"/>
      <c r="D761" s="4"/>
      <c r="E761" s="4"/>
      <c r="F761" s="4"/>
      <c r="G761" s="4"/>
      <c r="H761" s="4"/>
      <c r="I761" s="4"/>
      <c r="J761" s="4"/>
      <c r="K761" s="26"/>
      <c r="L761" s="4"/>
      <c r="M761" s="26"/>
      <c r="N761" s="26"/>
    </row>
    <row r="762">
      <c r="A762" s="26"/>
      <c r="B762" s="4"/>
      <c r="C762" s="4"/>
      <c r="D762" s="4"/>
      <c r="E762" s="4"/>
      <c r="F762" s="4"/>
      <c r="G762" s="4"/>
      <c r="H762" s="4"/>
      <c r="I762" s="4"/>
      <c r="J762" s="4"/>
      <c r="K762" s="26"/>
      <c r="L762" s="4"/>
      <c r="M762" s="26"/>
      <c r="N762" s="26"/>
    </row>
    <row r="763">
      <c r="A763" s="26"/>
      <c r="B763" s="4"/>
      <c r="C763" s="4"/>
      <c r="D763" s="4"/>
      <c r="E763" s="4"/>
      <c r="F763" s="4"/>
      <c r="G763" s="4"/>
      <c r="H763" s="4"/>
      <c r="I763" s="4"/>
      <c r="J763" s="4"/>
      <c r="K763" s="26"/>
      <c r="L763" s="4"/>
      <c r="M763" s="26"/>
      <c r="N763" s="26"/>
    </row>
    <row r="764">
      <c r="A764" s="26"/>
      <c r="B764" s="4"/>
      <c r="C764" s="4"/>
      <c r="D764" s="4"/>
      <c r="E764" s="4"/>
      <c r="F764" s="4"/>
      <c r="G764" s="4"/>
      <c r="H764" s="4"/>
      <c r="I764" s="4"/>
      <c r="J764" s="4"/>
      <c r="K764" s="26"/>
      <c r="L764" s="4"/>
      <c r="M764" s="26"/>
      <c r="N764" s="26"/>
    </row>
    <row r="765">
      <c r="A765" s="26"/>
      <c r="B765" s="4"/>
      <c r="C765" s="4"/>
      <c r="D765" s="4"/>
      <c r="E765" s="4"/>
      <c r="F765" s="4"/>
      <c r="G765" s="4"/>
      <c r="H765" s="4"/>
      <c r="I765" s="4"/>
      <c r="J765" s="4"/>
      <c r="K765" s="26"/>
      <c r="L765" s="4"/>
      <c r="M765" s="26"/>
      <c r="N765" s="26"/>
    </row>
    <row r="766">
      <c r="A766" s="26"/>
      <c r="B766" s="4"/>
      <c r="C766" s="4"/>
      <c r="D766" s="4"/>
      <c r="E766" s="4"/>
      <c r="F766" s="4"/>
      <c r="G766" s="4"/>
      <c r="H766" s="4"/>
      <c r="I766" s="4"/>
      <c r="J766" s="4"/>
      <c r="K766" s="26"/>
      <c r="L766" s="4"/>
      <c r="M766" s="26"/>
      <c r="N766" s="26"/>
    </row>
    <row r="767">
      <c r="A767" s="26"/>
      <c r="B767" s="4"/>
      <c r="C767" s="4"/>
      <c r="D767" s="4"/>
      <c r="E767" s="4"/>
      <c r="F767" s="4"/>
      <c r="G767" s="4"/>
      <c r="H767" s="4"/>
      <c r="I767" s="4"/>
      <c r="J767" s="4"/>
      <c r="K767" s="26"/>
      <c r="L767" s="4"/>
      <c r="M767" s="26"/>
      <c r="N767" s="26"/>
    </row>
    <row r="768">
      <c r="A768" s="26"/>
      <c r="B768" s="4"/>
      <c r="C768" s="4"/>
      <c r="D768" s="4"/>
      <c r="E768" s="4"/>
      <c r="F768" s="4"/>
      <c r="G768" s="4"/>
      <c r="H768" s="4"/>
      <c r="I768" s="4"/>
      <c r="J768" s="4"/>
      <c r="K768" s="26"/>
      <c r="L768" s="4"/>
      <c r="M768" s="26"/>
      <c r="N768" s="26"/>
    </row>
    <row r="769">
      <c r="A769" s="26"/>
      <c r="B769" s="4"/>
      <c r="C769" s="4"/>
      <c r="D769" s="4"/>
      <c r="E769" s="4"/>
      <c r="F769" s="4"/>
      <c r="G769" s="4"/>
      <c r="H769" s="4"/>
      <c r="I769" s="4"/>
      <c r="J769" s="4"/>
      <c r="K769" s="26"/>
      <c r="L769" s="4"/>
      <c r="M769" s="26"/>
      <c r="N769" s="26"/>
    </row>
    <row r="770">
      <c r="A770" s="26"/>
      <c r="B770" s="4"/>
      <c r="C770" s="4"/>
      <c r="D770" s="4"/>
      <c r="E770" s="4"/>
      <c r="F770" s="4"/>
      <c r="G770" s="4"/>
      <c r="H770" s="4"/>
      <c r="I770" s="4"/>
      <c r="J770" s="4"/>
      <c r="K770" s="26"/>
      <c r="L770" s="4"/>
      <c r="M770" s="26"/>
      <c r="N770" s="26"/>
    </row>
    <row r="771">
      <c r="A771" s="26"/>
      <c r="B771" s="4"/>
      <c r="C771" s="4"/>
      <c r="D771" s="4"/>
      <c r="E771" s="4"/>
      <c r="F771" s="4"/>
      <c r="G771" s="4"/>
      <c r="H771" s="4"/>
      <c r="I771" s="4"/>
      <c r="J771" s="4"/>
      <c r="K771" s="26"/>
      <c r="L771" s="4"/>
      <c r="M771" s="26"/>
      <c r="N771" s="26"/>
    </row>
    <row r="772">
      <c r="A772" s="26"/>
      <c r="B772" s="4"/>
      <c r="C772" s="4"/>
      <c r="D772" s="4"/>
      <c r="E772" s="4"/>
      <c r="F772" s="4"/>
      <c r="G772" s="4"/>
      <c r="H772" s="4"/>
      <c r="I772" s="4"/>
      <c r="J772" s="4"/>
      <c r="K772" s="26"/>
      <c r="L772" s="4"/>
      <c r="M772" s="26"/>
      <c r="N772" s="26"/>
    </row>
    <row r="773">
      <c r="A773" s="26"/>
      <c r="B773" s="4"/>
      <c r="C773" s="4"/>
      <c r="D773" s="4"/>
      <c r="E773" s="4"/>
      <c r="F773" s="4"/>
      <c r="G773" s="4"/>
      <c r="H773" s="4"/>
      <c r="I773" s="4"/>
      <c r="J773" s="4"/>
      <c r="K773" s="26"/>
      <c r="L773" s="4"/>
      <c r="M773" s="26"/>
      <c r="N773" s="26"/>
    </row>
    <row r="774">
      <c r="A774" s="26"/>
      <c r="B774" s="4"/>
      <c r="C774" s="4"/>
      <c r="D774" s="4"/>
      <c r="E774" s="4"/>
      <c r="F774" s="4"/>
      <c r="G774" s="4"/>
      <c r="H774" s="4"/>
      <c r="I774" s="4"/>
      <c r="J774" s="4"/>
      <c r="K774" s="26"/>
      <c r="L774" s="4"/>
      <c r="M774" s="26"/>
      <c r="N774" s="26"/>
    </row>
    <row r="775">
      <c r="A775" s="26"/>
      <c r="B775" s="4"/>
      <c r="C775" s="4"/>
      <c r="D775" s="4"/>
      <c r="E775" s="4"/>
      <c r="F775" s="4"/>
      <c r="G775" s="4"/>
      <c r="H775" s="4"/>
      <c r="I775" s="4"/>
      <c r="J775" s="4"/>
      <c r="K775" s="26"/>
      <c r="L775" s="4"/>
      <c r="M775" s="26"/>
      <c r="N775" s="26"/>
    </row>
    <row r="776">
      <c r="A776" s="26"/>
      <c r="B776" s="4"/>
      <c r="C776" s="4"/>
      <c r="D776" s="4"/>
      <c r="E776" s="4"/>
      <c r="F776" s="4"/>
      <c r="G776" s="4"/>
      <c r="H776" s="4"/>
      <c r="I776" s="4"/>
      <c r="J776" s="4"/>
      <c r="K776" s="26"/>
      <c r="L776" s="4"/>
      <c r="M776" s="26"/>
      <c r="N776" s="26"/>
    </row>
    <row r="777">
      <c r="A777" s="26"/>
      <c r="B777" s="4"/>
      <c r="C777" s="4"/>
      <c r="D777" s="4"/>
      <c r="E777" s="4"/>
      <c r="F777" s="4"/>
      <c r="G777" s="4"/>
      <c r="H777" s="4"/>
      <c r="I777" s="4"/>
      <c r="J777" s="4"/>
      <c r="K777" s="26"/>
      <c r="L777" s="4"/>
      <c r="M777" s="26"/>
      <c r="N777" s="26"/>
    </row>
    <row r="778">
      <c r="A778" s="26"/>
      <c r="B778" s="4"/>
      <c r="C778" s="4"/>
      <c r="D778" s="4"/>
      <c r="E778" s="4"/>
      <c r="F778" s="4"/>
      <c r="G778" s="4"/>
      <c r="H778" s="4"/>
      <c r="I778" s="4"/>
      <c r="J778" s="4"/>
      <c r="K778" s="26"/>
      <c r="L778" s="4"/>
      <c r="M778" s="26"/>
      <c r="N778" s="26"/>
    </row>
    <row r="779">
      <c r="A779" s="26"/>
      <c r="B779" s="4"/>
      <c r="C779" s="4"/>
      <c r="D779" s="4"/>
      <c r="E779" s="4"/>
      <c r="F779" s="4"/>
      <c r="G779" s="4"/>
      <c r="H779" s="4"/>
      <c r="I779" s="4"/>
      <c r="J779" s="4"/>
      <c r="K779" s="26"/>
      <c r="L779" s="4"/>
      <c r="M779" s="26"/>
      <c r="N779" s="26"/>
    </row>
    <row r="780">
      <c r="A780" s="26"/>
      <c r="B780" s="4"/>
      <c r="C780" s="4"/>
      <c r="D780" s="4"/>
      <c r="E780" s="4"/>
      <c r="F780" s="4"/>
      <c r="G780" s="4"/>
      <c r="H780" s="4"/>
      <c r="I780" s="4"/>
      <c r="J780" s="4"/>
      <c r="K780" s="26"/>
      <c r="L780" s="4"/>
      <c r="M780" s="26"/>
      <c r="N780" s="26"/>
    </row>
    <row r="781">
      <c r="A781" s="26"/>
      <c r="B781" s="4"/>
      <c r="C781" s="4"/>
      <c r="D781" s="4"/>
      <c r="E781" s="4"/>
      <c r="F781" s="4"/>
      <c r="G781" s="4"/>
      <c r="H781" s="4"/>
      <c r="I781" s="4"/>
      <c r="J781" s="4"/>
      <c r="K781" s="26"/>
      <c r="L781" s="4"/>
      <c r="M781" s="26"/>
      <c r="N781" s="26"/>
    </row>
    <row r="782">
      <c r="A782" s="26"/>
      <c r="B782" s="4"/>
      <c r="C782" s="4"/>
      <c r="D782" s="4"/>
      <c r="E782" s="4"/>
      <c r="F782" s="4"/>
      <c r="G782" s="4"/>
      <c r="H782" s="4"/>
      <c r="I782" s="4"/>
      <c r="J782" s="4"/>
      <c r="K782" s="26"/>
      <c r="L782" s="4"/>
      <c r="M782" s="26"/>
      <c r="N782" s="26"/>
    </row>
    <row r="783">
      <c r="A783" s="26"/>
      <c r="B783" s="4"/>
      <c r="C783" s="4"/>
      <c r="D783" s="4"/>
      <c r="E783" s="4"/>
      <c r="F783" s="4"/>
      <c r="G783" s="4"/>
      <c r="H783" s="4"/>
      <c r="I783" s="4"/>
      <c r="J783" s="4"/>
      <c r="K783" s="26"/>
      <c r="L783" s="4"/>
      <c r="M783" s="26"/>
      <c r="N783" s="26"/>
    </row>
    <row r="784">
      <c r="A784" s="26"/>
      <c r="B784" s="4"/>
      <c r="C784" s="4"/>
      <c r="D784" s="4"/>
      <c r="E784" s="4"/>
      <c r="F784" s="4"/>
      <c r="G784" s="4"/>
      <c r="H784" s="4"/>
      <c r="I784" s="4"/>
      <c r="J784" s="4"/>
      <c r="K784" s="26"/>
      <c r="L784" s="4"/>
      <c r="M784" s="26"/>
      <c r="N784" s="26"/>
    </row>
    <row r="785">
      <c r="A785" s="26"/>
      <c r="B785" s="4"/>
      <c r="C785" s="4"/>
      <c r="D785" s="4"/>
      <c r="E785" s="4"/>
      <c r="F785" s="4"/>
      <c r="G785" s="4"/>
      <c r="H785" s="4"/>
      <c r="I785" s="4"/>
      <c r="J785" s="4"/>
      <c r="K785" s="26"/>
      <c r="L785" s="4"/>
      <c r="M785" s="26"/>
      <c r="N785" s="26"/>
    </row>
    <row r="786">
      <c r="A786" s="26"/>
      <c r="B786" s="4"/>
      <c r="C786" s="4"/>
      <c r="D786" s="4"/>
      <c r="E786" s="4"/>
      <c r="F786" s="4"/>
      <c r="G786" s="4"/>
      <c r="H786" s="4"/>
      <c r="I786" s="4"/>
      <c r="J786" s="4"/>
      <c r="K786" s="26"/>
      <c r="L786" s="4"/>
      <c r="M786" s="26"/>
      <c r="N786" s="26"/>
    </row>
    <row r="787">
      <c r="A787" s="26"/>
      <c r="B787" s="4"/>
      <c r="C787" s="4"/>
      <c r="D787" s="4"/>
      <c r="E787" s="4"/>
      <c r="F787" s="4"/>
      <c r="G787" s="4"/>
      <c r="H787" s="4"/>
      <c r="I787" s="4"/>
      <c r="J787" s="4"/>
      <c r="K787" s="26"/>
      <c r="L787" s="4"/>
      <c r="M787" s="26"/>
      <c r="N787" s="26"/>
    </row>
    <row r="788">
      <c r="A788" s="26"/>
      <c r="B788" s="4"/>
      <c r="C788" s="4"/>
      <c r="D788" s="4"/>
      <c r="E788" s="4"/>
      <c r="F788" s="4"/>
      <c r="G788" s="4"/>
      <c r="H788" s="4"/>
      <c r="I788" s="4"/>
      <c r="J788" s="4"/>
      <c r="K788" s="26"/>
      <c r="L788" s="4"/>
      <c r="M788" s="26"/>
      <c r="N788" s="26"/>
    </row>
    <row r="789">
      <c r="A789" s="26"/>
      <c r="B789" s="4"/>
      <c r="C789" s="4"/>
      <c r="D789" s="4"/>
      <c r="E789" s="4"/>
      <c r="F789" s="4"/>
      <c r="G789" s="4"/>
      <c r="H789" s="4"/>
      <c r="I789" s="4"/>
      <c r="J789" s="4"/>
      <c r="K789" s="26"/>
      <c r="L789" s="4"/>
      <c r="M789" s="26"/>
      <c r="N789" s="26"/>
    </row>
    <row r="790">
      <c r="A790" s="26"/>
      <c r="B790" s="4"/>
      <c r="C790" s="4"/>
      <c r="D790" s="4"/>
      <c r="E790" s="4"/>
      <c r="F790" s="4"/>
      <c r="G790" s="4"/>
      <c r="H790" s="4"/>
      <c r="I790" s="4"/>
      <c r="J790" s="4"/>
      <c r="K790" s="26"/>
      <c r="L790" s="4"/>
      <c r="M790" s="26"/>
      <c r="N790" s="26"/>
    </row>
    <row r="791">
      <c r="A791" s="26"/>
      <c r="B791" s="4"/>
      <c r="C791" s="4"/>
      <c r="D791" s="4"/>
      <c r="E791" s="4"/>
      <c r="F791" s="4"/>
      <c r="G791" s="4"/>
      <c r="H791" s="4"/>
      <c r="I791" s="4"/>
      <c r="J791" s="4"/>
      <c r="K791" s="26"/>
      <c r="L791" s="4"/>
      <c r="M791" s="26"/>
      <c r="N791" s="26"/>
    </row>
    <row r="792">
      <c r="A792" s="26"/>
      <c r="B792" s="4"/>
      <c r="C792" s="4"/>
      <c r="D792" s="4"/>
      <c r="E792" s="4"/>
      <c r="F792" s="4"/>
      <c r="G792" s="4"/>
      <c r="H792" s="4"/>
      <c r="I792" s="4"/>
      <c r="J792" s="4"/>
      <c r="K792" s="26"/>
      <c r="L792" s="4"/>
      <c r="M792" s="26"/>
      <c r="N792" s="26"/>
    </row>
    <row r="793">
      <c r="A793" s="26"/>
      <c r="B793" s="4"/>
      <c r="C793" s="4"/>
      <c r="D793" s="4"/>
      <c r="E793" s="4"/>
      <c r="F793" s="4"/>
      <c r="G793" s="4"/>
      <c r="H793" s="4"/>
      <c r="I793" s="4"/>
      <c r="J793" s="4"/>
      <c r="K793" s="26"/>
      <c r="L793" s="4"/>
      <c r="M793" s="26"/>
      <c r="N793" s="26"/>
    </row>
    <row r="794">
      <c r="A794" s="26"/>
      <c r="B794" s="4"/>
      <c r="C794" s="4"/>
      <c r="D794" s="4"/>
      <c r="E794" s="4"/>
      <c r="F794" s="4"/>
      <c r="G794" s="4"/>
      <c r="H794" s="4"/>
      <c r="I794" s="4"/>
      <c r="J794" s="4"/>
      <c r="K794" s="26"/>
      <c r="L794" s="4"/>
      <c r="M794" s="26"/>
      <c r="N794" s="26"/>
    </row>
    <row r="795">
      <c r="A795" s="26"/>
      <c r="B795" s="4"/>
      <c r="C795" s="4"/>
      <c r="D795" s="4"/>
      <c r="E795" s="4"/>
      <c r="F795" s="4"/>
      <c r="G795" s="4"/>
      <c r="H795" s="4"/>
      <c r="I795" s="4"/>
      <c r="J795" s="4"/>
      <c r="K795" s="26"/>
      <c r="L795" s="4"/>
      <c r="M795" s="26"/>
      <c r="N795" s="26"/>
    </row>
    <row r="796">
      <c r="A796" s="26"/>
      <c r="B796" s="4"/>
      <c r="C796" s="4"/>
      <c r="D796" s="4"/>
      <c r="E796" s="4"/>
      <c r="F796" s="4"/>
      <c r="G796" s="4"/>
      <c r="H796" s="4"/>
      <c r="I796" s="4"/>
      <c r="J796" s="4"/>
      <c r="K796" s="26"/>
      <c r="L796" s="4"/>
      <c r="M796" s="26"/>
      <c r="N796" s="26"/>
    </row>
    <row r="797">
      <c r="A797" s="26"/>
      <c r="B797" s="4"/>
      <c r="C797" s="4"/>
      <c r="D797" s="4"/>
      <c r="E797" s="4"/>
      <c r="F797" s="4"/>
      <c r="G797" s="4"/>
      <c r="H797" s="4"/>
      <c r="I797" s="4"/>
      <c r="J797" s="4"/>
      <c r="K797" s="26"/>
      <c r="L797" s="4"/>
      <c r="M797" s="26"/>
      <c r="N797" s="26"/>
    </row>
    <row r="798">
      <c r="A798" s="26"/>
      <c r="B798" s="4"/>
      <c r="C798" s="4"/>
      <c r="D798" s="4"/>
      <c r="E798" s="4"/>
      <c r="F798" s="4"/>
      <c r="G798" s="4"/>
      <c r="H798" s="4"/>
      <c r="I798" s="4"/>
      <c r="J798" s="4"/>
      <c r="K798" s="26"/>
      <c r="L798" s="4"/>
      <c r="M798" s="26"/>
      <c r="N798" s="26"/>
    </row>
    <row r="799">
      <c r="A799" s="26"/>
      <c r="B799" s="4"/>
      <c r="C799" s="4"/>
      <c r="D799" s="4"/>
      <c r="E799" s="4"/>
      <c r="F799" s="4"/>
      <c r="G799" s="4"/>
      <c r="H799" s="4"/>
      <c r="I799" s="4"/>
      <c r="J799" s="4"/>
      <c r="K799" s="26"/>
      <c r="L799" s="4"/>
      <c r="M799" s="26"/>
      <c r="N799" s="26"/>
    </row>
    <row r="800">
      <c r="A800" s="26"/>
      <c r="B800" s="4"/>
      <c r="C800" s="4"/>
      <c r="D800" s="4"/>
      <c r="E800" s="4"/>
      <c r="F800" s="4"/>
      <c r="G800" s="4"/>
      <c r="H800" s="4"/>
      <c r="I800" s="4"/>
      <c r="J800" s="4"/>
      <c r="K800" s="26"/>
      <c r="L800" s="4"/>
      <c r="M800" s="26"/>
      <c r="N800" s="26"/>
    </row>
    <row r="801">
      <c r="A801" s="26"/>
      <c r="B801" s="4"/>
      <c r="C801" s="4"/>
      <c r="D801" s="4"/>
      <c r="E801" s="4"/>
      <c r="F801" s="4"/>
      <c r="G801" s="4"/>
      <c r="H801" s="4"/>
      <c r="I801" s="4"/>
      <c r="J801" s="4"/>
      <c r="K801" s="26"/>
      <c r="L801" s="4"/>
      <c r="M801" s="26"/>
      <c r="N801" s="26"/>
    </row>
    <row r="802">
      <c r="A802" s="26"/>
      <c r="B802" s="4"/>
      <c r="C802" s="4"/>
      <c r="D802" s="4"/>
      <c r="E802" s="4"/>
      <c r="F802" s="4"/>
      <c r="G802" s="4"/>
      <c r="H802" s="4"/>
      <c r="I802" s="4"/>
      <c r="J802" s="4"/>
      <c r="K802" s="26"/>
      <c r="L802" s="4"/>
      <c r="M802" s="26"/>
      <c r="N802" s="26"/>
    </row>
    <row r="803">
      <c r="A803" s="26"/>
      <c r="B803" s="4"/>
      <c r="C803" s="4"/>
      <c r="D803" s="4"/>
      <c r="E803" s="4"/>
      <c r="F803" s="4"/>
      <c r="G803" s="4"/>
      <c r="H803" s="4"/>
      <c r="I803" s="4"/>
      <c r="J803" s="4"/>
      <c r="K803" s="26"/>
      <c r="L803" s="4"/>
      <c r="M803" s="26"/>
      <c r="N803" s="26"/>
    </row>
    <row r="804">
      <c r="A804" s="26"/>
      <c r="B804" s="4"/>
      <c r="C804" s="4"/>
      <c r="D804" s="4"/>
      <c r="E804" s="4"/>
      <c r="F804" s="4"/>
      <c r="G804" s="4"/>
      <c r="H804" s="4"/>
      <c r="I804" s="4"/>
      <c r="J804" s="4"/>
      <c r="K804" s="26"/>
      <c r="L804" s="4"/>
      <c r="M804" s="26"/>
      <c r="N804" s="26"/>
    </row>
    <row r="805">
      <c r="A805" s="26"/>
      <c r="B805" s="4"/>
      <c r="C805" s="4"/>
      <c r="D805" s="4"/>
      <c r="E805" s="4"/>
      <c r="F805" s="4"/>
      <c r="G805" s="4"/>
      <c r="H805" s="4"/>
      <c r="I805" s="4"/>
      <c r="J805" s="4"/>
      <c r="K805" s="26"/>
      <c r="L805" s="4"/>
      <c r="M805" s="26"/>
      <c r="N805" s="26"/>
    </row>
    <row r="806">
      <c r="A806" s="26"/>
      <c r="B806" s="4"/>
      <c r="C806" s="4"/>
      <c r="D806" s="4"/>
      <c r="E806" s="4"/>
      <c r="F806" s="4"/>
      <c r="G806" s="4"/>
      <c r="H806" s="4"/>
      <c r="I806" s="4"/>
      <c r="J806" s="4"/>
      <c r="K806" s="26"/>
      <c r="L806" s="4"/>
      <c r="M806" s="26"/>
      <c r="N806" s="26"/>
    </row>
    <row r="807">
      <c r="A807" s="26"/>
      <c r="B807" s="4"/>
      <c r="C807" s="4"/>
      <c r="D807" s="4"/>
      <c r="E807" s="4"/>
      <c r="F807" s="4"/>
      <c r="G807" s="4"/>
      <c r="H807" s="4"/>
      <c r="I807" s="4"/>
      <c r="J807" s="4"/>
      <c r="K807" s="26"/>
      <c r="L807" s="4"/>
      <c r="M807" s="26"/>
      <c r="N807" s="26"/>
    </row>
    <row r="808">
      <c r="A808" s="26"/>
      <c r="B808" s="4"/>
      <c r="C808" s="4"/>
      <c r="D808" s="4"/>
      <c r="E808" s="4"/>
      <c r="F808" s="4"/>
      <c r="G808" s="4"/>
      <c r="H808" s="4"/>
      <c r="I808" s="4"/>
      <c r="J808" s="4"/>
      <c r="K808" s="26"/>
      <c r="L808" s="4"/>
      <c r="M808" s="26"/>
      <c r="N808" s="26"/>
    </row>
    <row r="809">
      <c r="A809" s="26"/>
      <c r="B809" s="4"/>
      <c r="C809" s="4"/>
      <c r="D809" s="4"/>
      <c r="E809" s="4"/>
      <c r="F809" s="4"/>
      <c r="G809" s="4"/>
      <c r="H809" s="4"/>
      <c r="I809" s="4"/>
      <c r="J809" s="4"/>
      <c r="K809" s="26"/>
      <c r="L809" s="4"/>
      <c r="M809" s="26"/>
      <c r="N809" s="26"/>
    </row>
    <row r="810">
      <c r="A810" s="26"/>
      <c r="B810" s="4"/>
      <c r="C810" s="4"/>
      <c r="D810" s="4"/>
      <c r="E810" s="4"/>
      <c r="F810" s="4"/>
      <c r="G810" s="4"/>
      <c r="H810" s="4"/>
      <c r="I810" s="4"/>
      <c r="J810" s="4"/>
      <c r="K810" s="26"/>
      <c r="L810" s="4"/>
      <c r="M810" s="26"/>
      <c r="N810" s="26"/>
    </row>
    <row r="811">
      <c r="A811" s="26"/>
      <c r="B811" s="4"/>
      <c r="C811" s="4"/>
      <c r="D811" s="4"/>
      <c r="E811" s="4"/>
      <c r="F811" s="4"/>
      <c r="G811" s="4"/>
      <c r="H811" s="4"/>
      <c r="I811" s="4"/>
      <c r="J811" s="4"/>
      <c r="K811" s="26"/>
      <c r="L811" s="4"/>
      <c r="M811" s="26"/>
      <c r="N811" s="26"/>
    </row>
    <row r="812">
      <c r="A812" s="26"/>
      <c r="B812" s="4"/>
      <c r="C812" s="4"/>
      <c r="D812" s="4"/>
      <c r="E812" s="4"/>
      <c r="F812" s="4"/>
      <c r="G812" s="4"/>
      <c r="H812" s="4"/>
      <c r="I812" s="4"/>
      <c r="J812" s="4"/>
      <c r="K812" s="26"/>
      <c r="L812" s="4"/>
      <c r="M812" s="26"/>
      <c r="N812" s="26"/>
    </row>
    <row r="813">
      <c r="A813" s="26"/>
      <c r="B813" s="4"/>
      <c r="C813" s="4"/>
      <c r="D813" s="4"/>
      <c r="E813" s="4"/>
      <c r="F813" s="4"/>
      <c r="G813" s="4"/>
      <c r="H813" s="4"/>
      <c r="I813" s="4"/>
      <c r="J813" s="4"/>
      <c r="K813" s="26"/>
      <c r="L813" s="4"/>
      <c r="M813" s="26"/>
      <c r="N813" s="26"/>
    </row>
    <row r="814">
      <c r="A814" s="26"/>
      <c r="B814" s="4"/>
      <c r="C814" s="4"/>
      <c r="D814" s="4"/>
      <c r="E814" s="4"/>
      <c r="F814" s="4"/>
      <c r="G814" s="4"/>
      <c r="H814" s="4"/>
      <c r="I814" s="4"/>
      <c r="J814" s="4"/>
      <c r="K814" s="26"/>
      <c r="L814" s="4"/>
      <c r="M814" s="26"/>
      <c r="N814" s="26"/>
    </row>
    <row r="815">
      <c r="A815" s="26"/>
      <c r="B815" s="4"/>
      <c r="C815" s="4"/>
      <c r="D815" s="4"/>
      <c r="E815" s="4"/>
      <c r="F815" s="4"/>
      <c r="G815" s="4"/>
      <c r="H815" s="4"/>
      <c r="I815" s="4"/>
      <c r="J815" s="4"/>
      <c r="K815" s="26"/>
      <c r="L815" s="4"/>
      <c r="M815" s="26"/>
      <c r="N815" s="26"/>
    </row>
    <row r="816">
      <c r="A816" s="26"/>
      <c r="B816" s="4"/>
      <c r="C816" s="4"/>
      <c r="D816" s="4"/>
      <c r="E816" s="4"/>
      <c r="F816" s="4"/>
      <c r="G816" s="4"/>
      <c r="H816" s="4"/>
      <c r="I816" s="4"/>
      <c r="J816" s="4"/>
      <c r="K816" s="26"/>
      <c r="L816" s="4"/>
      <c r="M816" s="26"/>
      <c r="N816" s="26"/>
    </row>
    <row r="817">
      <c r="A817" s="26"/>
      <c r="B817" s="4"/>
      <c r="C817" s="4"/>
      <c r="D817" s="4"/>
      <c r="E817" s="4"/>
      <c r="F817" s="4"/>
      <c r="G817" s="4"/>
      <c r="H817" s="4"/>
      <c r="I817" s="4"/>
      <c r="J817" s="4"/>
      <c r="K817" s="26"/>
      <c r="L817" s="4"/>
      <c r="M817" s="26"/>
      <c r="N817" s="26"/>
    </row>
    <row r="818">
      <c r="A818" s="26"/>
      <c r="B818" s="4"/>
      <c r="C818" s="4"/>
      <c r="D818" s="4"/>
      <c r="E818" s="4"/>
      <c r="F818" s="4"/>
      <c r="G818" s="4"/>
      <c r="H818" s="4"/>
      <c r="I818" s="4"/>
      <c r="J818" s="4"/>
      <c r="K818" s="26"/>
      <c r="L818" s="4"/>
      <c r="M818" s="26"/>
      <c r="N818" s="26"/>
    </row>
    <row r="819">
      <c r="A819" s="26"/>
      <c r="B819" s="4"/>
      <c r="C819" s="4"/>
      <c r="D819" s="4"/>
      <c r="E819" s="4"/>
      <c r="F819" s="4"/>
      <c r="G819" s="4"/>
      <c r="H819" s="4"/>
      <c r="I819" s="4"/>
      <c r="J819" s="4"/>
      <c r="K819" s="26"/>
      <c r="L819" s="4"/>
      <c r="M819" s="26"/>
      <c r="N819" s="26"/>
    </row>
    <row r="820">
      <c r="A820" s="26"/>
      <c r="B820" s="4"/>
      <c r="C820" s="4"/>
      <c r="D820" s="4"/>
      <c r="E820" s="4"/>
      <c r="F820" s="4"/>
      <c r="G820" s="4"/>
      <c r="H820" s="4"/>
      <c r="I820" s="4"/>
      <c r="J820" s="4"/>
      <c r="K820" s="26"/>
      <c r="L820" s="4"/>
      <c r="M820" s="26"/>
      <c r="N820" s="26"/>
    </row>
    <row r="821">
      <c r="A821" s="26"/>
      <c r="B821" s="4"/>
      <c r="C821" s="4"/>
      <c r="D821" s="4"/>
      <c r="E821" s="4"/>
      <c r="F821" s="4"/>
      <c r="G821" s="4"/>
      <c r="H821" s="4"/>
      <c r="I821" s="4"/>
      <c r="J821" s="4"/>
      <c r="K821" s="26"/>
      <c r="L821" s="4"/>
      <c r="M821" s="26"/>
      <c r="N821" s="26"/>
    </row>
    <row r="822">
      <c r="A822" s="26"/>
      <c r="B822" s="4"/>
      <c r="C822" s="4"/>
      <c r="D822" s="4"/>
      <c r="E822" s="4"/>
      <c r="F822" s="4"/>
      <c r="G822" s="4"/>
      <c r="H822" s="4"/>
      <c r="I822" s="4"/>
      <c r="J822" s="4"/>
      <c r="K822" s="26"/>
      <c r="L822" s="4"/>
      <c r="M822" s="26"/>
      <c r="N822" s="26"/>
    </row>
    <row r="823">
      <c r="A823" s="26"/>
      <c r="B823" s="4"/>
      <c r="C823" s="4"/>
      <c r="D823" s="4"/>
      <c r="E823" s="4"/>
      <c r="F823" s="4"/>
      <c r="G823" s="4"/>
      <c r="H823" s="4"/>
      <c r="I823" s="4"/>
      <c r="J823" s="4"/>
      <c r="K823" s="26"/>
      <c r="L823" s="4"/>
      <c r="M823" s="26"/>
      <c r="N823" s="26"/>
    </row>
    <row r="824">
      <c r="A824" s="26"/>
      <c r="B824" s="4"/>
      <c r="C824" s="4"/>
      <c r="D824" s="4"/>
      <c r="E824" s="4"/>
      <c r="F824" s="4"/>
      <c r="G824" s="4"/>
      <c r="H824" s="4"/>
      <c r="I824" s="4"/>
      <c r="J824" s="4"/>
      <c r="K824" s="26"/>
      <c r="L824" s="4"/>
      <c r="M824" s="26"/>
      <c r="N824" s="26"/>
    </row>
    <row r="825">
      <c r="A825" s="26"/>
      <c r="B825" s="4"/>
      <c r="C825" s="4"/>
      <c r="D825" s="4"/>
      <c r="E825" s="4"/>
      <c r="F825" s="4"/>
      <c r="G825" s="4"/>
      <c r="H825" s="4"/>
      <c r="I825" s="4"/>
      <c r="J825" s="4"/>
      <c r="K825" s="26"/>
      <c r="L825" s="4"/>
      <c r="M825" s="26"/>
      <c r="N825" s="26"/>
    </row>
    <row r="826">
      <c r="A826" s="26"/>
      <c r="B826" s="4"/>
      <c r="C826" s="4"/>
      <c r="D826" s="4"/>
      <c r="E826" s="4"/>
      <c r="F826" s="4"/>
      <c r="G826" s="4"/>
      <c r="H826" s="4"/>
      <c r="I826" s="4"/>
      <c r="J826" s="4"/>
      <c r="K826" s="26"/>
      <c r="L826" s="4"/>
      <c r="M826" s="26"/>
      <c r="N826" s="26"/>
    </row>
    <row r="827">
      <c r="A827" s="26"/>
      <c r="B827" s="4"/>
      <c r="C827" s="4"/>
      <c r="D827" s="4"/>
      <c r="E827" s="4"/>
      <c r="F827" s="4"/>
      <c r="G827" s="4"/>
      <c r="H827" s="4"/>
      <c r="I827" s="4"/>
      <c r="J827" s="4"/>
      <c r="K827" s="26"/>
      <c r="L827" s="4"/>
      <c r="M827" s="26"/>
      <c r="N827" s="26"/>
    </row>
    <row r="828">
      <c r="A828" s="26"/>
      <c r="B828" s="4"/>
      <c r="C828" s="4"/>
      <c r="D828" s="4"/>
      <c r="E828" s="4"/>
      <c r="F828" s="4"/>
      <c r="G828" s="4"/>
      <c r="H828" s="4"/>
      <c r="I828" s="4"/>
      <c r="J828" s="4"/>
      <c r="K828" s="26"/>
      <c r="L828" s="4"/>
      <c r="M828" s="26"/>
      <c r="N828" s="26"/>
    </row>
    <row r="829">
      <c r="A829" s="26"/>
      <c r="B829" s="4"/>
      <c r="C829" s="4"/>
      <c r="D829" s="4"/>
      <c r="E829" s="4"/>
      <c r="F829" s="4"/>
      <c r="G829" s="4"/>
      <c r="H829" s="4"/>
      <c r="I829" s="4"/>
      <c r="J829" s="4"/>
      <c r="K829" s="26"/>
      <c r="L829" s="4"/>
      <c r="M829" s="26"/>
      <c r="N829" s="26"/>
    </row>
    <row r="830">
      <c r="A830" s="26"/>
      <c r="B830" s="4"/>
      <c r="C830" s="4"/>
      <c r="D830" s="4"/>
      <c r="E830" s="4"/>
      <c r="F830" s="4"/>
      <c r="G830" s="4"/>
      <c r="H830" s="4"/>
      <c r="I830" s="4"/>
      <c r="J830" s="4"/>
      <c r="K830" s="26"/>
      <c r="L830" s="4"/>
      <c r="M830" s="26"/>
      <c r="N830" s="26"/>
    </row>
    <row r="831">
      <c r="A831" s="26"/>
      <c r="B831" s="4"/>
      <c r="C831" s="4"/>
      <c r="D831" s="4"/>
      <c r="E831" s="4"/>
      <c r="F831" s="4"/>
      <c r="G831" s="4"/>
      <c r="H831" s="4"/>
      <c r="I831" s="4"/>
      <c r="J831" s="4"/>
      <c r="K831" s="26"/>
      <c r="L831" s="4"/>
      <c r="M831" s="26"/>
      <c r="N831" s="26"/>
    </row>
    <row r="832">
      <c r="A832" s="26"/>
      <c r="B832" s="4"/>
      <c r="C832" s="4"/>
      <c r="D832" s="4"/>
      <c r="E832" s="4"/>
      <c r="F832" s="4"/>
      <c r="G832" s="4"/>
      <c r="H832" s="4"/>
      <c r="I832" s="4"/>
      <c r="J832" s="4"/>
      <c r="K832" s="26"/>
      <c r="L832" s="4"/>
      <c r="M832" s="26"/>
      <c r="N832" s="26"/>
    </row>
    <row r="833">
      <c r="A833" s="26"/>
      <c r="B833" s="4"/>
      <c r="C833" s="4"/>
      <c r="D833" s="4"/>
      <c r="E833" s="4"/>
      <c r="F833" s="4"/>
      <c r="G833" s="4"/>
      <c r="H833" s="4"/>
      <c r="I833" s="4"/>
      <c r="J833" s="4"/>
      <c r="K833" s="26"/>
      <c r="L833" s="4"/>
      <c r="M833" s="26"/>
      <c r="N833" s="26"/>
    </row>
    <row r="834">
      <c r="A834" s="26"/>
      <c r="B834" s="4"/>
      <c r="C834" s="4"/>
      <c r="D834" s="4"/>
      <c r="E834" s="4"/>
      <c r="F834" s="4"/>
      <c r="G834" s="4"/>
      <c r="H834" s="4"/>
      <c r="I834" s="4"/>
      <c r="J834" s="4"/>
      <c r="K834" s="26"/>
      <c r="L834" s="4"/>
      <c r="M834" s="26"/>
      <c r="N834" s="26"/>
    </row>
    <row r="835">
      <c r="A835" s="26"/>
      <c r="B835" s="4"/>
      <c r="C835" s="4"/>
      <c r="D835" s="4"/>
      <c r="E835" s="4"/>
      <c r="F835" s="4"/>
      <c r="G835" s="4"/>
      <c r="H835" s="4"/>
      <c r="I835" s="4"/>
      <c r="J835" s="4"/>
      <c r="K835" s="26"/>
      <c r="L835" s="4"/>
      <c r="M835" s="26"/>
      <c r="N835" s="26"/>
    </row>
    <row r="836">
      <c r="A836" s="26"/>
      <c r="B836" s="4"/>
      <c r="C836" s="4"/>
      <c r="D836" s="4"/>
      <c r="E836" s="4"/>
      <c r="F836" s="4"/>
      <c r="G836" s="4"/>
      <c r="H836" s="4"/>
      <c r="I836" s="4"/>
      <c r="J836" s="4"/>
      <c r="K836" s="26"/>
      <c r="L836" s="4"/>
      <c r="M836" s="26"/>
      <c r="N836" s="26"/>
    </row>
    <row r="837">
      <c r="A837" s="26"/>
      <c r="B837" s="4"/>
      <c r="C837" s="4"/>
      <c r="D837" s="4"/>
      <c r="E837" s="4"/>
      <c r="F837" s="4"/>
      <c r="G837" s="4"/>
      <c r="H837" s="4"/>
      <c r="I837" s="4"/>
      <c r="J837" s="4"/>
      <c r="K837" s="26"/>
      <c r="L837" s="4"/>
      <c r="M837" s="26"/>
      <c r="N837" s="26"/>
    </row>
    <row r="838">
      <c r="A838" s="26"/>
      <c r="B838" s="4"/>
      <c r="C838" s="4"/>
      <c r="D838" s="4"/>
      <c r="E838" s="4"/>
      <c r="F838" s="4"/>
      <c r="G838" s="4"/>
      <c r="H838" s="4"/>
      <c r="I838" s="4"/>
      <c r="J838" s="4"/>
      <c r="K838" s="26"/>
      <c r="L838" s="4"/>
      <c r="M838" s="26"/>
      <c r="N838" s="26"/>
    </row>
    <row r="839">
      <c r="A839" s="26"/>
      <c r="B839" s="4"/>
      <c r="C839" s="4"/>
      <c r="D839" s="4"/>
      <c r="E839" s="4"/>
      <c r="F839" s="4"/>
      <c r="G839" s="4"/>
      <c r="H839" s="4"/>
      <c r="I839" s="4"/>
      <c r="J839" s="4"/>
      <c r="K839" s="26"/>
      <c r="L839" s="4"/>
      <c r="M839" s="26"/>
      <c r="N839" s="26"/>
    </row>
    <row r="840">
      <c r="A840" s="26"/>
      <c r="B840" s="4"/>
      <c r="C840" s="4"/>
      <c r="D840" s="4"/>
      <c r="E840" s="4"/>
      <c r="F840" s="4"/>
      <c r="G840" s="4"/>
      <c r="H840" s="4"/>
      <c r="I840" s="4"/>
      <c r="J840" s="4"/>
      <c r="K840" s="26"/>
      <c r="L840" s="4"/>
      <c r="M840" s="26"/>
      <c r="N840" s="26"/>
    </row>
    <row r="841">
      <c r="A841" s="26"/>
      <c r="B841" s="4"/>
      <c r="C841" s="4"/>
      <c r="D841" s="4"/>
      <c r="E841" s="4"/>
      <c r="F841" s="4"/>
      <c r="G841" s="4"/>
      <c r="H841" s="4"/>
      <c r="I841" s="4"/>
      <c r="J841" s="4"/>
      <c r="K841" s="26"/>
      <c r="L841" s="4"/>
      <c r="M841" s="26"/>
      <c r="N841" s="26"/>
    </row>
    <row r="842">
      <c r="A842" s="26"/>
      <c r="B842" s="4"/>
      <c r="C842" s="4"/>
      <c r="D842" s="4"/>
      <c r="E842" s="4"/>
      <c r="F842" s="4"/>
      <c r="G842" s="4"/>
      <c r="H842" s="4"/>
      <c r="I842" s="4"/>
      <c r="J842" s="4"/>
      <c r="K842" s="26"/>
      <c r="L842" s="4"/>
      <c r="M842" s="26"/>
      <c r="N842" s="26"/>
    </row>
    <row r="843">
      <c r="A843" s="26"/>
      <c r="B843" s="4"/>
      <c r="C843" s="4"/>
      <c r="D843" s="4"/>
      <c r="E843" s="4"/>
      <c r="F843" s="4"/>
      <c r="G843" s="4"/>
      <c r="H843" s="4"/>
      <c r="I843" s="4"/>
      <c r="J843" s="4"/>
      <c r="K843" s="26"/>
      <c r="L843" s="4"/>
      <c r="M843" s="26"/>
      <c r="N843" s="26"/>
    </row>
    <row r="844">
      <c r="A844" s="26"/>
      <c r="B844" s="4"/>
      <c r="C844" s="4"/>
      <c r="D844" s="4"/>
      <c r="E844" s="4"/>
      <c r="F844" s="4"/>
      <c r="G844" s="4"/>
      <c r="H844" s="4"/>
      <c r="I844" s="4"/>
      <c r="J844" s="4"/>
      <c r="K844" s="26"/>
      <c r="L844" s="4"/>
      <c r="M844" s="26"/>
      <c r="N844" s="26"/>
    </row>
    <row r="845">
      <c r="A845" s="26"/>
      <c r="B845" s="4"/>
      <c r="C845" s="4"/>
      <c r="D845" s="4"/>
      <c r="E845" s="4"/>
      <c r="F845" s="4"/>
      <c r="G845" s="4"/>
      <c r="H845" s="4"/>
      <c r="I845" s="4"/>
      <c r="J845" s="4"/>
      <c r="K845" s="26"/>
      <c r="L845" s="4"/>
      <c r="M845" s="26"/>
      <c r="N845" s="26"/>
    </row>
    <row r="846">
      <c r="A846" s="26"/>
      <c r="B846" s="4"/>
      <c r="C846" s="4"/>
      <c r="D846" s="4"/>
      <c r="E846" s="4"/>
      <c r="F846" s="4"/>
      <c r="G846" s="4"/>
      <c r="H846" s="4"/>
      <c r="I846" s="4"/>
      <c r="J846" s="4"/>
      <c r="K846" s="26"/>
      <c r="L846" s="4"/>
      <c r="M846" s="26"/>
      <c r="N846" s="26"/>
    </row>
    <row r="847">
      <c r="A847" s="26"/>
      <c r="B847" s="4"/>
      <c r="C847" s="4"/>
      <c r="D847" s="4"/>
      <c r="E847" s="4"/>
      <c r="F847" s="4"/>
      <c r="G847" s="4"/>
      <c r="H847" s="4"/>
      <c r="I847" s="4"/>
      <c r="J847" s="4"/>
      <c r="K847" s="26"/>
      <c r="L847" s="4"/>
      <c r="M847" s="26"/>
      <c r="N847" s="26"/>
    </row>
    <row r="848">
      <c r="A848" s="26"/>
      <c r="B848" s="4"/>
      <c r="C848" s="4"/>
      <c r="D848" s="4"/>
      <c r="E848" s="4"/>
      <c r="F848" s="4"/>
      <c r="G848" s="4"/>
      <c r="H848" s="4"/>
      <c r="I848" s="4"/>
      <c r="J848" s="4"/>
      <c r="K848" s="26"/>
      <c r="L848" s="4"/>
      <c r="M848" s="26"/>
      <c r="N848" s="26"/>
    </row>
    <row r="849">
      <c r="A849" s="26"/>
      <c r="B849" s="4"/>
      <c r="C849" s="4"/>
      <c r="D849" s="4"/>
      <c r="E849" s="4"/>
      <c r="F849" s="4"/>
      <c r="G849" s="4"/>
      <c r="H849" s="4"/>
      <c r="I849" s="4"/>
      <c r="J849" s="4"/>
      <c r="K849" s="26"/>
      <c r="L849" s="4"/>
      <c r="M849" s="26"/>
      <c r="N849" s="26"/>
    </row>
    <row r="850">
      <c r="A850" s="26"/>
      <c r="B850" s="4"/>
      <c r="C850" s="4"/>
      <c r="D850" s="4"/>
      <c r="E850" s="4"/>
      <c r="F850" s="4"/>
      <c r="G850" s="4"/>
      <c r="H850" s="4"/>
      <c r="I850" s="4"/>
      <c r="J850" s="4"/>
      <c r="K850" s="26"/>
      <c r="L850" s="4"/>
      <c r="M850" s="26"/>
      <c r="N850" s="26"/>
    </row>
    <row r="851">
      <c r="A851" s="26"/>
      <c r="B851" s="4"/>
      <c r="C851" s="4"/>
      <c r="D851" s="4"/>
      <c r="E851" s="4"/>
      <c r="F851" s="4"/>
      <c r="G851" s="4"/>
      <c r="H851" s="4"/>
      <c r="I851" s="4"/>
      <c r="J851" s="4"/>
      <c r="K851" s="26"/>
      <c r="L851" s="4"/>
      <c r="M851" s="26"/>
      <c r="N851" s="26"/>
    </row>
    <row r="852">
      <c r="A852" s="26"/>
      <c r="B852" s="4"/>
      <c r="C852" s="4"/>
      <c r="D852" s="4"/>
      <c r="E852" s="4"/>
      <c r="F852" s="4"/>
      <c r="G852" s="4"/>
      <c r="H852" s="4"/>
      <c r="I852" s="4"/>
      <c r="J852" s="4"/>
      <c r="K852" s="26"/>
      <c r="L852" s="4"/>
      <c r="M852" s="26"/>
      <c r="N852" s="26"/>
    </row>
    <row r="853">
      <c r="A853" s="26"/>
      <c r="B853" s="4"/>
      <c r="C853" s="4"/>
      <c r="D853" s="4"/>
      <c r="E853" s="4"/>
      <c r="F853" s="4"/>
      <c r="G853" s="4"/>
      <c r="H853" s="4"/>
      <c r="I853" s="4"/>
      <c r="J853" s="4"/>
      <c r="K853" s="26"/>
      <c r="L853" s="4"/>
      <c r="M853" s="26"/>
      <c r="N853" s="26"/>
    </row>
    <row r="854">
      <c r="A854" s="26"/>
      <c r="B854" s="4"/>
      <c r="C854" s="4"/>
      <c r="D854" s="4"/>
      <c r="E854" s="4"/>
      <c r="F854" s="4"/>
      <c r="G854" s="4"/>
      <c r="H854" s="4"/>
      <c r="I854" s="4"/>
      <c r="J854" s="4"/>
      <c r="K854" s="26"/>
      <c r="L854" s="4"/>
      <c r="M854" s="26"/>
      <c r="N854" s="26"/>
    </row>
    <row r="855">
      <c r="A855" s="26"/>
      <c r="B855" s="4"/>
      <c r="C855" s="4"/>
      <c r="D855" s="4"/>
      <c r="E855" s="4"/>
      <c r="F855" s="4"/>
      <c r="G855" s="4"/>
      <c r="H855" s="4"/>
      <c r="I855" s="4"/>
      <c r="J855" s="4"/>
      <c r="K855" s="26"/>
      <c r="L855" s="4"/>
      <c r="M855" s="26"/>
      <c r="N855" s="26"/>
    </row>
    <row r="856">
      <c r="A856" s="26"/>
      <c r="B856" s="4"/>
      <c r="C856" s="4"/>
      <c r="D856" s="4"/>
      <c r="E856" s="4"/>
      <c r="F856" s="4"/>
      <c r="G856" s="4"/>
      <c r="H856" s="4"/>
      <c r="I856" s="4"/>
      <c r="J856" s="4"/>
      <c r="K856" s="26"/>
      <c r="L856" s="4"/>
      <c r="M856" s="26"/>
      <c r="N856" s="26"/>
    </row>
    <row r="857">
      <c r="A857" s="26"/>
      <c r="B857" s="4"/>
      <c r="C857" s="4"/>
      <c r="D857" s="4"/>
      <c r="E857" s="4"/>
      <c r="F857" s="4"/>
      <c r="G857" s="4"/>
      <c r="H857" s="4"/>
      <c r="I857" s="4"/>
      <c r="J857" s="4"/>
      <c r="K857" s="26"/>
      <c r="L857" s="4"/>
      <c r="M857" s="26"/>
      <c r="N857" s="26"/>
    </row>
    <row r="858">
      <c r="A858" s="26"/>
      <c r="B858" s="4"/>
      <c r="C858" s="4"/>
      <c r="D858" s="4"/>
      <c r="E858" s="4"/>
      <c r="F858" s="4"/>
      <c r="G858" s="4"/>
      <c r="H858" s="4"/>
      <c r="I858" s="4"/>
      <c r="J858" s="4"/>
      <c r="K858" s="26"/>
      <c r="L858" s="4"/>
      <c r="M858" s="26"/>
      <c r="N858" s="26"/>
    </row>
    <row r="859">
      <c r="A859" s="26"/>
      <c r="B859" s="4"/>
      <c r="C859" s="4"/>
      <c r="D859" s="4"/>
      <c r="E859" s="4"/>
      <c r="F859" s="4"/>
      <c r="G859" s="4"/>
      <c r="H859" s="4"/>
      <c r="I859" s="4"/>
      <c r="J859" s="4"/>
      <c r="K859" s="26"/>
      <c r="L859" s="4"/>
      <c r="M859" s="26"/>
      <c r="N859" s="26"/>
    </row>
    <row r="860">
      <c r="A860" s="26"/>
      <c r="B860" s="4"/>
      <c r="C860" s="4"/>
      <c r="D860" s="4"/>
      <c r="E860" s="4"/>
      <c r="F860" s="4"/>
      <c r="G860" s="4"/>
      <c r="H860" s="4"/>
      <c r="I860" s="4"/>
      <c r="J860" s="4"/>
      <c r="K860" s="26"/>
      <c r="L860" s="4"/>
      <c r="M860" s="26"/>
      <c r="N860" s="26"/>
    </row>
    <row r="861">
      <c r="A861" s="26"/>
      <c r="B861" s="4"/>
      <c r="C861" s="4"/>
      <c r="D861" s="4"/>
      <c r="E861" s="4"/>
      <c r="F861" s="4"/>
      <c r="G861" s="4"/>
      <c r="H861" s="4"/>
      <c r="I861" s="4"/>
      <c r="J861" s="4"/>
      <c r="K861" s="26"/>
      <c r="L861" s="4"/>
      <c r="M861" s="26"/>
      <c r="N861" s="26"/>
    </row>
    <row r="862">
      <c r="A862" s="26"/>
      <c r="B862" s="4"/>
      <c r="C862" s="4"/>
      <c r="D862" s="4"/>
      <c r="E862" s="4"/>
      <c r="F862" s="4"/>
      <c r="G862" s="4"/>
      <c r="H862" s="4"/>
      <c r="I862" s="4"/>
      <c r="J862" s="4"/>
      <c r="K862" s="26"/>
      <c r="L862" s="4"/>
      <c r="M862" s="26"/>
      <c r="N862" s="26"/>
    </row>
    <row r="863">
      <c r="A863" s="26"/>
      <c r="B863" s="4"/>
      <c r="C863" s="4"/>
      <c r="D863" s="4"/>
      <c r="E863" s="4"/>
      <c r="F863" s="4"/>
      <c r="G863" s="4"/>
      <c r="H863" s="4"/>
      <c r="I863" s="4"/>
      <c r="J863" s="4"/>
      <c r="K863" s="26"/>
      <c r="L863" s="4"/>
      <c r="M863" s="26"/>
      <c r="N863" s="26"/>
    </row>
    <row r="864">
      <c r="A864" s="26"/>
      <c r="B864" s="4"/>
      <c r="C864" s="4"/>
      <c r="D864" s="4"/>
      <c r="E864" s="4"/>
      <c r="F864" s="4"/>
      <c r="G864" s="4"/>
      <c r="H864" s="4"/>
      <c r="I864" s="4"/>
      <c r="J864" s="4"/>
      <c r="K864" s="26"/>
      <c r="L864" s="4"/>
      <c r="M864" s="26"/>
      <c r="N864" s="26"/>
    </row>
    <row r="865">
      <c r="A865" s="26"/>
      <c r="B865" s="4"/>
      <c r="C865" s="4"/>
      <c r="D865" s="4"/>
      <c r="E865" s="4"/>
      <c r="F865" s="4"/>
      <c r="G865" s="4"/>
      <c r="H865" s="4"/>
      <c r="I865" s="4"/>
      <c r="J865" s="4"/>
      <c r="K865" s="26"/>
      <c r="L865" s="4"/>
      <c r="M865" s="26"/>
      <c r="N865" s="26"/>
    </row>
    <row r="866">
      <c r="A866" s="26"/>
      <c r="B866" s="4"/>
      <c r="C866" s="4"/>
      <c r="D866" s="4"/>
      <c r="E866" s="4"/>
      <c r="F866" s="4"/>
      <c r="G866" s="4"/>
      <c r="H866" s="4"/>
      <c r="I866" s="4"/>
      <c r="J866" s="4"/>
      <c r="K866" s="26"/>
      <c r="L866" s="4"/>
      <c r="M866" s="26"/>
      <c r="N866" s="26"/>
    </row>
    <row r="867">
      <c r="A867" s="26"/>
      <c r="B867" s="4"/>
      <c r="C867" s="4"/>
      <c r="D867" s="4"/>
      <c r="E867" s="4"/>
      <c r="F867" s="4"/>
      <c r="G867" s="4"/>
      <c r="H867" s="4"/>
      <c r="I867" s="4"/>
      <c r="J867" s="4"/>
      <c r="K867" s="26"/>
      <c r="L867" s="4"/>
      <c r="M867" s="26"/>
      <c r="N867" s="26"/>
    </row>
    <row r="868">
      <c r="A868" s="26"/>
      <c r="B868" s="4"/>
      <c r="C868" s="4"/>
      <c r="D868" s="4"/>
      <c r="E868" s="4"/>
      <c r="F868" s="4"/>
      <c r="G868" s="4"/>
      <c r="H868" s="4"/>
      <c r="I868" s="4"/>
      <c r="J868" s="4"/>
      <c r="K868" s="26"/>
      <c r="L868" s="4"/>
      <c r="M868" s="26"/>
      <c r="N868" s="26"/>
    </row>
    <row r="869">
      <c r="A869" s="26"/>
      <c r="B869" s="4"/>
      <c r="C869" s="4"/>
      <c r="D869" s="4"/>
      <c r="E869" s="4"/>
      <c r="F869" s="4"/>
      <c r="G869" s="4"/>
      <c r="H869" s="4"/>
      <c r="I869" s="4"/>
      <c r="J869" s="4"/>
      <c r="K869" s="26"/>
      <c r="L869" s="4"/>
      <c r="M869" s="26"/>
      <c r="N869" s="26"/>
    </row>
    <row r="870">
      <c r="A870" s="26"/>
      <c r="B870" s="4"/>
      <c r="C870" s="4"/>
      <c r="D870" s="4"/>
      <c r="E870" s="4"/>
      <c r="F870" s="4"/>
      <c r="G870" s="4"/>
      <c r="H870" s="4"/>
      <c r="I870" s="4"/>
      <c r="J870" s="4"/>
      <c r="K870" s="26"/>
      <c r="L870" s="4"/>
      <c r="M870" s="26"/>
      <c r="N870" s="26"/>
    </row>
    <row r="871">
      <c r="A871" s="26"/>
      <c r="B871" s="4"/>
      <c r="C871" s="4"/>
      <c r="D871" s="4"/>
      <c r="E871" s="4"/>
      <c r="F871" s="4"/>
      <c r="G871" s="4"/>
      <c r="H871" s="4"/>
      <c r="I871" s="4"/>
      <c r="J871" s="4"/>
      <c r="K871" s="26"/>
      <c r="L871" s="4"/>
      <c r="M871" s="26"/>
      <c r="N871" s="26"/>
    </row>
    <row r="872">
      <c r="A872" s="26"/>
      <c r="B872" s="4"/>
      <c r="C872" s="4"/>
      <c r="D872" s="4"/>
      <c r="E872" s="4"/>
      <c r="F872" s="4"/>
      <c r="G872" s="4"/>
      <c r="H872" s="4"/>
      <c r="I872" s="4"/>
      <c r="J872" s="4"/>
      <c r="K872" s="26"/>
      <c r="L872" s="4"/>
      <c r="M872" s="26"/>
      <c r="N872" s="26"/>
    </row>
    <row r="873">
      <c r="A873" s="26"/>
      <c r="B873" s="4"/>
      <c r="C873" s="4"/>
      <c r="D873" s="4"/>
      <c r="E873" s="4"/>
      <c r="F873" s="4"/>
      <c r="G873" s="4"/>
      <c r="H873" s="4"/>
      <c r="I873" s="4"/>
      <c r="J873" s="4"/>
      <c r="K873" s="26"/>
      <c r="L873" s="4"/>
      <c r="M873" s="26"/>
      <c r="N873" s="26"/>
    </row>
    <row r="874">
      <c r="A874" s="26"/>
      <c r="B874" s="4"/>
      <c r="C874" s="4"/>
      <c r="D874" s="4"/>
      <c r="E874" s="4"/>
      <c r="F874" s="4"/>
      <c r="G874" s="4"/>
      <c r="H874" s="4"/>
      <c r="I874" s="4"/>
      <c r="J874" s="4"/>
      <c r="K874" s="26"/>
      <c r="L874" s="4"/>
      <c r="M874" s="26"/>
      <c r="N874" s="26"/>
    </row>
    <row r="875">
      <c r="A875" s="26"/>
      <c r="B875" s="4"/>
      <c r="C875" s="4"/>
      <c r="D875" s="4"/>
      <c r="E875" s="4"/>
      <c r="F875" s="4"/>
      <c r="G875" s="4"/>
      <c r="H875" s="4"/>
      <c r="I875" s="4"/>
      <c r="J875" s="4"/>
      <c r="K875" s="26"/>
      <c r="L875" s="4"/>
      <c r="M875" s="26"/>
      <c r="N875" s="26"/>
    </row>
    <row r="876">
      <c r="A876" s="26"/>
      <c r="B876" s="4"/>
      <c r="C876" s="4"/>
      <c r="D876" s="4"/>
      <c r="E876" s="4"/>
      <c r="F876" s="4"/>
      <c r="G876" s="4"/>
      <c r="H876" s="4"/>
      <c r="I876" s="4"/>
      <c r="J876" s="4"/>
      <c r="K876" s="26"/>
      <c r="L876" s="4"/>
      <c r="M876" s="26"/>
      <c r="N876" s="26"/>
    </row>
    <row r="877">
      <c r="A877" s="26"/>
      <c r="B877" s="4"/>
      <c r="C877" s="4"/>
      <c r="D877" s="4"/>
      <c r="E877" s="4"/>
      <c r="F877" s="4"/>
      <c r="G877" s="4"/>
      <c r="H877" s="4"/>
      <c r="I877" s="4"/>
      <c r="J877" s="4"/>
      <c r="K877" s="26"/>
      <c r="L877" s="4"/>
      <c r="M877" s="26"/>
      <c r="N877" s="26"/>
    </row>
    <row r="878">
      <c r="A878" s="26"/>
      <c r="B878" s="4"/>
      <c r="C878" s="4"/>
      <c r="D878" s="4"/>
      <c r="E878" s="4"/>
      <c r="F878" s="4"/>
      <c r="G878" s="4"/>
      <c r="H878" s="4"/>
      <c r="I878" s="4"/>
      <c r="J878" s="4"/>
      <c r="K878" s="26"/>
      <c r="L878" s="4"/>
      <c r="M878" s="26"/>
      <c r="N878" s="26"/>
    </row>
    <row r="879">
      <c r="A879" s="26"/>
      <c r="B879" s="4"/>
      <c r="C879" s="4"/>
      <c r="D879" s="4"/>
      <c r="E879" s="4"/>
      <c r="F879" s="4"/>
      <c r="G879" s="4"/>
      <c r="H879" s="4"/>
      <c r="I879" s="4"/>
      <c r="J879" s="4"/>
      <c r="K879" s="26"/>
      <c r="L879" s="4"/>
      <c r="M879" s="26"/>
      <c r="N879" s="26"/>
    </row>
    <row r="880">
      <c r="A880" s="26"/>
      <c r="B880" s="4"/>
      <c r="C880" s="4"/>
      <c r="D880" s="4"/>
      <c r="E880" s="4"/>
      <c r="F880" s="4"/>
      <c r="G880" s="4"/>
      <c r="H880" s="4"/>
      <c r="I880" s="4"/>
      <c r="J880" s="4"/>
      <c r="K880" s="26"/>
      <c r="L880" s="4"/>
      <c r="M880" s="26"/>
      <c r="N880" s="26"/>
    </row>
    <row r="881">
      <c r="A881" s="26"/>
      <c r="B881" s="4"/>
      <c r="C881" s="4"/>
      <c r="D881" s="4"/>
      <c r="E881" s="4"/>
      <c r="F881" s="4"/>
      <c r="G881" s="4"/>
      <c r="H881" s="4"/>
      <c r="I881" s="4"/>
      <c r="J881" s="4"/>
      <c r="K881" s="26"/>
      <c r="L881" s="4"/>
      <c r="M881" s="26"/>
      <c r="N881" s="26"/>
    </row>
    <row r="882">
      <c r="A882" s="26"/>
      <c r="B882" s="4"/>
      <c r="C882" s="4"/>
      <c r="D882" s="4"/>
      <c r="E882" s="4"/>
      <c r="F882" s="4"/>
      <c r="G882" s="4"/>
      <c r="H882" s="4"/>
      <c r="I882" s="4"/>
      <c r="J882" s="4"/>
      <c r="K882" s="26"/>
      <c r="L882" s="4"/>
      <c r="M882" s="26"/>
      <c r="N882" s="26"/>
    </row>
    <row r="883">
      <c r="A883" s="26"/>
      <c r="B883" s="4"/>
      <c r="C883" s="4"/>
      <c r="D883" s="4"/>
      <c r="E883" s="4"/>
      <c r="F883" s="4"/>
      <c r="G883" s="4"/>
      <c r="H883" s="4"/>
      <c r="I883" s="4"/>
      <c r="J883" s="4"/>
      <c r="K883" s="26"/>
      <c r="L883" s="4"/>
      <c r="M883" s="26"/>
      <c r="N883" s="26"/>
    </row>
    <row r="884">
      <c r="A884" s="26"/>
      <c r="B884" s="4"/>
      <c r="C884" s="4"/>
      <c r="D884" s="4"/>
      <c r="E884" s="4"/>
      <c r="F884" s="4"/>
      <c r="G884" s="4"/>
      <c r="H884" s="4"/>
      <c r="I884" s="4"/>
      <c r="J884" s="4"/>
      <c r="K884" s="26"/>
      <c r="L884" s="4"/>
      <c r="M884" s="26"/>
      <c r="N884" s="26"/>
    </row>
    <row r="885">
      <c r="A885" s="26"/>
      <c r="B885" s="4"/>
      <c r="C885" s="4"/>
      <c r="D885" s="4"/>
      <c r="E885" s="4"/>
      <c r="F885" s="4"/>
      <c r="G885" s="4"/>
      <c r="H885" s="4"/>
      <c r="I885" s="4"/>
      <c r="J885" s="4"/>
      <c r="K885" s="26"/>
      <c r="L885" s="4"/>
      <c r="M885" s="26"/>
      <c r="N885" s="26"/>
    </row>
    <row r="886">
      <c r="A886" s="26"/>
      <c r="B886" s="4"/>
      <c r="C886" s="4"/>
      <c r="D886" s="4"/>
      <c r="E886" s="4"/>
      <c r="F886" s="4"/>
      <c r="G886" s="4"/>
      <c r="H886" s="4"/>
      <c r="I886" s="4"/>
      <c r="J886" s="4"/>
      <c r="K886" s="26"/>
      <c r="L886" s="4"/>
      <c r="M886" s="26"/>
      <c r="N886" s="26"/>
    </row>
    <row r="887">
      <c r="A887" s="26"/>
      <c r="B887" s="4"/>
      <c r="C887" s="4"/>
      <c r="D887" s="4"/>
      <c r="E887" s="4"/>
      <c r="F887" s="4"/>
      <c r="G887" s="4"/>
      <c r="H887" s="4"/>
      <c r="I887" s="4"/>
      <c r="J887" s="4"/>
      <c r="K887" s="26"/>
      <c r="L887" s="4"/>
      <c r="M887" s="26"/>
      <c r="N887" s="26"/>
    </row>
    <row r="888">
      <c r="A888" s="26"/>
      <c r="B888" s="4"/>
      <c r="C888" s="4"/>
      <c r="D888" s="4"/>
      <c r="E888" s="4"/>
      <c r="F888" s="4"/>
      <c r="G888" s="4"/>
      <c r="H888" s="4"/>
      <c r="I888" s="4"/>
      <c r="J888" s="4"/>
      <c r="K888" s="26"/>
      <c r="L888" s="4"/>
      <c r="M888" s="26"/>
      <c r="N888" s="26"/>
    </row>
    <row r="889">
      <c r="A889" s="26"/>
      <c r="B889" s="4"/>
      <c r="C889" s="4"/>
      <c r="D889" s="4"/>
      <c r="E889" s="4"/>
      <c r="F889" s="4"/>
      <c r="G889" s="4"/>
      <c r="H889" s="4"/>
      <c r="I889" s="4"/>
      <c r="J889" s="4"/>
      <c r="K889" s="26"/>
      <c r="L889" s="4"/>
      <c r="M889" s="26"/>
      <c r="N889" s="26"/>
    </row>
    <row r="890">
      <c r="A890" s="26"/>
      <c r="B890" s="4"/>
      <c r="C890" s="4"/>
      <c r="D890" s="4"/>
      <c r="E890" s="4"/>
      <c r="F890" s="4"/>
      <c r="G890" s="4"/>
      <c r="H890" s="4"/>
      <c r="I890" s="4"/>
      <c r="J890" s="4"/>
      <c r="K890" s="26"/>
      <c r="L890" s="4"/>
      <c r="M890" s="26"/>
      <c r="N890" s="26"/>
    </row>
    <row r="891">
      <c r="A891" s="26"/>
      <c r="B891" s="4"/>
      <c r="C891" s="4"/>
      <c r="D891" s="4"/>
      <c r="E891" s="4"/>
      <c r="F891" s="4"/>
      <c r="G891" s="4"/>
      <c r="H891" s="4"/>
      <c r="I891" s="4"/>
      <c r="J891" s="4"/>
      <c r="K891" s="26"/>
      <c r="L891" s="4"/>
      <c r="M891" s="26"/>
      <c r="N891" s="26"/>
    </row>
    <row r="892">
      <c r="A892" s="26"/>
      <c r="B892" s="4"/>
      <c r="C892" s="4"/>
      <c r="D892" s="4"/>
      <c r="E892" s="4"/>
      <c r="F892" s="4"/>
      <c r="G892" s="4"/>
      <c r="H892" s="4"/>
      <c r="I892" s="4"/>
      <c r="J892" s="4"/>
      <c r="K892" s="26"/>
      <c r="L892" s="4"/>
      <c r="M892" s="26"/>
      <c r="N892" s="26"/>
    </row>
    <row r="893">
      <c r="A893" s="26"/>
      <c r="B893" s="4"/>
      <c r="C893" s="4"/>
      <c r="D893" s="4"/>
      <c r="E893" s="4"/>
      <c r="F893" s="4"/>
      <c r="G893" s="4"/>
      <c r="H893" s="4"/>
      <c r="I893" s="4"/>
      <c r="J893" s="4"/>
      <c r="K893" s="26"/>
      <c r="L893" s="4"/>
      <c r="M893" s="26"/>
      <c r="N893" s="26"/>
    </row>
    <row r="894">
      <c r="A894" s="26"/>
      <c r="B894" s="4"/>
      <c r="C894" s="4"/>
      <c r="D894" s="4"/>
      <c r="E894" s="4"/>
      <c r="F894" s="4"/>
      <c r="G894" s="4"/>
      <c r="H894" s="4"/>
      <c r="I894" s="4"/>
      <c r="J894" s="4"/>
      <c r="K894" s="26"/>
      <c r="L894" s="4"/>
      <c r="M894" s="26"/>
      <c r="N894" s="26"/>
    </row>
    <row r="895">
      <c r="A895" s="26"/>
      <c r="B895" s="4"/>
      <c r="C895" s="4"/>
      <c r="D895" s="4"/>
      <c r="E895" s="4"/>
      <c r="F895" s="4"/>
      <c r="G895" s="4"/>
      <c r="H895" s="4"/>
      <c r="I895" s="4"/>
      <c r="J895" s="4"/>
      <c r="K895" s="26"/>
      <c r="L895" s="4"/>
      <c r="M895" s="26"/>
      <c r="N895" s="26"/>
    </row>
    <row r="896">
      <c r="A896" s="26"/>
      <c r="B896" s="4"/>
      <c r="C896" s="4"/>
      <c r="D896" s="4"/>
      <c r="E896" s="4"/>
      <c r="F896" s="4"/>
      <c r="G896" s="4"/>
      <c r="H896" s="4"/>
      <c r="I896" s="4"/>
      <c r="J896" s="4"/>
      <c r="K896" s="26"/>
      <c r="L896" s="4"/>
      <c r="M896" s="26"/>
      <c r="N896" s="26"/>
    </row>
    <row r="897">
      <c r="A897" s="26"/>
      <c r="B897" s="4"/>
      <c r="C897" s="4"/>
      <c r="D897" s="4"/>
      <c r="E897" s="4"/>
      <c r="F897" s="4"/>
      <c r="G897" s="4"/>
      <c r="H897" s="4"/>
      <c r="I897" s="4"/>
      <c r="J897" s="4"/>
      <c r="K897" s="26"/>
      <c r="L897" s="4"/>
      <c r="M897" s="26"/>
      <c r="N897" s="26"/>
    </row>
    <row r="898">
      <c r="A898" s="26"/>
      <c r="B898" s="4"/>
      <c r="C898" s="4"/>
      <c r="D898" s="4"/>
      <c r="E898" s="4"/>
      <c r="F898" s="4"/>
      <c r="G898" s="4"/>
      <c r="H898" s="4"/>
      <c r="I898" s="4"/>
      <c r="J898" s="4"/>
      <c r="K898" s="26"/>
      <c r="L898" s="4"/>
      <c r="M898" s="26"/>
      <c r="N898" s="26"/>
    </row>
    <row r="899">
      <c r="A899" s="26"/>
      <c r="B899" s="4"/>
      <c r="C899" s="4"/>
      <c r="D899" s="4"/>
      <c r="E899" s="4"/>
      <c r="F899" s="4"/>
      <c r="G899" s="4"/>
      <c r="H899" s="4"/>
      <c r="I899" s="4"/>
      <c r="J899" s="4"/>
      <c r="K899" s="26"/>
      <c r="L899" s="4"/>
      <c r="M899" s="26"/>
      <c r="N899" s="26"/>
    </row>
    <row r="900">
      <c r="A900" s="26"/>
      <c r="B900" s="4"/>
      <c r="C900" s="4"/>
      <c r="D900" s="4"/>
      <c r="E900" s="4"/>
      <c r="F900" s="4"/>
      <c r="G900" s="4"/>
      <c r="H900" s="4"/>
      <c r="I900" s="4"/>
      <c r="J900" s="4"/>
      <c r="K900" s="26"/>
      <c r="L900" s="4"/>
      <c r="M900" s="26"/>
      <c r="N900" s="26"/>
    </row>
    <row r="901">
      <c r="A901" s="26"/>
      <c r="B901" s="4"/>
      <c r="C901" s="4"/>
      <c r="D901" s="4"/>
      <c r="E901" s="4"/>
      <c r="F901" s="4"/>
      <c r="G901" s="4"/>
      <c r="H901" s="4"/>
      <c r="I901" s="4"/>
      <c r="J901" s="4"/>
      <c r="K901" s="26"/>
      <c r="L901" s="4"/>
      <c r="M901" s="26"/>
      <c r="N901" s="26"/>
    </row>
    <row r="902">
      <c r="A902" s="26"/>
      <c r="B902" s="4"/>
      <c r="C902" s="4"/>
      <c r="D902" s="4"/>
      <c r="E902" s="4"/>
      <c r="F902" s="4"/>
      <c r="G902" s="4"/>
      <c r="H902" s="4"/>
      <c r="I902" s="4"/>
      <c r="J902" s="4"/>
      <c r="K902" s="26"/>
      <c r="L902" s="4"/>
      <c r="M902" s="26"/>
      <c r="N902" s="26"/>
    </row>
    <row r="903">
      <c r="A903" s="26"/>
      <c r="B903" s="4"/>
      <c r="C903" s="4"/>
      <c r="D903" s="4"/>
      <c r="E903" s="4"/>
      <c r="F903" s="4"/>
      <c r="G903" s="4"/>
      <c r="H903" s="4"/>
      <c r="I903" s="4"/>
      <c r="J903" s="4"/>
      <c r="K903" s="26"/>
      <c r="L903" s="4"/>
      <c r="M903" s="26"/>
      <c r="N903" s="26"/>
    </row>
    <row r="904">
      <c r="A904" s="26"/>
      <c r="B904" s="4"/>
      <c r="C904" s="4"/>
      <c r="D904" s="4"/>
      <c r="E904" s="4"/>
      <c r="F904" s="4"/>
      <c r="G904" s="4"/>
      <c r="H904" s="4"/>
      <c r="I904" s="4"/>
      <c r="J904" s="4"/>
      <c r="K904" s="26"/>
      <c r="L904" s="4"/>
      <c r="M904" s="26"/>
      <c r="N904" s="26"/>
    </row>
    <row r="905">
      <c r="A905" s="26"/>
      <c r="B905" s="4"/>
      <c r="C905" s="4"/>
      <c r="D905" s="4"/>
      <c r="E905" s="4"/>
      <c r="F905" s="4"/>
      <c r="G905" s="4"/>
      <c r="H905" s="4"/>
      <c r="I905" s="4"/>
      <c r="J905" s="4"/>
      <c r="K905" s="26"/>
      <c r="L905" s="4"/>
      <c r="M905" s="26"/>
      <c r="N905" s="26"/>
    </row>
    <row r="906">
      <c r="A906" s="26"/>
      <c r="B906" s="4"/>
      <c r="C906" s="4"/>
      <c r="D906" s="4"/>
      <c r="E906" s="4"/>
      <c r="F906" s="4"/>
      <c r="G906" s="4"/>
      <c r="H906" s="4"/>
      <c r="I906" s="4"/>
      <c r="J906" s="4"/>
      <c r="K906" s="26"/>
      <c r="L906" s="4"/>
      <c r="M906" s="26"/>
      <c r="N906" s="26"/>
    </row>
    <row r="907">
      <c r="A907" s="26"/>
      <c r="B907" s="4"/>
      <c r="C907" s="4"/>
      <c r="D907" s="4"/>
      <c r="E907" s="4"/>
      <c r="F907" s="4"/>
      <c r="G907" s="4"/>
      <c r="H907" s="4"/>
      <c r="I907" s="4"/>
      <c r="J907" s="4"/>
      <c r="K907" s="26"/>
      <c r="L907" s="4"/>
      <c r="M907" s="26"/>
      <c r="N907" s="26"/>
    </row>
    <row r="908">
      <c r="A908" s="26"/>
      <c r="B908" s="4"/>
      <c r="C908" s="4"/>
      <c r="D908" s="4"/>
      <c r="E908" s="4"/>
      <c r="F908" s="4"/>
      <c r="G908" s="4"/>
      <c r="H908" s="4"/>
      <c r="I908" s="4"/>
      <c r="J908" s="4"/>
      <c r="K908" s="26"/>
      <c r="L908" s="4"/>
      <c r="M908" s="26"/>
      <c r="N908" s="26"/>
    </row>
    <row r="909">
      <c r="A909" s="26"/>
      <c r="B909" s="4"/>
      <c r="C909" s="4"/>
      <c r="D909" s="4"/>
      <c r="E909" s="4"/>
      <c r="F909" s="4"/>
      <c r="G909" s="4"/>
      <c r="H909" s="4"/>
      <c r="I909" s="4"/>
      <c r="J909" s="4"/>
      <c r="K909" s="26"/>
      <c r="L909" s="4"/>
      <c r="M909" s="26"/>
      <c r="N909" s="26"/>
    </row>
    <row r="910">
      <c r="A910" s="26"/>
      <c r="B910" s="4"/>
      <c r="C910" s="4"/>
      <c r="D910" s="4"/>
      <c r="E910" s="4"/>
      <c r="F910" s="4"/>
      <c r="G910" s="4"/>
      <c r="H910" s="4"/>
      <c r="I910" s="4"/>
      <c r="J910" s="4"/>
      <c r="K910" s="26"/>
      <c r="L910" s="4"/>
      <c r="M910" s="26"/>
      <c r="N910" s="26"/>
    </row>
    <row r="911">
      <c r="A911" s="26"/>
      <c r="B911" s="4"/>
      <c r="C911" s="4"/>
      <c r="D911" s="4"/>
      <c r="E911" s="4"/>
      <c r="F911" s="4"/>
      <c r="G911" s="4"/>
      <c r="H911" s="4"/>
      <c r="I911" s="4"/>
      <c r="J911" s="4"/>
      <c r="K911" s="26"/>
      <c r="L911" s="4"/>
      <c r="M911" s="26"/>
      <c r="N911" s="26"/>
    </row>
    <row r="912">
      <c r="A912" s="26"/>
      <c r="B912" s="4"/>
      <c r="C912" s="4"/>
      <c r="D912" s="4"/>
      <c r="E912" s="4"/>
      <c r="F912" s="4"/>
      <c r="G912" s="4"/>
      <c r="H912" s="4"/>
      <c r="I912" s="4"/>
      <c r="J912" s="4"/>
      <c r="K912" s="26"/>
      <c r="L912" s="4"/>
      <c r="M912" s="26"/>
      <c r="N912" s="26"/>
    </row>
    <row r="913">
      <c r="A913" s="26"/>
      <c r="B913" s="4"/>
      <c r="C913" s="4"/>
      <c r="D913" s="4"/>
      <c r="E913" s="4"/>
      <c r="F913" s="4"/>
      <c r="G913" s="4"/>
      <c r="H913" s="4"/>
      <c r="I913" s="4"/>
      <c r="J913" s="4"/>
      <c r="K913" s="26"/>
      <c r="L913" s="4"/>
      <c r="M913" s="26"/>
      <c r="N913" s="26"/>
    </row>
    <row r="914">
      <c r="A914" s="26"/>
      <c r="B914" s="4"/>
      <c r="C914" s="4"/>
      <c r="D914" s="4"/>
      <c r="E914" s="4"/>
      <c r="F914" s="4"/>
      <c r="G914" s="4"/>
      <c r="H914" s="4"/>
      <c r="I914" s="4"/>
      <c r="J914" s="4"/>
      <c r="K914" s="26"/>
      <c r="L914" s="4"/>
      <c r="M914" s="26"/>
      <c r="N914" s="26"/>
    </row>
    <row r="915">
      <c r="A915" s="26"/>
      <c r="B915" s="4"/>
      <c r="C915" s="4"/>
      <c r="D915" s="4"/>
      <c r="E915" s="4"/>
      <c r="F915" s="4"/>
      <c r="G915" s="4"/>
      <c r="H915" s="4"/>
      <c r="I915" s="4"/>
      <c r="J915" s="4"/>
      <c r="K915" s="26"/>
      <c r="L915" s="4"/>
      <c r="M915" s="26"/>
      <c r="N915" s="26"/>
    </row>
    <row r="916">
      <c r="A916" s="26"/>
      <c r="B916" s="4"/>
      <c r="C916" s="4"/>
      <c r="D916" s="4"/>
      <c r="E916" s="4"/>
      <c r="F916" s="4"/>
      <c r="G916" s="4"/>
      <c r="H916" s="4"/>
      <c r="I916" s="4"/>
      <c r="J916" s="4"/>
      <c r="K916" s="26"/>
      <c r="L916" s="4"/>
      <c r="M916" s="26"/>
      <c r="N916" s="26"/>
    </row>
    <row r="917">
      <c r="A917" s="26"/>
      <c r="B917" s="4"/>
      <c r="C917" s="4"/>
      <c r="D917" s="4"/>
      <c r="E917" s="4"/>
      <c r="F917" s="4"/>
      <c r="G917" s="4"/>
      <c r="H917" s="4"/>
      <c r="I917" s="4"/>
      <c r="J917" s="4"/>
      <c r="K917" s="26"/>
      <c r="L917" s="4"/>
      <c r="M917" s="26"/>
      <c r="N917" s="26"/>
    </row>
    <row r="918">
      <c r="A918" s="26"/>
      <c r="B918" s="4"/>
      <c r="C918" s="4"/>
      <c r="D918" s="4"/>
      <c r="E918" s="4"/>
      <c r="F918" s="4"/>
      <c r="G918" s="4"/>
      <c r="H918" s="4"/>
      <c r="I918" s="4"/>
      <c r="J918" s="4"/>
      <c r="K918" s="26"/>
      <c r="L918" s="4"/>
      <c r="M918" s="26"/>
      <c r="N918" s="26"/>
    </row>
    <row r="919">
      <c r="A919" s="26"/>
      <c r="B919" s="4"/>
      <c r="C919" s="4"/>
      <c r="D919" s="4"/>
      <c r="E919" s="4"/>
      <c r="F919" s="4"/>
      <c r="G919" s="4"/>
      <c r="H919" s="4"/>
      <c r="I919" s="4"/>
      <c r="J919" s="4"/>
      <c r="K919" s="26"/>
      <c r="L919" s="4"/>
      <c r="M919" s="26"/>
      <c r="N919" s="26"/>
    </row>
    <row r="920">
      <c r="A920" s="26"/>
      <c r="B920" s="4"/>
      <c r="C920" s="4"/>
      <c r="D920" s="4"/>
      <c r="E920" s="4"/>
      <c r="F920" s="4"/>
      <c r="G920" s="4"/>
      <c r="H920" s="4"/>
      <c r="I920" s="4"/>
      <c r="J920" s="4"/>
      <c r="K920" s="26"/>
      <c r="L920" s="4"/>
      <c r="M920" s="26"/>
      <c r="N920" s="26"/>
    </row>
    <row r="921">
      <c r="A921" s="26"/>
      <c r="B921" s="4"/>
      <c r="C921" s="4"/>
      <c r="D921" s="4"/>
      <c r="E921" s="4"/>
      <c r="F921" s="4"/>
      <c r="G921" s="4"/>
      <c r="H921" s="4"/>
      <c r="I921" s="4"/>
      <c r="J921" s="4"/>
      <c r="K921" s="26"/>
      <c r="L921" s="4"/>
      <c r="M921" s="26"/>
      <c r="N921" s="26"/>
    </row>
    <row r="922">
      <c r="A922" s="26"/>
      <c r="B922" s="4"/>
      <c r="C922" s="4"/>
      <c r="D922" s="4"/>
      <c r="E922" s="4"/>
      <c r="F922" s="4"/>
      <c r="G922" s="4"/>
      <c r="H922" s="4"/>
      <c r="I922" s="4"/>
      <c r="J922" s="4"/>
      <c r="K922" s="26"/>
      <c r="L922" s="4"/>
      <c r="M922" s="26"/>
      <c r="N922" s="26"/>
    </row>
    <row r="923">
      <c r="A923" s="26"/>
      <c r="B923" s="4"/>
      <c r="C923" s="4"/>
      <c r="D923" s="4"/>
      <c r="E923" s="4"/>
      <c r="F923" s="4"/>
      <c r="G923" s="4"/>
      <c r="H923" s="4"/>
      <c r="I923" s="4"/>
      <c r="J923" s="4"/>
      <c r="K923" s="26"/>
      <c r="L923" s="4"/>
      <c r="M923" s="26"/>
      <c r="N923" s="26"/>
    </row>
    <row r="924">
      <c r="A924" s="26"/>
      <c r="B924" s="4"/>
      <c r="C924" s="4"/>
      <c r="D924" s="4"/>
      <c r="E924" s="4"/>
      <c r="F924" s="4"/>
      <c r="G924" s="4"/>
      <c r="H924" s="4"/>
      <c r="I924" s="4"/>
      <c r="J924" s="4"/>
      <c r="K924" s="26"/>
      <c r="L924" s="4"/>
      <c r="M924" s="26"/>
      <c r="N924" s="26"/>
    </row>
    <row r="925">
      <c r="A925" s="26"/>
      <c r="B925" s="4"/>
      <c r="C925" s="4"/>
      <c r="D925" s="4"/>
      <c r="E925" s="4"/>
      <c r="F925" s="4"/>
      <c r="G925" s="4"/>
      <c r="H925" s="4"/>
      <c r="I925" s="4"/>
      <c r="J925" s="4"/>
      <c r="K925" s="26"/>
      <c r="L925" s="4"/>
      <c r="M925" s="26"/>
      <c r="N925" s="26"/>
    </row>
    <row r="926">
      <c r="A926" s="26"/>
      <c r="B926" s="4"/>
      <c r="C926" s="4"/>
      <c r="D926" s="4"/>
      <c r="E926" s="4"/>
      <c r="F926" s="4"/>
      <c r="G926" s="4"/>
      <c r="H926" s="4"/>
      <c r="I926" s="4"/>
      <c r="J926" s="4"/>
      <c r="K926" s="26"/>
      <c r="L926" s="4"/>
      <c r="M926" s="26"/>
      <c r="N926" s="26"/>
    </row>
    <row r="927">
      <c r="A927" s="26"/>
      <c r="B927" s="4"/>
      <c r="C927" s="4"/>
      <c r="D927" s="4"/>
      <c r="E927" s="4"/>
      <c r="F927" s="4"/>
      <c r="G927" s="4"/>
      <c r="H927" s="4"/>
      <c r="I927" s="4"/>
      <c r="J927" s="4"/>
      <c r="K927" s="26"/>
      <c r="L927" s="4"/>
      <c r="M927" s="26"/>
      <c r="N927" s="26"/>
    </row>
    <row r="928">
      <c r="A928" s="26"/>
      <c r="B928" s="4"/>
      <c r="C928" s="4"/>
      <c r="D928" s="4"/>
      <c r="E928" s="4"/>
      <c r="F928" s="4"/>
      <c r="G928" s="4"/>
      <c r="H928" s="4"/>
      <c r="I928" s="4"/>
      <c r="J928" s="4"/>
      <c r="K928" s="26"/>
      <c r="L928" s="4"/>
      <c r="M928" s="26"/>
      <c r="N928" s="26"/>
    </row>
    <row r="929">
      <c r="A929" s="26"/>
      <c r="B929" s="4"/>
      <c r="C929" s="4"/>
      <c r="D929" s="4"/>
      <c r="E929" s="4"/>
      <c r="F929" s="4"/>
      <c r="G929" s="4"/>
      <c r="H929" s="4"/>
      <c r="I929" s="4"/>
      <c r="J929" s="4"/>
      <c r="K929" s="26"/>
      <c r="L929" s="4"/>
      <c r="M929" s="26"/>
      <c r="N929" s="26"/>
    </row>
    <row r="930">
      <c r="A930" s="26"/>
      <c r="B930" s="4"/>
      <c r="C930" s="4"/>
      <c r="D930" s="4"/>
      <c r="E930" s="4"/>
      <c r="F930" s="4"/>
      <c r="G930" s="4"/>
      <c r="H930" s="4"/>
      <c r="I930" s="4"/>
      <c r="J930" s="4"/>
      <c r="K930" s="26"/>
      <c r="L930" s="4"/>
      <c r="M930" s="26"/>
      <c r="N930" s="26"/>
    </row>
    <row r="931">
      <c r="A931" s="26"/>
      <c r="B931" s="4"/>
      <c r="C931" s="4"/>
      <c r="D931" s="4"/>
      <c r="E931" s="4"/>
      <c r="F931" s="4"/>
      <c r="G931" s="4"/>
      <c r="H931" s="4"/>
      <c r="I931" s="4"/>
      <c r="J931" s="4"/>
      <c r="K931" s="26"/>
      <c r="L931" s="4"/>
      <c r="M931" s="26"/>
      <c r="N931" s="26"/>
    </row>
    <row r="932">
      <c r="A932" s="26"/>
      <c r="B932" s="4"/>
      <c r="C932" s="4"/>
      <c r="D932" s="4"/>
      <c r="E932" s="4"/>
      <c r="F932" s="4"/>
      <c r="G932" s="4"/>
      <c r="H932" s="4"/>
      <c r="I932" s="4"/>
      <c r="J932" s="4"/>
      <c r="K932" s="26"/>
      <c r="L932" s="4"/>
      <c r="M932" s="26"/>
      <c r="N932" s="26"/>
    </row>
    <row r="933">
      <c r="A933" s="26"/>
      <c r="B933" s="4"/>
      <c r="C933" s="4"/>
      <c r="D933" s="4"/>
      <c r="E933" s="4"/>
      <c r="F933" s="4"/>
      <c r="G933" s="4"/>
      <c r="H933" s="4"/>
      <c r="I933" s="4"/>
      <c r="J933" s="4"/>
      <c r="K933" s="26"/>
      <c r="L933" s="4"/>
      <c r="M933" s="26"/>
      <c r="N933" s="26"/>
    </row>
    <row r="934">
      <c r="A934" s="26"/>
      <c r="B934" s="4"/>
      <c r="C934" s="4"/>
      <c r="D934" s="4"/>
      <c r="E934" s="4"/>
      <c r="F934" s="4"/>
      <c r="G934" s="4"/>
      <c r="H934" s="4"/>
      <c r="I934" s="4"/>
      <c r="J934" s="4"/>
      <c r="K934" s="26"/>
      <c r="L934" s="4"/>
      <c r="M934" s="26"/>
      <c r="N934" s="26"/>
    </row>
    <row r="935">
      <c r="A935" s="26"/>
      <c r="B935" s="4"/>
      <c r="C935" s="4"/>
      <c r="D935" s="4"/>
      <c r="E935" s="4"/>
      <c r="F935" s="4"/>
      <c r="G935" s="4"/>
      <c r="H935" s="4"/>
      <c r="I935" s="4"/>
      <c r="J935" s="4"/>
      <c r="K935" s="26"/>
      <c r="L935" s="4"/>
      <c r="M935" s="26"/>
      <c r="N935" s="26"/>
    </row>
    <row r="936">
      <c r="A936" s="26"/>
      <c r="B936" s="4"/>
      <c r="C936" s="4"/>
      <c r="D936" s="4"/>
      <c r="E936" s="4"/>
      <c r="F936" s="4"/>
      <c r="G936" s="4"/>
      <c r="H936" s="4"/>
      <c r="I936" s="4"/>
      <c r="J936" s="4"/>
      <c r="K936" s="26"/>
      <c r="L936" s="4"/>
      <c r="M936" s="26"/>
      <c r="N936" s="26"/>
    </row>
    <row r="937">
      <c r="A937" s="26"/>
      <c r="B937" s="4"/>
      <c r="C937" s="4"/>
      <c r="D937" s="4"/>
      <c r="E937" s="4"/>
      <c r="F937" s="4"/>
      <c r="G937" s="4"/>
      <c r="H937" s="4"/>
      <c r="I937" s="4"/>
      <c r="J937" s="4"/>
      <c r="K937" s="26"/>
      <c r="L937" s="4"/>
      <c r="M937" s="26"/>
      <c r="N937" s="26"/>
    </row>
    <row r="938">
      <c r="A938" s="26"/>
      <c r="B938" s="4"/>
      <c r="C938" s="4"/>
      <c r="D938" s="4"/>
      <c r="E938" s="4"/>
      <c r="F938" s="4"/>
      <c r="G938" s="4"/>
      <c r="H938" s="4"/>
      <c r="I938" s="4"/>
      <c r="J938" s="4"/>
      <c r="K938" s="26"/>
      <c r="L938" s="4"/>
      <c r="M938" s="26"/>
      <c r="N938" s="26"/>
    </row>
    <row r="939">
      <c r="A939" s="26"/>
      <c r="B939" s="4"/>
      <c r="C939" s="4"/>
      <c r="D939" s="4"/>
      <c r="E939" s="4"/>
      <c r="F939" s="4"/>
      <c r="G939" s="4"/>
      <c r="H939" s="4"/>
      <c r="I939" s="4"/>
      <c r="J939" s="4"/>
      <c r="K939" s="26"/>
      <c r="L939" s="4"/>
      <c r="M939" s="26"/>
      <c r="N939" s="26"/>
    </row>
    <row r="940">
      <c r="A940" s="26"/>
      <c r="B940" s="4"/>
      <c r="C940" s="4"/>
      <c r="D940" s="4"/>
      <c r="E940" s="4"/>
      <c r="F940" s="4"/>
      <c r="G940" s="4"/>
      <c r="H940" s="4"/>
      <c r="I940" s="4"/>
      <c r="J940" s="4"/>
      <c r="K940" s="26"/>
      <c r="L940" s="4"/>
      <c r="M940" s="26"/>
      <c r="N940" s="26"/>
    </row>
    <row r="941">
      <c r="A941" s="26"/>
      <c r="B941" s="4"/>
      <c r="C941" s="4"/>
      <c r="D941" s="4"/>
      <c r="E941" s="4"/>
      <c r="F941" s="4"/>
      <c r="G941" s="4"/>
      <c r="H941" s="4"/>
      <c r="I941" s="4"/>
      <c r="J941" s="4"/>
      <c r="K941" s="26"/>
      <c r="L941" s="4"/>
      <c r="M941" s="26"/>
      <c r="N941" s="26"/>
    </row>
    <row r="942">
      <c r="A942" s="26"/>
      <c r="B942" s="4"/>
      <c r="C942" s="4"/>
      <c r="D942" s="4"/>
      <c r="E942" s="4"/>
      <c r="F942" s="4"/>
      <c r="G942" s="4"/>
      <c r="H942" s="4"/>
      <c r="I942" s="4"/>
      <c r="J942" s="4"/>
      <c r="K942" s="26"/>
      <c r="L942" s="4"/>
      <c r="M942" s="26"/>
      <c r="N942" s="26"/>
    </row>
    <row r="943">
      <c r="A943" s="26"/>
      <c r="B943" s="4"/>
      <c r="C943" s="4"/>
      <c r="D943" s="4"/>
      <c r="E943" s="4"/>
      <c r="F943" s="4"/>
      <c r="G943" s="4"/>
      <c r="H943" s="4"/>
      <c r="I943" s="4"/>
      <c r="J943" s="4"/>
      <c r="K943" s="26"/>
      <c r="L943" s="4"/>
      <c r="M943" s="26"/>
      <c r="N943" s="26"/>
    </row>
    <row r="944">
      <c r="A944" s="26"/>
      <c r="B944" s="4"/>
      <c r="C944" s="4"/>
      <c r="D944" s="4"/>
      <c r="E944" s="4"/>
      <c r="F944" s="4"/>
      <c r="G944" s="4"/>
      <c r="H944" s="4"/>
      <c r="I944" s="4"/>
      <c r="J944" s="4"/>
      <c r="K944" s="26"/>
      <c r="L944" s="4"/>
      <c r="M944" s="26"/>
      <c r="N944" s="26"/>
    </row>
    <row r="945">
      <c r="A945" s="26"/>
      <c r="B945" s="4"/>
      <c r="C945" s="4"/>
      <c r="D945" s="4"/>
      <c r="E945" s="4"/>
      <c r="F945" s="4"/>
      <c r="G945" s="4"/>
      <c r="H945" s="4"/>
      <c r="I945" s="4"/>
      <c r="J945" s="4"/>
      <c r="K945" s="26"/>
      <c r="L945" s="4"/>
      <c r="M945" s="26"/>
      <c r="N945" s="26"/>
    </row>
    <row r="946">
      <c r="A946" s="26"/>
      <c r="B946" s="4"/>
      <c r="C946" s="4"/>
      <c r="D946" s="4"/>
      <c r="E946" s="4"/>
      <c r="F946" s="4"/>
      <c r="G946" s="4"/>
      <c r="H946" s="4"/>
      <c r="I946" s="4"/>
      <c r="J946" s="4"/>
      <c r="K946" s="26"/>
      <c r="L946" s="4"/>
      <c r="M946" s="26"/>
      <c r="N946" s="26"/>
    </row>
    <row r="947">
      <c r="A947" s="26"/>
      <c r="B947" s="4"/>
      <c r="C947" s="4"/>
      <c r="D947" s="4"/>
      <c r="E947" s="4"/>
      <c r="F947" s="4"/>
      <c r="G947" s="4"/>
      <c r="H947" s="4"/>
      <c r="I947" s="4"/>
      <c r="J947" s="4"/>
      <c r="K947" s="26"/>
      <c r="L947" s="4"/>
      <c r="M947" s="26"/>
      <c r="N947" s="26"/>
    </row>
    <row r="948">
      <c r="A948" s="26"/>
      <c r="B948" s="4"/>
      <c r="C948" s="4"/>
      <c r="D948" s="4"/>
      <c r="E948" s="4"/>
      <c r="F948" s="4"/>
      <c r="G948" s="4"/>
      <c r="H948" s="4"/>
      <c r="I948" s="4"/>
      <c r="J948" s="4"/>
      <c r="K948" s="26"/>
      <c r="L948" s="4"/>
      <c r="M948" s="26"/>
      <c r="N948" s="26"/>
    </row>
    <row r="949">
      <c r="A949" s="26"/>
      <c r="B949" s="4"/>
      <c r="C949" s="4"/>
      <c r="D949" s="4"/>
      <c r="E949" s="4"/>
      <c r="F949" s="4"/>
      <c r="G949" s="4"/>
      <c r="H949" s="4"/>
      <c r="I949" s="4"/>
      <c r="J949" s="4"/>
      <c r="K949" s="26"/>
      <c r="L949" s="4"/>
      <c r="M949" s="26"/>
      <c r="N949" s="26"/>
    </row>
    <row r="950">
      <c r="A950" s="26"/>
      <c r="B950" s="4"/>
      <c r="C950" s="4"/>
      <c r="D950" s="4"/>
      <c r="E950" s="4"/>
      <c r="F950" s="4"/>
      <c r="G950" s="4"/>
      <c r="H950" s="4"/>
      <c r="I950" s="4"/>
      <c r="J950" s="4"/>
      <c r="K950" s="26"/>
      <c r="L950" s="4"/>
      <c r="M950" s="26"/>
      <c r="N950" s="26"/>
    </row>
    <row r="951">
      <c r="A951" s="26"/>
      <c r="B951" s="4"/>
      <c r="C951" s="4"/>
      <c r="D951" s="4"/>
      <c r="E951" s="4"/>
      <c r="F951" s="4"/>
      <c r="G951" s="4"/>
      <c r="H951" s="4"/>
      <c r="I951" s="4"/>
      <c r="J951" s="4"/>
      <c r="K951" s="26"/>
      <c r="L951" s="4"/>
      <c r="M951" s="26"/>
      <c r="N951" s="26"/>
    </row>
    <row r="952">
      <c r="A952" s="26"/>
      <c r="B952" s="4"/>
      <c r="C952" s="4"/>
      <c r="D952" s="4"/>
      <c r="E952" s="4"/>
      <c r="F952" s="4"/>
      <c r="G952" s="4"/>
      <c r="H952" s="4"/>
      <c r="I952" s="4"/>
      <c r="J952" s="4"/>
      <c r="K952" s="26"/>
      <c r="L952" s="4"/>
      <c r="M952" s="26"/>
      <c r="N952" s="26"/>
    </row>
    <row r="953">
      <c r="A953" s="26"/>
      <c r="B953" s="4"/>
      <c r="C953" s="4"/>
      <c r="D953" s="4"/>
      <c r="E953" s="4"/>
      <c r="F953" s="4"/>
      <c r="G953" s="4"/>
      <c r="H953" s="4"/>
      <c r="I953" s="4"/>
      <c r="J953" s="4"/>
      <c r="K953" s="26"/>
      <c r="L953" s="4"/>
      <c r="M953" s="26"/>
      <c r="N953" s="26"/>
    </row>
    <row r="954">
      <c r="A954" s="26"/>
      <c r="B954" s="4"/>
      <c r="C954" s="4"/>
      <c r="D954" s="4"/>
      <c r="E954" s="4"/>
      <c r="F954" s="4"/>
      <c r="G954" s="4"/>
      <c r="H954" s="4"/>
      <c r="I954" s="4"/>
      <c r="J954" s="4"/>
      <c r="K954" s="26"/>
      <c r="L954" s="4"/>
      <c r="M954" s="26"/>
      <c r="N954" s="26"/>
    </row>
    <row r="955">
      <c r="A955" s="26"/>
      <c r="B955" s="4"/>
      <c r="C955" s="4"/>
      <c r="D955" s="4"/>
      <c r="E955" s="4"/>
      <c r="F955" s="4"/>
      <c r="G955" s="4"/>
      <c r="H955" s="4"/>
      <c r="I955" s="4"/>
      <c r="J955" s="4"/>
      <c r="K955" s="26"/>
      <c r="L955" s="4"/>
      <c r="M955" s="26"/>
      <c r="N955" s="26"/>
    </row>
    <row r="956">
      <c r="A956" s="26"/>
      <c r="B956" s="4"/>
      <c r="C956" s="4"/>
      <c r="D956" s="4"/>
      <c r="E956" s="4"/>
      <c r="F956" s="4"/>
      <c r="G956" s="4"/>
      <c r="H956" s="4"/>
      <c r="I956" s="4"/>
      <c r="J956" s="4"/>
      <c r="K956" s="26"/>
      <c r="L956" s="4"/>
      <c r="M956" s="26"/>
      <c r="N956" s="26"/>
    </row>
    <row r="957">
      <c r="A957" s="26"/>
      <c r="B957" s="4"/>
      <c r="C957" s="4"/>
      <c r="D957" s="4"/>
      <c r="E957" s="4"/>
      <c r="F957" s="4"/>
      <c r="G957" s="4"/>
      <c r="H957" s="4"/>
      <c r="I957" s="4"/>
      <c r="J957" s="4"/>
      <c r="K957" s="26"/>
      <c r="L957" s="4"/>
      <c r="M957" s="26"/>
      <c r="N957" s="26"/>
    </row>
    <row r="958">
      <c r="A958" s="26"/>
      <c r="B958" s="4"/>
      <c r="C958" s="4"/>
      <c r="D958" s="4"/>
      <c r="E958" s="4"/>
      <c r="F958" s="4"/>
      <c r="G958" s="4"/>
      <c r="H958" s="4"/>
      <c r="I958" s="4"/>
      <c r="J958" s="4"/>
      <c r="K958" s="26"/>
      <c r="L958" s="4"/>
      <c r="M958" s="26"/>
      <c r="N958" s="26"/>
    </row>
    <row r="959">
      <c r="A959" s="26"/>
      <c r="B959" s="4"/>
      <c r="C959" s="4"/>
      <c r="D959" s="4"/>
      <c r="E959" s="4"/>
      <c r="F959" s="4"/>
      <c r="G959" s="4"/>
      <c r="H959" s="4"/>
      <c r="I959" s="4"/>
      <c r="J959" s="4"/>
      <c r="K959" s="26"/>
      <c r="L959" s="4"/>
      <c r="M959" s="26"/>
      <c r="N959" s="26"/>
    </row>
    <row r="960">
      <c r="A960" s="26"/>
      <c r="B960" s="4"/>
      <c r="C960" s="4"/>
      <c r="D960" s="4"/>
      <c r="E960" s="4"/>
      <c r="F960" s="4"/>
      <c r="G960" s="4"/>
      <c r="H960" s="4"/>
      <c r="I960" s="4"/>
      <c r="J960" s="4"/>
      <c r="K960" s="26"/>
      <c r="L960" s="4"/>
      <c r="M960" s="26"/>
      <c r="N960" s="26"/>
    </row>
    <row r="961">
      <c r="A961" s="26"/>
      <c r="B961" s="4"/>
      <c r="C961" s="4"/>
      <c r="D961" s="4"/>
      <c r="E961" s="4"/>
      <c r="F961" s="4"/>
      <c r="G961" s="4"/>
      <c r="H961" s="4"/>
      <c r="I961" s="4"/>
      <c r="J961" s="4"/>
      <c r="K961" s="26"/>
      <c r="L961" s="4"/>
      <c r="M961" s="26"/>
      <c r="N961" s="26"/>
    </row>
    <row r="962">
      <c r="A962" s="26"/>
      <c r="B962" s="4"/>
      <c r="C962" s="4"/>
      <c r="D962" s="4"/>
      <c r="E962" s="4"/>
      <c r="F962" s="4"/>
      <c r="G962" s="4"/>
      <c r="H962" s="4"/>
      <c r="I962" s="4"/>
      <c r="J962" s="4"/>
      <c r="K962" s="26"/>
      <c r="L962" s="4"/>
      <c r="M962" s="26"/>
      <c r="N962" s="26"/>
    </row>
    <row r="963">
      <c r="A963" s="26"/>
      <c r="B963" s="4"/>
      <c r="C963" s="4"/>
      <c r="D963" s="4"/>
      <c r="E963" s="4"/>
      <c r="F963" s="4"/>
      <c r="G963" s="4"/>
      <c r="H963" s="4"/>
      <c r="I963" s="4"/>
      <c r="J963" s="4"/>
      <c r="K963" s="26"/>
      <c r="L963" s="4"/>
      <c r="M963" s="26"/>
      <c r="N963" s="26"/>
    </row>
    <row r="964">
      <c r="A964" s="26"/>
      <c r="B964" s="4"/>
      <c r="C964" s="4"/>
      <c r="D964" s="4"/>
      <c r="E964" s="4"/>
      <c r="F964" s="4"/>
      <c r="G964" s="4"/>
      <c r="H964" s="4"/>
      <c r="I964" s="4"/>
      <c r="J964" s="4"/>
      <c r="K964" s="26"/>
      <c r="L964" s="4"/>
      <c r="M964" s="26"/>
      <c r="N964" s="26"/>
    </row>
    <row r="965">
      <c r="A965" s="26"/>
      <c r="B965" s="4"/>
      <c r="C965" s="4"/>
      <c r="D965" s="4"/>
      <c r="E965" s="4"/>
      <c r="F965" s="4"/>
      <c r="G965" s="4"/>
      <c r="H965" s="4"/>
      <c r="I965" s="4"/>
      <c r="J965" s="4"/>
      <c r="K965" s="26"/>
      <c r="L965" s="4"/>
      <c r="M965" s="26"/>
      <c r="N965" s="26"/>
    </row>
    <row r="966">
      <c r="A966" s="26"/>
      <c r="B966" s="4"/>
      <c r="C966" s="4"/>
      <c r="D966" s="4"/>
      <c r="E966" s="4"/>
      <c r="F966" s="4"/>
      <c r="G966" s="4"/>
      <c r="H966" s="4"/>
      <c r="I966" s="4"/>
      <c r="J966" s="4"/>
      <c r="K966" s="26"/>
      <c r="L966" s="4"/>
      <c r="M966" s="26"/>
      <c r="N966" s="26"/>
    </row>
    <row r="967">
      <c r="A967" s="26"/>
      <c r="B967" s="4"/>
      <c r="C967" s="4"/>
      <c r="D967" s="4"/>
      <c r="E967" s="4"/>
      <c r="F967" s="4"/>
      <c r="G967" s="4"/>
      <c r="H967" s="4"/>
      <c r="I967" s="4"/>
      <c r="J967" s="4"/>
      <c r="K967" s="26"/>
      <c r="L967" s="4"/>
      <c r="M967" s="26"/>
      <c r="N967" s="26"/>
    </row>
    <row r="968">
      <c r="A968" s="26"/>
      <c r="B968" s="4"/>
      <c r="C968" s="4"/>
      <c r="D968" s="4"/>
      <c r="E968" s="4"/>
      <c r="F968" s="4"/>
      <c r="G968" s="4"/>
      <c r="H968" s="4"/>
      <c r="I968" s="4"/>
      <c r="J968" s="4"/>
      <c r="K968" s="26"/>
      <c r="L968" s="4"/>
      <c r="M968" s="26"/>
      <c r="N968" s="26"/>
    </row>
    <row r="969">
      <c r="A969" s="26"/>
      <c r="B969" s="4"/>
      <c r="C969" s="4"/>
      <c r="D969" s="4"/>
      <c r="E969" s="4"/>
      <c r="F969" s="4"/>
      <c r="G969" s="4"/>
      <c r="H969" s="4"/>
      <c r="I969" s="4"/>
      <c r="J969" s="4"/>
      <c r="K969" s="26"/>
      <c r="L969" s="4"/>
      <c r="M969" s="26"/>
      <c r="N969" s="26"/>
    </row>
    <row r="970">
      <c r="A970" s="26"/>
      <c r="B970" s="4"/>
      <c r="C970" s="4"/>
      <c r="D970" s="4"/>
      <c r="E970" s="4"/>
      <c r="F970" s="4"/>
      <c r="G970" s="4"/>
      <c r="H970" s="4"/>
      <c r="I970" s="4"/>
      <c r="J970" s="4"/>
      <c r="K970" s="26"/>
      <c r="L970" s="4"/>
      <c r="M970" s="26"/>
      <c r="N970" s="26"/>
    </row>
    <row r="971">
      <c r="A971" s="26"/>
      <c r="B971" s="4"/>
      <c r="C971" s="4"/>
      <c r="D971" s="4"/>
      <c r="E971" s="4"/>
      <c r="F971" s="4"/>
      <c r="G971" s="4"/>
      <c r="H971" s="4"/>
      <c r="I971" s="4"/>
      <c r="J971" s="4"/>
      <c r="K971" s="26"/>
      <c r="L971" s="4"/>
      <c r="M971" s="26"/>
      <c r="N971" s="26"/>
    </row>
    <row r="972">
      <c r="A972" s="26"/>
      <c r="B972" s="4"/>
      <c r="C972" s="4"/>
      <c r="D972" s="4"/>
      <c r="E972" s="4"/>
      <c r="F972" s="4"/>
      <c r="G972" s="4"/>
      <c r="H972" s="4"/>
      <c r="I972" s="4"/>
      <c r="J972" s="4"/>
      <c r="K972" s="26"/>
      <c r="L972" s="4"/>
      <c r="M972" s="26"/>
      <c r="N972" s="26"/>
    </row>
    <row r="973">
      <c r="A973" s="26"/>
      <c r="B973" s="4"/>
      <c r="C973" s="4"/>
      <c r="D973" s="4"/>
      <c r="E973" s="4"/>
      <c r="F973" s="4"/>
      <c r="G973" s="4"/>
      <c r="H973" s="4"/>
      <c r="I973" s="4"/>
      <c r="J973" s="4"/>
      <c r="K973" s="26"/>
      <c r="L973" s="4"/>
      <c r="M973" s="26"/>
      <c r="N973" s="26"/>
    </row>
    <row r="974">
      <c r="A974" s="26"/>
      <c r="B974" s="4"/>
      <c r="C974" s="4"/>
      <c r="D974" s="4"/>
      <c r="E974" s="4"/>
      <c r="F974" s="4"/>
      <c r="G974" s="4"/>
      <c r="H974" s="4"/>
      <c r="I974" s="4"/>
      <c r="J974" s="4"/>
      <c r="K974" s="26"/>
      <c r="L974" s="4"/>
      <c r="M974" s="26"/>
      <c r="N974" s="26"/>
    </row>
    <row r="975">
      <c r="A975" s="26"/>
      <c r="B975" s="4"/>
      <c r="C975" s="4"/>
      <c r="D975" s="4"/>
      <c r="E975" s="4"/>
      <c r="F975" s="4"/>
      <c r="G975" s="4"/>
      <c r="H975" s="4"/>
      <c r="I975" s="4"/>
      <c r="J975" s="4"/>
      <c r="K975" s="26"/>
      <c r="L975" s="4"/>
      <c r="M975" s="26"/>
      <c r="N975" s="26"/>
    </row>
    <row r="976">
      <c r="A976" s="26"/>
      <c r="B976" s="4"/>
      <c r="C976" s="4"/>
      <c r="D976" s="4"/>
      <c r="E976" s="4"/>
      <c r="F976" s="4"/>
      <c r="G976" s="4"/>
      <c r="H976" s="4"/>
      <c r="I976" s="4"/>
      <c r="J976" s="4"/>
      <c r="K976" s="26"/>
      <c r="L976" s="4"/>
      <c r="M976" s="26"/>
      <c r="N976" s="26"/>
    </row>
    <row r="977">
      <c r="A977" s="26"/>
      <c r="B977" s="4"/>
      <c r="C977" s="4"/>
      <c r="D977" s="4"/>
      <c r="E977" s="4"/>
      <c r="F977" s="4"/>
      <c r="G977" s="4"/>
      <c r="H977" s="4"/>
      <c r="I977" s="4"/>
      <c r="J977" s="4"/>
      <c r="K977" s="26"/>
      <c r="L977" s="4"/>
      <c r="M977" s="26"/>
      <c r="N977" s="26"/>
    </row>
    <row r="978">
      <c r="A978" s="26"/>
      <c r="B978" s="4"/>
      <c r="C978" s="4"/>
      <c r="D978" s="4"/>
      <c r="E978" s="4"/>
      <c r="F978" s="4"/>
      <c r="G978" s="4"/>
      <c r="H978" s="4"/>
      <c r="I978" s="4"/>
      <c r="J978" s="4"/>
      <c r="K978" s="26"/>
      <c r="L978" s="4"/>
      <c r="M978" s="26"/>
      <c r="N978" s="26"/>
    </row>
    <row r="979">
      <c r="A979" s="26"/>
      <c r="B979" s="4"/>
      <c r="C979" s="4"/>
      <c r="D979" s="4"/>
      <c r="E979" s="4"/>
      <c r="F979" s="4"/>
      <c r="G979" s="4"/>
      <c r="H979" s="4"/>
      <c r="I979" s="4"/>
      <c r="J979" s="4"/>
      <c r="K979" s="26"/>
      <c r="L979" s="4"/>
      <c r="M979" s="26"/>
      <c r="N979" s="26"/>
    </row>
    <row r="980">
      <c r="A980" s="26"/>
      <c r="B980" s="4"/>
      <c r="C980" s="4"/>
      <c r="D980" s="4"/>
      <c r="E980" s="4"/>
      <c r="F980" s="4"/>
      <c r="G980" s="4"/>
      <c r="H980" s="4"/>
      <c r="I980" s="4"/>
      <c r="J980" s="4"/>
      <c r="K980" s="26"/>
      <c r="L980" s="4"/>
      <c r="M980" s="26"/>
      <c r="N980" s="26"/>
    </row>
    <row r="981">
      <c r="A981" s="26"/>
      <c r="B981" s="4"/>
      <c r="C981" s="4"/>
      <c r="D981" s="4"/>
      <c r="E981" s="4"/>
      <c r="F981" s="4"/>
      <c r="G981" s="4"/>
      <c r="H981" s="4"/>
      <c r="I981" s="4"/>
      <c r="J981" s="4"/>
      <c r="K981" s="26"/>
      <c r="L981" s="4"/>
      <c r="M981" s="26"/>
      <c r="N981" s="26"/>
    </row>
    <row r="982">
      <c r="A982" s="26"/>
      <c r="B982" s="4"/>
      <c r="C982" s="4"/>
      <c r="D982" s="4"/>
      <c r="E982" s="4"/>
      <c r="F982" s="4"/>
      <c r="G982" s="4"/>
      <c r="H982" s="4"/>
      <c r="I982" s="4"/>
      <c r="J982" s="4"/>
      <c r="K982" s="26"/>
      <c r="L982" s="4"/>
      <c r="M982" s="26"/>
      <c r="N982" s="26"/>
    </row>
    <row r="983">
      <c r="A983" s="26"/>
      <c r="B983" s="4"/>
      <c r="C983" s="4"/>
      <c r="D983" s="4"/>
      <c r="E983" s="4"/>
      <c r="F983" s="4"/>
      <c r="G983" s="4"/>
      <c r="H983" s="4"/>
      <c r="I983" s="4"/>
      <c r="J983" s="4"/>
      <c r="K983" s="26"/>
      <c r="L983" s="4"/>
      <c r="M983" s="26"/>
      <c r="N983" s="26"/>
    </row>
    <row r="984">
      <c r="A984" s="26"/>
      <c r="B984" s="4"/>
      <c r="C984" s="4"/>
      <c r="D984" s="4"/>
      <c r="E984" s="4"/>
      <c r="F984" s="4"/>
      <c r="G984" s="4"/>
      <c r="H984" s="4"/>
      <c r="I984" s="4"/>
      <c r="J984" s="4"/>
      <c r="K984" s="26"/>
      <c r="L984" s="4"/>
      <c r="M984" s="26"/>
      <c r="N984" s="26"/>
    </row>
    <row r="985">
      <c r="A985" s="26"/>
      <c r="B985" s="4"/>
      <c r="C985" s="4"/>
      <c r="D985" s="4"/>
      <c r="E985" s="4"/>
      <c r="F985" s="4"/>
      <c r="G985" s="4"/>
      <c r="H985" s="4"/>
      <c r="I985" s="4"/>
      <c r="J985" s="4"/>
      <c r="K985" s="26"/>
      <c r="L985" s="4"/>
      <c r="M985" s="26"/>
      <c r="N985" s="26"/>
    </row>
    <row r="986">
      <c r="A986" s="26"/>
      <c r="B986" s="4"/>
      <c r="C986" s="4"/>
      <c r="D986" s="4"/>
      <c r="E986" s="4"/>
      <c r="F986" s="4"/>
      <c r="G986" s="4"/>
      <c r="H986" s="4"/>
      <c r="I986" s="4"/>
      <c r="J986" s="4"/>
      <c r="K986" s="26"/>
      <c r="L986" s="4"/>
      <c r="M986" s="26"/>
      <c r="N986" s="26"/>
    </row>
    <row r="987">
      <c r="A987" s="26"/>
      <c r="B987" s="4"/>
      <c r="C987" s="4"/>
      <c r="D987" s="4"/>
      <c r="E987" s="4"/>
      <c r="F987" s="4"/>
      <c r="G987" s="4"/>
      <c r="H987" s="4"/>
      <c r="I987" s="4"/>
      <c r="J987" s="4"/>
      <c r="K987" s="26"/>
      <c r="L987" s="4"/>
      <c r="M987" s="26"/>
      <c r="N987" s="26"/>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2.25"/>
    <col customWidth="1" min="2" max="2" width="6.88"/>
    <col customWidth="1" min="3" max="3" width="9.38"/>
    <col customWidth="1" min="4" max="4" width="5.5"/>
    <col customWidth="1" min="5" max="5" width="5.75"/>
    <col customWidth="1" min="6" max="6" width="12.0"/>
    <col customWidth="1" min="7" max="7" width="9.38"/>
    <col customWidth="1" min="8" max="8" width="9.13"/>
    <col customWidth="1" min="9" max="9" width="9.38"/>
    <col customWidth="1" min="10" max="10" width="20.75"/>
    <col customWidth="1" min="11" max="11" width="17.75"/>
    <col customWidth="1" min="12" max="12" width="18.63"/>
    <col customWidth="1" min="13" max="13" width="7.0"/>
    <col customWidth="1" min="14" max="14" width="6.88"/>
    <col customWidth="1" min="15" max="25" width="12.63"/>
  </cols>
  <sheetData>
    <row r="1">
      <c r="A1" s="1"/>
      <c r="B1" s="62" t="s">
        <v>59</v>
      </c>
      <c r="C1" s="1" t="s">
        <v>60</v>
      </c>
      <c r="D1" s="62" t="s">
        <v>61</v>
      </c>
      <c r="E1" s="62" t="s">
        <v>62</v>
      </c>
      <c r="F1" s="1" t="s">
        <v>63</v>
      </c>
      <c r="G1" s="62" t="s">
        <v>3</v>
      </c>
      <c r="H1" s="62" t="s">
        <v>4</v>
      </c>
      <c r="I1" s="1" t="s">
        <v>64</v>
      </c>
      <c r="J1" s="1" t="s">
        <v>65</v>
      </c>
      <c r="K1" s="3" t="s">
        <v>66</v>
      </c>
    </row>
    <row r="2">
      <c r="A2" s="63" t="s">
        <v>67</v>
      </c>
      <c r="B2" s="64">
        <v>13.0</v>
      </c>
      <c r="C2" s="65" t="s">
        <v>68</v>
      </c>
      <c r="D2" s="66">
        <v>2.0</v>
      </c>
      <c r="E2" s="66">
        <v>15.0</v>
      </c>
      <c r="F2" s="67" t="s">
        <v>6</v>
      </c>
      <c r="G2" s="68">
        <v>44689.0</v>
      </c>
      <c r="H2" s="69">
        <v>44692.0</v>
      </c>
      <c r="I2" s="67" t="s">
        <v>68</v>
      </c>
      <c r="J2" s="67" t="s">
        <v>69</v>
      </c>
      <c r="K2" s="9"/>
      <c r="L2" s="11"/>
      <c r="M2" s="11"/>
      <c r="N2" s="11"/>
      <c r="O2" s="11"/>
      <c r="P2" s="11"/>
      <c r="S2" s="11"/>
      <c r="T2" s="11"/>
      <c r="U2" s="11"/>
      <c r="V2" s="11"/>
      <c r="W2" s="11"/>
      <c r="X2" s="11"/>
      <c r="Y2" s="11"/>
      <c r="Z2" s="11"/>
    </row>
    <row r="3">
      <c r="A3" s="63" t="s">
        <v>70</v>
      </c>
      <c r="B3" s="64">
        <v>14.0</v>
      </c>
      <c r="C3" s="65" t="s">
        <v>68</v>
      </c>
      <c r="D3" s="64">
        <v>2.0</v>
      </c>
      <c r="E3" s="66">
        <v>15.0</v>
      </c>
      <c r="F3" s="67" t="s">
        <v>6</v>
      </c>
      <c r="G3" s="68">
        <v>44689.0</v>
      </c>
      <c r="H3" s="69">
        <v>44692.0</v>
      </c>
      <c r="I3" s="67" t="s">
        <v>68</v>
      </c>
      <c r="J3" s="67" t="s">
        <v>69</v>
      </c>
      <c r="K3" s="9"/>
      <c r="O3" s="11"/>
      <c r="P3" s="11"/>
      <c r="S3" s="11"/>
      <c r="T3" s="11"/>
      <c r="U3" s="11"/>
      <c r="V3" s="11"/>
      <c r="W3" s="11"/>
      <c r="X3" s="11"/>
      <c r="Y3" s="11"/>
      <c r="Z3" s="11"/>
    </row>
    <row r="4">
      <c r="A4" s="70" t="s">
        <v>71</v>
      </c>
      <c r="B4" s="64">
        <v>15.0</v>
      </c>
      <c r="C4" s="65" t="s">
        <v>68</v>
      </c>
      <c r="D4" s="64">
        <v>2.0</v>
      </c>
      <c r="E4" s="66">
        <v>15.0</v>
      </c>
      <c r="F4" s="67" t="s">
        <v>6</v>
      </c>
      <c r="G4" s="68">
        <v>44689.0</v>
      </c>
      <c r="H4" s="69">
        <v>44692.0</v>
      </c>
      <c r="I4" s="67" t="s">
        <v>68</v>
      </c>
      <c r="J4" s="67" t="s">
        <v>38</v>
      </c>
      <c r="K4" s="9"/>
      <c r="O4" s="11"/>
      <c r="P4" s="11"/>
      <c r="S4" s="11"/>
      <c r="T4" s="11"/>
      <c r="U4" s="11"/>
      <c r="V4" s="11"/>
      <c r="W4" s="11"/>
      <c r="X4" s="11"/>
      <c r="Y4" s="11"/>
      <c r="Z4" s="11"/>
    </row>
    <row r="5">
      <c r="A5" s="70" t="s">
        <v>72</v>
      </c>
      <c r="B5" s="64">
        <v>16.0</v>
      </c>
      <c r="C5" s="65" t="s">
        <v>68</v>
      </c>
      <c r="D5" s="66">
        <v>2.0</v>
      </c>
      <c r="E5" s="66">
        <v>15.0</v>
      </c>
      <c r="F5" s="67" t="s">
        <v>6</v>
      </c>
      <c r="G5" s="68">
        <v>44689.0</v>
      </c>
      <c r="H5" s="69">
        <v>44692.0</v>
      </c>
      <c r="I5" s="67" t="s">
        <v>68</v>
      </c>
      <c r="J5" s="67" t="s">
        <v>73</v>
      </c>
      <c r="K5" s="9"/>
      <c r="O5" s="11"/>
      <c r="P5" s="11"/>
      <c r="S5" s="11"/>
      <c r="T5" s="11"/>
      <c r="U5" s="11"/>
      <c r="V5" s="11"/>
      <c r="W5" s="11"/>
      <c r="X5" s="11"/>
      <c r="Y5" s="11"/>
      <c r="Z5" s="11"/>
    </row>
    <row r="6">
      <c r="A6" s="71" t="s">
        <v>74</v>
      </c>
      <c r="B6" s="64">
        <v>17.0</v>
      </c>
      <c r="C6" s="67" t="s">
        <v>68</v>
      </c>
      <c r="D6" s="72">
        <v>1.0</v>
      </c>
      <c r="E6" s="66">
        <v>15.0</v>
      </c>
      <c r="F6" s="67" t="s">
        <v>6</v>
      </c>
      <c r="G6" s="68">
        <v>44689.0</v>
      </c>
      <c r="H6" s="68">
        <v>44692.0</v>
      </c>
      <c r="I6" s="67" t="s">
        <v>68</v>
      </c>
      <c r="J6" s="71" t="s">
        <v>38</v>
      </c>
      <c r="K6" s="9"/>
      <c r="O6" s="11"/>
      <c r="P6" s="11"/>
      <c r="S6" s="11"/>
      <c r="T6" s="11"/>
      <c r="U6" s="11"/>
      <c r="V6" s="11"/>
      <c r="W6" s="11"/>
      <c r="X6" s="11"/>
      <c r="Y6" s="11"/>
      <c r="Z6" s="11"/>
    </row>
    <row r="7">
      <c r="A7" s="71" t="s">
        <v>75</v>
      </c>
      <c r="B7" s="64">
        <v>18.0</v>
      </c>
      <c r="C7" s="67" t="s">
        <v>68</v>
      </c>
      <c r="D7" s="72">
        <v>1.0</v>
      </c>
      <c r="E7" s="72">
        <v>15.0</v>
      </c>
      <c r="F7" s="67" t="s">
        <v>6</v>
      </c>
      <c r="G7" s="68">
        <v>44689.0</v>
      </c>
      <c r="H7" s="68">
        <v>44692.0</v>
      </c>
      <c r="I7" s="67" t="s">
        <v>68</v>
      </c>
      <c r="J7" s="71" t="s">
        <v>38</v>
      </c>
      <c r="K7" s="9"/>
      <c r="O7" s="11"/>
      <c r="P7" s="11"/>
      <c r="S7" s="11"/>
      <c r="T7" s="11"/>
      <c r="U7" s="11"/>
      <c r="V7" s="11"/>
      <c r="W7" s="11"/>
      <c r="X7" s="11"/>
      <c r="Y7" s="11"/>
      <c r="Z7" s="11"/>
    </row>
    <row r="8">
      <c r="A8" s="71" t="s">
        <v>76</v>
      </c>
      <c r="B8" s="64">
        <v>19.0</v>
      </c>
      <c r="C8" s="67" t="s">
        <v>68</v>
      </c>
      <c r="D8" s="72">
        <v>1.0</v>
      </c>
      <c r="E8" s="72">
        <v>15.0</v>
      </c>
      <c r="F8" s="67" t="s">
        <v>6</v>
      </c>
      <c r="G8" s="68">
        <v>44689.0</v>
      </c>
      <c r="H8" s="68">
        <v>44692.0</v>
      </c>
      <c r="I8" s="71" t="s">
        <v>68</v>
      </c>
      <c r="J8" s="71" t="s">
        <v>38</v>
      </c>
      <c r="K8" s="9"/>
      <c r="O8" s="11"/>
      <c r="P8" s="11"/>
      <c r="S8" s="11"/>
      <c r="T8" s="11"/>
      <c r="U8" s="11"/>
      <c r="V8" s="11"/>
      <c r="W8" s="11"/>
      <c r="X8" s="11"/>
      <c r="Y8" s="11"/>
      <c r="Z8" s="11"/>
    </row>
    <row r="9">
      <c r="A9" s="71" t="s">
        <v>77</v>
      </c>
      <c r="B9" s="64">
        <v>32.0</v>
      </c>
      <c r="C9" s="67" t="s">
        <v>68</v>
      </c>
      <c r="D9" s="72">
        <v>1.0</v>
      </c>
      <c r="E9" s="72">
        <v>15.0</v>
      </c>
      <c r="F9" s="67" t="s">
        <v>6</v>
      </c>
      <c r="G9" s="68">
        <v>44689.0</v>
      </c>
      <c r="H9" s="69">
        <v>44692.0</v>
      </c>
      <c r="I9" s="67" t="s">
        <v>68</v>
      </c>
      <c r="J9" s="71" t="s">
        <v>69</v>
      </c>
      <c r="K9" s="9"/>
      <c r="O9" s="11"/>
      <c r="P9" s="11"/>
      <c r="S9" s="11"/>
      <c r="T9" s="11"/>
      <c r="U9" s="11"/>
      <c r="V9" s="11"/>
      <c r="W9" s="11"/>
      <c r="X9" s="11"/>
      <c r="Y9" s="11"/>
      <c r="Z9" s="11"/>
    </row>
    <row r="10">
      <c r="A10" s="63" t="s">
        <v>78</v>
      </c>
      <c r="B10" s="64">
        <v>33.0</v>
      </c>
      <c r="C10" s="65" t="s">
        <v>68</v>
      </c>
      <c r="D10" s="66">
        <v>4.0</v>
      </c>
      <c r="E10" s="66">
        <v>15.0</v>
      </c>
      <c r="F10" s="67" t="s">
        <v>6</v>
      </c>
      <c r="G10" s="68">
        <v>44691.0</v>
      </c>
      <c r="H10" s="69">
        <v>44692.0</v>
      </c>
      <c r="I10" s="67" t="s">
        <v>68</v>
      </c>
      <c r="J10" s="67" t="s">
        <v>17</v>
      </c>
      <c r="K10" s="9"/>
      <c r="O10" s="11"/>
      <c r="P10" s="11"/>
      <c r="S10" s="11"/>
      <c r="T10" s="11"/>
      <c r="U10" s="11"/>
      <c r="V10" s="11"/>
      <c r="W10" s="11"/>
      <c r="X10" s="11"/>
      <c r="Y10" s="11"/>
      <c r="Z10" s="11"/>
    </row>
    <row r="11">
      <c r="A11" s="63" t="s">
        <v>79</v>
      </c>
      <c r="B11" s="64">
        <v>34.0</v>
      </c>
      <c r="C11" s="65" t="s">
        <v>68</v>
      </c>
      <c r="D11" s="66">
        <v>4.0</v>
      </c>
      <c r="E11" s="66">
        <v>15.0</v>
      </c>
      <c r="F11" s="67" t="s">
        <v>6</v>
      </c>
      <c r="G11" s="68">
        <v>44691.0</v>
      </c>
      <c r="H11" s="69">
        <v>44692.0</v>
      </c>
      <c r="I11" s="67" t="s">
        <v>68</v>
      </c>
      <c r="J11" s="67" t="s">
        <v>17</v>
      </c>
      <c r="K11" s="9"/>
      <c r="O11" s="11"/>
      <c r="P11" s="11"/>
      <c r="S11" s="11"/>
      <c r="T11" s="11"/>
      <c r="U11" s="11"/>
      <c r="V11" s="11"/>
      <c r="W11" s="11"/>
      <c r="X11" s="11"/>
      <c r="Y11" s="11"/>
      <c r="Z11" s="11"/>
    </row>
    <row r="12">
      <c r="A12" s="63" t="s">
        <v>80</v>
      </c>
      <c r="B12" s="64">
        <v>35.0</v>
      </c>
      <c r="C12" s="67" t="s">
        <v>68</v>
      </c>
      <c r="D12" s="66">
        <v>4.0</v>
      </c>
      <c r="E12" s="66">
        <v>15.0</v>
      </c>
      <c r="F12" s="67" t="s">
        <v>6</v>
      </c>
      <c r="G12" s="68">
        <v>44691.0</v>
      </c>
      <c r="H12" s="69">
        <v>44692.0</v>
      </c>
      <c r="I12" s="67" t="s">
        <v>68</v>
      </c>
      <c r="J12" s="67" t="s">
        <v>17</v>
      </c>
      <c r="K12" s="9"/>
      <c r="O12" s="11"/>
      <c r="P12" s="11"/>
      <c r="S12" s="11"/>
      <c r="T12" s="11"/>
      <c r="U12" s="11"/>
      <c r="V12" s="11"/>
      <c r="W12" s="11"/>
      <c r="X12" s="11"/>
      <c r="Y12" s="11"/>
      <c r="Z12" s="11"/>
    </row>
    <row r="13">
      <c r="A13" s="73" t="s">
        <v>81</v>
      </c>
      <c r="B13" s="64">
        <v>36.0</v>
      </c>
      <c r="C13" s="67" t="s">
        <v>68</v>
      </c>
      <c r="D13" s="66">
        <v>4.0</v>
      </c>
      <c r="E13" s="66">
        <v>15.0</v>
      </c>
      <c r="F13" s="67" t="s">
        <v>6</v>
      </c>
      <c r="G13" s="68">
        <v>44691.0</v>
      </c>
      <c r="H13" s="69">
        <v>44692.0</v>
      </c>
      <c r="I13" s="67" t="s">
        <v>68</v>
      </c>
      <c r="J13" s="67" t="s">
        <v>17</v>
      </c>
      <c r="K13" s="9"/>
      <c r="O13" s="11"/>
      <c r="P13" s="11"/>
      <c r="S13" s="11"/>
      <c r="T13" s="11"/>
      <c r="U13" s="11"/>
      <c r="V13" s="11"/>
      <c r="W13" s="11"/>
      <c r="X13" s="11"/>
      <c r="Y13" s="11"/>
      <c r="Z13" s="11"/>
    </row>
    <row r="14">
      <c r="A14" s="73" t="s">
        <v>82</v>
      </c>
      <c r="B14" s="64">
        <v>37.0</v>
      </c>
      <c r="C14" s="67" t="s">
        <v>68</v>
      </c>
      <c r="D14" s="66">
        <v>4.0</v>
      </c>
      <c r="E14" s="66">
        <v>15.0</v>
      </c>
      <c r="F14" s="67" t="s">
        <v>6</v>
      </c>
      <c r="G14" s="68">
        <v>44691.0</v>
      </c>
      <c r="H14" s="69">
        <v>44692.0</v>
      </c>
      <c r="I14" s="67" t="s">
        <v>68</v>
      </c>
      <c r="J14" s="67" t="s">
        <v>17</v>
      </c>
      <c r="K14" s="9"/>
      <c r="L14" s="11"/>
      <c r="M14" s="11"/>
      <c r="N14" s="11"/>
      <c r="O14" s="11"/>
      <c r="P14" s="11"/>
      <c r="S14" s="11"/>
      <c r="T14" s="11"/>
      <c r="U14" s="11"/>
      <c r="V14" s="11"/>
      <c r="W14" s="11"/>
      <c r="X14" s="11"/>
      <c r="Y14" s="11"/>
      <c r="Z14" s="11"/>
    </row>
    <row r="15">
      <c r="A15" s="73" t="s">
        <v>83</v>
      </c>
      <c r="B15" s="64">
        <v>38.0</v>
      </c>
      <c r="C15" s="67" t="s">
        <v>68</v>
      </c>
      <c r="D15" s="66">
        <v>2.0</v>
      </c>
      <c r="E15" s="66">
        <v>15.0</v>
      </c>
      <c r="F15" s="67" t="s">
        <v>6</v>
      </c>
      <c r="G15" s="68">
        <v>44691.0</v>
      </c>
      <c r="H15" s="69">
        <v>44692.0</v>
      </c>
      <c r="I15" s="67" t="s">
        <v>68</v>
      </c>
      <c r="J15" s="67" t="s">
        <v>17</v>
      </c>
      <c r="K15" s="9"/>
      <c r="L15" s="11"/>
      <c r="M15" s="11"/>
      <c r="N15" s="11"/>
      <c r="O15" s="11"/>
      <c r="P15" s="11"/>
      <c r="S15" s="11"/>
      <c r="T15" s="11"/>
      <c r="U15" s="11"/>
      <c r="V15" s="11"/>
      <c r="W15" s="11"/>
      <c r="X15" s="11"/>
      <c r="Y15" s="11"/>
      <c r="Z15" s="11"/>
    </row>
    <row r="16">
      <c r="A16" s="71" t="s">
        <v>84</v>
      </c>
      <c r="B16" s="64">
        <v>63.0</v>
      </c>
      <c r="C16" s="67" t="s">
        <v>68</v>
      </c>
      <c r="D16" s="72">
        <v>1.0</v>
      </c>
      <c r="E16" s="72">
        <v>15.0</v>
      </c>
      <c r="F16" s="67" t="s">
        <v>6</v>
      </c>
      <c r="G16" s="68">
        <v>44692.0</v>
      </c>
      <c r="H16" s="68">
        <v>44692.0</v>
      </c>
      <c r="I16" s="71" t="s">
        <v>85</v>
      </c>
      <c r="J16" s="71" t="s">
        <v>13</v>
      </c>
      <c r="K16" s="9"/>
      <c r="L16" s="11"/>
      <c r="M16" s="11"/>
      <c r="N16" s="11"/>
      <c r="O16" s="11"/>
      <c r="P16" s="11"/>
      <c r="S16" s="11"/>
      <c r="T16" s="11"/>
      <c r="U16" s="11"/>
      <c r="V16" s="11"/>
      <c r="W16" s="11"/>
      <c r="X16" s="11"/>
      <c r="Y16" s="11"/>
      <c r="Z16" s="11"/>
    </row>
    <row r="17">
      <c r="A17" s="71" t="s">
        <v>86</v>
      </c>
      <c r="B17" s="64">
        <v>64.0</v>
      </c>
      <c r="C17" s="67" t="s">
        <v>68</v>
      </c>
      <c r="D17" s="72">
        <v>1.0</v>
      </c>
      <c r="E17" s="72">
        <v>15.0</v>
      </c>
      <c r="F17" s="67" t="s">
        <v>6</v>
      </c>
      <c r="G17" s="68">
        <v>44692.0</v>
      </c>
      <c r="H17" s="68">
        <v>44692.0</v>
      </c>
      <c r="I17" s="71" t="s">
        <v>85</v>
      </c>
      <c r="J17" s="71" t="s">
        <v>13</v>
      </c>
      <c r="K17" s="9"/>
      <c r="L17" s="11"/>
      <c r="M17" s="11"/>
      <c r="N17" s="11"/>
      <c r="O17" s="11"/>
      <c r="P17" s="11"/>
      <c r="S17" s="11"/>
      <c r="T17" s="11"/>
      <c r="U17" s="11"/>
      <c r="V17" s="11"/>
      <c r="W17" s="11"/>
      <c r="X17" s="11"/>
      <c r="Y17" s="11"/>
      <c r="Z17" s="11"/>
    </row>
    <row r="18">
      <c r="A18" s="74" t="s">
        <v>87</v>
      </c>
      <c r="B18" s="64">
        <v>39.0</v>
      </c>
      <c r="C18" s="65" t="s">
        <v>85</v>
      </c>
      <c r="D18" s="66">
        <v>4.0</v>
      </c>
      <c r="E18" s="66">
        <v>15.0</v>
      </c>
      <c r="F18" s="67" t="s">
        <v>6</v>
      </c>
      <c r="G18" s="68">
        <v>44691.0</v>
      </c>
      <c r="H18" s="69">
        <v>44692.0</v>
      </c>
      <c r="I18" s="71" t="s">
        <v>85</v>
      </c>
      <c r="J18" s="67" t="s">
        <v>14</v>
      </c>
      <c r="K18" s="9"/>
      <c r="L18" s="11"/>
      <c r="M18" s="11"/>
      <c r="N18" s="11"/>
      <c r="O18" s="11"/>
      <c r="P18" s="11"/>
      <c r="S18" s="11"/>
      <c r="T18" s="11"/>
      <c r="U18" s="11"/>
      <c r="V18" s="11"/>
      <c r="W18" s="11"/>
      <c r="X18" s="11"/>
      <c r="Y18" s="11"/>
      <c r="Z18" s="11"/>
    </row>
    <row r="19">
      <c r="A19" s="70" t="s">
        <v>88</v>
      </c>
      <c r="B19" s="64">
        <v>40.0</v>
      </c>
      <c r="C19" s="65" t="s">
        <v>85</v>
      </c>
      <c r="D19" s="66">
        <v>4.0</v>
      </c>
      <c r="E19" s="66">
        <v>15.0</v>
      </c>
      <c r="F19" s="67" t="s">
        <v>6</v>
      </c>
      <c r="G19" s="68">
        <v>44691.0</v>
      </c>
      <c r="H19" s="69">
        <v>44692.0</v>
      </c>
      <c r="I19" s="71" t="s">
        <v>85</v>
      </c>
      <c r="J19" s="67" t="s">
        <v>15</v>
      </c>
      <c r="K19" s="9"/>
      <c r="L19" s="11"/>
      <c r="M19" s="11"/>
      <c r="N19" s="11"/>
      <c r="O19" s="11"/>
      <c r="P19" s="11"/>
      <c r="S19" s="11"/>
      <c r="T19" s="11"/>
      <c r="U19" s="11"/>
      <c r="V19" s="11"/>
      <c r="W19" s="11"/>
      <c r="X19" s="11"/>
      <c r="Y19" s="11"/>
      <c r="Z19" s="11"/>
    </row>
    <row r="20">
      <c r="A20" s="70" t="s">
        <v>89</v>
      </c>
      <c r="B20" s="64">
        <v>41.0</v>
      </c>
      <c r="C20" s="65" t="s">
        <v>85</v>
      </c>
      <c r="D20" s="64">
        <v>2.0</v>
      </c>
      <c r="E20" s="66">
        <v>15.0</v>
      </c>
      <c r="F20" s="67" t="s">
        <v>6</v>
      </c>
      <c r="G20" s="68">
        <v>44691.0</v>
      </c>
      <c r="H20" s="69">
        <v>44692.0</v>
      </c>
      <c r="I20" s="71" t="s">
        <v>85</v>
      </c>
      <c r="J20" s="67" t="s">
        <v>90</v>
      </c>
      <c r="K20" s="9"/>
      <c r="L20" s="11"/>
      <c r="M20" s="11"/>
      <c r="N20" s="11"/>
      <c r="O20" s="11"/>
      <c r="P20" s="11"/>
      <c r="S20" s="11"/>
      <c r="T20" s="11"/>
      <c r="U20" s="11"/>
      <c r="V20" s="11"/>
      <c r="W20" s="11"/>
      <c r="X20" s="11"/>
      <c r="Y20" s="11"/>
      <c r="Z20" s="11"/>
    </row>
    <row r="21">
      <c r="A21" s="70" t="s">
        <v>91</v>
      </c>
      <c r="B21" s="64">
        <v>42.0</v>
      </c>
      <c r="C21" s="65" t="s">
        <v>85</v>
      </c>
      <c r="D21" s="66">
        <v>2.0</v>
      </c>
      <c r="E21" s="66">
        <v>15.0</v>
      </c>
      <c r="F21" s="67" t="s">
        <v>6</v>
      </c>
      <c r="G21" s="68">
        <v>44691.0</v>
      </c>
      <c r="H21" s="69">
        <v>44692.0</v>
      </c>
      <c r="I21" s="71" t="s">
        <v>85</v>
      </c>
      <c r="J21" s="71" t="s">
        <v>90</v>
      </c>
      <c r="K21" s="9"/>
      <c r="L21" s="11"/>
      <c r="M21" s="11"/>
      <c r="N21" s="11"/>
      <c r="O21" s="11"/>
      <c r="P21" s="11"/>
      <c r="S21" s="11"/>
      <c r="T21" s="11"/>
      <c r="U21" s="11"/>
      <c r="V21" s="11"/>
      <c r="W21" s="11"/>
      <c r="X21" s="11"/>
      <c r="Y21" s="11"/>
      <c r="Z21" s="11"/>
    </row>
    <row r="22">
      <c r="A22" s="70" t="s">
        <v>92</v>
      </c>
      <c r="B22" s="64">
        <v>43.0</v>
      </c>
      <c r="C22" s="65" t="s">
        <v>85</v>
      </c>
      <c r="D22" s="66">
        <v>4.0</v>
      </c>
      <c r="E22" s="66">
        <v>15.0</v>
      </c>
      <c r="F22" s="67" t="s">
        <v>6</v>
      </c>
      <c r="G22" s="68">
        <v>44691.0</v>
      </c>
      <c r="H22" s="69">
        <v>44692.0</v>
      </c>
      <c r="I22" s="71" t="s">
        <v>85</v>
      </c>
      <c r="J22" s="67" t="s">
        <v>90</v>
      </c>
      <c r="K22" s="9"/>
      <c r="L22" s="11"/>
      <c r="M22" s="11"/>
      <c r="N22" s="11"/>
      <c r="O22" s="11"/>
      <c r="P22" s="11"/>
      <c r="S22" s="11"/>
      <c r="T22" s="11"/>
      <c r="U22" s="11"/>
      <c r="V22" s="11"/>
      <c r="W22" s="11"/>
      <c r="X22" s="11"/>
      <c r="Y22" s="11"/>
      <c r="Z22" s="11"/>
    </row>
    <row r="23">
      <c r="A23" s="70" t="s">
        <v>93</v>
      </c>
      <c r="B23" s="64">
        <v>44.0</v>
      </c>
      <c r="C23" s="65" t="s">
        <v>85</v>
      </c>
      <c r="D23" s="64">
        <v>4.0</v>
      </c>
      <c r="E23" s="66">
        <v>15.0</v>
      </c>
      <c r="F23" s="67" t="s">
        <v>6</v>
      </c>
      <c r="G23" s="68">
        <v>44691.0</v>
      </c>
      <c r="H23" s="69">
        <v>44692.0</v>
      </c>
      <c r="I23" s="71" t="s">
        <v>85</v>
      </c>
      <c r="J23" s="67" t="s">
        <v>90</v>
      </c>
      <c r="K23" s="9"/>
      <c r="L23" s="11"/>
      <c r="M23" s="11"/>
      <c r="N23" s="11"/>
      <c r="O23" s="11"/>
      <c r="P23" s="11"/>
      <c r="S23" s="11"/>
      <c r="T23" s="11"/>
      <c r="U23" s="11"/>
      <c r="V23" s="11"/>
      <c r="W23" s="11"/>
      <c r="X23" s="11"/>
      <c r="Y23" s="11"/>
      <c r="Z23" s="11"/>
    </row>
    <row r="24">
      <c r="A24" s="70" t="s">
        <v>94</v>
      </c>
      <c r="B24" s="64">
        <v>45.0</v>
      </c>
      <c r="C24" s="65" t="s">
        <v>85</v>
      </c>
      <c r="D24" s="64">
        <v>4.0</v>
      </c>
      <c r="E24" s="66">
        <v>15.0</v>
      </c>
      <c r="F24" s="67" t="s">
        <v>6</v>
      </c>
      <c r="G24" s="68">
        <v>44691.0</v>
      </c>
      <c r="H24" s="69">
        <v>44692.0</v>
      </c>
      <c r="I24" s="71" t="s">
        <v>85</v>
      </c>
      <c r="J24" s="67" t="s">
        <v>90</v>
      </c>
      <c r="K24" s="9"/>
      <c r="L24" s="11"/>
      <c r="M24" s="11"/>
      <c r="N24" s="11"/>
      <c r="O24" s="11"/>
      <c r="P24" s="11"/>
      <c r="S24" s="11"/>
      <c r="T24" s="11"/>
      <c r="U24" s="11"/>
      <c r="V24" s="11"/>
      <c r="W24" s="11"/>
      <c r="X24" s="11"/>
      <c r="Y24" s="11"/>
      <c r="Z24" s="11"/>
    </row>
    <row r="25">
      <c r="A25" s="70" t="s">
        <v>95</v>
      </c>
      <c r="B25" s="64">
        <v>46.0</v>
      </c>
      <c r="C25" s="67" t="s">
        <v>85</v>
      </c>
      <c r="D25" s="66">
        <v>4.0</v>
      </c>
      <c r="E25" s="66">
        <v>15.0</v>
      </c>
      <c r="F25" s="67" t="s">
        <v>6</v>
      </c>
      <c r="G25" s="68">
        <v>44691.0</v>
      </c>
      <c r="H25" s="69">
        <v>44692.0</v>
      </c>
      <c r="I25" s="71" t="s">
        <v>85</v>
      </c>
      <c r="J25" s="67" t="s">
        <v>90</v>
      </c>
      <c r="K25" s="9"/>
      <c r="L25" s="11"/>
      <c r="M25" s="11"/>
      <c r="N25" s="11"/>
      <c r="O25" s="11"/>
      <c r="P25" s="11"/>
      <c r="S25" s="11"/>
      <c r="T25" s="11"/>
      <c r="U25" s="11"/>
      <c r="V25" s="11"/>
      <c r="W25" s="11"/>
      <c r="X25" s="11"/>
      <c r="Y25" s="11"/>
      <c r="Z25" s="11"/>
    </row>
    <row r="26">
      <c r="A26" s="75" t="s">
        <v>96</v>
      </c>
      <c r="B26" s="64">
        <v>47.0</v>
      </c>
      <c r="C26" s="67" t="s">
        <v>85</v>
      </c>
      <c r="D26" s="66">
        <v>2.0</v>
      </c>
      <c r="E26" s="66">
        <v>15.0</v>
      </c>
      <c r="F26" s="67" t="s">
        <v>6</v>
      </c>
      <c r="G26" s="68">
        <v>44691.0</v>
      </c>
      <c r="H26" s="69">
        <v>44692.0</v>
      </c>
      <c r="I26" s="71" t="s">
        <v>97</v>
      </c>
      <c r="J26" s="67" t="s">
        <v>23</v>
      </c>
      <c r="K26" s="9"/>
      <c r="L26" s="76" t="s">
        <v>68</v>
      </c>
      <c r="M26" s="77">
        <f>SUMIFS(D2:D79,C2:C79,L26)</f>
        <v>36</v>
      </c>
      <c r="N26" s="78">
        <f>(M26-M34)/M34</f>
        <v>0.0843373494</v>
      </c>
      <c r="O26" s="11"/>
      <c r="P26" s="11"/>
      <c r="S26" s="11"/>
      <c r="T26" s="11"/>
      <c r="U26" s="11"/>
      <c r="V26" s="11"/>
      <c r="W26" s="11"/>
      <c r="X26" s="11"/>
      <c r="Y26" s="11"/>
      <c r="Z26" s="11"/>
    </row>
    <row r="27">
      <c r="A27" s="75" t="s">
        <v>98</v>
      </c>
      <c r="B27" s="64">
        <v>48.0</v>
      </c>
      <c r="C27" s="67" t="s">
        <v>85</v>
      </c>
      <c r="D27" s="66">
        <v>1.0</v>
      </c>
      <c r="E27" s="66">
        <v>15.0</v>
      </c>
      <c r="F27" s="67" t="s">
        <v>6</v>
      </c>
      <c r="G27" s="68">
        <v>44691.0</v>
      </c>
      <c r="H27" s="69">
        <v>44692.0</v>
      </c>
      <c r="I27" s="71" t="s">
        <v>97</v>
      </c>
      <c r="J27" s="67" t="s">
        <v>23</v>
      </c>
      <c r="K27" s="9"/>
      <c r="L27" s="79" t="s">
        <v>85</v>
      </c>
      <c r="M27" s="80">
        <f>SUMIFS(D2:D79,C2:C79,L27)</f>
        <v>34.5</v>
      </c>
      <c r="N27" s="81">
        <f>(M27-M34)/M34</f>
        <v>0.03915662651</v>
      </c>
      <c r="O27" s="11"/>
      <c r="P27" s="11"/>
      <c r="S27" s="11"/>
      <c r="T27" s="11"/>
      <c r="U27" s="11"/>
      <c r="V27" s="11"/>
      <c r="W27" s="11"/>
      <c r="X27" s="11"/>
      <c r="Y27" s="11"/>
      <c r="Z27" s="11"/>
    </row>
    <row r="28">
      <c r="A28" s="75" t="s">
        <v>99</v>
      </c>
      <c r="B28" s="64">
        <v>49.0</v>
      </c>
      <c r="C28" s="67" t="s">
        <v>85</v>
      </c>
      <c r="D28" s="66">
        <v>0.5</v>
      </c>
      <c r="E28" s="66">
        <v>15.0</v>
      </c>
      <c r="F28" s="67" t="s">
        <v>6</v>
      </c>
      <c r="G28" s="68">
        <v>44691.0</v>
      </c>
      <c r="H28" s="69">
        <v>44692.0</v>
      </c>
      <c r="I28" s="67" t="s">
        <v>97</v>
      </c>
      <c r="J28" s="67" t="s">
        <v>23</v>
      </c>
      <c r="K28" s="9"/>
      <c r="L28" s="79" t="s">
        <v>97</v>
      </c>
      <c r="M28" s="80">
        <f>SUMIFS(D2:D79,C2:C79,L28)</f>
        <v>23.5</v>
      </c>
      <c r="N28" s="81">
        <f>(M28-M34)/M34</f>
        <v>-0.2921686747</v>
      </c>
      <c r="O28" s="11"/>
      <c r="P28" s="11"/>
      <c r="S28" s="11"/>
      <c r="T28" s="11"/>
      <c r="U28" s="11"/>
      <c r="V28" s="11"/>
      <c r="W28" s="11"/>
      <c r="X28" s="11"/>
      <c r="Y28" s="11"/>
      <c r="Z28" s="11"/>
    </row>
    <row r="29">
      <c r="A29" s="82" t="s">
        <v>100</v>
      </c>
      <c r="B29" s="64">
        <v>65.0</v>
      </c>
      <c r="C29" s="67" t="s">
        <v>85</v>
      </c>
      <c r="D29" s="72">
        <v>1.0</v>
      </c>
      <c r="E29" s="72">
        <v>15.0</v>
      </c>
      <c r="F29" s="67" t="s">
        <v>6</v>
      </c>
      <c r="G29" s="68">
        <v>44692.0</v>
      </c>
      <c r="H29" s="68">
        <v>44692.0</v>
      </c>
      <c r="I29" s="71" t="s">
        <v>85</v>
      </c>
      <c r="J29" s="71" t="s">
        <v>13</v>
      </c>
      <c r="K29" s="9"/>
      <c r="L29" s="79" t="s">
        <v>101</v>
      </c>
      <c r="M29" s="80">
        <f>SUMIFS(D2:D79,C2:C79,L29)</f>
        <v>43.5</v>
      </c>
      <c r="N29" s="81">
        <f>(M29-M34)/M34</f>
        <v>0.3102409639</v>
      </c>
      <c r="O29" s="11"/>
      <c r="P29" s="11"/>
      <c r="S29" s="11"/>
      <c r="T29" s="11"/>
      <c r="U29" s="11"/>
      <c r="V29" s="11"/>
      <c r="W29" s="11"/>
      <c r="X29" s="11"/>
      <c r="Y29" s="11"/>
      <c r="Z29" s="11"/>
    </row>
    <row r="30">
      <c r="A30" s="82" t="s">
        <v>102</v>
      </c>
      <c r="B30" s="64">
        <v>66.0</v>
      </c>
      <c r="C30" s="67" t="s">
        <v>85</v>
      </c>
      <c r="D30" s="72">
        <v>1.0</v>
      </c>
      <c r="E30" s="72">
        <v>15.0</v>
      </c>
      <c r="F30" s="67" t="s">
        <v>6</v>
      </c>
      <c r="G30" s="68">
        <v>44692.0</v>
      </c>
      <c r="H30" s="68">
        <v>44692.0</v>
      </c>
      <c r="I30" s="71" t="s">
        <v>85</v>
      </c>
      <c r="J30" s="71" t="s">
        <v>13</v>
      </c>
      <c r="K30" s="9"/>
      <c r="L30" s="79" t="s">
        <v>103</v>
      </c>
      <c r="M30" s="80">
        <f>SUMIFS(D2:D79,C2:C79,L30)</f>
        <v>28.5</v>
      </c>
      <c r="N30" s="83">
        <f>(M30-M34)/M34</f>
        <v>-0.1415662651</v>
      </c>
      <c r="O30" s="11"/>
      <c r="P30" s="11"/>
      <c r="S30" s="11"/>
      <c r="T30" s="11"/>
      <c r="U30" s="11"/>
      <c r="V30" s="11"/>
      <c r="W30" s="11"/>
      <c r="X30" s="11"/>
      <c r="Y30" s="11"/>
      <c r="Z30" s="11"/>
    </row>
    <row r="31">
      <c r="A31" s="82" t="s">
        <v>104</v>
      </c>
      <c r="B31" s="64">
        <v>67.0</v>
      </c>
      <c r="C31" s="67" t="s">
        <v>85</v>
      </c>
      <c r="D31" s="72">
        <v>1.0</v>
      </c>
      <c r="E31" s="72">
        <v>15.0</v>
      </c>
      <c r="F31" s="67" t="s">
        <v>6</v>
      </c>
      <c r="G31" s="68">
        <v>44692.0</v>
      </c>
      <c r="H31" s="68">
        <v>44692.0</v>
      </c>
      <c r="I31" s="71" t="s">
        <v>85</v>
      </c>
      <c r="J31" s="71" t="s">
        <v>13</v>
      </c>
      <c r="K31" s="9"/>
      <c r="L31" s="76" t="s">
        <v>105</v>
      </c>
      <c r="M31" s="84">
        <f>SUM(D2:D79)</f>
        <v>166</v>
      </c>
      <c r="N31" s="85"/>
      <c r="O31" s="11"/>
      <c r="P31" s="11"/>
      <c r="S31" s="11"/>
      <c r="T31" s="11"/>
      <c r="U31" s="11"/>
      <c r="V31" s="11"/>
      <c r="W31" s="11"/>
      <c r="X31" s="11"/>
      <c r="Y31" s="11"/>
      <c r="Z31" s="11"/>
    </row>
    <row r="32">
      <c r="A32" s="71" t="s">
        <v>106</v>
      </c>
      <c r="B32" s="66">
        <v>12.0</v>
      </c>
      <c r="C32" s="67" t="s">
        <v>97</v>
      </c>
      <c r="D32" s="72">
        <v>2.0</v>
      </c>
      <c r="E32" s="72">
        <v>15.0</v>
      </c>
      <c r="F32" s="67" t="s">
        <v>6</v>
      </c>
      <c r="G32" s="68">
        <v>44687.0</v>
      </c>
      <c r="H32" s="68">
        <v>44687.0</v>
      </c>
      <c r="I32" s="71" t="s">
        <v>97</v>
      </c>
      <c r="J32" s="71" t="s">
        <v>12</v>
      </c>
      <c r="K32" s="9"/>
      <c r="L32" s="79" t="s">
        <v>107</v>
      </c>
      <c r="M32" s="86">
        <f>SUM(M26:M30)</f>
        <v>166</v>
      </c>
      <c r="N32" s="85"/>
      <c r="O32" s="11"/>
      <c r="P32" s="11"/>
      <c r="S32" s="11"/>
      <c r="T32" s="11"/>
      <c r="U32" s="11"/>
      <c r="V32" s="11"/>
      <c r="W32" s="11"/>
      <c r="X32" s="11"/>
      <c r="Y32" s="11"/>
      <c r="Z32" s="11"/>
    </row>
    <row r="33">
      <c r="A33" s="87" t="s">
        <v>108</v>
      </c>
      <c r="B33" s="64">
        <v>20.0</v>
      </c>
      <c r="C33" s="65" t="s">
        <v>97</v>
      </c>
      <c r="D33" s="66">
        <v>2.0</v>
      </c>
      <c r="E33" s="64">
        <v>15.0</v>
      </c>
      <c r="F33" s="67" t="s">
        <v>6</v>
      </c>
      <c r="G33" s="68">
        <v>44689.0</v>
      </c>
      <c r="H33" s="69">
        <v>44692.0</v>
      </c>
      <c r="I33" s="67"/>
      <c r="J33" s="67"/>
      <c r="K33" s="9"/>
      <c r="L33" s="79" t="s">
        <v>109</v>
      </c>
      <c r="M33" s="86">
        <f>M31-M32</f>
        <v>0</v>
      </c>
      <c r="N33" s="85"/>
      <c r="O33" s="11"/>
      <c r="P33" s="11"/>
      <c r="S33" s="11"/>
      <c r="T33" s="11"/>
      <c r="U33" s="11"/>
      <c r="V33" s="11"/>
      <c r="W33" s="11"/>
      <c r="X33" s="11"/>
      <c r="Y33" s="11"/>
      <c r="Z33" s="11"/>
    </row>
    <row r="34">
      <c r="A34" s="71" t="s">
        <v>110</v>
      </c>
      <c r="B34" s="64">
        <v>21.0</v>
      </c>
      <c r="C34" s="67" t="s">
        <v>97</v>
      </c>
      <c r="D34" s="72">
        <v>1.0</v>
      </c>
      <c r="E34" s="66">
        <v>15.0</v>
      </c>
      <c r="F34" s="67" t="s">
        <v>6</v>
      </c>
      <c r="G34" s="68">
        <v>44689.0</v>
      </c>
      <c r="H34" s="68">
        <v>44692.0</v>
      </c>
      <c r="I34" s="67" t="s">
        <v>97</v>
      </c>
      <c r="J34" s="71" t="s">
        <v>9</v>
      </c>
      <c r="K34" s="9"/>
      <c r="L34" s="88" t="s">
        <v>111</v>
      </c>
      <c r="M34" s="89">
        <f>M31/5</f>
        <v>33.2</v>
      </c>
      <c r="N34" s="85"/>
      <c r="O34" s="11"/>
      <c r="P34" s="11"/>
      <c r="S34" s="11"/>
      <c r="T34" s="11"/>
      <c r="U34" s="11"/>
      <c r="V34" s="11"/>
      <c r="W34" s="11"/>
      <c r="X34" s="11"/>
      <c r="Y34" s="11"/>
      <c r="Z34" s="11"/>
    </row>
    <row r="35">
      <c r="A35" s="71" t="s">
        <v>112</v>
      </c>
      <c r="B35" s="64">
        <v>22.0</v>
      </c>
      <c r="C35" s="67" t="s">
        <v>97</v>
      </c>
      <c r="D35" s="72">
        <v>0.5</v>
      </c>
      <c r="E35" s="66">
        <v>15.0</v>
      </c>
      <c r="F35" s="67" t="s">
        <v>6</v>
      </c>
      <c r="G35" s="68">
        <v>44689.0</v>
      </c>
      <c r="H35" s="68">
        <v>44692.0</v>
      </c>
      <c r="I35" s="67" t="s">
        <v>97</v>
      </c>
      <c r="J35" s="71" t="s">
        <v>9</v>
      </c>
      <c r="K35" s="9"/>
      <c r="O35" s="11"/>
      <c r="P35" s="11"/>
      <c r="S35" s="11"/>
      <c r="T35" s="11"/>
      <c r="U35" s="11"/>
      <c r="V35" s="11"/>
      <c r="W35" s="11"/>
      <c r="X35" s="11"/>
      <c r="Y35" s="11"/>
      <c r="Z35" s="11"/>
    </row>
    <row r="36">
      <c r="A36" s="71" t="s">
        <v>113</v>
      </c>
      <c r="B36" s="64">
        <v>23.0</v>
      </c>
      <c r="C36" s="67" t="s">
        <v>97</v>
      </c>
      <c r="D36" s="72">
        <v>0.5</v>
      </c>
      <c r="E36" s="66">
        <v>15.0</v>
      </c>
      <c r="F36" s="67" t="s">
        <v>6</v>
      </c>
      <c r="G36" s="68">
        <v>44689.0</v>
      </c>
      <c r="H36" s="68">
        <v>44692.0</v>
      </c>
      <c r="I36" s="67" t="s">
        <v>97</v>
      </c>
      <c r="J36" s="71" t="s">
        <v>9</v>
      </c>
      <c r="K36" s="9"/>
      <c r="O36" s="11"/>
      <c r="P36" s="11"/>
      <c r="S36" s="11"/>
      <c r="T36" s="11"/>
      <c r="U36" s="11"/>
      <c r="V36" s="11"/>
      <c r="W36" s="11"/>
      <c r="X36" s="11"/>
      <c r="Y36" s="11"/>
      <c r="Z36" s="11"/>
    </row>
    <row r="37">
      <c r="A37" s="71" t="s">
        <v>114</v>
      </c>
      <c r="B37" s="64">
        <v>24.0</v>
      </c>
      <c r="C37" s="67" t="s">
        <v>97</v>
      </c>
      <c r="D37" s="72">
        <v>1.0</v>
      </c>
      <c r="E37" s="66">
        <v>15.0</v>
      </c>
      <c r="F37" s="67" t="s">
        <v>6</v>
      </c>
      <c r="G37" s="68">
        <v>44689.0</v>
      </c>
      <c r="H37" s="68">
        <v>44692.0</v>
      </c>
      <c r="I37" s="67" t="s">
        <v>97</v>
      </c>
      <c r="J37" s="71" t="s">
        <v>115</v>
      </c>
      <c r="K37" s="9"/>
      <c r="O37" s="11"/>
      <c r="P37" s="11"/>
      <c r="S37" s="11"/>
      <c r="T37" s="11"/>
      <c r="U37" s="11"/>
      <c r="V37" s="11"/>
      <c r="W37" s="11"/>
      <c r="X37" s="11"/>
      <c r="Y37" s="11"/>
      <c r="Z37" s="11"/>
    </row>
    <row r="38">
      <c r="A38" s="71" t="s">
        <v>116</v>
      </c>
      <c r="B38" s="64">
        <v>27.0</v>
      </c>
      <c r="C38" s="67" t="s">
        <v>97</v>
      </c>
      <c r="D38" s="72">
        <v>1.0</v>
      </c>
      <c r="E38" s="72">
        <v>15.0</v>
      </c>
      <c r="F38" s="67" t="s">
        <v>6</v>
      </c>
      <c r="G38" s="68">
        <v>44689.0</v>
      </c>
      <c r="H38" s="68">
        <v>44692.0</v>
      </c>
      <c r="I38" s="67" t="s">
        <v>97</v>
      </c>
      <c r="J38" s="71" t="s">
        <v>117</v>
      </c>
      <c r="K38" s="9"/>
      <c r="O38" s="11"/>
      <c r="P38" s="11"/>
      <c r="S38" s="11"/>
      <c r="T38" s="11"/>
      <c r="U38" s="11"/>
      <c r="V38" s="11"/>
      <c r="W38" s="11"/>
      <c r="X38" s="11"/>
      <c r="Y38" s="11"/>
      <c r="Z38" s="11"/>
    </row>
    <row r="39">
      <c r="A39" s="71" t="s">
        <v>118</v>
      </c>
      <c r="B39" s="64">
        <v>28.0</v>
      </c>
      <c r="C39" s="67" t="s">
        <v>97</v>
      </c>
      <c r="D39" s="72">
        <v>0.5</v>
      </c>
      <c r="E39" s="72">
        <v>15.0</v>
      </c>
      <c r="F39" s="67" t="s">
        <v>6</v>
      </c>
      <c r="G39" s="68">
        <v>44689.0</v>
      </c>
      <c r="H39" s="68">
        <v>44692.0</v>
      </c>
      <c r="I39" s="67" t="s">
        <v>97</v>
      </c>
      <c r="J39" s="71" t="s">
        <v>119</v>
      </c>
      <c r="K39" s="9"/>
      <c r="O39" s="11"/>
      <c r="P39" s="11"/>
      <c r="S39" s="11"/>
      <c r="T39" s="11"/>
      <c r="U39" s="11"/>
      <c r="V39" s="11"/>
      <c r="W39" s="11"/>
      <c r="X39" s="11"/>
      <c r="Y39" s="11"/>
      <c r="Z39" s="11"/>
    </row>
    <row r="40">
      <c r="A40" s="71" t="s">
        <v>120</v>
      </c>
      <c r="B40" s="64">
        <v>29.0</v>
      </c>
      <c r="C40" s="67" t="s">
        <v>97</v>
      </c>
      <c r="D40" s="72">
        <v>0.5</v>
      </c>
      <c r="E40" s="72">
        <v>15.0</v>
      </c>
      <c r="F40" s="67" t="s">
        <v>6</v>
      </c>
      <c r="G40" s="68">
        <v>44689.0</v>
      </c>
      <c r="H40" s="68">
        <v>44692.0</v>
      </c>
      <c r="I40" s="67" t="s">
        <v>97</v>
      </c>
      <c r="J40" s="71" t="s">
        <v>119</v>
      </c>
      <c r="K40" s="9"/>
      <c r="O40" s="11"/>
      <c r="P40" s="11"/>
      <c r="S40" s="11"/>
      <c r="T40" s="11"/>
      <c r="U40" s="11"/>
      <c r="V40" s="11"/>
      <c r="W40" s="11"/>
      <c r="X40" s="11"/>
      <c r="Y40" s="11"/>
      <c r="Z40" s="11"/>
    </row>
    <row r="41">
      <c r="A41" s="71" t="s">
        <v>121</v>
      </c>
      <c r="B41" s="64">
        <v>30.0</v>
      </c>
      <c r="C41" s="67" t="s">
        <v>97</v>
      </c>
      <c r="D41" s="72">
        <v>1.0</v>
      </c>
      <c r="E41" s="72">
        <v>15.0</v>
      </c>
      <c r="F41" s="67" t="s">
        <v>6</v>
      </c>
      <c r="G41" s="68">
        <v>44689.0</v>
      </c>
      <c r="H41" s="68">
        <v>44692.0</v>
      </c>
      <c r="I41" s="67" t="s">
        <v>97</v>
      </c>
      <c r="J41" s="71" t="s">
        <v>122</v>
      </c>
      <c r="K41" s="9"/>
      <c r="O41" s="11"/>
      <c r="P41" s="11"/>
      <c r="S41" s="11"/>
      <c r="T41" s="11"/>
      <c r="U41" s="11"/>
      <c r="V41" s="11"/>
      <c r="W41" s="11"/>
      <c r="X41" s="11"/>
      <c r="Y41" s="11"/>
      <c r="Z41" s="11"/>
    </row>
    <row r="42">
      <c r="A42" s="71" t="s">
        <v>123</v>
      </c>
      <c r="B42" s="64">
        <v>31.0</v>
      </c>
      <c r="C42" s="67" t="s">
        <v>97</v>
      </c>
      <c r="D42" s="72">
        <v>0.5</v>
      </c>
      <c r="E42" s="72">
        <v>15.0</v>
      </c>
      <c r="F42" s="67" t="s">
        <v>6</v>
      </c>
      <c r="G42" s="68">
        <v>44689.0</v>
      </c>
      <c r="H42" s="68">
        <v>44692.0</v>
      </c>
      <c r="I42" s="67" t="s">
        <v>97</v>
      </c>
      <c r="J42" s="71" t="s">
        <v>122</v>
      </c>
      <c r="K42" s="9"/>
      <c r="O42" s="11"/>
      <c r="P42" s="11"/>
      <c r="S42" s="11"/>
      <c r="T42" s="11"/>
      <c r="U42" s="11"/>
      <c r="V42" s="11"/>
      <c r="W42" s="11"/>
      <c r="X42" s="11"/>
      <c r="Y42" s="11"/>
      <c r="Z42" s="11"/>
    </row>
    <row r="43">
      <c r="A43" s="87" t="s">
        <v>124</v>
      </c>
      <c r="B43" s="64">
        <v>50.0</v>
      </c>
      <c r="C43" s="65" t="s">
        <v>97</v>
      </c>
      <c r="D43" s="66">
        <v>4.0</v>
      </c>
      <c r="E43" s="66">
        <v>15.0</v>
      </c>
      <c r="F43" s="67" t="s">
        <v>6</v>
      </c>
      <c r="G43" s="68">
        <v>44691.0</v>
      </c>
      <c r="H43" s="69">
        <v>44692.0</v>
      </c>
      <c r="I43" s="67" t="s">
        <v>97</v>
      </c>
      <c r="J43" s="67" t="s">
        <v>18</v>
      </c>
      <c r="K43" s="9"/>
      <c r="O43" s="11"/>
      <c r="P43" s="11"/>
      <c r="S43" s="11"/>
      <c r="T43" s="11"/>
      <c r="U43" s="11"/>
      <c r="V43" s="11"/>
      <c r="W43" s="11"/>
      <c r="X43" s="11"/>
      <c r="Y43" s="11"/>
      <c r="Z43" s="11"/>
    </row>
    <row r="44">
      <c r="A44" s="12" t="s">
        <v>125</v>
      </c>
      <c r="B44" s="64">
        <v>51.0</v>
      </c>
      <c r="C44" s="65" t="s">
        <v>97</v>
      </c>
      <c r="D44" s="64">
        <v>1.0</v>
      </c>
      <c r="E44" s="66">
        <v>15.0</v>
      </c>
      <c r="F44" s="67" t="s">
        <v>6</v>
      </c>
      <c r="G44" s="68">
        <v>44691.0</v>
      </c>
      <c r="H44" s="69">
        <v>44692.0</v>
      </c>
      <c r="I44" s="67" t="s">
        <v>97</v>
      </c>
      <c r="J44" s="67" t="s">
        <v>18</v>
      </c>
      <c r="K44" s="9"/>
      <c r="O44" s="11"/>
      <c r="P44" s="11"/>
      <c r="S44" s="11"/>
      <c r="T44" s="11"/>
      <c r="U44" s="11"/>
      <c r="V44" s="11"/>
      <c r="W44" s="11"/>
      <c r="X44" s="11"/>
      <c r="Y44" s="11"/>
      <c r="Z44" s="11"/>
    </row>
    <row r="45">
      <c r="A45" s="87" t="s">
        <v>126</v>
      </c>
      <c r="B45" s="64">
        <v>52.0</v>
      </c>
      <c r="C45" s="65" t="s">
        <v>97</v>
      </c>
      <c r="D45" s="66">
        <v>2.0</v>
      </c>
      <c r="E45" s="64">
        <v>15.0</v>
      </c>
      <c r="F45" s="67" t="s">
        <v>6</v>
      </c>
      <c r="G45" s="68">
        <v>44691.0</v>
      </c>
      <c r="H45" s="69">
        <v>44692.0</v>
      </c>
      <c r="I45" s="67" t="s">
        <v>97</v>
      </c>
      <c r="J45" s="67" t="s">
        <v>18</v>
      </c>
      <c r="K45" s="9"/>
      <c r="O45" s="11"/>
      <c r="P45" s="11"/>
      <c r="S45" s="11"/>
      <c r="T45" s="11"/>
      <c r="U45" s="11"/>
      <c r="V45" s="11"/>
      <c r="W45" s="11"/>
      <c r="X45" s="11"/>
      <c r="Y45" s="11"/>
      <c r="Z45" s="11"/>
    </row>
    <row r="46">
      <c r="A46" s="71" t="s">
        <v>127</v>
      </c>
      <c r="B46" s="64">
        <v>68.0</v>
      </c>
      <c r="C46" s="67" t="s">
        <v>97</v>
      </c>
      <c r="D46" s="72">
        <v>1.0</v>
      </c>
      <c r="E46" s="72">
        <v>15.0</v>
      </c>
      <c r="F46" s="67" t="s">
        <v>6</v>
      </c>
      <c r="G46" s="68">
        <v>44692.0</v>
      </c>
      <c r="H46" s="68">
        <v>44692.0</v>
      </c>
      <c r="I46" s="71" t="s">
        <v>85</v>
      </c>
      <c r="J46" s="71" t="s">
        <v>13</v>
      </c>
      <c r="K46" s="9"/>
      <c r="O46" s="11"/>
      <c r="P46" s="11"/>
      <c r="S46" s="11"/>
      <c r="T46" s="11"/>
      <c r="U46" s="11"/>
      <c r="V46" s="11"/>
      <c r="W46" s="11"/>
      <c r="X46" s="11"/>
      <c r="Y46" s="11"/>
      <c r="Z46" s="11"/>
    </row>
    <row r="47">
      <c r="A47" s="71" t="s">
        <v>128</v>
      </c>
      <c r="B47" s="64">
        <v>69.0</v>
      </c>
      <c r="C47" s="67" t="s">
        <v>97</v>
      </c>
      <c r="D47" s="72">
        <v>1.0</v>
      </c>
      <c r="E47" s="72">
        <v>15.0</v>
      </c>
      <c r="F47" s="67" t="s">
        <v>6</v>
      </c>
      <c r="G47" s="68">
        <v>44692.0</v>
      </c>
      <c r="H47" s="68">
        <v>44692.0</v>
      </c>
      <c r="I47" s="71" t="s">
        <v>85</v>
      </c>
      <c r="J47" s="71" t="s">
        <v>13</v>
      </c>
      <c r="K47" s="9"/>
      <c r="O47" s="11"/>
      <c r="P47" s="11"/>
      <c r="S47" s="11"/>
      <c r="T47" s="11"/>
      <c r="U47" s="11"/>
      <c r="V47" s="11"/>
      <c r="W47" s="11"/>
      <c r="X47" s="11"/>
      <c r="Y47" s="11"/>
      <c r="Z47" s="11"/>
    </row>
    <row r="48">
      <c r="A48" s="71" t="s">
        <v>129</v>
      </c>
      <c r="B48" s="64">
        <v>70.0</v>
      </c>
      <c r="C48" s="67" t="s">
        <v>97</v>
      </c>
      <c r="D48" s="72">
        <v>1.0</v>
      </c>
      <c r="E48" s="72">
        <v>15.0</v>
      </c>
      <c r="F48" s="67" t="s">
        <v>6</v>
      </c>
      <c r="G48" s="68">
        <v>44692.0</v>
      </c>
      <c r="H48" s="68">
        <v>44692.0</v>
      </c>
      <c r="I48" s="71" t="s">
        <v>85</v>
      </c>
      <c r="J48" s="71" t="s">
        <v>13</v>
      </c>
      <c r="K48" s="9"/>
      <c r="O48" s="11"/>
      <c r="P48" s="11"/>
      <c r="S48" s="11"/>
      <c r="T48" s="11"/>
      <c r="U48" s="11"/>
      <c r="V48" s="11"/>
      <c r="W48" s="11"/>
      <c r="X48" s="11"/>
      <c r="Y48" s="11"/>
      <c r="Z48" s="11"/>
    </row>
    <row r="49">
      <c r="A49" s="71" t="s">
        <v>130</v>
      </c>
      <c r="B49" s="64">
        <v>71.0</v>
      </c>
      <c r="C49" s="67" t="s">
        <v>97</v>
      </c>
      <c r="D49" s="72">
        <v>3.0</v>
      </c>
      <c r="E49" s="72">
        <v>15.0</v>
      </c>
      <c r="F49" s="67" t="s">
        <v>6</v>
      </c>
      <c r="G49" s="68">
        <v>44692.0</v>
      </c>
      <c r="H49" s="68">
        <v>44692.0</v>
      </c>
      <c r="I49" s="71" t="s">
        <v>97</v>
      </c>
      <c r="J49" s="71" t="s">
        <v>12</v>
      </c>
      <c r="K49" s="9"/>
      <c r="O49" s="11"/>
      <c r="P49" s="11"/>
      <c r="S49" s="11"/>
      <c r="T49" s="11"/>
      <c r="U49" s="11"/>
      <c r="V49" s="11"/>
      <c r="W49" s="11"/>
      <c r="X49" s="11"/>
      <c r="Y49" s="11"/>
      <c r="Z49" s="11"/>
    </row>
    <row r="50">
      <c r="A50" s="87" t="s">
        <v>131</v>
      </c>
      <c r="B50" s="64">
        <v>1.0</v>
      </c>
      <c r="C50" s="65" t="s">
        <v>101</v>
      </c>
      <c r="D50" s="66">
        <v>4.0</v>
      </c>
      <c r="E50" s="66">
        <v>15.0</v>
      </c>
      <c r="F50" s="67" t="s">
        <v>6</v>
      </c>
      <c r="G50" s="68">
        <v>44687.0</v>
      </c>
      <c r="H50" s="69">
        <v>44692.0</v>
      </c>
      <c r="I50" s="67" t="s">
        <v>101</v>
      </c>
      <c r="J50" s="67" t="s">
        <v>7</v>
      </c>
      <c r="K50" s="9"/>
      <c r="O50" s="11"/>
      <c r="P50" s="11"/>
      <c r="S50" s="11"/>
      <c r="T50" s="11"/>
      <c r="U50" s="11"/>
      <c r="V50" s="11"/>
      <c r="W50" s="11"/>
      <c r="X50" s="11"/>
      <c r="Y50" s="11"/>
      <c r="Z50" s="11"/>
    </row>
    <row r="51">
      <c r="A51" s="87" t="s">
        <v>132</v>
      </c>
      <c r="B51" s="64">
        <v>2.0</v>
      </c>
      <c r="C51" s="65" t="s">
        <v>101</v>
      </c>
      <c r="D51" s="66">
        <v>5.0</v>
      </c>
      <c r="E51" s="66">
        <v>15.0</v>
      </c>
      <c r="F51" s="67" t="s">
        <v>6</v>
      </c>
      <c r="G51" s="68">
        <v>44687.0</v>
      </c>
      <c r="H51" s="69">
        <v>44692.0</v>
      </c>
      <c r="I51" s="67" t="s">
        <v>101</v>
      </c>
      <c r="J51" s="67" t="s">
        <v>7</v>
      </c>
      <c r="K51" s="9"/>
      <c r="O51" s="11"/>
      <c r="P51" s="11"/>
      <c r="S51" s="11"/>
      <c r="T51" s="11"/>
      <c r="U51" s="11"/>
      <c r="V51" s="11"/>
      <c r="W51" s="11"/>
      <c r="X51" s="11"/>
      <c r="Y51" s="11"/>
      <c r="Z51" s="11"/>
    </row>
    <row r="52">
      <c r="A52" s="87" t="s">
        <v>133</v>
      </c>
      <c r="B52" s="64">
        <v>3.0</v>
      </c>
      <c r="C52" s="65" t="s">
        <v>101</v>
      </c>
      <c r="D52" s="66">
        <v>5.0</v>
      </c>
      <c r="E52" s="66">
        <v>15.0</v>
      </c>
      <c r="F52" s="67" t="s">
        <v>6</v>
      </c>
      <c r="G52" s="68">
        <v>44687.0</v>
      </c>
      <c r="H52" s="69">
        <v>44692.0</v>
      </c>
      <c r="I52" s="67" t="s">
        <v>101</v>
      </c>
      <c r="J52" s="67" t="s">
        <v>7</v>
      </c>
      <c r="K52" s="9"/>
      <c r="O52" s="11"/>
      <c r="P52" s="11"/>
      <c r="S52" s="11"/>
      <c r="T52" s="11"/>
      <c r="U52" s="11"/>
      <c r="V52" s="11"/>
      <c r="W52" s="11"/>
      <c r="X52" s="11"/>
      <c r="Y52" s="11"/>
      <c r="Z52" s="11"/>
    </row>
    <row r="53">
      <c r="A53" s="87" t="s">
        <v>134</v>
      </c>
      <c r="B53" s="64">
        <v>4.0</v>
      </c>
      <c r="C53" s="65" t="s">
        <v>101</v>
      </c>
      <c r="D53" s="66">
        <v>4.5</v>
      </c>
      <c r="E53" s="66">
        <v>15.0</v>
      </c>
      <c r="F53" s="67" t="s">
        <v>6</v>
      </c>
      <c r="G53" s="68">
        <v>44687.0</v>
      </c>
      <c r="H53" s="69">
        <v>44692.0</v>
      </c>
      <c r="I53" s="67" t="s">
        <v>101</v>
      </c>
      <c r="J53" s="67" t="s">
        <v>7</v>
      </c>
      <c r="K53" s="9"/>
      <c r="O53" s="11"/>
      <c r="P53" s="11"/>
      <c r="S53" s="11"/>
      <c r="T53" s="11"/>
      <c r="U53" s="11"/>
      <c r="V53" s="11"/>
      <c r="W53" s="11"/>
      <c r="X53" s="11"/>
      <c r="Y53" s="11"/>
      <c r="Z53" s="11"/>
    </row>
    <row r="54">
      <c r="A54" s="87" t="s">
        <v>135</v>
      </c>
      <c r="B54" s="64">
        <v>5.0</v>
      </c>
      <c r="C54" s="67" t="s">
        <v>101</v>
      </c>
      <c r="D54" s="64">
        <v>2.0</v>
      </c>
      <c r="E54" s="66">
        <v>15.0</v>
      </c>
      <c r="F54" s="67" t="s">
        <v>6</v>
      </c>
      <c r="G54" s="68">
        <v>44687.0</v>
      </c>
      <c r="H54" s="69">
        <v>44692.0</v>
      </c>
      <c r="I54" s="67" t="s">
        <v>101</v>
      </c>
      <c r="J54" s="67" t="s">
        <v>7</v>
      </c>
      <c r="K54" s="9"/>
      <c r="O54" s="11"/>
      <c r="P54" s="11"/>
      <c r="S54" s="11"/>
      <c r="T54" s="11"/>
      <c r="U54" s="11"/>
      <c r="V54" s="11"/>
      <c r="W54" s="11"/>
      <c r="X54" s="11"/>
      <c r="Y54" s="11"/>
      <c r="Z54" s="11"/>
    </row>
    <row r="55">
      <c r="A55" s="71" t="s">
        <v>136</v>
      </c>
      <c r="B55" s="64">
        <v>25.0</v>
      </c>
      <c r="C55" s="67" t="s">
        <v>101</v>
      </c>
      <c r="D55" s="72">
        <v>4.0</v>
      </c>
      <c r="E55" s="72">
        <v>15.0</v>
      </c>
      <c r="F55" s="67" t="s">
        <v>6</v>
      </c>
      <c r="G55" s="68">
        <v>44689.0</v>
      </c>
      <c r="H55" s="68">
        <v>44692.0</v>
      </c>
      <c r="I55" s="67" t="s">
        <v>101</v>
      </c>
      <c r="J55" s="71" t="s">
        <v>8</v>
      </c>
      <c r="K55" s="9"/>
      <c r="O55" s="11"/>
      <c r="P55" s="11"/>
      <c r="S55" s="11"/>
      <c r="T55" s="11"/>
      <c r="U55" s="11"/>
      <c r="V55" s="11"/>
      <c r="W55" s="11"/>
      <c r="X55" s="11"/>
      <c r="Y55" s="11"/>
      <c r="Z55" s="11"/>
    </row>
    <row r="56">
      <c r="A56" s="71" t="s">
        <v>137</v>
      </c>
      <c r="B56" s="64">
        <v>26.0</v>
      </c>
      <c r="C56" s="67" t="s">
        <v>101</v>
      </c>
      <c r="D56" s="72">
        <v>3.0</v>
      </c>
      <c r="E56" s="72">
        <v>15.0</v>
      </c>
      <c r="F56" s="67" t="s">
        <v>6</v>
      </c>
      <c r="G56" s="68">
        <v>44689.0</v>
      </c>
      <c r="H56" s="68">
        <v>44692.0</v>
      </c>
      <c r="I56" s="67" t="s">
        <v>101</v>
      </c>
      <c r="J56" s="71" t="s">
        <v>8</v>
      </c>
      <c r="K56" s="9"/>
      <c r="O56" s="11"/>
      <c r="P56" s="11"/>
      <c r="S56" s="11"/>
      <c r="T56" s="11"/>
      <c r="U56" s="11"/>
      <c r="V56" s="11"/>
      <c r="W56" s="11"/>
      <c r="X56" s="11"/>
      <c r="Y56" s="11"/>
      <c r="Z56" s="11"/>
    </row>
    <row r="57">
      <c r="A57" s="71" t="s">
        <v>138</v>
      </c>
      <c r="B57" s="64">
        <v>53.0</v>
      </c>
      <c r="C57" s="67" t="s">
        <v>101</v>
      </c>
      <c r="D57" s="72">
        <v>3.0</v>
      </c>
      <c r="E57" s="66">
        <v>15.0</v>
      </c>
      <c r="F57" s="67" t="s">
        <v>6</v>
      </c>
      <c r="G57" s="68">
        <v>44691.0</v>
      </c>
      <c r="H57" s="68">
        <v>44692.0</v>
      </c>
      <c r="I57" s="67" t="s">
        <v>101</v>
      </c>
      <c r="J57" s="71" t="s">
        <v>139</v>
      </c>
      <c r="K57" s="9"/>
      <c r="O57" s="11"/>
      <c r="P57" s="11"/>
      <c r="S57" s="11"/>
      <c r="T57" s="11"/>
      <c r="U57" s="11"/>
      <c r="V57" s="11"/>
      <c r="W57" s="11"/>
      <c r="X57" s="11"/>
      <c r="Y57" s="11"/>
      <c r="Z57" s="11"/>
    </row>
    <row r="58">
      <c r="A58" s="71" t="s">
        <v>140</v>
      </c>
      <c r="B58" s="64">
        <v>54.0</v>
      </c>
      <c r="C58" s="67" t="s">
        <v>101</v>
      </c>
      <c r="D58" s="72">
        <v>2.0</v>
      </c>
      <c r="E58" s="66">
        <v>15.0</v>
      </c>
      <c r="F58" s="67" t="s">
        <v>6</v>
      </c>
      <c r="G58" s="68">
        <v>44691.0</v>
      </c>
      <c r="H58" s="68">
        <v>44692.0</v>
      </c>
      <c r="I58" s="67" t="s">
        <v>101</v>
      </c>
      <c r="J58" s="71" t="s">
        <v>139</v>
      </c>
      <c r="K58" s="4"/>
      <c r="L58" s="90"/>
      <c r="M58" s="90"/>
      <c r="N58" s="90"/>
      <c r="O58" s="90"/>
      <c r="P58" s="90"/>
      <c r="Q58" s="90"/>
      <c r="R58" s="90"/>
      <c r="S58" s="90"/>
      <c r="T58" s="90"/>
      <c r="U58" s="90"/>
      <c r="V58" s="90"/>
      <c r="W58" s="90"/>
      <c r="X58" s="90"/>
      <c r="Y58" s="90"/>
      <c r="Z58" s="90"/>
    </row>
    <row r="59">
      <c r="A59" s="71" t="s">
        <v>141</v>
      </c>
      <c r="B59" s="64">
        <v>55.0</v>
      </c>
      <c r="C59" s="67" t="s">
        <v>101</v>
      </c>
      <c r="D59" s="72">
        <v>4.0</v>
      </c>
      <c r="E59" s="66">
        <v>15.0</v>
      </c>
      <c r="F59" s="67" t="s">
        <v>6</v>
      </c>
      <c r="G59" s="68">
        <v>44691.0</v>
      </c>
      <c r="H59" s="68">
        <v>44692.0</v>
      </c>
      <c r="I59" s="67" t="s">
        <v>101</v>
      </c>
      <c r="J59" s="71" t="s">
        <v>139</v>
      </c>
      <c r="K59" s="4"/>
      <c r="L59" s="90"/>
      <c r="M59" s="90"/>
      <c r="N59" s="90"/>
      <c r="O59" s="90"/>
      <c r="P59" s="90"/>
      <c r="Q59" s="90"/>
      <c r="R59" s="90"/>
      <c r="S59" s="90"/>
      <c r="T59" s="90"/>
      <c r="U59" s="90"/>
      <c r="V59" s="90"/>
      <c r="W59" s="90"/>
      <c r="X59" s="90"/>
      <c r="Y59" s="90"/>
      <c r="Z59" s="90"/>
    </row>
    <row r="60">
      <c r="A60" s="71" t="s">
        <v>142</v>
      </c>
      <c r="B60" s="64">
        <v>56.0</v>
      </c>
      <c r="C60" s="67" t="s">
        <v>101</v>
      </c>
      <c r="D60" s="72">
        <v>4.0</v>
      </c>
      <c r="E60" s="66">
        <v>15.0</v>
      </c>
      <c r="F60" s="67" t="s">
        <v>6</v>
      </c>
      <c r="G60" s="68">
        <v>44691.0</v>
      </c>
      <c r="H60" s="68">
        <v>44692.0</v>
      </c>
      <c r="I60" s="67" t="s">
        <v>101</v>
      </c>
      <c r="J60" s="71" t="s">
        <v>139</v>
      </c>
      <c r="K60" s="4"/>
      <c r="L60" s="90"/>
      <c r="M60" s="90"/>
      <c r="N60" s="90"/>
      <c r="O60" s="90"/>
      <c r="P60" s="90"/>
      <c r="Q60" s="90"/>
      <c r="R60" s="90"/>
      <c r="S60" s="90"/>
      <c r="T60" s="90"/>
      <c r="U60" s="90"/>
      <c r="V60" s="90"/>
      <c r="W60" s="90"/>
      <c r="X60" s="90"/>
      <c r="Y60" s="90"/>
      <c r="Z60" s="90"/>
    </row>
    <row r="61">
      <c r="A61" s="82" t="s">
        <v>143</v>
      </c>
      <c r="B61" s="64">
        <v>72.0</v>
      </c>
      <c r="C61" s="67" t="s">
        <v>101</v>
      </c>
      <c r="D61" s="72">
        <v>1.0</v>
      </c>
      <c r="E61" s="72">
        <v>15.0</v>
      </c>
      <c r="F61" s="67" t="s">
        <v>6</v>
      </c>
      <c r="G61" s="68">
        <v>44692.0</v>
      </c>
      <c r="H61" s="68">
        <v>44692.0</v>
      </c>
      <c r="I61" s="71" t="s">
        <v>85</v>
      </c>
      <c r="J61" s="71" t="s">
        <v>13</v>
      </c>
      <c r="K61" s="4"/>
      <c r="L61" s="90"/>
      <c r="M61" s="90"/>
      <c r="N61" s="90"/>
      <c r="O61" s="90"/>
      <c r="P61" s="90"/>
      <c r="Q61" s="90"/>
      <c r="R61" s="90"/>
      <c r="S61" s="90"/>
      <c r="T61" s="90"/>
      <c r="U61" s="90"/>
      <c r="V61" s="90"/>
      <c r="W61" s="90"/>
      <c r="X61" s="90"/>
      <c r="Y61" s="90"/>
      <c r="Z61" s="90"/>
    </row>
    <row r="62">
      <c r="A62" s="82" t="s">
        <v>144</v>
      </c>
      <c r="B62" s="64">
        <v>73.0</v>
      </c>
      <c r="C62" s="67" t="s">
        <v>101</v>
      </c>
      <c r="D62" s="72">
        <v>1.0</v>
      </c>
      <c r="E62" s="72">
        <v>15.0</v>
      </c>
      <c r="F62" s="67" t="s">
        <v>6</v>
      </c>
      <c r="G62" s="68">
        <v>44692.0</v>
      </c>
      <c r="H62" s="68">
        <v>44692.0</v>
      </c>
      <c r="I62" s="71" t="s">
        <v>85</v>
      </c>
      <c r="J62" s="71" t="s">
        <v>13</v>
      </c>
      <c r="K62" s="9"/>
      <c r="O62" s="11"/>
      <c r="P62" s="11"/>
      <c r="S62" s="11"/>
      <c r="T62" s="11"/>
      <c r="U62" s="11"/>
      <c r="V62" s="11"/>
      <c r="W62" s="11"/>
      <c r="X62" s="11"/>
      <c r="Y62" s="11"/>
      <c r="Z62" s="11"/>
    </row>
    <row r="63">
      <c r="A63" s="82" t="s">
        <v>145</v>
      </c>
      <c r="B63" s="64">
        <v>74.0</v>
      </c>
      <c r="C63" s="67" t="s">
        <v>101</v>
      </c>
      <c r="D63" s="72">
        <v>1.0</v>
      </c>
      <c r="E63" s="72">
        <v>15.0</v>
      </c>
      <c r="F63" s="67" t="s">
        <v>6</v>
      </c>
      <c r="G63" s="68">
        <v>44692.0</v>
      </c>
      <c r="H63" s="68">
        <v>44692.0</v>
      </c>
      <c r="I63" s="71" t="s">
        <v>85</v>
      </c>
      <c r="J63" s="71" t="s">
        <v>13</v>
      </c>
      <c r="K63" s="9"/>
      <c r="O63" s="11"/>
      <c r="P63" s="11"/>
      <c r="S63" s="11"/>
      <c r="T63" s="11"/>
      <c r="U63" s="11"/>
      <c r="V63" s="11"/>
      <c r="W63" s="11"/>
      <c r="X63" s="11"/>
      <c r="Y63" s="11"/>
      <c r="Z63" s="11"/>
    </row>
    <row r="64">
      <c r="A64" s="74" t="s">
        <v>146</v>
      </c>
      <c r="B64" s="64">
        <v>6.0</v>
      </c>
      <c r="C64" s="65" t="s">
        <v>103</v>
      </c>
      <c r="D64" s="66">
        <v>5.0</v>
      </c>
      <c r="E64" s="66">
        <v>15.0</v>
      </c>
      <c r="F64" s="67" t="s">
        <v>6</v>
      </c>
      <c r="G64" s="68">
        <v>44687.0</v>
      </c>
      <c r="H64" s="69">
        <v>44692.0</v>
      </c>
      <c r="I64" s="67" t="s">
        <v>103</v>
      </c>
      <c r="J64" s="71" t="s">
        <v>52</v>
      </c>
      <c r="K64" s="9"/>
      <c r="O64" s="11"/>
      <c r="P64" s="11"/>
      <c r="S64" s="11"/>
      <c r="T64" s="11"/>
      <c r="U64" s="11"/>
      <c r="V64" s="11"/>
      <c r="W64" s="11"/>
      <c r="X64" s="11"/>
      <c r="Y64" s="11"/>
      <c r="Z64" s="11"/>
    </row>
    <row r="65">
      <c r="A65" s="71" t="s">
        <v>147</v>
      </c>
      <c r="B65" s="64">
        <v>7.0</v>
      </c>
      <c r="C65" s="67" t="s">
        <v>103</v>
      </c>
      <c r="D65" s="72">
        <v>2.0</v>
      </c>
      <c r="E65" s="72">
        <v>15.0</v>
      </c>
      <c r="F65" s="67" t="s">
        <v>6</v>
      </c>
      <c r="G65" s="68">
        <v>44687.0</v>
      </c>
      <c r="H65" s="69">
        <v>44692.0</v>
      </c>
      <c r="I65" s="67" t="s">
        <v>103</v>
      </c>
      <c r="J65" s="71" t="s">
        <v>52</v>
      </c>
      <c r="K65" s="9"/>
      <c r="O65" s="11"/>
      <c r="P65" s="11"/>
      <c r="S65" s="11"/>
      <c r="T65" s="11"/>
      <c r="U65" s="11"/>
      <c r="V65" s="11"/>
      <c r="W65" s="11"/>
      <c r="X65" s="11"/>
      <c r="Y65" s="11"/>
      <c r="Z65" s="11"/>
    </row>
    <row r="66">
      <c r="A66" s="71" t="s">
        <v>148</v>
      </c>
      <c r="B66" s="64">
        <v>8.0</v>
      </c>
      <c r="C66" s="67" t="s">
        <v>103</v>
      </c>
      <c r="D66" s="72">
        <v>2.0</v>
      </c>
      <c r="E66" s="72">
        <v>15.0</v>
      </c>
      <c r="F66" s="67" t="s">
        <v>6</v>
      </c>
      <c r="G66" s="68">
        <v>44687.0</v>
      </c>
      <c r="H66" s="69">
        <v>44692.0</v>
      </c>
      <c r="I66" s="67" t="s">
        <v>103</v>
      </c>
      <c r="J66" s="71" t="s">
        <v>52</v>
      </c>
      <c r="K66" s="9"/>
      <c r="O66" s="11"/>
      <c r="P66" s="11"/>
      <c r="S66" s="11"/>
      <c r="T66" s="11"/>
      <c r="U66" s="11"/>
      <c r="V66" s="11"/>
      <c r="W66" s="11"/>
      <c r="X66" s="11"/>
      <c r="Y66" s="11"/>
      <c r="Z66" s="11"/>
    </row>
    <row r="67">
      <c r="A67" s="71" t="s">
        <v>149</v>
      </c>
      <c r="B67" s="64">
        <v>9.0</v>
      </c>
      <c r="C67" s="67" t="s">
        <v>103</v>
      </c>
      <c r="D67" s="72">
        <v>1.0</v>
      </c>
      <c r="E67" s="72">
        <v>15.0</v>
      </c>
      <c r="F67" s="67" t="s">
        <v>6</v>
      </c>
      <c r="G67" s="68">
        <v>44687.0</v>
      </c>
      <c r="H67" s="69">
        <v>44692.0</v>
      </c>
      <c r="I67" s="67" t="s">
        <v>103</v>
      </c>
      <c r="J67" s="71" t="s">
        <v>52</v>
      </c>
      <c r="K67" s="9"/>
      <c r="O67" s="11"/>
      <c r="P67" s="11"/>
      <c r="S67" s="11"/>
      <c r="T67" s="11"/>
      <c r="U67" s="11"/>
      <c r="V67" s="11"/>
      <c r="W67" s="11"/>
      <c r="X67" s="11"/>
      <c r="Y67" s="11"/>
      <c r="Z67" s="11"/>
    </row>
    <row r="68">
      <c r="A68" s="71" t="s">
        <v>150</v>
      </c>
      <c r="B68" s="64">
        <v>10.0</v>
      </c>
      <c r="C68" s="67" t="s">
        <v>103</v>
      </c>
      <c r="D68" s="72">
        <v>1.0</v>
      </c>
      <c r="E68" s="72">
        <v>15.0</v>
      </c>
      <c r="F68" s="67" t="s">
        <v>6</v>
      </c>
      <c r="G68" s="68">
        <v>44687.0</v>
      </c>
      <c r="H68" s="69">
        <v>44692.0</v>
      </c>
      <c r="I68" s="67" t="s">
        <v>103</v>
      </c>
      <c r="J68" s="71" t="s">
        <v>52</v>
      </c>
      <c r="K68" s="9"/>
      <c r="O68" s="11"/>
      <c r="P68" s="11"/>
      <c r="S68" s="11"/>
      <c r="T68" s="11"/>
      <c r="U68" s="11"/>
      <c r="V68" s="11"/>
      <c r="W68" s="11"/>
      <c r="X68" s="11"/>
      <c r="Y68" s="11"/>
      <c r="Z68" s="11"/>
    </row>
    <row r="69">
      <c r="A69" s="71" t="s">
        <v>151</v>
      </c>
      <c r="B69" s="64">
        <v>11.0</v>
      </c>
      <c r="C69" s="67" t="s">
        <v>103</v>
      </c>
      <c r="D69" s="72">
        <v>1.0</v>
      </c>
      <c r="E69" s="72">
        <v>15.0</v>
      </c>
      <c r="F69" s="67" t="s">
        <v>6</v>
      </c>
      <c r="G69" s="68">
        <v>44687.0</v>
      </c>
      <c r="H69" s="69">
        <v>44692.0</v>
      </c>
      <c r="I69" s="67" t="s">
        <v>103</v>
      </c>
      <c r="J69" s="71" t="s">
        <v>52</v>
      </c>
      <c r="K69" s="9"/>
      <c r="O69" s="11"/>
      <c r="P69" s="11"/>
      <c r="S69" s="11"/>
      <c r="T69" s="11"/>
      <c r="U69" s="11"/>
      <c r="V69" s="11"/>
      <c r="W69" s="11"/>
      <c r="X69" s="11"/>
      <c r="Y69" s="11"/>
      <c r="Z69" s="11"/>
    </row>
    <row r="70">
      <c r="A70" s="12" t="s">
        <v>152</v>
      </c>
      <c r="B70" s="64">
        <v>58.0</v>
      </c>
      <c r="C70" s="65" t="s">
        <v>103</v>
      </c>
      <c r="D70" s="64">
        <v>5.0</v>
      </c>
      <c r="E70" s="66">
        <v>15.0</v>
      </c>
      <c r="F70" s="67" t="s">
        <v>6</v>
      </c>
      <c r="G70" s="68">
        <v>44691.0</v>
      </c>
      <c r="H70" s="69">
        <v>44692.0</v>
      </c>
      <c r="I70" s="67" t="s">
        <v>103</v>
      </c>
      <c r="J70" s="71" t="s">
        <v>153</v>
      </c>
      <c r="K70" s="9"/>
      <c r="O70" s="11"/>
      <c r="P70" s="11"/>
      <c r="S70" s="11"/>
      <c r="T70" s="11"/>
      <c r="U70" s="11"/>
      <c r="V70" s="11"/>
      <c r="W70" s="11"/>
      <c r="X70" s="11"/>
      <c r="Y70" s="11"/>
      <c r="Z70" s="11"/>
    </row>
    <row r="71">
      <c r="A71" s="71" t="s">
        <v>154</v>
      </c>
      <c r="B71" s="64">
        <v>59.0</v>
      </c>
      <c r="C71" s="67" t="s">
        <v>103</v>
      </c>
      <c r="D71" s="72">
        <v>2.0</v>
      </c>
      <c r="E71" s="66">
        <v>15.0</v>
      </c>
      <c r="F71" s="67" t="s">
        <v>6</v>
      </c>
      <c r="G71" s="68">
        <v>44691.0</v>
      </c>
      <c r="H71" s="68">
        <v>44692.0</v>
      </c>
      <c r="I71" s="67" t="s">
        <v>103</v>
      </c>
      <c r="J71" s="71" t="s">
        <v>153</v>
      </c>
      <c r="K71" s="9"/>
      <c r="O71" s="11"/>
      <c r="P71" s="11"/>
      <c r="S71" s="11"/>
      <c r="T71" s="11"/>
      <c r="U71" s="11"/>
      <c r="V71" s="11"/>
      <c r="W71" s="11"/>
      <c r="X71" s="11"/>
      <c r="Y71" s="11"/>
      <c r="Z71" s="11"/>
    </row>
    <row r="72">
      <c r="A72" s="71" t="s">
        <v>155</v>
      </c>
      <c r="B72" s="64">
        <v>60.0</v>
      </c>
      <c r="C72" s="67" t="s">
        <v>103</v>
      </c>
      <c r="D72" s="72">
        <v>2.0</v>
      </c>
      <c r="E72" s="66">
        <v>15.0</v>
      </c>
      <c r="F72" s="67" t="s">
        <v>6</v>
      </c>
      <c r="G72" s="68">
        <v>44691.0</v>
      </c>
      <c r="H72" s="68">
        <v>44692.0</v>
      </c>
      <c r="I72" s="67" t="s">
        <v>103</v>
      </c>
      <c r="J72" s="71" t="s">
        <v>153</v>
      </c>
      <c r="K72" s="9"/>
      <c r="O72" s="11"/>
      <c r="P72" s="11"/>
      <c r="S72" s="11"/>
      <c r="T72" s="11"/>
      <c r="U72" s="11"/>
      <c r="V72" s="11"/>
      <c r="W72" s="11"/>
      <c r="X72" s="11"/>
      <c r="Y72" s="11"/>
      <c r="Z72" s="11"/>
    </row>
    <row r="73">
      <c r="A73" s="71" t="s">
        <v>156</v>
      </c>
      <c r="B73" s="64">
        <v>61.0</v>
      </c>
      <c r="C73" s="67" t="s">
        <v>103</v>
      </c>
      <c r="D73" s="72">
        <v>1.0</v>
      </c>
      <c r="E73" s="66">
        <v>15.0</v>
      </c>
      <c r="F73" s="67" t="s">
        <v>6</v>
      </c>
      <c r="G73" s="68">
        <v>44691.0</v>
      </c>
      <c r="H73" s="68">
        <v>44692.0</v>
      </c>
      <c r="I73" s="67" t="s">
        <v>103</v>
      </c>
      <c r="J73" s="71" t="s">
        <v>153</v>
      </c>
      <c r="K73" s="9"/>
      <c r="O73" s="11"/>
      <c r="P73" s="11"/>
      <c r="S73" s="11"/>
      <c r="T73" s="11"/>
      <c r="U73" s="11"/>
      <c r="V73" s="11"/>
      <c r="W73" s="11"/>
      <c r="X73" s="11"/>
      <c r="Y73" s="11"/>
      <c r="Z73" s="11"/>
    </row>
    <row r="74">
      <c r="A74" s="71" t="s">
        <v>157</v>
      </c>
      <c r="B74" s="64">
        <v>62.0</v>
      </c>
      <c r="C74" s="67" t="s">
        <v>103</v>
      </c>
      <c r="D74" s="72">
        <v>1.0</v>
      </c>
      <c r="E74" s="66">
        <v>15.0</v>
      </c>
      <c r="F74" s="67" t="s">
        <v>6</v>
      </c>
      <c r="G74" s="68">
        <v>44691.0</v>
      </c>
      <c r="H74" s="68">
        <v>44692.0</v>
      </c>
      <c r="I74" s="67" t="s">
        <v>103</v>
      </c>
      <c r="J74" s="71" t="s">
        <v>153</v>
      </c>
      <c r="K74" s="9"/>
      <c r="O74" s="11"/>
      <c r="P74" s="11"/>
      <c r="S74" s="11"/>
      <c r="T74" s="11"/>
      <c r="U74" s="11"/>
      <c r="V74" s="11"/>
      <c r="W74" s="11"/>
      <c r="X74" s="11"/>
      <c r="Y74" s="11"/>
      <c r="Z74" s="11"/>
    </row>
    <row r="75">
      <c r="A75" s="82" t="s">
        <v>158</v>
      </c>
      <c r="B75" s="64">
        <v>75.0</v>
      </c>
      <c r="C75" s="67" t="s">
        <v>103</v>
      </c>
      <c r="D75" s="72">
        <v>1.0</v>
      </c>
      <c r="E75" s="72">
        <v>15.0</v>
      </c>
      <c r="F75" s="67" t="s">
        <v>6</v>
      </c>
      <c r="G75" s="68">
        <v>44692.0</v>
      </c>
      <c r="H75" s="68">
        <v>44692.0</v>
      </c>
      <c r="I75" s="71" t="s">
        <v>97</v>
      </c>
      <c r="J75" s="71" t="s">
        <v>13</v>
      </c>
      <c r="K75" s="9"/>
      <c r="O75" s="11"/>
      <c r="P75" s="11"/>
      <c r="S75" s="11"/>
      <c r="T75" s="11"/>
      <c r="U75" s="11"/>
      <c r="V75" s="11"/>
      <c r="W75" s="11"/>
      <c r="X75" s="11"/>
      <c r="Y75" s="11"/>
      <c r="Z75" s="11"/>
    </row>
    <row r="76">
      <c r="A76" s="82" t="s">
        <v>159</v>
      </c>
      <c r="B76" s="64">
        <v>76.0</v>
      </c>
      <c r="C76" s="67" t="s">
        <v>103</v>
      </c>
      <c r="D76" s="72">
        <v>1.0</v>
      </c>
      <c r="E76" s="72">
        <v>15.0</v>
      </c>
      <c r="F76" s="67" t="s">
        <v>6</v>
      </c>
      <c r="G76" s="68">
        <v>44692.0</v>
      </c>
      <c r="H76" s="68">
        <v>44692.0</v>
      </c>
      <c r="I76" s="71" t="s">
        <v>97</v>
      </c>
      <c r="J76" s="71" t="s">
        <v>13</v>
      </c>
      <c r="K76" s="9"/>
      <c r="O76" s="11"/>
      <c r="P76" s="11"/>
      <c r="S76" s="11"/>
      <c r="T76" s="11"/>
      <c r="U76" s="11"/>
      <c r="V76" s="11"/>
      <c r="W76" s="11"/>
      <c r="X76" s="11"/>
      <c r="Y76" s="11"/>
      <c r="Z76" s="11"/>
    </row>
    <row r="77">
      <c r="A77" s="75" t="s">
        <v>96</v>
      </c>
      <c r="B77" s="72">
        <v>77.0</v>
      </c>
      <c r="C77" s="67" t="s">
        <v>103</v>
      </c>
      <c r="D77" s="72">
        <v>2.0</v>
      </c>
      <c r="E77" s="72">
        <v>15.0</v>
      </c>
      <c r="F77" s="67" t="s">
        <v>6</v>
      </c>
      <c r="G77" s="68">
        <v>44692.0</v>
      </c>
      <c r="H77" s="68">
        <v>44692.0</v>
      </c>
      <c r="I77" s="71" t="s">
        <v>97</v>
      </c>
      <c r="J77" s="71" t="s">
        <v>160</v>
      </c>
      <c r="K77" s="9"/>
      <c r="O77" s="11"/>
      <c r="P77" s="11"/>
      <c r="S77" s="11"/>
      <c r="T77" s="11"/>
      <c r="U77" s="11"/>
      <c r="V77" s="11"/>
      <c r="W77" s="11"/>
      <c r="X77" s="11"/>
      <c r="Y77" s="11"/>
      <c r="Z77" s="11"/>
    </row>
    <row r="78">
      <c r="A78" s="91" t="s">
        <v>161</v>
      </c>
      <c r="B78" s="72">
        <v>78.0</v>
      </c>
      <c r="C78" s="67" t="s">
        <v>103</v>
      </c>
      <c r="D78" s="72">
        <v>1.0</v>
      </c>
      <c r="E78" s="72">
        <v>15.0</v>
      </c>
      <c r="F78" s="67" t="s">
        <v>6</v>
      </c>
      <c r="G78" s="68">
        <v>44692.0</v>
      </c>
      <c r="H78" s="68">
        <v>44692.0</v>
      </c>
      <c r="I78" s="71" t="s">
        <v>97</v>
      </c>
      <c r="J78" s="71" t="s">
        <v>160</v>
      </c>
      <c r="K78" s="9"/>
      <c r="O78" s="11"/>
      <c r="P78" s="11"/>
      <c r="S78" s="11"/>
      <c r="T78" s="11"/>
      <c r="U78" s="11"/>
      <c r="V78" s="11"/>
      <c r="W78" s="11"/>
      <c r="X78" s="11"/>
      <c r="Y78" s="11"/>
      <c r="Z78" s="11"/>
    </row>
    <row r="79">
      <c r="A79" s="91" t="s">
        <v>162</v>
      </c>
      <c r="B79" s="72">
        <v>79.0</v>
      </c>
      <c r="C79" s="67" t="s">
        <v>103</v>
      </c>
      <c r="D79" s="72">
        <v>0.5</v>
      </c>
      <c r="E79" s="72">
        <v>15.0</v>
      </c>
      <c r="F79" s="67" t="s">
        <v>6</v>
      </c>
      <c r="G79" s="68">
        <v>44692.0</v>
      </c>
      <c r="H79" s="68">
        <v>44692.0</v>
      </c>
      <c r="I79" s="71" t="s">
        <v>97</v>
      </c>
      <c r="J79" s="71" t="s">
        <v>160</v>
      </c>
      <c r="K79" s="9"/>
      <c r="O79" s="11"/>
      <c r="P79" s="11"/>
      <c r="S79" s="11"/>
      <c r="T79" s="11"/>
      <c r="U79" s="11"/>
      <c r="V79" s="11"/>
      <c r="W79" s="11"/>
      <c r="X79" s="11"/>
      <c r="Y79" s="11"/>
      <c r="Z79" s="11"/>
    </row>
    <row r="80">
      <c r="A80" s="13" t="s">
        <v>163</v>
      </c>
      <c r="B80" s="92" t="s">
        <v>6</v>
      </c>
      <c r="C80" s="13" t="s">
        <v>85</v>
      </c>
      <c r="D80" s="92">
        <v>1.0</v>
      </c>
      <c r="E80" s="92">
        <v>0.0</v>
      </c>
      <c r="F80" s="13" t="s">
        <v>6</v>
      </c>
      <c r="G80" s="93">
        <v>44445.0</v>
      </c>
      <c r="H80" s="93">
        <v>44445.0</v>
      </c>
      <c r="I80" s="13" t="s">
        <v>85</v>
      </c>
      <c r="J80" s="94" t="s">
        <v>164</v>
      </c>
      <c r="K80" s="9"/>
      <c r="O80" s="11"/>
      <c r="P80" s="11"/>
      <c r="S80" s="11"/>
      <c r="T80" s="11"/>
      <c r="U80" s="11"/>
      <c r="V80" s="11"/>
      <c r="W80" s="11"/>
      <c r="X80" s="11"/>
      <c r="Y80" s="11"/>
      <c r="Z80" s="11"/>
    </row>
    <row r="81">
      <c r="A81" s="13" t="s">
        <v>165</v>
      </c>
      <c r="B81" s="92" t="s">
        <v>6</v>
      </c>
      <c r="C81" s="13" t="s">
        <v>166</v>
      </c>
      <c r="D81" s="92">
        <v>2.0</v>
      </c>
      <c r="E81" s="92">
        <v>0.0</v>
      </c>
      <c r="F81" s="13" t="s">
        <v>6</v>
      </c>
      <c r="G81" s="93">
        <v>44445.0</v>
      </c>
      <c r="H81" s="93">
        <v>44445.0</v>
      </c>
      <c r="I81" s="13" t="s">
        <v>85</v>
      </c>
      <c r="J81" s="94" t="s">
        <v>164</v>
      </c>
      <c r="K81" s="9"/>
      <c r="O81" s="11"/>
      <c r="P81" s="11"/>
      <c r="S81" s="11"/>
      <c r="T81" s="11"/>
      <c r="U81" s="11"/>
      <c r="V81" s="11"/>
      <c r="W81" s="11"/>
      <c r="X81" s="11"/>
      <c r="Y81" s="11"/>
      <c r="Z81" s="11"/>
    </row>
    <row r="82">
      <c r="A82" s="13" t="s">
        <v>167</v>
      </c>
      <c r="B82" s="92" t="s">
        <v>6</v>
      </c>
      <c r="C82" s="13" t="s">
        <v>168</v>
      </c>
      <c r="D82" s="92">
        <v>1.0</v>
      </c>
      <c r="E82" s="92">
        <v>0.0</v>
      </c>
      <c r="F82" s="13" t="s">
        <v>6</v>
      </c>
      <c r="G82" s="93">
        <v>44445.0</v>
      </c>
      <c r="H82" s="93">
        <v>44445.0</v>
      </c>
      <c r="I82" s="13" t="s">
        <v>85</v>
      </c>
      <c r="J82" s="94" t="s">
        <v>164</v>
      </c>
      <c r="K82" s="9"/>
      <c r="O82" s="11"/>
      <c r="P82" s="11"/>
      <c r="S82" s="11"/>
      <c r="T82" s="11"/>
      <c r="U82" s="11"/>
      <c r="V82" s="11"/>
      <c r="W82" s="11"/>
      <c r="X82" s="11"/>
      <c r="Y82" s="11"/>
      <c r="Z82" s="11"/>
    </row>
    <row r="83">
      <c r="A83" s="13" t="s">
        <v>169</v>
      </c>
      <c r="B83" s="92" t="s">
        <v>6</v>
      </c>
      <c r="C83" s="13" t="s">
        <v>97</v>
      </c>
      <c r="D83" s="92">
        <v>3.0</v>
      </c>
      <c r="E83" s="92">
        <v>0.0</v>
      </c>
      <c r="F83" s="13" t="s">
        <v>6</v>
      </c>
      <c r="G83" s="93">
        <v>44445.0</v>
      </c>
      <c r="H83" s="93">
        <v>44445.0</v>
      </c>
      <c r="I83" s="13" t="s">
        <v>85</v>
      </c>
      <c r="J83" s="94" t="s">
        <v>164</v>
      </c>
      <c r="K83" s="9"/>
      <c r="O83" s="11"/>
      <c r="P83" s="11"/>
      <c r="S83" s="11"/>
      <c r="T83" s="11"/>
      <c r="U83" s="11"/>
      <c r="V83" s="11"/>
      <c r="W83" s="11"/>
      <c r="X83" s="11"/>
      <c r="Y83" s="11"/>
      <c r="Z83" s="11"/>
    </row>
    <row r="84">
      <c r="A84" s="13" t="s">
        <v>170</v>
      </c>
      <c r="B84" s="92" t="s">
        <v>6</v>
      </c>
      <c r="C84" s="13" t="s">
        <v>97</v>
      </c>
      <c r="D84" s="92">
        <v>3.0</v>
      </c>
      <c r="E84" s="92">
        <v>0.0</v>
      </c>
      <c r="F84" s="13" t="s">
        <v>6</v>
      </c>
      <c r="G84" s="93">
        <v>44445.0</v>
      </c>
      <c r="H84" s="93">
        <v>44445.0</v>
      </c>
      <c r="I84" s="13" t="s">
        <v>85</v>
      </c>
      <c r="J84" s="94" t="s">
        <v>164</v>
      </c>
      <c r="K84" s="9"/>
      <c r="O84" s="11"/>
      <c r="P84" s="11"/>
      <c r="S84" s="11"/>
      <c r="T84" s="11"/>
      <c r="U84" s="11"/>
      <c r="V84" s="11"/>
      <c r="W84" s="11"/>
      <c r="X84" s="11"/>
      <c r="Y84" s="11"/>
      <c r="Z84" s="11"/>
    </row>
    <row r="85">
      <c r="A85" s="13" t="s">
        <v>171</v>
      </c>
      <c r="B85" s="92" t="s">
        <v>6</v>
      </c>
      <c r="C85" s="13" t="s">
        <v>166</v>
      </c>
      <c r="D85" s="92">
        <v>3.0</v>
      </c>
      <c r="E85" s="92">
        <v>0.0</v>
      </c>
      <c r="F85" s="13" t="s">
        <v>6</v>
      </c>
      <c r="G85" s="93">
        <v>44445.0</v>
      </c>
      <c r="H85" s="93">
        <v>44445.0</v>
      </c>
      <c r="I85" s="13" t="s">
        <v>85</v>
      </c>
      <c r="J85" s="94" t="s">
        <v>164</v>
      </c>
      <c r="K85" s="9"/>
      <c r="S85" s="11"/>
      <c r="T85" s="11"/>
      <c r="U85" s="11"/>
      <c r="V85" s="11"/>
      <c r="W85" s="11"/>
      <c r="X85" s="11"/>
      <c r="Y85" s="11"/>
      <c r="Z85" s="11"/>
    </row>
    <row r="86">
      <c r="A86" s="13" t="s">
        <v>172</v>
      </c>
      <c r="B86" s="92" t="s">
        <v>6</v>
      </c>
      <c r="C86" s="13" t="s">
        <v>85</v>
      </c>
      <c r="D86" s="92">
        <v>3.0</v>
      </c>
      <c r="E86" s="92">
        <v>0.0</v>
      </c>
      <c r="F86" s="13" t="s">
        <v>6</v>
      </c>
      <c r="G86" s="93">
        <v>44445.0</v>
      </c>
      <c r="H86" s="93">
        <v>44445.0</v>
      </c>
      <c r="I86" s="13" t="s">
        <v>85</v>
      </c>
      <c r="J86" s="94" t="s">
        <v>164</v>
      </c>
      <c r="K86" s="4"/>
    </row>
    <row r="87">
      <c r="A87" s="13" t="s">
        <v>173</v>
      </c>
      <c r="B87" s="92" t="s">
        <v>6</v>
      </c>
      <c r="C87" s="13" t="s">
        <v>68</v>
      </c>
      <c r="D87" s="92">
        <v>3.0</v>
      </c>
      <c r="E87" s="92">
        <v>0.0</v>
      </c>
      <c r="F87" s="13" t="s">
        <v>6</v>
      </c>
      <c r="G87" s="93">
        <v>44445.0</v>
      </c>
      <c r="H87" s="93">
        <v>44445.0</v>
      </c>
      <c r="I87" s="13" t="s">
        <v>85</v>
      </c>
      <c r="J87" s="94" t="s">
        <v>164</v>
      </c>
      <c r="K87" s="4"/>
    </row>
    <row r="88">
      <c r="A88" s="13" t="s">
        <v>174</v>
      </c>
      <c r="B88" s="92" t="s">
        <v>6</v>
      </c>
      <c r="C88" s="13" t="s">
        <v>168</v>
      </c>
      <c r="D88" s="92">
        <v>3.0</v>
      </c>
      <c r="E88" s="92">
        <v>0.0</v>
      </c>
      <c r="F88" s="13" t="s">
        <v>6</v>
      </c>
      <c r="G88" s="93">
        <v>44445.0</v>
      </c>
      <c r="H88" s="93">
        <v>44445.0</v>
      </c>
      <c r="I88" s="13" t="s">
        <v>85</v>
      </c>
      <c r="J88" s="94" t="s">
        <v>164</v>
      </c>
      <c r="K88" s="4"/>
    </row>
    <row r="89">
      <c r="A89" s="13" t="s">
        <v>175</v>
      </c>
      <c r="B89" s="92" t="s">
        <v>6</v>
      </c>
      <c r="C89" s="13" t="s">
        <v>68</v>
      </c>
      <c r="D89" s="92">
        <v>3.0</v>
      </c>
      <c r="E89" s="92">
        <v>0.0</v>
      </c>
      <c r="F89" s="13" t="s">
        <v>6</v>
      </c>
      <c r="G89" s="93">
        <v>44445.0</v>
      </c>
      <c r="H89" s="93">
        <v>44445.0</v>
      </c>
      <c r="I89" s="13" t="s">
        <v>85</v>
      </c>
      <c r="J89" s="94" t="s">
        <v>164</v>
      </c>
      <c r="K89" s="4"/>
    </row>
    <row r="90">
      <c r="A90" s="13" t="s">
        <v>176</v>
      </c>
      <c r="B90" s="92" t="s">
        <v>6</v>
      </c>
      <c r="C90" s="13" t="s">
        <v>166</v>
      </c>
      <c r="D90" s="92">
        <v>3.0</v>
      </c>
      <c r="E90" s="92">
        <v>0.0</v>
      </c>
      <c r="F90" s="13" t="s">
        <v>6</v>
      </c>
      <c r="G90" s="93">
        <v>44445.0</v>
      </c>
      <c r="H90" s="93">
        <v>44445.0</v>
      </c>
      <c r="I90" s="13" t="s">
        <v>85</v>
      </c>
      <c r="J90" s="94" t="s">
        <v>164</v>
      </c>
      <c r="K90" s="4"/>
    </row>
    <row r="91">
      <c r="A91" s="13" t="s">
        <v>177</v>
      </c>
      <c r="B91" s="92" t="s">
        <v>6</v>
      </c>
      <c r="C91" s="13" t="s">
        <v>97</v>
      </c>
      <c r="D91" s="92">
        <v>3.0</v>
      </c>
      <c r="E91" s="92">
        <v>0.0</v>
      </c>
      <c r="F91" s="13" t="s">
        <v>6</v>
      </c>
      <c r="G91" s="93">
        <v>44445.0</v>
      </c>
      <c r="H91" s="93">
        <v>44445.0</v>
      </c>
      <c r="I91" s="13" t="s">
        <v>85</v>
      </c>
      <c r="J91" s="94" t="s">
        <v>164</v>
      </c>
      <c r="K91" s="4"/>
    </row>
    <row r="92">
      <c r="A92" s="13" t="s">
        <v>178</v>
      </c>
      <c r="B92" s="92" t="s">
        <v>6</v>
      </c>
      <c r="C92" s="13" t="s">
        <v>68</v>
      </c>
      <c r="D92" s="92">
        <v>2.0</v>
      </c>
      <c r="E92" s="92">
        <v>0.0</v>
      </c>
      <c r="F92" s="13" t="s">
        <v>6</v>
      </c>
      <c r="G92" s="93">
        <v>44445.0</v>
      </c>
      <c r="H92" s="93">
        <v>44445.0</v>
      </c>
      <c r="I92" s="13" t="s">
        <v>85</v>
      </c>
      <c r="J92" s="94" t="s">
        <v>164</v>
      </c>
      <c r="K92" s="4"/>
    </row>
    <row r="93">
      <c r="A93" s="17" t="s">
        <v>179</v>
      </c>
      <c r="B93" s="95" t="s">
        <v>6</v>
      </c>
      <c r="C93" s="17" t="s">
        <v>168</v>
      </c>
      <c r="D93" s="95">
        <v>0.5</v>
      </c>
      <c r="E93" s="95">
        <v>1.0</v>
      </c>
      <c r="F93" s="17" t="s">
        <v>6</v>
      </c>
      <c r="G93" s="96">
        <v>44475.0</v>
      </c>
      <c r="H93" s="96">
        <v>44475.0</v>
      </c>
      <c r="I93" s="17" t="s">
        <v>68</v>
      </c>
      <c r="J93" s="97" t="s">
        <v>25</v>
      </c>
      <c r="K93" s="4"/>
    </row>
    <row r="94">
      <c r="A94" s="17" t="s">
        <v>180</v>
      </c>
      <c r="B94" s="95" t="s">
        <v>6</v>
      </c>
      <c r="C94" s="17" t="s">
        <v>168</v>
      </c>
      <c r="D94" s="95">
        <v>0.5</v>
      </c>
      <c r="E94" s="95">
        <v>1.0</v>
      </c>
      <c r="F94" s="17" t="s">
        <v>6</v>
      </c>
      <c r="G94" s="96">
        <v>44475.0</v>
      </c>
      <c r="H94" s="96">
        <v>44475.0</v>
      </c>
      <c r="I94" s="17" t="s">
        <v>68</v>
      </c>
      <c r="J94" s="97" t="s">
        <v>25</v>
      </c>
      <c r="K94" s="4"/>
    </row>
    <row r="95">
      <c r="A95" s="17" t="s">
        <v>181</v>
      </c>
      <c r="B95" s="95" t="s">
        <v>6</v>
      </c>
      <c r="C95" s="17" t="s">
        <v>85</v>
      </c>
      <c r="D95" s="95">
        <v>1.0</v>
      </c>
      <c r="E95" s="95">
        <v>1.0</v>
      </c>
      <c r="F95" s="17" t="s">
        <v>6</v>
      </c>
      <c r="G95" s="96">
        <v>44475.0</v>
      </c>
      <c r="H95" s="96">
        <v>44475.0</v>
      </c>
      <c r="I95" s="17" t="s">
        <v>68</v>
      </c>
      <c r="J95" s="97" t="s">
        <v>25</v>
      </c>
      <c r="K95" s="4"/>
    </row>
    <row r="96">
      <c r="A96" s="17" t="s">
        <v>182</v>
      </c>
      <c r="B96" s="95" t="s">
        <v>6</v>
      </c>
      <c r="C96" s="17" t="s">
        <v>166</v>
      </c>
      <c r="D96" s="95">
        <v>1.0</v>
      </c>
      <c r="E96" s="95">
        <v>1.0</v>
      </c>
      <c r="F96" s="17" t="s">
        <v>6</v>
      </c>
      <c r="G96" s="96">
        <v>44475.0</v>
      </c>
      <c r="H96" s="96">
        <v>44475.0</v>
      </c>
      <c r="I96" s="17" t="s">
        <v>68</v>
      </c>
      <c r="J96" s="97" t="s">
        <v>25</v>
      </c>
      <c r="K96" s="4"/>
    </row>
    <row r="97">
      <c r="A97" s="17" t="s">
        <v>183</v>
      </c>
      <c r="B97" s="95" t="s">
        <v>6</v>
      </c>
      <c r="C97" s="17" t="s">
        <v>97</v>
      </c>
      <c r="D97" s="95">
        <v>2.0</v>
      </c>
      <c r="E97" s="95">
        <v>1.0</v>
      </c>
      <c r="F97" s="17" t="s">
        <v>6</v>
      </c>
      <c r="G97" s="96">
        <v>44475.0</v>
      </c>
      <c r="H97" s="96">
        <v>44475.0</v>
      </c>
      <c r="I97" s="17" t="s">
        <v>68</v>
      </c>
      <c r="J97" s="97" t="s">
        <v>25</v>
      </c>
      <c r="K97" s="4"/>
    </row>
    <row r="98">
      <c r="A98" s="17" t="s">
        <v>184</v>
      </c>
      <c r="B98" s="95" t="s">
        <v>6</v>
      </c>
      <c r="C98" s="17" t="s">
        <v>166</v>
      </c>
      <c r="D98" s="95">
        <v>2.0</v>
      </c>
      <c r="E98" s="95">
        <v>1.0</v>
      </c>
      <c r="F98" s="17" t="s">
        <v>6</v>
      </c>
      <c r="G98" s="96">
        <v>44475.0</v>
      </c>
      <c r="H98" s="96">
        <v>44475.0</v>
      </c>
      <c r="I98" s="17" t="s">
        <v>68</v>
      </c>
      <c r="J98" s="97" t="s">
        <v>25</v>
      </c>
      <c r="K98" s="4"/>
    </row>
    <row r="99">
      <c r="A99" s="17" t="s">
        <v>185</v>
      </c>
      <c r="B99" s="95" t="s">
        <v>6</v>
      </c>
      <c r="C99" s="17" t="s">
        <v>85</v>
      </c>
      <c r="D99" s="95">
        <v>2.0</v>
      </c>
      <c r="E99" s="95">
        <v>1.0</v>
      </c>
      <c r="F99" s="17" t="s">
        <v>6</v>
      </c>
      <c r="G99" s="96">
        <v>44475.0</v>
      </c>
      <c r="H99" s="96">
        <v>44475.0</v>
      </c>
      <c r="I99" s="17" t="s">
        <v>68</v>
      </c>
      <c r="J99" s="97" t="s">
        <v>25</v>
      </c>
      <c r="K99" s="4"/>
    </row>
    <row r="100">
      <c r="A100" s="17" t="s">
        <v>186</v>
      </c>
      <c r="B100" s="95" t="s">
        <v>6</v>
      </c>
      <c r="C100" s="17" t="s">
        <v>68</v>
      </c>
      <c r="D100" s="95">
        <v>2.0</v>
      </c>
      <c r="E100" s="95">
        <v>1.0</v>
      </c>
      <c r="F100" s="17" t="s">
        <v>6</v>
      </c>
      <c r="G100" s="96">
        <v>44475.0</v>
      </c>
      <c r="H100" s="96">
        <v>44475.0</v>
      </c>
      <c r="I100" s="17" t="s">
        <v>68</v>
      </c>
      <c r="J100" s="97" t="s">
        <v>25</v>
      </c>
      <c r="K100" s="4"/>
    </row>
    <row r="101">
      <c r="A101" s="17" t="s">
        <v>187</v>
      </c>
      <c r="B101" s="95" t="s">
        <v>6</v>
      </c>
      <c r="C101" s="17" t="s">
        <v>168</v>
      </c>
      <c r="D101" s="95">
        <v>2.0</v>
      </c>
      <c r="E101" s="95">
        <v>1.0</v>
      </c>
      <c r="F101" s="17" t="s">
        <v>6</v>
      </c>
      <c r="G101" s="96">
        <v>44475.0</v>
      </c>
      <c r="H101" s="96">
        <v>44475.0</v>
      </c>
      <c r="I101" s="17" t="s">
        <v>68</v>
      </c>
      <c r="J101" s="97" t="s">
        <v>25</v>
      </c>
      <c r="K101" s="4"/>
    </row>
    <row r="102">
      <c r="A102" s="17" t="s">
        <v>188</v>
      </c>
      <c r="B102" s="95" t="s">
        <v>6</v>
      </c>
      <c r="C102" s="17" t="s">
        <v>68</v>
      </c>
      <c r="D102" s="95">
        <v>2.0</v>
      </c>
      <c r="E102" s="95">
        <v>1.0</v>
      </c>
      <c r="F102" s="17" t="s">
        <v>6</v>
      </c>
      <c r="G102" s="96">
        <v>44475.0</v>
      </c>
      <c r="H102" s="96">
        <v>44475.0</v>
      </c>
      <c r="I102" s="17" t="s">
        <v>68</v>
      </c>
      <c r="J102" s="97" t="s">
        <v>25</v>
      </c>
      <c r="K102" s="4"/>
    </row>
    <row r="103">
      <c r="A103" s="17" t="s">
        <v>189</v>
      </c>
      <c r="B103" s="95" t="s">
        <v>6</v>
      </c>
      <c r="C103" s="17" t="s">
        <v>97</v>
      </c>
      <c r="D103" s="95">
        <v>2.0</v>
      </c>
      <c r="E103" s="95">
        <v>1.0</v>
      </c>
      <c r="F103" s="17" t="s">
        <v>6</v>
      </c>
      <c r="G103" s="96">
        <v>44475.0</v>
      </c>
      <c r="H103" s="96">
        <v>44475.0</v>
      </c>
      <c r="I103" s="17" t="s">
        <v>68</v>
      </c>
      <c r="J103" s="97" t="s">
        <v>25</v>
      </c>
      <c r="K103" s="4"/>
    </row>
    <row r="104">
      <c r="A104" s="17" t="s">
        <v>190</v>
      </c>
      <c r="B104" s="95" t="s">
        <v>6</v>
      </c>
      <c r="C104" s="17" t="s">
        <v>97</v>
      </c>
      <c r="D104" s="95">
        <v>2.0</v>
      </c>
      <c r="E104" s="95">
        <v>1.0</v>
      </c>
      <c r="F104" s="17" t="s">
        <v>6</v>
      </c>
      <c r="G104" s="96">
        <v>44475.0</v>
      </c>
      <c r="H104" s="96">
        <v>44475.0</v>
      </c>
      <c r="I104" s="17" t="s">
        <v>68</v>
      </c>
      <c r="J104" s="97" t="s">
        <v>25</v>
      </c>
      <c r="K104" s="4"/>
    </row>
    <row r="105">
      <c r="A105" s="17" t="s">
        <v>191</v>
      </c>
      <c r="B105" s="95" t="s">
        <v>6</v>
      </c>
      <c r="C105" s="17" t="s">
        <v>166</v>
      </c>
      <c r="D105" s="95">
        <v>2.0</v>
      </c>
      <c r="E105" s="95">
        <v>1.0</v>
      </c>
      <c r="F105" s="17" t="s">
        <v>6</v>
      </c>
      <c r="G105" s="96">
        <v>44475.0</v>
      </c>
      <c r="H105" s="96">
        <v>44475.0</v>
      </c>
      <c r="I105" s="17" t="s">
        <v>68</v>
      </c>
      <c r="J105" s="97" t="s">
        <v>25</v>
      </c>
      <c r="K105" s="4"/>
    </row>
    <row r="106">
      <c r="A106" s="17" t="s">
        <v>192</v>
      </c>
      <c r="B106" s="95" t="s">
        <v>6</v>
      </c>
      <c r="C106" s="17" t="s">
        <v>85</v>
      </c>
      <c r="D106" s="95">
        <v>2.0</v>
      </c>
      <c r="E106" s="95">
        <v>1.0</v>
      </c>
      <c r="F106" s="17" t="s">
        <v>6</v>
      </c>
      <c r="G106" s="96">
        <v>44475.0</v>
      </c>
      <c r="H106" s="96">
        <v>44475.0</v>
      </c>
      <c r="I106" s="17" t="s">
        <v>68</v>
      </c>
      <c r="J106" s="97" t="s">
        <v>25</v>
      </c>
      <c r="K106" s="4"/>
    </row>
    <row r="107">
      <c r="A107" s="17" t="s">
        <v>193</v>
      </c>
      <c r="B107" s="95" t="s">
        <v>6</v>
      </c>
      <c r="C107" s="17" t="s">
        <v>68</v>
      </c>
      <c r="D107" s="95">
        <v>2.0</v>
      </c>
      <c r="E107" s="95">
        <v>1.0</v>
      </c>
      <c r="F107" s="17" t="s">
        <v>6</v>
      </c>
      <c r="G107" s="96">
        <v>44475.0</v>
      </c>
      <c r="H107" s="96">
        <v>44475.0</v>
      </c>
      <c r="I107" s="17" t="s">
        <v>68</v>
      </c>
      <c r="J107" s="97" t="s">
        <v>25</v>
      </c>
      <c r="K107" s="4"/>
    </row>
    <row r="108">
      <c r="A108" s="17" t="s">
        <v>194</v>
      </c>
      <c r="B108" s="95" t="s">
        <v>6</v>
      </c>
      <c r="C108" s="17" t="s">
        <v>168</v>
      </c>
      <c r="D108" s="95">
        <v>2.0</v>
      </c>
      <c r="E108" s="95">
        <v>1.0</v>
      </c>
      <c r="F108" s="17" t="s">
        <v>6</v>
      </c>
      <c r="G108" s="96">
        <v>44475.0</v>
      </c>
      <c r="H108" s="96">
        <v>44475.0</v>
      </c>
      <c r="I108" s="17" t="s">
        <v>68</v>
      </c>
      <c r="J108" s="97" t="s">
        <v>25</v>
      </c>
      <c r="K108" s="3"/>
    </row>
    <row r="109">
      <c r="A109" s="17" t="s">
        <v>195</v>
      </c>
      <c r="B109" s="95" t="s">
        <v>6</v>
      </c>
      <c r="C109" s="17" t="s">
        <v>68</v>
      </c>
      <c r="D109" s="95">
        <v>2.0</v>
      </c>
      <c r="E109" s="95">
        <v>1.0</v>
      </c>
      <c r="F109" s="17" t="s">
        <v>6</v>
      </c>
      <c r="G109" s="96">
        <v>44475.0</v>
      </c>
      <c r="H109" s="96">
        <v>44475.0</v>
      </c>
      <c r="I109" s="17" t="s">
        <v>68</v>
      </c>
      <c r="J109" s="97" t="s">
        <v>25</v>
      </c>
      <c r="K109" s="3"/>
    </row>
    <row r="110">
      <c r="A110" s="17" t="s">
        <v>196</v>
      </c>
      <c r="B110" s="95" t="s">
        <v>6</v>
      </c>
      <c r="C110" s="17" t="s">
        <v>97</v>
      </c>
      <c r="D110" s="95">
        <v>2.0</v>
      </c>
      <c r="E110" s="95">
        <v>1.0</v>
      </c>
      <c r="F110" s="17" t="s">
        <v>6</v>
      </c>
      <c r="G110" s="96">
        <v>44475.0</v>
      </c>
      <c r="H110" s="96">
        <v>44475.0</v>
      </c>
      <c r="I110" s="17" t="s">
        <v>68</v>
      </c>
      <c r="J110" s="97" t="s">
        <v>25</v>
      </c>
      <c r="K110" s="3"/>
    </row>
    <row r="111">
      <c r="A111" s="17" t="s">
        <v>197</v>
      </c>
      <c r="B111" s="95" t="s">
        <v>6</v>
      </c>
      <c r="C111" s="17" t="s">
        <v>97</v>
      </c>
      <c r="D111" s="95">
        <v>2.0</v>
      </c>
      <c r="E111" s="95">
        <v>1.0</v>
      </c>
      <c r="F111" s="17" t="s">
        <v>6</v>
      </c>
      <c r="G111" s="96">
        <v>44475.0</v>
      </c>
      <c r="H111" s="96">
        <v>44475.0</v>
      </c>
      <c r="I111" s="17" t="s">
        <v>68</v>
      </c>
      <c r="J111" s="97" t="s">
        <v>25</v>
      </c>
      <c r="K111" s="3"/>
    </row>
    <row r="112">
      <c r="A112" s="17" t="s">
        <v>198</v>
      </c>
      <c r="B112" s="95" t="s">
        <v>6</v>
      </c>
      <c r="C112" s="17" t="s">
        <v>166</v>
      </c>
      <c r="D112" s="95">
        <v>2.0</v>
      </c>
      <c r="E112" s="95">
        <v>1.0</v>
      </c>
      <c r="F112" s="17" t="s">
        <v>6</v>
      </c>
      <c r="G112" s="96">
        <v>44475.0</v>
      </c>
      <c r="H112" s="96">
        <v>44475.0</v>
      </c>
      <c r="I112" s="17" t="s">
        <v>68</v>
      </c>
      <c r="J112" s="97" t="s">
        <v>25</v>
      </c>
      <c r="K112" s="3"/>
    </row>
    <row r="113">
      <c r="A113" s="17" t="s">
        <v>199</v>
      </c>
      <c r="B113" s="95" t="s">
        <v>6</v>
      </c>
      <c r="C113" s="17" t="s">
        <v>166</v>
      </c>
      <c r="D113" s="95">
        <v>1.0</v>
      </c>
      <c r="E113" s="95">
        <v>1.0</v>
      </c>
      <c r="F113" s="17" t="s">
        <v>6</v>
      </c>
      <c r="G113" s="96">
        <v>44475.0</v>
      </c>
      <c r="H113" s="96">
        <v>44475.0</v>
      </c>
      <c r="I113" s="17" t="s">
        <v>68</v>
      </c>
      <c r="J113" s="97" t="s">
        <v>25</v>
      </c>
      <c r="K113" s="4"/>
    </row>
    <row r="114">
      <c r="A114" s="17" t="s">
        <v>200</v>
      </c>
      <c r="B114" s="95" t="s">
        <v>6</v>
      </c>
      <c r="C114" s="17" t="s">
        <v>85</v>
      </c>
      <c r="D114" s="95">
        <v>0.5</v>
      </c>
      <c r="E114" s="95">
        <v>1.0</v>
      </c>
      <c r="F114" s="17" t="s">
        <v>6</v>
      </c>
      <c r="G114" s="96">
        <v>44475.0</v>
      </c>
      <c r="H114" s="96">
        <v>44475.0</v>
      </c>
      <c r="I114" s="17" t="s">
        <v>68</v>
      </c>
      <c r="J114" s="97" t="s">
        <v>25</v>
      </c>
      <c r="K114" s="4"/>
    </row>
    <row r="115">
      <c r="A115" s="17" t="s">
        <v>201</v>
      </c>
      <c r="B115" s="95" t="s">
        <v>6</v>
      </c>
      <c r="C115" s="17" t="s">
        <v>85</v>
      </c>
      <c r="D115" s="95">
        <v>0.5</v>
      </c>
      <c r="E115" s="95">
        <v>1.0</v>
      </c>
      <c r="F115" s="17" t="s">
        <v>6</v>
      </c>
      <c r="G115" s="96">
        <v>44475.0</v>
      </c>
      <c r="H115" s="96">
        <v>44475.0</v>
      </c>
      <c r="I115" s="17" t="s">
        <v>68</v>
      </c>
      <c r="J115" s="97" t="s">
        <v>25</v>
      </c>
      <c r="K115" s="4"/>
    </row>
    <row r="116">
      <c r="A116" s="17" t="s">
        <v>202</v>
      </c>
      <c r="B116" s="95" t="s">
        <v>6</v>
      </c>
      <c r="C116" s="17" t="s">
        <v>85</v>
      </c>
      <c r="D116" s="95">
        <v>4.0</v>
      </c>
      <c r="E116" s="95">
        <v>1.0</v>
      </c>
      <c r="F116" s="17" t="s">
        <v>6</v>
      </c>
      <c r="G116" s="96">
        <v>44475.0</v>
      </c>
      <c r="H116" s="96">
        <v>44475.0</v>
      </c>
      <c r="I116" s="17" t="s">
        <v>85</v>
      </c>
      <c r="J116" s="97" t="s">
        <v>26</v>
      </c>
      <c r="K116" s="4"/>
    </row>
    <row r="117">
      <c r="A117" s="17" t="s">
        <v>203</v>
      </c>
      <c r="B117" s="95" t="s">
        <v>6</v>
      </c>
      <c r="C117" s="17" t="s">
        <v>97</v>
      </c>
      <c r="D117" s="95">
        <v>0.5</v>
      </c>
      <c r="E117" s="95">
        <v>1.0</v>
      </c>
      <c r="F117" s="17" t="s">
        <v>6</v>
      </c>
      <c r="G117" s="96">
        <v>44475.0</v>
      </c>
      <c r="H117" s="96">
        <v>44475.0</v>
      </c>
      <c r="I117" s="17" t="s">
        <v>85</v>
      </c>
      <c r="J117" s="97" t="s">
        <v>26</v>
      </c>
      <c r="K117" s="4"/>
    </row>
    <row r="118">
      <c r="A118" s="17" t="s">
        <v>204</v>
      </c>
      <c r="B118" s="95" t="s">
        <v>6</v>
      </c>
      <c r="C118" s="17" t="s">
        <v>97</v>
      </c>
      <c r="D118" s="95">
        <v>0.5</v>
      </c>
      <c r="E118" s="95">
        <v>1.0</v>
      </c>
      <c r="F118" s="17" t="s">
        <v>6</v>
      </c>
      <c r="G118" s="96">
        <v>44475.0</v>
      </c>
      <c r="H118" s="96">
        <v>44475.0</v>
      </c>
      <c r="I118" s="17" t="s">
        <v>85</v>
      </c>
      <c r="J118" s="97" t="s">
        <v>26</v>
      </c>
      <c r="K118" s="4"/>
    </row>
    <row r="119">
      <c r="A119" s="17" t="s">
        <v>205</v>
      </c>
      <c r="B119" s="95" t="s">
        <v>6</v>
      </c>
      <c r="C119" s="17" t="s">
        <v>166</v>
      </c>
      <c r="D119" s="95">
        <v>0.5</v>
      </c>
      <c r="E119" s="95">
        <v>1.0</v>
      </c>
      <c r="F119" s="17" t="s">
        <v>6</v>
      </c>
      <c r="G119" s="96">
        <v>44475.0</v>
      </c>
      <c r="H119" s="96">
        <v>44475.0</v>
      </c>
      <c r="I119" s="17" t="s">
        <v>85</v>
      </c>
      <c r="J119" s="97" t="s">
        <v>26</v>
      </c>
      <c r="K119" s="4"/>
    </row>
    <row r="120">
      <c r="A120" s="17" t="s">
        <v>206</v>
      </c>
      <c r="B120" s="95" t="s">
        <v>6</v>
      </c>
      <c r="C120" s="17" t="s">
        <v>85</v>
      </c>
      <c r="D120" s="95">
        <v>0.5</v>
      </c>
      <c r="E120" s="95">
        <v>1.0</v>
      </c>
      <c r="F120" s="17" t="s">
        <v>6</v>
      </c>
      <c r="G120" s="96">
        <v>44475.0</v>
      </c>
      <c r="H120" s="96">
        <v>44475.0</v>
      </c>
      <c r="I120" s="17" t="s">
        <v>85</v>
      </c>
      <c r="J120" s="97" t="s">
        <v>26</v>
      </c>
      <c r="K120" s="4"/>
    </row>
    <row r="121">
      <c r="A121" s="17" t="s">
        <v>207</v>
      </c>
      <c r="B121" s="95" t="s">
        <v>6</v>
      </c>
      <c r="C121" s="17" t="s">
        <v>68</v>
      </c>
      <c r="D121" s="95">
        <v>0.5</v>
      </c>
      <c r="E121" s="95">
        <v>1.0</v>
      </c>
      <c r="F121" s="17" t="s">
        <v>6</v>
      </c>
      <c r="G121" s="96">
        <v>44475.0</v>
      </c>
      <c r="H121" s="96">
        <v>44475.0</v>
      </c>
      <c r="I121" s="17" t="s">
        <v>85</v>
      </c>
      <c r="J121" s="97" t="s">
        <v>26</v>
      </c>
      <c r="K121" s="4"/>
    </row>
    <row r="122">
      <c r="A122" s="17" t="s">
        <v>208</v>
      </c>
      <c r="B122" s="95" t="s">
        <v>6</v>
      </c>
      <c r="C122" s="17" t="s">
        <v>168</v>
      </c>
      <c r="D122" s="95">
        <v>0.5</v>
      </c>
      <c r="E122" s="95">
        <v>1.0</v>
      </c>
      <c r="F122" s="17" t="s">
        <v>6</v>
      </c>
      <c r="G122" s="96">
        <v>44475.0</v>
      </c>
      <c r="H122" s="96">
        <v>44475.0</v>
      </c>
      <c r="I122" s="17" t="s">
        <v>85</v>
      </c>
      <c r="J122" s="97" t="s">
        <v>26</v>
      </c>
      <c r="K122" s="4"/>
    </row>
    <row r="123">
      <c r="A123" s="17" t="s">
        <v>209</v>
      </c>
      <c r="B123" s="95" t="s">
        <v>6</v>
      </c>
      <c r="C123" s="17" t="s">
        <v>68</v>
      </c>
      <c r="D123" s="95">
        <v>0.5</v>
      </c>
      <c r="E123" s="95">
        <v>1.0</v>
      </c>
      <c r="F123" s="17" t="s">
        <v>6</v>
      </c>
      <c r="G123" s="96">
        <v>44475.0</v>
      </c>
      <c r="H123" s="96">
        <v>44475.0</v>
      </c>
      <c r="I123" s="17" t="s">
        <v>85</v>
      </c>
      <c r="J123" s="97" t="s">
        <v>26</v>
      </c>
      <c r="K123" s="4"/>
    </row>
    <row r="124">
      <c r="A124" s="17" t="s">
        <v>210</v>
      </c>
      <c r="B124" s="95" t="s">
        <v>6</v>
      </c>
      <c r="C124" s="17" t="s">
        <v>166</v>
      </c>
      <c r="D124" s="95">
        <v>0.5</v>
      </c>
      <c r="E124" s="95">
        <v>1.0</v>
      </c>
      <c r="F124" s="17" t="s">
        <v>6</v>
      </c>
      <c r="G124" s="96">
        <v>44475.0</v>
      </c>
      <c r="H124" s="96">
        <v>44475.0</v>
      </c>
      <c r="I124" s="17" t="s">
        <v>85</v>
      </c>
      <c r="J124" s="97" t="s">
        <v>26</v>
      </c>
      <c r="K124" s="4"/>
    </row>
    <row r="125">
      <c r="A125" s="17" t="s">
        <v>211</v>
      </c>
      <c r="B125" s="95" t="s">
        <v>6</v>
      </c>
      <c r="C125" s="17" t="s">
        <v>97</v>
      </c>
      <c r="D125" s="95">
        <v>0.5</v>
      </c>
      <c r="E125" s="95">
        <v>1.0</v>
      </c>
      <c r="F125" s="17" t="s">
        <v>6</v>
      </c>
      <c r="G125" s="96">
        <v>44475.0</v>
      </c>
      <c r="H125" s="96">
        <v>44475.0</v>
      </c>
      <c r="I125" s="17" t="s">
        <v>85</v>
      </c>
      <c r="J125" s="97" t="s">
        <v>26</v>
      </c>
      <c r="K125" s="4"/>
    </row>
    <row r="126">
      <c r="A126" s="17" t="s">
        <v>212</v>
      </c>
      <c r="B126" s="95" t="s">
        <v>6</v>
      </c>
      <c r="C126" s="17" t="s">
        <v>97</v>
      </c>
      <c r="D126" s="95">
        <v>3.0</v>
      </c>
      <c r="E126" s="95">
        <v>1.0</v>
      </c>
      <c r="F126" s="17" t="s">
        <v>6</v>
      </c>
      <c r="G126" s="96">
        <v>44475.0</v>
      </c>
      <c r="H126" s="96">
        <v>44475.0</v>
      </c>
      <c r="I126" s="17" t="s">
        <v>97</v>
      </c>
      <c r="J126" s="97" t="s">
        <v>213</v>
      </c>
      <c r="K126" s="4"/>
    </row>
    <row r="127">
      <c r="A127" s="17" t="s">
        <v>214</v>
      </c>
      <c r="B127" s="95" t="s">
        <v>6</v>
      </c>
      <c r="C127" s="17" t="s">
        <v>97</v>
      </c>
      <c r="D127" s="95">
        <v>3.0</v>
      </c>
      <c r="E127" s="95">
        <v>1.0</v>
      </c>
      <c r="F127" s="17" t="s">
        <v>6</v>
      </c>
      <c r="G127" s="96">
        <v>44475.0</v>
      </c>
      <c r="H127" s="96">
        <v>44475.0</v>
      </c>
      <c r="I127" s="17" t="s">
        <v>97</v>
      </c>
      <c r="J127" s="97" t="s">
        <v>213</v>
      </c>
      <c r="K127" s="4"/>
    </row>
    <row r="128">
      <c r="A128" s="17" t="s">
        <v>215</v>
      </c>
      <c r="B128" s="95" t="s">
        <v>6</v>
      </c>
      <c r="C128" s="17" t="s">
        <v>97</v>
      </c>
      <c r="D128" s="95">
        <v>1.0</v>
      </c>
      <c r="E128" s="95">
        <v>1.0</v>
      </c>
      <c r="F128" s="17" t="s">
        <v>6</v>
      </c>
      <c r="G128" s="96">
        <v>44475.0</v>
      </c>
      <c r="H128" s="96">
        <v>44475.0</v>
      </c>
      <c r="I128" s="17" t="s">
        <v>97</v>
      </c>
      <c r="J128" s="97" t="s">
        <v>213</v>
      </c>
      <c r="K128" s="4"/>
    </row>
    <row r="129">
      <c r="A129" s="17" t="s">
        <v>216</v>
      </c>
      <c r="B129" s="95" t="s">
        <v>6</v>
      </c>
      <c r="C129" s="17" t="s">
        <v>68</v>
      </c>
      <c r="D129" s="95">
        <v>1.0</v>
      </c>
      <c r="E129" s="95">
        <v>1.0</v>
      </c>
      <c r="F129" s="17" t="s">
        <v>6</v>
      </c>
      <c r="G129" s="96">
        <v>44475.0</v>
      </c>
      <c r="H129" s="96">
        <v>44475.0</v>
      </c>
      <c r="I129" s="17" t="s">
        <v>166</v>
      </c>
      <c r="J129" s="97" t="s">
        <v>28</v>
      </c>
      <c r="K129" s="4"/>
    </row>
    <row r="130">
      <c r="A130" s="17" t="s">
        <v>217</v>
      </c>
      <c r="B130" s="95" t="s">
        <v>6</v>
      </c>
      <c r="C130" s="17" t="s">
        <v>85</v>
      </c>
      <c r="D130" s="95">
        <v>1.5</v>
      </c>
      <c r="E130" s="95">
        <v>1.0</v>
      </c>
      <c r="F130" s="17" t="s">
        <v>6</v>
      </c>
      <c r="G130" s="96">
        <v>44475.0</v>
      </c>
      <c r="H130" s="96">
        <v>44475.0</v>
      </c>
      <c r="I130" s="17" t="s">
        <v>166</v>
      </c>
      <c r="J130" s="97" t="s">
        <v>28</v>
      </c>
      <c r="K130" s="4"/>
    </row>
    <row r="131">
      <c r="A131" s="17" t="s">
        <v>218</v>
      </c>
      <c r="B131" s="95" t="s">
        <v>6</v>
      </c>
      <c r="C131" s="17" t="s">
        <v>166</v>
      </c>
      <c r="D131" s="95">
        <v>1.5</v>
      </c>
      <c r="E131" s="95">
        <v>1.0</v>
      </c>
      <c r="F131" s="17" t="s">
        <v>6</v>
      </c>
      <c r="G131" s="96">
        <v>44475.0</v>
      </c>
      <c r="H131" s="96">
        <v>44475.0</v>
      </c>
      <c r="I131" s="17" t="s">
        <v>166</v>
      </c>
      <c r="J131" s="97" t="s">
        <v>28</v>
      </c>
      <c r="K131" s="4"/>
    </row>
    <row r="132">
      <c r="A132" s="20" t="s">
        <v>219</v>
      </c>
      <c r="B132" s="98" t="s">
        <v>6</v>
      </c>
      <c r="C132" s="20" t="s">
        <v>168</v>
      </c>
      <c r="D132" s="98">
        <v>1.0</v>
      </c>
      <c r="E132" s="98">
        <v>2.0</v>
      </c>
      <c r="F132" s="20" t="s">
        <v>6</v>
      </c>
      <c r="G132" s="99">
        <v>44487.0</v>
      </c>
      <c r="H132" s="99"/>
      <c r="I132" s="20" t="s">
        <v>168</v>
      </c>
      <c r="J132" s="20"/>
      <c r="K132" s="4"/>
    </row>
    <row r="133">
      <c r="A133" s="20" t="s">
        <v>220</v>
      </c>
      <c r="B133" s="98" t="s">
        <v>6</v>
      </c>
      <c r="C133" s="20" t="s">
        <v>168</v>
      </c>
      <c r="D133" s="98">
        <v>1.0</v>
      </c>
      <c r="E133" s="98">
        <v>2.0</v>
      </c>
      <c r="F133" s="20" t="s">
        <v>6</v>
      </c>
      <c r="G133" s="99">
        <v>44487.0</v>
      </c>
      <c r="H133" s="99"/>
      <c r="I133" s="20" t="s">
        <v>168</v>
      </c>
      <c r="J133" s="20"/>
      <c r="K133" s="4"/>
    </row>
    <row r="134">
      <c r="A134" s="20" t="s">
        <v>221</v>
      </c>
      <c r="B134" s="98" t="s">
        <v>6</v>
      </c>
      <c r="C134" s="20" t="s">
        <v>168</v>
      </c>
      <c r="D134" s="98">
        <v>1.0</v>
      </c>
      <c r="E134" s="98">
        <v>2.0</v>
      </c>
      <c r="F134" s="20" t="s">
        <v>6</v>
      </c>
      <c r="G134" s="99">
        <v>44487.0</v>
      </c>
      <c r="H134" s="99"/>
      <c r="I134" s="20" t="s">
        <v>168</v>
      </c>
      <c r="J134" s="20"/>
      <c r="K134" s="4"/>
    </row>
    <row r="135">
      <c r="A135" s="20" t="s">
        <v>222</v>
      </c>
      <c r="B135" s="98" t="s">
        <v>6</v>
      </c>
      <c r="C135" s="20" t="s">
        <v>97</v>
      </c>
      <c r="D135" s="98">
        <v>3.0</v>
      </c>
      <c r="E135" s="98">
        <v>2.0</v>
      </c>
      <c r="F135" s="20" t="s">
        <v>6</v>
      </c>
      <c r="G135" s="99">
        <v>44487.0</v>
      </c>
      <c r="H135" s="99">
        <v>44496.0</v>
      </c>
      <c r="I135" s="20" t="s">
        <v>168</v>
      </c>
      <c r="J135" s="20" t="s">
        <v>33</v>
      </c>
      <c r="K135" s="4"/>
    </row>
    <row r="136">
      <c r="A136" s="20" t="s">
        <v>223</v>
      </c>
      <c r="B136" s="98" t="s">
        <v>6</v>
      </c>
      <c r="C136" s="20" t="s">
        <v>68</v>
      </c>
      <c r="D136" s="98">
        <v>3.0</v>
      </c>
      <c r="E136" s="98">
        <v>2.0</v>
      </c>
      <c r="F136" s="20" t="s">
        <v>6</v>
      </c>
      <c r="G136" s="99">
        <v>44487.0</v>
      </c>
      <c r="H136" s="99">
        <v>44496.0</v>
      </c>
      <c r="I136" s="20" t="s">
        <v>168</v>
      </c>
      <c r="J136" s="20" t="s">
        <v>33</v>
      </c>
      <c r="K136" s="4"/>
    </row>
    <row r="137">
      <c r="A137" s="20" t="s">
        <v>224</v>
      </c>
      <c r="B137" s="98" t="s">
        <v>6</v>
      </c>
      <c r="C137" s="20" t="s">
        <v>85</v>
      </c>
      <c r="D137" s="98">
        <v>3.0</v>
      </c>
      <c r="E137" s="98">
        <v>2.0</v>
      </c>
      <c r="F137" s="20" t="s">
        <v>6</v>
      </c>
      <c r="G137" s="99">
        <v>44487.0</v>
      </c>
      <c r="H137" s="99">
        <v>44496.0</v>
      </c>
      <c r="I137" s="20" t="s">
        <v>168</v>
      </c>
      <c r="J137" s="20" t="s">
        <v>33</v>
      </c>
      <c r="K137" s="4"/>
    </row>
    <row r="138">
      <c r="A138" s="20" t="s">
        <v>225</v>
      </c>
      <c r="B138" s="98" t="s">
        <v>6</v>
      </c>
      <c r="C138" s="20" t="s">
        <v>168</v>
      </c>
      <c r="D138" s="98">
        <v>3.0</v>
      </c>
      <c r="E138" s="98">
        <v>2.0</v>
      </c>
      <c r="F138" s="20" t="s">
        <v>6</v>
      </c>
      <c r="G138" s="99">
        <v>44487.0</v>
      </c>
      <c r="H138" s="99">
        <v>44496.0</v>
      </c>
      <c r="I138" s="20" t="s">
        <v>168</v>
      </c>
      <c r="J138" s="20" t="s">
        <v>33</v>
      </c>
      <c r="K138" s="4"/>
    </row>
    <row r="139">
      <c r="A139" s="20" t="s">
        <v>226</v>
      </c>
      <c r="B139" s="98" t="s">
        <v>6</v>
      </c>
      <c r="C139" s="20" t="s">
        <v>166</v>
      </c>
      <c r="D139" s="98">
        <v>3.0</v>
      </c>
      <c r="E139" s="98">
        <v>2.0</v>
      </c>
      <c r="F139" s="20" t="s">
        <v>6</v>
      </c>
      <c r="G139" s="99">
        <v>44487.0</v>
      </c>
      <c r="H139" s="99">
        <v>44496.0</v>
      </c>
      <c r="I139" s="20" t="s">
        <v>168</v>
      </c>
      <c r="J139" s="20" t="s">
        <v>33</v>
      </c>
      <c r="K139" s="4"/>
    </row>
    <row r="140">
      <c r="A140" s="20" t="s">
        <v>227</v>
      </c>
      <c r="B140" s="98" t="s">
        <v>6</v>
      </c>
      <c r="C140" s="20" t="s">
        <v>68</v>
      </c>
      <c r="D140" s="98">
        <v>3.0</v>
      </c>
      <c r="E140" s="98">
        <v>2.0</v>
      </c>
      <c r="F140" s="20" t="s">
        <v>6</v>
      </c>
      <c r="G140" s="99">
        <v>44487.0</v>
      </c>
      <c r="H140" s="99">
        <v>44496.0</v>
      </c>
      <c r="I140" s="20" t="s">
        <v>168</v>
      </c>
      <c r="J140" s="20" t="s">
        <v>33</v>
      </c>
      <c r="K140" s="4"/>
    </row>
    <row r="141">
      <c r="A141" s="20" t="s">
        <v>228</v>
      </c>
      <c r="B141" s="98" t="s">
        <v>6</v>
      </c>
      <c r="C141" s="20" t="s">
        <v>97</v>
      </c>
      <c r="D141" s="98">
        <v>3.0</v>
      </c>
      <c r="E141" s="98">
        <v>2.0</v>
      </c>
      <c r="F141" s="20" t="s">
        <v>6</v>
      </c>
      <c r="G141" s="99">
        <v>44487.0</v>
      </c>
      <c r="H141" s="99">
        <v>44496.0</v>
      </c>
      <c r="I141" s="20" t="s">
        <v>168</v>
      </c>
      <c r="J141" s="20" t="s">
        <v>33</v>
      </c>
      <c r="K141" s="4"/>
    </row>
    <row r="142">
      <c r="A142" s="20" t="s">
        <v>229</v>
      </c>
      <c r="B142" s="98" t="s">
        <v>6</v>
      </c>
      <c r="C142" s="20" t="s">
        <v>85</v>
      </c>
      <c r="D142" s="98">
        <v>3.0</v>
      </c>
      <c r="E142" s="98">
        <v>2.0</v>
      </c>
      <c r="F142" s="20" t="s">
        <v>6</v>
      </c>
      <c r="G142" s="99">
        <v>44487.0</v>
      </c>
      <c r="H142" s="99">
        <v>44496.0</v>
      </c>
      <c r="I142" s="20" t="s">
        <v>168</v>
      </c>
      <c r="J142" s="20" t="s">
        <v>33</v>
      </c>
      <c r="K142" s="4"/>
    </row>
    <row r="143">
      <c r="A143" s="20" t="s">
        <v>230</v>
      </c>
      <c r="B143" s="98" t="s">
        <v>6</v>
      </c>
      <c r="C143" s="20" t="s">
        <v>166</v>
      </c>
      <c r="D143" s="98">
        <v>1.0</v>
      </c>
      <c r="E143" s="98">
        <v>2.0</v>
      </c>
      <c r="F143" s="20" t="s">
        <v>6</v>
      </c>
      <c r="G143" s="99">
        <v>44487.0</v>
      </c>
      <c r="H143" s="99">
        <v>44496.0</v>
      </c>
      <c r="I143" s="20" t="s">
        <v>168</v>
      </c>
      <c r="J143" s="20" t="s">
        <v>33</v>
      </c>
      <c r="K143" s="4"/>
    </row>
    <row r="144">
      <c r="A144" s="20" t="s">
        <v>231</v>
      </c>
      <c r="B144" s="98" t="s">
        <v>6</v>
      </c>
      <c r="C144" s="20" t="s">
        <v>166</v>
      </c>
      <c r="D144" s="98">
        <v>1.0</v>
      </c>
      <c r="E144" s="98">
        <v>2.0</v>
      </c>
      <c r="F144" s="20" t="s">
        <v>6</v>
      </c>
      <c r="G144" s="99">
        <v>44487.0</v>
      </c>
      <c r="H144" s="99">
        <v>44496.0</v>
      </c>
      <c r="I144" s="20" t="s">
        <v>168</v>
      </c>
      <c r="J144" s="20" t="s">
        <v>33</v>
      </c>
      <c r="K144" s="4"/>
    </row>
    <row r="145">
      <c r="A145" s="20" t="s">
        <v>232</v>
      </c>
      <c r="B145" s="98" t="s">
        <v>6</v>
      </c>
      <c r="C145" s="20" t="s">
        <v>166</v>
      </c>
      <c r="D145" s="98">
        <v>1.0</v>
      </c>
      <c r="E145" s="98">
        <v>2.0</v>
      </c>
      <c r="F145" s="20" t="s">
        <v>6</v>
      </c>
      <c r="G145" s="99">
        <v>44487.0</v>
      </c>
      <c r="H145" s="99">
        <v>44496.0</v>
      </c>
      <c r="I145" s="20" t="s">
        <v>168</v>
      </c>
      <c r="J145" s="20" t="s">
        <v>33</v>
      </c>
      <c r="K145" s="4"/>
    </row>
    <row r="146">
      <c r="A146" s="23" t="s">
        <v>233</v>
      </c>
      <c r="B146" s="100" t="s">
        <v>6</v>
      </c>
      <c r="C146" s="23" t="s">
        <v>168</v>
      </c>
      <c r="D146" s="101">
        <v>4.0</v>
      </c>
      <c r="E146" s="100">
        <v>3.0</v>
      </c>
      <c r="F146" s="23" t="s">
        <v>6</v>
      </c>
      <c r="G146" s="102">
        <v>44495.0</v>
      </c>
      <c r="H146" s="102">
        <v>44496.0</v>
      </c>
      <c r="I146" s="23" t="s">
        <v>68</v>
      </c>
      <c r="J146" s="23" t="s">
        <v>30</v>
      </c>
      <c r="K146" s="4"/>
    </row>
    <row r="147">
      <c r="A147" s="23" t="s">
        <v>234</v>
      </c>
      <c r="B147" s="100" t="s">
        <v>6</v>
      </c>
      <c r="C147" s="23" t="s">
        <v>97</v>
      </c>
      <c r="D147" s="101">
        <v>4.0</v>
      </c>
      <c r="E147" s="100">
        <v>3.0</v>
      </c>
      <c r="F147" s="23" t="s">
        <v>6</v>
      </c>
      <c r="G147" s="102">
        <v>44495.0</v>
      </c>
      <c r="H147" s="102">
        <v>44496.0</v>
      </c>
      <c r="I147" s="23" t="s">
        <v>68</v>
      </c>
      <c r="J147" s="23" t="s">
        <v>30</v>
      </c>
      <c r="K147" s="4"/>
    </row>
    <row r="148">
      <c r="A148" s="23" t="s">
        <v>235</v>
      </c>
      <c r="B148" s="100" t="s">
        <v>6</v>
      </c>
      <c r="C148" s="23" t="s">
        <v>68</v>
      </c>
      <c r="D148" s="100">
        <v>2.0</v>
      </c>
      <c r="E148" s="100">
        <v>3.0</v>
      </c>
      <c r="F148" s="23" t="s">
        <v>6</v>
      </c>
      <c r="G148" s="102">
        <v>44495.0</v>
      </c>
      <c r="H148" s="102">
        <v>44496.0</v>
      </c>
      <c r="I148" s="23" t="s">
        <v>166</v>
      </c>
      <c r="J148" s="23" t="s">
        <v>33</v>
      </c>
      <c r="K148" s="4"/>
    </row>
    <row r="149">
      <c r="A149" s="23" t="s">
        <v>236</v>
      </c>
      <c r="B149" s="100" t="s">
        <v>6</v>
      </c>
      <c r="C149" s="23" t="s">
        <v>85</v>
      </c>
      <c r="D149" s="100">
        <v>2.0</v>
      </c>
      <c r="E149" s="100">
        <v>3.0</v>
      </c>
      <c r="F149" s="23" t="s">
        <v>6</v>
      </c>
      <c r="G149" s="102">
        <v>44495.0</v>
      </c>
      <c r="H149" s="102">
        <v>44496.0</v>
      </c>
      <c r="I149" s="23" t="s">
        <v>166</v>
      </c>
      <c r="J149" s="23" t="s">
        <v>33</v>
      </c>
      <c r="K149" s="4"/>
    </row>
    <row r="150">
      <c r="A150" s="23" t="s">
        <v>237</v>
      </c>
      <c r="B150" s="100" t="s">
        <v>6</v>
      </c>
      <c r="C150" s="23" t="s">
        <v>97</v>
      </c>
      <c r="D150" s="100">
        <v>2.0</v>
      </c>
      <c r="E150" s="100">
        <v>3.0</v>
      </c>
      <c r="F150" s="23" t="s">
        <v>6</v>
      </c>
      <c r="G150" s="102">
        <v>44495.0</v>
      </c>
      <c r="H150" s="102">
        <v>44496.0</v>
      </c>
      <c r="I150" s="23" t="s">
        <v>166</v>
      </c>
      <c r="J150" s="23" t="s">
        <v>33</v>
      </c>
      <c r="K150" s="4"/>
    </row>
    <row r="151">
      <c r="A151" s="23" t="s">
        <v>238</v>
      </c>
      <c r="B151" s="100" t="s">
        <v>6</v>
      </c>
      <c r="C151" s="23" t="s">
        <v>168</v>
      </c>
      <c r="D151" s="100">
        <v>2.0</v>
      </c>
      <c r="E151" s="100">
        <v>3.0</v>
      </c>
      <c r="F151" s="23" t="s">
        <v>6</v>
      </c>
      <c r="G151" s="102">
        <v>44495.0</v>
      </c>
      <c r="H151" s="102">
        <v>44496.0</v>
      </c>
      <c r="I151" s="23" t="s">
        <v>166</v>
      </c>
      <c r="J151" s="23" t="s">
        <v>33</v>
      </c>
    </row>
    <row r="152">
      <c r="A152" s="23" t="s">
        <v>239</v>
      </c>
      <c r="B152" s="100" t="s">
        <v>6</v>
      </c>
      <c r="C152" s="23" t="s">
        <v>166</v>
      </c>
      <c r="D152" s="100">
        <v>2.0</v>
      </c>
      <c r="E152" s="100">
        <v>3.0</v>
      </c>
      <c r="F152" s="23" t="s">
        <v>6</v>
      </c>
      <c r="G152" s="102">
        <v>44495.0</v>
      </c>
      <c r="H152" s="102">
        <v>44496.0</v>
      </c>
      <c r="I152" s="23" t="s">
        <v>166</v>
      </c>
      <c r="J152" s="23" t="s">
        <v>33</v>
      </c>
      <c r="K152" s="103"/>
    </row>
    <row r="153">
      <c r="A153" s="23" t="s">
        <v>240</v>
      </c>
      <c r="B153" s="100" t="s">
        <v>6</v>
      </c>
      <c r="C153" s="23" t="s">
        <v>168</v>
      </c>
      <c r="D153" s="101">
        <v>2.0</v>
      </c>
      <c r="E153" s="100">
        <v>3.0</v>
      </c>
      <c r="F153" s="23" t="s">
        <v>6</v>
      </c>
      <c r="G153" s="102">
        <v>44495.0</v>
      </c>
      <c r="H153" s="102">
        <v>44496.0</v>
      </c>
      <c r="I153" s="23" t="s">
        <v>68</v>
      </c>
      <c r="J153" s="23" t="s">
        <v>30</v>
      </c>
    </row>
    <row r="154">
      <c r="A154" s="23" t="s">
        <v>241</v>
      </c>
      <c r="B154" s="100" t="s">
        <v>6</v>
      </c>
      <c r="C154" s="23" t="s">
        <v>68</v>
      </c>
      <c r="D154" s="101">
        <v>4.0</v>
      </c>
      <c r="E154" s="100">
        <v>3.0</v>
      </c>
      <c r="F154" s="23" t="s">
        <v>6</v>
      </c>
      <c r="G154" s="102">
        <v>44495.0</v>
      </c>
      <c r="H154" s="102">
        <v>44496.0</v>
      </c>
      <c r="I154" s="23" t="s">
        <v>68</v>
      </c>
      <c r="J154" s="23" t="s">
        <v>30</v>
      </c>
      <c r="K154" s="103"/>
    </row>
    <row r="155">
      <c r="A155" s="23" t="s">
        <v>242</v>
      </c>
      <c r="B155" s="100" t="s">
        <v>6</v>
      </c>
      <c r="C155" s="23" t="s">
        <v>85</v>
      </c>
      <c r="D155" s="101">
        <v>4.0</v>
      </c>
      <c r="E155" s="100">
        <v>3.0</v>
      </c>
      <c r="F155" s="23" t="s">
        <v>6</v>
      </c>
      <c r="G155" s="102">
        <v>44495.0</v>
      </c>
      <c r="H155" s="102">
        <v>44496.0</v>
      </c>
      <c r="I155" s="23" t="s">
        <v>68</v>
      </c>
      <c r="J155" s="23" t="s">
        <v>30</v>
      </c>
      <c r="K155" s="103"/>
    </row>
    <row r="156">
      <c r="A156" s="23" t="s">
        <v>243</v>
      </c>
      <c r="B156" s="100" t="s">
        <v>6</v>
      </c>
      <c r="C156" s="23" t="s">
        <v>166</v>
      </c>
      <c r="D156" s="101">
        <v>4.0</v>
      </c>
      <c r="E156" s="100">
        <v>3.0</v>
      </c>
      <c r="F156" s="23" t="s">
        <v>6</v>
      </c>
      <c r="G156" s="102">
        <v>44495.0</v>
      </c>
      <c r="H156" s="102">
        <v>44496.0</v>
      </c>
      <c r="I156" s="23" t="s">
        <v>68</v>
      </c>
      <c r="J156" s="23" t="s">
        <v>30</v>
      </c>
      <c r="K156" s="103"/>
    </row>
    <row r="157">
      <c r="A157" s="23" t="s">
        <v>244</v>
      </c>
      <c r="B157" s="100" t="s">
        <v>6</v>
      </c>
      <c r="C157" s="23" t="s">
        <v>68</v>
      </c>
      <c r="D157" s="101">
        <v>4.0</v>
      </c>
      <c r="E157" s="100">
        <v>3.0</v>
      </c>
      <c r="F157" s="23" t="s">
        <v>6</v>
      </c>
      <c r="G157" s="102">
        <v>44495.0</v>
      </c>
      <c r="H157" s="102">
        <v>44496.0</v>
      </c>
      <c r="I157" s="23" t="s">
        <v>68</v>
      </c>
      <c r="J157" s="23" t="s">
        <v>30</v>
      </c>
      <c r="K157" s="103"/>
    </row>
    <row r="158">
      <c r="A158" s="23" t="s">
        <v>245</v>
      </c>
      <c r="B158" s="100" t="s">
        <v>6</v>
      </c>
      <c r="C158" s="23" t="s">
        <v>97</v>
      </c>
      <c r="D158" s="101">
        <v>4.0</v>
      </c>
      <c r="E158" s="100">
        <v>3.0</v>
      </c>
      <c r="F158" s="23" t="s">
        <v>6</v>
      </c>
      <c r="G158" s="102">
        <v>44495.0</v>
      </c>
      <c r="H158" s="102">
        <v>44496.0</v>
      </c>
      <c r="I158" s="23" t="s">
        <v>97</v>
      </c>
      <c r="J158" s="23" t="s">
        <v>31</v>
      </c>
      <c r="K158" s="103"/>
    </row>
    <row r="159">
      <c r="A159" s="23" t="s">
        <v>246</v>
      </c>
      <c r="B159" s="100" t="s">
        <v>6</v>
      </c>
      <c r="C159" s="23" t="s">
        <v>85</v>
      </c>
      <c r="D159" s="101">
        <v>4.0</v>
      </c>
      <c r="E159" s="100">
        <v>3.0</v>
      </c>
      <c r="F159" s="23" t="s">
        <v>6</v>
      </c>
      <c r="G159" s="102">
        <v>44495.0</v>
      </c>
      <c r="H159" s="102">
        <v>44496.0</v>
      </c>
      <c r="I159" s="23" t="s">
        <v>97</v>
      </c>
      <c r="J159" s="23" t="s">
        <v>31</v>
      </c>
      <c r="K159" s="103"/>
    </row>
    <row r="160">
      <c r="A160" s="23" t="s">
        <v>247</v>
      </c>
      <c r="B160" s="100" t="s">
        <v>6</v>
      </c>
      <c r="C160" s="23" t="s">
        <v>166</v>
      </c>
      <c r="D160" s="101">
        <v>4.0</v>
      </c>
      <c r="E160" s="100">
        <v>3.0</v>
      </c>
      <c r="F160" s="23" t="s">
        <v>6</v>
      </c>
      <c r="G160" s="102">
        <v>44495.0</v>
      </c>
      <c r="H160" s="102">
        <v>44496.0</v>
      </c>
      <c r="I160" s="23" t="s">
        <v>97</v>
      </c>
      <c r="J160" s="23" t="s">
        <v>31</v>
      </c>
    </row>
    <row r="161">
      <c r="A161" s="23" t="s">
        <v>248</v>
      </c>
      <c r="B161" s="100" t="s">
        <v>6</v>
      </c>
      <c r="C161" s="23" t="s">
        <v>97</v>
      </c>
      <c r="D161" s="100">
        <v>3.0</v>
      </c>
      <c r="E161" s="100">
        <v>3.0</v>
      </c>
      <c r="F161" s="23" t="s">
        <v>6</v>
      </c>
      <c r="G161" s="102">
        <v>44495.0</v>
      </c>
      <c r="H161" s="102">
        <v>44496.0</v>
      </c>
      <c r="I161" s="23" t="s">
        <v>97</v>
      </c>
      <c r="J161" s="23" t="s">
        <v>31</v>
      </c>
    </row>
    <row r="162">
      <c r="A162" s="23" t="s">
        <v>249</v>
      </c>
      <c r="B162" s="100" t="s">
        <v>6</v>
      </c>
      <c r="C162" s="23" t="s">
        <v>166</v>
      </c>
      <c r="D162" s="100">
        <v>2.0</v>
      </c>
      <c r="E162" s="100">
        <v>3.0</v>
      </c>
      <c r="F162" s="23" t="s">
        <v>6</v>
      </c>
      <c r="G162" s="102">
        <v>44495.0</v>
      </c>
      <c r="H162" s="102">
        <v>44496.0</v>
      </c>
      <c r="I162" s="23" t="s">
        <v>97</v>
      </c>
      <c r="J162" s="23" t="s">
        <v>31</v>
      </c>
    </row>
    <row r="163">
      <c r="A163" s="23" t="s">
        <v>250</v>
      </c>
      <c r="B163" s="100" t="s">
        <v>6</v>
      </c>
      <c r="C163" s="23" t="s">
        <v>168</v>
      </c>
      <c r="D163" s="101">
        <v>2.0</v>
      </c>
      <c r="E163" s="100">
        <v>3.0</v>
      </c>
      <c r="F163" s="23" t="s">
        <v>6</v>
      </c>
      <c r="G163" s="102">
        <v>44495.0</v>
      </c>
      <c r="H163" s="102">
        <v>44496.0</v>
      </c>
      <c r="I163" s="23" t="s">
        <v>97</v>
      </c>
      <c r="J163" s="23" t="s">
        <v>31</v>
      </c>
    </row>
    <row r="164">
      <c r="A164" s="23" t="s">
        <v>251</v>
      </c>
      <c r="B164" s="100" t="s">
        <v>6</v>
      </c>
      <c r="C164" s="23" t="s">
        <v>68</v>
      </c>
      <c r="D164" s="101">
        <v>2.0</v>
      </c>
      <c r="E164" s="100">
        <v>3.0</v>
      </c>
      <c r="F164" s="23" t="s">
        <v>6</v>
      </c>
      <c r="G164" s="102">
        <v>44495.0</v>
      </c>
      <c r="H164" s="102">
        <v>44496.0</v>
      </c>
      <c r="I164" s="23" t="s">
        <v>97</v>
      </c>
      <c r="J164" s="23" t="s">
        <v>31</v>
      </c>
    </row>
    <row r="165">
      <c r="A165" s="23" t="s">
        <v>252</v>
      </c>
      <c r="B165" s="100" t="s">
        <v>6</v>
      </c>
      <c r="C165" s="23" t="s">
        <v>97</v>
      </c>
      <c r="D165" s="100">
        <v>1.0</v>
      </c>
      <c r="E165" s="100">
        <v>3.0</v>
      </c>
      <c r="F165" s="23" t="s">
        <v>6</v>
      </c>
      <c r="G165" s="102">
        <v>44495.0</v>
      </c>
      <c r="H165" s="102">
        <v>44496.0</v>
      </c>
      <c r="I165" s="23" t="s">
        <v>97</v>
      </c>
      <c r="J165" s="23" t="s">
        <v>31</v>
      </c>
    </row>
    <row r="166">
      <c r="A166" s="23" t="s">
        <v>253</v>
      </c>
      <c r="B166" s="100" t="s">
        <v>6</v>
      </c>
      <c r="C166" s="23" t="s">
        <v>68</v>
      </c>
      <c r="D166" s="101">
        <v>2.0</v>
      </c>
      <c r="E166" s="100">
        <v>3.0</v>
      </c>
      <c r="F166" s="23" t="s">
        <v>6</v>
      </c>
      <c r="G166" s="102">
        <v>44495.0</v>
      </c>
      <c r="H166" s="102">
        <v>44496.0</v>
      </c>
      <c r="I166" s="23" t="s">
        <v>97</v>
      </c>
      <c r="J166" s="23" t="s">
        <v>31</v>
      </c>
    </row>
    <row r="167">
      <c r="A167" s="23" t="s">
        <v>254</v>
      </c>
      <c r="B167" s="100" t="s">
        <v>6</v>
      </c>
      <c r="C167" s="23" t="s">
        <v>85</v>
      </c>
      <c r="D167" s="101">
        <v>4.0</v>
      </c>
      <c r="E167" s="100">
        <v>3.0</v>
      </c>
      <c r="F167" s="23" t="s">
        <v>6</v>
      </c>
      <c r="G167" s="102">
        <v>44495.0</v>
      </c>
      <c r="H167" s="102">
        <v>44496.0</v>
      </c>
      <c r="I167" s="23" t="s">
        <v>166</v>
      </c>
      <c r="J167" s="23" t="s">
        <v>33</v>
      </c>
    </row>
    <row r="168">
      <c r="A168" s="23" t="s">
        <v>255</v>
      </c>
      <c r="B168" s="100" t="s">
        <v>6</v>
      </c>
      <c r="C168" s="23" t="s">
        <v>166</v>
      </c>
      <c r="D168" s="101">
        <v>4.0</v>
      </c>
      <c r="E168" s="100">
        <v>3.0</v>
      </c>
      <c r="F168" s="23" t="s">
        <v>6</v>
      </c>
      <c r="G168" s="102">
        <v>44495.0</v>
      </c>
      <c r="H168" s="102">
        <v>44496.0</v>
      </c>
      <c r="I168" s="23" t="s">
        <v>166</v>
      </c>
      <c r="J168" s="23" t="s">
        <v>33</v>
      </c>
    </row>
    <row r="169">
      <c r="A169" s="23" t="s">
        <v>256</v>
      </c>
      <c r="B169" s="100" t="s">
        <v>6</v>
      </c>
      <c r="C169" s="23" t="s">
        <v>168</v>
      </c>
      <c r="D169" s="101">
        <v>4.0</v>
      </c>
      <c r="E169" s="100">
        <v>3.0</v>
      </c>
      <c r="F169" s="23" t="s">
        <v>6</v>
      </c>
      <c r="G169" s="102">
        <v>44495.0</v>
      </c>
      <c r="H169" s="102">
        <v>44496.0</v>
      </c>
      <c r="I169" s="23" t="s">
        <v>166</v>
      </c>
      <c r="J169" s="23" t="s">
        <v>33</v>
      </c>
    </row>
    <row r="170">
      <c r="A170" s="27" t="s">
        <v>257</v>
      </c>
      <c r="B170" s="104" t="s">
        <v>6</v>
      </c>
      <c r="C170" s="27" t="s">
        <v>168</v>
      </c>
      <c r="D170" s="104">
        <v>3.0</v>
      </c>
      <c r="E170" s="104">
        <v>4.0</v>
      </c>
      <c r="F170" s="27" t="s">
        <v>6</v>
      </c>
      <c r="G170" s="105">
        <v>44512.0</v>
      </c>
      <c r="H170" s="105">
        <v>44538.0</v>
      </c>
      <c r="I170" s="27" t="s">
        <v>85</v>
      </c>
      <c r="J170" s="27" t="s">
        <v>25</v>
      </c>
    </row>
    <row r="171">
      <c r="A171" s="27" t="s">
        <v>258</v>
      </c>
      <c r="B171" s="104" t="s">
        <v>6</v>
      </c>
      <c r="C171" s="27" t="s">
        <v>97</v>
      </c>
      <c r="D171" s="104">
        <v>3.0</v>
      </c>
      <c r="E171" s="104">
        <v>4.0</v>
      </c>
      <c r="F171" s="27" t="s">
        <v>6</v>
      </c>
      <c r="G171" s="105">
        <v>44512.0</v>
      </c>
      <c r="H171" s="105">
        <v>44538.0</v>
      </c>
      <c r="I171" s="27" t="s">
        <v>85</v>
      </c>
      <c r="J171" s="27" t="s">
        <v>25</v>
      </c>
    </row>
    <row r="172">
      <c r="A172" s="27" t="s">
        <v>259</v>
      </c>
      <c r="B172" s="104" t="s">
        <v>6</v>
      </c>
      <c r="C172" s="27" t="s">
        <v>168</v>
      </c>
      <c r="D172" s="104">
        <v>1.0</v>
      </c>
      <c r="E172" s="104">
        <v>4.0</v>
      </c>
      <c r="F172" s="27" t="s">
        <v>6</v>
      </c>
      <c r="G172" s="105">
        <v>44512.0</v>
      </c>
      <c r="H172" s="105">
        <v>44538.0</v>
      </c>
      <c r="I172" s="27" t="s">
        <v>85</v>
      </c>
      <c r="J172" s="27" t="s">
        <v>26</v>
      </c>
    </row>
    <row r="173">
      <c r="A173" s="27" t="s">
        <v>260</v>
      </c>
      <c r="B173" s="104" t="s">
        <v>6</v>
      </c>
      <c r="C173" s="27" t="s">
        <v>85</v>
      </c>
      <c r="D173" s="104">
        <v>4.0</v>
      </c>
      <c r="E173" s="104">
        <v>4.0</v>
      </c>
      <c r="F173" s="27" t="s">
        <v>6</v>
      </c>
      <c r="G173" s="105">
        <v>44512.0</v>
      </c>
      <c r="H173" s="105">
        <v>44538.0</v>
      </c>
      <c r="I173" s="27" t="s">
        <v>85</v>
      </c>
      <c r="J173" s="27" t="s">
        <v>33</v>
      </c>
    </row>
    <row r="174">
      <c r="A174" s="27" t="s">
        <v>261</v>
      </c>
      <c r="B174" s="104" t="s">
        <v>6</v>
      </c>
      <c r="C174" s="27" t="s">
        <v>68</v>
      </c>
      <c r="D174" s="104">
        <v>3.5</v>
      </c>
      <c r="E174" s="104">
        <v>4.0</v>
      </c>
      <c r="F174" s="27" t="s">
        <v>6</v>
      </c>
      <c r="G174" s="105">
        <v>44512.0</v>
      </c>
      <c r="H174" s="105">
        <v>44538.0</v>
      </c>
      <c r="I174" s="27" t="s">
        <v>85</v>
      </c>
      <c r="J174" s="27" t="s">
        <v>33</v>
      </c>
    </row>
    <row r="175">
      <c r="A175" s="27" t="s">
        <v>262</v>
      </c>
      <c r="B175" s="104" t="s">
        <v>6</v>
      </c>
      <c r="C175" s="27" t="s">
        <v>168</v>
      </c>
      <c r="D175" s="104">
        <v>1.0</v>
      </c>
      <c r="E175" s="104">
        <v>4.0</v>
      </c>
      <c r="F175" s="27" t="s">
        <v>6</v>
      </c>
      <c r="G175" s="105">
        <v>44512.0</v>
      </c>
      <c r="H175" s="105">
        <v>44538.0</v>
      </c>
      <c r="I175" s="27" t="s">
        <v>85</v>
      </c>
      <c r="J175" s="27" t="s">
        <v>34</v>
      </c>
    </row>
    <row r="176">
      <c r="A176" s="27" t="s">
        <v>263</v>
      </c>
      <c r="B176" s="104" t="s">
        <v>6</v>
      </c>
      <c r="C176" s="27" t="s">
        <v>97</v>
      </c>
      <c r="D176" s="104">
        <v>1.0</v>
      </c>
      <c r="E176" s="104">
        <v>4.0</v>
      </c>
      <c r="F176" s="27" t="s">
        <v>6</v>
      </c>
      <c r="G176" s="105">
        <v>44512.0</v>
      </c>
      <c r="H176" s="105">
        <v>44538.0</v>
      </c>
      <c r="I176" s="27" t="s">
        <v>85</v>
      </c>
      <c r="J176" s="27" t="s">
        <v>34</v>
      </c>
      <c r="K176" s="4"/>
    </row>
    <row r="177">
      <c r="A177" s="27" t="s">
        <v>264</v>
      </c>
      <c r="B177" s="104" t="s">
        <v>6</v>
      </c>
      <c r="C177" s="27" t="s">
        <v>85</v>
      </c>
      <c r="D177" s="104">
        <v>3.0</v>
      </c>
      <c r="E177" s="104">
        <v>4.0</v>
      </c>
      <c r="F177" s="27" t="s">
        <v>6</v>
      </c>
      <c r="G177" s="105">
        <v>44512.0</v>
      </c>
      <c r="H177" s="105">
        <v>44538.0</v>
      </c>
      <c r="I177" s="27" t="s">
        <v>85</v>
      </c>
      <c r="J177" s="27" t="s">
        <v>34</v>
      </c>
      <c r="K177" s="4"/>
    </row>
    <row r="178">
      <c r="A178" s="27" t="s">
        <v>265</v>
      </c>
      <c r="B178" s="104" t="s">
        <v>6</v>
      </c>
      <c r="C178" s="27" t="s">
        <v>166</v>
      </c>
      <c r="D178" s="104">
        <v>5.0</v>
      </c>
      <c r="E178" s="104">
        <v>4.0</v>
      </c>
      <c r="F178" s="27" t="s">
        <v>6</v>
      </c>
      <c r="G178" s="105">
        <v>44512.0</v>
      </c>
      <c r="H178" s="105">
        <v>44538.0</v>
      </c>
      <c r="I178" s="27" t="s">
        <v>85</v>
      </c>
      <c r="J178" s="27" t="s">
        <v>34</v>
      </c>
      <c r="K178" s="4"/>
    </row>
    <row r="179">
      <c r="A179" s="27" t="s">
        <v>266</v>
      </c>
      <c r="B179" s="104" t="s">
        <v>6</v>
      </c>
      <c r="C179" s="27" t="s">
        <v>68</v>
      </c>
      <c r="D179" s="104">
        <v>0.0</v>
      </c>
      <c r="E179" s="104">
        <v>4.0</v>
      </c>
      <c r="F179" s="27" t="s">
        <v>6</v>
      </c>
      <c r="G179" s="105">
        <v>44512.0</v>
      </c>
      <c r="H179" s="105">
        <v>44538.0</v>
      </c>
      <c r="I179" s="27" t="s">
        <v>85</v>
      </c>
      <c r="J179" s="27" t="s">
        <v>34</v>
      </c>
      <c r="K179" s="4"/>
    </row>
    <row r="180">
      <c r="A180" s="27" t="s">
        <v>267</v>
      </c>
      <c r="B180" s="104" t="s">
        <v>6</v>
      </c>
      <c r="C180" s="27" t="s">
        <v>97</v>
      </c>
      <c r="D180" s="104">
        <v>1.0</v>
      </c>
      <c r="E180" s="104">
        <v>4.0</v>
      </c>
      <c r="F180" s="27" t="s">
        <v>6</v>
      </c>
      <c r="G180" s="105">
        <v>44512.0</v>
      </c>
      <c r="H180" s="105">
        <v>44538.0</v>
      </c>
      <c r="I180" s="27" t="s">
        <v>85</v>
      </c>
      <c r="J180" s="27" t="s">
        <v>34</v>
      </c>
      <c r="K180" s="4"/>
    </row>
    <row r="181">
      <c r="A181" s="27" t="s">
        <v>268</v>
      </c>
      <c r="B181" s="104" t="s">
        <v>6</v>
      </c>
      <c r="C181" s="27" t="s">
        <v>68</v>
      </c>
      <c r="D181" s="104">
        <v>0.0</v>
      </c>
      <c r="E181" s="104">
        <v>4.0</v>
      </c>
      <c r="F181" s="27" t="s">
        <v>6</v>
      </c>
      <c r="G181" s="105">
        <v>44512.0</v>
      </c>
      <c r="H181" s="105">
        <v>44538.0</v>
      </c>
      <c r="I181" s="27" t="s">
        <v>85</v>
      </c>
      <c r="J181" s="27" t="s">
        <v>34</v>
      </c>
      <c r="K181" s="4"/>
    </row>
    <row r="182">
      <c r="A182" s="27" t="s">
        <v>269</v>
      </c>
      <c r="B182" s="104" t="s">
        <v>6</v>
      </c>
      <c r="C182" s="27" t="s">
        <v>166</v>
      </c>
      <c r="D182" s="104">
        <v>0.0</v>
      </c>
      <c r="E182" s="104">
        <v>4.0</v>
      </c>
      <c r="F182" s="27" t="s">
        <v>6</v>
      </c>
      <c r="G182" s="105">
        <v>44512.0</v>
      </c>
      <c r="H182" s="105">
        <v>44538.0</v>
      </c>
      <c r="I182" s="27" t="s">
        <v>85</v>
      </c>
      <c r="J182" s="27" t="s">
        <v>34</v>
      </c>
      <c r="K182" s="4"/>
    </row>
    <row r="183">
      <c r="A183" s="27" t="s">
        <v>270</v>
      </c>
      <c r="B183" s="104" t="s">
        <v>6</v>
      </c>
      <c r="C183" s="27" t="s">
        <v>85</v>
      </c>
      <c r="D183" s="104">
        <v>0.0</v>
      </c>
      <c r="E183" s="104">
        <v>4.0</v>
      </c>
      <c r="F183" s="27" t="s">
        <v>6</v>
      </c>
      <c r="G183" s="105">
        <v>44512.0</v>
      </c>
      <c r="H183" s="105">
        <v>44538.0</v>
      </c>
      <c r="I183" s="27" t="s">
        <v>85</v>
      </c>
      <c r="J183" s="27" t="s">
        <v>34</v>
      </c>
      <c r="K183" s="4"/>
    </row>
    <row r="184">
      <c r="A184" s="27" t="s">
        <v>271</v>
      </c>
      <c r="B184" s="104" t="s">
        <v>6</v>
      </c>
      <c r="C184" s="27" t="s">
        <v>166</v>
      </c>
      <c r="D184" s="104">
        <v>0.0</v>
      </c>
      <c r="E184" s="104">
        <v>4.0</v>
      </c>
      <c r="F184" s="27" t="s">
        <v>6</v>
      </c>
      <c r="G184" s="105">
        <v>44512.0</v>
      </c>
      <c r="H184" s="105">
        <v>44538.0</v>
      </c>
      <c r="I184" s="27" t="s">
        <v>85</v>
      </c>
      <c r="J184" s="27" t="s">
        <v>34</v>
      </c>
      <c r="K184" s="4"/>
    </row>
    <row r="185">
      <c r="A185" s="30" t="s">
        <v>257</v>
      </c>
      <c r="B185" s="106" t="s">
        <v>6</v>
      </c>
      <c r="C185" s="30" t="s">
        <v>168</v>
      </c>
      <c r="D185" s="106">
        <v>1.0</v>
      </c>
      <c r="E185" s="106">
        <v>5.0</v>
      </c>
      <c r="F185" s="30" t="s">
        <v>6</v>
      </c>
      <c r="G185" s="107">
        <v>44524.0</v>
      </c>
      <c r="H185" s="107">
        <v>44538.0</v>
      </c>
      <c r="I185" s="30" t="s">
        <v>85</v>
      </c>
      <c r="J185" s="30" t="s">
        <v>25</v>
      </c>
      <c r="K185" s="4"/>
    </row>
    <row r="186">
      <c r="A186" s="30" t="s">
        <v>258</v>
      </c>
      <c r="B186" s="106" t="s">
        <v>6</v>
      </c>
      <c r="C186" s="30" t="s">
        <v>97</v>
      </c>
      <c r="D186" s="106">
        <f>4-3</f>
        <v>1</v>
      </c>
      <c r="E186" s="106">
        <v>5.0</v>
      </c>
      <c r="F186" s="30" t="s">
        <v>6</v>
      </c>
      <c r="G186" s="107">
        <v>44524.0</v>
      </c>
      <c r="H186" s="107">
        <v>44538.0</v>
      </c>
      <c r="I186" s="30" t="s">
        <v>85</v>
      </c>
      <c r="J186" s="30" t="s">
        <v>25</v>
      </c>
      <c r="K186" s="4"/>
    </row>
    <row r="187">
      <c r="A187" s="30" t="s">
        <v>259</v>
      </c>
      <c r="B187" s="106" t="s">
        <v>6</v>
      </c>
      <c r="C187" s="30" t="s">
        <v>168</v>
      </c>
      <c r="D187" s="106">
        <v>2.0</v>
      </c>
      <c r="E187" s="106">
        <v>5.0</v>
      </c>
      <c r="F187" s="30" t="s">
        <v>6</v>
      </c>
      <c r="G187" s="107">
        <v>44524.0</v>
      </c>
      <c r="H187" s="107">
        <v>44538.0</v>
      </c>
      <c r="I187" s="30" t="s">
        <v>85</v>
      </c>
      <c r="J187" s="30" t="s">
        <v>26</v>
      </c>
      <c r="K187" s="4"/>
    </row>
    <row r="188">
      <c r="A188" s="30" t="s">
        <v>261</v>
      </c>
      <c r="B188" s="106" t="s">
        <v>6</v>
      </c>
      <c r="C188" s="30" t="s">
        <v>68</v>
      </c>
      <c r="D188" s="106">
        <v>0.5</v>
      </c>
      <c r="E188" s="106">
        <v>5.0</v>
      </c>
      <c r="F188" s="30" t="s">
        <v>6</v>
      </c>
      <c r="G188" s="107">
        <v>44524.0</v>
      </c>
      <c r="H188" s="107">
        <v>44538.0</v>
      </c>
      <c r="I188" s="30" t="s">
        <v>85</v>
      </c>
      <c r="J188" s="30" t="s">
        <v>33</v>
      </c>
      <c r="K188" s="4"/>
    </row>
    <row r="189">
      <c r="A189" s="30" t="s">
        <v>262</v>
      </c>
      <c r="B189" s="106" t="s">
        <v>6</v>
      </c>
      <c r="C189" s="30" t="s">
        <v>168</v>
      </c>
      <c r="D189" s="106">
        <v>8.0</v>
      </c>
      <c r="E189" s="106">
        <v>5.0</v>
      </c>
      <c r="F189" s="30" t="s">
        <v>6</v>
      </c>
      <c r="G189" s="107">
        <v>44524.0</v>
      </c>
      <c r="H189" s="107">
        <v>44538.0</v>
      </c>
      <c r="I189" s="30" t="s">
        <v>85</v>
      </c>
      <c r="J189" s="30" t="s">
        <v>34</v>
      </c>
      <c r="K189" s="4"/>
    </row>
    <row r="190">
      <c r="A190" s="30" t="s">
        <v>263</v>
      </c>
      <c r="B190" s="106" t="s">
        <v>6</v>
      </c>
      <c r="C190" s="30" t="s">
        <v>97</v>
      </c>
      <c r="D190" s="106">
        <f>8-1</f>
        <v>7</v>
      </c>
      <c r="E190" s="106">
        <v>5.0</v>
      </c>
      <c r="F190" s="30" t="s">
        <v>6</v>
      </c>
      <c r="G190" s="107">
        <v>44524.0</v>
      </c>
      <c r="H190" s="107">
        <v>44538.0</v>
      </c>
      <c r="I190" s="30" t="s">
        <v>85</v>
      </c>
      <c r="J190" s="30" t="s">
        <v>34</v>
      </c>
      <c r="K190" s="4"/>
    </row>
    <row r="191">
      <c r="A191" s="30" t="s">
        <v>264</v>
      </c>
      <c r="B191" s="106" t="s">
        <v>6</v>
      </c>
      <c r="C191" s="30" t="s">
        <v>85</v>
      </c>
      <c r="D191" s="106">
        <v>5.0</v>
      </c>
      <c r="E191" s="106">
        <v>5.0</v>
      </c>
      <c r="F191" s="30" t="s">
        <v>6</v>
      </c>
      <c r="G191" s="107">
        <v>44524.0</v>
      </c>
      <c r="H191" s="107">
        <v>44538.0</v>
      </c>
      <c r="I191" s="30" t="s">
        <v>85</v>
      </c>
      <c r="J191" s="30" t="s">
        <v>34</v>
      </c>
      <c r="K191" s="4"/>
    </row>
    <row r="192">
      <c r="A192" s="30" t="s">
        <v>265</v>
      </c>
      <c r="B192" s="106" t="s">
        <v>6</v>
      </c>
      <c r="C192" s="30" t="s">
        <v>166</v>
      </c>
      <c r="D192" s="106">
        <v>3.0</v>
      </c>
      <c r="E192" s="106">
        <v>5.0</v>
      </c>
      <c r="F192" s="30" t="s">
        <v>6</v>
      </c>
      <c r="G192" s="107">
        <v>44524.0</v>
      </c>
      <c r="H192" s="107">
        <v>44538.0</v>
      </c>
      <c r="I192" s="30" t="s">
        <v>85</v>
      </c>
      <c r="J192" s="30" t="s">
        <v>34</v>
      </c>
      <c r="K192" s="4"/>
    </row>
    <row r="193">
      <c r="A193" s="30" t="s">
        <v>266</v>
      </c>
      <c r="B193" s="106" t="s">
        <v>6</v>
      </c>
      <c r="C193" s="30" t="s">
        <v>68</v>
      </c>
      <c r="D193" s="106">
        <v>2.0</v>
      </c>
      <c r="E193" s="106">
        <v>5.0</v>
      </c>
      <c r="F193" s="30" t="s">
        <v>6</v>
      </c>
      <c r="G193" s="107">
        <v>44524.0</v>
      </c>
      <c r="H193" s="107">
        <v>44538.0</v>
      </c>
      <c r="I193" s="30" t="s">
        <v>85</v>
      </c>
      <c r="J193" s="30" t="s">
        <v>34</v>
      </c>
      <c r="K193" s="4"/>
    </row>
    <row r="194">
      <c r="A194" s="30" t="s">
        <v>267</v>
      </c>
      <c r="B194" s="106" t="s">
        <v>6</v>
      </c>
      <c r="C194" s="30" t="s">
        <v>97</v>
      </c>
      <c r="D194" s="106">
        <f>1</f>
        <v>1</v>
      </c>
      <c r="E194" s="106">
        <v>5.0</v>
      </c>
      <c r="F194" s="30" t="s">
        <v>6</v>
      </c>
      <c r="G194" s="107">
        <v>44524.0</v>
      </c>
      <c r="H194" s="107">
        <v>44538.0</v>
      </c>
      <c r="I194" s="30" t="s">
        <v>85</v>
      </c>
      <c r="J194" s="30" t="s">
        <v>34</v>
      </c>
      <c r="K194" s="4"/>
    </row>
    <row r="195">
      <c r="A195" s="30" t="s">
        <v>268</v>
      </c>
      <c r="B195" s="106" t="s">
        <v>6</v>
      </c>
      <c r="C195" s="30" t="s">
        <v>68</v>
      </c>
      <c r="D195" s="106">
        <v>6.0</v>
      </c>
      <c r="E195" s="106">
        <v>5.0</v>
      </c>
      <c r="F195" s="30" t="s">
        <v>6</v>
      </c>
      <c r="G195" s="107">
        <v>44524.0</v>
      </c>
      <c r="H195" s="107">
        <v>44538.0</v>
      </c>
      <c r="I195" s="30" t="s">
        <v>85</v>
      </c>
      <c r="J195" s="30" t="s">
        <v>34</v>
      </c>
      <c r="K195" s="4"/>
    </row>
    <row r="196">
      <c r="A196" s="30" t="s">
        <v>269</v>
      </c>
      <c r="B196" s="106" t="s">
        <v>6</v>
      </c>
      <c r="C196" s="30" t="s">
        <v>166</v>
      </c>
      <c r="D196" s="106">
        <v>6.0</v>
      </c>
      <c r="E196" s="106">
        <v>5.0</v>
      </c>
      <c r="F196" s="30" t="s">
        <v>6</v>
      </c>
      <c r="G196" s="107">
        <v>44524.0</v>
      </c>
      <c r="H196" s="107">
        <v>44538.0</v>
      </c>
      <c r="I196" s="30" t="s">
        <v>85</v>
      </c>
      <c r="J196" s="30" t="s">
        <v>34</v>
      </c>
      <c r="K196" s="4"/>
    </row>
    <row r="197">
      <c r="A197" s="30" t="s">
        <v>270</v>
      </c>
      <c r="B197" s="106" t="s">
        <v>6</v>
      </c>
      <c r="C197" s="30" t="s">
        <v>85</v>
      </c>
      <c r="D197" s="106">
        <v>2.0</v>
      </c>
      <c r="E197" s="106">
        <v>5.0</v>
      </c>
      <c r="F197" s="30" t="s">
        <v>6</v>
      </c>
      <c r="G197" s="107">
        <v>44524.0</v>
      </c>
      <c r="H197" s="107">
        <v>44538.0</v>
      </c>
      <c r="I197" s="30" t="s">
        <v>85</v>
      </c>
      <c r="J197" s="30" t="s">
        <v>34</v>
      </c>
      <c r="K197" s="4"/>
    </row>
    <row r="198">
      <c r="A198" s="30" t="s">
        <v>271</v>
      </c>
      <c r="B198" s="106" t="s">
        <v>6</v>
      </c>
      <c r="C198" s="30" t="s">
        <v>166</v>
      </c>
      <c r="D198" s="106">
        <v>2.0</v>
      </c>
      <c r="E198" s="106">
        <v>5.0</v>
      </c>
      <c r="F198" s="30" t="s">
        <v>6</v>
      </c>
      <c r="G198" s="107">
        <v>44524.0</v>
      </c>
      <c r="H198" s="107">
        <v>44538.0</v>
      </c>
      <c r="I198" s="30" t="s">
        <v>85</v>
      </c>
      <c r="J198" s="30" t="s">
        <v>34</v>
      </c>
      <c r="K198" s="4"/>
    </row>
    <row r="199">
      <c r="A199" s="30" t="s">
        <v>272</v>
      </c>
      <c r="B199" s="106" t="s">
        <v>6</v>
      </c>
      <c r="C199" s="30" t="s">
        <v>168</v>
      </c>
      <c r="D199" s="106">
        <v>2.0</v>
      </c>
      <c r="E199" s="106">
        <v>5.0</v>
      </c>
      <c r="F199" s="30" t="s">
        <v>6</v>
      </c>
      <c r="G199" s="107">
        <v>44524.0</v>
      </c>
      <c r="H199" s="107">
        <v>44538.0</v>
      </c>
      <c r="I199" s="30" t="s">
        <v>166</v>
      </c>
      <c r="J199" s="30" t="s">
        <v>25</v>
      </c>
      <c r="K199" s="4"/>
    </row>
    <row r="200">
      <c r="A200" s="30" t="s">
        <v>273</v>
      </c>
      <c r="B200" s="106" t="s">
        <v>6</v>
      </c>
      <c r="C200" s="30" t="s">
        <v>97</v>
      </c>
      <c r="D200" s="106">
        <v>2.0</v>
      </c>
      <c r="E200" s="106">
        <v>5.0</v>
      </c>
      <c r="F200" s="30" t="s">
        <v>6</v>
      </c>
      <c r="G200" s="107">
        <v>44524.0</v>
      </c>
      <c r="H200" s="107">
        <v>44538.0</v>
      </c>
      <c r="I200" s="30" t="s">
        <v>166</v>
      </c>
      <c r="J200" s="30" t="s">
        <v>213</v>
      </c>
      <c r="K200" s="4"/>
    </row>
    <row r="201">
      <c r="A201" s="30" t="s">
        <v>274</v>
      </c>
      <c r="B201" s="106" t="s">
        <v>6</v>
      </c>
      <c r="C201" s="30" t="s">
        <v>68</v>
      </c>
      <c r="D201" s="106">
        <v>2.0</v>
      </c>
      <c r="E201" s="106">
        <v>5.0</v>
      </c>
      <c r="F201" s="30" t="s">
        <v>6</v>
      </c>
      <c r="G201" s="107">
        <v>44524.0</v>
      </c>
      <c r="H201" s="107">
        <v>44538.0</v>
      </c>
      <c r="I201" s="30" t="s">
        <v>166</v>
      </c>
      <c r="J201" s="30" t="s">
        <v>30</v>
      </c>
      <c r="K201" s="4"/>
    </row>
    <row r="202">
      <c r="A202" s="30" t="s">
        <v>275</v>
      </c>
      <c r="B202" s="106" t="s">
        <v>6</v>
      </c>
      <c r="C202" s="30" t="s">
        <v>97</v>
      </c>
      <c r="D202" s="106">
        <v>2.0</v>
      </c>
      <c r="E202" s="106">
        <v>5.0</v>
      </c>
      <c r="F202" s="30" t="s">
        <v>6</v>
      </c>
      <c r="G202" s="107">
        <v>44524.0</v>
      </c>
      <c r="H202" s="107">
        <v>44538.0</v>
      </c>
      <c r="I202" s="30" t="s">
        <v>166</v>
      </c>
      <c r="J202" s="30" t="s">
        <v>31</v>
      </c>
      <c r="K202" s="4"/>
    </row>
    <row r="203">
      <c r="A203" s="30" t="s">
        <v>276</v>
      </c>
      <c r="B203" s="106" t="s">
        <v>6</v>
      </c>
      <c r="C203" s="30" t="s">
        <v>85</v>
      </c>
      <c r="D203" s="106">
        <v>2.0</v>
      </c>
      <c r="E203" s="106">
        <v>5.0</v>
      </c>
      <c r="F203" s="30" t="s">
        <v>6</v>
      </c>
      <c r="G203" s="107">
        <v>44524.0</v>
      </c>
      <c r="H203" s="107">
        <v>44538.0</v>
      </c>
      <c r="I203" s="30" t="s">
        <v>166</v>
      </c>
      <c r="J203" s="30" t="s">
        <v>26</v>
      </c>
      <c r="K203" s="4"/>
    </row>
    <row r="204">
      <c r="A204" s="30" t="s">
        <v>277</v>
      </c>
      <c r="B204" s="106" t="s">
        <v>6</v>
      </c>
      <c r="C204" s="30" t="s">
        <v>85</v>
      </c>
      <c r="D204" s="106">
        <v>2.0</v>
      </c>
      <c r="E204" s="106">
        <v>5.0</v>
      </c>
      <c r="F204" s="30" t="s">
        <v>6</v>
      </c>
      <c r="G204" s="107">
        <v>44524.0</v>
      </c>
      <c r="H204" s="107">
        <v>44538.0</v>
      </c>
      <c r="I204" s="30" t="s">
        <v>166</v>
      </c>
      <c r="J204" s="30" t="s">
        <v>28</v>
      </c>
      <c r="K204" s="4"/>
      <c r="P204" s="108"/>
    </row>
    <row r="205">
      <c r="A205" s="30" t="s">
        <v>278</v>
      </c>
      <c r="B205" s="106" t="s">
        <v>6</v>
      </c>
      <c r="C205" s="30" t="s">
        <v>166</v>
      </c>
      <c r="D205" s="106">
        <v>2.0</v>
      </c>
      <c r="E205" s="106">
        <v>5.0</v>
      </c>
      <c r="F205" s="30" t="s">
        <v>6</v>
      </c>
      <c r="G205" s="107">
        <v>44524.0</v>
      </c>
      <c r="H205" s="107">
        <v>44538.0</v>
      </c>
      <c r="I205" s="30" t="s">
        <v>166</v>
      </c>
      <c r="J205" s="30" t="s">
        <v>279</v>
      </c>
      <c r="K205" s="4"/>
      <c r="P205" s="108"/>
      <c r="W205" s="103"/>
    </row>
    <row r="206">
      <c r="A206" s="109" t="s">
        <v>280</v>
      </c>
      <c r="B206" s="106" t="s">
        <v>6</v>
      </c>
      <c r="C206" s="30" t="s">
        <v>166</v>
      </c>
      <c r="D206" s="106">
        <v>2.0</v>
      </c>
      <c r="E206" s="106">
        <v>5.0</v>
      </c>
      <c r="F206" s="30" t="s">
        <v>6</v>
      </c>
      <c r="G206" s="107">
        <v>44524.0</v>
      </c>
      <c r="H206" s="107">
        <v>44538.0</v>
      </c>
      <c r="I206" s="30" t="s">
        <v>166</v>
      </c>
      <c r="J206" s="30" t="s">
        <v>35</v>
      </c>
      <c r="K206" s="4"/>
      <c r="P206" s="108"/>
      <c r="W206" s="103"/>
    </row>
    <row r="207">
      <c r="A207" s="109" t="s">
        <v>281</v>
      </c>
      <c r="B207" s="106" t="s">
        <v>6</v>
      </c>
      <c r="C207" s="30" t="s">
        <v>166</v>
      </c>
      <c r="D207" s="106">
        <v>2.0</v>
      </c>
      <c r="E207" s="106">
        <v>5.0</v>
      </c>
      <c r="F207" s="30" t="s">
        <v>6</v>
      </c>
      <c r="G207" s="107">
        <v>44524.0</v>
      </c>
      <c r="H207" s="107">
        <v>44538.0</v>
      </c>
      <c r="I207" s="30" t="s">
        <v>166</v>
      </c>
      <c r="J207" s="30" t="s">
        <v>35</v>
      </c>
      <c r="K207" s="4"/>
      <c r="P207" s="108"/>
      <c r="W207" s="103"/>
    </row>
    <row r="208">
      <c r="A208" s="109" t="s">
        <v>282</v>
      </c>
      <c r="B208" s="106" t="s">
        <v>6</v>
      </c>
      <c r="C208" s="30" t="s">
        <v>166</v>
      </c>
      <c r="D208" s="106">
        <v>2.0</v>
      </c>
      <c r="E208" s="106">
        <v>5.0</v>
      </c>
      <c r="F208" s="30" t="s">
        <v>6</v>
      </c>
      <c r="G208" s="107">
        <v>44524.0</v>
      </c>
      <c r="H208" s="107">
        <v>44538.0</v>
      </c>
      <c r="I208" s="30" t="s">
        <v>166</v>
      </c>
      <c r="J208" s="30" t="s">
        <v>35</v>
      </c>
      <c r="K208" s="4"/>
      <c r="P208" s="108"/>
      <c r="W208" s="103"/>
    </row>
    <row r="209">
      <c r="A209" s="30" t="s">
        <v>283</v>
      </c>
      <c r="B209" s="106" t="s">
        <v>6</v>
      </c>
      <c r="C209" s="30" t="s">
        <v>68</v>
      </c>
      <c r="D209" s="106">
        <v>2.0</v>
      </c>
      <c r="E209" s="106">
        <v>5.0</v>
      </c>
      <c r="F209" s="30" t="s">
        <v>6</v>
      </c>
      <c r="G209" s="107">
        <v>44524.0</v>
      </c>
      <c r="H209" s="107">
        <v>44538.0</v>
      </c>
      <c r="I209" s="30" t="s">
        <v>166</v>
      </c>
      <c r="J209" s="30" t="s">
        <v>25</v>
      </c>
      <c r="K209" s="4"/>
      <c r="P209" s="108"/>
      <c r="W209" s="103"/>
    </row>
    <row r="210">
      <c r="A210" s="30" t="s">
        <v>284</v>
      </c>
      <c r="B210" s="106" t="s">
        <v>6</v>
      </c>
      <c r="C210" s="30" t="s">
        <v>68</v>
      </c>
      <c r="D210" s="106">
        <v>2.0</v>
      </c>
      <c r="E210" s="106">
        <v>5.0</v>
      </c>
      <c r="F210" s="30" t="s">
        <v>6</v>
      </c>
      <c r="G210" s="107">
        <v>44524.0</v>
      </c>
      <c r="H210" s="107">
        <v>44538.0</v>
      </c>
      <c r="I210" s="30" t="s">
        <v>166</v>
      </c>
      <c r="J210" s="30" t="s">
        <v>26</v>
      </c>
      <c r="K210" s="4"/>
      <c r="P210" s="108"/>
      <c r="W210" s="103"/>
    </row>
    <row r="211">
      <c r="A211" s="30" t="s">
        <v>285</v>
      </c>
      <c r="B211" s="106" t="s">
        <v>6</v>
      </c>
      <c r="C211" s="30" t="s">
        <v>68</v>
      </c>
      <c r="D211" s="106">
        <v>2.0</v>
      </c>
      <c r="E211" s="106">
        <v>5.0</v>
      </c>
      <c r="F211" s="30" t="s">
        <v>6</v>
      </c>
      <c r="G211" s="107">
        <v>44524.0</v>
      </c>
      <c r="H211" s="107">
        <v>44538.0</v>
      </c>
      <c r="I211" s="30" t="s">
        <v>166</v>
      </c>
      <c r="J211" s="30" t="s">
        <v>33</v>
      </c>
      <c r="K211" s="4"/>
      <c r="W211" s="103"/>
    </row>
    <row r="212">
      <c r="A212" s="109" t="s">
        <v>286</v>
      </c>
      <c r="B212" s="106" t="s">
        <v>6</v>
      </c>
      <c r="C212" s="30" t="s">
        <v>97</v>
      </c>
      <c r="D212" s="106">
        <v>2.0</v>
      </c>
      <c r="E212" s="106">
        <v>5.0</v>
      </c>
      <c r="F212" s="30" t="s">
        <v>6</v>
      </c>
      <c r="G212" s="107">
        <v>44524.0</v>
      </c>
      <c r="H212" s="107">
        <v>44538.0</v>
      </c>
      <c r="I212" s="30" t="s">
        <v>166</v>
      </c>
      <c r="J212" s="30" t="s">
        <v>35</v>
      </c>
      <c r="K212" s="4"/>
    </row>
    <row r="213">
      <c r="A213" s="109" t="s">
        <v>287</v>
      </c>
      <c r="B213" s="106" t="s">
        <v>6</v>
      </c>
      <c r="C213" s="30" t="s">
        <v>85</v>
      </c>
      <c r="D213" s="106">
        <v>2.0</v>
      </c>
      <c r="E213" s="106">
        <v>5.0</v>
      </c>
      <c r="F213" s="30" t="s">
        <v>6</v>
      </c>
      <c r="G213" s="107">
        <v>44524.0</v>
      </c>
      <c r="H213" s="107">
        <v>44538.0</v>
      </c>
      <c r="I213" s="30" t="s">
        <v>166</v>
      </c>
      <c r="J213" s="30" t="s">
        <v>35</v>
      </c>
      <c r="K213" s="4"/>
    </row>
    <row r="214">
      <c r="A214" s="109" t="s">
        <v>288</v>
      </c>
      <c r="B214" s="106" t="s">
        <v>6</v>
      </c>
      <c r="C214" s="30" t="s">
        <v>97</v>
      </c>
      <c r="D214" s="106">
        <v>2.0</v>
      </c>
      <c r="E214" s="106">
        <v>5.0</v>
      </c>
      <c r="F214" s="30" t="s">
        <v>6</v>
      </c>
      <c r="G214" s="107">
        <v>44524.0</v>
      </c>
      <c r="H214" s="107">
        <v>44538.0</v>
      </c>
      <c r="I214" s="30" t="s">
        <v>166</v>
      </c>
      <c r="J214" s="30" t="s">
        <v>35</v>
      </c>
      <c r="K214" s="4"/>
      <c r="P214" s="108"/>
    </row>
    <row r="215">
      <c r="A215" s="109" t="s">
        <v>289</v>
      </c>
      <c r="B215" s="106" t="s">
        <v>6</v>
      </c>
      <c r="C215" s="30" t="s">
        <v>85</v>
      </c>
      <c r="D215" s="106">
        <v>2.0</v>
      </c>
      <c r="E215" s="106">
        <v>5.0</v>
      </c>
      <c r="F215" s="30" t="s">
        <v>6</v>
      </c>
      <c r="G215" s="107">
        <v>44524.0</v>
      </c>
      <c r="H215" s="107">
        <v>44538.0</v>
      </c>
      <c r="I215" s="30" t="s">
        <v>166</v>
      </c>
      <c r="J215" s="30" t="s">
        <v>35</v>
      </c>
      <c r="K215" s="4"/>
      <c r="P215" s="108"/>
      <c r="W215" s="103"/>
    </row>
    <row r="216">
      <c r="A216" s="109" t="s">
        <v>290</v>
      </c>
      <c r="B216" s="106" t="s">
        <v>6</v>
      </c>
      <c r="C216" s="30" t="s">
        <v>168</v>
      </c>
      <c r="D216" s="106">
        <v>2.0</v>
      </c>
      <c r="E216" s="106">
        <v>5.0</v>
      </c>
      <c r="F216" s="30" t="s">
        <v>6</v>
      </c>
      <c r="G216" s="107">
        <v>44524.0</v>
      </c>
      <c r="H216" s="107">
        <v>44538.0</v>
      </c>
      <c r="I216" s="30" t="s">
        <v>166</v>
      </c>
      <c r="J216" s="30" t="s">
        <v>35</v>
      </c>
      <c r="K216" s="4"/>
      <c r="P216" s="108"/>
      <c r="W216" s="103"/>
    </row>
    <row r="217">
      <c r="A217" s="109" t="s">
        <v>291</v>
      </c>
      <c r="B217" s="106" t="s">
        <v>6</v>
      </c>
      <c r="C217" s="30" t="s">
        <v>168</v>
      </c>
      <c r="D217" s="106">
        <v>2.0</v>
      </c>
      <c r="E217" s="106">
        <v>5.0</v>
      </c>
      <c r="F217" s="30" t="s">
        <v>6</v>
      </c>
      <c r="G217" s="107">
        <v>44524.0</v>
      </c>
      <c r="H217" s="107">
        <v>44538.0</v>
      </c>
      <c r="I217" s="30" t="s">
        <v>166</v>
      </c>
      <c r="J217" s="30" t="s">
        <v>35</v>
      </c>
      <c r="K217" s="4"/>
      <c r="P217" s="108"/>
      <c r="W217" s="103"/>
    </row>
    <row r="218">
      <c r="A218" s="109" t="s">
        <v>292</v>
      </c>
      <c r="B218" s="106" t="s">
        <v>6</v>
      </c>
      <c r="C218" s="30" t="s">
        <v>168</v>
      </c>
      <c r="D218" s="106">
        <v>2.0</v>
      </c>
      <c r="E218" s="106">
        <v>5.0</v>
      </c>
      <c r="F218" s="30" t="s">
        <v>6</v>
      </c>
      <c r="G218" s="107">
        <v>44524.0</v>
      </c>
      <c r="H218" s="107">
        <v>44538.0</v>
      </c>
      <c r="I218" s="30" t="s">
        <v>166</v>
      </c>
      <c r="J218" s="30" t="s">
        <v>35</v>
      </c>
      <c r="K218" s="4"/>
      <c r="P218" s="108"/>
      <c r="W218" s="103"/>
    </row>
    <row r="219">
      <c r="A219" s="109" t="s">
        <v>293</v>
      </c>
      <c r="B219" s="106" t="s">
        <v>6</v>
      </c>
      <c r="C219" s="30" t="s">
        <v>85</v>
      </c>
      <c r="D219" s="106">
        <v>2.0</v>
      </c>
      <c r="E219" s="106">
        <v>5.0</v>
      </c>
      <c r="F219" s="30" t="s">
        <v>6</v>
      </c>
      <c r="G219" s="107">
        <v>44524.0</v>
      </c>
      <c r="H219" s="107">
        <v>44538.0</v>
      </c>
      <c r="I219" s="30" t="s">
        <v>166</v>
      </c>
      <c r="J219" s="30" t="s">
        <v>35</v>
      </c>
      <c r="K219" s="4"/>
      <c r="P219" s="108"/>
      <c r="W219" s="103"/>
    </row>
    <row r="220">
      <c r="A220" s="30" t="s">
        <v>294</v>
      </c>
      <c r="B220" s="106" t="s">
        <v>6</v>
      </c>
      <c r="C220" s="30" t="s">
        <v>85</v>
      </c>
      <c r="D220" s="106">
        <v>1.0</v>
      </c>
      <c r="E220" s="106">
        <v>5.0</v>
      </c>
      <c r="F220" s="30" t="s">
        <v>6</v>
      </c>
      <c r="G220" s="107">
        <v>44524.0</v>
      </c>
      <c r="H220" s="107">
        <v>44538.0</v>
      </c>
      <c r="I220" s="30" t="s">
        <v>166</v>
      </c>
      <c r="J220" s="30" t="s">
        <v>35</v>
      </c>
      <c r="K220" s="4"/>
      <c r="P220" s="108"/>
      <c r="W220" s="103"/>
    </row>
    <row r="221">
      <c r="A221" s="30" t="s">
        <v>295</v>
      </c>
      <c r="B221" s="106" t="s">
        <v>6</v>
      </c>
      <c r="C221" s="30" t="s">
        <v>85</v>
      </c>
      <c r="D221" s="106">
        <v>1.0</v>
      </c>
      <c r="E221" s="106">
        <v>5.0</v>
      </c>
      <c r="F221" s="30" t="s">
        <v>6</v>
      </c>
      <c r="G221" s="107">
        <v>44524.0</v>
      </c>
      <c r="H221" s="107">
        <v>44538.0</v>
      </c>
      <c r="I221" s="30" t="s">
        <v>166</v>
      </c>
      <c r="J221" s="30" t="s">
        <v>35</v>
      </c>
      <c r="K221" s="4"/>
      <c r="P221" s="108"/>
      <c r="W221" s="103"/>
    </row>
    <row r="222">
      <c r="A222" s="30" t="s">
        <v>296</v>
      </c>
      <c r="B222" s="106" t="s">
        <v>6</v>
      </c>
      <c r="C222" s="30" t="s">
        <v>97</v>
      </c>
      <c r="D222" s="106">
        <v>1.0</v>
      </c>
      <c r="E222" s="106">
        <v>5.0</v>
      </c>
      <c r="F222" s="30" t="s">
        <v>6</v>
      </c>
      <c r="G222" s="107">
        <v>44524.0</v>
      </c>
      <c r="H222" s="107">
        <v>44538.0</v>
      </c>
      <c r="I222" s="30" t="s">
        <v>166</v>
      </c>
      <c r="J222" s="30" t="s">
        <v>35</v>
      </c>
      <c r="K222" s="4"/>
      <c r="P222" s="108"/>
      <c r="W222" s="103"/>
    </row>
    <row r="223">
      <c r="A223" s="30" t="s">
        <v>297</v>
      </c>
      <c r="B223" s="106" t="s">
        <v>6</v>
      </c>
      <c r="C223" s="30" t="s">
        <v>97</v>
      </c>
      <c r="D223" s="106">
        <v>1.0</v>
      </c>
      <c r="E223" s="106">
        <v>5.0</v>
      </c>
      <c r="F223" s="30" t="s">
        <v>6</v>
      </c>
      <c r="G223" s="107">
        <v>44524.0</v>
      </c>
      <c r="H223" s="107">
        <v>44538.0</v>
      </c>
      <c r="I223" s="30" t="s">
        <v>166</v>
      </c>
      <c r="J223" s="30" t="s">
        <v>35</v>
      </c>
      <c r="K223" s="4"/>
      <c r="P223" s="108"/>
      <c r="W223" s="103"/>
    </row>
    <row r="224">
      <c r="A224" s="30" t="s">
        <v>298</v>
      </c>
      <c r="B224" s="106" t="s">
        <v>6</v>
      </c>
      <c r="C224" s="30" t="s">
        <v>68</v>
      </c>
      <c r="D224" s="106">
        <v>1.0</v>
      </c>
      <c r="E224" s="106">
        <v>5.0</v>
      </c>
      <c r="F224" s="30" t="s">
        <v>6</v>
      </c>
      <c r="G224" s="107">
        <v>44524.0</v>
      </c>
      <c r="H224" s="107">
        <v>44538.0</v>
      </c>
      <c r="I224" s="30" t="s">
        <v>166</v>
      </c>
      <c r="J224" s="30" t="s">
        <v>35</v>
      </c>
      <c r="K224" s="4"/>
      <c r="P224" s="108"/>
      <c r="W224" s="103"/>
    </row>
    <row r="225">
      <c r="A225" s="30" t="s">
        <v>299</v>
      </c>
      <c r="B225" s="106" t="s">
        <v>6</v>
      </c>
      <c r="C225" s="30" t="s">
        <v>68</v>
      </c>
      <c r="D225" s="106">
        <v>1.0</v>
      </c>
      <c r="E225" s="106">
        <v>5.0</v>
      </c>
      <c r="F225" s="30" t="s">
        <v>6</v>
      </c>
      <c r="G225" s="107">
        <v>44524.0</v>
      </c>
      <c r="H225" s="107">
        <v>44538.0</v>
      </c>
      <c r="I225" s="30" t="s">
        <v>166</v>
      </c>
      <c r="J225" s="30" t="s">
        <v>35</v>
      </c>
      <c r="K225" s="4"/>
      <c r="P225" s="108"/>
      <c r="W225" s="103"/>
    </row>
    <row r="226">
      <c r="A226" s="33" t="s">
        <v>257</v>
      </c>
      <c r="B226" s="110" t="s">
        <v>6</v>
      </c>
      <c r="C226" s="33" t="s">
        <v>168</v>
      </c>
      <c r="D226" s="110">
        <v>1.0</v>
      </c>
      <c r="E226" s="110">
        <v>6.0</v>
      </c>
      <c r="F226" s="33" t="s">
        <v>6</v>
      </c>
      <c r="G226" s="111">
        <v>44544.0</v>
      </c>
      <c r="H226" s="111">
        <v>44545.0</v>
      </c>
      <c r="I226" s="33" t="s">
        <v>85</v>
      </c>
      <c r="J226" s="33" t="s">
        <v>25</v>
      </c>
      <c r="K226" s="4"/>
      <c r="P226" s="108"/>
      <c r="W226" s="103"/>
    </row>
    <row r="227">
      <c r="A227" s="33" t="s">
        <v>263</v>
      </c>
      <c r="B227" s="110" t="s">
        <v>6</v>
      </c>
      <c r="C227" s="33" t="s">
        <v>97</v>
      </c>
      <c r="D227" s="110">
        <v>3.5</v>
      </c>
      <c r="E227" s="110">
        <v>6.0</v>
      </c>
      <c r="F227" s="33" t="s">
        <v>6</v>
      </c>
      <c r="G227" s="111">
        <v>44544.0</v>
      </c>
      <c r="H227" s="111">
        <v>44545.0</v>
      </c>
      <c r="I227" s="33" t="s">
        <v>85</v>
      </c>
      <c r="J227" s="33" t="s">
        <v>34</v>
      </c>
      <c r="K227" s="4"/>
      <c r="P227" s="108"/>
      <c r="W227" s="103"/>
    </row>
    <row r="228">
      <c r="A228" s="33" t="s">
        <v>264</v>
      </c>
      <c r="B228" s="110" t="s">
        <v>6</v>
      </c>
      <c r="C228" s="33" t="s">
        <v>85</v>
      </c>
      <c r="D228" s="110">
        <v>4.0</v>
      </c>
      <c r="E228" s="110">
        <v>6.0</v>
      </c>
      <c r="F228" s="33" t="s">
        <v>6</v>
      </c>
      <c r="G228" s="111">
        <v>44544.0</v>
      </c>
      <c r="H228" s="111">
        <v>44545.0</v>
      </c>
      <c r="I228" s="33" t="s">
        <v>85</v>
      </c>
      <c r="J228" s="33" t="s">
        <v>34</v>
      </c>
      <c r="K228" s="4"/>
      <c r="P228" s="108"/>
      <c r="W228" s="103"/>
    </row>
    <row r="229">
      <c r="A229" s="33" t="s">
        <v>300</v>
      </c>
      <c r="B229" s="110" t="s">
        <v>6</v>
      </c>
      <c r="C229" s="33" t="s">
        <v>166</v>
      </c>
      <c r="D229" s="110">
        <v>4.0</v>
      </c>
      <c r="E229" s="110">
        <v>6.0</v>
      </c>
      <c r="F229" s="33" t="s">
        <v>6</v>
      </c>
      <c r="G229" s="111">
        <v>44544.0</v>
      </c>
      <c r="H229" s="111">
        <v>44545.0</v>
      </c>
      <c r="I229" s="33" t="s">
        <v>85</v>
      </c>
      <c r="J229" s="33" t="s">
        <v>34</v>
      </c>
      <c r="K229" s="4"/>
      <c r="P229" s="108"/>
      <c r="W229" s="103"/>
    </row>
    <row r="230">
      <c r="A230" s="33" t="s">
        <v>265</v>
      </c>
      <c r="B230" s="110" t="s">
        <v>6</v>
      </c>
      <c r="C230" s="33" t="s">
        <v>166</v>
      </c>
      <c r="D230" s="110">
        <v>1.0</v>
      </c>
      <c r="E230" s="110">
        <v>6.0</v>
      </c>
      <c r="F230" s="33" t="s">
        <v>6</v>
      </c>
      <c r="G230" s="111">
        <v>44544.0</v>
      </c>
      <c r="H230" s="111">
        <v>44545.0</v>
      </c>
      <c r="I230" s="33" t="s">
        <v>85</v>
      </c>
      <c r="J230" s="33" t="s">
        <v>34</v>
      </c>
      <c r="K230" s="4"/>
      <c r="P230" s="108"/>
      <c r="W230" s="103"/>
    </row>
    <row r="231">
      <c r="A231" s="33" t="s">
        <v>266</v>
      </c>
      <c r="B231" s="110" t="s">
        <v>6</v>
      </c>
      <c r="C231" s="33" t="s">
        <v>68</v>
      </c>
      <c r="D231" s="110">
        <v>2.0</v>
      </c>
      <c r="E231" s="110">
        <v>6.0</v>
      </c>
      <c r="F231" s="33" t="s">
        <v>6</v>
      </c>
      <c r="G231" s="111">
        <v>44544.0</v>
      </c>
      <c r="H231" s="111">
        <v>44545.0</v>
      </c>
      <c r="I231" s="33" t="s">
        <v>85</v>
      </c>
      <c r="J231" s="33" t="s">
        <v>34</v>
      </c>
      <c r="K231" s="4"/>
      <c r="W231" s="103"/>
    </row>
    <row r="232">
      <c r="A232" s="33" t="s">
        <v>267</v>
      </c>
      <c r="B232" s="110" t="s">
        <v>6</v>
      </c>
      <c r="C232" s="33" t="s">
        <v>97</v>
      </c>
      <c r="D232" s="110">
        <v>0.5</v>
      </c>
      <c r="E232" s="110">
        <v>6.0</v>
      </c>
      <c r="F232" s="33" t="s">
        <v>6</v>
      </c>
      <c r="G232" s="111">
        <v>44544.0</v>
      </c>
      <c r="H232" s="111">
        <v>44545.0</v>
      </c>
      <c r="I232" s="33" t="s">
        <v>85</v>
      </c>
      <c r="J232" s="33" t="s">
        <v>34</v>
      </c>
    </row>
    <row r="233">
      <c r="A233" s="33" t="s">
        <v>268</v>
      </c>
      <c r="B233" s="110" t="s">
        <v>6</v>
      </c>
      <c r="C233" s="33" t="s">
        <v>68</v>
      </c>
      <c r="D233" s="110">
        <v>2.0</v>
      </c>
      <c r="E233" s="110">
        <v>6.0</v>
      </c>
      <c r="F233" s="33" t="s">
        <v>6</v>
      </c>
      <c r="G233" s="111">
        <v>44544.0</v>
      </c>
      <c r="H233" s="111">
        <v>44545.0</v>
      </c>
      <c r="I233" s="33" t="s">
        <v>85</v>
      </c>
      <c r="J233" s="33" t="s">
        <v>34</v>
      </c>
      <c r="K233" s="3"/>
      <c r="N233" s="112"/>
    </row>
    <row r="234">
      <c r="A234" s="33" t="s">
        <v>269</v>
      </c>
      <c r="B234" s="110" t="s">
        <v>6</v>
      </c>
      <c r="C234" s="33" t="s">
        <v>166</v>
      </c>
      <c r="D234" s="110">
        <v>2.0</v>
      </c>
      <c r="E234" s="110">
        <v>6.0</v>
      </c>
      <c r="F234" s="33" t="s">
        <v>6</v>
      </c>
      <c r="G234" s="111">
        <v>44544.0</v>
      </c>
      <c r="H234" s="111">
        <v>44545.0</v>
      </c>
      <c r="I234" s="33" t="s">
        <v>85</v>
      </c>
      <c r="J234" s="33" t="s">
        <v>34</v>
      </c>
      <c r="K234" s="3">
        <f>SUM(D231,D233,D269:D270,D273)</f>
        <v>7</v>
      </c>
      <c r="L234" s="112"/>
      <c r="N234" s="112" t="s">
        <v>36</v>
      </c>
      <c r="P234" s="108"/>
    </row>
    <row r="235">
      <c r="A235" s="33" t="s">
        <v>301</v>
      </c>
      <c r="B235" s="110" t="s">
        <v>6</v>
      </c>
      <c r="C235" s="33" t="s">
        <v>85</v>
      </c>
      <c r="D235" s="110">
        <v>1.0</v>
      </c>
      <c r="E235" s="110">
        <v>6.0</v>
      </c>
      <c r="F235" s="33" t="s">
        <v>6</v>
      </c>
      <c r="G235" s="111">
        <v>44544.0</v>
      </c>
      <c r="H235" s="111">
        <v>44545.0</v>
      </c>
      <c r="I235" s="33" t="s">
        <v>166</v>
      </c>
      <c r="J235" s="33" t="s">
        <v>35</v>
      </c>
      <c r="K235" s="3">
        <f>SUM(D228,D271,D274)</f>
        <v>7</v>
      </c>
      <c r="L235" s="112" t="s">
        <v>68</v>
      </c>
      <c r="M235" s="113">
        <f>SUMIFS(D327:D986,C327:C986,L235)</f>
        <v>121.5</v>
      </c>
      <c r="N235" s="112" t="s">
        <v>36</v>
      </c>
      <c r="P235" s="108"/>
      <c r="Q235" s="103"/>
      <c r="R235" s="103"/>
      <c r="S235" s="103"/>
      <c r="T235" s="103"/>
      <c r="U235" s="103"/>
      <c r="W235" s="103"/>
    </row>
    <row r="236">
      <c r="A236" s="33" t="s">
        <v>302</v>
      </c>
      <c r="B236" s="110" t="s">
        <v>6</v>
      </c>
      <c r="C236" s="33" t="s">
        <v>85</v>
      </c>
      <c r="D236" s="110">
        <v>1.0</v>
      </c>
      <c r="E236" s="110">
        <v>6.0</v>
      </c>
      <c r="F236" s="33" t="s">
        <v>6</v>
      </c>
      <c r="G236" s="111">
        <v>44544.0</v>
      </c>
      <c r="H236" s="111">
        <v>44545.0</v>
      </c>
      <c r="I236" s="33" t="s">
        <v>166</v>
      </c>
      <c r="J236" s="33" t="s">
        <v>35</v>
      </c>
      <c r="K236" s="3">
        <f>SUM(D227,D232,D275)</f>
        <v>5</v>
      </c>
      <c r="L236" s="112" t="s">
        <v>85</v>
      </c>
      <c r="M236" s="113">
        <f>SUMIFS(D327:D986,C327:C986,L236)</f>
        <v>140</v>
      </c>
      <c r="N236" s="112" t="s">
        <v>115</v>
      </c>
      <c r="Q236" s="103"/>
      <c r="R236" s="103"/>
      <c r="S236" s="103"/>
      <c r="T236" s="103"/>
      <c r="U236" s="103"/>
      <c r="W236" s="103"/>
    </row>
    <row r="237">
      <c r="A237" s="33" t="s">
        <v>303</v>
      </c>
      <c r="B237" s="110" t="s">
        <v>6</v>
      </c>
      <c r="C237" s="33" t="s">
        <v>85</v>
      </c>
      <c r="D237" s="110">
        <v>1.0</v>
      </c>
      <c r="E237" s="110">
        <v>6.0</v>
      </c>
      <c r="F237" s="33" t="s">
        <v>6</v>
      </c>
      <c r="G237" s="111">
        <v>44544.0</v>
      </c>
      <c r="H237" s="111">
        <v>44545.0</v>
      </c>
      <c r="I237" s="33" t="s">
        <v>166</v>
      </c>
      <c r="J237" s="33" t="s">
        <v>35</v>
      </c>
      <c r="K237" s="4">
        <f>SUM(D262,D226,D266,D267,D268,D276)</f>
        <v>9</v>
      </c>
      <c r="L237" s="112" t="s">
        <v>97</v>
      </c>
      <c r="M237" s="113">
        <f>SUMIFS(D327:D986,C327:C986,L237)</f>
        <v>153.5</v>
      </c>
      <c r="N237" s="112" t="s">
        <v>36</v>
      </c>
    </row>
    <row r="238">
      <c r="A238" s="33" t="s">
        <v>304</v>
      </c>
      <c r="B238" s="110" t="s">
        <v>6</v>
      </c>
      <c r="C238" s="33" t="s">
        <v>168</v>
      </c>
      <c r="D238" s="110">
        <v>1.0</v>
      </c>
      <c r="E238" s="110">
        <v>6.0</v>
      </c>
      <c r="F238" s="33" t="s">
        <v>6</v>
      </c>
      <c r="G238" s="111">
        <v>44544.0</v>
      </c>
      <c r="H238" s="111">
        <v>44545.0</v>
      </c>
      <c r="I238" s="33" t="s">
        <v>166</v>
      </c>
      <c r="J238" s="33" t="s">
        <v>35</v>
      </c>
      <c r="K238" s="4">
        <f>SUM(D230,D234,D263:D265,D272,D277)</f>
        <v>10</v>
      </c>
      <c r="L238" s="112" t="s">
        <v>168</v>
      </c>
      <c r="M238" s="113">
        <f>SUMIFS(D327:D986,C327:C986,L238)</f>
        <v>141.5</v>
      </c>
      <c r="N238" s="112" t="s">
        <v>115</v>
      </c>
    </row>
    <row r="239">
      <c r="A239" s="33" t="s">
        <v>305</v>
      </c>
      <c r="B239" s="110" t="s">
        <v>6</v>
      </c>
      <c r="C239" s="33" t="s">
        <v>168</v>
      </c>
      <c r="D239" s="110">
        <v>1.0</v>
      </c>
      <c r="E239" s="110">
        <v>6.0</v>
      </c>
      <c r="F239" s="33" t="s">
        <v>6</v>
      </c>
      <c r="G239" s="111">
        <v>44544.0</v>
      </c>
      <c r="H239" s="111">
        <v>44545.0</v>
      </c>
      <c r="I239" s="33" t="s">
        <v>166</v>
      </c>
      <c r="J239" s="33" t="s">
        <v>35</v>
      </c>
      <c r="K239" s="4">
        <f>SUM(D2:D234,D262:D277)</f>
        <v>519.5</v>
      </c>
      <c r="L239" s="112" t="s">
        <v>166</v>
      </c>
      <c r="M239" s="113">
        <f>SUMIFS(D327:D986,C327:C986,L239)</f>
        <v>48</v>
      </c>
    </row>
    <row r="240">
      <c r="A240" s="33" t="s">
        <v>306</v>
      </c>
      <c r="B240" s="110" t="s">
        <v>6</v>
      </c>
      <c r="C240" s="33" t="s">
        <v>168</v>
      </c>
      <c r="D240" s="110">
        <v>4.0</v>
      </c>
      <c r="E240" s="110">
        <v>6.0</v>
      </c>
      <c r="F240" s="33" t="s">
        <v>6</v>
      </c>
      <c r="G240" s="111">
        <v>44544.0</v>
      </c>
      <c r="H240" s="111">
        <v>44545.0</v>
      </c>
      <c r="I240" s="33" t="s">
        <v>85</v>
      </c>
      <c r="J240" s="33" t="s">
        <v>34</v>
      </c>
      <c r="K240" s="4">
        <f>SUM(K234:K238)</f>
        <v>38</v>
      </c>
      <c r="L240" s="112" t="s">
        <v>307</v>
      </c>
      <c r="M240" s="113">
        <f>SUM(M235:M239)</f>
        <v>604.5</v>
      </c>
    </row>
    <row r="241">
      <c r="A241" s="33" t="s">
        <v>308</v>
      </c>
      <c r="B241" s="110" t="s">
        <v>6</v>
      </c>
      <c r="C241" s="33" t="s">
        <v>97</v>
      </c>
      <c r="D241" s="110">
        <v>4.0</v>
      </c>
      <c r="E241" s="110">
        <v>6.0</v>
      </c>
      <c r="F241" s="33" t="s">
        <v>6</v>
      </c>
      <c r="G241" s="111">
        <v>44544.0</v>
      </c>
      <c r="H241" s="111">
        <v>44545.0</v>
      </c>
      <c r="I241" s="33" t="s">
        <v>85</v>
      </c>
      <c r="J241" s="33" t="s">
        <v>34</v>
      </c>
      <c r="K241" s="4"/>
      <c r="N241" s="90">
        <f>M242/5</f>
        <v>193</v>
      </c>
    </row>
    <row r="242">
      <c r="A242" s="33" t="s">
        <v>309</v>
      </c>
      <c r="B242" s="110" t="s">
        <v>6</v>
      </c>
      <c r="C242" s="33" t="s">
        <v>68</v>
      </c>
      <c r="D242" s="110">
        <v>2.0</v>
      </c>
      <c r="E242" s="110">
        <v>6.0</v>
      </c>
      <c r="F242" s="33" t="s">
        <v>6</v>
      </c>
      <c r="G242" s="111">
        <v>44544.0</v>
      </c>
      <c r="H242" s="111">
        <v>44545.0</v>
      </c>
      <c r="I242" s="33" t="s">
        <v>166</v>
      </c>
      <c r="J242" s="33" t="s">
        <v>35</v>
      </c>
      <c r="L242" s="112" t="s">
        <v>310</v>
      </c>
      <c r="M242" s="113">
        <f>SUM(D327:D986)</f>
        <v>965</v>
      </c>
    </row>
    <row r="243">
      <c r="A243" s="33" t="s">
        <v>311</v>
      </c>
      <c r="B243" s="110" t="s">
        <v>6</v>
      </c>
      <c r="C243" s="33" t="s">
        <v>85</v>
      </c>
      <c r="D243" s="110">
        <v>2.0</v>
      </c>
      <c r="E243" s="110">
        <v>6.0</v>
      </c>
      <c r="F243" s="33" t="s">
        <v>6</v>
      </c>
      <c r="G243" s="111">
        <v>44544.0</v>
      </c>
      <c r="H243" s="111">
        <v>44545.0</v>
      </c>
      <c r="I243" s="33" t="s">
        <v>166</v>
      </c>
      <c r="J243" s="33" t="s">
        <v>35</v>
      </c>
      <c r="P243" s="108"/>
    </row>
    <row r="244">
      <c r="A244" s="33" t="s">
        <v>312</v>
      </c>
      <c r="B244" s="110" t="s">
        <v>6</v>
      </c>
      <c r="C244" s="33" t="s">
        <v>85</v>
      </c>
      <c r="D244" s="110">
        <v>1.0</v>
      </c>
      <c r="E244" s="110">
        <v>6.0</v>
      </c>
      <c r="F244" s="33" t="s">
        <v>6</v>
      </c>
      <c r="G244" s="111">
        <v>44544.0</v>
      </c>
      <c r="H244" s="111">
        <v>44545.0</v>
      </c>
      <c r="I244" s="33" t="s">
        <v>85</v>
      </c>
      <c r="J244" s="33" t="s">
        <v>36</v>
      </c>
      <c r="K244" s="4"/>
      <c r="P244" s="108"/>
      <c r="Q244" s="103"/>
      <c r="R244" s="103"/>
      <c r="S244" s="103"/>
      <c r="T244" s="103"/>
      <c r="U244" s="103"/>
      <c r="W244" s="103"/>
    </row>
    <row r="245">
      <c r="A245" s="33" t="s">
        <v>313</v>
      </c>
      <c r="B245" s="110" t="s">
        <v>6</v>
      </c>
      <c r="C245" s="33" t="s">
        <v>168</v>
      </c>
      <c r="D245" s="110">
        <v>1.0</v>
      </c>
      <c r="E245" s="110">
        <v>6.0</v>
      </c>
      <c r="F245" s="33" t="s">
        <v>6</v>
      </c>
      <c r="G245" s="111">
        <v>44544.0</v>
      </c>
      <c r="H245" s="111">
        <v>44545.0</v>
      </c>
      <c r="I245" s="33" t="s">
        <v>85</v>
      </c>
      <c r="J245" s="33" t="s">
        <v>36</v>
      </c>
      <c r="K245" s="4"/>
      <c r="P245" s="108"/>
      <c r="Q245" s="103"/>
      <c r="R245" s="103"/>
      <c r="S245" s="103"/>
      <c r="T245" s="103"/>
      <c r="U245" s="103"/>
      <c r="W245" s="103"/>
    </row>
    <row r="246">
      <c r="A246" s="33" t="s">
        <v>314</v>
      </c>
      <c r="B246" s="110" t="s">
        <v>6</v>
      </c>
      <c r="C246" s="33" t="s">
        <v>68</v>
      </c>
      <c r="D246" s="110">
        <v>1.0</v>
      </c>
      <c r="E246" s="110">
        <v>6.0</v>
      </c>
      <c r="F246" s="33" t="s">
        <v>6</v>
      </c>
      <c r="G246" s="111">
        <v>44544.0</v>
      </c>
      <c r="H246" s="111">
        <v>44545.0</v>
      </c>
      <c r="I246" s="33" t="s">
        <v>85</v>
      </c>
      <c r="J246" s="33" t="s">
        <v>36</v>
      </c>
      <c r="K246" s="4"/>
      <c r="P246" s="108"/>
      <c r="Q246" s="103"/>
      <c r="R246" s="103"/>
      <c r="S246" s="103"/>
      <c r="T246" s="103"/>
      <c r="U246" s="103"/>
      <c r="W246" s="103"/>
    </row>
    <row r="247">
      <c r="A247" s="33" t="s">
        <v>315</v>
      </c>
      <c r="B247" s="110" t="s">
        <v>6</v>
      </c>
      <c r="C247" s="33" t="s">
        <v>85</v>
      </c>
      <c r="D247" s="110">
        <v>1.0</v>
      </c>
      <c r="E247" s="110">
        <v>6.0</v>
      </c>
      <c r="F247" s="33" t="s">
        <v>6</v>
      </c>
      <c r="G247" s="111">
        <v>44544.0</v>
      </c>
      <c r="H247" s="111">
        <v>44545.0</v>
      </c>
      <c r="I247" s="33" t="s">
        <v>85</v>
      </c>
      <c r="J247" s="33" t="s">
        <v>36</v>
      </c>
      <c r="K247" s="4"/>
      <c r="P247" s="108"/>
      <c r="Q247" s="103"/>
      <c r="R247" s="103"/>
      <c r="S247" s="103"/>
      <c r="T247" s="103"/>
      <c r="U247" s="103"/>
      <c r="W247" s="103"/>
    </row>
    <row r="248">
      <c r="A248" s="33" t="s">
        <v>316</v>
      </c>
      <c r="B248" s="110" t="s">
        <v>6</v>
      </c>
      <c r="C248" s="33" t="s">
        <v>168</v>
      </c>
      <c r="D248" s="110">
        <v>1.0</v>
      </c>
      <c r="E248" s="110">
        <v>6.0</v>
      </c>
      <c r="F248" s="33" t="s">
        <v>6</v>
      </c>
      <c r="G248" s="111">
        <v>44544.0</v>
      </c>
      <c r="H248" s="111">
        <v>44545.0</v>
      </c>
      <c r="I248" s="33" t="s">
        <v>85</v>
      </c>
      <c r="J248" s="33" t="s">
        <v>36</v>
      </c>
      <c r="K248" s="4"/>
      <c r="P248" s="108"/>
      <c r="Q248" s="103"/>
      <c r="R248" s="103"/>
      <c r="S248" s="103"/>
      <c r="T248" s="103"/>
      <c r="U248" s="103"/>
      <c r="W248" s="103"/>
    </row>
    <row r="249">
      <c r="A249" s="33" t="s">
        <v>317</v>
      </c>
      <c r="B249" s="110" t="s">
        <v>6</v>
      </c>
      <c r="C249" s="33" t="s">
        <v>68</v>
      </c>
      <c r="D249" s="110">
        <v>4.0</v>
      </c>
      <c r="E249" s="110">
        <v>6.0</v>
      </c>
      <c r="F249" s="33" t="s">
        <v>6</v>
      </c>
      <c r="G249" s="111">
        <v>44544.0</v>
      </c>
      <c r="H249" s="111">
        <v>44545.0</v>
      </c>
      <c r="I249" s="33" t="s">
        <v>85</v>
      </c>
      <c r="J249" s="33" t="s">
        <v>36</v>
      </c>
      <c r="K249" s="4"/>
      <c r="Q249" s="103"/>
      <c r="R249" s="103"/>
      <c r="S249" s="103"/>
      <c r="T249" s="103"/>
      <c r="U249" s="103"/>
      <c r="W249" s="103"/>
    </row>
    <row r="250">
      <c r="A250" s="33" t="s">
        <v>318</v>
      </c>
      <c r="B250" s="110" t="s">
        <v>6</v>
      </c>
      <c r="C250" s="33" t="s">
        <v>97</v>
      </c>
      <c r="D250" s="110">
        <v>1.0</v>
      </c>
      <c r="E250" s="110">
        <v>6.0</v>
      </c>
      <c r="F250" s="33" t="s">
        <v>6</v>
      </c>
      <c r="G250" s="111">
        <v>44544.0</v>
      </c>
      <c r="H250" s="111">
        <v>44545.0</v>
      </c>
      <c r="I250" s="33" t="s">
        <v>97</v>
      </c>
      <c r="J250" s="33" t="s">
        <v>10</v>
      </c>
      <c r="K250" s="4"/>
      <c r="P250" s="108"/>
    </row>
    <row r="251">
      <c r="A251" s="33" t="s">
        <v>319</v>
      </c>
      <c r="B251" s="110" t="s">
        <v>6</v>
      </c>
      <c r="C251" s="33" t="s">
        <v>97</v>
      </c>
      <c r="D251" s="110">
        <v>8.0</v>
      </c>
      <c r="E251" s="110">
        <v>6.0</v>
      </c>
      <c r="F251" s="33" t="s">
        <v>6</v>
      </c>
      <c r="G251" s="111">
        <v>44544.0</v>
      </c>
      <c r="H251" s="111">
        <v>44545.0</v>
      </c>
      <c r="I251" s="33" t="s">
        <v>97</v>
      </c>
      <c r="J251" s="33" t="s">
        <v>10</v>
      </c>
      <c r="K251" s="4"/>
      <c r="P251" s="108"/>
      <c r="W251" s="103"/>
    </row>
    <row r="252">
      <c r="A252" s="33" t="s">
        <v>320</v>
      </c>
      <c r="B252" s="110" t="s">
        <v>6</v>
      </c>
      <c r="C252" s="33" t="s">
        <v>166</v>
      </c>
      <c r="D252" s="110">
        <v>4.0</v>
      </c>
      <c r="E252" s="110">
        <v>6.0</v>
      </c>
      <c r="F252" s="33" t="s">
        <v>6</v>
      </c>
      <c r="G252" s="111">
        <v>44544.0</v>
      </c>
      <c r="H252" s="111">
        <v>44545.0</v>
      </c>
      <c r="I252" s="33" t="s">
        <v>97</v>
      </c>
      <c r="J252" s="33" t="s">
        <v>10</v>
      </c>
      <c r="K252" s="4"/>
      <c r="P252" s="108"/>
      <c r="W252" s="103"/>
    </row>
    <row r="253">
      <c r="A253" s="33" t="s">
        <v>321</v>
      </c>
      <c r="B253" s="110" t="s">
        <v>6</v>
      </c>
      <c r="C253" s="33" t="s">
        <v>68</v>
      </c>
      <c r="D253" s="110">
        <v>2.0</v>
      </c>
      <c r="E253" s="110">
        <v>6.0</v>
      </c>
      <c r="F253" s="33" t="s">
        <v>6</v>
      </c>
      <c r="G253" s="111">
        <v>44544.0</v>
      </c>
      <c r="H253" s="111">
        <v>44545.0</v>
      </c>
      <c r="I253" s="33" t="s">
        <v>166</v>
      </c>
      <c r="J253" s="33" t="s">
        <v>35</v>
      </c>
      <c r="K253" s="4"/>
      <c r="W253" s="103"/>
    </row>
    <row r="254">
      <c r="A254" s="33" t="s">
        <v>322</v>
      </c>
      <c r="B254" s="110" t="s">
        <v>6</v>
      </c>
      <c r="C254" s="33" t="s">
        <v>85</v>
      </c>
      <c r="D254" s="110">
        <v>2.0</v>
      </c>
      <c r="E254" s="110">
        <v>6.0</v>
      </c>
      <c r="F254" s="33" t="s">
        <v>6</v>
      </c>
      <c r="G254" s="111">
        <v>44544.0</v>
      </c>
      <c r="H254" s="111">
        <v>44545.0</v>
      </c>
      <c r="I254" s="33" t="s">
        <v>166</v>
      </c>
      <c r="J254" s="33" t="s">
        <v>35</v>
      </c>
      <c r="K254" s="4"/>
      <c r="W254" s="103"/>
    </row>
    <row r="255">
      <c r="A255" s="33" t="s">
        <v>323</v>
      </c>
      <c r="B255" s="110" t="s">
        <v>6</v>
      </c>
      <c r="C255" s="33" t="s">
        <v>168</v>
      </c>
      <c r="D255" s="110">
        <v>2.0</v>
      </c>
      <c r="E255" s="110">
        <v>6.0</v>
      </c>
      <c r="F255" s="33" t="s">
        <v>6</v>
      </c>
      <c r="G255" s="111">
        <v>44544.0</v>
      </c>
      <c r="H255" s="111">
        <v>44545.0</v>
      </c>
      <c r="I255" s="33" t="s">
        <v>85</v>
      </c>
      <c r="J255" s="33" t="s">
        <v>36</v>
      </c>
      <c r="K255" s="4"/>
      <c r="W255" s="103"/>
    </row>
    <row r="256">
      <c r="A256" s="33" t="s">
        <v>324</v>
      </c>
      <c r="B256" s="110" t="s">
        <v>6</v>
      </c>
      <c r="C256" s="33" t="s">
        <v>68</v>
      </c>
      <c r="D256" s="110">
        <v>2.0</v>
      </c>
      <c r="E256" s="110">
        <v>6.0</v>
      </c>
      <c r="F256" s="33" t="s">
        <v>6</v>
      </c>
      <c r="G256" s="111">
        <v>44544.0</v>
      </c>
      <c r="H256" s="111">
        <v>44545.0</v>
      </c>
      <c r="I256" s="33" t="s">
        <v>85</v>
      </c>
      <c r="J256" s="33" t="s">
        <v>36</v>
      </c>
      <c r="K256" s="4"/>
      <c r="P256" s="108"/>
      <c r="W256" s="103"/>
    </row>
    <row r="257">
      <c r="A257" s="33" t="s">
        <v>325</v>
      </c>
      <c r="B257" s="110" t="s">
        <v>6</v>
      </c>
      <c r="C257" s="33" t="s">
        <v>85</v>
      </c>
      <c r="D257" s="110">
        <v>2.0</v>
      </c>
      <c r="E257" s="110">
        <v>6.0</v>
      </c>
      <c r="F257" s="33" t="s">
        <v>6</v>
      </c>
      <c r="G257" s="111">
        <v>44544.0</v>
      </c>
      <c r="H257" s="111">
        <v>44545.0</v>
      </c>
      <c r="I257" s="33" t="s">
        <v>85</v>
      </c>
      <c r="J257" s="33" t="s">
        <v>36</v>
      </c>
      <c r="K257" s="4"/>
      <c r="P257" s="108"/>
      <c r="Q257" s="103"/>
      <c r="R257" s="103"/>
      <c r="S257" s="103"/>
      <c r="T257" s="103"/>
      <c r="U257" s="103"/>
      <c r="W257" s="103"/>
    </row>
    <row r="258">
      <c r="A258" s="33" t="s">
        <v>326</v>
      </c>
      <c r="B258" s="110" t="s">
        <v>6</v>
      </c>
      <c r="C258" s="33" t="s">
        <v>168</v>
      </c>
      <c r="D258" s="110">
        <v>2.0</v>
      </c>
      <c r="E258" s="110">
        <v>6.0</v>
      </c>
      <c r="F258" s="33" t="s">
        <v>6</v>
      </c>
      <c r="G258" s="111">
        <v>44544.0</v>
      </c>
      <c r="H258" s="111">
        <v>44545.0</v>
      </c>
      <c r="I258" s="33" t="s">
        <v>85</v>
      </c>
      <c r="J258" s="33" t="s">
        <v>36</v>
      </c>
      <c r="K258" s="4"/>
      <c r="P258" s="108"/>
      <c r="Q258" s="103"/>
      <c r="R258" s="103"/>
      <c r="S258" s="103"/>
      <c r="T258" s="103"/>
      <c r="U258" s="103"/>
      <c r="W258" s="103"/>
    </row>
    <row r="259">
      <c r="A259" s="33" t="s">
        <v>327</v>
      </c>
      <c r="B259" s="110" t="s">
        <v>6</v>
      </c>
      <c r="C259" s="33" t="s">
        <v>68</v>
      </c>
      <c r="D259" s="110">
        <v>2.0</v>
      </c>
      <c r="E259" s="110">
        <v>6.0</v>
      </c>
      <c r="F259" s="33" t="s">
        <v>6</v>
      </c>
      <c r="G259" s="111">
        <v>44544.0</v>
      </c>
      <c r="H259" s="111">
        <v>44545.0</v>
      </c>
      <c r="I259" s="33" t="s">
        <v>85</v>
      </c>
      <c r="J259" s="33" t="s">
        <v>36</v>
      </c>
      <c r="K259" s="4"/>
      <c r="P259" s="108"/>
      <c r="Q259" s="103"/>
      <c r="R259" s="103"/>
      <c r="S259" s="103"/>
      <c r="T259" s="103"/>
      <c r="U259" s="103"/>
      <c r="W259" s="103"/>
    </row>
    <row r="260">
      <c r="A260" s="33" t="s">
        <v>328</v>
      </c>
      <c r="B260" s="110" t="s">
        <v>6</v>
      </c>
      <c r="C260" s="33" t="s">
        <v>166</v>
      </c>
      <c r="D260" s="110">
        <v>4.0</v>
      </c>
      <c r="E260" s="110">
        <v>6.0</v>
      </c>
      <c r="F260" s="33" t="s">
        <v>6</v>
      </c>
      <c r="G260" s="111">
        <v>44544.0</v>
      </c>
      <c r="H260" s="111">
        <v>44545.0</v>
      </c>
      <c r="I260" s="33" t="s">
        <v>97</v>
      </c>
      <c r="J260" s="33" t="s">
        <v>10</v>
      </c>
      <c r="K260" s="4"/>
      <c r="P260" s="108"/>
      <c r="Q260" s="103"/>
      <c r="R260" s="103"/>
      <c r="S260" s="103"/>
      <c r="T260" s="103"/>
      <c r="U260" s="103"/>
      <c r="W260" s="103"/>
    </row>
    <row r="261">
      <c r="A261" s="33" t="s">
        <v>329</v>
      </c>
      <c r="B261" s="110" t="s">
        <v>6</v>
      </c>
      <c r="C261" s="33" t="s">
        <v>97</v>
      </c>
      <c r="D261" s="110">
        <v>2.0</v>
      </c>
      <c r="E261" s="110">
        <v>6.0</v>
      </c>
      <c r="F261" s="33" t="s">
        <v>6</v>
      </c>
      <c r="G261" s="111">
        <v>44544.0</v>
      </c>
      <c r="H261" s="111">
        <v>44545.0</v>
      </c>
      <c r="I261" s="33" t="s">
        <v>97</v>
      </c>
      <c r="J261" s="33" t="s">
        <v>10</v>
      </c>
      <c r="K261" s="4"/>
      <c r="P261" s="108"/>
      <c r="Q261" s="103"/>
      <c r="R261" s="103"/>
      <c r="S261" s="103"/>
      <c r="T261" s="103"/>
      <c r="U261" s="103"/>
      <c r="W261" s="103"/>
    </row>
    <row r="262">
      <c r="A262" s="33" t="s">
        <v>272</v>
      </c>
      <c r="B262" s="110" t="s">
        <v>6</v>
      </c>
      <c r="C262" s="33" t="s">
        <v>168</v>
      </c>
      <c r="D262" s="110">
        <v>2.0</v>
      </c>
      <c r="E262" s="110">
        <v>6.0</v>
      </c>
      <c r="F262" s="33" t="s">
        <v>6</v>
      </c>
      <c r="G262" s="111">
        <v>44544.0</v>
      </c>
      <c r="H262" s="111">
        <v>44545.0</v>
      </c>
      <c r="I262" s="33" t="s">
        <v>166</v>
      </c>
      <c r="J262" s="33" t="s">
        <v>25</v>
      </c>
      <c r="K262" s="4"/>
      <c r="P262" s="108"/>
      <c r="Q262" s="103"/>
      <c r="R262" s="103"/>
      <c r="S262" s="103"/>
      <c r="T262" s="103"/>
      <c r="U262" s="103"/>
      <c r="W262" s="103"/>
    </row>
    <row r="263">
      <c r="A263" s="33" t="s">
        <v>278</v>
      </c>
      <c r="B263" s="110" t="s">
        <v>6</v>
      </c>
      <c r="C263" s="33" t="s">
        <v>166</v>
      </c>
      <c r="D263" s="110">
        <v>2.0</v>
      </c>
      <c r="E263" s="110">
        <v>6.0</v>
      </c>
      <c r="F263" s="33" t="s">
        <v>6</v>
      </c>
      <c r="G263" s="111">
        <v>44544.0</v>
      </c>
      <c r="H263" s="111">
        <v>44545.0</v>
      </c>
      <c r="I263" s="33" t="s">
        <v>166</v>
      </c>
      <c r="J263" s="33" t="s">
        <v>279</v>
      </c>
      <c r="K263" s="4"/>
      <c r="P263" s="108"/>
      <c r="Q263" s="103"/>
      <c r="R263" s="103"/>
      <c r="S263" s="103"/>
      <c r="T263" s="103"/>
      <c r="U263" s="103"/>
      <c r="W263" s="103"/>
    </row>
    <row r="264">
      <c r="A264" s="114" t="s">
        <v>280</v>
      </c>
      <c r="B264" s="110" t="s">
        <v>6</v>
      </c>
      <c r="C264" s="33" t="s">
        <v>166</v>
      </c>
      <c r="D264" s="110">
        <v>1.0</v>
      </c>
      <c r="E264" s="110">
        <v>6.0</v>
      </c>
      <c r="F264" s="33" t="s">
        <v>6</v>
      </c>
      <c r="G264" s="111">
        <v>44544.0</v>
      </c>
      <c r="H264" s="111">
        <v>44545.0</v>
      </c>
      <c r="I264" s="33" t="s">
        <v>166</v>
      </c>
      <c r="J264" s="33" t="s">
        <v>35</v>
      </c>
      <c r="K264" s="4"/>
      <c r="P264" s="108"/>
      <c r="Q264" s="103"/>
      <c r="R264" s="103"/>
      <c r="S264" s="103"/>
      <c r="T264" s="103"/>
      <c r="U264" s="103"/>
      <c r="W264" s="103"/>
    </row>
    <row r="265">
      <c r="A265" s="114" t="s">
        <v>282</v>
      </c>
      <c r="B265" s="110" t="s">
        <v>6</v>
      </c>
      <c r="C265" s="33" t="s">
        <v>166</v>
      </c>
      <c r="D265" s="110">
        <v>1.0</v>
      </c>
      <c r="E265" s="110">
        <v>6.0</v>
      </c>
      <c r="F265" s="33" t="s">
        <v>6</v>
      </c>
      <c r="G265" s="111">
        <v>44544.0</v>
      </c>
      <c r="H265" s="111">
        <v>44545.0</v>
      </c>
      <c r="I265" s="33" t="s">
        <v>166</v>
      </c>
      <c r="J265" s="33" t="s">
        <v>35</v>
      </c>
      <c r="K265" s="4"/>
      <c r="P265" s="108"/>
      <c r="Q265" s="103"/>
      <c r="R265" s="103"/>
      <c r="S265" s="103"/>
      <c r="T265" s="103"/>
      <c r="U265" s="103"/>
      <c r="W265" s="103"/>
    </row>
    <row r="266">
      <c r="A266" s="114" t="s">
        <v>290</v>
      </c>
      <c r="B266" s="110" t="s">
        <v>6</v>
      </c>
      <c r="C266" s="33" t="s">
        <v>85</v>
      </c>
      <c r="D266" s="110">
        <v>2.0</v>
      </c>
      <c r="E266" s="110">
        <v>6.0</v>
      </c>
      <c r="F266" s="33" t="s">
        <v>6</v>
      </c>
      <c r="G266" s="111">
        <v>44544.0</v>
      </c>
      <c r="H266" s="111">
        <v>44545.0</v>
      </c>
      <c r="I266" s="33" t="s">
        <v>166</v>
      </c>
      <c r="J266" s="33" t="s">
        <v>35</v>
      </c>
      <c r="K266" s="4"/>
      <c r="P266" s="108"/>
      <c r="Q266" s="103"/>
      <c r="R266" s="103"/>
      <c r="S266" s="103"/>
      <c r="T266" s="103"/>
      <c r="U266" s="103"/>
      <c r="W266" s="103"/>
    </row>
    <row r="267">
      <c r="A267" s="114" t="s">
        <v>291</v>
      </c>
      <c r="B267" s="110" t="s">
        <v>6</v>
      </c>
      <c r="C267" s="33" t="s">
        <v>168</v>
      </c>
      <c r="D267" s="110">
        <v>1.5</v>
      </c>
      <c r="E267" s="110">
        <v>6.0</v>
      </c>
      <c r="F267" s="33" t="s">
        <v>6</v>
      </c>
      <c r="G267" s="111">
        <v>44544.0</v>
      </c>
      <c r="H267" s="111">
        <v>44545.0</v>
      </c>
      <c r="I267" s="33" t="s">
        <v>166</v>
      </c>
      <c r="J267" s="33" t="s">
        <v>35</v>
      </c>
      <c r="K267" s="4"/>
      <c r="P267" s="108"/>
      <c r="Q267" s="103"/>
      <c r="R267" s="103"/>
      <c r="S267" s="103"/>
      <c r="T267" s="103"/>
      <c r="U267" s="103"/>
      <c r="W267" s="103"/>
    </row>
    <row r="268">
      <c r="A268" s="114" t="s">
        <v>292</v>
      </c>
      <c r="B268" s="110" t="s">
        <v>6</v>
      </c>
      <c r="C268" s="33" t="s">
        <v>168</v>
      </c>
      <c r="D268" s="110">
        <v>1.5</v>
      </c>
      <c r="E268" s="110">
        <v>6.0</v>
      </c>
      <c r="F268" s="33" t="s">
        <v>6</v>
      </c>
      <c r="G268" s="111">
        <v>44544.0</v>
      </c>
      <c r="H268" s="111">
        <v>44545.0</v>
      </c>
      <c r="I268" s="33" t="s">
        <v>166</v>
      </c>
      <c r="J268" s="33" t="s">
        <v>35</v>
      </c>
      <c r="K268" s="4"/>
      <c r="Q268" s="103"/>
      <c r="R268" s="103"/>
      <c r="S268" s="103"/>
      <c r="T268" s="103"/>
      <c r="U268" s="103"/>
      <c r="W268" s="103"/>
    </row>
    <row r="269">
      <c r="A269" s="33" t="s">
        <v>298</v>
      </c>
      <c r="B269" s="110" t="s">
        <v>6</v>
      </c>
      <c r="C269" s="33" t="s">
        <v>68</v>
      </c>
      <c r="D269" s="110">
        <v>1.0</v>
      </c>
      <c r="E269" s="110">
        <v>6.0</v>
      </c>
      <c r="F269" s="33" t="s">
        <v>6</v>
      </c>
      <c r="G269" s="111">
        <v>44544.0</v>
      </c>
      <c r="H269" s="111">
        <v>44545.0</v>
      </c>
      <c r="I269" s="33" t="s">
        <v>166</v>
      </c>
      <c r="J269" s="33" t="s">
        <v>35</v>
      </c>
      <c r="K269" s="4"/>
    </row>
    <row r="270">
      <c r="A270" s="33" t="s">
        <v>299</v>
      </c>
      <c r="B270" s="110" t="s">
        <v>6</v>
      </c>
      <c r="C270" s="33" t="s">
        <v>68</v>
      </c>
      <c r="D270" s="110">
        <v>1.0</v>
      </c>
      <c r="E270" s="110">
        <v>6.0</v>
      </c>
      <c r="F270" s="33" t="s">
        <v>6</v>
      </c>
      <c r="G270" s="111">
        <v>44544.0</v>
      </c>
      <c r="H270" s="111">
        <v>44545.0</v>
      </c>
      <c r="I270" s="33" t="s">
        <v>166</v>
      </c>
      <c r="J270" s="33" t="s">
        <v>35</v>
      </c>
      <c r="K270" s="4"/>
      <c r="P270" s="108"/>
    </row>
    <row r="271">
      <c r="A271" s="115" t="s">
        <v>270</v>
      </c>
      <c r="B271" s="110" t="s">
        <v>6</v>
      </c>
      <c r="C271" s="116" t="s">
        <v>85</v>
      </c>
      <c r="D271" s="117">
        <v>2.0</v>
      </c>
      <c r="E271" s="117">
        <v>6.0</v>
      </c>
      <c r="F271" s="118" t="s">
        <v>6</v>
      </c>
      <c r="G271" s="119">
        <v>44544.0</v>
      </c>
      <c r="H271" s="119">
        <v>44545.0</v>
      </c>
      <c r="I271" s="116" t="s">
        <v>85</v>
      </c>
      <c r="J271" s="116" t="s">
        <v>34</v>
      </c>
      <c r="K271" s="4"/>
      <c r="P271" s="108"/>
      <c r="W271" s="103"/>
    </row>
    <row r="272">
      <c r="A272" s="115" t="s">
        <v>271</v>
      </c>
      <c r="B272" s="110" t="s">
        <v>6</v>
      </c>
      <c r="C272" s="116" t="s">
        <v>166</v>
      </c>
      <c r="D272" s="117">
        <v>2.0</v>
      </c>
      <c r="E272" s="117">
        <v>6.0</v>
      </c>
      <c r="F272" s="118" t="s">
        <v>6</v>
      </c>
      <c r="G272" s="119">
        <v>44544.0</v>
      </c>
      <c r="H272" s="119">
        <v>44545.0</v>
      </c>
      <c r="I272" s="116" t="s">
        <v>85</v>
      </c>
      <c r="J272" s="116" t="s">
        <v>34</v>
      </c>
      <c r="K272" s="4"/>
      <c r="W272" s="103"/>
    </row>
    <row r="273">
      <c r="A273" s="33" t="s">
        <v>330</v>
      </c>
      <c r="B273" s="110" t="s">
        <v>6</v>
      </c>
      <c r="C273" s="33" t="s">
        <v>68</v>
      </c>
      <c r="D273" s="110">
        <v>1.0</v>
      </c>
      <c r="E273" s="110">
        <v>6.0</v>
      </c>
      <c r="F273" s="33" t="s">
        <v>6</v>
      </c>
      <c r="G273" s="111">
        <v>44544.0</v>
      </c>
      <c r="H273" s="111">
        <v>44545.0</v>
      </c>
      <c r="I273" s="33" t="s">
        <v>166</v>
      </c>
      <c r="J273" s="33" t="s">
        <v>35</v>
      </c>
      <c r="K273" s="4"/>
    </row>
    <row r="274">
      <c r="A274" s="33" t="s">
        <v>331</v>
      </c>
      <c r="B274" s="110" t="s">
        <v>6</v>
      </c>
      <c r="C274" s="33" t="s">
        <v>85</v>
      </c>
      <c r="D274" s="110">
        <v>1.0</v>
      </c>
      <c r="E274" s="110">
        <v>6.0</v>
      </c>
      <c r="F274" s="33" t="s">
        <v>6</v>
      </c>
      <c r="G274" s="111">
        <v>44544.0</v>
      </c>
      <c r="H274" s="111">
        <v>44545.0</v>
      </c>
      <c r="I274" s="33" t="s">
        <v>166</v>
      </c>
      <c r="J274" s="33" t="s">
        <v>35</v>
      </c>
      <c r="K274" s="4"/>
    </row>
    <row r="275">
      <c r="A275" s="33" t="s">
        <v>332</v>
      </c>
      <c r="B275" s="110" t="s">
        <v>6</v>
      </c>
      <c r="C275" s="33" t="s">
        <v>97</v>
      </c>
      <c r="D275" s="110">
        <v>1.0</v>
      </c>
      <c r="E275" s="110">
        <v>6.0</v>
      </c>
      <c r="F275" s="33" t="s">
        <v>6</v>
      </c>
      <c r="G275" s="111">
        <v>44544.0</v>
      </c>
      <c r="H275" s="111">
        <v>44545.0</v>
      </c>
      <c r="I275" s="33" t="s">
        <v>166</v>
      </c>
      <c r="J275" s="33" t="s">
        <v>35</v>
      </c>
      <c r="K275" s="4"/>
      <c r="P275" s="108"/>
    </row>
    <row r="276">
      <c r="A276" s="33" t="s">
        <v>333</v>
      </c>
      <c r="B276" s="110" t="s">
        <v>6</v>
      </c>
      <c r="C276" s="33" t="s">
        <v>168</v>
      </c>
      <c r="D276" s="110">
        <v>1.0</v>
      </c>
      <c r="E276" s="110">
        <v>6.0</v>
      </c>
      <c r="F276" s="33" t="s">
        <v>6</v>
      </c>
      <c r="G276" s="111">
        <v>44544.0</v>
      </c>
      <c r="H276" s="111">
        <v>44545.0</v>
      </c>
      <c r="I276" s="33" t="s">
        <v>166</v>
      </c>
      <c r="J276" s="33" t="s">
        <v>35</v>
      </c>
      <c r="K276" s="4"/>
      <c r="P276" s="108"/>
      <c r="W276" s="103"/>
    </row>
    <row r="277">
      <c r="A277" s="33" t="s">
        <v>334</v>
      </c>
      <c r="B277" s="110" t="s">
        <v>6</v>
      </c>
      <c r="C277" s="33" t="s">
        <v>166</v>
      </c>
      <c r="D277" s="110">
        <v>1.0</v>
      </c>
      <c r="E277" s="110">
        <v>6.0</v>
      </c>
      <c r="F277" s="33" t="s">
        <v>6</v>
      </c>
      <c r="G277" s="111">
        <v>44544.0</v>
      </c>
      <c r="H277" s="111">
        <v>44545.0</v>
      </c>
      <c r="I277" s="33" t="s">
        <v>166</v>
      </c>
      <c r="J277" s="33" t="s">
        <v>35</v>
      </c>
      <c r="K277" s="4"/>
      <c r="P277" s="108"/>
      <c r="W277" s="103"/>
    </row>
    <row r="278">
      <c r="A278" s="120" t="s">
        <v>335</v>
      </c>
      <c r="B278" s="72" t="s">
        <v>6</v>
      </c>
      <c r="C278" s="71" t="s">
        <v>97</v>
      </c>
      <c r="D278" s="72">
        <v>2.0</v>
      </c>
      <c r="E278" s="72">
        <v>7.0</v>
      </c>
      <c r="F278" s="71" t="s">
        <v>6</v>
      </c>
      <c r="G278" s="68">
        <v>44583.0</v>
      </c>
      <c r="H278" s="68">
        <v>44583.0</v>
      </c>
      <c r="I278" s="71" t="s">
        <v>166</v>
      </c>
      <c r="J278" s="71" t="s">
        <v>37</v>
      </c>
      <c r="K278" s="4"/>
      <c r="P278" s="108"/>
      <c r="Q278" s="103"/>
      <c r="R278" s="103"/>
      <c r="S278" s="103"/>
      <c r="T278" s="103"/>
      <c r="U278" s="103"/>
      <c r="W278" s="103"/>
    </row>
    <row r="279">
      <c r="A279" s="120" t="s">
        <v>336</v>
      </c>
      <c r="B279" s="72" t="s">
        <v>6</v>
      </c>
      <c r="C279" s="71" t="s">
        <v>166</v>
      </c>
      <c r="D279" s="72">
        <v>6.0</v>
      </c>
      <c r="E279" s="72">
        <v>7.0</v>
      </c>
      <c r="F279" s="71" t="s">
        <v>6</v>
      </c>
      <c r="G279" s="68">
        <v>44583.0</v>
      </c>
      <c r="H279" s="68">
        <v>44583.0</v>
      </c>
      <c r="I279" s="71" t="s">
        <v>166</v>
      </c>
      <c r="J279" s="71" t="s">
        <v>37</v>
      </c>
      <c r="K279" s="4"/>
      <c r="P279" s="108"/>
      <c r="Q279" s="103"/>
      <c r="R279" s="103"/>
      <c r="S279" s="103"/>
      <c r="T279" s="103"/>
      <c r="U279" s="103"/>
      <c r="W279" s="103"/>
    </row>
    <row r="280">
      <c r="A280" s="120" t="s">
        <v>337</v>
      </c>
      <c r="B280" s="72" t="s">
        <v>6</v>
      </c>
      <c r="C280" s="71" t="s">
        <v>166</v>
      </c>
      <c r="D280" s="72">
        <v>6.0</v>
      </c>
      <c r="E280" s="72">
        <v>7.0</v>
      </c>
      <c r="F280" s="71" t="s">
        <v>6</v>
      </c>
      <c r="G280" s="68">
        <v>44583.0</v>
      </c>
      <c r="H280" s="68">
        <v>44583.0</v>
      </c>
      <c r="I280" s="71" t="s">
        <v>166</v>
      </c>
      <c r="J280" s="71" t="s">
        <v>28</v>
      </c>
      <c r="K280" s="4"/>
      <c r="P280" s="108"/>
      <c r="Q280" s="103"/>
      <c r="R280" s="103"/>
      <c r="S280" s="103"/>
      <c r="T280" s="103"/>
      <c r="U280" s="103"/>
      <c r="W280" s="103"/>
    </row>
    <row r="281">
      <c r="A281" s="120" t="s">
        <v>338</v>
      </c>
      <c r="B281" s="72" t="s">
        <v>6</v>
      </c>
      <c r="C281" s="71" t="s">
        <v>166</v>
      </c>
      <c r="D281" s="72">
        <v>6.0</v>
      </c>
      <c r="E281" s="72">
        <v>7.0</v>
      </c>
      <c r="F281" s="71" t="s">
        <v>6</v>
      </c>
      <c r="G281" s="68">
        <v>44583.0</v>
      </c>
      <c r="H281" s="68">
        <v>44583.0</v>
      </c>
      <c r="I281" s="71" t="s">
        <v>166</v>
      </c>
      <c r="J281" s="71" t="s">
        <v>28</v>
      </c>
      <c r="K281" s="4"/>
      <c r="P281" s="108"/>
      <c r="Q281" s="103"/>
      <c r="R281" s="103"/>
      <c r="S281" s="103"/>
      <c r="T281" s="103"/>
      <c r="U281" s="103"/>
      <c r="W281" s="103"/>
    </row>
    <row r="282">
      <c r="A282" s="120" t="s">
        <v>339</v>
      </c>
      <c r="B282" s="72" t="s">
        <v>6</v>
      </c>
      <c r="C282" s="71" t="s">
        <v>68</v>
      </c>
      <c r="D282" s="72">
        <v>12.0</v>
      </c>
      <c r="E282" s="72">
        <v>7.0</v>
      </c>
      <c r="F282" s="71" t="s">
        <v>6</v>
      </c>
      <c r="G282" s="68">
        <v>44583.0</v>
      </c>
      <c r="H282" s="68">
        <v>44583.0</v>
      </c>
      <c r="I282" s="71" t="s">
        <v>68</v>
      </c>
      <c r="J282" s="71" t="s">
        <v>38</v>
      </c>
      <c r="K282" s="4"/>
      <c r="P282" s="108"/>
      <c r="Q282" s="103"/>
      <c r="R282" s="103"/>
      <c r="S282" s="103"/>
      <c r="T282" s="103"/>
      <c r="U282" s="103"/>
      <c r="W282" s="103"/>
    </row>
    <row r="283">
      <c r="A283" s="120" t="s">
        <v>340</v>
      </c>
      <c r="B283" s="72" t="s">
        <v>6</v>
      </c>
      <c r="C283" s="71" t="s">
        <v>68</v>
      </c>
      <c r="D283" s="72">
        <v>8.0</v>
      </c>
      <c r="E283" s="72">
        <v>7.0</v>
      </c>
      <c r="F283" s="71" t="s">
        <v>6</v>
      </c>
      <c r="G283" s="68">
        <v>44583.0</v>
      </c>
      <c r="H283" s="68">
        <v>44583.0</v>
      </c>
      <c r="I283" s="71" t="s">
        <v>68</v>
      </c>
      <c r="J283" s="71" t="s">
        <v>38</v>
      </c>
      <c r="K283" s="4"/>
      <c r="Q283" s="103"/>
      <c r="R283" s="103"/>
      <c r="S283" s="103"/>
      <c r="T283" s="103"/>
      <c r="U283" s="103"/>
      <c r="W283" s="103"/>
    </row>
    <row r="284">
      <c r="A284" s="120" t="s">
        <v>341</v>
      </c>
      <c r="B284" s="72" t="s">
        <v>6</v>
      </c>
      <c r="C284" s="71" t="s">
        <v>85</v>
      </c>
      <c r="D284" s="72">
        <v>12.0</v>
      </c>
      <c r="E284" s="72">
        <v>7.0</v>
      </c>
      <c r="F284" s="71" t="s">
        <v>6</v>
      </c>
      <c r="G284" s="68">
        <v>44583.0</v>
      </c>
      <c r="H284" s="68">
        <v>44583.0</v>
      </c>
      <c r="I284" s="71" t="s">
        <v>85</v>
      </c>
      <c r="J284" s="71" t="s">
        <v>14</v>
      </c>
      <c r="K284" s="4"/>
    </row>
    <row r="285">
      <c r="A285" s="120" t="s">
        <v>342</v>
      </c>
      <c r="B285" s="72" t="s">
        <v>6</v>
      </c>
      <c r="C285" s="71" t="s">
        <v>85</v>
      </c>
      <c r="D285" s="72">
        <v>8.0</v>
      </c>
      <c r="E285" s="72">
        <v>7.0</v>
      </c>
      <c r="F285" s="71" t="s">
        <v>6</v>
      </c>
      <c r="G285" s="68">
        <v>44583.0</v>
      </c>
      <c r="H285" s="68">
        <v>44583.0</v>
      </c>
      <c r="I285" s="71" t="s">
        <v>85</v>
      </c>
      <c r="J285" s="71" t="s">
        <v>14</v>
      </c>
      <c r="K285" s="4"/>
    </row>
    <row r="286">
      <c r="A286" s="121" t="s">
        <v>343</v>
      </c>
      <c r="B286" s="72" t="s">
        <v>6</v>
      </c>
      <c r="C286" s="71" t="s">
        <v>97</v>
      </c>
      <c r="D286" s="72">
        <v>12.0</v>
      </c>
      <c r="E286" s="72">
        <v>7.0</v>
      </c>
      <c r="F286" s="71" t="s">
        <v>6</v>
      </c>
      <c r="G286" s="68">
        <v>44583.0</v>
      </c>
      <c r="H286" s="68">
        <v>44583.0</v>
      </c>
      <c r="I286" s="71" t="s">
        <v>97</v>
      </c>
      <c r="J286" s="71" t="s">
        <v>51</v>
      </c>
      <c r="K286" s="4"/>
    </row>
    <row r="287">
      <c r="A287" s="121" t="s">
        <v>344</v>
      </c>
      <c r="B287" s="72" t="s">
        <v>6</v>
      </c>
      <c r="C287" s="71" t="s">
        <v>166</v>
      </c>
      <c r="D287" s="72">
        <v>8.0</v>
      </c>
      <c r="E287" s="72">
        <v>7.0</v>
      </c>
      <c r="F287" s="71" t="s">
        <v>6</v>
      </c>
      <c r="G287" s="68">
        <v>44583.0</v>
      </c>
      <c r="H287" s="68">
        <v>44583.0</v>
      </c>
      <c r="I287" s="71" t="s">
        <v>97</v>
      </c>
      <c r="J287" s="71" t="s">
        <v>51</v>
      </c>
      <c r="K287" s="4"/>
    </row>
    <row r="288">
      <c r="A288" s="121" t="s">
        <v>345</v>
      </c>
      <c r="B288" s="72" t="s">
        <v>6</v>
      </c>
      <c r="C288" s="71" t="s">
        <v>168</v>
      </c>
      <c r="D288" s="72">
        <v>12.0</v>
      </c>
      <c r="E288" s="72">
        <v>7.0</v>
      </c>
      <c r="F288" s="71" t="s">
        <v>6</v>
      </c>
      <c r="G288" s="68">
        <v>44583.0</v>
      </c>
      <c r="H288" s="68">
        <v>44583.0</v>
      </c>
      <c r="I288" s="71" t="s">
        <v>168</v>
      </c>
      <c r="J288" s="71" t="s">
        <v>202</v>
      </c>
      <c r="K288" s="4"/>
    </row>
    <row r="289">
      <c r="A289" s="121" t="s">
        <v>346</v>
      </c>
      <c r="B289" s="72" t="s">
        <v>6</v>
      </c>
      <c r="C289" s="71" t="s">
        <v>168</v>
      </c>
      <c r="D289" s="72">
        <v>8.0</v>
      </c>
      <c r="E289" s="72">
        <v>7.0</v>
      </c>
      <c r="F289" s="71" t="s">
        <v>6</v>
      </c>
      <c r="G289" s="68">
        <v>44583.0</v>
      </c>
      <c r="H289" s="68">
        <v>44583.0</v>
      </c>
      <c r="I289" s="71" t="s">
        <v>168</v>
      </c>
      <c r="J289" s="71" t="s">
        <v>202</v>
      </c>
      <c r="K289" s="4"/>
    </row>
    <row r="290">
      <c r="A290" s="121" t="s">
        <v>347</v>
      </c>
      <c r="B290" s="72" t="s">
        <v>6</v>
      </c>
      <c r="C290" s="71" t="s">
        <v>68</v>
      </c>
      <c r="D290" s="72">
        <v>4.0</v>
      </c>
      <c r="E290" s="72">
        <v>7.0</v>
      </c>
      <c r="F290" s="71" t="s">
        <v>6</v>
      </c>
      <c r="G290" s="68">
        <v>44583.0</v>
      </c>
      <c r="H290" s="68">
        <v>44583.0</v>
      </c>
      <c r="I290" s="71" t="s">
        <v>68</v>
      </c>
      <c r="J290" s="71" t="s">
        <v>38</v>
      </c>
      <c r="K290" s="4"/>
    </row>
    <row r="291">
      <c r="A291" s="122" t="s">
        <v>348</v>
      </c>
      <c r="B291" s="72" t="s">
        <v>6</v>
      </c>
      <c r="C291" s="71" t="s">
        <v>68</v>
      </c>
      <c r="D291" s="72">
        <v>4.0</v>
      </c>
      <c r="E291" s="72">
        <v>7.0</v>
      </c>
      <c r="F291" s="71" t="s">
        <v>6</v>
      </c>
      <c r="G291" s="68">
        <v>44583.0</v>
      </c>
      <c r="H291" s="68">
        <v>44583.0</v>
      </c>
      <c r="I291" s="71" t="s">
        <v>68</v>
      </c>
      <c r="J291" s="71" t="s">
        <v>38</v>
      </c>
      <c r="K291" s="4"/>
    </row>
    <row r="292">
      <c r="A292" s="120" t="s">
        <v>349</v>
      </c>
      <c r="B292" s="72" t="s">
        <v>6</v>
      </c>
      <c r="C292" s="71" t="s">
        <v>85</v>
      </c>
      <c r="D292" s="72">
        <v>4.0</v>
      </c>
      <c r="E292" s="72">
        <v>7.0</v>
      </c>
      <c r="F292" s="71" t="s">
        <v>6</v>
      </c>
      <c r="G292" s="68">
        <v>44583.0</v>
      </c>
      <c r="H292" s="68">
        <v>44583.0</v>
      </c>
      <c r="I292" s="71" t="s">
        <v>85</v>
      </c>
      <c r="J292" s="71" t="s">
        <v>14</v>
      </c>
      <c r="K292" s="4"/>
    </row>
    <row r="293">
      <c r="A293" s="121" t="s">
        <v>350</v>
      </c>
      <c r="B293" s="72" t="s">
        <v>6</v>
      </c>
      <c r="C293" s="71" t="s">
        <v>85</v>
      </c>
      <c r="D293" s="72">
        <v>4.0</v>
      </c>
      <c r="E293" s="72">
        <v>7.0</v>
      </c>
      <c r="F293" s="71" t="s">
        <v>6</v>
      </c>
      <c r="G293" s="68">
        <v>44583.0</v>
      </c>
      <c r="H293" s="68">
        <v>44583.0</v>
      </c>
      <c r="I293" s="71" t="s">
        <v>85</v>
      </c>
      <c r="J293" s="71" t="s">
        <v>14</v>
      </c>
      <c r="K293" s="4"/>
    </row>
    <row r="294">
      <c r="A294" s="121" t="s">
        <v>351</v>
      </c>
      <c r="B294" s="72" t="s">
        <v>6</v>
      </c>
      <c r="C294" s="71" t="s">
        <v>97</v>
      </c>
      <c r="D294" s="72">
        <v>4.0</v>
      </c>
      <c r="E294" s="72">
        <v>7.0</v>
      </c>
      <c r="F294" s="71" t="s">
        <v>6</v>
      </c>
      <c r="G294" s="68">
        <v>44583.0</v>
      </c>
      <c r="H294" s="68">
        <v>44583.0</v>
      </c>
      <c r="I294" s="71" t="s">
        <v>97</v>
      </c>
      <c r="J294" s="71" t="s">
        <v>51</v>
      </c>
      <c r="K294" s="4"/>
    </row>
    <row r="295">
      <c r="A295" s="121" t="s">
        <v>352</v>
      </c>
      <c r="B295" s="72" t="s">
        <v>6</v>
      </c>
      <c r="C295" s="71" t="s">
        <v>97</v>
      </c>
      <c r="D295" s="72">
        <v>4.0</v>
      </c>
      <c r="E295" s="72">
        <v>7.0</v>
      </c>
      <c r="F295" s="71" t="s">
        <v>6</v>
      </c>
      <c r="G295" s="68">
        <v>44583.0</v>
      </c>
      <c r="H295" s="68">
        <v>44583.0</v>
      </c>
      <c r="I295" s="71" t="s">
        <v>97</v>
      </c>
      <c r="J295" s="71" t="s">
        <v>51</v>
      </c>
      <c r="K295" s="4"/>
    </row>
    <row r="296">
      <c r="A296" s="121" t="s">
        <v>353</v>
      </c>
      <c r="B296" s="72" t="s">
        <v>6</v>
      </c>
      <c r="C296" s="71" t="s">
        <v>168</v>
      </c>
      <c r="D296" s="72">
        <v>4.0</v>
      </c>
      <c r="E296" s="72">
        <v>7.0</v>
      </c>
      <c r="F296" s="71" t="s">
        <v>6</v>
      </c>
      <c r="G296" s="68">
        <v>44583.0</v>
      </c>
      <c r="H296" s="68">
        <v>44583.0</v>
      </c>
      <c r="I296" s="71" t="s">
        <v>168</v>
      </c>
      <c r="J296" s="71" t="s">
        <v>202</v>
      </c>
      <c r="K296" s="4"/>
    </row>
    <row r="297">
      <c r="A297" s="121" t="s">
        <v>354</v>
      </c>
      <c r="B297" s="72" t="s">
        <v>6</v>
      </c>
      <c r="C297" s="71" t="s">
        <v>168</v>
      </c>
      <c r="D297" s="72">
        <v>4.0</v>
      </c>
      <c r="E297" s="72">
        <v>7.0</v>
      </c>
      <c r="F297" s="71" t="s">
        <v>6</v>
      </c>
      <c r="G297" s="68">
        <v>44583.0</v>
      </c>
      <c r="H297" s="68">
        <v>44583.0</v>
      </c>
      <c r="I297" s="71" t="s">
        <v>168</v>
      </c>
      <c r="J297" s="71" t="s">
        <v>202</v>
      </c>
      <c r="K297" s="4"/>
    </row>
    <row r="298">
      <c r="A298" s="120" t="s">
        <v>355</v>
      </c>
      <c r="B298" s="72" t="s">
        <v>6</v>
      </c>
      <c r="C298" s="71" t="s">
        <v>68</v>
      </c>
      <c r="D298" s="72">
        <v>4.0</v>
      </c>
      <c r="E298" s="72">
        <v>7.0</v>
      </c>
      <c r="F298" s="71" t="s">
        <v>6</v>
      </c>
      <c r="G298" s="68">
        <v>44583.0</v>
      </c>
      <c r="H298" s="68">
        <v>44583.0</v>
      </c>
      <c r="I298" s="71" t="s">
        <v>68</v>
      </c>
      <c r="J298" s="71" t="s">
        <v>38</v>
      </c>
      <c r="K298" s="4"/>
    </row>
    <row r="299">
      <c r="A299" s="120" t="s">
        <v>356</v>
      </c>
      <c r="B299" s="72" t="s">
        <v>6</v>
      </c>
      <c r="C299" s="71" t="s">
        <v>85</v>
      </c>
      <c r="D299" s="72">
        <v>4.0</v>
      </c>
      <c r="E299" s="72">
        <v>7.0</v>
      </c>
      <c r="F299" s="71" t="s">
        <v>6</v>
      </c>
      <c r="G299" s="68">
        <v>44583.0</v>
      </c>
      <c r="H299" s="68">
        <v>44583.0</v>
      </c>
      <c r="I299" s="71" t="s">
        <v>85</v>
      </c>
      <c r="J299" s="71" t="s">
        <v>14</v>
      </c>
      <c r="K299" s="4"/>
    </row>
    <row r="300">
      <c r="A300" s="120" t="s">
        <v>357</v>
      </c>
      <c r="B300" s="72" t="s">
        <v>6</v>
      </c>
      <c r="C300" s="71" t="s">
        <v>97</v>
      </c>
      <c r="D300" s="72">
        <v>4.0</v>
      </c>
      <c r="E300" s="72">
        <v>7.0</v>
      </c>
      <c r="F300" s="71" t="s">
        <v>6</v>
      </c>
      <c r="G300" s="68">
        <v>44583.0</v>
      </c>
      <c r="H300" s="68">
        <v>44583.0</v>
      </c>
      <c r="I300" s="71" t="s">
        <v>97</v>
      </c>
      <c r="J300" s="71" t="s">
        <v>51</v>
      </c>
      <c r="K300" s="4"/>
    </row>
    <row r="301">
      <c r="A301" s="120" t="s">
        <v>358</v>
      </c>
      <c r="B301" s="72" t="s">
        <v>6</v>
      </c>
      <c r="C301" s="71" t="s">
        <v>168</v>
      </c>
      <c r="D301" s="72">
        <v>4.0</v>
      </c>
      <c r="E301" s="72">
        <v>7.0</v>
      </c>
      <c r="F301" s="71" t="s">
        <v>6</v>
      </c>
      <c r="G301" s="68">
        <v>44583.0</v>
      </c>
      <c r="H301" s="68">
        <v>44583.0</v>
      </c>
      <c r="I301" s="71" t="s">
        <v>168</v>
      </c>
      <c r="J301" s="71" t="s">
        <v>202</v>
      </c>
      <c r="K301" s="4"/>
    </row>
    <row r="302">
      <c r="A302" s="120" t="s">
        <v>359</v>
      </c>
      <c r="B302" s="72" t="s">
        <v>6</v>
      </c>
      <c r="C302" s="71" t="s">
        <v>360</v>
      </c>
      <c r="D302" s="72">
        <v>0.0</v>
      </c>
      <c r="E302" s="72">
        <v>7.0</v>
      </c>
      <c r="F302" s="71" t="s">
        <v>6</v>
      </c>
      <c r="G302" s="68">
        <v>44578.0</v>
      </c>
      <c r="H302" s="68">
        <v>44578.0</v>
      </c>
      <c r="I302" s="71" t="s">
        <v>360</v>
      </c>
      <c r="J302" s="71" t="s">
        <v>361</v>
      </c>
      <c r="K302" s="4"/>
    </row>
    <row r="303">
      <c r="A303" s="123" t="s">
        <v>362</v>
      </c>
      <c r="B303" s="92" t="s">
        <v>6</v>
      </c>
      <c r="C303" s="13" t="s">
        <v>363</v>
      </c>
      <c r="D303" s="92">
        <v>1.0</v>
      </c>
      <c r="E303" s="92">
        <v>8.0</v>
      </c>
      <c r="F303" s="13" t="s">
        <v>6</v>
      </c>
      <c r="G303" s="93">
        <v>44597.0</v>
      </c>
      <c r="H303" s="93">
        <v>44597.0</v>
      </c>
      <c r="I303" s="13" t="s">
        <v>68</v>
      </c>
      <c r="J303" s="13" t="s">
        <v>25</v>
      </c>
      <c r="K303" s="4"/>
    </row>
    <row r="304">
      <c r="A304" s="123" t="s">
        <v>364</v>
      </c>
      <c r="B304" s="92" t="s">
        <v>6</v>
      </c>
      <c r="C304" s="13" t="s">
        <v>101</v>
      </c>
      <c r="D304" s="92">
        <v>1.0</v>
      </c>
      <c r="E304" s="92">
        <v>8.0</v>
      </c>
      <c r="F304" s="13" t="s">
        <v>6</v>
      </c>
      <c r="G304" s="93">
        <v>44597.0</v>
      </c>
      <c r="H304" s="93">
        <v>44597.0</v>
      </c>
      <c r="I304" s="13" t="s">
        <v>68</v>
      </c>
      <c r="J304" s="13" t="s">
        <v>25</v>
      </c>
      <c r="K304" s="4"/>
    </row>
    <row r="305">
      <c r="A305" s="123" t="s">
        <v>365</v>
      </c>
      <c r="B305" s="92" t="s">
        <v>6</v>
      </c>
      <c r="C305" s="13" t="s">
        <v>366</v>
      </c>
      <c r="D305" s="92">
        <v>1.0</v>
      </c>
      <c r="E305" s="92">
        <v>8.0</v>
      </c>
      <c r="F305" s="13" t="s">
        <v>6</v>
      </c>
      <c r="G305" s="93">
        <v>44597.0</v>
      </c>
      <c r="H305" s="93">
        <v>44597.0</v>
      </c>
      <c r="I305" s="13" t="s">
        <v>68</v>
      </c>
      <c r="J305" s="13" t="s">
        <v>25</v>
      </c>
      <c r="K305" s="4"/>
    </row>
    <row r="306">
      <c r="A306" s="123" t="s">
        <v>367</v>
      </c>
      <c r="B306" s="92" t="s">
        <v>6</v>
      </c>
      <c r="C306" s="13" t="s">
        <v>168</v>
      </c>
      <c r="D306" s="92">
        <v>1.0</v>
      </c>
      <c r="E306" s="92">
        <v>8.0</v>
      </c>
      <c r="F306" s="13" t="s">
        <v>6</v>
      </c>
      <c r="G306" s="93">
        <v>44597.0</v>
      </c>
      <c r="H306" s="93">
        <v>44597.0</v>
      </c>
      <c r="I306" s="13" t="s">
        <v>68</v>
      </c>
      <c r="J306" s="13" t="s">
        <v>25</v>
      </c>
      <c r="K306" s="4"/>
    </row>
    <row r="307">
      <c r="A307" s="123" t="s">
        <v>368</v>
      </c>
      <c r="B307" s="92" t="s">
        <v>6</v>
      </c>
      <c r="C307" s="13" t="s">
        <v>363</v>
      </c>
      <c r="D307" s="92">
        <v>2.0</v>
      </c>
      <c r="E307" s="92">
        <v>8.0</v>
      </c>
      <c r="F307" s="13" t="s">
        <v>6</v>
      </c>
      <c r="G307" s="93">
        <v>44597.0</v>
      </c>
      <c r="H307" s="93">
        <v>44597.0</v>
      </c>
      <c r="I307" s="13" t="s">
        <v>68</v>
      </c>
      <c r="J307" s="13" t="s">
        <v>25</v>
      </c>
      <c r="K307" s="4"/>
    </row>
    <row r="308">
      <c r="A308" s="123" t="s">
        <v>369</v>
      </c>
      <c r="B308" s="92" t="s">
        <v>6</v>
      </c>
      <c r="C308" s="13" t="s">
        <v>363</v>
      </c>
      <c r="D308" s="92">
        <v>2.0</v>
      </c>
      <c r="E308" s="92">
        <v>8.0</v>
      </c>
      <c r="F308" s="13" t="s">
        <v>6</v>
      </c>
      <c r="G308" s="93">
        <v>44597.0</v>
      </c>
      <c r="H308" s="93">
        <v>44597.0</v>
      </c>
      <c r="I308" s="13" t="s">
        <v>68</v>
      </c>
      <c r="J308" s="13" t="s">
        <v>25</v>
      </c>
      <c r="K308" s="4"/>
    </row>
    <row r="309">
      <c r="A309" s="123" t="s">
        <v>370</v>
      </c>
      <c r="B309" s="92" t="s">
        <v>6</v>
      </c>
      <c r="C309" s="13" t="s">
        <v>168</v>
      </c>
      <c r="D309" s="92">
        <v>2.0</v>
      </c>
      <c r="E309" s="92">
        <v>8.0</v>
      </c>
      <c r="F309" s="13" t="s">
        <v>6</v>
      </c>
      <c r="G309" s="93">
        <v>44597.0</v>
      </c>
      <c r="H309" s="93">
        <v>44597.0</v>
      </c>
      <c r="I309" s="13" t="s">
        <v>68</v>
      </c>
      <c r="J309" s="13" t="s">
        <v>25</v>
      </c>
      <c r="K309" s="3"/>
    </row>
    <row r="310">
      <c r="A310" s="123" t="s">
        <v>371</v>
      </c>
      <c r="B310" s="92" t="s">
        <v>6</v>
      </c>
      <c r="C310" s="13" t="s">
        <v>366</v>
      </c>
      <c r="D310" s="92">
        <v>2.0</v>
      </c>
      <c r="E310" s="92">
        <v>8.0</v>
      </c>
      <c r="F310" s="13" t="s">
        <v>6</v>
      </c>
      <c r="G310" s="93">
        <v>44597.0</v>
      </c>
      <c r="H310" s="93">
        <v>44597.0</v>
      </c>
      <c r="I310" s="13" t="s">
        <v>68</v>
      </c>
      <c r="J310" s="13" t="s">
        <v>25</v>
      </c>
      <c r="K310" s="3"/>
      <c r="L310" s="112"/>
    </row>
    <row r="311">
      <c r="A311" s="123" t="s">
        <v>372</v>
      </c>
      <c r="B311" s="92" t="s">
        <v>6</v>
      </c>
      <c r="C311" s="13" t="s">
        <v>101</v>
      </c>
      <c r="D311" s="92">
        <v>2.0</v>
      </c>
      <c r="E311" s="92">
        <v>8.0</v>
      </c>
      <c r="F311" s="13" t="s">
        <v>6</v>
      </c>
      <c r="G311" s="93">
        <v>44597.0</v>
      </c>
      <c r="H311" s="93">
        <v>44597.0</v>
      </c>
      <c r="I311" s="13" t="s">
        <v>68</v>
      </c>
      <c r="J311" s="13" t="s">
        <v>25</v>
      </c>
      <c r="K311" s="3"/>
      <c r="L311" s="112"/>
    </row>
    <row r="312">
      <c r="A312" s="123" t="s">
        <v>373</v>
      </c>
      <c r="B312" s="92" t="s">
        <v>6</v>
      </c>
      <c r="C312" s="13" t="s">
        <v>97</v>
      </c>
      <c r="D312" s="92">
        <v>2.0</v>
      </c>
      <c r="E312" s="92">
        <v>8.0</v>
      </c>
      <c r="F312" s="13" t="s">
        <v>6</v>
      </c>
      <c r="G312" s="93">
        <v>44597.0</v>
      </c>
      <c r="H312" s="93">
        <v>44597.0</v>
      </c>
      <c r="I312" s="13" t="s">
        <v>97</v>
      </c>
      <c r="J312" s="13" t="s">
        <v>31</v>
      </c>
      <c r="K312" s="3"/>
      <c r="L312" s="112"/>
    </row>
    <row r="313">
      <c r="A313" s="123" t="s">
        <v>374</v>
      </c>
      <c r="B313" s="92" t="s">
        <v>6</v>
      </c>
      <c r="C313" s="13" t="s">
        <v>97</v>
      </c>
      <c r="D313" s="92">
        <v>1.0</v>
      </c>
      <c r="E313" s="92">
        <v>8.0</v>
      </c>
      <c r="F313" s="13" t="s">
        <v>6</v>
      </c>
      <c r="G313" s="93">
        <v>44590.0</v>
      </c>
      <c r="H313" s="93">
        <v>44590.0</v>
      </c>
      <c r="I313" s="13" t="s">
        <v>97</v>
      </c>
      <c r="J313" s="13" t="s">
        <v>31</v>
      </c>
      <c r="K313" s="3"/>
      <c r="L313" s="112"/>
    </row>
    <row r="314">
      <c r="A314" s="124" t="s">
        <v>336</v>
      </c>
      <c r="B314" s="92" t="s">
        <v>6</v>
      </c>
      <c r="C314" s="13" t="s">
        <v>166</v>
      </c>
      <c r="D314" s="92">
        <v>6.0</v>
      </c>
      <c r="E314" s="92">
        <v>8.0</v>
      </c>
      <c r="F314" s="13" t="s">
        <v>6</v>
      </c>
      <c r="G314" s="93">
        <v>44597.0</v>
      </c>
      <c r="H314" s="93">
        <v>44597.0</v>
      </c>
      <c r="I314" s="13" t="s">
        <v>166</v>
      </c>
      <c r="J314" s="13" t="s">
        <v>37</v>
      </c>
      <c r="K314" s="3"/>
      <c r="L314" s="112"/>
    </row>
    <row r="315">
      <c r="A315" s="124" t="s">
        <v>337</v>
      </c>
      <c r="B315" s="92" t="s">
        <v>6</v>
      </c>
      <c r="C315" s="13" t="s">
        <v>166</v>
      </c>
      <c r="D315" s="92">
        <v>4.0</v>
      </c>
      <c r="E315" s="92">
        <v>8.0</v>
      </c>
      <c r="F315" s="13" t="s">
        <v>6</v>
      </c>
      <c r="G315" s="93">
        <v>44597.0</v>
      </c>
      <c r="H315" s="93">
        <v>44597.0</v>
      </c>
      <c r="I315" s="13" t="s">
        <v>166</v>
      </c>
      <c r="J315" s="13" t="s">
        <v>28</v>
      </c>
      <c r="K315" s="3"/>
      <c r="L315" s="112"/>
    </row>
    <row r="316">
      <c r="A316" s="124" t="s">
        <v>375</v>
      </c>
      <c r="B316" s="92" t="s">
        <v>6</v>
      </c>
      <c r="C316" s="13" t="s">
        <v>68</v>
      </c>
      <c r="D316" s="92">
        <v>6.0</v>
      </c>
      <c r="E316" s="92">
        <v>8.0</v>
      </c>
      <c r="F316" s="13" t="s">
        <v>6</v>
      </c>
      <c r="G316" s="93">
        <v>44597.0</v>
      </c>
      <c r="H316" s="93">
        <v>44597.0</v>
      </c>
      <c r="I316" s="13" t="s">
        <v>166</v>
      </c>
      <c r="J316" s="13" t="s">
        <v>28</v>
      </c>
      <c r="K316" s="3"/>
      <c r="L316" s="112"/>
    </row>
    <row r="317">
      <c r="A317" s="124" t="s">
        <v>338</v>
      </c>
      <c r="B317" s="92" t="s">
        <v>6</v>
      </c>
      <c r="C317" s="13" t="s">
        <v>166</v>
      </c>
      <c r="D317" s="92">
        <v>4.0</v>
      </c>
      <c r="E317" s="92">
        <v>8.0</v>
      </c>
      <c r="F317" s="13" t="s">
        <v>6</v>
      </c>
      <c r="G317" s="93">
        <v>44597.0</v>
      </c>
      <c r="H317" s="93">
        <v>44597.0</v>
      </c>
      <c r="I317" s="13" t="s">
        <v>166</v>
      </c>
      <c r="J317" s="13" t="s">
        <v>28</v>
      </c>
      <c r="K317" s="3"/>
      <c r="L317" s="112"/>
    </row>
    <row r="318">
      <c r="A318" s="124" t="s">
        <v>339</v>
      </c>
      <c r="B318" s="92" t="s">
        <v>6</v>
      </c>
      <c r="C318" s="13" t="s">
        <v>68</v>
      </c>
      <c r="D318" s="92">
        <v>2.0</v>
      </c>
      <c r="E318" s="92">
        <v>8.0</v>
      </c>
      <c r="F318" s="13" t="s">
        <v>6</v>
      </c>
      <c r="G318" s="93">
        <v>44597.0</v>
      </c>
      <c r="H318" s="93">
        <v>44597.0</v>
      </c>
      <c r="I318" s="13" t="s">
        <v>68</v>
      </c>
      <c r="J318" s="13" t="s">
        <v>38</v>
      </c>
      <c r="K318" s="3"/>
      <c r="L318" s="112"/>
    </row>
    <row r="319">
      <c r="A319" s="124" t="s">
        <v>340</v>
      </c>
      <c r="B319" s="92" t="s">
        <v>6</v>
      </c>
      <c r="C319" s="13" t="s">
        <v>68</v>
      </c>
      <c r="D319" s="92">
        <v>6.0</v>
      </c>
      <c r="E319" s="92">
        <v>8.0</v>
      </c>
      <c r="F319" s="13" t="s">
        <v>6</v>
      </c>
      <c r="G319" s="93">
        <v>44597.0</v>
      </c>
      <c r="H319" s="93">
        <v>44597.0</v>
      </c>
      <c r="I319" s="13" t="s">
        <v>68</v>
      </c>
      <c r="J319" s="13" t="s">
        <v>38</v>
      </c>
      <c r="K319" s="3">
        <f>SUM(D313:D337)</f>
        <v>94</v>
      </c>
      <c r="L319" s="112"/>
    </row>
    <row r="320">
      <c r="A320" s="124" t="s">
        <v>341</v>
      </c>
      <c r="B320" s="92" t="s">
        <v>6</v>
      </c>
      <c r="C320" s="13" t="s">
        <v>85</v>
      </c>
      <c r="D320" s="92">
        <v>1.0</v>
      </c>
      <c r="E320" s="92">
        <v>8.0</v>
      </c>
      <c r="F320" s="13" t="s">
        <v>6</v>
      </c>
      <c r="G320" s="93">
        <v>44597.0</v>
      </c>
      <c r="H320" s="93">
        <v>44597.0</v>
      </c>
      <c r="I320" s="13" t="s">
        <v>85</v>
      </c>
      <c r="J320" s="13" t="s">
        <v>14</v>
      </c>
      <c r="K320" s="3">
        <f>SUM(D313:D337)</f>
        <v>94</v>
      </c>
      <c r="L320" s="112" t="s">
        <v>68</v>
      </c>
      <c r="M320" s="113">
        <f>SUMIFS(D313:D337,C313:C337,L320)</f>
        <v>15</v>
      </c>
    </row>
    <row r="321">
      <c r="A321" s="124" t="s">
        <v>342</v>
      </c>
      <c r="B321" s="92" t="s">
        <v>6</v>
      </c>
      <c r="C321" s="13" t="s">
        <v>85</v>
      </c>
      <c r="D321" s="92">
        <v>1.0</v>
      </c>
      <c r="E321" s="92">
        <v>8.0</v>
      </c>
      <c r="F321" s="13" t="s">
        <v>6</v>
      </c>
      <c r="G321" s="93">
        <v>44597.0</v>
      </c>
      <c r="H321" s="93">
        <v>44597.0</v>
      </c>
      <c r="I321" s="13" t="s">
        <v>85</v>
      </c>
      <c r="J321" s="13" t="s">
        <v>14</v>
      </c>
      <c r="K321" s="3">
        <f>SUM(D313:D337)</f>
        <v>94</v>
      </c>
      <c r="L321" s="112" t="s">
        <v>85</v>
      </c>
      <c r="M321" s="113">
        <f>SUMIFS(D313:D337,C313:C337,L321)</f>
        <v>11</v>
      </c>
      <c r="P321" s="108"/>
    </row>
    <row r="322">
      <c r="A322" s="125" t="s">
        <v>343</v>
      </c>
      <c r="B322" s="92" t="s">
        <v>6</v>
      </c>
      <c r="C322" s="13" t="s">
        <v>97</v>
      </c>
      <c r="D322" s="92">
        <v>11.0</v>
      </c>
      <c r="E322" s="92">
        <v>8.0</v>
      </c>
      <c r="F322" s="13" t="s">
        <v>6</v>
      </c>
      <c r="G322" s="93">
        <v>44597.0</v>
      </c>
      <c r="H322" s="93">
        <v>44597.0</v>
      </c>
      <c r="I322" s="13" t="s">
        <v>97</v>
      </c>
      <c r="J322" s="13" t="s">
        <v>51</v>
      </c>
      <c r="K322" s="3"/>
      <c r="L322" s="112" t="s">
        <v>97</v>
      </c>
      <c r="M322" s="113">
        <f>SUMIFS(D313:D337,C313:C337,L322)</f>
        <v>29</v>
      </c>
      <c r="P322" s="108"/>
    </row>
    <row r="323">
      <c r="A323" s="125" t="s">
        <v>344</v>
      </c>
      <c r="B323" s="92" t="s">
        <v>6</v>
      </c>
      <c r="C323" s="13" t="s">
        <v>166</v>
      </c>
      <c r="D323" s="92">
        <v>8.0</v>
      </c>
      <c r="E323" s="92">
        <v>8.0</v>
      </c>
      <c r="F323" s="13" t="s">
        <v>6</v>
      </c>
      <c r="G323" s="93">
        <v>44597.0</v>
      </c>
      <c r="H323" s="93">
        <v>44597.0</v>
      </c>
      <c r="I323" s="13" t="s">
        <v>97</v>
      </c>
      <c r="J323" s="13" t="s">
        <v>51</v>
      </c>
      <c r="K323" s="3">
        <f>SUM(D313:D337)</f>
        <v>94</v>
      </c>
      <c r="L323" s="112"/>
      <c r="P323" s="108"/>
    </row>
    <row r="324">
      <c r="A324" s="125" t="s">
        <v>345</v>
      </c>
      <c r="B324" s="92" t="s">
        <v>6</v>
      </c>
      <c r="C324" s="13" t="s">
        <v>168</v>
      </c>
      <c r="D324" s="92">
        <v>8.0</v>
      </c>
      <c r="E324" s="92">
        <v>8.0</v>
      </c>
      <c r="F324" s="13" t="s">
        <v>6</v>
      </c>
      <c r="G324" s="93">
        <v>44597.0</v>
      </c>
      <c r="H324" s="93">
        <v>44597.0</v>
      </c>
      <c r="I324" s="13" t="s">
        <v>168</v>
      </c>
      <c r="J324" s="13" t="s">
        <v>202</v>
      </c>
      <c r="K324" s="3">
        <f>SUM(D313:D337)</f>
        <v>94</v>
      </c>
      <c r="L324" s="112" t="s">
        <v>168</v>
      </c>
      <c r="M324" s="113">
        <f>SUMIFS(D313:D337,C313:C337,L324)</f>
        <v>17</v>
      </c>
    </row>
    <row r="325">
      <c r="A325" s="125" t="s">
        <v>346</v>
      </c>
      <c r="B325" s="92" t="s">
        <v>6</v>
      </c>
      <c r="C325" s="13" t="s">
        <v>168</v>
      </c>
      <c r="D325" s="92">
        <v>4.0</v>
      </c>
      <c r="E325" s="92">
        <v>8.0</v>
      </c>
      <c r="F325" s="13" t="s">
        <v>6</v>
      </c>
      <c r="G325" s="93">
        <v>44597.0</v>
      </c>
      <c r="H325" s="93">
        <v>44597.0</v>
      </c>
      <c r="I325" s="13" t="s">
        <v>168</v>
      </c>
      <c r="J325" s="13" t="s">
        <v>202</v>
      </c>
      <c r="K325" s="4" t="str">
        <f>SUM(#REF!,D388:D401)</f>
        <v>#REF!</v>
      </c>
      <c r="L325" s="112" t="s">
        <v>166</v>
      </c>
      <c r="M325" s="113">
        <f>SUMIFS(D313:D337,C313:C337,L325)</f>
        <v>22</v>
      </c>
    </row>
    <row r="326">
      <c r="A326" s="125" t="s">
        <v>347</v>
      </c>
      <c r="B326" s="92" t="s">
        <v>6</v>
      </c>
      <c r="C326" s="13" t="s">
        <v>97</v>
      </c>
      <c r="D326" s="92">
        <v>4.0</v>
      </c>
      <c r="E326" s="92">
        <v>8.0</v>
      </c>
      <c r="F326" s="13" t="s">
        <v>6</v>
      </c>
      <c r="G326" s="93">
        <v>44597.0</v>
      </c>
      <c r="H326" s="93">
        <v>44597.0</v>
      </c>
      <c r="I326" s="13" t="s">
        <v>68</v>
      </c>
      <c r="J326" s="13" t="s">
        <v>38</v>
      </c>
      <c r="K326" s="4">
        <f>SUM(K319:K324)</f>
        <v>470</v>
      </c>
      <c r="L326" s="112" t="s">
        <v>307</v>
      </c>
      <c r="M326" s="113">
        <f>SUM(M320:M325)</f>
        <v>94</v>
      </c>
    </row>
    <row r="327">
      <c r="A327" s="126" t="s">
        <v>348</v>
      </c>
      <c r="B327" s="92" t="s">
        <v>6</v>
      </c>
      <c r="C327" s="13" t="s">
        <v>97</v>
      </c>
      <c r="D327" s="92">
        <v>4.0</v>
      </c>
      <c r="E327" s="92">
        <v>8.0</v>
      </c>
      <c r="F327" s="13" t="s">
        <v>6</v>
      </c>
      <c r="G327" s="93">
        <v>44597.0</v>
      </c>
      <c r="H327" s="93">
        <v>44597.0</v>
      </c>
      <c r="I327" s="13" t="s">
        <v>68</v>
      </c>
      <c r="J327" s="13" t="s">
        <v>38</v>
      </c>
      <c r="K327" s="4"/>
      <c r="N327" s="90">
        <f>M328/5</f>
        <v>18.8</v>
      </c>
    </row>
    <row r="328">
      <c r="A328" s="124" t="s">
        <v>349</v>
      </c>
      <c r="B328" s="92" t="s">
        <v>6</v>
      </c>
      <c r="C328" s="13" t="s">
        <v>85</v>
      </c>
      <c r="D328" s="92">
        <v>4.0</v>
      </c>
      <c r="E328" s="92">
        <v>8.0</v>
      </c>
      <c r="F328" s="13" t="s">
        <v>6</v>
      </c>
      <c r="G328" s="93">
        <v>44597.0</v>
      </c>
      <c r="H328" s="93">
        <v>44597.0</v>
      </c>
      <c r="I328" s="13" t="s">
        <v>85</v>
      </c>
      <c r="J328" s="13" t="s">
        <v>14</v>
      </c>
      <c r="K328" s="4"/>
      <c r="L328" s="112" t="s">
        <v>310</v>
      </c>
      <c r="M328" s="113">
        <f>SUM(D313:D337)</f>
        <v>94</v>
      </c>
    </row>
    <row r="329">
      <c r="A329" s="125" t="s">
        <v>350</v>
      </c>
      <c r="B329" s="92" t="s">
        <v>6</v>
      </c>
      <c r="C329" s="13" t="s">
        <v>85</v>
      </c>
      <c r="D329" s="92">
        <v>4.0</v>
      </c>
      <c r="E329" s="92">
        <v>8.0</v>
      </c>
      <c r="F329" s="13" t="s">
        <v>6</v>
      </c>
      <c r="G329" s="93">
        <v>44597.0</v>
      </c>
      <c r="H329" s="93">
        <v>44597.0</v>
      </c>
      <c r="I329" s="13" t="s">
        <v>85</v>
      </c>
      <c r="J329" s="13" t="s">
        <v>14</v>
      </c>
      <c r="K329" s="4"/>
    </row>
    <row r="330">
      <c r="A330" s="125" t="s">
        <v>351</v>
      </c>
      <c r="B330" s="92" t="s">
        <v>6</v>
      </c>
      <c r="C330" s="13" t="s">
        <v>97</v>
      </c>
      <c r="D330" s="92">
        <v>4.0</v>
      </c>
      <c r="E330" s="92">
        <v>8.0</v>
      </c>
      <c r="F330" s="13" t="s">
        <v>6</v>
      </c>
      <c r="G330" s="93">
        <v>44597.0</v>
      </c>
      <c r="H330" s="93">
        <v>44597.0</v>
      </c>
      <c r="I330" s="13" t="s">
        <v>97</v>
      </c>
      <c r="J330" s="13" t="s">
        <v>51</v>
      </c>
      <c r="K330" s="4"/>
      <c r="L330" s="113">
        <f>2*5*12</f>
        <v>120</v>
      </c>
    </row>
    <row r="331">
      <c r="A331" s="125" t="s">
        <v>352</v>
      </c>
      <c r="B331" s="92" t="s">
        <v>6</v>
      </c>
      <c r="C331" s="13" t="s">
        <v>97</v>
      </c>
      <c r="D331" s="92">
        <v>4.0</v>
      </c>
      <c r="E331" s="92">
        <v>8.0</v>
      </c>
      <c r="F331" s="13" t="s">
        <v>6</v>
      </c>
      <c r="G331" s="93">
        <v>44597.0</v>
      </c>
      <c r="H331" s="93">
        <v>44597.0</v>
      </c>
      <c r="I331" s="13" t="s">
        <v>97</v>
      </c>
      <c r="J331" s="13" t="s">
        <v>51</v>
      </c>
      <c r="K331" s="4"/>
    </row>
    <row r="332">
      <c r="A332" s="125" t="s">
        <v>353</v>
      </c>
      <c r="B332" s="92" t="s">
        <v>6</v>
      </c>
      <c r="C332" s="13" t="s">
        <v>168</v>
      </c>
      <c r="D332" s="92">
        <v>3.0</v>
      </c>
      <c r="E332" s="92">
        <v>8.0</v>
      </c>
      <c r="F332" s="13" t="s">
        <v>6</v>
      </c>
      <c r="G332" s="93">
        <v>44597.0</v>
      </c>
      <c r="H332" s="93">
        <v>44597.0</v>
      </c>
      <c r="I332" s="13" t="s">
        <v>168</v>
      </c>
      <c r="J332" s="13" t="s">
        <v>202</v>
      </c>
      <c r="K332" s="4"/>
    </row>
    <row r="333">
      <c r="A333" s="125" t="s">
        <v>354</v>
      </c>
      <c r="B333" s="92" t="s">
        <v>6</v>
      </c>
      <c r="C333" s="13" t="s">
        <v>168</v>
      </c>
      <c r="D333" s="92">
        <v>1.0</v>
      </c>
      <c r="E333" s="92">
        <v>8.0</v>
      </c>
      <c r="F333" s="13" t="s">
        <v>6</v>
      </c>
      <c r="G333" s="93">
        <v>44597.0</v>
      </c>
      <c r="H333" s="93">
        <v>44597.0</v>
      </c>
      <c r="I333" s="13" t="s">
        <v>168</v>
      </c>
      <c r="J333" s="13" t="s">
        <v>202</v>
      </c>
      <c r="K333" s="4"/>
    </row>
    <row r="334">
      <c r="A334" s="124" t="s">
        <v>355</v>
      </c>
      <c r="B334" s="92" t="s">
        <v>6</v>
      </c>
      <c r="C334" s="13" t="s">
        <v>68</v>
      </c>
      <c r="D334" s="92">
        <v>1.0</v>
      </c>
      <c r="E334" s="92">
        <v>8.0</v>
      </c>
      <c r="F334" s="13" t="s">
        <v>6</v>
      </c>
      <c r="G334" s="93">
        <v>44597.0</v>
      </c>
      <c r="H334" s="93">
        <v>44597.0</v>
      </c>
      <c r="I334" s="13" t="s">
        <v>68</v>
      </c>
      <c r="J334" s="13" t="s">
        <v>38</v>
      </c>
      <c r="K334" s="4"/>
    </row>
    <row r="335">
      <c r="A335" s="124" t="s">
        <v>356</v>
      </c>
      <c r="B335" s="92" t="s">
        <v>6</v>
      </c>
      <c r="C335" s="13" t="s">
        <v>85</v>
      </c>
      <c r="D335" s="92">
        <v>1.0</v>
      </c>
      <c r="E335" s="92">
        <v>8.0</v>
      </c>
      <c r="F335" s="13" t="s">
        <v>6</v>
      </c>
      <c r="G335" s="93">
        <v>44597.0</v>
      </c>
      <c r="H335" s="93">
        <v>44597.0</v>
      </c>
      <c r="I335" s="13" t="s">
        <v>85</v>
      </c>
      <c r="J335" s="13" t="s">
        <v>14</v>
      </c>
      <c r="K335" s="4"/>
    </row>
    <row r="336">
      <c r="A336" s="124" t="s">
        <v>357</v>
      </c>
      <c r="B336" s="92" t="s">
        <v>6</v>
      </c>
      <c r="C336" s="13" t="s">
        <v>97</v>
      </c>
      <c r="D336" s="92">
        <v>1.0</v>
      </c>
      <c r="E336" s="92">
        <v>8.0</v>
      </c>
      <c r="F336" s="13" t="s">
        <v>6</v>
      </c>
      <c r="G336" s="93">
        <v>44597.0</v>
      </c>
      <c r="H336" s="93">
        <v>44597.0</v>
      </c>
      <c r="I336" s="13" t="s">
        <v>97</v>
      </c>
      <c r="J336" s="13" t="s">
        <v>51</v>
      </c>
      <c r="K336" s="4"/>
    </row>
    <row r="337">
      <c r="A337" s="124" t="s">
        <v>358</v>
      </c>
      <c r="B337" s="92" t="s">
        <v>6</v>
      </c>
      <c r="C337" s="13" t="s">
        <v>168</v>
      </c>
      <c r="D337" s="92">
        <v>1.0</v>
      </c>
      <c r="E337" s="92">
        <v>8.0</v>
      </c>
      <c r="F337" s="13" t="s">
        <v>6</v>
      </c>
      <c r="G337" s="93">
        <v>44597.0</v>
      </c>
      <c r="H337" s="93">
        <v>44597.0</v>
      </c>
      <c r="I337" s="13" t="s">
        <v>168</v>
      </c>
      <c r="J337" s="13" t="s">
        <v>202</v>
      </c>
      <c r="K337" s="4"/>
    </row>
    <row r="338">
      <c r="A338" s="127" t="s">
        <v>376</v>
      </c>
      <c r="B338" s="95" t="s">
        <v>6</v>
      </c>
      <c r="C338" s="17" t="s">
        <v>97</v>
      </c>
      <c r="D338" s="95">
        <v>0.25</v>
      </c>
      <c r="E338" s="95">
        <v>9.0</v>
      </c>
      <c r="F338" s="17" t="s">
        <v>6</v>
      </c>
      <c r="G338" s="96">
        <v>44611.0</v>
      </c>
      <c r="H338" s="96">
        <v>44611.0</v>
      </c>
      <c r="I338" s="17" t="s">
        <v>85</v>
      </c>
      <c r="J338" s="17" t="s">
        <v>377</v>
      </c>
      <c r="K338" s="4"/>
    </row>
    <row r="339">
      <c r="A339" s="128" t="s">
        <v>378</v>
      </c>
      <c r="B339" s="95" t="s">
        <v>6</v>
      </c>
      <c r="C339" s="17" t="s">
        <v>101</v>
      </c>
      <c r="D339" s="95">
        <v>1.0</v>
      </c>
      <c r="E339" s="95">
        <v>9.0</v>
      </c>
      <c r="F339" s="17" t="s">
        <v>6</v>
      </c>
      <c r="G339" s="96">
        <v>44611.0</v>
      </c>
      <c r="H339" s="96">
        <v>44611.0</v>
      </c>
      <c r="I339" s="17" t="s">
        <v>101</v>
      </c>
      <c r="J339" s="17" t="s">
        <v>139</v>
      </c>
      <c r="K339" s="4"/>
      <c r="P339" s="108"/>
    </row>
    <row r="340">
      <c r="A340" s="128" t="s">
        <v>379</v>
      </c>
      <c r="B340" s="95" t="s">
        <v>6</v>
      </c>
      <c r="C340" s="17" t="s">
        <v>363</v>
      </c>
      <c r="D340" s="95">
        <v>1.0</v>
      </c>
      <c r="E340" s="95">
        <v>9.0</v>
      </c>
      <c r="F340" s="17" t="s">
        <v>6</v>
      </c>
      <c r="G340" s="96">
        <v>44611.0</v>
      </c>
      <c r="H340" s="96">
        <v>44611.0</v>
      </c>
      <c r="I340" s="17" t="s">
        <v>363</v>
      </c>
      <c r="J340" s="17" t="s">
        <v>57</v>
      </c>
      <c r="K340" s="4"/>
      <c r="P340" s="108"/>
    </row>
    <row r="341">
      <c r="A341" s="128" t="s">
        <v>380</v>
      </c>
      <c r="B341" s="95" t="s">
        <v>6</v>
      </c>
      <c r="C341" s="17" t="s">
        <v>363</v>
      </c>
      <c r="D341" s="95">
        <v>1.0</v>
      </c>
      <c r="E341" s="95">
        <v>9.0</v>
      </c>
      <c r="F341" s="17" t="s">
        <v>6</v>
      </c>
      <c r="G341" s="96">
        <v>44611.0</v>
      </c>
      <c r="H341" s="96">
        <v>44611.0</v>
      </c>
      <c r="I341" s="17" t="s">
        <v>363</v>
      </c>
      <c r="J341" s="17" t="s">
        <v>381</v>
      </c>
      <c r="K341" s="4"/>
      <c r="P341" s="108"/>
    </row>
    <row r="342">
      <c r="A342" s="128" t="s">
        <v>382</v>
      </c>
      <c r="B342" s="95" t="s">
        <v>6</v>
      </c>
      <c r="C342" s="17" t="s">
        <v>103</v>
      </c>
      <c r="D342" s="95">
        <v>1.0</v>
      </c>
      <c r="E342" s="95">
        <v>9.0</v>
      </c>
      <c r="F342" s="17" t="s">
        <v>6</v>
      </c>
      <c r="G342" s="96">
        <v>44611.0</v>
      </c>
      <c r="H342" s="96">
        <v>44611.0</v>
      </c>
      <c r="I342" s="17" t="s">
        <v>103</v>
      </c>
      <c r="J342" s="17" t="s">
        <v>153</v>
      </c>
      <c r="K342" s="4"/>
      <c r="P342" s="108"/>
    </row>
    <row r="343">
      <c r="A343" s="127" t="s">
        <v>383</v>
      </c>
      <c r="B343" s="95" t="s">
        <v>6</v>
      </c>
      <c r="C343" s="17" t="s">
        <v>101</v>
      </c>
      <c r="D343" s="95">
        <v>0.25</v>
      </c>
      <c r="E343" s="95">
        <v>9.0</v>
      </c>
      <c r="F343" s="17" t="s">
        <v>6</v>
      </c>
      <c r="G343" s="96">
        <v>44611.0</v>
      </c>
      <c r="H343" s="96">
        <v>44611.0</v>
      </c>
      <c r="I343" s="17" t="s">
        <v>101</v>
      </c>
      <c r="J343" s="17" t="s">
        <v>139</v>
      </c>
      <c r="K343" s="4"/>
      <c r="P343" s="108"/>
    </row>
    <row r="344">
      <c r="A344" s="128" t="s">
        <v>384</v>
      </c>
      <c r="B344" s="95" t="s">
        <v>6</v>
      </c>
      <c r="C344" s="17" t="s">
        <v>363</v>
      </c>
      <c r="D344" s="95">
        <v>2.0</v>
      </c>
      <c r="E344" s="95">
        <v>9.0</v>
      </c>
      <c r="F344" s="17" t="s">
        <v>6</v>
      </c>
      <c r="G344" s="96">
        <v>44611.0</v>
      </c>
      <c r="H344" s="96">
        <v>44611.0</v>
      </c>
      <c r="I344" s="17" t="s">
        <v>363</v>
      </c>
      <c r="J344" s="17" t="s">
        <v>57</v>
      </c>
      <c r="K344" s="26"/>
      <c r="P344" s="108"/>
    </row>
    <row r="345">
      <c r="A345" s="128" t="s">
        <v>385</v>
      </c>
      <c r="B345" s="95" t="s">
        <v>6</v>
      </c>
      <c r="C345" s="17" t="s">
        <v>363</v>
      </c>
      <c r="D345" s="95">
        <v>2.0</v>
      </c>
      <c r="E345" s="95">
        <v>9.0</v>
      </c>
      <c r="F345" s="17" t="s">
        <v>6</v>
      </c>
      <c r="G345" s="96">
        <v>44611.0</v>
      </c>
      <c r="H345" s="96">
        <v>44611.0</v>
      </c>
      <c r="I345" s="17" t="s">
        <v>363</v>
      </c>
      <c r="J345" s="17" t="s">
        <v>381</v>
      </c>
      <c r="K345" s="26"/>
      <c r="P345" s="108"/>
    </row>
    <row r="346">
      <c r="A346" s="127" t="s">
        <v>386</v>
      </c>
      <c r="B346" s="95" t="s">
        <v>6</v>
      </c>
      <c r="C346" s="17" t="s">
        <v>103</v>
      </c>
      <c r="D346" s="95">
        <v>0.25</v>
      </c>
      <c r="E346" s="95">
        <v>9.0</v>
      </c>
      <c r="F346" s="17" t="s">
        <v>6</v>
      </c>
      <c r="G346" s="96">
        <v>44611.0</v>
      </c>
      <c r="H346" s="96">
        <v>44611.0</v>
      </c>
      <c r="I346" s="17" t="s">
        <v>103</v>
      </c>
      <c r="J346" s="17" t="s">
        <v>153</v>
      </c>
      <c r="K346" s="26"/>
      <c r="L346" s="129" t="s">
        <v>387</v>
      </c>
      <c r="M346" s="130" t="s">
        <v>388</v>
      </c>
      <c r="P346" s="108"/>
    </row>
    <row r="347">
      <c r="A347" s="128" t="s">
        <v>389</v>
      </c>
      <c r="B347" s="95" t="s">
        <v>6</v>
      </c>
      <c r="C347" s="17" t="s">
        <v>168</v>
      </c>
      <c r="D347" s="95">
        <v>0.5</v>
      </c>
      <c r="E347" s="95">
        <v>9.0</v>
      </c>
      <c r="F347" s="17" t="s">
        <v>6</v>
      </c>
      <c r="G347" s="96">
        <v>44611.0</v>
      </c>
      <c r="H347" s="96">
        <v>44611.0</v>
      </c>
      <c r="I347" s="17" t="s">
        <v>168</v>
      </c>
      <c r="J347" s="17" t="s">
        <v>45</v>
      </c>
      <c r="K347" s="26"/>
      <c r="L347" s="129" t="s">
        <v>68</v>
      </c>
      <c r="M347" s="131">
        <f>SUMIFS(D388:D401,C388:C401,L347)</f>
        <v>0</v>
      </c>
      <c r="P347" s="108"/>
    </row>
    <row r="348">
      <c r="A348" s="132" t="s">
        <v>390</v>
      </c>
      <c r="B348" s="95" t="s">
        <v>6</v>
      </c>
      <c r="C348" s="17" t="s">
        <v>85</v>
      </c>
      <c r="D348" s="95">
        <v>1.0</v>
      </c>
      <c r="E348" s="95">
        <v>9.0</v>
      </c>
      <c r="F348" s="17" t="s">
        <v>6</v>
      </c>
      <c r="G348" s="96">
        <v>44611.0</v>
      </c>
      <c r="H348" s="96">
        <v>44611.0</v>
      </c>
      <c r="I348" s="17" t="s">
        <v>85</v>
      </c>
      <c r="J348" s="17" t="s">
        <v>37</v>
      </c>
      <c r="K348" s="26"/>
      <c r="L348" s="133" t="s">
        <v>85</v>
      </c>
      <c r="M348" s="134">
        <f>SUMIFS(D388:D401,C388:C401,L348)</f>
        <v>0</v>
      </c>
      <c r="P348" s="108"/>
    </row>
    <row r="349">
      <c r="A349" s="132" t="s">
        <v>391</v>
      </c>
      <c r="B349" s="95" t="s">
        <v>6</v>
      </c>
      <c r="C349" s="17" t="s">
        <v>166</v>
      </c>
      <c r="D349" s="95">
        <v>2.0</v>
      </c>
      <c r="E349" s="95">
        <v>9.0</v>
      </c>
      <c r="F349" s="17" t="s">
        <v>6</v>
      </c>
      <c r="G349" s="96">
        <v>44611.0</v>
      </c>
      <c r="H349" s="96">
        <v>44611.0</v>
      </c>
      <c r="I349" s="17" t="s">
        <v>166</v>
      </c>
      <c r="J349" s="17" t="s">
        <v>37</v>
      </c>
      <c r="K349" s="26"/>
      <c r="L349" s="133" t="s">
        <v>97</v>
      </c>
      <c r="M349" s="134">
        <f>SUMIFS(D388:D401,C388:C401,L349)</f>
        <v>0</v>
      </c>
      <c r="P349" s="108"/>
    </row>
    <row r="350">
      <c r="A350" s="132" t="s">
        <v>392</v>
      </c>
      <c r="B350" s="95" t="s">
        <v>6</v>
      </c>
      <c r="C350" s="17" t="s">
        <v>97</v>
      </c>
      <c r="D350" s="95">
        <v>2.0</v>
      </c>
      <c r="E350" s="95">
        <v>9.0</v>
      </c>
      <c r="F350" s="17" t="s">
        <v>6</v>
      </c>
      <c r="G350" s="96">
        <v>44611.0</v>
      </c>
      <c r="H350" s="96">
        <v>44611.0</v>
      </c>
      <c r="I350" s="17" t="s">
        <v>97</v>
      </c>
      <c r="J350" s="17" t="s">
        <v>37</v>
      </c>
      <c r="K350" s="26"/>
      <c r="L350" s="133" t="s">
        <v>101</v>
      </c>
      <c r="M350" s="134">
        <f>SUMIFS(D388:D401,C388:C401,L350)</f>
        <v>20</v>
      </c>
      <c r="P350" s="108"/>
    </row>
    <row r="351">
      <c r="A351" s="132" t="s">
        <v>337</v>
      </c>
      <c r="B351" s="95" t="s">
        <v>6</v>
      </c>
      <c r="C351" s="17" t="s">
        <v>166</v>
      </c>
      <c r="D351" s="95">
        <v>3.0</v>
      </c>
      <c r="E351" s="95">
        <v>9.0</v>
      </c>
      <c r="F351" s="17" t="s">
        <v>6</v>
      </c>
      <c r="G351" s="96">
        <v>44611.0</v>
      </c>
      <c r="H351" s="96">
        <v>44611.0</v>
      </c>
      <c r="I351" s="17" t="s">
        <v>166</v>
      </c>
      <c r="J351" s="17" t="s">
        <v>50</v>
      </c>
      <c r="K351" s="26"/>
      <c r="L351" s="133" t="s">
        <v>363</v>
      </c>
      <c r="M351" s="134">
        <f>SUMIFS(D388:D401,C388:C401,L351)</f>
        <v>0</v>
      </c>
      <c r="P351" s="108"/>
    </row>
    <row r="352">
      <c r="A352" s="132" t="s">
        <v>375</v>
      </c>
      <c r="B352" s="95" t="s">
        <v>6</v>
      </c>
      <c r="C352" s="17" t="s">
        <v>68</v>
      </c>
      <c r="D352" s="95">
        <v>3.5</v>
      </c>
      <c r="E352" s="95">
        <v>9.0</v>
      </c>
      <c r="F352" s="17" t="s">
        <v>6</v>
      </c>
      <c r="G352" s="96">
        <v>44611.0</v>
      </c>
      <c r="H352" s="96">
        <v>44611.0</v>
      </c>
      <c r="I352" s="17" t="s">
        <v>166</v>
      </c>
      <c r="J352" s="17" t="s">
        <v>50</v>
      </c>
      <c r="K352" s="26"/>
      <c r="L352" s="133" t="s">
        <v>168</v>
      </c>
      <c r="M352" s="134">
        <f>SUMIFS(D388:D401,C388:C401,L352)</f>
        <v>0</v>
      </c>
      <c r="P352" s="108"/>
    </row>
    <row r="353">
      <c r="A353" s="132" t="s">
        <v>338</v>
      </c>
      <c r="B353" s="95" t="s">
        <v>6</v>
      </c>
      <c r="C353" s="17" t="s">
        <v>166</v>
      </c>
      <c r="D353" s="95">
        <v>3.0</v>
      </c>
      <c r="E353" s="95">
        <v>9.0</v>
      </c>
      <c r="F353" s="17" t="s">
        <v>6</v>
      </c>
      <c r="G353" s="96">
        <v>44611.0</v>
      </c>
      <c r="H353" s="96">
        <v>44611.0</v>
      </c>
      <c r="I353" s="17" t="s">
        <v>166</v>
      </c>
      <c r="J353" s="17" t="s">
        <v>50</v>
      </c>
      <c r="K353" s="26"/>
      <c r="L353" s="133" t="s">
        <v>166</v>
      </c>
      <c r="M353" s="134">
        <f>SUMIFS(D388:D401,C388:C401,L353)</f>
        <v>0</v>
      </c>
      <c r="P353" s="108"/>
    </row>
    <row r="354">
      <c r="A354" s="132" t="s">
        <v>393</v>
      </c>
      <c r="B354" s="95" t="s">
        <v>6</v>
      </c>
      <c r="C354" s="17" t="s">
        <v>68</v>
      </c>
      <c r="D354" s="95">
        <v>2.0</v>
      </c>
      <c r="E354" s="95">
        <v>9.0</v>
      </c>
      <c r="F354" s="17" t="s">
        <v>6</v>
      </c>
      <c r="G354" s="96">
        <v>44611.0</v>
      </c>
      <c r="H354" s="96">
        <v>44611.0</v>
      </c>
      <c r="I354" s="17" t="s">
        <v>68</v>
      </c>
      <c r="J354" s="17" t="s">
        <v>38</v>
      </c>
      <c r="K354" s="4"/>
      <c r="L354" s="135" t="s">
        <v>103</v>
      </c>
      <c r="M354" s="136">
        <f>SUMIFS(D388:D401,C388:C401,L354)</f>
        <v>14</v>
      </c>
      <c r="P354" s="108"/>
    </row>
    <row r="355">
      <c r="A355" s="132" t="s">
        <v>394</v>
      </c>
      <c r="B355" s="95" t="s">
        <v>6</v>
      </c>
      <c r="C355" s="17" t="s">
        <v>168</v>
      </c>
      <c r="D355" s="95">
        <v>6.0</v>
      </c>
      <c r="E355" s="95">
        <v>9.0</v>
      </c>
      <c r="F355" s="17" t="s">
        <v>6</v>
      </c>
      <c r="G355" s="96">
        <v>44611.0</v>
      </c>
      <c r="H355" s="96">
        <v>44611.0</v>
      </c>
      <c r="I355" s="17" t="s">
        <v>68</v>
      </c>
      <c r="J355" s="17" t="s">
        <v>38</v>
      </c>
      <c r="K355" s="4"/>
      <c r="L355" s="129" t="s">
        <v>105</v>
      </c>
      <c r="M355" s="131">
        <f>SUM(D338:D401)</f>
        <v>190.75</v>
      </c>
      <c r="P355" s="108"/>
    </row>
    <row r="356">
      <c r="A356" s="132" t="s">
        <v>340</v>
      </c>
      <c r="B356" s="95" t="s">
        <v>6</v>
      </c>
      <c r="C356" s="17" t="s">
        <v>68</v>
      </c>
      <c r="D356" s="95">
        <v>4.0</v>
      </c>
      <c r="E356" s="95">
        <v>9.0</v>
      </c>
      <c r="F356" s="17" t="s">
        <v>6</v>
      </c>
      <c r="G356" s="96">
        <v>44611.0</v>
      </c>
      <c r="H356" s="96">
        <v>44611.0</v>
      </c>
      <c r="I356" s="17" t="s">
        <v>68</v>
      </c>
      <c r="J356" s="17" t="s">
        <v>38</v>
      </c>
      <c r="K356" s="4"/>
      <c r="L356" s="133" t="s">
        <v>107</v>
      </c>
      <c r="M356" s="134">
        <f>SUM(M347:M354)</f>
        <v>34</v>
      </c>
      <c r="P356" s="108"/>
    </row>
    <row r="357">
      <c r="A357" s="132" t="s">
        <v>395</v>
      </c>
      <c r="B357" s="95" t="s">
        <v>6</v>
      </c>
      <c r="C357" s="17" t="s">
        <v>85</v>
      </c>
      <c r="D357" s="95">
        <v>2.0</v>
      </c>
      <c r="E357" s="95">
        <v>9.0</v>
      </c>
      <c r="F357" s="17" t="s">
        <v>6</v>
      </c>
      <c r="G357" s="96">
        <v>44611.0</v>
      </c>
      <c r="H357" s="96">
        <v>44611.0</v>
      </c>
      <c r="I357" s="17" t="s">
        <v>68</v>
      </c>
      <c r="J357" s="17" t="s">
        <v>38</v>
      </c>
      <c r="K357" s="4"/>
      <c r="L357" s="133" t="s">
        <v>109</v>
      </c>
      <c r="M357" s="134">
        <f>M355-M356</f>
        <v>156.75</v>
      </c>
      <c r="P357" s="108"/>
    </row>
    <row r="358">
      <c r="A358" s="132" t="s">
        <v>396</v>
      </c>
      <c r="B358" s="95" t="s">
        <v>6</v>
      </c>
      <c r="C358" s="17" t="s">
        <v>166</v>
      </c>
      <c r="D358" s="95">
        <v>3.0</v>
      </c>
      <c r="E358" s="95">
        <v>9.0</v>
      </c>
      <c r="F358" s="17" t="s">
        <v>6</v>
      </c>
      <c r="G358" s="96">
        <v>44611.0</v>
      </c>
      <c r="H358" s="96">
        <v>44611.0</v>
      </c>
      <c r="I358" s="17" t="s">
        <v>85</v>
      </c>
      <c r="J358" s="17" t="s">
        <v>397</v>
      </c>
      <c r="K358" s="4"/>
      <c r="L358" s="135" t="s">
        <v>398</v>
      </c>
      <c r="M358" s="137">
        <f>M355/8</f>
        <v>23.84375</v>
      </c>
      <c r="P358" s="108"/>
    </row>
    <row r="359">
      <c r="A359" s="132" t="s">
        <v>399</v>
      </c>
      <c r="B359" s="95" t="s">
        <v>6</v>
      </c>
      <c r="C359" s="17" t="s">
        <v>85</v>
      </c>
      <c r="D359" s="95">
        <v>1.0</v>
      </c>
      <c r="E359" s="95">
        <v>9.0</v>
      </c>
      <c r="F359" s="17" t="s">
        <v>6</v>
      </c>
      <c r="G359" s="96">
        <v>44611.0</v>
      </c>
      <c r="H359" s="96">
        <v>44611.0</v>
      </c>
      <c r="I359" s="17" t="s">
        <v>85</v>
      </c>
      <c r="J359" s="17" t="s">
        <v>14</v>
      </c>
      <c r="K359" s="4"/>
      <c r="P359" s="108"/>
    </row>
    <row r="360">
      <c r="A360" s="132" t="s">
        <v>342</v>
      </c>
      <c r="B360" s="95" t="s">
        <v>6</v>
      </c>
      <c r="C360" s="17" t="s">
        <v>85</v>
      </c>
      <c r="D360" s="95">
        <v>1.0</v>
      </c>
      <c r="E360" s="95">
        <v>9.0</v>
      </c>
      <c r="F360" s="17" t="s">
        <v>6</v>
      </c>
      <c r="G360" s="96">
        <v>44611.0</v>
      </c>
      <c r="H360" s="96">
        <v>44611.0</v>
      </c>
      <c r="I360" s="17" t="s">
        <v>85</v>
      </c>
      <c r="J360" s="17" t="s">
        <v>14</v>
      </c>
      <c r="K360" s="4"/>
      <c r="P360" s="108"/>
    </row>
    <row r="361">
      <c r="A361" s="132" t="s">
        <v>400</v>
      </c>
      <c r="B361" s="95" t="s">
        <v>6</v>
      </c>
      <c r="C361" s="17" t="s">
        <v>97</v>
      </c>
      <c r="D361" s="95">
        <v>10.0</v>
      </c>
      <c r="E361" s="95">
        <v>9.0</v>
      </c>
      <c r="F361" s="17" t="s">
        <v>6</v>
      </c>
      <c r="G361" s="96">
        <v>44611.0</v>
      </c>
      <c r="H361" s="96">
        <v>44611.0</v>
      </c>
      <c r="I361" s="17" t="s">
        <v>97</v>
      </c>
      <c r="J361" s="17" t="s">
        <v>51</v>
      </c>
      <c r="K361" s="4"/>
      <c r="L361" s="4"/>
      <c r="P361" s="108"/>
    </row>
    <row r="362">
      <c r="A362" s="138" t="s">
        <v>344</v>
      </c>
      <c r="B362" s="95" t="s">
        <v>6</v>
      </c>
      <c r="C362" s="17" t="s">
        <v>166</v>
      </c>
      <c r="D362" s="95">
        <v>8.0</v>
      </c>
      <c r="E362" s="95">
        <v>9.0</v>
      </c>
      <c r="F362" s="17" t="s">
        <v>6</v>
      </c>
      <c r="G362" s="96">
        <v>44611.0</v>
      </c>
      <c r="H362" s="96">
        <v>44611.0</v>
      </c>
      <c r="I362" s="17" t="s">
        <v>97</v>
      </c>
      <c r="J362" s="17" t="s">
        <v>51</v>
      </c>
      <c r="K362" s="4"/>
      <c r="P362" s="108"/>
    </row>
    <row r="363">
      <c r="A363" s="132" t="s">
        <v>401</v>
      </c>
      <c r="B363" s="95" t="s">
        <v>6</v>
      </c>
      <c r="C363" s="17" t="s">
        <v>363</v>
      </c>
      <c r="D363" s="95">
        <v>4.0</v>
      </c>
      <c r="E363" s="95">
        <v>9.0</v>
      </c>
      <c r="F363" s="17" t="s">
        <v>6</v>
      </c>
      <c r="G363" s="96">
        <v>44611.0</v>
      </c>
      <c r="H363" s="96">
        <v>44611.0</v>
      </c>
      <c r="I363" s="17" t="s">
        <v>85</v>
      </c>
      <c r="J363" s="17" t="s">
        <v>14</v>
      </c>
      <c r="K363" s="4"/>
      <c r="P363" s="108"/>
    </row>
    <row r="364">
      <c r="A364" s="132" t="s">
        <v>402</v>
      </c>
      <c r="B364" s="95" t="s">
        <v>6</v>
      </c>
      <c r="C364" s="17" t="s">
        <v>363</v>
      </c>
      <c r="D364" s="95">
        <v>4.0</v>
      </c>
      <c r="E364" s="95">
        <v>9.0</v>
      </c>
      <c r="F364" s="17" t="s">
        <v>6</v>
      </c>
      <c r="G364" s="96">
        <v>44611.0</v>
      </c>
      <c r="H364" s="96">
        <v>44611.0</v>
      </c>
      <c r="I364" s="17" t="s">
        <v>68</v>
      </c>
      <c r="J364" s="17" t="s">
        <v>38</v>
      </c>
      <c r="K364" s="4"/>
      <c r="P364" s="108"/>
    </row>
    <row r="365">
      <c r="A365" s="132" t="s">
        <v>403</v>
      </c>
      <c r="B365" s="95" t="s">
        <v>6</v>
      </c>
      <c r="C365" s="17" t="s">
        <v>168</v>
      </c>
      <c r="D365" s="95">
        <v>4.0</v>
      </c>
      <c r="E365" s="95">
        <v>9.0</v>
      </c>
      <c r="F365" s="17" t="s">
        <v>6</v>
      </c>
      <c r="G365" s="96">
        <v>44611.0</v>
      </c>
      <c r="H365" s="96">
        <v>44611.0</v>
      </c>
      <c r="I365" s="17" t="s">
        <v>97</v>
      </c>
      <c r="J365" s="17" t="s">
        <v>51</v>
      </c>
      <c r="K365" s="4"/>
      <c r="P365" s="108"/>
    </row>
    <row r="366">
      <c r="A366" s="127" t="s">
        <v>404</v>
      </c>
      <c r="B366" s="95" t="s">
        <v>6</v>
      </c>
      <c r="C366" s="17" t="s">
        <v>363</v>
      </c>
      <c r="D366" s="95">
        <v>4.0</v>
      </c>
      <c r="E366" s="95">
        <v>9.0</v>
      </c>
      <c r="F366" s="17" t="s">
        <v>6</v>
      </c>
      <c r="G366" s="96">
        <v>44611.0</v>
      </c>
      <c r="H366" s="96">
        <v>44611.0</v>
      </c>
      <c r="I366" s="17" t="s">
        <v>85</v>
      </c>
      <c r="J366" s="17" t="s">
        <v>36</v>
      </c>
      <c r="K366" s="4"/>
      <c r="P366" s="108"/>
    </row>
    <row r="367">
      <c r="A367" s="139" t="s">
        <v>405</v>
      </c>
      <c r="B367" s="95" t="s">
        <v>6</v>
      </c>
      <c r="C367" s="140" t="s">
        <v>363</v>
      </c>
      <c r="D367" s="141">
        <v>4.0</v>
      </c>
      <c r="E367" s="141">
        <v>9.0</v>
      </c>
      <c r="F367" s="17" t="s">
        <v>6</v>
      </c>
      <c r="G367" s="96">
        <v>44611.0</v>
      </c>
      <c r="H367" s="96">
        <v>44611.0</v>
      </c>
      <c r="I367" s="140" t="s">
        <v>85</v>
      </c>
      <c r="J367" s="141" t="s">
        <v>36</v>
      </c>
      <c r="K367" s="4"/>
      <c r="P367" s="108"/>
    </row>
    <row r="368">
      <c r="A368" s="127" t="s">
        <v>406</v>
      </c>
      <c r="B368" s="95" t="s">
        <v>6</v>
      </c>
      <c r="C368" s="17" t="s">
        <v>363</v>
      </c>
      <c r="D368" s="95">
        <v>4.0</v>
      </c>
      <c r="E368" s="95">
        <v>9.0</v>
      </c>
      <c r="F368" s="17" t="s">
        <v>6</v>
      </c>
      <c r="G368" s="96">
        <v>44611.0</v>
      </c>
      <c r="H368" s="96">
        <v>44611.0</v>
      </c>
      <c r="I368" s="17" t="s">
        <v>85</v>
      </c>
      <c r="J368" s="17" t="s">
        <v>36</v>
      </c>
      <c r="K368" s="4"/>
      <c r="P368" s="108"/>
    </row>
    <row r="369">
      <c r="A369" s="132" t="s">
        <v>407</v>
      </c>
      <c r="B369" s="95" t="s">
        <v>6</v>
      </c>
      <c r="C369" s="17" t="s">
        <v>68</v>
      </c>
      <c r="D369" s="95">
        <v>4.0</v>
      </c>
      <c r="E369" s="95">
        <v>9.0</v>
      </c>
      <c r="F369" s="17" t="s">
        <v>6</v>
      </c>
      <c r="G369" s="96">
        <v>44611.0</v>
      </c>
      <c r="H369" s="96">
        <v>44611.0</v>
      </c>
      <c r="I369" s="17" t="s">
        <v>68</v>
      </c>
      <c r="J369" s="17" t="s">
        <v>38</v>
      </c>
      <c r="K369" s="4"/>
      <c r="P369" s="108"/>
    </row>
    <row r="370">
      <c r="A370" s="132" t="s">
        <v>408</v>
      </c>
      <c r="B370" s="95" t="s">
        <v>6</v>
      </c>
      <c r="C370" s="17" t="s">
        <v>85</v>
      </c>
      <c r="D370" s="95">
        <v>4.0</v>
      </c>
      <c r="E370" s="95">
        <v>9.0</v>
      </c>
      <c r="F370" s="17" t="s">
        <v>6</v>
      </c>
      <c r="G370" s="96">
        <v>44611.0</v>
      </c>
      <c r="H370" s="96">
        <v>44611.0</v>
      </c>
      <c r="I370" s="17" t="s">
        <v>68</v>
      </c>
      <c r="J370" s="17" t="s">
        <v>38</v>
      </c>
      <c r="K370" s="4"/>
      <c r="P370" s="108"/>
    </row>
    <row r="371">
      <c r="A371" s="132" t="s">
        <v>409</v>
      </c>
      <c r="B371" s="95" t="s">
        <v>6</v>
      </c>
      <c r="C371" s="17" t="s">
        <v>85</v>
      </c>
      <c r="D371" s="95">
        <v>3.5</v>
      </c>
      <c r="E371" s="95">
        <v>9.0</v>
      </c>
      <c r="F371" s="17" t="s">
        <v>6</v>
      </c>
      <c r="G371" s="96">
        <v>44611.0</v>
      </c>
      <c r="H371" s="96">
        <v>44611.0</v>
      </c>
      <c r="I371" s="17" t="s">
        <v>85</v>
      </c>
      <c r="J371" s="17" t="s">
        <v>14</v>
      </c>
      <c r="K371" s="4"/>
      <c r="P371" s="108"/>
    </row>
    <row r="372">
      <c r="A372" s="132" t="s">
        <v>410</v>
      </c>
      <c r="B372" s="95" t="s">
        <v>6</v>
      </c>
      <c r="C372" s="17" t="s">
        <v>97</v>
      </c>
      <c r="D372" s="95">
        <v>4.0</v>
      </c>
      <c r="E372" s="95">
        <v>9.0</v>
      </c>
      <c r="F372" s="17" t="s">
        <v>6</v>
      </c>
      <c r="G372" s="96">
        <v>44611.0</v>
      </c>
      <c r="H372" s="96">
        <v>44611.0</v>
      </c>
      <c r="I372" s="17" t="s">
        <v>97</v>
      </c>
      <c r="J372" s="17" t="s">
        <v>51</v>
      </c>
      <c r="K372" s="4"/>
      <c r="P372" s="108"/>
    </row>
    <row r="373">
      <c r="A373" s="138" t="s">
        <v>347</v>
      </c>
      <c r="B373" s="95" t="s">
        <v>6</v>
      </c>
      <c r="C373" s="17" t="s">
        <v>168</v>
      </c>
      <c r="D373" s="95">
        <v>4.0</v>
      </c>
      <c r="E373" s="95">
        <v>9.0</v>
      </c>
      <c r="F373" s="17" t="s">
        <v>6</v>
      </c>
      <c r="G373" s="96">
        <v>44611.0</v>
      </c>
      <c r="H373" s="96">
        <v>44611.0</v>
      </c>
      <c r="I373" s="17" t="s">
        <v>68</v>
      </c>
      <c r="J373" s="17" t="s">
        <v>38</v>
      </c>
      <c r="K373" s="4"/>
      <c r="P373" s="108"/>
    </row>
    <row r="374">
      <c r="A374" s="132" t="s">
        <v>348</v>
      </c>
      <c r="B374" s="95" t="s">
        <v>6</v>
      </c>
      <c r="C374" s="17" t="s">
        <v>68</v>
      </c>
      <c r="D374" s="95">
        <v>6.0</v>
      </c>
      <c r="E374" s="95">
        <v>9.0</v>
      </c>
      <c r="F374" s="17" t="s">
        <v>6</v>
      </c>
      <c r="G374" s="96">
        <v>44611.0</v>
      </c>
      <c r="H374" s="96">
        <v>44611.0</v>
      </c>
      <c r="I374" s="17" t="s">
        <v>68</v>
      </c>
      <c r="J374" s="17" t="s">
        <v>38</v>
      </c>
      <c r="K374" s="4"/>
    </row>
    <row r="375">
      <c r="A375" s="132" t="s">
        <v>411</v>
      </c>
      <c r="B375" s="95" t="s">
        <v>6</v>
      </c>
      <c r="C375" s="17" t="s">
        <v>166</v>
      </c>
      <c r="D375" s="95">
        <v>4.0</v>
      </c>
      <c r="E375" s="95">
        <v>9.0</v>
      </c>
      <c r="F375" s="17" t="s">
        <v>6</v>
      </c>
      <c r="G375" s="96">
        <v>44611.0</v>
      </c>
      <c r="H375" s="96">
        <v>44611.0</v>
      </c>
      <c r="I375" s="17" t="s">
        <v>68</v>
      </c>
      <c r="J375" s="17" t="s">
        <v>38</v>
      </c>
      <c r="K375" s="4"/>
    </row>
    <row r="376">
      <c r="A376" s="132" t="s">
        <v>412</v>
      </c>
      <c r="B376" s="95" t="s">
        <v>6</v>
      </c>
      <c r="C376" s="17" t="s">
        <v>85</v>
      </c>
      <c r="D376" s="95">
        <v>4.0</v>
      </c>
      <c r="E376" s="95">
        <v>9.0</v>
      </c>
      <c r="F376" s="17" t="s">
        <v>6</v>
      </c>
      <c r="G376" s="96">
        <v>44611.0</v>
      </c>
      <c r="H376" s="96">
        <v>44611.0</v>
      </c>
      <c r="I376" s="17" t="s">
        <v>68</v>
      </c>
      <c r="J376" s="17" t="s">
        <v>38</v>
      </c>
      <c r="K376" s="4"/>
    </row>
    <row r="377">
      <c r="A377" s="132" t="s">
        <v>349</v>
      </c>
      <c r="B377" s="95" t="s">
        <v>6</v>
      </c>
      <c r="C377" s="17" t="s">
        <v>85</v>
      </c>
      <c r="D377" s="95">
        <v>2.5</v>
      </c>
      <c r="E377" s="95">
        <v>9.0</v>
      </c>
      <c r="F377" s="17" t="s">
        <v>6</v>
      </c>
      <c r="G377" s="96">
        <v>44611.0</v>
      </c>
      <c r="H377" s="96">
        <v>44611.0</v>
      </c>
      <c r="I377" s="17" t="s">
        <v>85</v>
      </c>
      <c r="J377" s="17" t="s">
        <v>14</v>
      </c>
      <c r="K377" s="4"/>
    </row>
    <row r="378">
      <c r="A378" s="138" t="s">
        <v>350</v>
      </c>
      <c r="B378" s="95" t="s">
        <v>6</v>
      </c>
      <c r="C378" s="17" t="s">
        <v>85</v>
      </c>
      <c r="D378" s="95">
        <v>3.0</v>
      </c>
      <c r="E378" s="95">
        <v>9.0</v>
      </c>
      <c r="F378" s="17" t="s">
        <v>6</v>
      </c>
      <c r="G378" s="96">
        <v>44611.0</v>
      </c>
      <c r="H378" s="96">
        <v>44611.0</v>
      </c>
      <c r="I378" s="17" t="s">
        <v>85</v>
      </c>
      <c r="J378" s="17" t="s">
        <v>14</v>
      </c>
      <c r="K378" s="4"/>
    </row>
    <row r="379">
      <c r="A379" s="138" t="s">
        <v>351</v>
      </c>
      <c r="B379" s="95" t="s">
        <v>6</v>
      </c>
      <c r="C379" s="17" t="s">
        <v>97</v>
      </c>
      <c r="D379" s="95">
        <v>4.0</v>
      </c>
      <c r="E379" s="95">
        <v>9.0</v>
      </c>
      <c r="F379" s="17" t="s">
        <v>6</v>
      </c>
      <c r="G379" s="96">
        <v>44611.0</v>
      </c>
      <c r="H379" s="96">
        <v>44611.0</v>
      </c>
      <c r="I379" s="17" t="s">
        <v>97</v>
      </c>
      <c r="J379" s="17" t="s">
        <v>51</v>
      </c>
      <c r="K379" s="4"/>
      <c r="P379" s="108"/>
    </row>
    <row r="380">
      <c r="A380" s="138" t="s">
        <v>352</v>
      </c>
      <c r="B380" s="95" t="s">
        <v>6</v>
      </c>
      <c r="C380" s="17" t="s">
        <v>97</v>
      </c>
      <c r="D380" s="95">
        <v>4.0</v>
      </c>
      <c r="E380" s="95">
        <v>9.0</v>
      </c>
      <c r="F380" s="17" t="s">
        <v>6</v>
      </c>
      <c r="G380" s="96">
        <v>44611.0</v>
      </c>
      <c r="H380" s="96">
        <v>44611.0</v>
      </c>
      <c r="I380" s="17" t="s">
        <v>97</v>
      </c>
      <c r="J380" s="17" t="s">
        <v>51</v>
      </c>
      <c r="K380" s="4"/>
      <c r="P380" s="108"/>
    </row>
    <row r="381">
      <c r="A381" s="132" t="s">
        <v>413</v>
      </c>
      <c r="B381" s="95" t="s">
        <v>6</v>
      </c>
      <c r="C381" s="17" t="s">
        <v>85</v>
      </c>
      <c r="D381" s="95">
        <v>4.0</v>
      </c>
      <c r="E381" s="95">
        <v>9.0</v>
      </c>
      <c r="F381" s="17" t="s">
        <v>6</v>
      </c>
      <c r="G381" s="96">
        <v>44611.0</v>
      </c>
      <c r="H381" s="96">
        <v>44611.0</v>
      </c>
      <c r="I381" s="17" t="s">
        <v>85</v>
      </c>
      <c r="J381" s="17" t="s">
        <v>14</v>
      </c>
      <c r="K381" s="4"/>
      <c r="P381" s="108"/>
    </row>
    <row r="382">
      <c r="A382" s="132" t="s">
        <v>414</v>
      </c>
      <c r="B382" s="95" t="s">
        <v>6</v>
      </c>
      <c r="C382" s="17" t="s">
        <v>97</v>
      </c>
      <c r="D382" s="95">
        <v>4.0</v>
      </c>
      <c r="E382" s="95">
        <v>9.0</v>
      </c>
      <c r="F382" s="17" t="s">
        <v>6</v>
      </c>
      <c r="G382" s="96">
        <v>44611.0</v>
      </c>
      <c r="H382" s="96">
        <v>44611.0</v>
      </c>
      <c r="I382" s="17" t="s">
        <v>97</v>
      </c>
      <c r="J382" s="17" t="s">
        <v>51</v>
      </c>
      <c r="K382" s="4"/>
      <c r="P382" s="108"/>
    </row>
    <row r="383">
      <c r="A383" s="132" t="s">
        <v>415</v>
      </c>
      <c r="B383" s="95" t="s">
        <v>6</v>
      </c>
      <c r="C383" s="17" t="s">
        <v>168</v>
      </c>
      <c r="D383" s="95">
        <v>4.0</v>
      </c>
      <c r="E383" s="95">
        <v>9.0</v>
      </c>
      <c r="F383" s="17" t="s">
        <v>6</v>
      </c>
      <c r="G383" s="96">
        <v>44611.0</v>
      </c>
      <c r="H383" s="96">
        <v>44611.0</v>
      </c>
      <c r="I383" s="17" t="s">
        <v>68</v>
      </c>
      <c r="J383" s="17" t="s">
        <v>38</v>
      </c>
      <c r="K383" s="4"/>
      <c r="P383" s="108"/>
    </row>
    <row r="384">
      <c r="A384" s="142" t="s">
        <v>416</v>
      </c>
      <c r="B384" s="95" t="s">
        <v>6</v>
      </c>
      <c r="C384" s="17" t="s">
        <v>103</v>
      </c>
      <c r="D384" s="95">
        <v>4.0</v>
      </c>
      <c r="E384" s="95">
        <v>9.0</v>
      </c>
      <c r="F384" s="17" t="s">
        <v>6</v>
      </c>
      <c r="G384" s="96">
        <v>44611.0</v>
      </c>
      <c r="H384" s="96">
        <v>44611.0</v>
      </c>
      <c r="I384" s="17" t="s">
        <v>103</v>
      </c>
      <c r="J384" s="143" t="s">
        <v>52</v>
      </c>
      <c r="K384" s="4"/>
      <c r="P384" s="108"/>
    </row>
    <row r="385">
      <c r="A385" s="138" t="s">
        <v>417</v>
      </c>
      <c r="B385" s="95" t="s">
        <v>6</v>
      </c>
      <c r="C385" s="17" t="s">
        <v>103</v>
      </c>
      <c r="D385" s="95">
        <v>2.0</v>
      </c>
      <c r="E385" s="95">
        <v>9.0</v>
      </c>
      <c r="F385" s="17" t="s">
        <v>6</v>
      </c>
      <c r="G385" s="96">
        <v>44611.0</v>
      </c>
      <c r="H385" s="96">
        <v>44611.0</v>
      </c>
      <c r="I385" s="17" t="s">
        <v>103</v>
      </c>
      <c r="J385" s="143" t="s">
        <v>52</v>
      </c>
      <c r="K385" s="4"/>
    </row>
    <row r="386">
      <c r="A386" s="132" t="s">
        <v>418</v>
      </c>
      <c r="B386" s="95" t="s">
        <v>6</v>
      </c>
      <c r="C386" s="17" t="s">
        <v>103</v>
      </c>
      <c r="D386" s="95">
        <v>3.0</v>
      </c>
      <c r="E386" s="95">
        <v>9.0</v>
      </c>
      <c r="F386" s="17" t="s">
        <v>6</v>
      </c>
      <c r="G386" s="96">
        <v>44611.0</v>
      </c>
      <c r="H386" s="96">
        <v>44611.0</v>
      </c>
      <c r="I386" s="17" t="s">
        <v>103</v>
      </c>
      <c r="J386" s="143" t="s">
        <v>52</v>
      </c>
      <c r="K386" s="4"/>
    </row>
    <row r="387">
      <c r="A387" s="132" t="s">
        <v>419</v>
      </c>
      <c r="B387" s="95" t="s">
        <v>6</v>
      </c>
      <c r="C387" s="17" t="s">
        <v>103</v>
      </c>
      <c r="D387" s="95">
        <v>4.0</v>
      </c>
      <c r="E387" s="95">
        <v>9.0</v>
      </c>
      <c r="F387" s="17" t="s">
        <v>6</v>
      </c>
      <c r="G387" s="96">
        <v>44611.0</v>
      </c>
      <c r="H387" s="96">
        <v>44611.0</v>
      </c>
      <c r="I387" s="17" t="s">
        <v>103</v>
      </c>
      <c r="J387" s="143" t="s">
        <v>52</v>
      </c>
      <c r="K387" s="4"/>
    </row>
    <row r="388">
      <c r="A388" s="138" t="s">
        <v>420</v>
      </c>
      <c r="B388" s="95" t="s">
        <v>6</v>
      </c>
      <c r="C388" s="17" t="s">
        <v>103</v>
      </c>
      <c r="D388" s="95">
        <v>1.0</v>
      </c>
      <c r="E388" s="95">
        <v>9.0</v>
      </c>
      <c r="F388" s="17" t="s">
        <v>6</v>
      </c>
      <c r="G388" s="96">
        <v>44611.0</v>
      </c>
      <c r="H388" s="96">
        <v>44611.0</v>
      </c>
      <c r="I388" s="17" t="s">
        <v>103</v>
      </c>
      <c r="J388" s="143" t="s">
        <v>52</v>
      </c>
      <c r="K388" s="4"/>
    </row>
    <row r="389">
      <c r="A389" s="138" t="s">
        <v>421</v>
      </c>
      <c r="B389" s="95" t="s">
        <v>6</v>
      </c>
      <c r="C389" s="17" t="s">
        <v>103</v>
      </c>
      <c r="D389" s="95">
        <v>1.0</v>
      </c>
      <c r="E389" s="95">
        <v>9.0</v>
      </c>
      <c r="F389" s="17" t="s">
        <v>6</v>
      </c>
      <c r="G389" s="96">
        <v>44611.0</v>
      </c>
      <c r="H389" s="96">
        <v>44611.0</v>
      </c>
      <c r="I389" s="17" t="s">
        <v>103</v>
      </c>
      <c r="J389" s="143" t="s">
        <v>52</v>
      </c>
      <c r="K389" s="4"/>
    </row>
    <row r="390">
      <c r="A390" s="138" t="s">
        <v>422</v>
      </c>
      <c r="B390" s="95" t="s">
        <v>6</v>
      </c>
      <c r="C390" s="17" t="s">
        <v>103</v>
      </c>
      <c r="D390" s="95">
        <v>1.0</v>
      </c>
      <c r="E390" s="95">
        <v>9.0</v>
      </c>
      <c r="F390" s="17" t="s">
        <v>6</v>
      </c>
      <c r="G390" s="96">
        <v>44611.0</v>
      </c>
      <c r="H390" s="96">
        <v>44611.0</v>
      </c>
      <c r="I390" s="17" t="s">
        <v>103</v>
      </c>
      <c r="J390" s="143" t="s">
        <v>52</v>
      </c>
      <c r="K390" s="4"/>
    </row>
    <row r="391">
      <c r="A391" s="138" t="s">
        <v>423</v>
      </c>
      <c r="B391" s="95" t="s">
        <v>6</v>
      </c>
      <c r="C391" s="17" t="s">
        <v>103</v>
      </c>
      <c r="D391" s="95">
        <v>1.0</v>
      </c>
      <c r="E391" s="95">
        <v>9.0</v>
      </c>
      <c r="F391" s="17" t="s">
        <v>6</v>
      </c>
      <c r="G391" s="96">
        <v>44611.0</v>
      </c>
      <c r="H391" s="96">
        <v>44611.0</v>
      </c>
      <c r="I391" s="17" t="s">
        <v>103</v>
      </c>
      <c r="J391" s="143" t="s">
        <v>52</v>
      </c>
      <c r="K391" s="26"/>
    </row>
    <row r="392">
      <c r="A392" s="138" t="s">
        <v>424</v>
      </c>
      <c r="B392" s="95" t="s">
        <v>6</v>
      </c>
      <c r="C392" s="17" t="s">
        <v>103</v>
      </c>
      <c r="D392" s="95">
        <v>1.0</v>
      </c>
      <c r="E392" s="95">
        <v>9.0</v>
      </c>
      <c r="F392" s="17" t="s">
        <v>6</v>
      </c>
      <c r="G392" s="96">
        <v>44611.0</v>
      </c>
      <c r="H392" s="96">
        <v>44611.0</v>
      </c>
      <c r="I392" s="17" t="s">
        <v>103</v>
      </c>
      <c r="J392" s="143" t="s">
        <v>52</v>
      </c>
      <c r="K392" s="26"/>
    </row>
    <row r="393">
      <c r="A393" s="138" t="s">
        <v>425</v>
      </c>
      <c r="B393" s="95" t="s">
        <v>6</v>
      </c>
      <c r="C393" s="17" t="s">
        <v>103</v>
      </c>
      <c r="D393" s="95">
        <v>1.0</v>
      </c>
      <c r="E393" s="95">
        <v>9.0</v>
      </c>
      <c r="F393" s="17" t="s">
        <v>6</v>
      </c>
      <c r="G393" s="96">
        <v>44611.0</v>
      </c>
      <c r="H393" s="96">
        <v>44611.0</v>
      </c>
      <c r="I393" s="17" t="s">
        <v>103</v>
      </c>
      <c r="J393" s="143" t="s">
        <v>52</v>
      </c>
      <c r="K393" s="26"/>
    </row>
    <row r="394">
      <c r="A394" s="138" t="s">
        <v>426</v>
      </c>
      <c r="B394" s="95" t="s">
        <v>6</v>
      </c>
      <c r="C394" s="17" t="s">
        <v>103</v>
      </c>
      <c r="D394" s="95">
        <v>4.0</v>
      </c>
      <c r="E394" s="95">
        <v>9.0</v>
      </c>
      <c r="F394" s="17" t="s">
        <v>6</v>
      </c>
      <c r="G394" s="96">
        <v>44611.0</v>
      </c>
      <c r="H394" s="96">
        <v>44611.0</v>
      </c>
      <c r="I394" s="17" t="s">
        <v>103</v>
      </c>
      <c r="J394" s="143" t="s">
        <v>52</v>
      </c>
      <c r="K394" s="26"/>
    </row>
    <row r="395">
      <c r="A395" s="138" t="s">
        <v>427</v>
      </c>
      <c r="B395" s="95" t="s">
        <v>6</v>
      </c>
      <c r="C395" s="17" t="s">
        <v>103</v>
      </c>
      <c r="D395" s="95">
        <v>4.0</v>
      </c>
      <c r="E395" s="95">
        <v>9.0</v>
      </c>
      <c r="F395" s="17" t="s">
        <v>6</v>
      </c>
      <c r="G395" s="96">
        <v>44611.0</v>
      </c>
      <c r="H395" s="96">
        <v>44611.0</v>
      </c>
      <c r="I395" s="17" t="s">
        <v>103</v>
      </c>
      <c r="J395" s="143" t="s">
        <v>52</v>
      </c>
      <c r="K395" s="26"/>
    </row>
    <row r="396">
      <c r="A396" s="132" t="s">
        <v>428</v>
      </c>
      <c r="B396" s="95" t="s">
        <v>6</v>
      </c>
      <c r="C396" s="17" t="s">
        <v>101</v>
      </c>
      <c r="D396" s="95">
        <v>4.0</v>
      </c>
      <c r="E396" s="95">
        <v>9.0</v>
      </c>
      <c r="F396" s="17" t="s">
        <v>6</v>
      </c>
      <c r="G396" s="96">
        <v>44611.0</v>
      </c>
      <c r="H396" s="96">
        <v>44611.0</v>
      </c>
      <c r="I396" s="17" t="s">
        <v>101</v>
      </c>
      <c r="J396" s="144" t="s">
        <v>46</v>
      </c>
      <c r="K396" s="26"/>
    </row>
    <row r="397">
      <c r="A397" s="132" t="s">
        <v>429</v>
      </c>
      <c r="B397" s="95" t="s">
        <v>6</v>
      </c>
      <c r="C397" s="17" t="s">
        <v>101</v>
      </c>
      <c r="D397" s="95">
        <v>2.0</v>
      </c>
      <c r="E397" s="95">
        <v>9.0</v>
      </c>
      <c r="F397" s="17" t="s">
        <v>6</v>
      </c>
      <c r="G397" s="96">
        <v>44611.0</v>
      </c>
      <c r="H397" s="96">
        <v>44611.0</v>
      </c>
      <c r="I397" s="17" t="s">
        <v>101</v>
      </c>
      <c r="J397" s="144" t="s">
        <v>46</v>
      </c>
      <c r="K397" s="26"/>
    </row>
    <row r="398">
      <c r="A398" s="132" t="s">
        <v>430</v>
      </c>
      <c r="B398" s="95" t="s">
        <v>6</v>
      </c>
      <c r="C398" s="17" t="s">
        <v>101</v>
      </c>
      <c r="D398" s="95">
        <v>4.0</v>
      </c>
      <c r="E398" s="95">
        <v>9.0</v>
      </c>
      <c r="F398" s="17" t="s">
        <v>6</v>
      </c>
      <c r="G398" s="96">
        <v>44611.0</v>
      </c>
      <c r="H398" s="96">
        <v>44611.0</v>
      </c>
      <c r="I398" s="17" t="s">
        <v>101</v>
      </c>
      <c r="J398" s="144" t="s">
        <v>46</v>
      </c>
      <c r="K398" s="26"/>
    </row>
    <row r="399">
      <c r="A399" s="132" t="s">
        <v>431</v>
      </c>
      <c r="B399" s="95" t="s">
        <v>6</v>
      </c>
      <c r="C399" s="17" t="s">
        <v>101</v>
      </c>
      <c r="D399" s="95">
        <v>6.0</v>
      </c>
      <c r="E399" s="95">
        <v>9.0</v>
      </c>
      <c r="F399" s="17" t="s">
        <v>6</v>
      </c>
      <c r="G399" s="96">
        <v>44611.0</v>
      </c>
      <c r="H399" s="96">
        <v>44611.0</v>
      </c>
      <c r="I399" s="17" t="s">
        <v>101</v>
      </c>
      <c r="J399" s="144" t="s">
        <v>46</v>
      </c>
      <c r="K399" s="26"/>
    </row>
    <row r="400">
      <c r="A400" s="132" t="s">
        <v>432</v>
      </c>
      <c r="B400" s="95" t="s">
        <v>6</v>
      </c>
      <c r="C400" s="17" t="s">
        <v>101</v>
      </c>
      <c r="D400" s="95">
        <v>2.0</v>
      </c>
      <c r="E400" s="95">
        <v>9.0</v>
      </c>
      <c r="F400" s="17" t="s">
        <v>6</v>
      </c>
      <c r="G400" s="96">
        <v>44611.0</v>
      </c>
      <c r="H400" s="96">
        <v>44611.0</v>
      </c>
      <c r="I400" s="17" t="s">
        <v>101</v>
      </c>
      <c r="J400" s="144" t="s">
        <v>46</v>
      </c>
      <c r="K400" s="26"/>
    </row>
    <row r="401">
      <c r="A401" s="132" t="s">
        <v>433</v>
      </c>
      <c r="B401" s="95" t="s">
        <v>6</v>
      </c>
      <c r="C401" s="17" t="s">
        <v>101</v>
      </c>
      <c r="D401" s="95">
        <v>2.0</v>
      </c>
      <c r="E401" s="95">
        <v>9.0</v>
      </c>
      <c r="F401" s="17" t="s">
        <v>6</v>
      </c>
      <c r="G401" s="96">
        <v>44611.0</v>
      </c>
      <c r="H401" s="96">
        <v>44611.0</v>
      </c>
      <c r="I401" s="17" t="s">
        <v>101</v>
      </c>
      <c r="J401" s="144" t="s">
        <v>46</v>
      </c>
      <c r="K401" s="26"/>
    </row>
    <row r="402">
      <c r="A402" s="145" t="s">
        <v>337</v>
      </c>
      <c r="B402" s="98" t="s">
        <v>6</v>
      </c>
      <c r="C402" s="20" t="s">
        <v>166</v>
      </c>
      <c r="D402" s="98">
        <v>2.0</v>
      </c>
      <c r="E402" s="98">
        <v>10.0</v>
      </c>
      <c r="F402" s="20" t="s">
        <v>6</v>
      </c>
      <c r="G402" s="99">
        <v>44625.0</v>
      </c>
      <c r="H402" s="99">
        <v>44625.0</v>
      </c>
      <c r="I402" s="20" t="s">
        <v>166</v>
      </c>
      <c r="J402" s="20" t="s">
        <v>50</v>
      </c>
      <c r="K402" s="26"/>
    </row>
    <row r="403">
      <c r="A403" s="146" t="s">
        <v>389</v>
      </c>
      <c r="B403" s="98" t="s">
        <v>6</v>
      </c>
      <c r="C403" s="20" t="s">
        <v>168</v>
      </c>
      <c r="D403" s="98">
        <v>0.25</v>
      </c>
      <c r="E403" s="98">
        <v>10.0</v>
      </c>
      <c r="F403" s="20" t="s">
        <v>6</v>
      </c>
      <c r="G403" s="99">
        <v>44625.0</v>
      </c>
      <c r="H403" s="99">
        <v>44625.0</v>
      </c>
      <c r="I403" s="20" t="s">
        <v>168</v>
      </c>
      <c r="J403" s="20" t="s">
        <v>45</v>
      </c>
      <c r="K403" s="26"/>
      <c r="O403" s="85"/>
      <c r="P403" s="85"/>
    </row>
    <row r="404">
      <c r="A404" s="145" t="s">
        <v>391</v>
      </c>
      <c r="B404" s="98" t="s">
        <v>6</v>
      </c>
      <c r="C404" s="20" t="s">
        <v>166</v>
      </c>
      <c r="D404" s="98">
        <v>2.0</v>
      </c>
      <c r="E404" s="98">
        <v>10.0</v>
      </c>
      <c r="F404" s="20" t="s">
        <v>6</v>
      </c>
      <c r="G404" s="99">
        <v>44625.0</v>
      </c>
      <c r="H404" s="99">
        <v>44625.0</v>
      </c>
      <c r="I404" s="20" t="s">
        <v>166</v>
      </c>
      <c r="J404" s="20" t="s">
        <v>37</v>
      </c>
      <c r="K404" s="147"/>
      <c r="N404" s="85"/>
      <c r="P404" s="85"/>
      <c r="Q404" s="85"/>
      <c r="R404" s="85"/>
      <c r="S404" s="85"/>
      <c r="T404" s="85"/>
      <c r="U404" s="85"/>
      <c r="V404" s="85"/>
      <c r="W404" s="85"/>
      <c r="X404" s="85"/>
      <c r="Y404" s="85"/>
      <c r="Z404" s="85"/>
    </row>
    <row r="405">
      <c r="A405" s="145" t="s">
        <v>434</v>
      </c>
      <c r="B405" s="98" t="s">
        <v>6</v>
      </c>
      <c r="C405" s="20" t="s">
        <v>97</v>
      </c>
      <c r="D405" s="98">
        <v>2.0</v>
      </c>
      <c r="E405" s="98">
        <v>10.0</v>
      </c>
      <c r="F405" s="20" t="s">
        <v>6</v>
      </c>
      <c r="G405" s="99">
        <v>44625.0</v>
      </c>
      <c r="H405" s="99">
        <v>44625.0</v>
      </c>
      <c r="I405" s="20" t="s">
        <v>166</v>
      </c>
      <c r="J405" s="20" t="s">
        <v>50</v>
      </c>
      <c r="K405" s="147"/>
      <c r="N405" s="85"/>
      <c r="O405" s="85"/>
      <c r="P405" s="85"/>
      <c r="Q405" s="85"/>
      <c r="R405" s="85"/>
      <c r="S405" s="85"/>
      <c r="T405" s="85"/>
      <c r="U405" s="85"/>
      <c r="V405" s="85"/>
      <c r="W405" s="85"/>
      <c r="X405" s="85"/>
      <c r="Y405" s="85"/>
      <c r="Z405" s="85"/>
    </row>
    <row r="406">
      <c r="A406" s="145" t="s">
        <v>435</v>
      </c>
      <c r="B406" s="98" t="s">
        <v>6</v>
      </c>
      <c r="C406" s="20" t="s">
        <v>166</v>
      </c>
      <c r="D406" s="98">
        <v>2.0</v>
      </c>
      <c r="E406" s="98">
        <v>10.0</v>
      </c>
      <c r="F406" s="20" t="s">
        <v>6</v>
      </c>
      <c r="G406" s="99">
        <v>44625.0</v>
      </c>
      <c r="H406" s="99">
        <v>44625.0</v>
      </c>
      <c r="I406" s="20" t="s">
        <v>166</v>
      </c>
      <c r="J406" s="20" t="s">
        <v>50</v>
      </c>
      <c r="K406" s="147"/>
      <c r="N406" s="85"/>
      <c r="O406" s="85"/>
      <c r="P406" s="85"/>
      <c r="Q406" s="85"/>
      <c r="R406" s="85"/>
      <c r="S406" s="85"/>
      <c r="T406" s="85"/>
      <c r="U406" s="85"/>
      <c r="V406" s="85"/>
      <c r="W406" s="85"/>
      <c r="X406" s="85"/>
      <c r="Y406" s="85"/>
      <c r="Z406" s="85"/>
    </row>
    <row r="407">
      <c r="A407" s="145" t="s">
        <v>436</v>
      </c>
      <c r="B407" s="98" t="s">
        <v>6</v>
      </c>
      <c r="C407" s="20" t="s">
        <v>168</v>
      </c>
      <c r="D407" s="98">
        <v>1.0</v>
      </c>
      <c r="E407" s="98">
        <v>10.0</v>
      </c>
      <c r="F407" s="20" t="s">
        <v>6</v>
      </c>
      <c r="G407" s="99">
        <v>44625.0</v>
      </c>
      <c r="H407" s="99">
        <v>44625.0</v>
      </c>
      <c r="I407" s="20" t="s">
        <v>166</v>
      </c>
      <c r="J407" s="20" t="s">
        <v>50</v>
      </c>
      <c r="K407" s="148" t="s">
        <v>437</v>
      </c>
      <c r="N407" s="85"/>
      <c r="O407" s="85"/>
      <c r="P407" s="85"/>
      <c r="Q407" s="85"/>
      <c r="R407" s="85"/>
      <c r="S407" s="85"/>
      <c r="T407" s="85"/>
      <c r="U407" s="85"/>
      <c r="V407" s="85"/>
      <c r="W407" s="85"/>
      <c r="X407" s="85"/>
      <c r="Y407" s="85"/>
      <c r="Z407" s="85"/>
    </row>
    <row r="408">
      <c r="A408" s="145" t="s">
        <v>438</v>
      </c>
      <c r="B408" s="98" t="s">
        <v>6</v>
      </c>
      <c r="C408" s="20" t="s">
        <v>168</v>
      </c>
      <c r="D408" s="98">
        <v>1.0</v>
      </c>
      <c r="E408" s="98">
        <v>10.0</v>
      </c>
      <c r="F408" s="20" t="s">
        <v>6</v>
      </c>
      <c r="G408" s="99">
        <v>44625.0</v>
      </c>
      <c r="H408" s="99">
        <v>44625.0</v>
      </c>
      <c r="I408" s="20" t="s">
        <v>166</v>
      </c>
      <c r="J408" s="20" t="s">
        <v>50</v>
      </c>
      <c r="K408" s="147"/>
      <c r="N408" s="85"/>
      <c r="O408" s="85"/>
      <c r="P408" s="85"/>
      <c r="Q408" s="85"/>
      <c r="R408" s="85"/>
      <c r="S408" s="85"/>
      <c r="T408" s="85"/>
      <c r="U408" s="85"/>
      <c r="V408" s="85"/>
      <c r="W408" s="85"/>
      <c r="X408" s="85"/>
      <c r="Y408" s="85"/>
      <c r="Z408" s="85"/>
    </row>
    <row r="409">
      <c r="A409" s="145" t="s">
        <v>439</v>
      </c>
      <c r="B409" s="98" t="s">
        <v>6</v>
      </c>
      <c r="C409" s="20" t="s">
        <v>363</v>
      </c>
      <c r="D409" s="98">
        <v>2.0</v>
      </c>
      <c r="E409" s="98">
        <v>10.0</v>
      </c>
      <c r="F409" s="20" t="s">
        <v>6</v>
      </c>
      <c r="G409" s="99">
        <v>44625.0</v>
      </c>
      <c r="H409" s="99">
        <v>44625.0</v>
      </c>
      <c r="I409" s="20" t="s">
        <v>166</v>
      </c>
      <c r="J409" s="20" t="s">
        <v>50</v>
      </c>
      <c r="K409" s="148" t="s">
        <v>440</v>
      </c>
      <c r="N409" s="85"/>
      <c r="O409" s="85"/>
      <c r="P409" s="85"/>
      <c r="Q409" s="85"/>
      <c r="R409" s="85"/>
      <c r="S409" s="85"/>
      <c r="T409" s="85"/>
      <c r="U409" s="85"/>
      <c r="V409" s="85"/>
      <c r="W409" s="85"/>
      <c r="X409" s="85"/>
      <c r="Y409" s="85"/>
      <c r="Z409" s="85"/>
    </row>
    <row r="410">
      <c r="A410" s="145" t="s">
        <v>340</v>
      </c>
      <c r="B410" s="98" t="s">
        <v>6</v>
      </c>
      <c r="C410" s="20" t="s">
        <v>68</v>
      </c>
      <c r="D410" s="98">
        <v>2.0</v>
      </c>
      <c r="E410" s="98">
        <v>10.0</v>
      </c>
      <c r="F410" s="20" t="s">
        <v>6</v>
      </c>
      <c r="G410" s="99">
        <v>44625.0</v>
      </c>
      <c r="H410" s="99">
        <v>44625.0</v>
      </c>
      <c r="I410" s="20" t="s">
        <v>68</v>
      </c>
      <c r="J410" s="20" t="s">
        <v>38</v>
      </c>
      <c r="K410" s="147"/>
      <c r="N410" s="85"/>
      <c r="O410" s="85"/>
      <c r="P410" s="85"/>
      <c r="Q410" s="85"/>
      <c r="R410" s="85"/>
      <c r="S410" s="85"/>
      <c r="T410" s="85"/>
      <c r="U410" s="85"/>
      <c r="V410" s="85"/>
      <c r="W410" s="85"/>
      <c r="X410" s="85"/>
      <c r="Y410" s="85"/>
      <c r="Z410" s="85"/>
    </row>
    <row r="411">
      <c r="A411" s="145" t="s">
        <v>396</v>
      </c>
      <c r="B411" s="98" t="s">
        <v>6</v>
      </c>
      <c r="C411" s="20" t="s">
        <v>166</v>
      </c>
      <c r="D411" s="98">
        <v>2.0</v>
      </c>
      <c r="E411" s="98">
        <v>10.0</v>
      </c>
      <c r="F411" s="20" t="s">
        <v>6</v>
      </c>
      <c r="G411" s="99">
        <v>44625.0</v>
      </c>
      <c r="H411" s="99">
        <v>44625.0</v>
      </c>
      <c r="I411" s="20" t="s">
        <v>85</v>
      </c>
      <c r="J411" s="20" t="s">
        <v>397</v>
      </c>
      <c r="K411" s="147"/>
      <c r="N411" s="85"/>
      <c r="O411" s="85"/>
      <c r="P411" s="85"/>
      <c r="Q411" s="85"/>
      <c r="R411" s="85"/>
      <c r="S411" s="85"/>
      <c r="T411" s="85"/>
      <c r="U411" s="85"/>
      <c r="V411" s="85"/>
      <c r="W411" s="85"/>
      <c r="X411" s="85"/>
      <c r="Y411" s="85"/>
      <c r="Z411" s="85"/>
    </row>
    <row r="412">
      <c r="A412" s="149" t="s">
        <v>404</v>
      </c>
      <c r="B412" s="98" t="s">
        <v>6</v>
      </c>
      <c r="C412" s="20" t="s">
        <v>363</v>
      </c>
      <c r="D412" s="98">
        <v>2.0</v>
      </c>
      <c r="E412" s="98">
        <v>10.0</v>
      </c>
      <c r="F412" s="20" t="s">
        <v>6</v>
      </c>
      <c r="G412" s="99">
        <v>44625.0</v>
      </c>
      <c r="H412" s="99">
        <v>44625.0</v>
      </c>
      <c r="I412" s="20" t="s">
        <v>85</v>
      </c>
      <c r="J412" s="20" t="s">
        <v>36</v>
      </c>
      <c r="K412" s="147"/>
      <c r="N412" s="85"/>
      <c r="P412" s="85"/>
      <c r="Q412" s="85"/>
      <c r="R412" s="85"/>
      <c r="S412" s="85"/>
      <c r="T412" s="85"/>
      <c r="U412" s="85"/>
      <c r="V412" s="85"/>
      <c r="W412" s="85"/>
      <c r="X412" s="85"/>
      <c r="Y412" s="85"/>
      <c r="Z412" s="85"/>
    </row>
    <row r="413">
      <c r="A413" s="150" t="s">
        <v>405</v>
      </c>
      <c r="B413" s="98" t="s">
        <v>6</v>
      </c>
      <c r="C413" s="151" t="s">
        <v>363</v>
      </c>
      <c r="D413" s="151">
        <v>3.0</v>
      </c>
      <c r="E413" s="98">
        <v>10.0</v>
      </c>
      <c r="F413" s="20" t="s">
        <v>6</v>
      </c>
      <c r="G413" s="99">
        <v>44625.0</v>
      </c>
      <c r="H413" s="99">
        <v>44625.0</v>
      </c>
      <c r="I413" s="151" t="s">
        <v>85</v>
      </c>
      <c r="J413" s="152" t="s">
        <v>36</v>
      </c>
      <c r="K413" s="147"/>
      <c r="N413" s="85"/>
      <c r="O413" s="11"/>
      <c r="P413" s="85"/>
      <c r="Q413" s="85"/>
      <c r="R413" s="85"/>
      <c r="S413" s="85"/>
      <c r="T413" s="85"/>
      <c r="U413" s="85"/>
      <c r="V413" s="85"/>
      <c r="W413" s="85"/>
      <c r="X413" s="85"/>
      <c r="Y413" s="85"/>
      <c r="Z413" s="85"/>
    </row>
    <row r="414">
      <c r="A414" s="149" t="s">
        <v>406</v>
      </c>
      <c r="B414" s="98" t="s">
        <v>6</v>
      </c>
      <c r="C414" s="20" t="s">
        <v>363</v>
      </c>
      <c r="D414" s="98">
        <v>2.0</v>
      </c>
      <c r="E414" s="98">
        <v>10.0</v>
      </c>
      <c r="F414" s="20" t="s">
        <v>6</v>
      </c>
      <c r="G414" s="99">
        <v>44625.0</v>
      </c>
      <c r="H414" s="99">
        <v>44625.0</v>
      </c>
      <c r="I414" s="20" t="s">
        <v>85</v>
      </c>
      <c r="J414" s="20" t="s">
        <v>36</v>
      </c>
      <c r="K414" s="147"/>
      <c r="N414" s="85"/>
      <c r="O414" s="11"/>
      <c r="P414" s="85"/>
      <c r="Q414" s="85"/>
      <c r="R414" s="85"/>
      <c r="S414" s="85"/>
      <c r="T414" s="85"/>
      <c r="U414" s="85"/>
      <c r="V414" s="85"/>
      <c r="W414" s="85"/>
      <c r="X414" s="85"/>
      <c r="Y414" s="85"/>
      <c r="Z414" s="85"/>
    </row>
    <row r="415">
      <c r="A415" s="145" t="s">
        <v>407</v>
      </c>
      <c r="B415" s="98" t="s">
        <v>6</v>
      </c>
      <c r="C415" s="20" t="s">
        <v>68</v>
      </c>
      <c r="D415" s="98">
        <v>4.0</v>
      </c>
      <c r="E415" s="98">
        <v>10.0</v>
      </c>
      <c r="F415" s="20" t="s">
        <v>6</v>
      </c>
      <c r="G415" s="99">
        <v>44625.0</v>
      </c>
      <c r="H415" s="99">
        <v>44625.0</v>
      </c>
      <c r="I415" s="20" t="s">
        <v>68</v>
      </c>
      <c r="J415" s="20" t="s">
        <v>38</v>
      </c>
      <c r="K415" s="147"/>
      <c r="N415" s="85"/>
      <c r="O415" s="85"/>
      <c r="P415" s="85"/>
      <c r="Q415" s="85"/>
      <c r="R415" s="85"/>
      <c r="S415" s="85"/>
      <c r="T415" s="85"/>
      <c r="U415" s="85"/>
      <c r="V415" s="85"/>
      <c r="W415" s="85"/>
      <c r="X415" s="85"/>
      <c r="Y415" s="85"/>
      <c r="Z415" s="85"/>
    </row>
    <row r="416">
      <c r="A416" s="145" t="s">
        <v>409</v>
      </c>
      <c r="B416" s="98" t="s">
        <v>6</v>
      </c>
      <c r="C416" s="20" t="s">
        <v>85</v>
      </c>
      <c r="D416" s="98">
        <v>2.0</v>
      </c>
      <c r="E416" s="98">
        <v>10.0</v>
      </c>
      <c r="F416" s="20" t="s">
        <v>6</v>
      </c>
      <c r="G416" s="99">
        <v>44625.0</v>
      </c>
      <c r="H416" s="99">
        <v>44625.0</v>
      </c>
      <c r="I416" s="20" t="s">
        <v>85</v>
      </c>
      <c r="J416" s="20" t="s">
        <v>14</v>
      </c>
      <c r="K416" s="147"/>
      <c r="N416" s="85"/>
      <c r="O416" s="85"/>
      <c r="P416" s="85"/>
      <c r="Q416" s="85"/>
      <c r="R416" s="85"/>
      <c r="S416" s="85"/>
      <c r="T416" s="85"/>
      <c r="U416" s="85"/>
      <c r="V416" s="85"/>
      <c r="W416" s="85"/>
      <c r="X416" s="85"/>
      <c r="Y416" s="85"/>
      <c r="Z416" s="85"/>
    </row>
    <row r="417">
      <c r="A417" s="145" t="s">
        <v>410</v>
      </c>
      <c r="B417" s="98" t="s">
        <v>6</v>
      </c>
      <c r="C417" s="20" t="s">
        <v>85</v>
      </c>
      <c r="D417" s="98">
        <v>4.0</v>
      </c>
      <c r="E417" s="98">
        <v>10.0</v>
      </c>
      <c r="F417" s="20" t="s">
        <v>6</v>
      </c>
      <c r="G417" s="99">
        <v>44625.0</v>
      </c>
      <c r="H417" s="99">
        <v>44625.0</v>
      </c>
      <c r="I417" s="20" t="s">
        <v>97</v>
      </c>
      <c r="J417" s="20" t="s">
        <v>51</v>
      </c>
      <c r="K417" s="147"/>
      <c r="N417" s="85"/>
      <c r="O417" s="85"/>
      <c r="P417" s="85"/>
      <c r="Q417" s="85"/>
      <c r="R417" s="85"/>
      <c r="S417" s="85"/>
      <c r="T417" s="85"/>
      <c r="U417" s="85"/>
      <c r="V417" s="85"/>
      <c r="W417" s="85"/>
      <c r="X417" s="85"/>
      <c r="Y417" s="85"/>
      <c r="Z417" s="85"/>
    </row>
    <row r="418">
      <c r="A418" s="153" t="s">
        <v>347</v>
      </c>
      <c r="B418" s="98" t="s">
        <v>6</v>
      </c>
      <c r="C418" s="20" t="s">
        <v>68</v>
      </c>
      <c r="D418" s="98">
        <v>1.5</v>
      </c>
      <c r="E418" s="98">
        <v>10.0</v>
      </c>
      <c r="F418" s="20" t="s">
        <v>6</v>
      </c>
      <c r="G418" s="99">
        <v>44625.0</v>
      </c>
      <c r="H418" s="99">
        <v>44625.0</v>
      </c>
      <c r="I418" s="20" t="s">
        <v>68</v>
      </c>
      <c r="J418" s="20" t="s">
        <v>38</v>
      </c>
      <c r="K418" s="147"/>
      <c r="N418" s="85"/>
      <c r="O418" s="85"/>
      <c r="P418" s="85"/>
      <c r="Q418" s="85"/>
      <c r="R418" s="85"/>
      <c r="S418" s="85"/>
      <c r="T418" s="85"/>
      <c r="U418" s="85"/>
      <c r="V418" s="85"/>
      <c r="W418" s="85"/>
      <c r="X418" s="85"/>
      <c r="Y418" s="85"/>
      <c r="Z418" s="85"/>
    </row>
    <row r="419">
      <c r="A419" s="145" t="s">
        <v>349</v>
      </c>
      <c r="B419" s="98" t="s">
        <v>6</v>
      </c>
      <c r="C419" s="20" t="s">
        <v>85</v>
      </c>
      <c r="D419" s="98">
        <v>2.0</v>
      </c>
      <c r="E419" s="98">
        <v>10.0</v>
      </c>
      <c r="F419" s="20" t="s">
        <v>6</v>
      </c>
      <c r="G419" s="99">
        <v>44625.0</v>
      </c>
      <c r="H419" s="99">
        <v>44625.0</v>
      </c>
      <c r="I419" s="20" t="s">
        <v>85</v>
      </c>
      <c r="J419" s="20" t="s">
        <v>14</v>
      </c>
      <c r="K419" s="147"/>
      <c r="N419" s="85"/>
      <c r="O419" s="85"/>
      <c r="P419" s="85"/>
      <c r="Q419" s="85"/>
      <c r="R419" s="85"/>
      <c r="S419" s="85"/>
      <c r="T419" s="85"/>
      <c r="U419" s="85"/>
      <c r="V419" s="85"/>
      <c r="W419" s="85"/>
      <c r="X419" s="85"/>
      <c r="Y419" s="85"/>
      <c r="Z419" s="85"/>
    </row>
    <row r="420">
      <c r="A420" s="153" t="s">
        <v>351</v>
      </c>
      <c r="B420" s="98" t="s">
        <v>6</v>
      </c>
      <c r="C420" s="20" t="s">
        <v>85</v>
      </c>
      <c r="D420" s="98">
        <v>4.0</v>
      </c>
      <c r="E420" s="98">
        <v>10.0</v>
      </c>
      <c r="F420" s="20" t="s">
        <v>6</v>
      </c>
      <c r="G420" s="99">
        <v>44625.0</v>
      </c>
      <c r="H420" s="99">
        <v>44625.0</v>
      </c>
      <c r="I420" s="20" t="s">
        <v>97</v>
      </c>
      <c r="J420" s="20" t="s">
        <v>51</v>
      </c>
      <c r="K420" s="147"/>
      <c r="N420" s="85"/>
      <c r="O420" s="85"/>
      <c r="P420" s="85"/>
      <c r="Q420" s="85"/>
      <c r="R420" s="85"/>
      <c r="S420" s="85"/>
      <c r="T420" s="85"/>
      <c r="U420" s="85"/>
      <c r="V420" s="85"/>
      <c r="W420" s="85"/>
      <c r="X420" s="85"/>
      <c r="Y420" s="85"/>
      <c r="Z420" s="85"/>
    </row>
    <row r="421">
      <c r="A421" s="145" t="s">
        <v>413</v>
      </c>
      <c r="B421" s="98" t="s">
        <v>6</v>
      </c>
      <c r="C421" s="20" t="s">
        <v>85</v>
      </c>
      <c r="D421" s="98">
        <v>2.0</v>
      </c>
      <c r="E421" s="98">
        <v>10.0</v>
      </c>
      <c r="F421" s="20" t="s">
        <v>6</v>
      </c>
      <c r="G421" s="99">
        <v>44625.0</v>
      </c>
      <c r="H421" s="99">
        <v>44625.0</v>
      </c>
      <c r="I421" s="20" t="s">
        <v>85</v>
      </c>
      <c r="J421" s="20" t="s">
        <v>14</v>
      </c>
      <c r="K421" s="147"/>
      <c r="N421" s="85"/>
      <c r="O421" s="85"/>
      <c r="P421" s="85"/>
      <c r="Q421" s="85"/>
      <c r="R421" s="85"/>
      <c r="S421" s="85"/>
      <c r="T421" s="85"/>
      <c r="U421" s="85"/>
      <c r="V421" s="85"/>
      <c r="W421" s="85"/>
      <c r="X421" s="85"/>
      <c r="Y421" s="85"/>
      <c r="Z421" s="85"/>
    </row>
    <row r="422">
      <c r="A422" s="145" t="s">
        <v>414</v>
      </c>
      <c r="B422" s="98" t="s">
        <v>6</v>
      </c>
      <c r="C422" s="20" t="s">
        <v>85</v>
      </c>
      <c r="D422" s="98">
        <v>4.0</v>
      </c>
      <c r="E422" s="98">
        <v>10.0</v>
      </c>
      <c r="F422" s="20" t="s">
        <v>6</v>
      </c>
      <c r="G422" s="99">
        <v>44625.0</v>
      </c>
      <c r="H422" s="99">
        <v>44625.0</v>
      </c>
      <c r="I422" s="20" t="s">
        <v>97</v>
      </c>
      <c r="J422" s="20" t="s">
        <v>51</v>
      </c>
      <c r="K422" s="148" t="s">
        <v>441</v>
      </c>
      <c r="N422" s="85"/>
      <c r="O422" s="85"/>
      <c r="P422" s="85"/>
      <c r="Q422" s="85"/>
      <c r="R422" s="85"/>
      <c r="S422" s="85"/>
      <c r="T422" s="85"/>
      <c r="U422" s="85"/>
      <c r="V422" s="85"/>
      <c r="W422" s="85"/>
      <c r="X422" s="85"/>
      <c r="Y422" s="85"/>
      <c r="Z422" s="85"/>
    </row>
    <row r="423">
      <c r="A423" s="145" t="s">
        <v>415</v>
      </c>
      <c r="B423" s="98" t="s">
        <v>6</v>
      </c>
      <c r="C423" s="20" t="s">
        <v>68</v>
      </c>
      <c r="D423" s="98">
        <v>2.0</v>
      </c>
      <c r="E423" s="98">
        <v>10.0</v>
      </c>
      <c r="F423" s="20" t="s">
        <v>6</v>
      </c>
      <c r="G423" s="99">
        <v>44625.0</v>
      </c>
      <c r="H423" s="99">
        <v>44625.0</v>
      </c>
      <c r="I423" s="20" t="s">
        <v>68</v>
      </c>
      <c r="J423" s="20" t="s">
        <v>38</v>
      </c>
      <c r="K423" s="148" t="s">
        <v>442</v>
      </c>
      <c r="N423" s="85"/>
      <c r="O423" s="85"/>
      <c r="P423" s="85"/>
      <c r="Q423" s="85"/>
      <c r="R423" s="85"/>
      <c r="S423" s="85"/>
      <c r="T423" s="85"/>
      <c r="U423" s="85"/>
      <c r="V423" s="85"/>
      <c r="W423" s="85"/>
      <c r="X423" s="85"/>
      <c r="Y423" s="85"/>
      <c r="Z423" s="85"/>
    </row>
    <row r="424">
      <c r="A424" s="145" t="s">
        <v>418</v>
      </c>
      <c r="B424" s="98" t="s">
        <v>6</v>
      </c>
      <c r="C424" s="20" t="s">
        <v>103</v>
      </c>
      <c r="D424" s="98">
        <v>3.0</v>
      </c>
      <c r="E424" s="98">
        <v>10.0</v>
      </c>
      <c r="F424" s="20" t="s">
        <v>6</v>
      </c>
      <c r="G424" s="99">
        <v>44625.0</v>
      </c>
      <c r="H424" s="99">
        <v>44625.0</v>
      </c>
      <c r="I424" s="20" t="s">
        <v>103</v>
      </c>
      <c r="J424" s="154" t="s">
        <v>52</v>
      </c>
      <c r="K424" s="148" t="s">
        <v>443</v>
      </c>
      <c r="N424" s="85"/>
      <c r="O424" s="85"/>
      <c r="P424" s="85"/>
      <c r="Q424" s="85"/>
      <c r="R424" s="85"/>
      <c r="S424" s="85"/>
      <c r="T424" s="85"/>
      <c r="U424" s="85"/>
      <c r="V424" s="85"/>
      <c r="W424" s="85"/>
      <c r="X424" s="85"/>
      <c r="Y424" s="85"/>
      <c r="Z424" s="85"/>
    </row>
    <row r="425">
      <c r="A425" s="145" t="s">
        <v>419</v>
      </c>
      <c r="B425" s="98" t="s">
        <v>6</v>
      </c>
      <c r="C425" s="20" t="s">
        <v>103</v>
      </c>
      <c r="D425" s="98">
        <v>4.0</v>
      </c>
      <c r="E425" s="98">
        <v>10.0</v>
      </c>
      <c r="F425" s="20" t="s">
        <v>6</v>
      </c>
      <c r="G425" s="99">
        <v>44625.0</v>
      </c>
      <c r="H425" s="99">
        <v>44625.0</v>
      </c>
      <c r="I425" s="20" t="s">
        <v>103</v>
      </c>
      <c r="J425" s="154" t="s">
        <v>52</v>
      </c>
      <c r="K425" s="148" t="s">
        <v>444</v>
      </c>
      <c r="N425" s="85"/>
      <c r="O425" s="85"/>
      <c r="P425" s="85"/>
      <c r="Q425" s="85"/>
      <c r="R425" s="85"/>
      <c r="S425" s="85"/>
      <c r="T425" s="85"/>
      <c r="U425" s="85"/>
      <c r="V425" s="85"/>
      <c r="W425" s="85"/>
      <c r="X425" s="85"/>
      <c r="Y425" s="85"/>
      <c r="Z425" s="85"/>
    </row>
    <row r="426">
      <c r="A426" s="153" t="s">
        <v>420</v>
      </c>
      <c r="B426" s="98" t="s">
        <v>6</v>
      </c>
      <c r="C426" s="20" t="s">
        <v>103</v>
      </c>
      <c r="D426" s="98">
        <v>0.5</v>
      </c>
      <c r="E426" s="98">
        <v>10.0</v>
      </c>
      <c r="F426" s="20" t="s">
        <v>6</v>
      </c>
      <c r="G426" s="99">
        <v>44625.0</v>
      </c>
      <c r="H426" s="99">
        <v>44625.0</v>
      </c>
      <c r="I426" s="20" t="s">
        <v>103</v>
      </c>
      <c r="J426" s="154" t="s">
        <v>52</v>
      </c>
      <c r="K426" s="147"/>
      <c r="N426" s="85"/>
      <c r="O426" s="85"/>
      <c r="P426" s="85"/>
      <c r="Q426" s="85"/>
      <c r="R426" s="85"/>
      <c r="S426" s="85"/>
      <c r="T426" s="85"/>
      <c r="U426" s="85"/>
      <c r="V426" s="85"/>
      <c r="W426" s="85"/>
      <c r="X426" s="85"/>
      <c r="Y426" s="85"/>
      <c r="Z426" s="85"/>
    </row>
    <row r="427">
      <c r="A427" s="153" t="s">
        <v>422</v>
      </c>
      <c r="B427" s="98" t="s">
        <v>6</v>
      </c>
      <c r="C427" s="20" t="s">
        <v>103</v>
      </c>
      <c r="D427" s="98">
        <v>0.5</v>
      </c>
      <c r="E427" s="98">
        <v>10.0</v>
      </c>
      <c r="F427" s="20" t="s">
        <v>6</v>
      </c>
      <c r="G427" s="99">
        <v>44625.0</v>
      </c>
      <c r="H427" s="99">
        <v>44625.0</v>
      </c>
      <c r="I427" s="20" t="s">
        <v>103</v>
      </c>
      <c r="J427" s="154" t="s">
        <v>52</v>
      </c>
      <c r="K427" s="147"/>
      <c r="N427" s="85"/>
      <c r="O427" s="85"/>
      <c r="P427" s="85"/>
      <c r="Q427" s="85"/>
      <c r="R427" s="85"/>
      <c r="S427" s="85"/>
      <c r="T427" s="85"/>
      <c r="U427" s="85"/>
      <c r="V427" s="85"/>
      <c r="W427" s="85"/>
      <c r="X427" s="85"/>
      <c r="Y427" s="85"/>
      <c r="Z427" s="85"/>
    </row>
    <row r="428">
      <c r="A428" s="153" t="s">
        <v>424</v>
      </c>
      <c r="B428" s="98" t="s">
        <v>6</v>
      </c>
      <c r="C428" s="20" t="s">
        <v>103</v>
      </c>
      <c r="D428" s="98">
        <v>0.5</v>
      </c>
      <c r="E428" s="98">
        <v>10.0</v>
      </c>
      <c r="F428" s="20" t="s">
        <v>6</v>
      </c>
      <c r="G428" s="99">
        <v>44625.0</v>
      </c>
      <c r="H428" s="99">
        <v>44625.0</v>
      </c>
      <c r="I428" s="20" t="s">
        <v>103</v>
      </c>
      <c r="J428" s="154" t="s">
        <v>52</v>
      </c>
      <c r="K428" s="147"/>
      <c r="N428" s="85"/>
      <c r="O428" s="85"/>
      <c r="P428" s="85"/>
      <c r="Q428" s="85"/>
      <c r="R428" s="85"/>
      <c r="S428" s="85"/>
      <c r="T428" s="85"/>
      <c r="U428" s="85"/>
      <c r="V428" s="85"/>
      <c r="W428" s="85"/>
      <c r="X428" s="85"/>
      <c r="Y428" s="85"/>
      <c r="Z428" s="85"/>
    </row>
    <row r="429">
      <c r="A429" s="153" t="s">
        <v>425</v>
      </c>
      <c r="B429" s="98" t="s">
        <v>6</v>
      </c>
      <c r="C429" s="20" t="s">
        <v>103</v>
      </c>
      <c r="D429" s="98">
        <v>0.25</v>
      </c>
      <c r="E429" s="98">
        <v>10.0</v>
      </c>
      <c r="F429" s="20" t="s">
        <v>6</v>
      </c>
      <c r="G429" s="99">
        <v>44625.0</v>
      </c>
      <c r="H429" s="99">
        <v>44625.0</v>
      </c>
      <c r="I429" s="20" t="s">
        <v>103</v>
      </c>
      <c r="J429" s="154" t="s">
        <v>52</v>
      </c>
      <c r="K429" s="147"/>
      <c r="N429" s="85"/>
      <c r="O429" s="85"/>
      <c r="P429" s="85"/>
      <c r="Q429" s="85"/>
      <c r="R429" s="85"/>
      <c r="S429" s="85"/>
      <c r="T429" s="85"/>
      <c r="U429" s="85"/>
      <c r="V429" s="85"/>
      <c r="W429" s="85"/>
      <c r="X429" s="85"/>
      <c r="Y429" s="85"/>
      <c r="Z429" s="85"/>
    </row>
    <row r="430">
      <c r="A430" s="145" t="s">
        <v>428</v>
      </c>
      <c r="B430" s="98" t="s">
        <v>6</v>
      </c>
      <c r="C430" s="20" t="s">
        <v>101</v>
      </c>
      <c r="D430" s="98">
        <v>4.0</v>
      </c>
      <c r="E430" s="98">
        <v>10.0</v>
      </c>
      <c r="F430" s="20" t="s">
        <v>6</v>
      </c>
      <c r="G430" s="99">
        <v>44625.0</v>
      </c>
      <c r="H430" s="99">
        <v>44625.0</v>
      </c>
      <c r="I430" s="20" t="s">
        <v>101</v>
      </c>
      <c r="J430" s="155" t="s">
        <v>46</v>
      </c>
      <c r="K430" s="147"/>
      <c r="N430" s="85"/>
      <c r="O430" s="85"/>
      <c r="P430" s="85"/>
      <c r="Q430" s="85"/>
      <c r="R430" s="85"/>
      <c r="S430" s="85"/>
      <c r="T430" s="85"/>
      <c r="U430" s="85"/>
      <c r="V430" s="85"/>
      <c r="W430" s="85"/>
      <c r="X430" s="85"/>
      <c r="Y430" s="85"/>
      <c r="Z430" s="85"/>
    </row>
    <row r="431">
      <c r="A431" s="145" t="s">
        <v>429</v>
      </c>
      <c r="B431" s="98" t="s">
        <v>6</v>
      </c>
      <c r="C431" s="20" t="s">
        <v>101</v>
      </c>
      <c r="D431" s="98">
        <v>2.0</v>
      </c>
      <c r="E431" s="98">
        <v>10.0</v>
      </c>
      <c r="F431" s="20" t="s">
        <v>6</v>
      </c>
      <c r="G431" s="99">
        <v>44625.0</v>
      </c>
      <c r="H431" s="99">
        <v>44625.0</v>
      </c>
      <c r="I431" s="20" t="s">
        <v>101</v>
      </c>
      <c r="J431" s="155" t="s">
        <v>46</v>
      </c>
      <c r="K431" s="147"/>
      <c r="N431" s="85"/>
      <c r="O431" s="85"/>
      <c r="P431" s="85"/>
      <c r="Q431" s="85"/>
      <c r="R431" s="85"/>
      <c r="S431" s="85"/>
      <c r="T431" s="85"/>
      <c r="U431" s="85"/>
      <c r="V431" s="85"/>
      <c r="W431" s="85"/>
      <c r="X431" s="85"/>
      <c r="Y431" s="85"/>
      <c r="Z431" s="85"/>
    </row>
    <row r="432">
      <c r="A432" s="145" t="s">
        <v>430</v>
      </c>
      <c r="B432" s="98" t="s">
        <v>6</v>
      </c>
      <c r="C432" s="20" t="s">
        <v>101</v>
      </c>
      <c r="D432" s="98">
        <v>4.0</v>
      </c>
      <c r="E432" s="98">
        <v>10.0</v>
      </c>
      <c r="F432" s="20" t="s">
        <v>6</v>
      </c>
      <c r="G432" s="99">
        <v>44625.0</v>
      </c>
      <c r="H432" s="99">
        <v>44625.0</v>
      </c>
      <c r="I432" s="20" t="s">
        <v>101</v>
      </c>
      <c r="J432" s="155" t="s">
        <v>46</v>
      </c>
      <c r="K432" s="147"/>
      <c r="N432" s="85"/>
      <c r="O432" s="85"/>
      <c r="P432" s="85"/>
      <c r="Q432" s="85"/>
      <c r="R432" s="85"/>
      <c r="S432" s="85"/>
      <c r="T432" s="85"/>
      <c r="U432" s="85"/>
      <c r="V432" s="85"/>
      <c r="W432" s="85"/>
      <c r="X432" s="85"/>
      <c r="Y432" s="85"/>
      <c r="Z432" s="85"/>
    </row>
    <row r="433">
      <c r="A433" s="145" t="s">
        <v>431</v>
      </c>
      <c r="B433" s="98" t="s">
        <v>6</v>
      </c>
      <c r="C433" s="20" t="s">
        <v>101</v>
      </c>
      <c r="D433" s="98">
        <v>6.0</v>
      </c>
      <c r="E433" s="98">
        <v>10.0</v>
      </c>
      <c r="F433" s="20" t="s">
        <v>6</v>
      </c>
      <c r="G433" s="99">
        <v>44625.0</v>
      </c>
      <c r="H433" s="99">
        <v>44625.0</v>
      </c>
      <c r="I433" s="20" t="s">
        <v>101</v>
      </c>
      <c r="J433" s="155" t="s">
        <v>46</v>
      </c>
      <c r="K433" s="147"/>
      <c r="N433" s="85"/>
      <c r="O433" s="85"/>
      <c r="P433" s="85"/>
      <c r="Q433" s="85"/>
      <c r="R433" s="85"/>
      <c r="S433" s="85"/>
      <c r="T433" s="85"/>
      <c r="U433" s="85"/>
      <c r="V433" s="85"/>
      <c r="W433" s="85"/>
      <c r="X433" s="85"/>
      <c r="Y433" s="85"/>
      <c r="Z433" s="85"/>
    </row>
    <row r="434">
      <c r="A434" s="153" t="s">
        <v>445</v>
      </c>
      <c r="B434" s="98" t="s">
        <v>6</v>
      </c>
      <c r="C434" s="20" t="s">
        <v>97</v>
      </c>
      <c r="D434" s="98">
        <v>5.0</v>
      </c>
      <c r="E434" s="98">
        <v>10.0</v>
      </c>
      <c r="F434" s="20" t="s">
        <v>6</v>
      </c>
      <c r="G434" s="99">
        <v>44625.0</v>
      </c>
      <c r="H434" s="99">
        <v>44625.0</v>
      </c>
      <c r="I434" s="20" t="s">
        <v>97</v>
      </c>
      <c r="J434" s="20" t="s">
        <v>48</v>
      </c>
      <c r="K434" s="147"/>
      <c r="N434" s="85"/>
      <c r="O434" s="85"/>
      <c r="P434" s="85"/>
      <c r="Q434" s="85"/>
      <c r="R434" s="85"/>
      <c r="S434" s="85"/>
      <c r="T434" s="85"/>
      <c r="U434" s="85"/>
      <c r="V434" s="85"/>
      <c r="W434" s="85"/>
      <c r="X434" s="85"/>
      <c r="Y434" s="85"/>
      <c r="Z434" s="85"/>
    </row>
    <row r="435">
      <c r="A435" s="153" t="s">
        <v>446</v>
      </c>
      <c r="B435" s="98" t="s">
        <v>6</v>
      </c>
      <c r="C435" s="20" t="s">
        <v>97</v>
      </c>
      <c r="D435" s="98">
        <v>2.0</v>
      </c>
      <c r="E435" s="98">
        <v>10.0</v>
      </c>
      <c r="F435" s="20" t="s">
        <v>6</v>
      </c>
      <c r="G435" s="99">
        <v>44625.0</v>
      </c>
      <c r="H435" s="99">
        <v>44625.0</v>
      </c>
      <c r="I435" s="20" t="s">
        <v>97</v>
      </c>
      <c r="J435" s="20" t="s">
        <v>48</v>
      </c>
      <c r="K435" s="147"/>
      <c r="L435" s="85"/>
      <c r="M435" s="85"/>
      <c r="N435" s="85"/>
      <c r="O435" s="85"/>
      <c r="P435" s="85"/>
      <c r="Q435" s="85"/>
      <c r="R435" s="85"/>
      <c r="S435" s="85"/>
      <c r="T435" s="85"/>
      <c r="U435" s="85"/>
      <c r="V435" s="85"/>
      <c r="W435" s="85"/>
      <c r="X435" s="85"/>
      <c r="Y435" s="85"/>
      <c r="Z435" s="85"/>
    </row>
    <row r="436">
      <c r="A436" s="153" t="s">
        <v>447</v>
      </c>
      <c r="B436" s="98" t="s">
        <v>6</v>
      </c>
      <c r="C436" s="20" t="s">
        <v>97</v>
      </c>
      <c r="D436" s="98">
        <v>1.0</v>
      </c>
      <c r="E436" s="98">
        <v>10.0</v>
      </c>
      <c r="F436" s="20" t="s">
        <v>6</v>
      </c>
      <c r="G436" s="99">
        <v>44625.0</v>
      </c>
      <c r="H436" s="99">
        <v>44625.0</v>
      </c>
      <c r="I436" s="20" t="s">
        <v>97</v>
      </c>
      <c r="J436" s="20" t="s">
        <v>48</v>
      </c>
      <c r="K436" s="147"/>
      <c r="L436" s="85"/>
      <c r="M436" s="85"/>
      <c r="N436" s="85"/>
      <c r="O436" s="85"/>
      <c r="P436" s="85"/>
      <c r="Q436" s="85"/>
      <c r="R436" s="85"/>
      <c r="S436" s="85"/>
      <c r="T436" s="85"/>
      <c r="U436" s="85"/>
      <c r="V436" s="85"/>
      <c r="W436" s="85"/>
      <c r="X436" s="85"/>
      <c r="Y436" s="85"/>
      <c r="Z436" s="85"/>
    </row>
    <row r="437">
      <c r="A437" s="153" t="s">
        <v>448</v>
      </c>
      <c r="B437" s="98" t="s">
        <v>6</v>
      </c>
      <c r="C437" s="20" t="s">
        <v>97</v>
      </c>
      <c r="D437" s="98">
        <v>4.0</v>
      </c>
      <c r="E437" s="98">
        <v>10.0</v>
      </c>
      <c r="F437" s="20" t="s">
        <v>6</v>
      </c>
      <c r="G437" s="99">
        <v>44625.0</v>
      </c>
      <c r="H437" s="99">
        <v>44625.0</v>
      </c>
      <c r="I437" s="20" t="s">
        <v>97</v>
      </c>
      <c r="J437" s="20" t="s">
        <v>48</v>
      </c>
      <c r="K437" s="147"/>
      <c r="L437" s="85"/>
      <c r="M437" s="85"/>
      <c r="N437" s="85"/>
      <c r="O437" s="85"/>
      <c r="P437" s="85"/>
      <c r="Q437" s="85"/>
      <c r="R437" s="85"/>
      <c r="S437" s="85"/>
      <c r="T437" s="85"/>
      <c r="U437" s="85"/>
      <c r="V437" s="85"/>
      <c r="W437" s="85"/>
      <c r="X437" s="85"/>
      <c r="Y437" s="85"/>
      <c r="Z437" s="85"/>
    </row>
    <row r="438">
      <c r="A438" s="153" t="s">
        <v>449</v>
      </c>
      <c r="B438" s="98" t="s">
        <v>6</v>
      </c>
      <c r="C438" s="20" t="s">
        <v>97</v>
      </c>
      <c r="D438" s="98">
        <v>8.0</v>
      </c>
      <c r="E438" s="98">
        <v>10.0</v>
      </c>
      <c r="F438" s="20" t="s">
        <v>6</v>
      </c>
      <c r="G438" s="99">
        <v>44625.0</v>
      </c>
      <c r="H438" s="99">
        <v>44625.0</v>
      </c>
      <c r="I438" s="20" t="s">
        <v>97</v>
      </c>
      <c r="J438" s="20" t="s">
        <v>48</v>
      </c>
      <c r="K438" s="147"/>
      <c r="L438" s="85"/>
      <c r="M438" s="85"/>
      <c r="N438" s="85"/>
      <c r="O438" s="85"/>
      <c r="P438" s="85"/>
      <c r="Q438" s="85"/>
      <c r="R438" s="85"/>
      <c r="S438" s="85"/>
      <c r="T438" s="85"/>
      <c r="U438" s="85"/>
      <c r="V438" s="85"/>
      <c r="W438" s="85"/>
      <c r="X438" s="85"/>
      <c r="Y438" s="85"/>
      <c r="Z438" s="85"/>
    </row>
    <row r="439">
      <c r="A439" s="145" t="s">
        <v>450</v>
      </c>
      <c r="B439" s="98" t="s">
        <v>6</v>
      </c>
      <c r="C439" s="20" t="s">
        <v>363</v>
      </c>
      <c r="D439" s="98">
        <v>5.0</v>
      </c>
      <c r="E439" s="98">
        <v>10.0</v>
      </c>
      <c r="F439" s="20" t="s">
        <v>6</v>
      </c>
      <c r="G439" s="99">
        <v>44625.0</v>
      </c>
      <c r="H439" s="99">
        <v>44625.0</v>
      </c>
      <c r="I439" s="20" t="s">
        <v>363</v>
      </c>
      <c r="J439" s="156" t="s">
        <v>57</v>
      </c>
      <c r="K439" s="9"/>
      <c r="L439" s="85"/>
      <c r="M439" s="85"/>
      <c r="N439" s="85"/>
      <c r="O439" s="11"/>
      <c r="P439" s="11"/>
      <c r="Q439" s="85"/>
      <c r="R439" s="85"/>
      <c r="S439" s="85"/>
      <c r="T439" s="85"/>
      <c r="U439" s="85"/>
      <c r="V439" s="85"/>
      <c r="W439" s="85"/>
      <c r="X439" s="85"/>
      <c r="Y439" s="85"/>
      <c r="Z439" s="85"/>
    </row>
    <row r="440">
      <c r="A440" s="145" t="s">
        <v>451</v>
      </c>
      <c r="B440" s="98" t="s">
        <v>6</v>
      </c>
      <c r="C440" s="20" t="s">
        <v>363</v>
      </c>
      <c r="D440" s="98">
        <v>2.0</v>
      </c>
      <c r="E440" s="98">
        <v>10.0</v>
      </c>
      <c r="F440" s="20" t="s">
        <v>6</v>
      </c>
      <c r="G440" s="99">
        <v>44625.0</v>
      </c>
      <c r="H440" s="99">
        <v>44625.0</v>
      </c>
      <c r="I440" s="20" t="s">
        <v>363</v>
      </c>
      <c r="J440" s="156" t="s">
        <v>57</v>
      </c>
      <c r="K440" s="9"/>
      <c r="L440" s="11"/>
      <c r="M440" s="11"/>
      <c r="N440" s="11"/>
      <c r="O440" s="11"/>
      <c r="P440" s="11"/>
      <c r="S440" s="11"/>
      <c r="T440" s="11"/>
      <c r="U440" s="11"/>
      <c r="V440" s="11"/>
      <c r="W440" s="11"/>
      <c r="X440" s="11"/>
      <c r="Y440" s="11"/>
      <c r="Z440" s="11"/>
    </row>
    <row r="441">
      <c r="A441" s="145" t="s">
        <v>452</v>
      </c>
      <c r="B441" s="98" t="s">
        <v>6</v>
      </c>
      <c r="C441" s="20" t="s">
        <v>363</v>
      </c>
      <c r="D441" s="98">
        <v>1.0</v>
      </c>
      <c r="E441" s="98">
        <v>10.0</v>
      </c>
      <c r="F441" s="20" t="s">
        <v>6</v>
      </c>
      <c r="G441" s="99">
        <v>44625.0</v>
      </c>
      <c r="H441" s="99">
        <v>44625.0</v>
      </c>
      <c r="I441" s="20" t="s">
        <v>363</v>
      </c>
      <c r="J441" s="156" t="s">
        <v>57</v>
      </c>
      <c r="K441" s="9"/>
      <c r="L441" s="11"/>
      <c r="M441" s="11"/>
      <c r="N441" s="11"/>
      <c r="O441" s="11"/>
      <c r="P441" s="11"/>
      <c r="S441" s="11"/>
      <c r="T441" s="11"/>
      <c r="U441" s="11"/>
      <c r="V441" s="11"/>
      <c r="W441" s="11"/>
      <c r="X441" s="11"/>
      <c r="Y441" s="11"/>
      <c r="Z441" s="11"/>
    </row>
    <row r="442">
      <c r="A442" s="145" t="s">
        <v>453</v>
      </c>
      <c r="B442" s="98" t="s">
        <v>6</v>
      </c>
      <c r="C442" s="20" t="s">
        <v>363</v>
      </c>
      <c r="D442" s="98">
        <v>4.0</v>
      </c>
      <c r="E442" s="98">
        <v>10.0</v>
      </c>
      <c r="F442" s="20" t="s">
        <v>6</v>
      </c>
      <c r="G442" s="99">
        <v>44625.0</v>
      </c>
      <c r="H442" s="99">
        <v>44625.0</v>
      </c>
      <c r="I442" s="20" t="s">
        <v>363</v>
      </c>
      <c r="J442" s="156" t="s">
        <v>57</v>
      </c>
      <c r="K442" s="9"/>
      <c r="L442" s="11"/>
      <c r="M442" s="11"/>
      <c r="N442" s="11"/>
      <c r="O442" s="11"/>
      <c r="P442" s="11"/>
      <c r="S442" s="11"/>
      <c r="T442" s="11"/>
      <c r="U442" s="11"/>
      <c r="V442" s="11"/>
      <c r="W442" s="11"/>
      <c r="X442" s="11"/>
      <c r="Y442" s="11"/>
      <c r="Z442" s="11"/>
    </row>
    <row r="443">
      <c r="A443" s="145" t="s">
        <v>454</v>
      </c>
      <c r="B443" s="98" t="s">
        <v>6</v>
      </c>
      <c r="C443" s="20" t="s">
        <v>363</v>
      </c>
      <c r="D443" s="98">
        <v>4.0</v>
      </c>
      <c r="E443" s="98">
        <v>10.0</v>
      </c>
      <c r="F443" s="20" t="s">
        <v>6</v>
      </c>
      <c r="G443" s="99">
        <v>44625.0</v>
      </c>
      <c r="H443" s="99">
        <v>44625.0</v>
      </c>
      <c r="I443" s="20" t="s">
        <v>363</v>
      </c>
      <c r="J443" s="156" t="s">
        <v>57</v>
      </c>
      <c r="K443" s="9"/>
      <c r="L443" s="11"/>
      <c r="M443" s="11"/>
      <c r="N443" s="11"/>
      <c r="O443" s="11"/>
      <c r="P443" s="11"/>
      <c r="S443" s="11"/>
      <c r="T443" s="11"/>
      <c r="U443" s="11"/>
      <c r="V443" s="11"/>
      <c r="W443" s="11"/>
      <c r="X443" s="11"/>
      <c r="Y443" s="11"/>
      <c r="Z443" s="11"/>
    </row>
    <row r="444">
      <c r="A444" s="153" t="s">
        <v>455</v>
      </c>
      <c r="B444" s="98" t="s">
        <v>6</v>
      </c>
      <c r="C444" s="20" t="s">
        <v>168</v>
      </c>
      <c r="D444" s="98">
        <v>5.0</v>
      </c>
      <c r="E444" s="98">
        <v>10.0</v>
      </c>
      <c r="F444" s="20" t="s">
        <v>6</v>
      </c>
      <c r="G444" s="99">
        <v>44625.0</v>
      </c>
      <c r="H444" s="99">
        <v>44625.0</v>
      </c>
      <c r="I444" s="20" t="s">
        <v>168</v>
      </c>
      <c r="J444" s="20" t="s">
        <v>45</v>
      </c>
      <c r="K444" s="9"/>
      <c r="L444" s="11"/>
      <c r="M444" s="11"/>
      <c r="N444" s="11"/>
      <c r="O444" s="11"/>
      <c r="P444" s="11"/>
      <c r="S444" s="11"/>
      <c r="T444" s="11"/>
      <c r="U444" s="11"/>
      <c r="V444" s="11"/>
      <c r="W444" s="11"/>
      <c r="X444" s="11"/>
      <c r="Y444" s="11"/>
      <c r="Z444" s="11"/>
    </row>
    <row r="445">
      <c r="A445" s="153" t="s">
        <v>456</v>
      </c>
      <c r="B445" s="98" t="s">
        <v>6</v>
      </c>
      <c r="C445" s="20" t="s">
        <v>168</v>
      </c>
      <c r="D445" s="98">
        <v>2.0</v>
      </c>
      <c r="E445" s="98">
        <v>10.0</v>
      </c>
      <c r="F445" s="20" t="s">
        <v>6</v>
      </c>
      <c r="G445" s="99">
        <v>44625.0</v>
      </c>
      <c r="H445" s="99">
        <v>44625.0</v>
      </c>
      <c r="I445" s="20" t="s">
        <v>168</v>
      </c>
      <c r="J445" s="20" t="s">
        <v>45</v>
      </c>
      <c r="K445" s="9"/>
      <c r="L445" s="11"/>
      <c r="M445" s="11"/>
      <c r="N445" s="11"/>
      <c r="O445" s="11"/>
      <c r="P445" s="11"/>
      <c r="S445" s="11"/>
      <c r="T445" s="11"/>
      <c r="U445" s="11"/>
      <c r="V445" s="11"/>
      <c r="W445" s="11"/>
      <c r="X445" s="11"/>
      <c r="Y445" s="11"/>
      <c r="Z445" s="11"/>
    </row>
    <row r="446">
      <c r="A446" s="153" t="s">
        <v>457</v>
      </c>
      <c r="B446" s="98" t="s">
        <v>6</v>
      </c>
      <c r="C446" s="20" t="s">
        <v>168</v>
      </c>
      <c r="D446" s="98">
        <v>1.0</v>
      </c>
      <c r="E446" s="98">
        <v>10.0</v>
      </c>
      <c r="F446" s="20" t="s">
        <v>6</v>
      </c>
      <c r="G446" s="99">
        <v>44625.0</v>
      </c>
      <c r="H446" s="99">
        <v>44625.0</v>
      </c>
      <c r="I446" s="20" t="s">
        <v>168</v>
      </c>
      <c r="J446" s="20" t="s">
        <v>45</v>
      </c>
      <c r="K446" s="9"/>
      <c r="L446" s="11"/>
      <c r="M446" s="11"/>
      <c r="N446" s="11"/>
      <c r="O446" s="11"/>
      <c r="P446" s="11"/>
      <c r="S446" s="11"/>
      <c r="T446" s="11"/>
      <c r="U446" s="11"/>
      <c r="V446" s="11"/>
      <c r="W446" s="11"/>
      <c r="X446" s="11"/>
      <c r="Y446" s="11"/>
      <c r="Z446" s="11"/>
    </row>
    <row r="447">
      <c r="A447" s="153" t="s">
        <v>458</v>
      </c>
      <c r="B447" s="98" t="s">
        <v>6</v>
      </c>
      <c r="C447" s="20" t="s">
        <v>168</v>
      </c>
      <c r="D447" s="98">
        <v>4.0</v>
      </c>
      <c r="E447" s="98">
        <v>10.0</v>
      </c>
      <c r="F447" s="20" t="s">
        <v>6</v>
      </c>
      <c r="G447" s="99">
        <v>44625.0</v>
      </c>
      <c r="H447" s="99">
        <v>44625.0</v>
      </c>
      <c r="I447" s="20" t="s">
        <v>168</v>
      </c>
      <c r="J447" s="20" t="s">
        <v>45</v>
      </c>
      <c r="K447" s="9"/>
      <c r="L447" s="11"/>
      <c r="M447" s="11"/>
      <c r="N447" s="11"/>
      <c r="O447" s="11"/>
      <c r="P447" s="11"/>
      <c r="S447" s="11"/>
      <c r="T447" s="11"/>
      <c r="U447" s="11"/>
      <c r="V447" s="11"/>
      <c r="W447" s="11"/>
      <c r="X447" s="11"/>
      <c r="Y447" s="11"/>
      <c r="Z447" s="11"/>
    </row>
    <row r="448">
      <c r="A448" s="153" t="s">
        <v>459</v>
      </c>
      <c r="B448" s="98" t="s">
        <v>6</v>
      </c>
      <c r="C448" s="20" t="s">
        <v>168</v>
      </c>
      <c r="D448" s="98">
        <v>4.0</v>
      </c>
      <c r="E448" s="98">
        <v>10.0</v>
      </c>
      <c r="F448" s="20" t="s">
        <v>6</v>
      </c>
      <c r="G448" s="99">
        <v>44625.0</v>
      </c>
      <c r="H448" s="99">
        <v>44625.0</v>
      </c>
      <c r="I448" s="20" t="s">
        <v>168</v>
      </c>
      <c r="J448" s="20" t="s">
        <v>45</v>
      </c>
      <c r="K448" s="9"/>
      <c r="L448" s="11"/>
      <c r="M448" s="11"/>
      <c r="N448" s="11"/>
      <c r="O448" s="11"/>
      <c r="P448" s="11"/>
      <c r="S448" s="11"/>
      <c r="T448" s="11"/>
      <c r="U448" s="11"/>
      <c r="V448" s="11"/>
      <c r="W448" s="11"/>
      <c r="X448" s="11"/>
      <c r="Y448" s="11"/>
      <c r="Z448" s="11"/>
    </row>
    <row r="449">
      <c r="A449" s="153" t="s">
        <v>460</v>
      </c>
      <c r="B449" s="98" t="s">
        <v>6</v>
      </c>
      <c r="C449" s="20" t="s">
        <v>166</v>
      </c>
      <c r="D449" s="98">
        <v>5.0</v>
      </c>
      <c r="E449" s="98">
        <v>10.0</v>
      </c>
      <c r="F449" s="20" t="s">
        <v>6</v>
      </c>
      <c r="G449" s="99">
        <v>44625.0</v>
      </c>
      <c r="H449" s="99">
        <v>44625.0</v>
      </c>
      <c r="I449" s="20" t="s">
        <v>166</v>
      </c>
      <c r="J449" s="20" t="s">
        <v>49</v>
      </c>
      <c r="K449" s="9"/>
      <c r="L449" s="11"/>
      <c r="M449" s="11"/>
      <c r="N449" s="11"/>
      <c r="O449" s="11"/>
      <c r="P449" s="11"/>
      <c r="S449" s="11"/>
      <c r="T449" s="11"/>
      <c r="U449" s="11"/>
      <c r="V449" s="11"/>
      <c r="W449" s="11"/>
      <c r="X449" s="11"/>
      <c r="Y449" s="11"/>
      <c r="Z449" s="11"/>
    </row>
    <row r="450">
      <c r="A450" s="153" t="s">
        <v>461</v>
      </c>
      <c r="B450" s="98" t="s">
        <v>6</v>
      </c>
      <c r="C450" s="20" t="s">
        <v>166</v>
      </c>
      <c r="D450" s="98">
        <v>2.0</v>
      </c>
      <c r="E450" s="98">
        <v>10.0</v>
      </c>
      <c r="F450" s="20" t="s">
        <v>6</v>
      </c>
      <c r="G450" s="99">
        <v>44625.0</v>
      </c>
      <c r="H450" s="99">
        <v>44625.0</v>
      </c>
      <c r="I450" s="20" t="s">
        <v>166</v>
      </c>
      <c r="J450" s="20" t="s">
        <v>49</v>
      </c>
      <c r="K450" s="9"/>
      <c r="L450" s="11"/>
      <c r="M450" s="11"/>
      <c r="N450" s="11"/>
      <c r="O450" s="11"/>
      <c r="P450" s="11"/>
      <c r="S450" s="11"/>
      <c r="T450" s="11"/>
      <c r="U450" s="11"/>
      <c r="V450" s="11"/>
      <c r="W450" s="11"/>
      <c r="X450" s="11"/>
      <c r="Y450" s="11"/>
      <c r="Z450" s="11"/>
    </row>
    <row r="451">
      <c r="A451" s="153" t="s">
        <v>462</v>
      </c>
      <c r="B451" s="98" t="s">
        <v>6</v>
      </c>
      <c r="C451" s="20" t="s">
        <v>166</v>
      </c>
      <c r="D451" s="98">
        <v>1.0</v>
      </c>
      <c r="E451" s="98">
        <v>10.0</v>
      </c>
      <c r="F451" s="20" t="s">
        <v>6</v>
      </c>
      <c r="G451" s="99">
        <v>44625.0</v>
      </c>
      <c r="H451" s="99">
        <v>44625.0</v>
      </c>
      <c r="I451" s="20" t="s">
        <v>166</v>
      </c>
      <c r="J451" s="20" t="s">
        <v>49</v>
      </c>
      <c r="K451" s="9"/>
      <c r="L451" s="11"/>
      <c r="M451" s="11"/>
      <c r="N451" s="11"/>
      <c r="O451" s="11"/>
      <c r="P451" s="11"/>
      <c r="S451" s="11"/>
      <c r="T451" s="11"/>
      <c r="U451" s="11"/>
      <c r="V451" s="11"/>
      <c r="W451" s="11"/>
      <c r="X451" s="11"/>
      <c r="Y451" s="11"/>
      <c r="Z451" s="11"/>
    </row>
    <row r="452">
      <c r="A452" s="153" t="s">
        <v>463</v>
      </c>
      <c r="B452" s="98" t="s">
        <v>6</v>
      </c>
      <c r="C452" s="20" t="s">
        <v>166</v>
      </c>
      <c r="D452" s="98">
        <v>3.0</v>
      </c>
      <c r="E452" s="98">
        <v>10.0</v>
      </c>
      <c r="F452" s="20" t="s">
        <v>6</v>
      </c>
      <c r="G452" s="99">
        <v>44625.0</v>
      </c>
      <c r="H452" s="99">
        <v>44625.0</v>
      </c>
      <c r="I452" s="20" t="s">
        <v>166</v>
      </c>
      <c r="J452" s="20" t="s">
        <v>49</v>
      </c>
      <c r="K452" s="9"/>
      <c r="L452" s="11"/>
      <c r="M452" s="11"/>
      <c r="N452" s="11"/>
      <c r="O452" s="11"/>
      <c r="P452" s="11"/>
      <c r="S452" s="11"/>
      <c r="T452" s="11"/>
      <c r="U452" s="11"/>
      <c r="V452" s="11"/>
      <c r="W452" s="11"/>
      <c r="X452" s="11"/>
      <c r="Y452" s="11"/>
      <c r="Z452" s="11"/>
    </row>
    <row r="453">
      <c r="A453" s="153" t="s">
        <v>464</v>
      </c>
      <c r="B453" s="98" t="s">
        <v>6</v>
      </c>
      <c r="C453" s="20" t="s">
        <v>166</v>
      </c>
      <c r="D453" s="98">
        <v>6.0</v>
      </c>
      <c r="E453" s="98">
        <v>10.0</v>
      </c>
      <c r="F453" s="20" t="s">
        <v>6</v>
      </c>
      <c r="G453" s="99">
        <v>44625.0</v>
      </c>
      <c r="H453" s="99">
        <v>44625.0</v>
      </c>
      <c r="I453" s="20" t="s">
        <v>166</v>
      </c>
      <c r="J453" s="20" t="s">
        <v>49</v>
      </c>
      <c r="K453" s="9"/>
      <c r="L453" s="11"/>
      <c r="M453" s="11"/>
      <c r="N453" s="11"/>
      <c r="O453" s="11"/>
      <c r="P453" s="11"/>
      <c r="S453" s="11"/>
      <c r="T453" s="11"/>
      <c r="U453" s="11"/>
      <c r="V453" s="11"/>
      <c r="W453" s="11"/>
      <c r="X453" s="11"/>
      <c r="Y453" s="11"/>
      <c r="Z453" s="11"/>
    </row>
    <row r="454">
      <c r="A454" s="157" t="s">
        <v>465</v>
      </c>
      <c r="B454" s="158" t="s">
        <v>6</v>
      </c>
      <c r="C454" s="159" t="s">
        <v>363</v>
      </c>
      <c r="D454" s="158">
        <v>2.0</v>
      </c>
      <c r="E454" s="158">
        <v>11.0</v>
      </c>
      <c r="F454" s="159" t="s">
        <v>6</v>
      </c>
      <c r="G454" s="160">
        <v>44633.0</v>
      </c>
      <c r="H454" s="160">
        <v>44639.0</v>
      </c>
      <c r="I454" s="161" t="s">
        <v>97</v>
      </c>
      <c r="J454" s="161" t="s">
        <v>50</v>
      </c>
      <c r="K454" s="9"/>
      <c r="L454" s="11"/>
      <c r="M454" s="11"/>
      <c r="N454" s="11"/>
      <c r="O454" s="11"/>
      <c r="P454" s="11"/>
      <c r="S454" s="11"/>
      <c r="T454" s="11"/>
      <c r="U454" s="11"/>
      <c r="V454" s="11"/>
      <c r="W454" s="11"/>
      <c r="X454" s="11"/>
      <c r="Y454" s="11"/>
      <c r="Z454" s="11"/>
    </row>
    <row r="455">
      <c r="A455" s="157" t="s">
        <v>465</v>
      </c>
      <c r="B455" s="158" t="s">
        <v>6</v>
      </c>
      <c r="C455" s="159" t="s">
        <v>168</v>
      </c>
      <c r="D455" s="158">
        <v>2.0</v>
      </c>
      <c r="E455" s="158">
        <v>11.0</v>
      </c>
      <c r="F455" s="159" t="s">
        <v>6</v>
      </c>
      <c r="G455" s="160">
        <v>44633.0</v>
      </c>
      <c r="H455" s="160">
        <v>44639.0</v>
      </c>
      <c r="I455" s="161" t="s">
        <v>97</v>
      </c>
      <c r="J455" s="161" t="s">
        <v>50</v>
      </c>
      <c r="K455" s="9"/>
      <c r="L455" s="11"/>
      <c r="M455" s="11"/>
      <c r="N455" s="11"/>
      <c r="S455" s="11"/>
      <c r="T455" s="11"/>
      <c r="U455" s="11"/>
      <c r="V455" s="11"/>
      <c r="W455" s="11"/>
      <c r="X455" s="11"/>
      <c r="Y455" s="11"/>
      <c r="Z455" s="11"/>
    </row>
    <row r="456">
      <c r="A456" s="157" t="s">
        <v>466</v>
      </c>
      <c r="B456" s="158" t="s">
        <v>6</v>
      </c>
      <c r="C456" s="159" t="s">
        <v>103</v>
      </c>
      <c r="D456" s="158">
        <v>2.0</v>
      </c>
      <c r="E456" s="158">
        <v>11.0</v>
      </c>
      <c r="F456" s="159" t="s">
        <v>6</v>
      </c>
      <c r="G456" s="160">
        <v>44633.0</v>
      </c>
      <c r="H456" s="160">
        <v>44639.0</v>
      </c>
      <c r="I456" s="161" t="s">
        <v>97</v>
      </c>
      <c r="J456" s="161" t="s">
        <v>50</v>
      </c>
      <c r="K456" s="147"/>
      <c r="L456" s="162"/>
      <c r="M456" s="162"/>
      <c r="N456" s="163"/>
      <c r="O456" s="164"/>
      <c r="P456" s="164"/>
      <c r="Q456" s="85"/>
      <c r="R456" s="85"/>
      <c r="S456" s="85"/>
      <c r="T456" s="85"/>
      <c r="U456" s="85"/>
      <c r="V456" s="85"/>
      <c r="W456" s="85"/>
      <c r="X456" s="85"/>
      <c r="Y456" s="85"/>
      <c r="Z456" s="85"/>
    </row>
    <row r="457">
      <c r="A457" s="157" t="s">
        <v>467</v>
      </c>
      <c r="B457" s="158" t="s">
        <v>6</v>
      </c>
      <c r="C457" s="159" t="s">
        <v>101</v>
      </c>
      <c r="D457" s="158">
        <v>2.0</v>
      </c>
      <c r="E457" s="158">
        <v>11.0</v>
      </c>
      <c r="F457" s="159" t="s">
        <v>6</v>
      </c>
      <c r="G457" s="160">
        <v>44633.0</v>
      </c>
      <c r="H457" s="160">
        <v>44639.0</v>
      </c>
      <c r="I457" s="161" t="s">
        <v>97</v>
      </c>
      <c r="J457" s="161" t="s">
        <v>50</v>
      </c>
      <c r="K457" s="147"/>
      <c r="L457" s="162"/>
      <c r="M457" s="162"/>
      <c r="N457" s="163"/>
      <c r="O457" s="164"/>
      <c r="P457" s="164"/>
      <c r="Q457" s="85"/>
      <c r="R457" s="85"/>
      <c r="S457" s="85"/>
      <c r="T457" s="85"/>
      <c r="U457" s="85"/>
      <c r="V457" s="85"/>
      <c r="W457" s="85"/>
      <c r="X457" s="85"/>
      <c r="Y457" s="85"/>
      <c r="Z457" s="85"/>
    </row>
    <row r="458">
      <c r="A458" s="157" t="s">
        <v>468</v>
      </c>
      <c r="B458" s="158" t="s">
        <v>6</v>
      </c>
      <c r="C458" s="159" t="s">
        <v>97</v>
      </c>
      <c r="D458" s="158">
        <v>2.0</v>
      </c>
      <c r="E458" s="158">
        <v>11.0</v>
      </c>
      <c r="F458" s="159" t="s">
        <v>6</v>
      </c>
      <c r="G458" s="160">
        <v>44633.0</v>
      </c>
      <c r="H458" s="160">
        <v>44639.0</v>
      </c>
      <c r="I458" s="161" t="s">
        <v>97</v>
      </c>
      <c r="J458" s="161" t="s">
        <v>50</v>
      </c>
      <c r="K458" s="147"/>
      <c r="L458" s="162"/>
      <c r="M458" s="162"/>
      <c r="N458" s="163"/>
      <c r="O458" s="164"/>
      <c r="P458" s="164"/>
      <c r="Q458" s="85"/>
      <c r="R458" s="85"/>
      <c r="S458" s="85"/>
      <c r="T458" s="85"/>
      <c r="U458" s="85"/>
      <c r="V458" s="85"/>
      <c r="W458" s="85"/>
      <c r="X458" s="85"/>
      <c r="Y458" s="85"/>
      <c r="Z458" s="85"/>
    </row>
    <row r="459">
      <c r="A459" s="157" t="s">
        <v>469</v>
      </c>
      <c r="B459" s="158" t="s">
        <v>6</v>
      </c>
      <c r="C459" s="159" t="s">
        <v>68</v>
      </c>
      <c r="D459" s="158">
        <v>2.0</v>
      </c>
      <c r="E459" s="158">
        <v>11.0</v>
      </c>
      <c r="F459" s="159" t="s">
        <v>6</v>
      </c>
      <c r="G459" s="160">
        <v>44633.0</v>
      </c>
      <c r="H459" s="160">
        <v>44639.0</v>
      </c>
      <c r="I459" s="161" t="s">
        <v>97</v>
      </c>
      <c r="J459" s="161" t="s">
        <v>50</v>
      </c>
      <c r="K459" s="147"/>
      <c r="L459" s="162"/>
      <c r="M459" s="162"/>
      <c r="N459" s="163"/>
      <c r="O459" s="164"/>
      <c r="P459" s="164"/>
      <c r="Q459" s="85"/>
      <c r="R459" s="85"/>
      <c r="S459" s="85"/>
      <c r="T459" s="85"/>
      <c r="U459" s="85"/>
      <c r="V459" s="85"/>
      <c r="W459" s="85"/>
      <c r="X459" s="85"/>
      <c r="Y459" s="85"/>
      <c r="Z459" s="85"/>
    </row>
    <row r="460">
      <c r="A460" s="157" t="s">
        <v>469</v>
      </c>
      <c r="B460" s="158" t="s">
        <v>6</v>
      </c>
      <c r="C460" s="159" t="s">
        <v>85</v>
      </c>
      <c r="D460" s="158">
        <v>2.0</v>
      </c>
      <c r="E460" s="158">
        <v>11.0</v>
      </c>
      <c r="F460" s="159" t="s">
        <v>6</v>
      </c>
      <c r="G460" s="160">
        <v>44633.0</v>
      </c>
      <c r="H460" s="160">
        <v>44639.0</v>
      </c>
      <c r="I460" s="161" t="s">
        <v>97</v>
      </c>
      <c r="J460" s="161" t="s">
        <v>50</v>
      </c>
      <c r="K460" s="147"/>
      <c r="L460" s="162"/>
      <c r="M460" s="162"/>
      <c r="N460" s="163"/>
      <c r="O460" s="164"/>
      <c r="P460" s="164"/>
      <c r="Q460" s="85"/>
      <c r="R460" s="85"/>
      <c r="S460" s="85"/>
      <c r="T460" s="85"/>
      <c r="U460" s="85"/>
      <c r="V460" s="85"/>
      <c r="W460" s="85"/>
      <c r="X460" s="85"/>
      <c r="Y460" s="85"/>
      <c r="Z460" s="85"/>
    </row>
    <row r="461">
      <c r="A461" s="165" t="s">
        <v>407</v>
      </c>
      <c r="B461" s="158" t="s">
        <v>6</v>
      </c>
      <c r="C461" s="161" t="s">
        <v>68</v>
      </c>
      <c r="D461" s="166">
        <v>4.0</v>
      </c>
      <c r="E461" s="158">
        <v>11.0</v>
      </c>
      <c r="F461" s="159" t="s">
        <v>6</v>
      </c>
      <c r="G461" s="160">
        <v>44639.0</v>
      </c>
      <c r="H461" s="160">
        <v>44639.0</v>
      </c>
      <c r="I461" s="161" t="s">
        <v>68</v>
      </c>
      <c r="J461" s="161" t="s">
        <v>38</v>
      </c>
      <c r="K461" s="147"/>
      <c r="N461" s="85"/>
      <c r="O461" s="85"/>
      <c r="P461" s="85"/>
      <c r="Q461" s="85"/>
      <c r="R461" s="85"/>
      <c r="S461" s="85"/>
      <c r="T461" s="85"/>
      <c r="U461" s="85"/>
      <c r="V461" s="85"/>
      <c r="W461" s="85"/>
      <c r="X461" s="85"/>
      <c r="Y461" s="85"/>
      <c r="Z461" s="85"/>
    </row>
    <row r="462">
      <c r="A462" s="165" t="s">
        <v>408</v>
      </c>
      <c r="B462" s="158" t="s">
        <v>6</v>
      </c>
      <c r="C462" s="161" t="s">
        <v>68</v>
      </c>
      <c r="D462" s="166">
        <v>2.0</v>
      </c>
      <c r="E462" s="158">
        <v>11.0</v>
      </c>
      <c r="F462" s="159" t="s">
        <v>6</v>
      </c>
      <c r="G462" s="160">
        <v>44639.0</v>
      </c>
      <c r="H462" s="160">
        <v>44639.0</v>
      </c>
      <c r="I462" s="161" t="s">
        <v>68</v>
      </c>
      <c r="J462" s="161" t="s">
        <v>38</v>
      </c>
      <c r="K462" s="147"/>
      <c r="N462" s="85"/>
      <c r="O462" s="85"/>
      <c r="P462" s="85"/>
      <c r="Q462" s="85"/>
      <c r="R462" s="85"/>
      <c r="S462" s="85"/>
      <c r="T462" s="85"/>
      <c r="U462" s="85"/>
      <c r="V462" s="85"/>
      <c r="W462" s="85"/>
      <c r="X462" s="85"/>
      <c r="Y462" s="85"/>
      <c r="Z462" s="85"/>
    </row>
    <row r="463">
      <c r="A463" s="165" t="s">
        <v>348</v>
      </c>
      <c r="B463" s="158" t="s">
        <v>6</v>
      </c>
      <c r="C463" s="161" t="s">
        <v>68</v>
      </c>
      <c r="D463" s="166">
        <v>6.0</v>
      </c>
      <c r="E463" s="158">
        <v>11.0</v>
      </c>
      <c r="F463" s="159" t="s">
        <v>6</v>
      </c>
      <c r="G463" s="160">
        <v>44639.0</v>
      </c>
      <c r="H463" s="160">
        <v>44639.0</v>
      </c>
      <c r="I463" s="161" t="s">
        <v>68</v>
      </c>
      <c r="J463" s="161" t="s">
        <v>38</v>
      </c>
      <c r="K463" s="147"/>
      <c r="L463" s="162"/>
      <c r="M463" s="162"/>
      <c r="N463" s="163"/>
      <c r="O463" s="164"/>
      <c r="P463" s="164"/>
      <c r="Q463" s="85"/>
      <c r="R463" s="85"/>
      <c r="S463" s="85"/>
      <c r="T463" s="85"/>
      <c r="U463" s="85"/>
      <c r="V463" s="85"/>
      <c r="W463" s="85"/>
      <c r="X463" s="85"/>
      <c r="Y463" s="85"/>
      <c r="Z463" s="85"/>
    </row>
    <row r="464">
      <c r="A464" s="165" t="s">
        <v>411</v>
      </c>
      <c r="B464" s="158" t="s">
        <v>6</v>
      </c>
      <c r="C464" s="161" t="s">
        <v>68</v>
      </c>
      <c r="D464" s="166">
        <v>4.0</v>
      </c>
      <c r="E464" s="158">
        <v>11.0</v>
      </c>
      <c r="F464" s="159" t="s">
        <v>6</v>
      </c>
      <c r="G464" s="160">
        <v>44639.0</v>
      </c>
      <c r="H464" s="160">
        <v>44639.0</v>
      </c>
      <c r="I464" s="161" t="s">
        <v>68</v>
      </c>
      <c r="J464" s="161" t="s">
        <v>38</v>
      </c>
      <c r="K464" s="147"/>
      <c r="L464" s="162"/>
      <c r="M464" s="162"/>
      <c r="N464" s="163"/>
      <c r="O464" s="164"/>
      <c r="P464" s="164"/>
      <c r="Q464" s="85"/>
      <c r="R464" s="85"/>
      <c r="S464" s="85"/>
      <c r="T464" s="85"/>
      <c r="U464" s="85"/>
      <c r="V464" s="85"/>
      <c r="W464" s="85"/>
      <c r="X464" s="85"/>
      <c r="Y464" s="85"/>
      <c r="Z464" s="85"/>
    </row>
    <row r="465">
      <c r="A465" s="165" t="s">
        <v>412</v>
      </c>
      <c r="B465" s="158" t="s">
        <v>6</v>
      </c>
      <c r="C465" s="161" t="s">
        <v>68</v>
      </c>
      <c r="D465" s="166">
        <v>3.0</v>
      </c>
      <c r="E465" s="158">
        <v>11.0</v>
      </c>
      <c r="F465" s="159" t="s">
        <v>6</v>
      </c>
      <c r="G465" s="160">
        <v>44639.0</v>
      </c>
      <c r="H465" s="160">
        <v>44639.0</v>
      </c>
      <c r="I465" s="161" t="s">
        <v>68</v>
      </c>
      <c r="J465" s="161" t="s">
        <v>38</v>
      </c>
      <c r="K465" s="147"/>
      <c r="L465" s="162"/>
      <c r="M465" s="162"/>
      <c r="N465" s="163"/>
      <c r="O465" s="164"/>
      <c r="P465" s="164"/>
      <c r="Q465" s="85"/>
      <c r="R465" s="85"/>
      <c r="S465" s="85"/>
      <c r="T465" s="85"/>
      <c r="U465" s="85"/>
      <c r="V465" s="85"/>
      <c r="W465" s="85"/>
      <c r="X465" s="85"/>
      <c r="Y465" s="85"/>
      <c r="Z465" s="85"/>
    </row>
    <row r="466">
      <c r="A466" s="157" t="s">
        <v>470</v>
      </c>
      <c r="B466" s="158" t="s">
        <v>6</v>
      </c>
      <c r="C466" s="159" t="s">
        <v>85</v>
      </c>
      <c r="D466" s="158">
        <v>1.0</v>
      </c>
      <c r="E466" s="158">
        <v>11.0</v>
      </c>
      <c r="F466" s="159" t="s">
        <v>6</v>
      </c>
      <c r="G466" s="160">
        <v>44639.0</v>
      </c>
      <c r="H466" s="160">
        <v>44639.0</v>
      </c>
      <c r="I466" s="159" t="s">
        <v>68</v>
      </c>
      <c r="J466" s="167" t="s">
        <v>25</v>
      </c>
      <c r="K466" s="147"/>
      <c r="L466" s="162"/>
      <c r="M466" s="162"/>
      <c r="N466" s="163"/>
      <c r="O466" s="164"/>
      <c r="P466" s="164"/>
      <c r="Q466" s="85"/>
      <c r="R466" s="85"/>
      <c r="S466" s="85"/>
      <c r="T466" s="85"/>
      <c r="U466" s="85"/>
      <c r="V466" s="85"/>
      <c r="W466" s="85"/>
      <c r="X466" s="85"/>
      <c r="Y466" s="85"/>
      <c r="Z466" s="85"/>
    </row>
    <row r="467">
      <c r="A467" s="157" t="s">
        <v>471</v>
      </c>
      <c r="B467" s="158" t="s">
        <v>6</v>
      </c>
      <c r="C467" s="159" t="s">
        <v>85</v>
      </c>
      <c r="D467" s="158">
        <v>1.0</v>
      </c>
      <c r="E467" s="158">
        <v>11.0</v>
      </c>
      <c r="F467" s="159" t="s">
        <v>6</v>
      </c>
      <c r="G467" s="160">
        <v>44639.0</v>
      </c>
      <c r="H467" s="160">
        <v>44639.0</v>
      </c>
      <c r="I467" s="159" t="s">
        <v>97</v>
      </c>
      <c r="J467" s="167" t="s">
        <v>31</v>
      </c>
      <c r="K467" s="147"/>
      <c r="L467" s="162"/>
      <c r="M467" s="162"/>
      <c r="N467" s="163"/>
      <c r="O467" s="168"/>
      <c r="P467" s="164"/>
      <c r="Q467" s="85"/>
      <c r="R467" s="85"/>
      <c r="S467" s="85"/>
      <c r="T467" s="85"/>
      <c r="U467" s="85"/>
      <c r="V467" s="85"/>
      <c r="W467" s="85"/>
      <c r="X467" s="85"/>
      <c r="Y467" s="85"/>
      <c r="Z467" s="85"/>
    </row>
    <row r="468">
      <c r="A468" s="157" t="s">
        <v>472</v>
      </c>
      <c r="B468" s="158" t="s">
        <v>6</v>
      </c>
      <c r="C468" s="159" t="s">
        <v>85</v>
      </c>
      <c r="D468" s="158">
        <v>1.0</v>
      </c>
      <c r="E468" s="158">
        <v>11.0</v>
      </c>
      <c r="F468" s="159" t="s">
        <v>6</v>
      </c>
      <c r="G468" s="160">
        <v>44639.0</v>
      </c>
      <c r="H468" s="160">
        <v>44639.0</v>
      </c>
      <c r="I468" s="159" t="s">
        <v>85</v>
      </c>
      <c r="J468" s="167" t="s">
        <v>42</v>
      </c>
      <c r="K468" s="147"/>
      <c r="L468" s="162"/>
      <c r="M468" s="162"/>
      <c r="N468" s="163"/>
      <c r="P468" s="164"/>
      <c r="Q468" s="85"/>
      <c r="R468" s="85"/>
      <c r="S468" s="85"/>
      <c r="T468" s="85"/>
      <c r="U468" s="85"/>
      <c r="V468" s="85"/>
      <c r="W468" s="85"/>
      <c r="X468" s="85"/>
      <c r="Y468" s="85"/>
      <c r="Z468" s="85"/>
    </row>
    <row r="469">
      <c r="A469" s="165" t="s">
        <v>409</v>
      </c>
      <c r="B469" s="158" t="s">
        <v>6</v>
      </c>
      <c r="C469" s="161" t="s">
        <v>85</v>
      </c>
      <c r="D469" s="158">
        <v>1.0</v>
      </c>
      <c r="E469" s="158">
        <v>11.0</v>
      </c>
      <c r="F469" s="159" t="s">
        <v>6</v>
      </c>
      <c r="G469" s="160">
        <v>44639.0</v>
      </c>
      <c r="H469" s="160">
        <v>44639.0</v>
      </c>
      <c r="I469" s="161" t="s">
        <v>85</v>
      </c>
      <c r="J469" s="161" t="s">
        <v>14</v>
      </c>
      <c r="K469" s="147"/>
      <c r="L469" s="162"/>
      <c r="M469" s="162"/>
      <c r="N469" s="163"/>
      <c r="P469" s="164"/>
      <c r="Q469" s="85"/>
      <c r="R469" s="85"/>
      <c r="S469" s="85"/>
      <c r="T469" s="85"/>
      <c r="U469" s="85"/>
      <c r="V469" s="85"/>
      <c r="W469" s="85"/>
      <c r="X469" s="85"/>
      <c r="Y469" s="85"/>
      <c r="Z469" s="85"/>
    </row>
    <row r="470">
      <c r="A470" s="165" t="s">
        <v>410</v>
      </c>
      <c r="B470" s="158" t="s">
        <v>6</v>
      </c>
      <c r="C470" s="161" t="s">
        <v>85</v>
      </c>
      <c r="D470" s="158">
        <v>1.0</v>
      </c>
      <c r="E470" s="158">
        <v>11.0</v>
      </c>
      <c r="F470" s="159" t="s">
        <v>6</v>
      </c>
      <c r="G470" s="160">
        <v>44639.0</v>
      </c>
      <c r="H470" s="160">
        <v>44639.0</v>
      </c>
      <c r="I470" s="161" t="s">
        <v>97</v>
      </c>
      <c r="J470" s="161" t="s">
        <v>51</v>
      </c>
      <c r="K470" s="147"/>
      <c r="L470" s="162"/>
      <c r="M470" s="162"/>
      <c r="N470" s="163"/>
      <c r="P470" s="164"/>
      <c r="Q470" s="85"/>
      <c r="R470" s="85"/>
      <c r="S470" s="85"/>
      <c r="T470" s="85"/>
      <c r="U470" s="85"/>
      <c r="V470" s="85"/>
      <c r="W470" s="85"/>
      <c r="X470" s="85"/>
      <c r="Y470" s="85"/>
      <c r="Z470" s="85"/>
    </row>
    <row r="471">
      <c r="A471" s="165" t="s">
        <v>349</v>
      </c>
      <c r="B471" s="158" t="s">
        <v>6</v>
      </c>
      <c r="C471" s="161" t="s">
        <v>85</v>
      </c>
      <c r="D471" s="158">
        <v>3.0</v>
      </c>
      <c r="E471" s="158">
        <v>11.0</v>
      </c>
      <c r="F471" s="159" t="s">
        <v>6</v>
      </c>
      <c r="G471" s="160">
        <v>44639.0</v>
      </c>
      <c r="H471" s="160">
        <v>44639.0</v>
      </c>
      <c r="I471" s="161" t="s">
        <v>85</v>
      </c>
      <c r="J471" s="161" t="s">
        <v>14</v>
      </c>
      <c r="K471" s="147"/>
      <c r="L471" s="162"/>
      <c r="M471" s="162"/>
      <c r="N471" s="163"/>
      <c r="P471" s="11"/>
      <c r="Q471" s="85"/>
      <c r="R471" s="85"/>
      <c r="S471" s="85"/>
      <c r="T471" s="85"/>
      <c r="U471" s="85"/>
      <c r="V471" s="85"/>
      <c r="W471" s="85"/>
      <c r="X471" s="85"/>
      <c r="Y471" s="85"/>
      <c r="Z471" s="85"/>
    </row>
    <row r="472">
      <c r="A472" s="165" t="s">
        <v>350</v>
      </c>
      <c r="B472" s="158" t="s">
        <v>6</v>
      </c>
      <c r="C472" s="161" t="s">
        <v>85</v>
      </c>
      <c r="D472" s="158">
        <v>4.0</v>
      </c>
      <c r="E472" s="158">
        <v>11.0</v>
      </c>
      <c r="F472" s="159" t="s">
        <v>6</v>
      </c>
      <c r="G472" s="160">
        <v>44639.0</v>
      </c>
      <c r="H472" s="160">
        <v>44639.0</v>
      </c>
      <c r="I472" s="161" t="s">
        <v>85</v>
      </c>
      <c r="J472" s="161" t="s">
        <v>14</v>
      </c>
      <c r="K472" s="147"/>
      <c r="L472" s="162"/>
      <c r="M472" s="162"/>
      <c r="N472" s="163"/>
      <c r="P472" s="11"/>
      <c r="Q472" s="85"/>
      <c r="R472" s="85"/>
      <c r="S472" s="85"/>
      <c r="T472" s="85"/>
      <c r="U472" s="85"/>
      <c r="V472" s="85"/>
      <c r="W472" s="85"/>
      <c r="X472" s="85"/>
      <c r="Y472" s="85"/>
      <c r="Z472" s="85"/>
    </row>
    <row r="473">
      <c r="A473" s="165" t="s">
        <v>351</v>
      </c>
      <c r="B473" s="158" t="s">
        <v>6</v>
      </c>
      <c r="C473" s="161" t="s">
        <v>85</v>
      </c>
      <c r="D473" s="158">
        <v>3.0</v>
      </c>
      <c r="E473" s="158">
        <v>11.0</v>
      </c>
      <c r="F473" s="159" t="s">
        <v>6</v>
      </c>
      <c r="G473" s="160">
        <v>44639.0</v>
      </c>
      <c r="H473" s="160">
        <v>44639.0</v>
      </c>
      <c r="I473" s="161" t="s">
        <v>97</v>
      </c>
      <c r="J473" s="161" t="s">
        <v>51</v>
      </c>
      <c r="K473" s="147"/>
      <c r="L473" s="162"/>
      <c r="M473" s="162"/>
      <c r="N473" s="163"/>
      <c r="P473" s="164"/>
      <c r="Q473" s="85"/>
      <c r="R473" s="85"/>
      <c r="S473" s="85"/>
      <c r="T473" s="85"/>
      <c r="U473" s="85"/>
      <c r="V473" s="85"/>
      <c r="W473" s="85"/>
      <c r="X473" s="85"/>
      <c r="Y473" s="85"/>
      <c r="Z473" s="85"/>
    </row>
    <row r="474">
      <c r="A474" s="165" t="s">
        <v>352</v>
      </c>
      <c r="B474" s="158" t="s">
        <v>6</v>
      </c>
      <c r="C474" s="161" t="s">
        <v>85</v>
      </c>
      <c r="D474" s="158">
        <v>4.0</v>
      </c>
      <c r="E474" s="158">
        <v>11.0</v>
      </c>
      <c r="F474" s="159" t="s">
        <v>6</v>
      </c>
      <c r="G474" s="160">
        <v>44639.0</v>
      </c>
      <c r="H474" s="160">
        <v>44639.0</v>
      </c>
      <c r="I474" s="161" t="s">
        <v>97</v>
      </c>
      <c r="J474" s="161" t="s">
        <v>51</v>
      </c>
      <c r="K474" s="147"/>
      <c r="L474" s="162"/>
      <c r="M474" s="162"/>
      <c r="N474" s="163"/>
      <c r="P474" s="11"/>
      <c r="Q474" s="85"/>
      <c r="R474" s="85"/>
      <c r="S474" s="85"/>
      <c r="T474" s="85"/>
      <c r="U474" s="85"/>
      <c r="V474" s="85"/>
      <c r="W474" s="85"/>
      <c r="X474" s="85"/>
      <c r="Y474" s="85"/>
      <c r="Z474" s="85"/>
    </row>
    <row r="475">
      <c r="A475" s="165" t="s">
        <v>413</v>
      </c>
      <c r="B475" s="158" t="s">
        <v>6</v>
      </c>
      <c r="C475" s="161" t="s">
        <v>85</v>
      </c>
      <c r="D475" s="158">
        <v>1.0</v>
      </c>
      <c r="E475" s="158">
        <v>11.0</v>
      </c>
      <c r="F475" s="159" t="s">
        <v>6</v>
      </c>
      <c r="G475" s="160">
        <v>44639.0</v>
      </c>
      <c r="H475" s="160">
        <v>44639.0</v>
      </c>
      <c r="I475" s="161" t="s">
        <v>85</v>
      </c>
      <c r="J475" s="161" t="s">
        <v>14</v>
      </c>
      <c r="K475" s="147"/>
      <c r="L475" s="162"/>
      <c r="M475" s="162"/>
      <c r="N475" s="163"/>
      <c r="O475" s="164"/>
      <c r="P475" s="11"/>
      <c r="Q475" s="85"/>
      <c r="R475" s="85"/>
      <c r="S475" s="85"/>
      <c r="T475" s="85"/>
      <c r="U475" s="85"/>
      <c r="V475" s="85"/>
      <c r="W475" s="85"/>
      <c r="X475" s="85"/>
      <c r="Y475" s="85"/>
      <c r="Z475" s="85"/>
    </row>
    <row r="476">
      <c r="A476" s="165" t="s">
        <v>414</v>
      </c>
      <c r="B476" s="158" t="s">
        <v>6</v>
      </c>
      <c r="C476" s="161" t="s">
        <v>85</v>
      </c>
      <c r="D476" s="158">
        <v>1.0</v>
      </c>
      <c r="E476" s="158">
        <v>11.0</v>
      </c>
      <c r="F476" s="159" t="s">
        <v>6</v>
      </c>
      <c r="G476" s="160">
        <v>44639.0</v>
      </c>
      <c r="H476" s="160">
        <v>44639.0</v>
      </c>
      <c r="I476" s="161" t="s">
        <v>97</v>
      </c>
      <c r="J476" s="161" t="s">
        <v>51</v>
      </c>
      <c r="K476" s="147"/>
      <c r="L476" s="162"/>
      <c r="M476" s="162"/>
      <c r="N476" s="163"/>
      <c r="O476" s="164"/>
      <c r="P476" s="11"/>
      <c r="Q476" s="85"/>
      <c r="R476" s="85"/>
      <c r="S476" s="85"/>
      <c r="T476" s="85"/>
      <c r="U476" s="85"/>
      <c r="V476" s="85"/>
      <c r="W476" s="85"/>
      <c r="X476" s="85"/>
      <c r="Y476" s="85"/>
      <c r="Z476" s="85"/>
    </row>
    <row r="477">
      <c r="A477" s="165" t="s">
        <v>448</v>
      </c>
      <c r="B477" s="158" t="s">
        <v>6</v>
      </c>
      <c r="C477" s="161" t="s">
        <v>97</v>
      </c>
      <c r="D477" s="158">
        <v>4.0</v>
      </c>
      <c r="E477" s="158">
        <v>11.0</v>
      </c>
      <c r="F477" s="159" t="s">
        <v>6</v>
      </c>
      <c r="G477" s="160">
        <v>44639.0</v>
      </c>
      <c r="H477" s="160">
        <v>44639.0</v>
      </c>
      <c r="I477" s="161" t="s">
        <v>97</v>
      </c>
      <c r="J477" s="161" t="s">
        <v>48</v>
      </c>
      <c r="K477" s="147"/>
      <c r="L477" s="162"/>
      <c r="M477" s="162"/>
      <c r="N477" s="163"/>
      <c r="O477" s="164"/>
      <c r="P477" s="11"/>
      <c r="Q477" s="85"/>
      <c r="R477" s="85"/>
      <c r="S477" s="85"/>
      <c r="T477" s="85"/>
      <c r="U477" s="85"/>
      <c r="V477" s="85"/>
      <c r="W477" s="85"/>
      <c r="X477" s="85"/>
      <c r="Y477" s="85"/>
      <c r="Z477" s="85"/>
    </row>
    <row r="478">
      <c r="A478" s="165" t="s">
        <v>430</v>
      </c>
      <c r="B478" s="158" t="s">
        <v>6</v>
      </c>
      <c r="C478" s="161" t="s">
        <v>101</v>
      </c>
      <c r="D478" s="166">
        <v>4.0</v>
      </c>
      <c r="E478" s="158">
        <v>11.0</v>
      </c>
      <c r="F478" s="159" t="s">
        <v>6</v>
      </c>
      <c r="G478" s="160">
        <v>44639.0</v>
      </c>
      <c r="H478" s="160">
        <v>44639.0</v>
      </c>
      <c r="I478" s="161" t="s">
        <v>101</v>
      </c>
      <c r="J478" s="169" t="s">
        <v>46</v>
      </c>
      <c r="K478" s="147"/>
      <c r="L478" s="162"/>
      <c r="M478" s="162"/>
      <c r="N478" s="163"/>
      <c r="O478" s="164"/>
      <c r="P478" s="170"/>
      <c r="Q478" s="85"/>
      <c r="R478" s="85"/>
      <c r="S478" s="85"/>
      <c r="T478" s="85"/>
      <c r="U478" s="85"/>
      <c r="V478" s="85"/>
      <c r="W478" s="85"/>
      <c r="X478" s="85"/>
      <c r="Y478" s="85"/>
      <c r="Z478" s="85"/>
    </row>
    <row r="479">
      <c r="A479" s="165" t="s">
        <v>431</v>
      </c>
      <c r="B479" s="158" t="s">
        <v>6</v>
      </c>
      <c r="C479" s="161" t="s">
        <v>101</v>
      </c>
      <c r="D479" s="166">
        <v>6.0</v>
      </c>
      <c r="E479" s="158">
        <v>11.0</v>
      </c>
      <c r="F479" s="159" t="s">
        <v>6</v>
      </c>
      <c r="G479" s="160">
        <v>44639.0</v>
      </c>
      <c r="H479" s="160">
        <v>44639.0</v>
      </c>
      <c r="I479" s="161" t="s">
        <v>101</v>
      </c>
      <c r="J479" s="169" t="s">
        <v>46</v>
      </c>
      <c r="K479" s="147"/>
      <c r="N479" s="85"/>
      <c r="O479" s="85"/>
      <c r="P479" s="85"/>
      <c r="Q479" s="85"/>
      <c r="R479" s="85"/>
      <c r="S479" s="85"/>
      <c r="T479" s="85"/>
      <c r="U479" s="85"/>
      <c r="V479" s="85"/>
      <c r="W479" s="85"/>
      <c r="X479" s="85"/>
      <c r="Y479" s="85"/>
      <c r="Z479" s="85"/>
    </row>
    <row r="480">
      <c r="A480" s="165" t="s">
        <v>432</v>
      </c>
      <c r="B480" s="158" t="s">
        <v>6</v>
      </c>
      <c r="C480" s="161" t="s">
        <v>101</v>
      </c>
      <c r="D480" s="166">
        <v>2.0</v>
      </c>
      <c r="E480" s="158">
        <v>11.0</v>
      </c>
      <c r="F480" s="159" t="s">
        <v>6</v>
      </c>
      <c r="G480" s="160">
        <v>44639.0</v>
      </c>
      <c r="H480" s="160">
        <v>44639.0</v>
      </c>
      <c r="I480" s="161" t="s">
        <v>101</v>
      </c>
      <c r="J480" s="169" t="s">
        <v>46</v>
      </c>
      <c r="K480" s="147"/>
      <c r="N480" s="85"/>
      <c r="O480" s="85"/>
      <c r="P480" s="85"/>
      <c r="Q480" s="85"/>
      <c r="R480" s="85"/>
      <c r="S480" s="85"/>
      <c r="T480" s="85"/>
      <c r="U480" s="85"/>
      <c r="V480" s="85"/>
      <c r="W480" s="85"/>
      <c r="X480" s="85"/>
      <c r="Y480" s="85"/>
      <c r="Z480" s="85"/>
    </row>
    <row r="481">
      <c r="A481" s="165" t="s">
        <v>433</v>
      </c>
      <c r="B481" s="158" t="s">
        <v>6</v>
      </c>
      <c r="C481" s="161" t="s">
        <v>101</v>
      </c>
      <c r="D481" s="166">
        <v>2.0</v>
      </c>
      <c r="E481" s="158">
        <v>11.0</v>
      </c>
      <c r="F481" s="159" t="s">
        <v>6</v>
      </c>
      <c r="G481" s="160">
        <v>44639.0</v>
      </c>
      <c r="H481" s="160">
        <v>44639.0</v>
      </c>
      <c r="I481" s="161" t="s">
        <v>101</v>
      </c>
      <c r="J481" s="169" t="s">
        <v>46</v>
      </c>
      <c r="K481" s="147"/>
      <c r="N481" s="85"/>
      <c r="O481" s="85"/>
      <c r="P481" s="85"/>
      <c r="Q481" s="85"/>
      <c r="R481" s="85"/>
      <c r="S481" s="85"/>
      <c r="T481" s="85"/>
      <c r="U481" s="85"/>
      <c r="V481" s="85"/>
      <c r="W481" s="85"/>
      <c r="X481" s="85"/>
      <c r="Y481" s="85"/>
      <c r="Z481" s="85"/>
    </row>
    <row r="482">
      <c r="A482" s="157" t="s">
        <v>473</v>
      </c>
      <c r="B482" s="158" t="s">
        <v>6</v>
      </c>
      <c r="C482" s="159" t="s">
        <v>363</v>
      </c>
      <c r="D482" s="158">
        <v>0.25</v>
      </c>
      <c r="E482" s="158">
        <v>11.0</v>
      </c>
      <c r="F482" s="159" t="s">
        <v>6</v>
      </c>
      <c r="G482" s="160">
        <v>44639.0</v>
      </c>
      <c r="H482" s="160">
        <v>44639.0</v>
      </c>
      <c r="I482" s="159" t="s">
        <v>363</v>
      </c>
      <c r="J482" s="167" t="s">
        <v>474</v>
      </c>
      <c r="K482" s="147"/>
      <c r="N482" s="85"/>
      <c r="O482" s="85"/>
      <c r="P482" s="85"/>
      <c r="Q482" s="85"/>
      <c r="R482" s="85"/>
      <c r="S482" s="85"/>
      <c r="T482" s="85"/>
      <c r="U482" s="85"/>
      <c r="V482" s="85"/>
      <c r="W482" s="85"/>
      <c r="X482" s="85"/>
      <c r="Y482" s="85"/>
      <c r="Z482" s="85"/>
    </row>
    <row r="483">
      <c r="A483" s="157" t="s">
        <v>475</v>
      </c>
      <c r="B483" s="158" t="s">
        <v>6</v>
      </c>
      <c r="C483" s="159" t="s">
        <v>363</v>
      </c>
      <c r="D483" s="158">
        <v>1.0</v>
      </c>
      <c r="E483" s="158">
        <v>11.0</v>
      </c>
      <c r="F483" s="159" t="s">
        <v>6</v>
      </c>
      <c r="G483" s="160">
        <v>44639.0</v>
      </c>
      <c r="H483" s="160">
        <v>44639.0</v>
      </c>
      <c r="I483" s="159" t="s">
        <v>363</v>
      </c>
      <c r="J483" s="167" t="s">
        <v>476</v>
      </c>
      <c r="K483" s="147"/>
      <c r="N483" s="85"/>
      <c r="O483" s="85"/>
      <c r="P483" s="85"/>
      <c r="Q483" s="85"/>
      <c r="R483" s="85"/>
      <c r="S483" s="85"/>
      <c r="T483" s="85"/>
      <c r="U483" s="85"/>
      <c r="V483" s="85"/>
      <c r="W483" s="85"/>
      <c r="X483" s="85"/>
      <c r="Y483" s="85"/>
      <c r="Z483" s="85"/>
    </row>
    <row r="484">
      <c r="A484" s="157" t="s">
        <v>477</v>
      </c>
      <c r="B484" s="158" t="s">
        <v>6</v>
      </c>
      <c r="C484" s="159" t="s">
        <v>363</v>
      </c>
      <c r="D484" s="158">
        <v>4.0</v>
      </c>
      <c r="E484" s="158">
        <v>11.0</v>
      </c>
      <c r="F484" s="159" t="s">
        <v>6</v>
      </c>
      <c r="G484" s="160">
        <v>44639.0</v>
      </c>
      <c r="H484" s="160">
        <v>44639.0</v>
      </c>
      <c r="I484" s="159" t="s">
        <v>363</v>
      </c>
      <c r="J484" s="167" t="s">
        <v>476</v>
      </c>
      <c r="K484" s="147"/>
      <c r="N484" s="85"/>
      <c r="O484" s="85"/>
      <c r="P484" s="85"/>
      <c r="Q484" s="85"/>
      <c r="R484" s="85"/>
      <c r="S484" s="85"/>
      <c r="T484" s="85"/>
      <c r="U484" s="85"/>
      <c r="V484" s="85"/>
      <c r="W484" s="85"/>
      <c r="X484" s="85"/>
      <c r="Y484" s="85"/>
      <c r="Z484" s="85"/>
    </row>
    <row r="485">
      <c r="A485" s="157" t="s">
        <v>478</v>
      </c>
      <c r="B485" s="158" t="s">
        <v>6</v>
      </c>
      <c r="C485" s="159" t="s">
        <v>363</v>
      </c>
      <c r="D485" s="158">
        <v>4.0</v>
      </c>
      <c r="E485" s="158">
        <v>11.0</v>
      </c>
      <c r="F485" s="159" t="s">
        <v>6</v>
      </c>
      <c r="G485" s="160">
        <v>44639.0</v>
      </c>
      <c r="H485" s="160">
        <v>44639.0</v>
      </c>
      <c r="I485" s="159" t="s">
        <v>363</v>
      </c>
      <c r="J485" s="167" t="s">
        <v>476</v>
      </c>
      <c r="K485" s="147"/>
      <c r="N485" s="85"/>
      <c r="O485" s="85"/>
      <c r="P485" s="85"/>
      <c r="Q485" s="85"/>
      <c r="R485" s="85"/>
      <c r="S485" s="85"/>
      <c r="T485" s="85"/>
      <c r="U485" s="85"/>
      <c r="V485" s="85"/>
      <c r="W485" s="85"/>
      <c r="X485" s="85"/>
      <c r="Y485" s="85"/>
      <c r="Z485" s="85"/>
    </row>
    <row r="486">
      <c r="A486" s="165" t="s">
        <v>453</v>
      </c>
      <c r="B486" s="158" t="s">
        <v>6</v>
      </c>
      <c r="C486" s="161" t="s">
        <v>363</v>
      </c>
      <c r="D486" s="158">
        <v>1.0</v>
      </c>
      <c r="E486" s="158">
        <v>11.0</v>
      </c>
      <c r="F486" s="159" t="s">
        <v>6</v>
      </c>
      <c r="G486" s="160">
        <v>44639.0</v>
      </c>
      <c r="H486" s="160">
        <v>44639.0</v>
      </c>
      <c r="I486" s="161" t="s">
        <v>363</v>
      </c>
      <c r="J486" s="171" t="s">
        <v>57</v>
      </c>
      <c r="K486" s="147"/>
      <c r="N486" s="85"/>
      <c r="O486" s="85"/>
      <c r="P486" s="85"/>
      <c r="Q486" s="85"/>
      <c r="R486" s="85"/>
      <c r="S486" s="85"/>
      <c r="T486" s="85"/>
      <c r="U486" s="85"/>
      <c r="V486" s="85"/>
      <c r="W486" s="85"/>
      <c r="X486" s="85"/>
      <c r="Y486" s="85"/>
      <c r="Z486" s="85"/>
    </row>
    <row r="487">
      <c r="A487" s="165" t="s">
        <v>479</v>
      </c>
      <c r="B487" s="158" t="s">
        <v>6</v>
      </c>
      <c r="C487" s="161" t="s">
        <v>363</v>
      </c>
      <c r="D487" s="158">
        <v>4.0</v>
      </c>
      <c r="E487" s="158">
        <v>11.0</v>
      </c>
      <c r="F487" s="159" t="s">
        <v>6</v>
      </c>
      <c r="G487" s="160">
        <v>44639.0</v>
      </c>
      <c r="H487" s="160">
        <v>44639.0</v>
      </c>
      <c r="I487" s="161" t="s">
        <v>363</v>
      </c>
      <c r="J487" s="171" t="s">
        <v>57</v>
      </c>
      <c r="K487" s="147"/>
      <c r="N487" s="85"/>
      <c r="O487" s="85"/>
      <c r="P487" s="85"/>
      <c r="Q487" s="85"/>
      <c r="R487" s="85"/>
      <c r="S487" s="85"/>
      <c r="T487" s="85"/>
      <c r="U487" s="85"/>
      <c r="V487" s="85"/>
      <c r="W487" s="85"/>
      <c r="X487" s="85"/>
      <c r="Y487" s="85"/>
      <c r="Z487" s="85"/>
    </row>
    <row r="488">
      <c r="A488" s="172" t="s">
        <v>389</v>
      </c>
      <c r="B488" s="158" t="s">
        <v>6</v>
      </c>
      <c r="C488" s="161" t="s">
        <v>168</v>
      </c>
      <c r="D488" s="166">
        <v>0.25</v>
      </c>
      <c r="E488" s="158">
        <v>11.0</v>
      </c>
      <c r="F488" s="159" t="s">
        <v>6</v>
      </c>
      <c r="G488" s="160">
        <v>44639.0</v>
      </c>
      <c r="H488" s="160">
        <v>44639.0</v>
      </c>
      <c r="I488" s="161" t="s">
        <v>168</v>
      </c>
      <c r="J488" s="161" t="s">
        <v>45</v>
      </c>
      <c r="K488" s="147"/>
      <c r="N488" s="85"/>
      <c r="O488" s="85"/>
      <c r="P488" s="85"/>
      <c r="Q488" s="85"/>
      <c r="R488" s="85"/>
      <c r="S488" s="85"/>
      <c r="T488" s="85"/>
      <c r="U488" s="85"/>
      <c r="V488" s="85"/>
      <c r="W488" s="85"/>
      <c r="X488" s="85"/>
      <c r="Y488" s="85"/>
      <c r="Z488" s="85"/>
    </row>
    <row r="489">
      <c r="A489" s="157" t="s">
        <v>480</v>
      </c>
      <c r="B489" s="158" t="s">
        <v>6</v>
      </c>
      <c r="C489" s="161" t="s">
        <v>168</v>
      </c>
      <c r="D489" s="158">
        <v>3.0</v>
      </c>
      <c r="E489" s="158">
        <v>11.0</v>
      </c>
      <c r="F489" s="159" t="s">
        <v>6</v>
      </c>
      <c r="G489" s="160">
        <v>44639.0</v>
      </c>
      <c r="H489" s="160">
        <v>44639.0</v>
      </c>
      <c r="I489" s="161" t="s">
        <v>168</v>
      </c>
      <c r="J489" s="161" t="s">
        <v>45</v>
      </c>
      <c r="K489" s="147"/>
      <c r="N489" s="85"/>
      <c r="O489" s="85"/>
      <c r="P489" s="85"/>
      <c r="Q489" s="85"/>
      <c r="R489" s="85"/>
      <c r="S489" s="85"/>
      <c r="T489" s="85"/>
      <c r="U489" s="85"/>
      <c r="V489" s="85"/>
      <c r="W489" s="85"/>
      <c r="X489" s="85"/>
      <c r="Y489" s="85"/>
      <c r="Z489" s="85"/>
    </row>
    <row r="490">
      <c r="A490" s="157" t="s">
        <v>481</v>
      </c>
      <c r="B490" s="158" t="s">
        <v>6</v>
      </c>
      <c r="C490" s="161" t="s">
        <v>168</v>
      </c>
      <c r="D490" s="158">
        <v>2.0</v>
      </c>
      <c r="E490" s="158">
        <v>11.0</v>
      </c>
      <c r="F490" s="159" t="s">
        <v>6</v>
      </c>
      <c r="G490" s="160">
        <v>44639.0</v>
      </c>
      <c r="H490" s="160">
        <v>44639.0</v>
      </c>
      <c r="I490" s="161" t="s">
        <v>168</v>
      </c>
      <c r="J490" s="161" t="s">
        <v>45</v>
      </c>
      <c r="K490" s="147"/>
      <c r="N490" s="85"/>
      <c r="O490" s="85"/>
      <c r="P490" s="85"/>
      <c r="Q490" s="85"/>
      <c r="R490" s="85"/>
      <c r="S490" s="85"/>
      <c r="T490" s="85"/>
      <c r="U490" s="85"/>
      <c r="V490" s="85"/>
      <c r="W490" s="85"/>
      <c r="X490" s="85"/>
      <c r="Y490" s="85"/>
      <c r="Z490" s="85"/>
    </row>
    <row r="491">
      <c r="A491" s="157" t="s">
        <v>482</v>
      </c>
      <c r="B491" s="158" t="s">
        <v>6</v>
      </c>
      <c r="C491" s="161" t="s">
        <v>168</v>
      </c>
      <c r="D491" s="158">
        <v>2.0</v>
      </c>
      <c r="E491" s="158">
        <v>11.0</v>
      </c>
      <c r="F491" s="159" t="s">
        <v>6</v>
      </c>
      <c r="G491" s="160">
        <v>44639.0</v>
      </c>
      <c r="H491" s="160">
        <v>44639.0</v>
      </c>
      <c r="I491" s="161" t="s">
        <v>168</v>
      </c>
      <c r="J491" s="161" t="s">
        <v>45</v>
      </c>
      <c r="K491" s="147"/>
      <c r="N491" s="85"/>
      <c r="O491" s="85"/>
      <c r="P491" s="85"/>
      <c r="Q491" s="85"/>
      <c r="R491" s="85"/>
      <c r="S491" s="85"/>
      <c r="T491" s="85"/>
      <c r="U491" s="85"/>
      <c r="V491" s="85"/>
      <c r="W491" s="85"/>
      <c r="X491" s="85"/>
      <c r="Y491" s="85"/>
      <c r="Z491" s="85"/>
    </row>
    <row r="492">
      <c r="A492" s="157" t="s">
        <v>483</v>
      </c>
      <c r="B492" s="158" t="s">
        <v>6</v>
      </c>
      <c r="C492" s="161" t="s">
        <v>168</v>
      </c>
      <c r="D492" s="158">
        <v>1.0</v>
      </c>
      <c r="E492" s="158">
        <v>11.0</v>
      </c>
      <c r="F492" s="159" t="s">
        <v>6</v>
      </c>
      <c r="G492" s="160">
        <v>44639.0</v>
      </c>
      <c r="H492" s="160">
        <v>44639.0</v>
      </c>
      <c r="I492" s="161" t="s">
        <v>168</v>
      </c>
      <c r="J492" s="161" t="s">
        <v>45</v>
      </c>
      <c r="K492" s="147"/>
      <c r="N492" s="85"/>
      <c r="O492" s="85"/>
      <c r="P492" s="85"/>
      <c r="Q492" s="85"/>
      <c r="R492" s="85"/>
      <c r="S492" s="85"/>
      <c r="T492" s="85"/>
      <c r="U492" s="85"/>
      <c r="V492" s="85"/>
      <c r="W492" s="85"/>
      <c r="X492" s="85"/>
      <c r="Y492" s="85"/>
      <c r="Z492" s="85"/>
    </row>
    <row r="493">
      <c r="A493" s="157" t="s">
        <v>484</v>
      </c>
      <c r="B493" s="158" t="s">
        <v>6</v>
      </c>
      <c r="C493" s="161" t="s">
        <v>168</v>
      </c>
      <c r="D493" s="158">
        <v>1.0</v>
      </c>
      <c r="E493" s="158">
        <v>11.0</v>
      </c>
      <c r="F493" s="159" t="s">
        <v>6</v>
      </c>
      <c r="G493" s="160">
        <v>44639.0</v>
      </c>
      <c r="H493" s="160">
        <v>44639.0</v>
      </c>
      <c r="I493" s="161" t="s">
        <v>168</v>
      </c>
      <c r="J493" s="161" t="s">
        <v>45</v>
      </c>
      <c r="K493" s="147"/>
      <c r="N493" s="85"/>
      <c r="O493" s="85"/>
      <c r="P493" s="85"/>
      <c r="Q493" s="85"/>
      <c r="R493" s="85"/>
      <c r="S493" s="85"/>
      <c r="T493" s="85"/>
      <c r="U493" s="85"/>
      <c r="V493" s="85"/>
      <c r="W493" s="85"/>
      <c r="X493" s="85"/>
      <c r="Y493" s="85"/>
      <c r="Z493" s="85"/>
    </row>
    <row r="494">
      <c r="A494" s="157" t="s">
        <v>485</v>
      </c>
      <c r="B494" s="158" t="s">
        <v>6</v>
      </c>
      <c r="C494" s="161" t="s">
        <v>168</v>
      </c>
      <c r="D494" s="158">
        <v>1.0</v>
      </c>
      <c r="E494" s="158">
        <v>11.0</v>
      </c>
      <c r="F494" s="159" t="s">
        <v>6</v>
      </c>
      <c r="G494" s="160">
        <v>44639.0</v>
      </c>
      <c r="H494" s="160">
        <v>44639.0</v>
      </c>
      <c r="I494" s="161" t="s">
        <v>168</v>
      </c>
      <c r="J494" s="161" t="s">
        <v>45</v>
      </c>
      <c r="K494" s="147"/>
      <c r="N494" s="85"/>
      <c r="O494" s="85"/>
      <c r="P494" s="85"/>
      <c r="Q494" s="85"/>
      <c r="R494" s="85"/>
      <c r="S494" s="85"/>
      <c r="T494" s="85"/>
      <c r="U494" s="85"/>
      <c r="V494" s="85"/>
      <c r="W494" s="85"/>
      <c r="X494" s="85"/>
      <c r="Y494" s="85"/>
      <c r="Z494" s="85"/>
    </row>
    <row r="495">
      <c r="A495" s="165" t="s">
        <v>418</v>
      </c>
      <c r="B495" s="158" t="s">
        <v>6</v>
      </c>
      <c r="C495" s="161" t="s">
        <v>103</v>
      </c>
      <c r="D495" s="100">
        <v>3.0</v>
      </c>
      <c r="E495" s="158">
        <v>11.0</v>
      </c>
      <c r="F495" s="159" t="s">
        <v>6</v>
      </c>
      <c r="G495" s="160">
        <v>44639.0</v>
      </c>
      <c r="H495" s="160">
        <v>44639.0</v>
      </c>
      <c r="I495" s="161" t="s">
        <v>103</v>
      </c>
      <c r="J495" s="173" t="s">
        <v>52</v>
      </c>
      <c r="K495" s="147"/>
      <c r="N495" s="85"/>
      <c r="O495" s="85"/>
      <c r="P495" s="85"/>
      <c r="Q495" s="85"/>
      <c r="R495" s="85"/>
      <c r="S495" s="85"/>
      <c r="T495" s="85"/>
      <c r="U495" s="85"/>
      <c r="V495" s="85"/>
      <c r="W495" s="85"/>
      <c r="X495" s="85"/>
      <c r="Y495" s="85"/>
      <c r="Z495" s="85"/>
    </row>
    <row r="496">
      <c r="A496" s="165" t="s">
        <v>419</v>
      </c>
      <c r="B496" s="158" t="s">
        <v>6</v>
      </c>
      <c r="C496" s="161" t="s">
        <v>103</v>
      </c>
      <c r="D496" s="100">
        <v>4.0</v>
      </c>
      <c r="E496" s="158">
        <v>11.0</v>
      </c>
      <c r="F496" s="159" t="s">
        <v>6</v>
      </c>
      <c r="G496" s="160">
        <v>44639.0</v>
      </c>
      <c r="H496" s="160">
        <v>44639.0</v>
      </c>
      <c r="I496" s="161" t="s">
        <v>103</v>
      </c>
      <c r="J496" s="173" t="s">
        <v>52</v>
      </c>
      <c r="K496" s="147"/>
      <c r="N496" s="85"/>
      <c r="O496" s="85"/>
      <c r="P496" s="85"/>
      <c r="Q496" s="85"/>
      <c r="R496" s="85"/>
      <c r="S496" s="85"/>
      <c r="T496" s="85"/>
      <c r="U496" s="85"/>
      <c r="V496" s="85"/>
      <c r="W496" s="85"/>
      <c r="X496" s="85"/>
      <c r="Y496" s="85"/>
      <c r="Z496" s="85"/>
    </row>
    <row r="497">
      <c r="A497" s="165" t="s">
        <v>420</v>
      </c>
      <c r="B497" s="158" t="s">
        <v>6</v>
      </c>
      <c r="C497" s="161" t="s">
        <v>103</v>
      </c>
      <c r="D497" s="100">
        <v>1.5</v>
      </c>
      <c r="E497" s="158">
        <v>11.0</v>
      </c>
      <c r="F497" s="159" t="s">
        <v>6</v>
      </c>
      <c r="G497" s="160">
        <v>44639.0</v>
      </c>
      <c r="H497" s="160">
        <v>44639.0</v>
      </c>
      <c r="I497" s="161" t="s">
        <v>103</v>
      </c>
      <c r="J497" s="173" t="s">
        <v>52</v>
      </c>
      <c r="K497" s="147"/>
      <c r="N497" s="85"/>
      <c r="O497" s="85"/>
      <c r="P497" s="85"/>
      <c r="Q497" s="85"/>
      <c r="R497" s="85"/>
      <c r="S497" s="85"/>
      <c r="T497" s="85"/>
      <c r="U497" s="85"/>
      <c r="V497" s="85"/>
      <c r="W497" s="85"/>
      <c r="X497" s="85"/>
      <c r="Y497" s="85"/>
      <c r="Z497" s="85"/>
    </row>
    <row r="498">
      <c r="A498" s="165" t="s">
        <v>422</v>
      </c>
      <c r="B498" s="158" t="s">
        <v>6</v>
      </c>
      <c r="C498" s="161" t="s">
        <v>103</v>
      </c>
      <c r="D498" s="100">
        <v>0.5</v>
      </c>
      <c r="E498" s="158">
        <v>11.0</v>
      </c>
      <c r="F498" s="159" t="s">
        <v>6</v>
      </c>
      <c r="G498" s="160">
        <v>44639.0</v>
      </c>
      <c r="H498" s="160">
        <v>44639.0</v>
      </c>
      <c r="I498" s="161" t="s">
        <v>103</v>
      </c>
      <c r="J498" s="173" t="s">
        <v>52</v>
      </c>
      <c r="K498" s="147"/>
      <c r="N498" s="85"/>
      <c r="O498" s="85"/>
      <c r="P498" s="85"/>
      <c r="Q498" s="85"/>
      <c r="R498" s="85"/>
      <c r="S498" s="85"/>
      <c r="T498" s="85"/>
      <c r="U498" s="85"/>
      <c r="V498" s="85"/>
      <c r="W498" s="85"/>
      <c r="X498" s="85"/>
      <c r="Y498" s="85"/>
      <c r="Z498" s="85"/>
    </row>
    <row r="499">
      <c r="A499" s="165" t="s">
        <v>424</v>
      </c>
      <c r="B499" s="158" t="s">
        <v>6</v>
      </c>
      <c r="C499" s="161" t="s">
        <v>103</v>
      </c>
      <c r="D499" s="100">
        <v>0.5</v>
      </c>
      <c r="E499" s="158">
        <v>11.0</v>
      </c>
      <c r="F499" s="159" t="s">
        <v>6</v>
      </c>
      <c r="G499" s="160">
        <v>44639.0</v>
      </c>
      <c r="H499" s="160">
        <v>44639.0</v>
      </c>
      <c r="I499" s="161" t="s">
        <v>103</v>
      </c>
      <c r="J499" s="173" t="s">
        <v>52</v>
      </c>
      <c r="K499" s="147"/>
      <c r="N499" s="85"/>
      <c r="O499" s="85"/>
      <c r="P499" s="85"/>
      <c r="Q499" s="85"/>
      <c r="R499" s="85"/>
      <c r="S499" s="85"/>
      <c r="T499" s="85"/>
      <c r="U499" s="85"/>
      <c r="V499" s="85"/>
      <c r="W499" s="85"/>
      <c r="X499" s="85"/>
      <c r="Y499" s="85"/>
      <c r="Z499" s="85"/>
    </row>
    <row r="500">
      <c r="A500" s="165" t="s">
        <v>425</v>
      </c>
      <c r="B500" s="158" t="s">
        <v>6</v>
      </c>
      <c r="C500" s="161" t="s">
        <v>103</v>
      </c>
      <c r="D500" s="100">
        <v>0.25</v>
      </c>
      <c r="E500" s="158">
        <v>11.0</v>
      </c>
      <c r="F500" s="159" t="s">
        <v>6</v>
      </c>
      <c r="G500" s="160">
        <v>44639.0</v>
      </c>
      <c r="H500" s="160">
        <v>44639.0</v>
      </c>
      <c r="I500" s="161" t="s">
        <v>103</v>
      </c>
      <c r="J500" s="173" t="s">
        <v>52</v>
      </c>
      <c r="K500" s="147"/>
      <c r="N500" s="85"/>
      <c r="O500" s="85"/>
      <c r="P500" s="85"/>
      <c r="Q500" s="85"/>
      <c r="R500" s="85"/>
      <c r="S500" s="85"/>
      <c r="T500" s="85"/>
      <c r="U500" s="85"/>
      <c r="V500" s="85"/>
      <c r="W500" s="85"/>
      <c r="X500" s="85"/>
      <c r="Y500" s="85"/>
      <c r="Z500" s="85"/>
    </row>
    <row r="501">
      <c r="A501" s="165" t="s">
        <v>426</v>
      </c>
      <c r="B501" s="158" t="s">
        <v>6</v>
      </c>
      <c r="C501" s="161" t="s">
        <v>103</v>
      </c>
      <c r="D501" s="100">
        <v>0.5</v>
      </c>
      <c r="E501" s="158">
        <v>11.0</v>
      </c>
      <c r="F501" s="159" t="s">
        <v>6</v>
      </c>
      <c r="G501" s="160">
        <v>44639.0</v>
      </c>
      <c r="H501" s="160">
        <v>44639.0</v>
      </c>
      <c r="I501" s="161" t="s">
        <v>103</v>
      </c>
      <c r="J501" s="173" t="s">
        <v>52</v>
      </c>
      <c r="K501" s="147"/>
      <c r="N501" s="85"/>
      <c r="O501" s="85"/>
      <c r="P501" s="85"/>
      <c r="Q501" s="85"/>
      <c r="R501" s="85"/>
      <c r="S501" s="85"/>
      <c r="T501" s="85"/>
      <c r="U501" s="85"/>
      <c r="V501" s="85"/>
      <c r="W501" s="85"/>
      <c r="X501" s="85"/>
      <c r="Y501" s="85"/>
      <c r="Z501" s="85"/>
    </row>
    <row r="502">
      <c r="A502" s="165" t="s">
        <v>427</v>
      </c>
      <c r="B502" s="158" t="s">
        <v>6</v>
      </c>
      <c r="C502" s="161" t="s">
        <v>103</v>
      </c>
      <c r="D502" s="100">
        <v>1.5</v>
      </c>
      <c r="E502" s="158">
        <v>11.0</v>
      </c>
      <c r="F502" s="159" t="s">
        <v>6</v>
      </c>
      <c r="G502" s="160">
        <v>44639.0</v>
      </c>
      <c r="H502" s="160">
        <v>44639.0</v>
      </c>
      <c r="I502" s="161" t="s">
        <v>103</v>
      </c>
      <c r="J502" s="173" t="s">
        <v>52</v>
      </c>
      <c r="K502" s="147"/>
      <c r="N502" s="85"/>
      <c r="O502" s="85"/>
      <c r="P502" s="85"/>
      <c r="Q502" s="85"/>
      <c r="R502" s="85"/>
      <c r="S502" s="85"/>
      <c r="T502" s="85"/>
      <c r="U502" s="85"/>
      <c r="V502" s="85"/>
      <c r="W502" s="85"/>
      <c r="X502" s="85"/>
      <c r="Y502" s="85"/>
      <c r="Z502" s="85"/>
    </row>
    <row r="503">
      <c r="A503" s="174" t="s">
        <v>486</v>
      </c>
      <c r="B503" s="175" t="s">
        <v>6</v>
      </c>
      <c r="C503" s="176" t="s">
        <v>363</v>
      </c>
      <c r="D503" s="175">
        <v>2.0</v>
      </c>
      <c r="E503" s="175">
        <v>12.0</v>
      </c>
      <c r="F503" s="176" t="s">
        <v>6</v>
      </c>
      <c r="G503" s="177">
        <v>44644.0</v>
      </c>
      <c r="H503" s="177">
        <v>44653.0</v>
      </c>
      <c r="I503" s="178" t="s">
        <v>97</v>
      </c>
      <c r="J503" s="178" t="s">
        <v>50</v>
      </c>
      <c r="K503" s="147"/>
      <c r="N503" s="85"/>
      <c r="O503" s="85"/>
      <c r="P503" s="85"/>
      <c r="Q503" s="85"/>
      <c r="R503" s="85"/>
      <c r="S503" s="85"/>
      <c r="T503" s="85"/>
      <c r="U503" s="85"/>
      <c r="V503" s="85"/>
      <c r="W503" s="85"/>
      <c r="X503" s="85"/>
      <c r="Y503" s="85"/>
      <c r="Z503" s="85"/>
    </row>
    <row r="504">
      <c r="A504" s="174" t="s">
        <v>486</v>
      </c>
      <c r="B504" s="175" t="s">
        <v>6</v>
      </c>
      <c r="C504" s="176" t="s">
        <v>97</v>
      </c>
      <c r="D504" s="175">
        <v>2.0</v>
      </c>
      <c r="E504" s="175">
        <v>12.0</v>
      </c>
      <c r="F504" s="176" t="s">
        <v>6</v>
      </c>
      <c r="G504" s="177">
        <v>44644.0</v>
      </c>
      <c r="H504" s="177">
        <v>44653.0</v>
      </c>
      <c r="I504" s="178" t="s">
        <v>97</v>
      </c>
      <c r="J504" s="178" t="s">
        <v>50</v>
      </c>
      <c r="K504" s="147"/>
      <c r="N504" s="85"/>
      <c r="P504" s="85"/>
      <c r="Q504" s="85"/>
      <c r="R504" s="85"/>
      <c r="S504" s="85"/>
      <c r="T504" s="85"/>
      <c r="U504" s="85"/>
      <c r="V504" s="85"/>
      <c r="W504" s="85"/>
      <c r="X504" s="85"/>
      <c r="Y504" s="85"/>
      <c r="Z504" s="85"/>
    </row>
    <row r="505">
      <c r="A505" s="174" t="s">
        <v>487</v>
      </c>
      <c r="B505" s="175" t="s">
        <v>6</v>
      </c>
      <c r="C505" s="178" t="s">
        <v>68</v>
      </c>
      <c r="D505" s="175">
        <v>12.0</v>
      </c>
      <c r="E505" s="175">
        <v>12.0</v>
      </c>
      <c r="F505" s="176" t="s">
        <v>6</v>
      </c>
      <c r="G505" s="177">
        <v>44653.0</v>
      </c>
      <c r="H505" s="177">
        <v>44653.0</v>
      </c>
      <c r="I505" s="178" t="s">
        <v>68</v>
      </c>
      <c r="J505" s="178" t="s">
        <v>38</v>
      </c>
      <c r="K505" s="147"/>
      <c r="N505" s="85"/>
      <c r="O505" s="168"/>
      <c r="P505" s="85"/>
      <c r="Q505" s="85"/>
      <c r="R505" s="85"/>
      <c r="S505" s="85"/>
      <c r="T505" s="85"/>
      <c r="U505" s="85"/>
      <c r="V505" s="85"/>
      <c r="W505" s="85"/>
      <c r="X505" s="85"/>
      <c r="Y505" s="85"/>
      <c r="Z505" s="85"/>
    </row>
    <row r="506">
      <c r="A506" s="174" t="s">
        <v>488</v>
      </c>
      <c r="B506" s="175" t="s">
        <v>6</v>
      </c>
      <c r="C506" s="178" t="s">
        <v>85</v>
      </c>
      <c r="D506" s="175">
        <v>4.0</v>
      </c>
      <c r="E506" s="175">
        <v>12.0</v>
      </c>
      <c r="F506" s="176" t="s">
        <v>6</v>
      </c>
      <c r="G506" s="177">
        <v>44653.0</v>
      </c>
      <c r="H506" s="177">
        <v>44653.0</v>
      </c>
      <c r="I506" s="178" t="s">
        <v>85</v>
      </c>
      <c r="J506" s="178" t="s">
        <v>14</v>
      </c>
      <c r="K506" s="147"/>
      <c r="N506" s="85"/>
      <c r="O506" s="112"/>
      <c r="P506" s="85"/>
      <c r="Q506" s="85"/>
      <c r="R506" s="85"/>
      <c r="S506" s="85"/>
      <c r="T506" s="85"/>
      <c r="U506" s="85"/>
      <c r="V506" s="85"/>
      <c r="W506" s="85"/>
      <c r="X506" s="85"/>
      <c r="Y506" s="85"/>
      <c r="Z506" s="85"/>
    </row>
    <row r="507">
      <c r="A507" s="174" t="s">
        <v>489</v>
      </c>
      <c r="B507" s="175" t="s">
        <v>6</v>
      </c>
      <c r="C507" s="178" t="s">
        <v>85</v>
      </c>
      <c r="D507" s="175">
        <v>4.0</v>
      </c>
      <c r="E507" s="175">
        <v>12.0</v>
      </c>
      <c r="F507" s="176" t="s">
        <v>6</v>
      </c>
      <c r="G507" s="177">
        <v>44653.0</v>
      </c>
      <c r="H507" s="177">
        <v>44653.0</v>
      </c>
      <c r="I507" s="178" t="s">
        <v>97</v>
      </c>
      <c r="J507" s="178" t="s">
        <v>51</v>
      </c>
      <c r="K507" s="147"/>
      <c r="N507" s="85"/>
      <c r="O507" s="112"/>
      <c r="P507" s="85"/>
      <c r="Q507" s="85"/>
      <c r="R507" s="85"/>
      <c r="S507" s="85"/>
      <c r="T507" s="85"/>
      <c r="U507" s="85"/>
      <c r="V507" s="85"/>
      <c r="W507" s="85"/>
      <c r="X507" s="85"/>
      <c r="Y507" s="85"/>
      <c r="Z507" s="85"/>
    </row>
    <row r="508">
      <c r="A508" s="174" t="s">
        <v>490</v>
      </c>
      <c r="B508" s="175" t="s">
        <v>6</v>
      </c>
      <c r="C508" s="178" t="s">
        <v>97</v>
      </c>
      <c r="D508" s="175">
        <v>8.0</v>
      </c>
      <c r="E508" s="175">
        <v>12.0</v>
      </c>
      <c r="F508" s="176" t="s">
        <v>6</v>
      </c>
      <c r="G508" s="177">
        <v>44653.0</v>
      </c>
      <c r="H508" s="177">
        <v>44653.0</v>
      </c>
      <c r="I508" s="178" t="s">
        <v>97</v>
      </c>
      <c r="J508" s="176" t="s">
        <v>18</v>
      </c>
      <c r="K508" s="147"/>
      <c r="N508" s="85"/>
      <c r="P508" s="85"/>
      <c r="Q508" s="85"/>
      <c r="R508" s="85"/>
      <c r="S508" s="85"/>
      <c r="T508" s="85"/>
      <c r="U508" s="85"/>
      <c r="V508" s="85"/>
      <c r="W508" s="85"/>
      <c r="X508" s="85"/>
      <c r="Y508" s="85"/>
      <c r="Z508" s="85"/>
    </row>
    <row r="509">
      <c r="A509" s="174" t="s">
        <v>491</v>
      </c>
      <c r="B509" s="175" t="s">
        <v>6</v>
      </c>
      <c r="C509" s="178" t="s">
        <v>97</v>
      </c>
      <c r="D509" s="175">
        <v>4.0</v>
      </c>
      <c r="E509" s="175">
        <v>12.0</v>
      </c>
      <c r="F509" s="176" t="s">
        <v>6</v>
      </c>
      <c r="G509" s="177">
        <v>44653.0</v>
      </c>
      <c r="H509" s="177">
        <v>44653.0</v>
      </c>
      <c r="I509" s="178" t="s">
        <v>97</v>
      </c>
      <c r="J509" s="176" t="s">
        <v>18</v>
      </c>
      <c r="K509" s="147"/>
      <c r="N509" s="85"/>
      <c r="O509" s="164"/>
      <c r="P509" s="85"/>
      <c r="Q509" s="85"/>
      <c r="R509" s="85"/>
      <c r="S509" s="85"/>
      <c r="T509" s="85"/>
      <c r="U509" s="85"/>
      <c r="V509" s="85"/>
      <c r="W509" s="85"/>
      <c r="X509" s="85"/>
      <c r="Y509" s="85"/>
      <c r="Z509" s="85"/>
    </row>
    <row r="510">
      <c r="A510" s="174" t="s">
        <v>492</v>
      </c>
      <c r="B510" s="175" t="s">
        <v>6</v>
      </c>
      <c r="C510" s="178" t="s">
        <v>97</v>
      </c>
      <c r="D510" s="175">
        <v>3.0</v>
      </c>
      <c r="E510" s="175">
        <v>12.0</v>
      </c>
      <c r="F510" s="176" t="s">
        <v>6</v>
      </c>
      <c r="G510" s="177">
        <v>44653.0</v>
      </c>
      <c r="H510" s="177">
        <v>44653.0</v>
      </c>
      <c r="I510" s="178" t="s">
        <v>97</v>
      </c>
      <c r="J510" s="178" t="s">
        <v>48</v>
      </c>
      <c r="K510" s="147"/>
      <c r="N510" s="85"/>
      <c r="O510" s="164"/>
      <c r="P510" s="85"/>
      <c r="Q510" s="85"/>
      <c r="R510" s="85"/>
      <c r="S510" s="85"/>
      <c r="T510" s="85"/>
      <c r="U510" s="85"/>
      <c r="V510" s="85"/>
      <c r="W510" s="85"/>
      <c r="X510" s="85"/>
      <c r="Y510" s="85"/>
      <c r="Z510" s="85"/>
    </row>
    <row r="511">
      <c r="A511" s="174" t="s">
        <v>493</v>
      </c>
      <c r="B511" s="175" t="s">
        <v>6</v>
      </c>
      <c r="C511" s="178" t="s">
        <v>97</v>
      </c>
      <c r="D511" s="175">
        <v>3.0</v>
      </c>
      <c r="E511" s="175">
        <v>12.0</v>
      </c>
      <c r="F511" s="176" t="s">
        <v>6</v>
      </c>
      <c r="G511" s="177">
        <v>44653.0</v>
      </c>
      <c r="H511" s="177">
        <v>44653.0</v>
      </c>
      <c r="I511" s="178" t="s">
        <v>97</v>
      </c>
      <c r="J511" s="178" t="s">
        <v>48</v>
      </c>
      <c r="K511" s="147"/>
      <c r="N511" s="85"/>
      <c r="O511" s="112"/>
      <c r="P511" s="85"/>
      <c r="Q511" s="85"/>
      <c r="R511" s="85"/>
      <c r="S511" s="85"/>
      <c r="T511" s="85"/>
      <c r="U511" s="85"/>
      <c r="V511" s="85"/>
      <c r="W511" s="85"/>
      <c r="X511" s="85"/>
      <c r="Y511" s="85"/>
      <c r="Z511" s="85"/>
    </row>
    <row r="512">
      <c r="A512" s="174" t="s">
        <v>146</v>
      </c>
      <c r="B512" s="175" t="s">
        <v>6</v>
      </c>
      <c r="C512" s="178" t="s">
        <v>103</v>
      </c>
      <c r="D512" s="104">
        <v>10.0</v>
      </c>
      <c r="E512" s="175">
        <v>12.0</v>
      </c>
      <c r="F512" s="176" t="s">
        <v>6</v>
      </c>
      <c r="G512" s="177">
        <v>44653.0</v>
      </c>
      <c r="H512" s="177">
        <v>44653.0</v>
      </c>
      <c r="I512" s="178" t="s">
        <v>103</v>
      </c>
      <c r="J512" s="179" t="s">
        <v>52</v>
      </c>
      <c r="K512" s="147"/>
      <c r="N512" s="85"/>
      <c r="O512" s="112"/>
      <c r="P512" s="85"/>
      <c r="Q512" s="85"/>
      <c r="R512" s="85"/>
      <c r="S512" s="85"/>
      <c r="T512" s="85"/>
      <c r="U512" s="85"/>
      <c r="V512" s="85"/>
      <c r="W512" s="85"/>
      <c r="X512" s="85"/>
      <c r="Y512" s="85"/>
      <c r="Z512" s="85"/>
    </row>
    <row r="513">
      <c r="A513" s="174" t="s">
        <v>494</v>
      </c>
      <c r="B513" s="175" t="s">
        <v>6</v>
      </c>
      <c r="C513" s="178" t="s">
        <v>101</v>
      </c>
      <c r="D513" s="180">
        <v>4.0</v>
      </c>
      <c r="E513" s="175">
        <v>12.0</v>
      </c>
      <c r="F513" s="176" t="s">
        <v>6</v>
      </c>
      <c r="G513" s="177">
        <v>44653.0</v>
      </c>
      <c r="H513" s="177">
        <v>44653.0</v>
      </c>
      <c r="I513" s="178" t="s">
        <v>101</v>
      </c>
      <c r="J513" s="181" t="s">
        <v>46</v>
      </c>
      <c r="K513" s="147"/>
      <c r="N513" s="85"/>
      <c r="O513" s="112"/>
      <c r="P513" s="85"/>
      <c r="Q513" s="85"/>
      <c r="R513" s="85"/>
      <c r="S513" s="85"/>
      <c r="T513" s="85"/>
      <c r="U513" s="85"/>
      <c r="V513" s="85"/>
      <c r="W513" s="85"/>
      <c r="X513" s="85"/>
      <c r="Y513" s="85"/>
      <c r="Z513" s="85"/>
    </row>
    <row r="514">
      <c r="A514" s="182" t="s">
        <v>495</v>
      </c>
      <c r="B514" s="175" t="s">
        <v>6</v>
      </c>
      <c r="C514" s="178" t="s">
        <v>168</v>
      </c>
      <c r="D514" s="175">
        <v>2.0</v>
      </c>
      <c r="E514" s="175">
        <v>12.0</v>
      </c>
      <c r="F514" s="176" t="s">
        <v>6</v>
      </c>
      <c r="G514" s="177">
        <v>44653.0</v>
      </c>
      <c r="H514" s="177">
        <v>44653.0</v>
      </c>
      <c r="I514" s="178" t="s">
        <v>168</v>
      </c>
      <c r="J514" s="178" t="s">
        <v>45</v>
      </c>
      <c r="K514" s="147"/>
      <c r="M514" s="113"/>
      <c r="N514" s="85"/>
      <c r="O514" s="112"/>
      <c r="P514" s="85"/>
      <c r="Q514" s="85"/>
      <c r="R514" s="85"/>
      <c r="S514" s="85"/>
      <c r="T514" s="85"/>
      <c r="U514" s="85"/>
      <c r="V514" s="85"/>
      <c r="W514" s="85"/>
      <c r="X514" s="85"/>
      <c r="Y514" s="85"/>
      <c r="Z514" s="85"/>
    </row>
    <row r="515">
      <c r="A515" s="174" t="s">
        <v>496</v>
      </c>
      <c r="B515" s="175" t="s">
        <v>6</v>
      </c>
      <c r="C515" s="178" t="s">
        <v>97</v>
      </c>
      <c r="D515" s="175">
        <v>0.25</v>
      </c>
      <c r="E515" s="175">
        <v>12.0</v>
      </c>
      <c r="F515" s="176" t="s">
        <v>6</v>
      </c>
      <c r="G515" s="177">
        <v>44653.0</v>
      </c>
      <c r="H515" s="177">
        <v>44653.0</v>
      </c>
      <c r="I515" s="178" t="s">
        <v>97</v>
      </c>
      <c r="J515" s="176" t="s">
        <v>18</v>
      </c>
      <c r="K515" s="147"/>
      <c r="M515" s="113"/>
      <c r="N515" s="85"/>
      <c r="O515" s="85"/>
      <c r="P515" s="85"/>
      <c r="Q515" s="85"/>
      <c r="R515" s="85"/>
      <c r="S515" s="85"/>
      <c r="T515" s="85"/>
      <c r="U515" s="85"/>
      <c r="V515" s="85"/>
      <c r="W515" s="85"/>
      <c r="X515" s="85"/>
      <c r="Y515" s="85"/>
      <c r="Z515" s="85"/>
    </row>
    <row r="516">
      <c r="A516" s="174" t="s">
        <v>497</v>
      </c>
      <c r="B516" s="175" t="s">
        <v>6</v>
      </c>
      <c r="C516" s="176" t="s">
        <v>85</v>
      </c>
      <c r="D516" s="175">
        <v>6.0</v>
      </c>
      <c r="E516" s="175">
        <v>12.0</v>
      </c>
      <c r="F516" s="176" t="s">
        <v>6</v>
      </c>
      <c r="G516" s="177">
        <v>44653.0</v>
      </c>
      <c r="H516" s="177">
        <v>44653.0</v>
      </c>
      <c r="I516" s="178" t="s">
        <v>85</v>
      </c>
      <c r="J516" s="176" t="s">
        <v>54</v>
      </c>
      <c r="K516" s="147"/>
      <c r="N516" s="85"/>
      <c r="O516" s="85"/>
      <c r="P516" s="85"/>
      <c r="Q516" s="85"/>
      <c r="R516" s="85"/>
      <c r="S516" s="85"/>
      <c r="T516" s="85"/>
      <c r="U516" s="85"/>
      <c r="V516" s="85"/>
      <c r="W516" s="85"/>
      <c r="X516" s="85"/>
      <c r="Y516" s="85"/>
      <c r="Z516" s="85"/>
    </row>
    <row r="517">
      <c r="A517" s="174" t="s">
        <v>498</v>
      </c>
      <c r="B517" s="175" t="s">
        <v>6</v>
      </c>
      <c r="C517" s="176" t="s">
        <v>85</v>
      </c>
      <c r="D517" s="175">
        <v>2.0</v>
      </c>
      <c r="E517" s="175">
        <v>12.0</v>
      </c>
      <c r="F517" s="176" t="s">
        <v>6</v>
      </c>
      <c r="G517" s="177">
        <v>44653.0</v>
      </c>
      <c r="H517" s="177">
        <v>44653.0</v>
      </c>
      <c r="I517" s="178" t="s">
        <v>85</v>
      </c>
      <c r="J517" s="176" t="s">
        <v>54</v>
      </c>
      <c r="K517" s="147"/>
      <c r="N517" s="85"/>
      <c r="O517" s="164"/>
      <c r="P517" s="85"/>
      <c r="Q517" s="85"/>
      <c r="R517" s="85"/>
      <c r="S517" s="85"/>
      <c r="T517" s="85"/>
      <c r="U517" s="85"/>
      <c r="V517" s="85"/>
      <c r="W517" s="85"/>
      <c r="X517" s="85"/>
      <c r="Y517" s="85"/>
      <c r="Z517" s="85"/>
    </row>
    <row r="518">
      <c r="A518" s="174" t="s">
        <v>499</v>
      </c>
      <c r="B518" s="175" t="s">
        <v>6</v>
      </c>
      <c r="C518" s="176" t="s">
        <v>85</v>
      </c>
      <c r="D518" s="175">
        <v>2.0</v>
      </c>
      <c r="E518" s="175">
        <v>12.0</v>
      </c>
      <c r="F518" s="176" t="s">
        <v>6</v>
      </c>
      <c r="G518" s="177">
        <v>44653.0</v>
      </c>
      <c r="H518" s="177">
        <v>44653.0</v>
      </c>
      <c r="I518" s="178" t="s">
        <v>97</v>
      </c>
      <c r="J518" s="176" t="s">
        <v>54</v>
      </c>
      <c r="K518" s="147"/>
      <c r="O518" s="85"/>
      <c r="P518" s="85"/>
      <c r="Q518" s="85"/>
      <c r="R518" s="85"/>
      <c r="S518" s="85"/>
      <c r="T518" s="85"/>
      <c r="U518" s="85"/>
      <c r="V518" s="85"/>
      <c r="W518" s="85"/>
      <c r="X518" s="85"/>
      <c r="Y518" s="85"/>
      <c r="Z518" s="85"/>
    </row>
    <row r="519">
      <c r="A519" s="174" t="s">
        <v>500</v>
      </c>
      <c r="B519" s="175" t="s">
        <v>6</v>
      </c>
      <c r="C519" s="176" t="s">
        <v>85</v>
      </c>
      <c r="D519" s="175">
        <v>0.5</v>
      </c>
      <c r="E519" s="175">
        <v>12.0</v>
      </c>
      <c r="F519" s="176" t="s">
        <v>6</v>
      </c>
      <c r="G519" s="177">
        <v>44653.0</v>
      </c>
      <c r="H519" s="177">
        <v>44653.0</v>
      </c>
      <c r="I519" s="178" t="s">
        <v>97</v>
      </c>
      <c r="J519" s="176" t="s">
        <v>54</v>
      </c>
      <c r="K519" s="147"/>
      <c r="O519" s="85"/>
      <c r="P519" s="85"/>
      <c r="Q519" s="85"/>
      <c r="R519" s="85"/>
      <c r="S519" s="85"/>
      <c r="T519" s="85"/>
      <c r="U519" s="85"/>
      <c r="V519" s="85"/>
      <c r="W519" s="85"/>
      <c r="X519" s="85"/>
      <c r="Y519" s="85"/>
      <c r="Z519" s="85"/>
    </row>
    <row r="520">
      <c r="A520" s="174" t="s">
        <v>501</v>
      </c>
      <c r="B520" s="175" t="s">
        <v>6</v>
      </c>
      <c r="C520" s="176" t="s">
        <v>363</v>
      </c>
      <c r="D520" s="175">
        <v>10.0</v>
      </c>
      <c r="E520" s="175">
        <v>12.0</v>
      </c>
      <c r="F520" s="176" t="s">
        <v>6</v>
      </c>
      <c r="G520" s="177">
        <v>44653.0</v>
      </c>
      <c r="H520" s="177">
        <v>44653.0</v>
      </c>
      <c r="I520" s="178"/>
      <c r="J520" s="176" t="s">
        <v>502</v>
      </c>
      <c r="K520" s="147"/>
      <c r="O520" s="85"/>
      <c r="P520" s="85"/>
      <c r="Q520" s="85"/>
      <c r="R520" s="85"/>
      <c r="S520" s="85"/>
      <c r="T520" s="85"/>
      <c r="U520" s="85"/>
      <c r="V520" s="85"/>
      <c r="W520" s="85"/>
      <c r="X520" s="85"/>
      <c r="Y520" s="85"/>
      <c r="Z520" s="85"/>
    </row>
    <row r="521">
      <c r="A521" s="174" t="s">
        <v>503</v>
      </c>
      <c r="B521" s="175" t="s">
        <v>6</v>
      </c>
      <c r="C521" s="176" t="s">
        <v>363</v>
      </c>
      <c r="D521" s="175">
        <v>4.0</v>
      </c>
      <c r="E521" s="175">
        <v>12.0</v>
      </c>
      <c r="F521" s="176" t="s">
        <v>6</v>
      </c>
      <c r="G521" s="177">
        <v>44653.0</v>
      </c>
      <c r="H521" s="177">
        <v>44653.0</v>
      </c>
      <c r="I521" s="178"/>
      <c r="J521" s="176" t="s">
        <v>502</v>
      </c>
      <c r="K521" s="147"/>
      <c r="O521" s="85"/>
      <c r="P521" s="85"/>
      <c r="Q521" s="85"/>
      <c r="R521" s="85"/>
      <c r="S521" s="85"/>
      <c r="T521" s="85"/>
      <c r="U521" s="85"/>
      <c r="V521" s="85"/>
      <c r="W521" s="85"/>
      <c r="X521" s="85"/>
      <c r="Y521" s="85"/>
      <c r="Z521" s="85"/>
    </row>
    <row r="522">
      <c r="A522" s="174" t="s">
        <v>504</v>
      </c>
      <c r="B522" s="175" t="s">
        <v>6</v>
      </c>
      <c r="C522" s="178" t="s">
        <v>103</v>
      </c>
      <c r="D522" s="175">
        <v>3.0</v>
      </c>
      <c r="E522" s="175">
        <v>12.0</v>
      </c>
      <c r="F522" s="176" t="s">
        <v>6</v>
      </c>
      <c r="G522" s="177">
        <v>44653.0</v>
      </c>
      <c r="H522" s="177">
        <v>44653.0</v>
      </c>
      <c r="I522" s="176" t="s">
        <v>103</v>
      </c>
      <c r="J522" s="176" t="s">
        <v>153</v>
      </c>
      <c r="K522" s="147"/>
      <c r="O522" s="85"/>
      <c r="P522" s="85"/>
      <c r="Q522" s="85"/>
      <c r="R522" s="85"/>
      <c r="S522" s="85"/>
      <c r="T522" s="85"/>
      <c r="U522" s="85"/>
      <c r="V522" s="85"/>
      <c r="W522" s="85"/>
      <c r="X522" s="85"/>
      <c r="Y522" s="85"/>
      <c r="Z522" s="85"/>
    </row>
    <row r="523">
      <c r="A523" s="174" t="s">
        <v>505</v>
      </c>
      <c r="B523" s="175" t="s">
        <v>6</v>
      </c>
      <c r="C523" s="178" t="s">
        <v>103</v>
      </c>
      <c r="D523" s="175">
        <v>2.0</v>
      </c>
      <c r="E523" s="175">
        <v>12.0</v>
      </c>
      <c r="F523" s="176" t="s">
        <v>6</v>
      </c>
      <c r="G523" s="177">
        <v>44653.0</v>
      </c>
      <c r="H523" s="177">
        <v>44653.0</v>
      </c>
      <c r="I523" s="176" t="s">
        <v>103</v>
      </c>
      <c r="J523" s="176" t="s">
        <v>153</v>
      </c>
      <c r="K523" s="147"/>
      <c r="O523" s="85"/>
      <c r="P523" s="85"/>
      <c r="Q523" s="85"/>
      <c r="R523" s="85"/>
      <c r="S523" s="85"/>
      <c r="T523" s="85"/>
      <c r="U523" s="85"/>
      <c r="V523" s="85"/>
      <c r="W523" s="85"/>
      <c r="X523" s="85"/>
      <c r="Y523" s="85"/>
      <c r="Z523" s="85"/>
    </row>
    <row r="524">
      <c r="A524" s="174" t="s">
        <v>506</v>
      </c>
      <c r="B524" s="175" t="s">
        <v>6</v>
      </c>
      <c r="C524" s="178" t="s">
        <v>103</v>
      </c>
      <c r="D524" s="175">
        <v>2.0</v>
      </c>
      <c r="E524" s="175">
        <v>12.0</v>
      </c>
      <c r="F524" s="176" t="s">
        <v>6</v>
      </c>
      <c r="G524" s="177">
        <v>44653.0</v>
      </c>
      <c r="H524" s="177">
        <v>44653.0</v>
      </c>
      <c r="I524" s="176" t="s">
        <v>103</v>
      </c>
      <c r="J524" s="176" t="s">
        <v>153</v>
      </c>
      <c r="K524" s="147"/>
      <c r="O524" s="85"/>
      <c r="P524" s="85"/>
      <c r="Q524" s="85"/>
      <c r="R524" s="85"/>
      <c r="S524" s="85"/>
      <c r="T524" s="85"/>
      <c r="U524" s="85"/>
      <c r="V524" s="85"/>
      <c r="W524" s="85"/>
      <c r="X524" s="85"/>
      <c r="Y524" s="85"/>
      <c r="Z524" s="85"/>
    </row>
    <row r="525">
      <c r="A525" s="174" t="s">
        <v>507</v>
      </c>
      <c r="B525" s="175" t="s">
        <v>6</v>
      </c>
      <c r="C525" s="178" t="s">
        <v>103</v>
      </c>
      <c r="D525" s="175">
        <v>0.25</v>
      </c>
      <c r="E525" s="175">
        <v>12.0</v>
      </c>
      <c r="F525" s="176" t="s">
        <v>6</v>
      </c>
      <c r="G525" s="177">
        <v>44653.0</v>
      </c>
      <c r="H525" s="177">
        <v>44653.0</v>
      </c>
      <c r="I525" s="176" t="s">
        <v>103</v>
      </c>
      <c r="J525" s="176" t="s">
        <v>153</v>
      </c>
      <c r="K525" s="147"/>
      <c r="O525" s="85"/>
      <c r="P525" s="85"/>
      <c r="Q525" s="85"/>
      <c r="R525" s="85"/>
      <c r="S525" s="85"/>
      <c r="T525" s="85"/>
      <c r="U525" s="85"/>
      <c r="V525" s="85"/>
      <c r="W525" s="85"/>
      <c r="X525" s="85"/>
      <c r="Y525" s="85"/>
      <c r="Z525" s="85"/>
    </row>
    <row r="526">
      <c r="A526" s="174" t="s">
        <v>508</v>
      </c>
      <c r="B526" s="175" t="s">
        <v>6</v>
      </c>
      <c r="C526" s="176" t="s">
        <v>168</v>
      </c>
      <c r="D526" s="175">
        <v>8.0</v>
      </c>
      <c r="E526" s="175">
        <v>12.0</v>
      </c>
      <c r="F526" s="176" t="s">
        <v>6</v>
      </c>
      <c r="G526" s="177">
        <v>44653.0</v>
      </c>
      <c r="H526" s="177">
        <v>44653.0</v>
      </c>
      <c r="I526" s="176" t="s">
        <v>168</v>
      </c>
      <c r="J526" s="176" t="s">
        <v>56</v>
      </c>
      <c r="K526" s="147"/>
      <c r="O526" s="85"/>
      <c r="P526" s="85"/>
      <c r="Q526" s="85"/>
      <c r="R526" s="85"/>
      <c r="S526" s="85"/>
      <c r="T526" s="85"/>
      <c r="U526" s="85"/>
      <c r="V526" s="85"/>
      <c r="W526" s="85"/>
      <c r="X526" s="85"/>
      <c r="Y526" s="85"/>
      <c r="Z526" s="85"/>
    </row>
    <row r="527">
      <c r="A527" s="174" t="s">
        <v>509</v>
      </c>
      <c r="B527" s="175" t="s">
        <v>6</v>
      </c>
      <c r="C527" s="176" t="s">
        <v>168</v>
      </c>
      <c r="D527" s="175">
        <v>6.0</v>
      </c>
      <c r="E527" s="175">
        <v>12.0</v>
      </c>
      <c r="F527" s="176" t="s">
        <v>6</v>
      </c>
      <c r="G527" s="177">
        <v>44653.0</v>
      </c>
      <c r="H527" s="177">
        <v>44653.0</v>
      </c>
      <c r="I527" s="176" t="s">
        <v>168</v>
      </c>
      <c r="J527" s="176" t="s">
        <v>56</v>
      </c>
      <c r="K527" s="147"/>
      <c r="O527" s="85"/>
      <c r="P527" s="85"/>
      <c r="Q527" s="85"/>
      <c r="R527" s="85"/>
      <c r="S527" s="85"/>
      <c r="T527" s="85"/>
      <c r="U527" s="85"/>
      <c r="V527" s="85"/>
      <c r="W527" s="85"/>
      <c r="X527" s="85"/>
      <c r="Y527" s="85"/>
      <c r="Z527" s="85"/>
    </row>
    <row r="528">
      <c r="A528" s="174" t="s">
        <v>510</v>
      </c>
      <c r="B528" s="175" t="s">
        <v>6</v>
      </c>
      <c r="C528" s="176" t="s">
        <v>168</v>
      </c>
      <c r="D528" s="175">
        <v>4.0</v>
      </c>
      <c r="E528" s="175">
        <v>12.0</v>
      </c>
      <c r="F528" s="176" t="s">
        <v>6</v>
      </c>
      <c r="G528" s="177">
        <v>44653.0</v>
      </c>
      <c r="H528" s="177">
        <v>44653.0</v>
      </c>
      <c r="I528" s="176" t="s">
        <v>168</v>
      </c>
      <c r="J528" s="176" t="s">
        <v>56</v>
      </c>
      <c r="K528" s="147"/>
      <c r="O528" s="85"/>
      <c r="P528" s="85"/>
      <c r="Q528" s="85"/>
      <c r="R528" s="85"/>
      <c r="S528" s="85"/>
      <c r="T528" s="85"/>
      <c r="U528" s="85"/>
      <c r="V528" s="85"/>
      <c r="W528" s="85"/>
      <c r="X528" s="85"/>
      <c r="Y528" s="85"/>
      <c r="Z528" s="85"/>
    </row>
    <row r="529">
      <c r="A529" s="174" t="s">
        <v>511</v>
      </c>
      <c r="B529" s="175" t="s">
        <v>6</v>
      </c>
      <c r="C529" s="176" t="s">
        <v>168</v>
      </c>
      <c r="D529" s="175">
        <v>2.0</v>
      </c>
      <c r="E529" s="175">
        <v>12.0</v>
      </c>
      <c r="F529" s="176" t="s">
        <v>6</v>
      </c>
      <c r="G529" s="177">
        <v>44653.0</v>
      </c>
      <c r="H529" s="177">
        <v>44653.0</v>
      </c>
      <c r="I529" s="176" t="s">
        <v>168</v>
      </c>
      <c r="J529" s="176" t="s">
        <v>56</v>
      </c>
      <c r="K529" s="147"/>
      <c r="O529" s="85"/>
      <c r="P529" s="85"/>
      <c r="Q529" s="85"/>
      <c r="R529" s="85"/>
      <c r="S529" s="85"/>
      <c r="T529" s="85"/>
      <c r="U529" s="85"/>
      <c r="V529" s="85"/>
      <c r="W529" s="85"/>
      <c r="X529" s="85"/>
      <c r="Y529" s="85"/>
      <c r="Z529" s="85"/>
    </row>
    <row r="530">
      <c r="A530" s="174" t="s">
        <v>512</v>
      </c>
      <c r="B530" s="175" t="s">
        <v>6</v>
      </c>
      <c r="C530" s="176" t="s">
        <v>101</v>
      </c>
      <c r="D530" s="175">
        <v>2.0</v>
      </c>
      <c r="E530" s="175">
        <v>12.0</v>
      </c>
      <c r="F530" s="176" t="s">
        <v>6</v>
      </c>
      <c r="G530" s="177">
        <v>44653.0</v>
      </c>
      <c r="H530" s="177">
        <v>44653.0</v>
      </c>
      <c r="I530" s="176" t="s">
        <v>101</v>
      </c>
      <c r="J530" s="176" t="s">
        <v>21</v>
      </c>
      <c r="K530" s="147"/>
      <c r="N530" s="85"/>
      <c r="O530" s="85"/>
      <c r="P530" s="85"/>
      <c r="Q530" s="85"/>
      <c r="R530" s="85"/>
      <c r="S530" s="85"/>
      <c r="T530" s="85"/>
      <c r="U530" s="85"/>
      <c r="V530" s="85"/>
      <c r="W530" s="85"/>
      <c r="X530" s="85"/>
      <c r="Y530" s="85"/>
      <c r="Z530" s="85"/>
    </row>
    <row r="531">
      <c r="A531" s="174" t="s">
        <v>513</v>
      </c>
      <c r="B531" s="175" t="s">
        <v>6</v>
      </c>
      <c r="C531" s="176" t="s">
        <v>101</v>
      </c>
      <c r="D531" s="175">
        <v>4.0</v>
      </c>
      <c r="E531" s="175">
        <v>12.0</v>
      </c>
      <c r="F531" s="176" t="s">
        <v>6</v>
      </c>
      <c r="G531" s="177">
        <v>44653.0</v>
      </c>
      <c r="H531" s="177">
        <v>44653.0</v>
      </c>
      <c r="I531" s="176" t="s">
        <v>101</v>
      </c>
      <c r="J531" s="176" t="s">
        <v>21</v>
      </c>
      <c r="K531" s="147"/>
      <c r="N531" s="85"/>
      <c r="O531" s="85"/>
      <c r="P531" s="85"/>
      <c r="Q531" s="85"/>
      <c r="R531" s="85"/>
      <c r="S531" s="85"/>
      <c r="T531" s="85"/>
      <c r="U531" s="85"/>
      <c r="V531" s="85"/>
      <c r="W531" s="85"/>
      <c r="X531" s="85"/>
      <c r="Y531" s="85"/>
      <c r="Z531" s="85"/>
    </row>
    <row r="532">
      <c r="A532" s="174" t="s">
        <v>514</v>
      </c>
      <c r="B532" s="175" t="s">
        <v>6</v>
      </c>
      <c r="C532" s="176" t="s">
        <v>101</v>
      </c>
      <c r="D532" s="175">
        <v>3.0</v>
      </c>
      <c r="E532" s="175">
        <v>12.0</v>
      </c>
      <c r="F532" s="176" t="s">
        <v>6</v>
      </c>
      <c r="G532" s="177">
        <v>44653.0</v>
      </c>
      <c r="H532" s="177">
        <v>44653.0</v>
      </c>
      <c r="I532" s="176" t="s">
        <v>101</v>
      </c>
      <c r="J532" s="176" t="s">
        <v>21</v>
      </c>
      <c r="K532" s="147"/>
      <c r="N532" s="85"/>
      <c r="O532" s="85"/>
      <c r="P532" s="85"/>
      <c r="Q532" s="85"/>
      <c r="R532" s="85"/>
      <c r="S532" s="85"/>
      <c r="T532" s="85"/>
      <c r="U532" s="85"/>
      <c r="V532" s="85"/>
      <c r="W532" s="85"/>
      <c r="X532" s="85"/>
      <c r="Y532" s="85"/>
      <c r="Z532" s="85"/>
    </row>
    <row r="533">
      <c r="A533" s="174" t="s">
        <v>515</v>
      </c>
      <c r="B533" s="175" t="s">
        <v>6</v>
      </c>
      <c r="C533" s="176" t="s">
        <v>101</v>
      </c>
      <c r="D533" s="175">
        <v>4.0</v>
      </c>
      <c r="E533" s="175">
        <v>12.0</v>
      </c>
      <c r="F533" s="176" t="s">
        <v>6</v>
      </c>
      <c r="G533" s="177">
        <v>44653.0</v>
      </c>
      <c r="H533" s="177">
        <v>44653.0</v>
      </c>
      <c r="I533" s="176" t="s">
        <v>101</v>
      </c>
      <c r="J533" s="176" t="s">
        <v>21</v>
      </c>
      <c r="K533" s="147"/>
      <c r="N533" s="85"/>
      <c r="O533" s="85"/>
      <c r="P533" s="85"/>
      <c r="Q533" s="85"/>
      <c r="R533" s="85"/>
      <c r="S533" s="85"/>
      <c r="T533" s="85"/>
      <c r="U533" s="85"/>
      <c r="V533" s="85"/>
      <c r="W533" s="85"/>
      <c r="X533" s="85"/>
      <c r="Y533" s="85"/>
      <c r="Z533" s="85"/>
    </row>
    <row r="534">
      <c r="A534" s="174" t="s">
        <v>516</v>
      </c>
      <c r="B534" s="175" t="s">
        <v>6</v>
      </c>
      <c r="C534" s="176" t="s">
        <v>68</v>
      </c>
      <c r="D534" s="175">
        <v>6.0</v>
      </c>
      <c r="E534" s="175">
        <v>12.0</v>
      </c>
      <c r="F534" s="176" t="s">
        <v>6</v>
      </c>
      <c r="G534" s="177">
        <v>44653.0</v>
      </c>
      <c r="H534" s="177">
        <v>44653.0</v>
      </c>
      <c r="I534" s="176" t="s">
        <v>68</v>
      </c>
      <c r="J534" s="183" t="s">
        <v>69</v>
      </c>
      <c r="K534" s="147"/>
      <c r="N534" s="85"/>
      <c r="O534" s="85"/>
      <c r="P534" s="85"/>
      <c r="Q534" s="85"/>
      <c r="R534" s="85"/>
      <c r="S534" s="85"/>
      <c r="T534" s="85"/>
      <c r="U534" s="85"/>
      <c r="V534" s="85"/>
      <c r="W534" s="85"/>
      <c r="X534" s="85"/>
      <c r="Y534" s="85"/>
      <c r="Z534" s="85"/>
    </row>
    <row r="535">
      <c r="A535" s="174" t="s">
        <v>517</v>
      </c>
      <c r="B535" s="175" t="s">
        <v>6</v>
      </c>
      <c r="C535" s="176" t="s">
        <v>68</v>
      </c>
      <c r="D535" s="175">
        <v>3.0</v>
      </c>
      <c r="E535" s="175">
        <v>12.0</v>
      </c>
      <c r="F535" s="176" t="s">
        <v>6</v>
      </c>
      <c r="G535" s="177">
        <v>44653.0</v>
      </c>
      <c r="H535" s="177">
        <v>44653.0</v>
      </c>
      <c r="I535" s="176" t="s">
        <v>68</v>
      </c>
      <c r="J535" s="183" t="s">
        <v>69</v>
      </c>
      <c r="K535" s="147"/>
      <c r="N535" s="85"/>
      <c r="O535" s="85"/>
      <c r="P535" s="85"/>
      <c r="Q535" s="85"/>
      <c r="R535" s="85"/>
      <c r="S535" s="85"/>
      <c r="T535" s="85"/>
      <c r="U535" s="85"/>
      <c r="V535" s="85"/>
      <c r="W535" s="85"/>
      <c r="X535" s="85"/>
      <c r="Y535" s="85"/>
      <c r="Z535" s="85"/>
    </row>
    <row r="536">
      <c r="A536" s="174" t="s">
        <v>518</v>
      </c>
      <c r="B536" s="175" t="s">
        <v>6</v>
      </c>
      <c r="C536" s="176" t="s">
        <v>68</v>
      </c>
      <c r="D536" s="175">
        <v>4.0</v>
      </c>
      <c r="E536" s="175">
        <v>12.0</v>
      </c>
      <c r="F536" s="176" t="s">
        <v>6</v>
      </c>
      <c r="G536" s="177">
        <v>44653.0</v>
      </c>
      <c r="H536" s="177">
        <v>44653.0</v>
      </c>
      <c r="I536" s="176" t="s">
        <v>68</v>
      </c>
      <c r="J536" s="183" t="s">
        <v>69</v>
      </c>
      <c r="K536" s="147"/>
      <c r="N536" s="85"/>
      <c r="O536" s="85"/>
      <c r="P536" s="85"/>
      <c r="Q536" s="85"/>
      <c r="R536" s="85"/>
      <c r="S536" s="85"/>
      <c r="T536" s="85"/>
      <c r="U536" s="85"/>
      <c r="V536" s="85"/>
      <c r="W536" s="85"/>
      <c r="X536" s="85"/>
      <c r="Y536" s="85"/>
      <c r="Z536" s="85"/>
    </row>
    <row r="537">
      <c r="A537" s="174" t="s">
        <v>519</v>
      </c>
      <c r="B537" s="175" t="s">
        <v>6</v>
      </c>
      <c r="C537" s="176" t="s">
        <v>68</v>
      </c>
      <c r="D537" s="175">
        <v>2.0</v>
      </c>
      <c r="E537" s="175">
        <v>12.0</v>
      </c>
      <c r="F537" s="176" t="s">
        <v>6</v>
      </c>
      <c r="G537" s="177">
        <v>44653.0</v>
      </c>
      <c r="H537" s="177">
        <v>44653.0</v>
      </c>
      <c r="I537" s="176" t="s">
        <v>68</v>
      </c>
      <c r="J537" s="183" t="s">
        <v>69</v>
      </c>
      <c r="K537" s="147"/>
      <c r="N537" s="85"/>
      <c r="O537" s="85"/>
      <c r="P537" s="85"/>
      <c r="Q537" s="85"/>
      <c r="R537" s="85"/>
      <c r="S537" s="85"/>
      <c r="T537" s="85"/>
      <c r="U537" s="85"/>
      <c r="V537" s="85"/>
      <c r="W537" s="85"/>
      <c r="X537" s="85"/>
      <c r="Y537" s="85"/>
      <c r="Z537" s="85"/>
    </row>
    <row r="538">
      <c r="A538" s="184" t="s">
        <v>495</v>
      </c>
      <c r="B538" s="185" t="s">
        <v>6</v>
      </c>
      <c r="C538" s="186" t="s">
        <v>168</v>
      </c>
      <c r="D538" s="185">
        <v>2.0</v>
      </c>
      <c r="E538" s="185">
        <v>13.0</v>
      </c>
      <c r="F538" s="187" t="s">
        <v>6</v>
      </c>
      <c r="G538" s="188">
        <v>44653.0</v>
      </c>
      <c r="H538" s="188">
        <v>44653.0</v>
      </c>
      <c r="I538" s="186" t="s">
        <v>168</v>
      </c>
      <c r="J538" s="186" t="s">
        <v>45</v>
      </c>
      <c r="K538" s="147"/>
      <c r="N538" s="85"/>
      <c r="O538" s="11"/>
      <c r="P538" s="11"/>
      <c r="Q538" s="85"/>
      <c r="R538" s="85"/>
      <c r="S538" s="85"/>
      <c r="T538" s="85"/>
      <c r="U538" s="85"/>
      <c r="V538" s="85"/>
      <c r="W538" s="85"/>
      <c r="X538" s="85"/>
      <c r="Y538" s="85"/>
      <c r="Z538" s="85"/>
    </row>
    <row r="539">
      <c r="A539" s="189" t="s">
        <v>520</v>
      </c>
      <c r="B539" s="185" t="s">
        <v>6</v>
      </c>
      <c r="C539" s="186" t="s">
        <v>85</v>
      </c>
      <c r="D539" s="185">
        <v>4.0</v>
      </c>
      <c r="E539" s="185">
        <v>13.0</v>
      </c>
      <c r="F539" s="187" t="s">
        <v>6</v>
      </c>
      <c r="G539" s="188">
        <v>44653.0</v>
      </c>
      <c r="H539" s="188">
        <v>44653.0</v>
      </c>
      <c r="I539" s="186" t="s">
        <v>85</v>
      </c>
      <c r="J539" s="186" t="s">
        <v>14</v>
      </c>
      <c r="K539" s="147"/>
      <c r="N539" s="85"/>
      <c r="O539" s="11"/>
      <c r="P539" s="11"/>
      <c r="Q539" s="85"/>
      <c r="R539" s="85"/>
      <c r="S539" s="85"/>
      <c r="T539" s="85"/>
      <c r="U539" s="85"/>
      <c r="V539" s="85"/>
      <c r="W539" s="85"/>
      <c r="X539" s="85"/>
      <c r="Y539" s="85"/>
      <c r="Z539" s="85"/>
    </row>
    <row r="540">
      <c r="A540" s="189" t="s">
        <v>521</v>
      </c>
      <c r="B540" s="185" t="s">
        <v>6</v>
      </c>
      <c r="C540" s="186" t="s">
        <v>85</v>
      </c>
      <c r="D540" s="185">
        <v>4.0</v>
      </c>
      <c r="E540" s="185">
        <v>13.0</v>
      </c>
      <c r="F540" s="187" t="s">
        <v>6</v>
      </c>
      <c r="G540" s="188">
        <v>44653.0</v>
      </c>
      <c r="H540" s="188">
        <v>44653.0</v>
      </c>
      <c r="I540" s="186" t="s">
        <v>97</v>
      </c>
      <c r="J540" s="186" t="s">
        <v>51</v>
      </c>
      <c r="K540" s="147"/>
      <c r="N540" s="85"/>
      <c r="O540" s="11"/>
      <c r="P540" s="11"/>
      <c r="Q540" s="85"/>
      <c r="R540" s="85"/>
      <c r="S540" s="85"/>
      <c r="T540" s="85"/>
      <c r="U540" s="85"/>
      <c r="V540" s="85"/>
      <c r="W540" s="85"/>
      <c r="X540" s="85"/>
      <c r="Y540" s="85"/>
      <c r="Z540" s="85"/>
    </row>
    <row r="541">
      <c r="A541" s="189" t="s">
        <v>522</v>
      </c>
      <c r="B541" s="185" t="s">
        <v>6</v>
      </c>
      <c r="C541" s="187" t="s">
        <v>85</v>
      </c>
      <c r="D541" s="185">
        <v>4.0</v>
      </c>
      <c r="E541" s="185">
        <v>13.0</v>
      </c>
      <c r="F541" s="187" t="s">
        <v>6</v>
      </c>
      <c r="G541" s="188">
        <v>44653.0</v>
      </c>
      <c r="H541" s="188">
        <v>44653.0</v>
      </c>
      <c r="I541" s="187" t="s">
        <v>85</v>
      </c>
      <c r="J541" s="187" t="s">
        <v>15</v>
      </c>
      <c r="K541" s="147"/>
      <c r="N541" s="85"/>
      <c r="O541" s="11"/>
      <c r="P541" s="11"/>
      <c r="Q541" s="85"/>
      <c r="R541" s="85"/>
      <c r="S541" s="85"/>
      <c r="T541" s="85"/>
      <c r="U541" s="85"/>
      <c r="V541" s="85"/>
      <c r="W541" s="85"/>
      <c r="X541" s="85"/>
      <c r="Y541" s="85"/>
      <c r="Z541" s="85"/>
    </row>
    <row r="542">
      <c r="A542" s="189" t="s">
        <v>523</v>
      </c>
      <c r="B542" s="185" t="s">
        <v>6</v>
      </c>
      <c r="C542" s="187" t="s">
        <v>85</v>
      </c>
      <c r="D542" s="185">
        <v>4.0</v>
      </c>
      <c r="E542" s="185">
        <v>13.0</v>
      </c>
      <c r="F542" s="187" t="s">
        <v>6</v>
      </c>
      <c r="G542" s="188">
        <v>44653.0</v>
      </c>
      <c r="H542" s="188">
        <v>44653.0</v>
      </c>
      <c r="I542" s="187" t="s">
        <v>85</v>
      </c>
      <c r="J542" s="187" t="s">
        <v>15</v>
      </c>
      <c r="K542" s="147"/>
      <c r="N542" s="85"/>
      <c r="O542" s="11"/>
      <c r="P542" s="11"/>
      <c r="Q542" s="85"/>
      <c r="R542" s="85"/>
      <c r="S542" s="85"/>
      <c r="T542" s="85"/>
      <c r="U542" s="85"/>
      <c r="V542" s="85"/>
      <c r="W542" s="85"/>
      <c r="X542" s="85"/>
      <c r="Y542" s="85"/>
      <c r="Z542" s="85"/>
    </row>
    <row r="543">
      <c r="A543" s="189" t="s">
        <v>515</v>
      </c>
      <c r="B543" s="185" t="s">
        <v>6</v>
      </c>
      <c r="C543" s="187" t="s">
        <v>101</v>
      </c>
      <c r="D543" s="185">
        <v>4.0</v>
      </c>
      <c r="E543" s="185">
        <v>13.0</v>
      </c>
      <c r="F543" s="187" t="s">
        <v>6</v>
      </c>
      <c r="G543" s="188">
        <v>44653.0</v>
      </c>
      <c r="H543" s="188">
        <v>44653.0</v>
      </c>
      <c r="I543" s="187" t="s">
        <v>101</v>
      </c>
      <c r="J543" s="187" t="s">
        <v>21</v>
      </c>
      <c r="K543" s="147"/>
      <c r="N543" s="85"/>
      <c r="O543" s="11"/>
      <c r="P543" s="11"/>
      <c r="Q543" s="85"/>
      <c r="R543" s="85"/>
      <c r="S543" s="85"/>
      <c r="T543" s="85"/>
      <c r="U543" s="85"/>
      <c r="V543" s="85"/>
      <c r="W543" s="85"/>
      <c r="X543" s="85"/>
      <c r="Y543" s="85"/>
      <c r="Z543" s="85"/>
    </row>
    <row r="544">
      <c r="A544" s="189" t="s">
        <v>487</v>
      </c>
      <c r="B544" s="185" t="s">
        <v>6</v>
      </c>
      <c r="C544" s="186" t="s">
        <v>68</v>
      </c>
      <c r="D544" s="185">
        <v>12.0</v>
      </c>
      <c r="E544" s="185">
        <v>13.0</v>
      </c>
      <c r="F544" s="187" t="s">
        <v>6</v>
      </c>
      <c r="G544" s="188">
        <v>44653.0</v>
      </c>
      <c r="H544" s="188">
        <v>44653.0</v>
      </c>
      <c r="I544" s="186" t="s">
        <v>68</v>
      </c>
      <c r="J544" s="186" t="s">
        <v>38</v>
      </c>
      <c r="K544" s="147"/>
      <c r="O544" s="11"/>
      <c r="P544" s="11"/>
      <c r="Q544" s="85"/>
      <c r="R544" s="85"/>
      <c r="S544" s="85"/>
      <c r="T544" s="85"/>
      <c r="U544" s="85"/>
      <c r="V544" s="85"/>
      <c r="W544" s="85"/>
      <c r="X544" s="85"/>
      <c r="Y544" s="85"/>
      <c r="Z544" s="85"/>
    </row>
    <row r="545">
      <c r="A545" s="189" t="s">
        <v>524</v>
      </c>
      <c r="B545" s="185" t="s">
        <v>6</v>
      </c>
      <c r="C545" s="187" t="s">
        <v>85</v>
      </c>
      <c r="D545" s="185">
        <v>2.0</v>
      </c>
      <c r="E545" s="185">
        <v>13.0</v>
      </c>
      <c r="F545" s="187" t="s">
        <v>6</v>
      </c>
      <c r="G545" s="188">
        <v>44653.0</v>
      </c>
      <c r="H545" s="188">
        <v>44653.0</v>
      </c>
      <c r="I545" s="187" t="s">
        <v>85</v>
      </c>
      <c r="J545" s="187" t="s">
        <v>15</v>
      </c>
      <c r="K545" s="147"/>
      <c r="L545" s="162" t="s">
        <v>387</v>
      </c>
      <c r="M545" s="162" t="s">
        <v>388</v>
      </c>
      <c r="N545" s="112" t="s">
        <v>525</v>
      </c>
      <c r="O545" s="11"/>
      <c r="P545" s="11"/>
      <c r="Q545" s="85"/>
      <c r="R545" s="85"/>
      <c r="S545" s="85"/>
      <c r="T545" s="85"/>
      <c r="U545" s="85"/>
      <c r="V545" s="85"/>
      <c r="W545" s="85"/>
      <c r="X545" s="85"/>
      <c r="Y545" s="85"/>
      <c r="Z545" s="85"/>
    </row>
    <row r="546">
      <c r="A546" s="189" t="s">
        <v>146</v>
      </c>
      <c r="B546" s="185" t="s">
        <v>6</v>
      </c>
      <c r="C546" s="186" t="s">
        <v>103</v>
      </c>
      <c r="D546" s="106">
        <v>5.0</v>
      </c>
      <c r="E546" s="185">
        <v>13.0</v>
      </c>
      <c r="F546" s="187" t="s">
        <v>6</v>
      </c>
      <c r="G546" s="188">
        <v>44653.0</v>
      </c>
      <c r="H546" s="188">
        <v>44653.0</v>
      </c>
      <c r="I546" s="186" t="s">
        <v>103</v>
      </c>
      <c r="J546" s="190" t="s">
        <v>52</v>
      </c>
      <c r="K546" s="147"/>
      <c r="L546" s="191" t="s">
        <v>68</v>
      </c>
      <c r="M546" s="192">
        <f>SUMIFS(D569:D588,C569:C588,L546)</f>
        <v>8</v>
      </c>
      <c r="N546" s="193">
        <f>(M546-M556)/M556</f>
        <v>-0.4909090909</v>
      </c>
      <c r="O546" s="11"/>
      <c r="P546" s="11"/>
      <c r="Q546" s="85"/>
      <c r="R546" s="85"/>
      <c r="S546" s="85"/>
      <c r="T546" s="85"/>
      <c r="U546" s="85"/>
      <c r="V546" s="85"/>
      <c r="W546" s="85"/>
      <c r="X546" s="85"/>
      <c r="Y546" s="85"/>
      <c r="Z546" s="85"/>
    </row>
    <row r="547">
      <c r="A547" s="189" t="s">
        <v>494</v>
      </c>
      <c r="B547" s="185" t="s">
        <v>6</v>
      </c>
      <c r="C547" s="186" t="s">
        <v>101</v>
      </c>
      <c r="D547" s="194">
        <v>4.0</v>
      </c>
      <c r="E547" s="185">
        <v>13.0</v>
      </c>
      <c r="F547" s="187" t="s">
        <v>6</v>
      </c>
      <c r="G547" s="188">
        <v>44653.0</v>
      </c>
      <c r="H547" s="188">
        <v>44653.0</v>
      </c>
      <c r="I547" s="186" t="s">
        <v>101</v>
      </c>
      <c r="J547" s="195" t="s">
        <v>46</v>
      </c>
      <c r="K547" s="147"/>
      <c r="L547" s="196" t="s">
        <v>85</v>
      </c>
      <c r="M547" s="197">
        <f>SUMIFS(D569:D588,C569:C588,L547)</f>
        <v>0</v>
      </c>
      <c r="N547" s="198">
        <f>(M547-M556)/M556</f>
        <v>-1</v>
      </c>
      <c r="O547" s="11"/>
      <c r="P547" s="11"/>
      <c r="Q547" s="85"/>
      <c r="R547" s="85"/>
      <c r="S547" s="85"/>
      <c r="T547" s="85"/>
      <c r="U547" s="85"/>
      <c r="V547" s="85"/>
      <c r="W547" s="85"/>
      <c r="X547" s="85"/>
      <c r="Y547" s="85"/>
      <c r="Z547" s="85"/>
    </row>
    <row r="548">
      <c r="A548" s="199" t="s">
        <v>526</v>
      </c>
      <c r="B548" s="185" t="s">
        <v>6</v>
      </c>
      <c r="C548" s="187" t="s">
        <v>103</v>
      </c>
      <c r="D548" s="106">
        <v>0.5</v>
      </c>
      <c r="E548" s="185">
        <v>13.0</v>
      </c>
      <c r="F548" s="187" t="s">
        <v>6</v>
      </c>
      <c r="G548" s="188">
        <v>44657.0</v>
      </c>
      <c r="H548" s="107">
        <v>44667.0</v>
      </c>
      <c r="I548" s="187" t="s">
        <v>103</v>
      </c>
      <c r="J548" s="30" t="s">
        <v>23</v>
      </c>
      <c r="K548" s="147"/>
      <c r="L548" s="196" t="s">
        <v>97</v>
      </c>
      <c r="M548" s="197">
        <f>SUMIFS(D569:D588,C569:C588,L548)</f>
        <v>18</v>
      </c>
      <c r="N548" s="198">
        <f>(M548-M556)/M556</f>
        <v>0.1454545455</v>
      </c>
      <c r="O548" s="11"/>
      <c r="P548" s="11"/>
      <c r="Q548" s="85"/>
      <c r="R548" s="85"/>
      <c r="S548" s="85"/>
      <c r="T548" s="85"/>
      <c r="U548" s="85"/>
      <c r="V548" s="85"/>
      <c r="W548" s="85"/>
      <c r="X548" s="85"/>
      <c r="Y548" s="85"/>
      <c r="Z548" s="85"/>
    </row>
    <row r="549">
      <c r="A549" s="52" t="s">
        <v>527</v>
      </c>
      <c r="B549" s="185" t="s">
        <v>6</v>
      </c>
      <c r="C549" s="187" t="s">
        <v>101</v>
      </c>
      <c r="D549" s="106">
        <v>2.0</v>
      </c>
      <c r="E549" s="185">
        <v>13.0</v>
      </c>
      <c r="F549" s="187" t="s">
        <v>6</v>
      </c>
      <c r="G549" s="188">
        <v>44657.0</v>
      </c>
      <c r="H549" s="107">
        <v>44667.0</v>
      </c>
      <c r="I549" s="187" t="s">
        <v>101</v>
      </c>
      <c r="J549" s="30" t="s">
        <v>46</v>
      </c>
      <c r="K549" s="147"/>
      <c r="L549" s="196" t="s">
        <v>101</v>
      </c>
      <c r="M549" s="197">
        <f>SUMIFS(D569:D588,C569:C588,L549)</f>
        <v>8</v>
      </c>
      <c r="N549" s="198">
        <f>(M549-M556)/M556</f>
        <v>-0.4909090909</v>
      </c>
      <c r="O549" s="11"/>
      <c r="P549" s="11"/>
      <c r="Q549" s="85"/>
      <c r="R549" s="85"/>
      <c r="S549" s="85"/>
      <c r="T549" s="85"/>
      <c r="U549" s="85"/>
      <c r="V549" s="85"/>
      <c r="W549" s="85"/>
      <c r="X549" s="85"/>
      <c r="Y549" s="85"/>
      <c r="Z549" s="85"/>
    </row>
    <row r="550">
      <c r="A550" s="52" t="s">
        <v>528</v>
      </c>
      <c r="B550" s="185" t="s">
        <v>6</v>
      </c>
      <c r="C550" s="187" t="s">
        <v>68</v>
      </c>
      <c r="D550" s="106">
        <v>1.0</v>
      </c>
      <c r="E550" s="185">
        <v>13.0</v>
      </c>
      <c r="F550" s="187" t="s">
        <v>6</v>
      </c>
      <c r="G550" s="188">
        <v>44666.0</v>
      </c>
      <c r="H550" s="107">
        <v>44667.0</v>
      </c>
      <c r="I550" s="187" t="s">
        <v>68</v>
      </c>
      <c r="J550" s="30" t="s">
        <v>23</v>
      </c>
      <c r="K550" s="147"/>
      <c r="L550" s="196" t="s">
        <v>363</v>
      </c>
      <c r="M550" s="197">
        <f>SUMIFS(D569:D589,C569:C589,L550)</f>
        <v>28</v>
      </c>
      <c r="N550" s="198">
        <f>(M550-M556)/M556</f>
        <v>0.7818181818</v>
      </c>
      <c r="O550" s="11"/>
      <c r="P550" s="11"/>
      <c r="Q550" s="85"/>
      <c r="R550" s="85"/>
      <c r="S550" s="85"/>
      <c r="T550" s="85"/>
      <c r="U550" s="85"/>
      <c r="V550" s="85"/>
      <c r="W550" s="85"/>
      <c r="X550" s="85"/>
      <c r="Y550" s="85"/>
      <c r="Z550" s="85"/>
    </row>
    <row r="551">
      <c r="A551" s="200" t="s">
        <v>529</v>
      </c>
      <c r="B551" s="185" t="s">
        <v>6</v>
      </c>
      <c r="C551" s="187" t="s">
        <v>68</v>
      </c>
      <c r="D551" s="106">
        <v>1.0</v>
      </c>
      <c r="E551" s="185">
        <v>13.0</v>
      </c>
      <c r="F551" s="187" t="s">
        <v>6</v>
      </c>
      <c r="G551" s="188">
        <v>44660.0</v>
      </c>
      <c r="H551" s="107">
        <v>44662.0</v>
      </c>
      <c r="I551" s="187" t="s">
        <v>68</v>
      </c>
      <c r="J551" s="30" t="s">
        <v>23</v>
      </c>
      <c r="K551" s="147"/>
      <c r="L551" s="196" t="s">
        <v>168</v>
      </c>
      <c r="M551" s="197">
        <f>SUMIFS(D569:D589,C569:C589,L551)</f>
        <v>28</v>
      </c>
      <c r="N551" s="198">
        <f>(M551-M556)/M556</f>
        <v>0.7818181818</v>
      </c>
      <c r="O551" s="11"/>
      <c r="P551" s="11"/>
      <c r="Q551" s="85"/>
      <c r="R551" s="85"/>
      <c r="S551" s="85"/>
      <c r="T551" s="85"/>
      <c r="U551" s="85"/>
      <c r="V551" s="85"/>
      <c r="W551" s="85"/>
      <c r="X551" s="85"/>
      <c r="Y551" s="85"/>
      <c r="Z551" s="85"/>
    </row>
    <row r="552">
      <c r="A552" s="200" t="s">
        <v>99</v>
      </c>
      <c r="B552" s="185" t="s">
        <v>6</v>
      </c>
      <c r="C552" s="187" t="s">
        <v>85</v>
      </c>
      <c r="D552" s="106">
        <v>1.0</v>
      </c>
      <c r="E552" s="185">
        <v>13.0</v>
      </c>
      <c r="F552" s="187" t="s">
        <v>6</v>
      </c>
      <c r="G552" s="188">
        <v>44660.0</v>
      </c>
      <c r="H552" s="107">
        <v>44662.0</v>
      </c>
      <c r="I552" s="187" t="s">
        <v>85</v>
      </c>
      <c r="J552" s="30" t="s">
        <v>23</v>
      </c>
      <c r="K552" s="147"/>
      <c r="L552" s="201" t="s">
        <v>103</v>
      </c>
      <c r="M552" s="197">
        <f>SUMIFS(D569:D589,C569:C589,L552)</f>
        <v>20</v>
      </c>
      <c r="N552" s="202">
        <f>(M552-M556)/M556</f>
        <v>0.2727272727</v>
      </c>
      <c r="O552" s="11"/>
      <c r="P552" s="11"/>
      <c r="Q552" s="85"/>
      <c r="R552" s="85"/>
      <c r="S552" s="85"/>
      <c r="T552" s="85"/>
      <c r="U552" s="85"/>
      <c r="V552" s="85"/>
      <c r="W552" s="85"/>
      <c r="X552" s="85"/>
      <c r="Y552" s="85"/>
      <c r="Z552" s="85"/>
    </row>
    <row r="553">
      <c r="A553" s="200" t="s">
        <v>530</v>
      </c>
      <c r="B553" s="185" t="s">
        <v>6</v>
      </c>
      <c r="C553" s="187" t="s">
        <v>97</v>
      </c>
      <c r="D553" s="106">
        <v>1.0</v>
      </c>
      <c r="E553" s="185">
        <v>13.0</v>
      </c>
      <c r="F553" s="187" t="s">
        <v>6</v>
      </c>
      <c r="G553" s="188">
        <v>44660.0</v>
      </c>
      <c r="H553" s="107">
        <v>44662.0</v>
      </c>
      <c r="I553" s="187" t="s">
        <v>97</v>
      </c>
      <c r="J553" s="30" t="s">
        <v>23</v>
      </c>
      <c r="K553" s="147"/>
      <c r="L553" s="191" t="s">
        <v>105</v>
      </c>
      <c r="M553" s="203">
        <f>SUM(D569:D589)</f>
        <v>110</v>
      </c>
      <c r="N553" s="85"/>
      <c r="O553" s="11"/>
      <c r="P553" s="11"/>
      <c r="Q553" s="85"/>
      <c r="R553" s="85"/>
      <c r="S553" s="85"/>
      <c r="T553" s="85"/>
      <c r="U553" s="85"/>
      <c r="V553" s="85"/>
      <c r="W553" s="85"/>
      <c r="X553" s="85"/>
      <c r="Y553" s="85"/>
      <c r="Z553" s="85"/>
    </row>
    <row r="554">
      <c r="A554" s="200" t="s">
        <v>531</v>
      </c>
      <c r="B554" s="185" t="s">
        <v>6</v>
      </c>
      <c r="C554" s="187" t="s">
        <v>101</v>
      </c>
      <c r="D554" s="106">
        <v>0.5</v>
      </c>
      <c r="E554" s="185">
        <v>13.0</v>
      </c>
      <c r="F554" s="187" t="s">
        <v>6</v>
      </c>
      <c r="G554" s="188">
        <v>44660.0</v>
      </c>
      <c r="H554" s="107">
        <v>44662.0</v>
      </c>
      <c r="I554" s="187" t="s">
        <v>101</v>
      </c>
      <c r="J554" s="30" t="s">
        <v>23</v>
      </c>
      <c r="K554" s="147"/>
      <c r="L554" s="196" t="s">
        <v>107</v>
      </c>
      <c r="M554" s="204">
        <f>SUM(M552)</f>
        <v>20</v>
      </c>
      <c r="N554" s="85"/>
      <c r="O554" s="11"/>
      <c r="P554" s="11"/>
      <c r="Q554" s="85"/>
      <c r="R554" s="85"/>
      <c r="S554" s="85"/>
      <c r="T554" s="85"/>
      <c r="U554" s="85"/>
      <c r="V554" s="85"/>
      <c r="W554" s="85"/>
      <c r="X554" s="85"/>
      <c r="Y554" s="85"/>
      <c r="Z554" s="85"/>
    </row>
    <row r="555">
      <c r="A555" s="52" t="s">
        <v>532</v>
      </c>
      <c r="B555" s="185" t="s">
        <v>6</v>
      </c>
      <c r="C555" s="187" t="s">
        <v>363</v>
      </c>
      <c r="D555" s="106">
        <v>1.0</v>
      </c>
      <c r="E555" s="185">
        <v>13.0</v>
      </c>
      <c r="F555" s="187" t="s">
        <v>6</v>
      </c>
      <c r="G555" s="188">
        <v>44660.0</v>
      </c>
      <c r="H555" s="107">
        <v>44662.0</v>
      </c>
      <c r="I555" s="187" t="s">
        <v>363</v>
      </c>
      <c r="J555" s="30" t="s">
        <v>23</v>
      </c>
      <c r="K555" s="147"/>
      <c r="L555" s="196" t="s">
        <v>109</v>
      </c>
      <c r="M555" s="204">
        <f>M553-M554</f>
        <v>90</v>
      </c>
      <c r="N555" s="85"/>
      <c r="O555" s="11"/>
      <c r="P555" s="11"/>
      <c r="Q555" s="85"/>
      <c r="R555" s="85"/>
      <c r="S555" s="85"/>
      <c r="T555" s="85"/>
      <c r="U555" s="85"/>
      <c r="V555" s="85"/>
      <c r="W555" s="85"/>
      <c r="X555" s="85"/>
      <c r="Y555" s="85"/>
      <c r="Z555" s="85"/>
    </row>
    <row r="556">
      <c r="A556" s="200" t="s">
        <v>533</v>
      </c>
      <c r="B556" s="185" t="s">
        <v>6</v>
      </c>
      <c r="C556" s="187" t="s">
        <v>168</v>
      </c>
      <c r="D556" s="106">
        <v>1.0</v>
      </c>
      <c r="E556" s="185">
        <v>13.0</v>
      </c>
      <c r="F556" s="187" t="s">
        <v>6</v>
      </c>
      <c r="G556" s="188">
        <v>44660.0</v>
      </c>
      <c r="H556" s="107">
        <v>44662.0</v>
      </c>
      <c r="I556" s="187" t="s">
        <v>168</v>
      </c>
      <c r="J556" s="30" t="s">
        <v>23</v>
      </c>
      <c r="K556" s="147"/>
      <c r="L556" s="201" t="s">
        <v>111</v>
      </c>
      <c r="M556" s="205">
        <f>M553/7</f>
        <v>15.71428571</v>
      </c>
      <c r="N556" s="85"/>
      <c r="O556" s="11"/>
      <c r="P556" s="11"/>
      <c r="Q556" s="85"/>
      <c r="R556" s="85"/>
      <c r="S556" s="85"/>
      <c r="T556" s="85"/>
      <c r="U556" s="85"/>
      <c r="V556" s="85"/>
      <c r="W556" s="85"/>
      <c r="X556" s="85"/>
      <c r="Y556" s="85"/>
      <c r="Z556" s="85"/>
    </row>
    <row r="557">
      <c r="A557" s="200" t="s">
        <v>162</v>
      </c>
      <c r="B557" s="185" t="s">
        <v>6</v>
      </c>
      <c r="C557" s="187" t="s">
        <v>103</v>
      </c>
      <c r="D557" s="106">
        <v>0.5</v>
      </c>
      <c r="E557" s="185">
        <v>13.0</v>
      </c>
      <c r="F557" s="187" t="s">
        <v>6</v>
      </c>
      <c r="G557" s="188">
        <v>44660.0</v>
      </c>
      <c r="H557" s="107">
        <v>44662.0</v>
      </c>
      <c r="I557" s="187" t="s">
        <v>103</v>
      </c>
      <c r="J557" s="30" t="s">
        <v>23</v>
      </c>
      <c r="K557" s="147"/>
      <c r="N557" s="85"/>
      <c r="O557" s="11"/>
      <c r="P557" s="11"/>
      <c r="Q557" s="85"/>
      <c r="R557" s="85"/>
      <c r="S557" s="85"/>
      <c r="T557" s="85"/>
      <c r="U557" s="85"/>
      <c r="V557" s="85"/>
      <c r="W557" s="85"/>
      <c r="X557" s="85"/>
      <c r="Y557" s="85"/>
      <c r="Z557" s="85"/>
    </row>
    <row r="558">
      <c r="A558" s="52" t="s">
        <v>534</v>
      </c>
      <c r="B558" s="185" t="s">
        <v>6</v>
      </c>
      <c r="C558" s="187" t="s">
        <v>68</v>
      </c>
      <c r="D558" s="106">
        <v>1.0</v>
      </c>
      <c r="E558" s="185">
        <v>13.0</v>
      </c>
      <c r="F558" s="187" t="s">
        <v>6</v>
      </c>
      <c r="G558" s="188">
        <v>44661.0</v>
      </c>
      <c r="H558" s="107">
        <v>44662.0</v>
      </c>
      <c r="I558" s="187" t="s">
        <v>68</v>
      </c>
      <c r="J558" s="30" t="s">
        <v>23</v>
      </c>
      <c r="K558" s="147"/>
      <c r="N558" s="85"/>
      <c r="O558" s="11"/>
      <c r="P558" s="11"/>
      <c r="Q558" s="85"/>
      <c r="R558" s="85"/>
      <c r="S558" s="85"/>
      <c r="T558" s="85"/>
      <c r="U558" s="85"/>
      <c r="V558" s="85"/>
      <c r="W558" s="85"/>
      <c r="X558" s="85"/>
      <c r="Y558" s="85"/>
      <c r="Z558" s="85"/>
    </row>
    <row r="559">
      <c r="A559" s="52" t="s">
        <v>98</v>
      </c>
      <c r="B559" s="185" t="s">
        <v>6</v>
      </c>
      <c r="C559" s="187" t="s">
        <v>85</v>
      </c>
      <c r="D559" s="106">
        <v>1.0</v>
      </c>
      <c r="E559" s="185">
        <v>13.0</v>
      </c>
      <c r="F559" s="187" t="s">
        <v>6</v>
      </c>
      <c r="G559" s="188">
        <v>44661.0</v>
      </c>
      <c r="H559" s="107">
        <v>44662.0</v>
      </c>
      <c r="I559" s="187" t="s">
        <v>85</v>
      </c>
      <c r="J559" s="30" t="s">
        <v>23</v>
      </c>
      <c r="K559" s="147"/>
      <c r="N559" s="85"/>
      <c r="O559" s="11"/>
      <c r="P559" s="11"/>
      <c r="Q559" s="85"/>
      <c r="R559" s="85"/>
      <c r="S559" s="85"/>
      <c r="T559" s="85"/>
      <c r="U559" s="85"/>
      <c r="V559" s="85"/>
      <c r="W559" s="85"/>
      <c r="X559" s="85"/>
      <c r="Y559" s="85"/>
      <c r="Z559" s="85"/>
    </row>
    <row r="560">
      <c r="A560" s="52" t="s">
        <v>535</v>
      </c>
      <c r="B560" s="185" t="s">
        <v>6</v>
      </c>
      <c r="C560" s="187" t="s">
        <v>97</v>
      </c>
      <c r="D560" s="106">
        <v>1.0</v>
      </c>
      <c r="E560" s="185">
        <v>13.0</v>
      </c>
      <c r="F560" s="187" t="s">
        <v>6</v>
      </c>
      <c r="G560" s="188">
        <v>44661.0</v>
      </c>
      <c r="H560" s="107">
        <v>44662.0</v>
      </c>
      <c r="I560" s="187" t="s">
        <v>97</v>
      </c>
      <c r="J560" s="30" t="s">
        <v>23</v>
      </c>
      <c r="K560" s="147"/>
      <c r="N560" s="85"/>
      <c r="O560" s="11"/>
      <c r="P560" s="11"/>
      <c r="Q560" s="85"/>
      <c r="R560" s="85"/>
      <c r="S560" s="85"/>
      <c r="T560" s="85"/>
      <c r="U560" s="85"/>
      <c r="V560" s="85"/>
      <c r="W560" s="85"/>
      <c r="X560" s="85"/>
      <c r="Y560" s="85"/>
      <c r="Z560" s="85"/>
    </row>
    <row r="561">
      <c r="A561" s="52" t="s">
        <v>536</v>
      </c>
      <c r="B561" s="185" t="s">
        <v>6</v>
      </c>
      <c r="C561" s="187" t="s">
        <v>101</v>
      </c>
      <c r="D561" s="106">
        <v>1.0</v>
      </c>
      <c r="E561" s="185">
        <v>13.0</v>
      </c>
      <c r="F561" s="187" t="s">
        <v>6</v>
      </c>
      <c r="G561" s="188">
        <v>44661.0</v>
      </c>
      <c r="H561" s="107">
        <v>44662.0</v>
      </c>
      <c r="I561" s="187" t="s">
        <v>101</v>
      </c>
      <c r="J561" s="30" t="s">
        <v>23</v>
      </c>
      <c r="K561" s="147"/>
      <c r="N561" s="85"/>
      <c r="O561" s="11"/>
      <c r="P561" s="11"/>
      <c r="Q561" s="85"/>
      <c r="R561" s="85"/>
      <c r="S561" s="85"/>
      <c r="T561" s="85"/>
      <c r="U561" s="85"/>
      <c r="V561" s="85"/>
      <c r="W561" s="85"/>
      <c r="X561" s="85"/>
      <c r="Y561" s="85"/>
      <c r="Z561" s="85"/>
    </row>
    <row r="562">
      <c r="A562" s="52" t="s">
        <v>537</v>
      </c>
      <c r="B562" s="185" t="s">
        <v>6</v>
      </c>
      <c r="C562" s="187" t="s">
        <v>363</v>
      </c>
      <c r="D562" s="106">
        <v>1.0</v>
      </c>
      <c r="E562" s="185">
        <v>13.0</v>
      </c>
      <c r="F562" s="187" t="s">
        <v>6</v>
      </c>
      <c r="G562" s="188">
        <v>44661.0</v>
      </c>
      <c r="H562" s="107">
        <v>44662.0</v>
      </c>
      <c r="I562" s="187" t="s">
        <v>363</v>
      </c>
      <c r="J562" s="30" t="s">
        <v>23</v>
      </c>
      <c r="K562" s="147"/>
      <c r="N562" s="85"/>
      <c r="O562" s="11"/>
      <c r="P562" s="11"/>
      <c r="Q562" s="85"/>
      <c r="R562" s="85"/>
      <c r="S562" s="85"/>
      <c r="T562" s="85"/>
      <c r="U562" s="85"/>
      <c r="V562" s="85"/>
      <c r="W562" s="85"/>
      <c r="X562" s="85"/>
      <c r="Y562" s="85"/>
      <c r="Z562" s="85"/>
    </row>
    <row r="563">
      <c r="A563" s="52" t="s">
        <v>538</v>
      </c>
      <c r="B563" s="185" t="s">
        <v>6</v>
      </c>
      <c r="C563" s="187" t="s">
        <v>168</v>
      </c>
      <c r="D563" s="106">
        <v>1.0</v>
      </c>
      <c r="E563" s="185">
        <v>13.0</v>
      </c>
      <c r="F563" s="187" t="s">
        <v>6</v>
      </c>
      <c r="G563" s="188">
        <v>44661.0</v>
      </c>
      <c r="H563" s="107">
        <v>44662.0</v>
      </c>
      <c r="I563" s="187" t="s">
        <v>168</v>
      </c>
      <c r="J563" s="30" t="s">
        <v>23</v>
      </c>
      <c r="K563" s="147"/>
      <c r="N563" s="85"/>
      <c r="O563" s="11"/>
      <c r="P563" s="11"/>
      <c r="Q563" s="85"/>
      <c r="R563" s="85"/>
      <c r="S563" s="85"/>
      <c r="T563" s="85"/>
      <c r="U563" s="85"/>
      <c r="V563" s="85"/>
      <c r="W563" s="85"/>
      <c r="X563" s="85"/>
      <c r="Y563" s="85"/>
      <c r="Z563" s="85"/>
    </row>
    <row r="564">
      <c r="A564" s="52" t="s">
        <v>161</v>
      </c>
      <c r="B564" s="185" t="s">
        <v>6</v>
      </c>
      <c r="C564" s="187" t="s">
        <v>103</v>
      </c>
      <c r="D564" s="106">
        <v>1.0</v>
      </c>
      <c r="E564" s="185">
        <v>13.0</v>
      </c>
      <c r="F564" s="187" t="s">
        <v>6</v>
      </c>
      <c r="G564" s="188">
        <v>44661.0</v>
      </c>
      <c r="H564" s="107">
        <v>44662.0</v>
      </c>
      <c r="I564" s="187" t="s">
        <v>103</v>
      </c>
      <c r="J564" s="30" t="s">
        <v>23</v>
      </c>
      <c r="K564" s="148"/>
      <c r="V564" s="85"/>
      <c r="W564" s="85"/>
      <c r="X564" s="85"/>
      <c r="Y564" s="85"/>
      <c r="Z564" s="85"/>
    </row>
    <row r="565">
      <c r="A565" s="189" t="s">
        <v>539</v>
      </c>
      <c r="B565" s="185" t="s">
        <v>6</v>
      </c>
      <c r="C565" s="186" t="s">
        <v>97</v>
      </c>
      <c r="D565" s="185">
        <v>1.0</v>
      </c>
      <c r="E565" s="185">
        <v>13.0</v>
      </c>
      <c r="F565" s="187" t="s">
        <v>6</v>
      </c>
      <c r="G565" s="188">
        <v>44667.0</v>
      </c>
      <c r="H565" s="188">
        <v>44667.0</v>
      </c>
      <c r="I565" s="186" t="s">
        <v>97</v>
      </c>
      <c r="J565" s="186" t="s">
        <v>48</v>
      </c>
      <c r="K565" s="148"/>
      <c r="N565" s="85"/>
      <c r="O565" s="11"/>
      <c r="P565" s="11"/>
      <c r="Q565" s="85"/>
      <c r="R565" s="85"/>
      <c r="S565" s="85"/>
      <c r="T565" s="85"/>
      <c r="U565" s="85"/>
      <c r="V565" s="85"/>
      <c r="W565" s="85"/>
      <c r="X565" s="85"/>
      <c r="Y565" s="85"/>
      <c r="Z565" s="85"/>
    </row>
    <row r="566">
      <c r="A566" s="189" t="s">
        <v>540</v>
      </c>
      <c r="B566" s="185" t="s">
        <v>6</v>
      </c>
      <c r="C566" s="186" t="s">
        <v>97</v>
      </c>
      <c r="D566" s="185">
        <v>1.0</v>
      </c>
      <c r="E566" s="185">
        <v>13.0</v>
      </c>
      <c r="F566" s="187" t="s">
        <v>6</v>
      </c>
      <c r="G566" s="188">
        <v>44667.0</v>
      </c>
      <c r="H566" s="188">
        <v>44667.0</v>
      </c>
      <c r="I566" s="186" t="s">
        <v>97</v>
      </c>
      <c r="J566" s="186" t="s">
        <v>48</v>
      </c>
      <c r="K566" s="147"/>
      <c r="N566" s="85"/>
      <c r="O566" s="11"/>
      <c r="P566" s="11"/>
      <c r="Q566" s="85"/>
      <c r="R566" s="85"/>
      <c r="S566" s="85"/>
      <c r="T566" s="85"/>
      <c r="U566" s="85"/>
      <c r="V566" s="85"/>
      <c r="W566" s="85"/>
      <c r="X566" s="85"/>
      <c r="Y566" s="85"/>
      <c r="Z566" s="85"/>
    </row>
    <row r="567">
      <c r="A567" s="189" t="s">
        <v>541</v>
      </c>
      <c r="B567" s="185" t="s">
        <v>6</v>
      </c>
      <c r="C567" s="186" t="s">
        <v>97</v>
      </c>
      <c r="D567" s="185">
        <v>1.0</v>
      </c>
      <c r="E567" s="185">
        <v>13.0</v>
      </c>
      <c r="F567" s="187" t="s">
        <v>6</v>
      </c>
      <c r="G567" s="188">
        <v>44667.0</v>
      </c>
      <c r="H567" s="188">
        <v>44667.0</v>
      </c>
      <c r="I567" s="186" t="s">
        <v>97</v>
      </c>
      <c r="J567" s="186" t="s">
        <v>48</v>
      </c>
      <c r="K567" s="148"/>
      <c r="N567" s="85"/>
      <c r="O567" s="11"/>
      <c r="P567" s="11"/>
      <c r="Q567" s="85"/>
      <c r="R567" s="85"/>
      <c r="S567" s="85"/>
      <c r="T567" s="85"/>
      <c r="U567" s="85"/>
      <c r="V567" s="85"/>
      <c r="W567" s="85"/>
      <c r="X567" s="85"/>
      <c r="Y567" s="85"/>
      <c r="Z567" s="85"/>
    </row>
    <row r="568">
      <c r="A568" s="189" t="s">
        <v>542</v>
      </c>
      <c r="B568" s="185" t="s">
        <v>6</v>
      </c>
      <c r="C568" s="186" t="s">
        <v>97</v>
      </c>
      <c r="D568" s="106">
        <v>3.0</v>
      </c>
      <c r="E568" s="185">
        <v>13.0</v>
      </c>
      <c r="F568" s="187" t="s">
        <v>6</v>
      </c>
      <c r="G568" s="188">
        <v>44667.0</v>
      </c>
      <c r="H568" s="188">
        <v>44667.0</v>
      </c>
      <c r="I568" s="186" t="s">
        <v>97</v>
      </c>
      <c r="J568" s="186" t="s">
        <v>48</v>
      </c>
      <c r="K568" s="148"/>
      <c r="N568" s="85"/>
      <c r="O568" s="11"/>
      <c r="P568" s="11"/>
      <c r="Q568" s="85"/>
      <c r="R568" s="85"/>
      <c r="S568" s="85"/>
      <c r="T568" s="85"/>
      <c r="U568" s="85"/>
      <c r="V568" s="85"/>
      <c r="W568" s="85"/>
      <c r="X568" s="85"/>
      <c r="Y568" s="85"/>
      <c r="Z568" s="85"/>
    </row>
    <row r="569">
      <c r="A569" s="189" t="s">
        <v>543</v>
      </c>
      <c r="B569" s="185" t="s">
        <v>6</v>
      </c>
      <c r="C569" s="186" t="s">
        <v>97</v>
      </c>
      <c r="D569" s="106">
        <v>3.0</v>
      </c>
      <c r="E569" s="185">
        <v>13.0</v>
      </c>
      <c r="F569" s="187" t="s">
        <v>6</v>
      </c>
      <c r="G569" s="188">
        <v>44667.0</v>
      </c>
      <c r="H569" s="188">
        <v>44667.0</v>
      </c>
      <c r="I569" s="186" t="s">
        <v>97</v>
      </c>
      <c r="J569" s="186" t="s">
        <v>48</v>
      </c>
      <c r="K569" s="147"/>
      <c r="N569" s="85"/>
      <c r="O569" s="11"/>
      <c r="P569" s="11"/>
      <c r="Q569" s="85"/>
      <c r="R569" s="85"/>
      <c r="S569" s="85"/>
      <c r="T569" s="85"/>
      <c r="U569" s="85"/>
      <c r="V569" s="85"/>
      <c r="W569" s="85"/>
      <c r="X569" s="85"/>
      <c r="Y569" s="85"/>
      <c r="Z569" s="85"/>
    </row>
    <row r="570">
      <c r="A570" s="189" t="s">
        <v>544</v>
      </c>
      <c r="B570" s="185" t="s">
        <v>6</v>
      </c>
      <c r="C570" s="186" t="s">
        <v>97</v>
      </c>
      <c r="D570" s="106">
        <v>3.0</v>
      </c>
      <c r="E570" s="185">
        <v>13.0</v>
      </c>
      <c r="F570" s="187" t="s">
        <v>6</v>
      </c>
      <c r="G570" s="188">
        <v>44667.0</v>
      </c>
      <c r="H570" s="188">
        <v>44667.0</v>
      </c>
      <c r="I570" s="186" t="s">
        <v>97</v>
      </c>
      <c r="J570" s="186" t="s">
        <v>48</v>
      </c>
      <c r="K570" s="147"/>
      <c r="N570" s="85"/>
      <c r="O570" s="11"/>
      <c r="P570" s="11"/>
      <c r="Q570" s="85"/>
      <c r="R570" s="85"/>
      <c r="S570" s="85"/>
      <c r="T570" s="85"/>
      <c r="U570" s="85"/>
      <c r="V570" s="85"/>
      <c r="W570" s="85"/>
      <c r="X570" s="85"/>
      <c r="Y570" s="85"/>
      <c r="Z570" s="85"/>
    </row>
    <row r="571">
      <c r="A571" s="189" t="s">
        <v>545</v>
      </c>
      <c r="B571" s="185" t="s">
        <v>6</v>
      </c>
      <c r="C571" s="186" t="s">
        <v>97</v>
      </c>
      <c r="D571" s="185">
        <v>6.0</v>
      </c>
      <c r="E571" s="185">
        <v>13.0</v>
      </c>
      <c r="F571" s="187" t="s">
        <v>6</v>
      </c>
      <c r="G571" s="188">
        <v>44667.0</v>
      </c>
      <c r="H571" s="188">
        <v>44667.0</v>
      </c>
      <c r="I571" s="186" t="s">
        <v>97</v>
      </c>
      <c r="J571" s="186" t="s">
        <v>48</v>
      </c>
      <c r="K571" s="147"/>
      <c r="N571" s="85"/>
      <c r="O571" s="11"/>
      <c r="P571" s="11"/>
      <c r="Q571" s="85"/>
      <c r="R571" s="85"/>
      <c r="S571" s="85"/>
      <c r="T571" s="85"/>
      <c r="U571" s="85"/>
      <c r="V571" s="85"/>
      <c r="W571" s="85"/>
      <c r="X571" s="85"/>
      <c r="Y571" s="85"/>
      <c r="Z571" s="85"/>
    </row>
    <row r="572">
      <c r="A572" s="189" t="s">
        <v>546</v>
      </c>
      <c r="B572" s="185" t="s">
        <v>6</v>
      </c>
      <c r="C572" s="187" t="s">
        <v>97</v>
      </c>
      <c r="D572" s="106">
        <v>3.0</v>
      </c>
      <c r="E572" s="185">
        <v>13.0</v>
      </c>
      <c r="F572" s="187" t="s">
        <v>6</v>
      </c>
      <c r="G572" s="188">
        <v>44667.0</v>
      </c>
      <c r="H572" s="188">
        <v>44667.0</v>
      </c>
      <c r="I572" s="187" t="s">
        <v>97</v>
      </c>
      <c r="J572" s="186" t="s">
        <v>48</v>
      </c>
      <c r="K572" s="147"/>
      <c r="N572" s="85"/>
      <c r="O572" s="11"/>
      <c r="P572" s="11"/>
      <c r="Q572" s="85"/>
      <c r="R572" s="85"/>
      <c r="S572" s="85"/>
      <c r="T572" s="85"/>
      <c r="U572" s="85"/>
      <c r="V572" s="85"/>
      <c r="W572" s="85"/>
      <c r="X572" s="85"/>
      <c r="Y572" s="85"/>
      <c r="Z572" s="85"/>
    </row>
    <row r="573">
      <c r="A573" s="189" t="s">
        <v>547</v>
      </c>
      <c r="B573" s="185" t="s">
        <v>6</v>
      </c>
      <c r="C573" s="187" t="s">
        <v>97</v>
      </c>
      <c r="D573" s="185">
        <v>3.0</v>
      </c>
      <c r="E573" s="185">
        <v>13.0</v>
      </c>
      <c r="F573" s="187" t="s">
        <v>6</v>
      </c>
      <c r="G573" s="188">
        <v>44667.0</v>
      </c>
      <c r="H573" s="188">
        <v>44678.0</v>
      </c>
      <c r="I573" s="187" t="s">
        <v>97</v>
      </c>
      <c r="J573" s="187" t="s">
        <v>18</v>
      </c>
      <c r="K573" s="147"/>
      <c r="P573" s="85"/>
      <c r="Q573" s="85"/>
      <c r="R573" s="85"/>
      <c r="S573" s="85"/>
      <c r="T573" s="85"/>
      <c r="U573" s="85"/>
      <c r="V573" s="85"/>
      <c r="W573" s="85"/>
      <c r="X573" s="85"/>
      <c r="Y573" s="85"/>
      <c r="Z573" s="85"/>
    </row>
    <row r="574">
      <c r="A574" s="189" t="s">
        <v>548</v>
      </c>
      <c r="B574" s="185" t="s">
        <v>6</v>
      </c>
      <c r="C574" s="187" t="s">
        <v>103</v>
      </c>
      <c r="D574" s="185">
        <v>10.0</v>
      </c>
      <c r="E574" s="185">
        <v>13.0</v>
      </c>
      <c r="F574" s="187" t="s">
        <v>6</v>
      </c>
      <c r="G574" s="188">
        <v>44667.0</v>
      </c>
      <c r="H574" s="188">
        <v>44678.0</v>
      </c>
      <c r="I574" s="187" t="s">
        <v>103</v>
      </c>
      <c r="J574" s="187" t="s">
        <v>153</v>
      </c>
      <c r="K574" s="147"/>
      <c r="P574" s="85"/>
      <c r="Q574" s="85"/>
      <c r="R574" s="85"/>
      <c r="S574" s="85"/>
      <c r="T574" s="85"/>
      <c r="U574" s="85"/>
      <c r="V574" s="85"/>
      <c r="W574" s="85"/>
      <c r="X574" s="85"/>
      <c r="Y574" s="85"/>
      <c r="Z574" s="85"/>
    </row>
    <row r="575">
      <c r="A575" s="189" t="s">
        <v>549</v>
      </c>
      <c r="B575" s="185" t="s">
        <v>6</v>
      </c>
      <c r="C575" s="187" t="s">
        <v>103</v>
      </c>
      <c r="D575" s="185">
        <v>10.0</v>
      </c>
      <c r="E575" s="185">
        <v>13.0</v>
      </c>
      <c r="F575" s="187" t="s">
        <v>6</v>
      </c>
      <c r="G575" s="188">
        <v>44667.0</v>
      </c>
      <c r="H575" s="188">
        <v>44678.0</v>
      </c>
      <c r="I575" s="187" t="s">
        <v>103</v>
      </c>
      <c r="J575" s="187" t="s">
        <v>153</v>
      </c>
      <c r="K575" s="147"/>
      <c r="O575" s="112"/>
      <c r="P575" s="85"/>
      <c r="Q575" s="85"/>
      <c r="R575" s="85"/>
      <c r="S575" s="85"/>
      <c r="T575" s="85"/>
      <c r="U575" s="85"/>
      <c r="V575" s="85"/>
      <c r="W575" s="85"/>
      <c r="X575" s="85"/>
      <c r="Y575" s="85"/>
      <c r="Z575" s="85"/>
    </row>
    <row r="576">
      <c r="A576" s="189" t="s">
        <v>550</v>
      </c>
      <c r="B576" s="185" t="s">
        <v>6</v>
      </c>
      <c r="C576" s="187" t="s">
        <v>168</v>
      </c>
      <c r="D576" s="185">
        <v>6.0</v>
      </c>
      <c r="E576" s="185">
        <v>13.0</v>
      </c>
      <c r="F576" s="187" t="s">
        <v>6</v>
      </c>
      <c r="G576" s="188">
        <v>44667.0</v>
      </c>
      <c r="H576" s="188">
        <v>44667.0</v>
      </c>
      <c r="I576" s="187" t="s">
        <v>168</v>
      </c>
      <c r="J576" s="187" t="s">
        <v>551</v>
      </c>
      <c r="N576" s="85"/>
      <c r="O576" s="11"/>
      <c r="P576" s="11"/>
      <c r="Q576" s="85"/>
      <c r="R576" s="85"/>
      <c r="S576" s="85"/>
      <c r="T576" s="85"/>
      <c r="U576" s="85"/>
      <c r="V576" s="85"/>
      <c r="W576" s="85"/>
      <c r="X576" s="85"/>
      <c r="Y576" s="85"/>
      <c r="Z576" s="85"/>
    </row>
    <row r="577">
      <c r="A577" s="189" t="s">
        <v>552</v>
      </c>
      <c r="B577" s="185" t="s">
        <v>6</v>
      </c>
      <c r="C577" s="187" t="s">
        <v>168</v>
      </c>
      <c r="D577" s="106">
        <v>8.0</v>
      </c>
      <c r="E577" s="185">
        <v>13.0</v>
      </c>
      <c r="F577" s="187" t="s">
        <v>6</v>
      </c>
      <c r="G577" s="188">
        <v>44667.0</v>
      </c>
      <c r="H577" s="188">
        <v>44667.0</v>
      </c>
      <c r="I577" s="187" t="s">
        <v>168</v>
      </c>
      <c r="J577" s="187" t="s">
        <v>551</v>
      </c>
      <c r="K577" s="147"/>
      <c r="P577" s="85"/>
      <c r="Q577" s="85"/>
      <c r="R577" s="85"/>
      <c r="S577" s="85"/>
      <c r="T577" s="85"/>
      <c r="U577" s="85"/>
      <c r="V577" s="85"/>
      <c r="W577" s="85"/>
      <c r="X577" s="85"/>
      <c r="Y577" s="85"/>
      <c r="Z577" s="85"/>
    </row>
    <row r="578">
      <c r="A578" s="189" t="s">
        <v>553</v>
      </c>
      <c r="B578" s="185" t="s">
        <v>6</v>
      </c>
      <c r="C578" s="187" t="s">
        <v>168</v>
      </c>
      <c r="D578" s="185">
        <v>8.0</v>
      </c>
      <c r="E578" s="185">
        <v>13.0</v>
      </c>
      <c r="F578" s="187" t="s">
        <v>6</v>
      </c>
      <c r="G578" s="188">
        <v>44667.0</v>
      </c>
      <c r="H578" s="188">
        <v>44667.0</v>
      </c>
      <c r="I578" s="187" t="s">
        <v>168</v>
      </c>
      <c r="J578" s="187" t="s">
        <v>551</v>
      </c>
      <c r="K578" s="147"/>
      <c r="P578" s="85"/>
      <c r="Q578" s="85"/>
      <c r="R578" s="85"/>
      <c r="S578" s="85"/>
      <c r="T578" s="85"/>
      <c r="U578" s="85"/>
      <c r="V578" s="85"/>
      <c r="W578" s="85"/>
      <c r="X578" s="85"/>
      <c r="Y578" s="85"/>
      <c r="Z578" s="85"/>
    </row>
    <row r="579">
      <c r="A579" s="189" t="s">
        <v>554</v>
      </c>
      <c r="B579" s="185" t="s">
        <v>6</v>
      </c>
      <c r="C579" s="187" t="s">
        <v>168</v>
      </c>
      <c r="D579" s="185">
        <v>6.0</v>
      </c>
      <c r="E579" s="185">
        <v>13.0</v>
      </c>
      <c r="F579" s="187" t="s">
        <v>6</v>
      </c>
      <c r="G579" s="188">
        <v>44667.0</v>
      </c>
      <c r="H579" s="188">
        <v>44667.0</v>
      </c>
      <c r="I579" s="187" t="s">
        <v>168</v>
      </c>
      <c r="J579" s="187"/>
      <c r="N579" s="85"/>
      <c r="O579" s="11"/>
      <c r="P579" s="11"/>
      <c r="Q579" s="85"/>
      <c r="R579" s="85"/>
      <c r="S579" s="85"/>
      <c r="T579" s="85"/>
      <c r="U579" s="85"/>
      <c r="V579" s="85"/>
      <c r="W579" s="85"/>
      <c r="X579" s="85"/>
      <c r="Y579" s="85"/>
      <c r="Z579" s="85"/>
    </row>
    <row r="580">
      <c r="A580" s="189" t="s">
        <v>555</v>
      </c>
      <c r="B580" s="185" t="s">
        <v>6</v>
      </c>
      <c r="C580" s="187" t="s">
        <v>68</v>
      </c>
      <c r="D580" s="185">
        <v>2.0</v>
      </c>
      <c r="E580" s="185">
        <v>13.0</v>
      </c>
      <c r="F580" s="187" t="s">
        <v>6</v>
      </c>
      <c r="G580" s="188">
        <v>44667.0</v>
      </c>
      <c r="H580" s="188">
        <v>44676.0</v>
      </c>
      <c r="I580" s="187" t="s">
        <v>68</v>
      </c>
      <c r="J580" s="187" t="s">
        <v>69</v>
      </c>
      <c r="N580" s="85"/>
      <c r="O580" s="11"/>
      <c r="P580" s="11"/>
      <c r="Q580" s="85"/>
      <c r="R580" s="85"/>
      <c r="S580" s="85"/>
      <c r="T580" s="85"/>
      <c r="U580" s="85"/>
      <c r="V580" s="85"/>
      <c r="W580" s="85"/>
      <c r="X580" s="85"/>
      <c r="Y580" s="85"/>
      <c r="Z580" s="85"/>
    </row>
    <row r="581">
      <c r="A581" s="206" t="s">
        <v>556</v>
      </c>
      <c r="B581" s="185" t="s">
        <v>6</v>
      </c>
      <c r="C581" s="187" t="s">
        <v>68</v>
      </c>
      <c r="D581" s="185">
        <v>2.0</v>
      </c>
      <c r="E581" s="185">
        <v>13.0</v>
      </c>
      <c r="F581" s="187" t="s">
        <v>6</v>
      </c>
      <c r="G581" s="188">
        <v>44667.0</v>
      </c>
      <c r="H581" s="188">
        <v>44676.0</v>
      </c>
      <c r="I581" s="187" t="s">
        <v>68</v>
      </c>
      <c r="J581" s="187" t="s">
        <v>69</v>
      </c>
      <c r="N581" s="85"/>
      <c r="O581" s="11"/>
      <c r="P581" s="11"/>
      <c r="Q581" s="85"/>
      <c r="R581" s="85"/>
      <c r="S581" s="85"/>
      <c r="T581" s="85"/>
      <c r="U581" s="85"/>
      <c r="V581" s="85"/>
      <c r="W581" s="85"/>
      <c r="X581" s="85"/>
      <c r="Y581" s="85"/>
      <c r="Z581" s="85"/>
    </row>
    <row r="582">
      <c r="A582" s="189" t="s">
        <v>557</v>
      </c>
      <c r="B582" s="185" t="s">
        <v>6</v>
      </c>
      <c r="C582" s="187" t="s">
        <v>68</v>
      </c>
      <c r="D582" s="185">
        <v>2.0</v>
      </c>
      <c r="E582" s="185">
        <v>13.0</v>
      </c>
      <c r="F582" s="187" t="s">
        <v>6</v>
      </c>
      <c r="G582" s="188">
        <v>44667.0</v>
      </c>
      <c r="H582" s="188">
        <v>44676.0</v>
      </c>
      <c r="I582" s="187" t="s">
        <v>68</v>
      </c>
      <c r="J582" s="187" t="s">
        <v>69</v>
      </c>
      <c r="N582" s="85"/>
      <c r="O582" s="11"/>
      <c r="P582" s="11"/>
      <c r="Q582" s="85"/>
      <c r="R582" s="85"/>
      <c r="S582" s="85"/>
      <c r="T582" s="85"/>
      <c r="U582" s="85"/>
      <c r="V582" s="85"/>
      <c r="W582" s="85"/>
      <c r="X582" s="85"/>
      <c r="Y582" s="85"/>
      <c r="Z582" s="85"/>
    </row>
    <row r="583">
      <c r="A583" s="206" t="s">
        <v>558</v>
      </c>
      <c r="B583" s="185" t="s">
        <v>6</v>
      </c>
      <c r="C583" s="187" t="s">
        <v>68</v>
      </c>
      <c r="D583" s="185">
        <v>2.0</v>
      </c>
      <c r="E583" s="185">
        <v>13.0</v>
      </c>
      <c r="F583" s="187" t="s">
        <v>6</v>
      </c>
      <c r="G583" s="188">
        <v>44667.0</v>
      </c>
      <c r="H583" s="188">
        <v>44676.0</v>
      </c>
      <c r="I583" s="187" t="s">
        <v>68</v>
      </c>
      <c r="J583" s="187" t="s">
        <v>69</v>
      </c>
      <c r="N583" s="85"/>
      <c r="O583" s="11"/>
      <c r="P583" s="11"/>
      <c r="Q583" s="85"/>
      <c r="R583" s="85"/>
      <c r="S583" s="85"/>
      <c r="T583" s="85"/>
      <c r="U583" s="85"/>
      <c r="V583" s="85"/>
      <c r="W583" s="85"/>
      <c r="X583" s="85"/>
      <c r="Y583" s="85"/>
      <c r="Z583" s="85"/>
    </row>
    <row r="584">
      <c r="A584" s="189" t="s">
        <v>559</v>
      </c>
      <c r="B584" s="185" t="s">
        <v>6</v>
      </c>
      <c r="C584" s="187" t="s">
        <v>363</v>
      </c>
      <c r="D584" s="185">
        <v>6.0</v>
      </c>
      <c r="E584" s="185">
        <v>13.0</v>
      </c>
      <c r="F584" s="187" t="s">
        <v>6</v>
      </c>
      <c r="G584" s="188">
        <v>44667.0</v>
      </c>
      <c r="H584" s="188">
        <v>44667.0</v>
      </c>
      <c r="I584" s="187" t="s">
        <v>363</v>
      </c>
      <c r="J584" s="187" t="s">
        <v>23</v>
      </c>
      <c r="N584" s="85"/>
      <c r="O584" s="11"/>
      <c r="P584" s="11"/>
      <c r="Q584" s="85"/>
      <c r="R584" s="85"/>
      <c r="S584" s="85"/>
      <c r="T584" s="85"/>
      <c r="U584" s="85"/>
      <c r="V584" s="85"/>
      <c r="W584" s="85"/>
      <c r="X584" s="85"/>
      <c r="Y584" s="85"/>
      <c r="Z584" s="85"/>
    </row>
    <row r="585">
      <c r="A585" s="189" t="s">
        <v>560</v>
      </c>
      <c r="B585" s="185" t="s">
        <v>6</v>
      </c>
      <c r="C585" s="187" t="s">
        <v>363</v>
      </c>
      <c r="D585" s="185">
        <v>10.0</v>
      </c>
      <c r="E585" s="185">
        <v>13.0</v>
      </c>
      <c r="F585" s="187" t="s">
        <v>6</v>
      </c>
      <c r="G585" s="188">
        <v>44667.0</v>
      </c>
      <c r="H585" s="188">
        <v>44667.0</v>
      </c>
      <c r="I585" s="187" t="s">
        <v>363</v>
      </c>
      <c r="J585" s="187" t="s">
        <v>502</v>
      </c>
      <c r="N585" s="85"/>
      <c r="O585" s="11"/>
      <c r="P585" s="11"/>
      <c r="Q585" s="85"/>
      <c r="R585" s="85"/>
      <c r="S585" s="85"/>
      <c r="T585" s="85"/>
      <c r="U585" s="85"/>
      <c r="V585" s="85"/>
      <c r="W585" s="85"/>
      <c r="X585" s="85"/>
      <c r="Y585" s="85"/>
      <c r="Z585" s="85"/>
    </row>
    <row r="586">
      <c r="A586" s="189" t="s">
        <v>561</v>
      </c>
      <c r="B586" s="185" t="s">
        <v>6</v>
      </c>
      <c r="C586" s="187" t="s">
        <v>363</v>
      </c>
      <c r="D586" s="185">
        <v>4.0</v>
      </c>
      <c r="E586" s="185">
        <v>13.0</v>
      </c>
      <c r="F586" s="187" t="s">
        <v>6</v>
      </c>
      <c r="G586" s="188">
        <v>44667.0</v>
      </c>
      <c r="H586" s="188">
        <v>44667.0</v>
      </c>
      <c r="I586" s="187" t="s">
        <v>363</v>
      </c>
      <c r="J586" s="187" t="s">
        <v>502</v>
      </c>
      <c r="N586" s="85"/>
      <c r="O586" s="11"/>
      <c r="P586" s="11"/>
      <c r="Q586" s="85"/>
      <c r="R586" s="85"/>
      <c r="S586" s="85"/>
      <c r="T586" s="85"/>
      <c r="U586" s="85"/>
      <c r="V586" s="85"/>
      <c r="W586" s="85"/>
      <c r="X586" s="85"/>
      <c r="Y586" s="85"/>
      <c r="Z586" s="85"/>
    </row>
    <row r="587">
      <c r="A587" s="189" t="s">
        <v>562</v>
      </c>
      <c r="B587" s="185" t="s">
        <v>6</v>
      </c>
      <c r="C587" s="187" t="s">
        <v>101</v>
      </c>
      <c r="D587" s="185">
        <v>4.0</v>
      </c>
      <c r="E587" s="185">
        <v>13.0</v>
      </c>
      <c r="F587" s="187" t="s">
        <v>6</v>
      </c>
      <c r="G587" s="188">
        <v>44667.0</v>
      </c>
      <c r="H587" s="188">
        <v>44667.0</v>
      </c>
      <c r="I587" s="187" t="s">
        <v>101</v>
      </c>
      <c r="J587" s="187" t="s">
        <v>139</v>
      </c>
      <c r="N587" s="85"/>
      <c r="O587" s="11"/>
      <c r="P587" s="11"/>
      <c r="Q587" s="85"/>
      <c r="R587" s="85"/>
      <c r="S587" s="85"/>
      <c r="T587" s="85"/>
      <c r="U587" s="85"/>
      <c r="V587" s="85"/>
      <c r="W587" s="85"/>
      <c r="X587" s="85"/>
      <c r="Y587" s="85"/>
      <c r="Z587" s="85"/>
    </row>
    <row r="588">
      <c r="A588" s="189" t="s">
        <v>563</v>
      </c>
      <c r="B588" s="185" t="s">
        <v>6</v>
      </c>
      <c r="C588" s="187" t="s">
        <v>101</v>
      </c>
      <c r="D588" s="185">
        <v>4.0</v>
      </c>
      <c r="E588" s="185">
        <v>13.0</v>
      </c>
      <c r="F588" s="187" t="s">
        <v>6</v>
      </c>
      <c r="G588" s="188">
        <v>44667.0</v>
      </c>
      <c r="H588" s="188">
        <v>44667.0</v>
      </c>
      <c r="I588" s="187" t="s">
        <v>101</v>
      </c>
      <c r="J588" s="187" t="s">
        <v>139</v>
      </c>
      <c r="K588" s="147"/>
      <c r="N588" s="85"/>
      <c r="O588" s="85"/>
      <c r="P588" s="85"/>
      <c r="Q588" s="85"/>
      <c r="R588" s="85"/>
      <c r="S588" s="85"/>
      <c r="T588" s="85"/>
      <c r="U588" s="85"/>
      <c r="V588" s="85"/>
      <c r="W588" s="85"/>
      <c r="X588" s="85"/>
      <c r="Y588" s="85"/>
      <c r="Z588" s="85"/>
    </row>
    <row r="589">
      <c r="A589" s="189" t="s">
        <v>564</v>
      </c>
      <c r="B589" s="185" t="s">
        <v>6</v>
      </c>
      <c r="C589" s="187" t="s">
        <v>363</v>
      </c>
      <c r="D589" s="185">
        <v>8.0</v>
      </c>
      <c r="E589" s="185">
        <v>13.0</v>
      </c>
      <c r="F589" s="187" t="s">
        <v>6</v>
      </c>
      <c r="G589" s="188">
        <v>44668.0</v>
      </c>
      <c r="H589" s="188">
        <v>44668.0</v>
      </c>
      <c r="I589" s="187" t="s">
        <v>363</v>
      </c>
      <c r="J589" s="187" t="s">
        <v>57</v>
      </c>
      <c r="K589" s="26"/>
    </row>
    <row r="590">
      <c r="A590" s="207" t="s">
        <v>565</v>
      </c>
      <c r="B590" s="208" t="s">
        <v>6</v>
      </c>
      <c r="C590" s="118" t="s">
        <v>363</v>
      </c>
      <c r="D590" s="110">
        <v>3.0</v>
      </c>
      <c r="E590" s="208">
        <v>14.0</v>
      </c>
      <c r="F590" s="118" t="s">
        <v>6</v>
      </c>
      <c r="G590" s="209">
        <v>44673.0</v>
      </c>
      <c r="H590" s="210">
        <v>44674.0</v>
      </c>
      <c r="I590" s="118" t="s">
        <v>97</v>
      </c>
      <c r="J590" s="118" t="s">
        <v>12</v>
      </c>
      <c r="K590" s="26"/>
    </row>
    <row r="591">
      <c r="A591" s="207" t="s">
        <v>566</v>
      </c>
      <c r="B591" s="208" t="s">
        <v>6</v>
      </c>
      <c r="C591" s="118" t="s">
        <v>363</v>
      </c>
      <c r="D591" s="110">
        <v>2.0</v>
      </c>
      <c r="E591" s="208">
        <v>14.0</v>
      </c>
      <c r="F591" s="118" t="s">
        <v>6</v>
      </c>
      <c r="G591" s="209">
        <v>44673.0</v>
      </c>
      <c r="H591" s="210">
        <v>44674.0</v>
      </c>
      <c r="I591" s="118" t="s">
        <v>97</v>
      </c>
      <c r="J591" s="118" t="s">
        <v>12</v>
      </c>
      <c r="K591" s="147"/>
      <c r="L591" s="162" t="s">
        <v>387</v>
      </c>
      <c r="M591" s="162" t="s">
        <v>388</v>
      </c>
      <c r="N591" s="112" t="s">
        <v>525</v>
      </c>
      <c r="O591" s="11"/>
      <c r="P591" s="11"/>
      <c r="Q591" s="85"/>
      <c r="R591" s="85"/>
      <c r="S591" s="85"/>
      <c r="T591" s="85"/>
      <c r="U591" s="85"/>
      <c r="V591" s="85"/>
      <c r="W591" s="85"/>
      <c r="X591" s="85"/>
      <c r="Y591" s="85"/>
      <c r="Z591" s="85"/>
    </row>
    <row r="592">
      <c r="A592" s="207" t="s">
        <v>567</v>
      </c>
      <c r="B592" s="208" t="s">
        <v>6</v>
      </c>
      <c r="C592" s="118" t="s">
        <v>363</v>
      </c>
      <c r="D592" s="110">
        <v>8.0</v>
      </c>
      <c r="E592" s="208">
        <v>14.0</v>
      </c>
      <c r="F592" s="118" t="s">
        <v>6</v>
      </c>
      <c r="G592" s="209">
        <v>44680.0</v>
      </c>
      <c r="H592" s="210">
        <v>44681.0</v>
      </c>
      <c r="I592" s="118" t="s">
        <v>97</v>
      </c>
      <c r="J592" s="33" t="s">
        <v>12</v>
      </c>
      <c r="K592" s="26"/>
      <c r="L592" s="211" t="s">
        <v>68</v>
      </c>
      <c r="M592" s="212">
        <f>SUMIFS(D590:D660,C590:C660,L592)</f>
        <v>20.5</v>
      </c>
      <c r="N592" s="213">
        <f>(M592-M602)/M602</f>
        <v>2.776315789</v>
      </c>
    </row>
    <row r="593">
      <c r="A593" s="214" t="s">
        <v>568</v>
      </c>
      <c r="B593" s="208" t="s">
        <v>6</v>
      </c>
      <c r="C593" s="118" t="s">
        <v>97</v>
      </c>
      <c r="D593" s="208">
        <v>4.0</v>
      </c>
      <c r="E593" s="208">
        <v>14.0</v>
      </c>
      <c r="F593" s="118" t="s">
        <v>6</v>
      </c>
      <c r="G593" s="209">
        <v>44670.0</v>
      </c>
      <c r="H593" s="210">
        <v>44673.0</v>
      </c>
      <c r="I593" s="118" t="s">
        <v>97</v>
      </c>
      <c r="J593" s="118" t="s">
        <v>12</v>
      </c>
      <c r="K593" s="26"/>
      <c r="L593" s="215" t="s">
        <v>85</v>
      </c>
      <c r="M593" s="216">
        <f>SUMIFS(D590:D660,C590:C660,L593)</f>
        <v>25.5</v>
      </c>
      <c r="N593" s="217">
        <f>(M593-M602)/M602</f>
        <v>3.697368421</v>
      </c>
    </row>
    <row r="594">
      <c r="A594" s="207" t="s">
        <v>96</v>
      </c>
      <c r="B594" s="208" t="s">
        <v>6</v>
      </c>
      <c r="C594" s="118" t="s">
        <v>168</v>
      </c>
      <c r="D594" s="110">
        <v>2.0</v>
      </c>
      <c r="E594" s="208">
        <v>14.0</v>
      </c>
      <c r="F594" s="118" t="s">
        <v>6</v>
      </c>
      <c r="G594" s="209">
        <v>44670.0</v>
      </c>
      <c r="H594" s="210">
        <v>44674.0</v>
      </c>
      <c r="I594" s="118" t="s">
        <v>97</v>
      </c>
      <c r="J594" s="33" t="s">
        <v>23</v>
      </c>
      <c r="K594" s="26"/>
      <c r="L594" s="215" t="s">
        <v>97</v>
      </c>
      <c r="M594" s="216">
        <f>SUMIFS(D590:D660,C590:C660,L594)</f>
        <v>38</v>
      </c>
      <c r="N594" s="217">
        <f>(M594-M602)/M602</f>
        <v>6</v>
      </c>
    </row>
    <row r="595">
      <c r="A595" s="207" t="s">
        <v>96</v>
      </c>
      <c r="B595" s="208" t="s">
        <v>6</v>
      </c>
      <c r="C595" s="118" t="s">
        <v>68</v>
      </c>
      <c r="D595" s="110">
        <v>2.0</v>
      </c>
      <c r="E595" s="208">
        <v>14.0</v>
      </c>
      <c r="F595" s="118" t="s">
        <v>6</v>
      </c>
      <c r="G595" s="209">
        <v>44670.0</v>
      </c>
      <c r="H595" s="210">
        <v>44676.0</v>
      </c>
      <c r="I595" s="118" t="s">
        <v>97</v>
      </c>
      <c r="J595" s="33" t="s">
        <v>23</v>
      </c>
      <c r="K595" s="147"/>
      <c r="L595" s="215" t="s">
        <v>101</v>
      </c>
      <c r="M595" s="216">
        <f>SUMIFS(D590:D660,C590:C660,L595)</f>
        <v>19.5</v>
      </c>
      <c r="N595" s="217">
        <f>(M595-M602)/M602</f>
        <v>2.592105263</v>
      </c>
      <c r="O595" s="11"/>
      <c r="P595" s="11"/>
      <c r="Q595" s="85"/>
      <c r="R595" s="85"/>
      <c r="S595" s="85"/>
      <c r="T595" s="85"/>
      <c r="U595" s="85"/>
      <c r="V595" s="85"/>
      <c r="W595" s="85"/>
      <c r="X595" s="85"/>
      <c r="Y595" s="85"/>
      <c r="Z595" s="85"/>
    </row>
    <row r="596">
      <c r="A596" s="207" t="s">
        <v>96</v>
      </c>
      <c r="B596" s="208" t="s">
        <v>6</v>
      </c>
      <c r="C596" s="118" t="s">
        <v>97</v>
      </c>
      <c r="D596" s="110">
        <v>2.0</v>
      </c>
      <c r="E596" s="208">
        <v>14.0</v>
      </c>
      <c r="F596" s="118" t="s">
        <v>6</v>
      </c>
      <c r="G596" s="209">
        <v>44670.0</v>
      </c>
      <c r="H596" s="210">
        <v>44678.0</v>
      </c>
      <c r="I596" s="118" t="s">
        <v>97</v>
      </c>
      <c r="J596" s="33" t="s">
        <v>23</v>
      </c>
      <c r="K596" s="26"/>
      <c r="L596" s="215" t="s">
        <v>363</v>
      </c>
      <c r="M596" s="216">
        <f>SUMIFS(D590:D660,C590:C660,L596)</f>
        <v>22.5</v>
      </c>
      <c r="N596" s="217">
        <f>(M596-M602)/M602</f>
        <v>3.144736842</v>
      </c>
    </row>
    <row r="597">
      <c r="A597" s="207" t="s">
        <v>96</v>
      </c>
      <c r="B597" s="208" t="s">
        <v>6</v>
      </c>
      <c r="C597" s="118" t="s">
        <v>101</v>
      </c>
      <c r="D597" s="110">
        <v>2.0</v>
      </c>
      <c r="E597" s="208">
        <v>14.0</v>
      </c>
      <c r="F597" s="118" t="s">
        <v>6</v>
      </c>
      <c r="G597" s="209">
        <v>44670.0</v>
      </c>
      <c r="H597" s="210">
        <v>44678.0</v>
      </c>
      <c r="I597" s="118" t="s">
        <v>97</v>
      </c>
      <c r="J597" s="33" t="s">
        <v>23</v>
      </c>
      <c r="K597" s="26"/>
      <c r="L597" s="215" t="s">
        <v>168</v>
      </c>
      <c r="M597" s="216">
        <f>SUMIFS(D590:D660,C590:C660,L597)</f>
        <v>33.5</v>
      </c>
      <c r="N597" s="217">
        <f>(M597-M602)/M602</f>
        <v>5.171052632</v>
      </c>
    </row>
    <row r="598">
      <c r="A598" s="207" t="s">
        <v>96</v>
      </c>
      <c r="B598" s="208" t="s">
        <v>6</v>
      </c>
      <c r="C598" s="118" t="s">
        <v>363</v>
      </c>
      <c r="D598" s="110">
        <v>2.0</v>
      </c>
      <c r="E598" s="208">
        <v>14.0</v>
      </c>
      <c r="F598" s="118" t="s">
        <v>6</v>
      </c>
      <c r="G598" s="209">
        <v>44670.0</v>
      </c>
      <c r="H598" s="210">
        <v>44678.0</v>
      </c>
      <c r="I598" s="118" t="s">
        <v>97</v>
      </c>
      <c r="J598" s="33" t="s">
        <v>23</v>
      </c>
      <c r="K598" s="26"/>
      <c r="L598" s="218" t="s">
        <v>103</v>
      </c>
      <c r="M598" s="216">
        <f>SUMIFS(D590:D660,C590:C660,L598)</f>
        <v>20.5</v>
      </c>
      <c r="N598" s="219">
        <f>(M598-M602)/M602</f>
        <v>2.776315789</v>
      </c>
    </row>
    <row r="599">
      <c r="A599" s="207" t="s">
        <v>96</v>
      </c>
      <c r="B599" s="208" t="s">
        <v>6</v>
      </c>
      <c r="C599" s="118" t="s">
        <v>103</v>
      </c>
      <c r="D599" s="110">
        <v>2.0</v>
      </c>
      <c r="E599" s="208">
        <v>14.0</v>
      </c>
      <c r="F599" s="118" t="s">
        <v>6</v>
      </c>
      <c r="G599" s="209">
        <v>44670.0</v>
      </c>
      <c r="H599" s="210">
        <v>44678.0</v>
      </c>
      <c r="I599" s="118" t="s">
        <v>97</v>
      </c>
      <c r="J599" s="33" t="s">
        <v>23</v>
      </c>
      <c r="K599" s="26"/>
      <c r="L599" s="211" t="s">
        <v>105</v>
      </c>
      <c r="M599" s="220">
        <f>SUM(D643:D660)</f>
        <v>38</v>
      </c>
      <c r="N599" s="85"/>
    </row>
    <row r="600">
      <c r="A600" s="207" t="s">
        <v>96</v>
      </c>
      <c r="B600" s="208" t="s">
        <v>6</v>
      </c>
      <c r="C600" s="118" t="s">
        <v>85</v>
      </c>
      <c r="D600" s="110">
        <v>2.0</v>
      </c>
      <c r="E600" s="208">
        <v>14.0</v>
      </c>
      <c r="F600" s="118" t="s">
        <v>6</v>
      </c>
      <c r="G600" s="209">
        <v>44670.0</v>
      </c>
      <c r="H600" s="210">
        <v>44681.0</v>
      </c>
      <c r="I600" s="118" t="s">
        <v>97</v>
      </c>
      <c r="J600" s="33" t="s">
        <v>23</v>
      </c>
      <c r="K600" s="26"/>
      <c r="L600" s="215" t="s">
        <v>107</v>
      </c>
      <c r="M600" s="221">
        <f>SUM(M592:M598)</f>
        <v>180</v>
      </c>
      <c r="N600" s="85"/>
    </row>
    <row r="601">
      <c r="A601" s="222" t="s">
        <v>533</v>
      </c>
      <c r="B601" s="208" t="s">
        <v>6</v>
      </c>
      <c r="C601" s="118" t="s">
        <v>168</v>
      </c>
      <c r="D601" s="110">
        <v>0.5</v>
      </c>
      <c r="E601" s="208">
        <v>14.0</v>
      </c>
      <c r="F601" s="118" t="s">
        <v>6</v>
      </c>
      <c r="G601" s="209">
        <v>44672.0</v>
      </c>
      <c r="H601" s="210">
        <v>44674.0</v>
      </c>
      <c r="I601" s="118" t="s">
        <v>168</v>
      </c>
      <c r="J601" s="33" t="s">
        <v>23</v>
      </c>
      <c r="K601" s="26"/>
      <c r="L601" s="215" t="s">
        <v>109</v>
      </c>
      <c r="M601" s="221">
        <f>M599-M600</f>
        <v>-142</v>
      </c>
      <c r="N601" s="85"/>
    </row>
    <row r="602">
      <c r="A602" s="222" t="s">
        <v>538</v>
      </c>
      <c r="B602" s="208" t="s">
        <v>6</v>
      </c>
      <c r="C602" s="118" t="s">
        <v>168</v>
      </c>
      <c r="D602" s="223">
        <v>1.0</v>
      </c>
      <c r="E602" s="208">
        <v>14.0</v>
      </c>
      <c r="F602" s="118" t="s">
        <v>6</v>
      </c>
      <c r="G602" s="209">
        <v>44673.0</v>
      </c>
      <c r="H602" s="210">
        <v>44674.0</v>
      </c>
      <c r="I602" s="118" t="s">
        <v>168</v>
      </c>
      <c r="J602" s="33" t="s">
        <v>23</v>
      </c>
      <c r="K602" s="26"/>
      <c r="L602" s="218" t="s">
        <v>111</v>
      </c>
      <c r="M602" s="224">
        <f>M599/7</f>
        <v>5.428571429</v>
      </c>
      <c r="N602" s="85"/>
    </row>
    <row r="603">
      <c r="A603" s="214" t="s">
        <v>569</v>
      </c>
      <c r="B603" s="208" t="s">
        <v>6</v>
      </c>
      <c r="C603" s="118" t="s">
        <v>97</v>
      </c>
      <c r="D603" s="208">
        <v>1.0</v>
      </c>
      <c r="E603" s="208">
        <v>14.0</v>
      </c>
      <c r="F603" s="118" t="s">
        <v>6</v>
      </c>
      <c r="G603" s="209">
        <v>44673.0</v>
      </c>
      <c r="H603" s="210">
        <f>G603+1</f>
        <v>44674</v>
      </c>
      <c r="I603" s="118" t="s">
        <v>97</v>
      </c>
      <c r="J603" s="118" t="s">
        <v>12</v>
      </c>
      <c r="K603" s="26"/>
    </row>
    <row r="604">
      <c r="A604" s="222" t="s">
        <v>529</v>
      </c>
      <c r="B604" s="208" t="s">
        <v>6</v>
      </c>
      <c r="C604" s="118" t="s">
        <v>68</v>
      </c>
      <c r="D604" s="110">
        <v>0.5</v>
      </c>
      <c r="E604" s="208">
        <v>14.0</v>
      </c>
      <c r="F604" s="118" t="s">
        <v>6</v>
      </c>
      <c r="G604" s="209">
        <v>44674.0</v>
      </c>
      <c r="H604" s="210">
        <v>44676.0</v>
      </c>
      <c r="I604" s="118" t="s">
        <v>68</v>
      </c>
      <c r="J604" s="33" t="s">
        <v>23</v>
      </c>
      <c r="K604" s="26"/>
    </row>
    <row r="605">
      <c r="A605" s="222" t="s">
        <v>534</v>
      </c>
      <c r="B605" s="208" t="s">
        <v>6</v>
      </c>
      <c r="C605" s="118" t="s">
        <v>68</v>
      </c>
      <c r="D605" s="223">
        <v>1.0</v>
      </c>
      <c r="E605" s="208">
        <v>14.0</v>
      </c>
      <c r="F605" s="118" t="s">
        <v>6</v>
      </c>
      <c r="G605" s="209">
        <v>44675.0</v>
      </c>
      <c r="H605" s="210">
        <v>44676.0</v>
      </c>
      <c r="I605" s="118" t="s">
        <v>68</v>
      </c>
      <c r="J605" s="33" t="s">
        <v>23</v>
      </c>
      <c r="K605" s="26"/>
    </row>
    <row r="606">
      <c r="A606" s="214" t="s">
        <v>570</v>
      </c>
      <c r="B606" s="208" t="s">
        <v>6</v>
      </c>
      <c r="C606" s="118" t="s">
        <v>97</v>
      </c>
      <c r="D606" s="208">
        <v>1.0</v>
      </c>
      <c r="E606" s="208">
        <v>14.0</v>
      </c>
      <c r="F606" s="118" t="s">
        <v>6</v>
      </c>
      <c r="G606" s="209">
        <v>44675.0</v>
      </c>
      <c r="H606" s="210">
        <f>G606+1</f>
        <v>44676</v>
      </c>
      <c r="I606" s="118" t="s">
        <v>97</v>
      </c>
      <c r="J606" s="118" t="s">
        <v>12</v>
      </c>
      <c r="K606" s="26"/>
    </row>
    <row r="607">
      <c r="A607" s="222" t="s">
        <v>530</v>
      </c>
      <c r="B607" s="208" t="s">
        <v>6</v>
      </c>
      <c r="C607" s="118" t="s">
        <v>97</v>
      </c>
      <c r="D607" s="110">
        <v>0.5</v>
      </c>
      <c r="E607" s="208">
        <v>14.0</v>
      </c>
      <c r="F607" s="118" t="s">
        <v>6</v>
      </c>
      <c r="G607" s="209">
        <v>44676.0</v>
      </c>
      <c r="H607" s="209">
        <v>44678.0</v>
      </c>
      <c r="I607" s="118" t="s">
        <v>97</v>
      </c>
      <c r="J607" s="33" t="s">
        <v>23</v>
      </c>
      <c r="K607" s="26"/>
    </row>
    <row r="608">
      <c r="A608" s="222" t="s">
        <v>531</v>
      </c>
      <c r="B608" s="208" t="s">
        <v>6</v>
      </c>
      <c r="C608" s="118" t="s">
        <v>101</v>
      </c>
      <c r="D608" s="110">
        <v>0.5</v>
      </c>
      <c r="E608" s="208">
        <v>14.0</v>
      </c>
      <c r="F608" s="118" t="s">
        <v>6</v>
      </c>
      <c r="G608" s="209">
        <v>44676.0</v>
      </c>
      <c r="H608" s="209">
        <v>44678.0</v>
      </c>
      <c r="I608" s="118" t="s">
        <v>101</v>
      </c>
      <c r="J608" s="33" t="s">
        <v>23</v>
      </c>
      <c r="K608" s="26"/>
    </row>
    <row r="609">
      <c r="A609" s="222" t="s">
        <v>532</v>
      </c>
      <c r="B609" s="208" t="s">
        <v>6</v>
      </c>
      <c r="C609" s="118" t="s">
        <v>363</v>
      </c>
      <c r="D609" s="110">
        <v>0.5</v>
      </c>
      <c r="E609" s="208">
        <v>14.0</v>
      </c>
      <c r="F609" s="118" t="s">
        <v>6</v>
      </c>
      <c r="G609" s="209">
        <v>44676.0</v>
      </c>
      <c r="H609" s="209">
        <v>44678.0</v>
      </c>
      <c r="I609" s="118" t="s">
        <v>363</v>
      </c>
      <c r="J609" s="33" t="s">
        <v>23</v>
      </c>
      <c r="K609" s="26"/>
    </row>
    <row r="610">
      <c r="A610" s="222" t="s">
        <v>162</v>
      </c>
      <c r="B610" s="208" t="s">
        <v>6</v>
      </c>
      <c r="C610" s="118" t="s">
        <v>103</v>
      </c>
      <c r="D610" s="110">
        <v>0.5</v>
      </c>
      <c r="E610" s="208">
        <v>14.0</v>
      </c>
      <c r="F610" s="118" t="s">
        <v>6</v>
      </c>
      <c r="G610" s="209">
        <v>44676.0</v>
      </c>
      <c r="H610" s="209">
        <v>44678.0</v>
      </c>
      <c r="I610" s="118" t="s">
        <v>103</v>
      </c>
      <c r="J610" s="33" t="s">
        <v>23</v>
      </c>
      <c r="K610" s="26"/>
    </row>
    <row r="611">
      <c r="A611" s="222" t="s">
        <v>535</v>
      </c>
      <c r="B611" s="208" t="s">
        <v>6</v>
      </c>
      <c r="C611" s="118" t="s">
        <v>97</v>
      </c>
      <c r="D611" s="223">
        <v>1.0</v>
      </c>
      <c r="E611" s="208">
        <v>14.0</v>
      </c>
      <c r="F611" s="118" t="s">
        <v>6</v>
      </c>
      <c r="G611" s="209">
        <v>44677.0</v>
      </c>
      <c r="H611" s="209">
        <v>44678.0</v>
      </c>
      <c r="I611" s="118" t="s">
        <v>97</v>
      </c>
      <c r="J611" s="33" t="s">
        <v>23</v>
      </c>
      <c r="K611" s="26"/>
    </row>
    <row r="612">
      <c r="A612" s="222" t="s">
        <v>536</v>
      </c>
      <c r="B612" s="208" t="s">
        <v>6</v>
      </c>
      <c r="C612" s="118" t="s">
        <v>101</v>
      </c>
      <c r="D612" s="223">
        <v>1.0</v>
      </c>
      <c r="E612" s="208">
        <v>14.0</v>
      </c>
      <c r="F612" s="118" t="s">
        <v>6</v>
      </c>
      <c r="G612" s="209">
        <v>44677.0</v>
      </c>
      <c r="H612" s="209">
        <v>44678.0</v>
      </c>
      <c r="I612" s="118" t="s">
        <v>101</v>
      </c>
      <c r="J612" s="33" t="s">
        <v>23</v>
      </c>
      <c r="K612" s="26"/>
    </row>
    <row r="613">
      <c r="A613" s="222" t="s">
        <v>571</v>
      </c>
      <c r="B613" s="208" t="s">
        <v>6</v>
      </c>
      <c r="C613" s="118" t="s">
        <v>363</v>
      </c>
      <c r="D613" s="223">
        <v>1.0</v>
      </c>
      <c r="E613" s="208">
        <v>14.0</v>
      </c>
      <c r="F613" s="118" t="s">
        <v>6</v>
      </c>
      <c r="G613" s="209">
        <v>44677.0</v>
      </c>
      <c r="H613" s="209">
        <v>44678.0</v>
      </c>
      <c r="I613" s="118" t="s">
        <v>363</v>
      </c>
      <c r="J613" s="33" t="s">
        <v>23</v>
      </c>
      <c r="K613" s="26"/>
    </row>
    <row r="614">
      <c r="A614" s="222" t="s">
        <v>161</v>
      </c>
      <c r="B614" s="208" t="s">
        <v>6</v>
      </c>
      <c r="C614" s="118" t="s">
        <v>103</v>
      </c>
      <c r="D614" s="223">
        <v>1.0</v>
      </c>
      <c r="E614" s="208">
        <v>14.0</v>
      </c>
      <c r="F614" s="118" t="s">
        <v>6</v>
      </c>
      <c r="G614" s="209">
        <v>44677.0</v>
      </c>
      <c r="H614" s="209">
        <v>44678.0</v>
      </c>
      <c r="I614" s="118" t="s">
        <v>103</v>
      </c>
      <c r="J614" s="33" t="s">
        <v>23</v>
      </c>
      <c r="K614" s="26"/>
    </row>
    <row r="615">
      <c r="A615" s="214" t="s">
        <v>572</v>
      </c>
      <c r="B615" s="208" t="s">
        <v>6</v>
      </c>
      <c r="C615" s="118" t="s">
        <v>97</v>
      </c>
      <c r="D615" s="208">
        <v>2.0</v>
      </c>
      <c r="E615" s="208">
        <v>14.0</v>
      </c>
      <c r="F615" s="118" t="s">
        <v>6</v>
      </c>
      <c r="G615" s="209">
        <v>44677.0</v>
      </c>
      <c r="H615" s="210">
        <f>G615+1</f>
        <v>44678</v>
      </c>
      <c r="I615" s="118" t="s">
        <v>97</v>
      </c>
      <c r="J615" s="118" t="s">
        <v>12</v>
      </c>
      <c r="K615" s="26"/>
    </row>
    <row r="616">
      <c r="A616" s="222" t="s">
        <v>99</v>
      </c>
      <c r="B616" s="208" t="s">
        <v>6</v>
      </c>
      <c r="C616" s="118" t="s">
        <v>85</v>
      </c>
      <c r="D616" s="110">
        <v>0.5</v>
      </c>
      <c r="E616" s="208">
        <v>14.0</v>
      </c>
      <c r="F616" s="118" t="s">
        <v>6</v>
      </c>
      <c r="G616" s="209">
        <v>44679.0</v>
      </c>
      <c r="H616" s="210">
        <v>44681.0</v>
      </c>
      <c r="I616" s="118" t="s">
        <v>85</v>
      </c>
      <c r="J616" s="33" t="s">
        <v>23</v>
      </c>
      <c r="K616" s="26"/>
    </row>
    <row r="617">
      <c r="A617" s="222" t="s">
        <v>98</v>
      </c>
      <c r="B617" s="208" t="s">
        <v>6</v>
      </c>
      <c r="C617" s="118" t="s">
        <v>85</v>
      </c>
      <c r="D617" s="223">
        <v>1.0</v>
      </c>
      <c r="E617" s="208">
        <v>14.0</v>
      </c>
      <c r="F617" s="118" t="s">
        <v>6</v>
      </c>
      <c r="G617" s="209">
        <v>44680.0</v>
      </c>
      <c r="H617" s="210">
        <v>44681.0</v>
      </c>
      <c r="I617" s="118" t="s">
        <v>85</v>
      </c>
      <c r="J617" s="33" t="s">
        <v>23</v>
      </c>
      <c r="K617" s="147"/>
      <c r="O617" s="11"/>
      <c r="P617" s="11"/>
      <c r="Q617" s="85"/>
      <c r="R617" s="85"/>
      <c r="S617" s="85"/>
      <c r="T617" s="85"/>
      <c r="U617" s="85"/>
      <c r="V617" s="85"/>
      <c r="W617" s="85"/>
      <c r="X617" s="85"/>
      <c r="Y617" s="85"/>
      <c r="Z617" s="85"/>
    </row>
    <row r="618">
      <c r="A618" s="214" t="s">
        <v>573</v>
      </c>
      <c r="B618" s="208" t="s">
        <v>6</v>
      </c>
      <c r="C618" s="118" t="s">
        <v>97</v>
      </c>
      <c r="D618" s="208">
        <v>1.0</v>
      </c>
      <c r="E618" s="208">
        <v>14.0</v>
      </c>
      <c r="F618" s="118" t="s">
        <v>6</v>
      </c>
      <c r="G618" s="209">
        <v>44680.0</v>
      </c>
      <c r="H618" s="210">
        <f>G618+1</f>
        <v>44681</v>
      </c>
      <c r="I618" s="118" t="s">
        <v>97</v>
      </c>
      <c r="J618" s="118" t="s">
        <v>12</v>
      </c>
      <c r="K618" s="26"/>
    </row>
    <row r="619">
      <c r="A619" s="225" t="s">
        <v>552</v>
      </c>
      <c r="B619" s="208" t="s">
        <v>6</v>
      </c>
      <c r="C619" s="118" t="s">
        <v>168</v>
      </c>
      <c r="D619" s="110">
        <v>8.0</v>
      </c>
      <c r="E619" s="208">
        <v>14.0</v>
      </c>
      <c r="F619" s="118" t="s">
        <v>6</v>
      </c>
      <c r="G619" s="209">
        <v>44680.0</v>
      </c>
      <c r="H619" s="210">
        <v>44681.0</v>
      </c>
      <c r="I619" s="118" t="s">
        <v>168</v>
      </c>
      <c r="J619" s="118" t="s">
        <v>551</v>
      </c>
      <c r="K619" s="26"/>
    </row>
    <row r="620">
      <c r="A620" s="225" t="s">
        <v>550</v>
      </c>
      <c r="B620" s="208" t="s">
        <v>6</v>
      </c>
      <c r="C620" s="118" t="s">
        <v>168</v>
      </c>
      <c r="D620" s="208">
        <v>6.0</v>
      </c>
      <c r="E620" s="208">
        <v>14.0</v>
      </c>
      <c r="F620" s="118" t="s">
        <v>6</v>
      </c>
      <c r="G620" s="209">
        <v>44680.0</v>
      </c>
      <c r="H620" s="210">
        <v>44681.0</v>
      </c>
      <c r="I620" s="118" t="s">
        <v>168</v>
      </c>
      <c r="J620" s="118" t="s">
        <v>551</v>
      </c>
      <c r="K620" s="26"/>
    </row>
    <row r="621">
      <c r="A621" s="225" t="s">
        <v>553</v>
      </c>
      <c r="B621" s="208" t="s">
        <v>6</v>
      </c>
      <c r="C621" s="118" t="s">
        <v>168</v>
      </c>
      <c r="D621" s="208">
        <v>8.0</v>
      </c>
      <c r="E621" s="208">
        <v>14.0</v>
      </c>
      <c r="F621" s="118" t="s">
        <v>6</v>
      </c>
      <c r="G621" s="209">
        <v>44680.0</v>
      </c>
      <c r="H621" s="210">
        <v>44681.0</v>
      </c>
      <c r="I621" s="118" t="s">
        <v>168</v>
      </c>
      <c r="J621" s="118" t="s">
        <v>551</v>
      </c>
      <c r="K621" s="26"/>
    </row>
    <row r="622">
      <c r="A622" s="225" t="s">
        <v>554</v>
      </c>
      <c r="B622" s="208" t="s">
        <v>6</v>
      </c>
      <c r="C622" s="118" t="s">
        <v>168</v>
      </c>
      <c r="D622" s="208">
        <v>6.0</v>
      </c>
      <c r="E622" s="208">
        <v>14.0</v>
      </c>
      <c r="F622" s="118" t="s">
        <v>6</v>
      </c>
      <c r="G622" s="209">
        <v>44680.0</v>
      </c>
      <c r="H622" s="210">
        <v>44681.0</v>
      </c>
      <c r="I622" s="118" t="s">
        <v>168</v>
      </c>
      <c r="J622" s="118" t="s">
        <v>551</v>
      </c>
      <c r="K622" s="26"/>
    </row>
    <row r="623">
      <c r="A623" s="214" t="s">
        <v>495</v>
      </c>
      <c r="B623" s="208" t="s">
        <v>6</v>
      </c>
      <c r="C623" s="116" t="s">
        <v>168</v>
      </c>
      <c r="D623" s="208">
        <v>2.0</v>
      </c>
      <c r="E623" s="208">
        <v>14.0</v>
      </c>
      <c r="F623" s="118" t="s">
        <v>6</v>
      </c>
      <c r="G623" s="209">
        <v>44680.0</v>
      </c>
      <c r="H623" s="210">
        <v>44681.0</v>
      </c>
      <c r="I623" s="116" t="s">
        <v>168</v>
      </c>
      <c r="J623" s="116" t="s">
        <v>45</v>
      </c>
      <c r="K623" s="26"/>
    </row>
    <row r="624">
      <c r="A624" s="214" t="s">
        <v>574</v>
      </c>
      <c r="B624" s="208" t="s">
        <v>6</v>
      </c>
      <c r="C624" s="118" t="s">
        <v>101</v>
      </c>
      <c r="D624" s="208">
        <v>4.0</v>
      </c>
      <c r="E624" s="208">
        <v>14.0</v>
      </c>
      <c r="F624" s="118" t="s">
        <v>6</v>
      </c>
      <c r="G624" s="209">
        <v>44680.0</v>
      </c>
      <c r="H624" s="210">
        <v>44681.0</v>
      </c>
      <c r="I624" s="118" t="s">
        <v>101</v>
      </c>
      <c r="J624" s="118" t="s">
        <v>139</v>
      </c>
      <c r="K624" s="26"/>
    </row>
    <row r="625">
      <c r="A625" s="225" t="s">
        <v>548</v>
      </c>
      <c r="B625" s="208" t="s">
        <v>6</v>
      </c>
      <c r="C625" s="118" t="s">
        <v>103</v>
      </c>
      <c r="D625" s="208">
        <v>4.0</v>
      </c>
      <c r="E625" s="208">
        <v>14.0</v>
      </c>
      <c r="F625" s="118" t="s">
        <v>6</v>
      </c>
      <c r="G625" s="209">
        <v>44680.0</v>
      </c>
      <c r="H625" s="210">
        <v>44681.0</v>
      </c>
      <c r="I625" s="118" t="s">
        <v>103</v>
      </c>
      <c r="J625" s="118" t="s">
        <v>153</v>
      </c>
      <c r="K625" s="26"/>
    </row>
    <row r="626">
      <c r="A626" s="225" t="s">
        <v>549</v>
      </c>
      <c r="B626" s="208" t="s">
        <v>6</v>
      </c>
      <c r="C626" s="118" t="s">
        <v>103</v>
      </c>
      <c r="D626" s="208">
        <v>7.5</v>
      </c>
      <c r="E626" s="208">
        <v>14.0</v>
      </c>
      <c r="F626" s="118" t="s">
        <v>6</v>
      </c>
      <c r="G626" s="209">
        <v>44680.0</v>
      </c>
      <c r="H626" s="210">
        <v>44681.0</v>
      </c>
      <c r="I626" s="118" t="s">
        <v>103</v>
      </c>
      <c r="J626" s="118" t="s">
        <v>153</v>
      </c>
      <c r="K626" s="26"/>
    </row>
    <row r="627">
      <c r="A627" s="214" t="s">
        <v>152</v>
      </c>
      <c r="B627" s="208" t="s">
        <v>6</v>
      </c>
      <c r="C627" s="118" t="s">
        <v>103</v>
      </c>
      <c r="D627" s="208">
        <v>5.0</v>
      </c>
      <c r="E627" s="208">
        <v>14.0</v>
      </c>
      <c r="F627" s="118" t="s">
        <v>6</v>
      </c>
      <c r="G627" s="209">
        <v>44680.0</v>
      </c>
      <c r="H627" s="210">
        <v>44681.0</v>
      </c>
      <c r="I627" s="118" t="s">
        <v>103</v>
      </c>
      <c r="J627" s="118" t="s">
        <v>153</v>
      </c>
      <c r="K627" s="26"/>
    </row>
    <row r="628">
      <c r="A628" s="225" t="s">
        <v>87</v>
      </c>
      <c r="B628" s="208" t="s">
        <v>6</v>
      </c>
      <c r="C628" s="118" t="s">
        <v>85</v>
      </c>
      <c r="D628" s="208">
        <v>2.0</v>
      </c>
      <c r="E628" s="208">
        <v>14.0</v>
      </c>
      <c r="F628" s="118" t="s">
        <v>6</v>
      </c>
      <c r="G628" s="209">
        <v>44680.0</v>
      </c>
      <c r="H628" s="210">
        <v>44681.0</v>
      </c>
      <c r="I628" s="118" t="s">
        <v>85</v>
      </c>
      <c r="J628" s="118" t="s">
        <v>15</v>
      </c>
      <c r="K628" s="26"/>
    </row>
    <row r="629">
      <c r="A629" s="225" t="s">
        <v>575</v>
      </c>
      <c r="B629" s="208" t="s">
        <v>6</v>
      </c>
      <c r="C629" s="118" t="s">
        <v>85</v>
      </c>
      <c r="D629" s="208">
        <v>4.0</v>
      </c>
      <c r="E629" s="208">
        <v>14.0</v>
      </c>
      <c r="F629" s="118" t="s">
        <v>6</v>
      </c>
      <c r="G629" s="209">
        <v>44680.0</v>
      </c>
      <c r="H629" s="210">
        <v>44681.0</v>
      </c>
      <c r="I629" s="118" t="s">
        <v>85</v>
      </c>
      <c r="J629" s="118" t="s">
        <v>15</v>
      </c>
      <c r="K629" s="26"/>
    </row>
    <row r="630">
      <c r="A630" s="225" t="s">
        <v>522</v>
      </c>
      <c r="B630" s="208" t="s">
        <v>6</v>
      </c>
      <c r="C630" s="118" t="s">
        <v>85</v>
      </c>
      <c r="D630" s="208">
        <v>2.0</v>
      </c>
      <c r="E630" s="208">
        <v>14.0</v>
      </c>
      <c r="F630" s="118" t="s">
        <v>6</v>
      </c>
      <c r="G630" s="209">
        <v>44680.0</v>
      </c>
      <c r="H630" s="210">
        <v>44681.0</v>
      </c>
      <c r="I630" s="118" t="s">
        <v>85</v>
      </c>
      <c r="J630" s="118" t="s">
        <v>15</v>
      </c>
      <c r="K630" s="26"/>
    </row>
    <row r="631">
      <c r="A631" s="225" t="s">
        <v>576</v>
      </c>
      <c r="B631" s="208" t="s">
        <v>6</v>
      </c>
      <c r="C631" s="118" t="s">
        <v>85</v>
      </c>
      <c r="D631" s="208">
        <v>4.0</v>
      </c>
      <c r="E631" s="208">
        <v>14.0</v>
      </c>
      <c r="F631" s="118" t="s">
        <v>6</v>
      </c>
      <c r="G631" s="209">
        <v>44680.0</v>
      </c>
      <c r="H631" s="210">
        <v>44681.0</v>
      </c>
      <c r="I631" s="118" t="s">
        <v>85</v>
      </c>
      <c r="J631" s="118" t="s">
        <v>15</v>
      </c>
      <c r="K631" s="26"/>
    </row>
    <row r="632">
      <c r="A632" s="225" t="s">
        <v>577</v>
      </c>
      <c r="B632" s="208" t="s">
        <v>6</v>
      </c>
      <c r="C632" s="118" t="s">
        <v>85</v>
      </c>
      <c r="D632" s="208">
        <v>2.0</v>
      </c>
      <c r="E632" s="208">
        <v>14.0</v>
      </c>
      <c r="F632" s="118" t="s">
        <v>6</v>
      </c>
      <c r="G632" s="209">
        <v>44680.0</v>
      </c>
      <c r="H632" s="210">
        <v>44681.0</v>
      </c>
      <c r="I632" s="118" t="s">
        <v>85</v>
      </c>
      <c r="J632" s="118" t="s">
        <v>15</v>
      </c>
      <c r="K632" s="26"/>
    </row>
    <row r="633">
      <c r="A633" s="225" t="s">
        <v>578</v>
      </c>
      <c r="B633" s="208" t="s">
        <v>6</v>
      </c>
      <c r="C633" s="118" t="s">
        <v>85</v>
      </c>
      <c r="D633" s="208">
        <v>4.0</v>
      </c>
      <c r="E633" s="208">
        <v>14.0</v>
      </c>
      <c r="F633" s="118" t="s">
        <v>6</v>
      </c>
      <c r="G633" s="209">
        <v>44680.0</v>
      </c>
      <c r="H633" s="210">
        <v>44681.0</v>
      </c>
      <c r="I633" s="118" t="s">
        <v>85</v>
      </c>
      <c r="J633" s="118" t="s">
        <v>15</v>
      </c>
      <c r="K633" s="26"/>
    </row>
    <row r="634">
      <c r="A634" s="225" t="s">
        <v>579</v>
      </c>
      <c r="B634" s="208" t="s">
        <v>6</v>
      </c>
      <c r="C634" s="118" t="s">
        <v>85</v>
      </c>
      <c r="D634" s="208">
        <v>4.0</v>
      </c>
      <c r="E634" s="208">
        <v>14.0</v>
      </c>
      <c r="F634" s="118" t="s">
        <v>6</v>
      </c>
      <c r="G634" s="209">
        <v>44680.0</v>
      </c>
      <c r="H634" s="210">
        <v>44681.0</v>
      </c>
      <c r="I634" s="118" t="s">
        <v>85</v>
      </c>
      <c r="J634" s="118" t="s">
        <v>15</v>
      </c>
      <c r="K634" s="26"/>
    </row>
    <row r="635">
      <c r="A635" s="214" t="s">
        <v>580</v>
      </c>
      <c r="B635" s="208" t="s">
        <v>6</v>
      </c>
      <c r="C635" s="118" t="s">
        <v>101</v>
      </c>
      <c r="D635" s="208">
        <v>4.0</v>
      </c>
      <c r="E635" s="208">
        <v>14.0</v>
      </c>
      <c r="F635" s="118" t="s">
        <v>6</v>
      </c>
      <c r="G635" s="209">
        <v>44680.0</v>
      </c>
      <c r="H635" s="210">
        <v>44681.0</v>
      </c>
      <c r="I635" s="118" t="s">
        <v>101</v>
      </c>
      <c r="J635" s="118" t="s">
        <v>139</v>
      </c>
      <c r="K635" s="26"/>
    </row>
    <row r="636">
      <c r="A636" s="214" t="s">
        <v>581</v>
      </c>
      <c r="B636" s="208" t="s">
        <v>6</v>
      </c>
      <c r="C636" s="118" t="s">
        <v>101</v>
      </c>
      <c r="D636" s="208">
        <v>2.0</v>
      </c>
      <c r="E636" s="208">
        <v>14.0</v>
      </c>
      <c r="F636" s="118" t="s">
        <v>6</v>
      </c>
      <c r="G636" s="209">
        <v>44680.0</v>
      </c>
      <c r="H636" s="210">
        <v>44681.0</v>
      </c>
      <c r="I636" s="118" t="s">
        <v>101</v>
      </c>
      <c r="J636" s="118" t="s">
        <v>139</v>
      </c>
      <c r="K636" s="26"/>
    </row>
    <row r="637">
      <c r="A637" s="207" t="s">
        <v>528</v>
      </c>
      <c r="B637" s="208" t="s">
        <v>6</v>
      </c>
      <c r="C637" s="118" t="s">
        <v>68</v>
      </c>
      <c r="D637" s="110">
        <v>1.0</v>
      </c>
      <c r="E637" s="208">
        <v>14.0</v>
      </c>
      <c r="F637" s="118" t="s">
        <v>6</v>
      </c>
      <c r="G637" s="209">
        <v>44680.0</v>
      </c>
      <c r="H637" s="210">
        <v>44681.0</v>
      </c>
      <c r="I637" s="118" t="s">
        <v>68</v>
      </c>
      <c r="J637" s="33" t="s">
        <v>23</v>
      </c>
      <c r="K637" s="26"/>
    </row>
    <row r="638">
      <c r="A638" s="225" t="s">
        <v>560</v>
      </c>
      <c r="B638" s="208" t="s">
        <v>6</v>
      </c>
      <c r="C638" s="118" t="s">
        <v>363</v>
      </c>
      <c r="D638" s="208">
        <v>6.0</v>
      </c>
      <c r="E638" s="208">
        <v>14.0</v>
      </c>
      <c r="F638" s="118" t="s">
        <v>6</v>
      </c>
      <c r="G638" s="209">
        <v>44680.0</v>
      </c>
      <c r="H638" s="210">
        <v>44681.0</v>
      </c>
      <c r="I638" s="118" t="s">
        <v>363</v>
      </c>
      <c r="J638" s="118" t="s">
        <v>502</v>
      </c>
      <c r="K638" s="26"/>
    </row>
    <row r="639">
      <c r="A639" s="225" t="s">
        <v>547</v>
      </c>
      <c r="B639" s="208" t="s">
        <v>6</v>
      </c>
      <c r="C639" s="118" t="s">
        <v>97</v>
      </c>
      <c r="D639" s="208">
        <v>4.0</v>
      </c>
      <c r="E639" s="208">
        <v>14.0</v>
      </c>
      <c r="F639" s="118" t="s">
        <v>6</v>
      </c>
      <c r="G639" s="209">
        <v>44680.0</v>
      </c>
      <c r="H639" s="210">
        <v>44681.0</v>
      </c>
      <c r="I639" s="118" t="s">
        <v>97</v>
      </c>
      <c r="J639" s="118" t="s">
        <v>18</v>
      </c>
      <c r="K639" s="26"/>
    </row>
    <row r="640">
      <c r="A640" s="214" t="s">
        <v>582</v>
      </c>
      <c r="B640" s="208" t="s">
        <v>6</v>
      </c>
      <c r="C640" s="118" t="s">
        <v>97</v>
      </c>
      <c r="D640" s="208">
        <v>4.0</v>
      </c>
      <c r="E640" s="208">
        <v>14.0</v>
      </c>
      <c r="F640" s="118" t="s">
        <v>6</v>
      </c>
      <c r="G640" s="209">
        <v>44680.0</v>
      </c>
      <c r="H640" s="210">
        <v>44681.0</v>
      </c>
      <c r="I640" s="118" t="s">
        <v>97</v>
      </c>
      <c r="J640" s="118" t="s">
        <v>18</v>
      </c>
      <c r="K640" s="26"/>
    </row>
    <row r="641">
      <c r="A641" s="214" t="s">
        <v>583</v>
      </c>
      <c r="B641" s="208" t="s">
        <v>6</v>
      </c>
      <c r="C641" s="118" t="s">
        <v>97</v>
      </c>
      <c r="D641" s="208">
        <v>1.0</v>
      </c>
      <c r="E641" s="208">
        <v>14.0</v>
      </c>
      <c r="F641" s="118" t="s">
        <v>6</v>
      </c>
      <c r="G641" s="209">
        <v>44680.0</v>
      </c>
      <c r="H641" s="210">
        <v>44681.0</v>
      </c>
      <c r="I641" s="118" t="s">
        <v>97</v>
      </c>
      <c r="J641" s="118" t="s">
        <v>18</v>
      </c>
      <c r="O641" s="11"/>
      <c r="P641" s="11"/>
      <c r="Q641" s="85"/>
      <c r="R641" s="85"/>
      <c r="S641" s="85"/>
      <c r="T641" s="85"/>
      <c r="U641" s="85"/>
      <c r="V641" s="85"/>
      <c r="W641" s="85"/>
      <c r="X641" s="85"/>
      <c r="Y641" s="85"/>
      <c r="Z641" s="85"/>
    </row>
    <row r="642">
      <c r="A642" s="214" t="s">
        <v>584</v>
      </c>
      <c r="B642" s="208" t="s">
        <v>6</v>
      </c>
      <c r="C642" s="118" t="s">
        <v>97</v>
      </c>
      <c r="D642" s="208">
        <v>1.0</v>
      </c>
      <c r="E642" s="208">
        <v>14.0</v>
      </c>
      <c r="F642" s="118" t="s">
        <v>6</v>
      </c>
      <c r="G642" s="209">
        <v>44680.0</v>
      </c>
      <c r="H642" s="210">
        <v>44681.0</v>
      </c>
      <c r="I642" s="118" t="s">
        <v>97</v>
      </c>
      <c r="J642" s="118" t="s">
        <v>18</v>
      </c>
      <c r="N642" s="85"/>
      <c r="O642" s="11"/>
      <c r="P642" s="11"/>
      <c r="Q642" s="85"/>
      <c r="R642" s="85"/>
      <c r="S642" s="85"/>
      <c r="T642" s="85"/>
      <c r="U642" s="85"/>
      <c r="V642" s="85"/>
      <c r="W642" s="85"/>
      <c r="X642" s="85"/>
      <c r="Y642" s="85"/>
      <c r="Z642" s="85"/>
    </row>
    <row r="643">
      <c r="A643" s="214" t="s">
        <v>585</v>
      </c>
      <c r="B643" s="208" t="s">
        <v>6</v>
      </c>
      <c r="C643" s="118" t="s">
        <v>97</v>
      </c>
      <c r="D643" s="208">
        <v>2.0</v>
      </c>
      <c r="E643" s="208">
        <v>14.0</v>
      </c>
      <c r="F643" s="118" t="s">
        <v>6</v>
      </c>
      <c r="G643" s="209">
        <v>44680.0</v>
      </c>
      <c r="H643" s="210">
        <v>44681.0</v>
      </c>
      <c r="I643" s="118" t="s">
        <v>97</v>
      </c>
      <c r="J643" s="118" t="s">
        <v>18</v>
      </c>
      <c r="N643" s="85"/>
      <c r="O643" s="11"/>
      <c r="P643" s="11"/>
      <c r="Q643" s="85"/>
      <c r="R643" s="85"/>
      <c r="S643" s="85"/>
      <c r="T643" s="85"/>
      <c r="U643" s="85"/>
      <c r="V643" s="85"/>
      <c r="W643" s="85"/>
      <c r="X643" s="85"/>
      <c r="Y643" s="85"/>
      <c r="Z643" s="85"/>
    </row>
    <row r="644">
      <c r="A644" s="214" t="s">
        <v>586</v>
      </c>
      <c r="B644" s="208" t="s">
        <v>6</v>
      </c>
      <c r="C644" s="118" t="s">
        <v>97</v>
      </c>
      <c r="D644" s="208">
        <v>2.0</v>
      </c>
      <c r="E644" s="208">
        <v>14.0</v>
      </c>
      <c r="F644" s="118" t="s">
        <v>6</v>
      </c>
      <c r="G644" s="209">
        <v>44680.0</v>
      </c>
      <c r="H644" s="210">
        <v>44681.0</v>
      </c>
      <c r="I644" s="118" t="s">
        <v>97</v>
      </c>
      <c r="J644" s="118" t="s">
        <v>18</v>
      </c>
      <c r="N644" s="85"/>
      <c r="O644" s="11"/>
      <c r="P644" s="11"/>
      <c r="Q644" s="85"/>
      <c r="R644" s="85"/>
      <c r="S644" s="85"/>
      <c r="T644" s="85"/>
      <c r="U644" s="85"/>
      <c r="V644" s="85"/>
      <c r="W644" s="85"/>
      <c r="X644" s="85"/>
      <c r="Y644" s="85"/>
      <c r="Z644" s="85"/>
    </row>
    <row r="645">
      <c r="A645" s="214" t="s">
        <v>587</v>
      </c>
      <c r="B645" s="208" t="s">
        <v>6</v>
      </c>
      <c r="C645" s="118" t="s">
        <v>97</v>
      </c>
      <c r="D645" s="208">
        <v>3.0</v>
      </c>
      <c r="E645" s="208">
        <v>14.0</v>
      </c>
      <c r="F645" s="118" t="s">
        <v>6</v>
      </c>
      <c r="G645" s="209">
        <v>44680.0</v>
      </c>
      <c r="H645" s="210">
        <v>44681.0</v>
      </c>
      <c r="I645" s="118" t="s">
        <v>97</v>
      </c>
      <c r="J645" s="118" t="s">
        <v>18</v>
      </c>
      <c r="K645" s="147"/>
      <c r="N645" s="85"/>
      <c r="O645" s="11"/>
      <c r="P645" s="11"/>
      <c r="Q645" s="85"/>
      <c r="R645" s="85"/>
      <c r="S645" s="85"/>
      <c r="T645" s="85"/>
      <c r="U645" s="85"/>
      <c r="V645" s="85"/>
      <c r="W645" s="85"/>
      <c r="X645" s="85"/>
      <c r="Y645" s="85"/>
      <c r="Z645" s="85"/>
    </row>
    <row r="646">
      <c r="A646" s="214" t="s">
        <v>588</v>
      </c>
      <c r="B646" s="208" t="s">
        <v>6</v>
      </c>
      <c r="C646" s="118" t="s">
        <v>97</v>
      </c>
      <c r="D646" s="208">
        <v>2.0</v>
      </c>
      <c r="E646" s="208">
        <v>14.0</v>
      </c>
      <c r="F646" s="118" t="s">
        <v>6</v>
      </c>
      <c r="G646" s="209">
        <v>44680.0</v>
      </c>
      <c r="H646" s="210">
        <v>44681.0</v>
      </c>
      <c r="I646" s="118" t="s">
        <v>97</v>
      </c>
      <c r="J646" s="118" t="s">
        <v>18</v>
      </c>
      <c r="K646" s="147"/>
      <c r="N646" s="85"/>
      <c r="O646" s="11"/>
      <c r="P646" s="11"/>
      <c r="Q646" s="85"/>
      <c r="R646" s="85"/>
      <c r="S646" s="85"/>
      <c r="T646" s="85"/>
      <c r="U646" s="85"/>
      <c r="V646" s="85"/>
      <c r="W646" s="85"/>
      <c r="X646" s="85"/>
      <c r="Y646" s="85"/>
      <c r="Z646" s="85"/>
    </row>
    <row r="647">
      <c r="A647" s="214" t="s">
        <v>125</v>
      </c>
      <c r="B647" s="208" t="s">
        <v>6</v>
      </c>
      <c r="C647" s="118" t="s">
        <v>97</v>
      </c>
      <c r="D647" s="208">
        <v>1.0</v>
      </c>
      <c r="E647" s="208">
        <v>14.0</v>
      </c>
      <c r="F647" s="118" t="s">
        <v>6</v>
      </c>
      <c r="G647" s="209">
        <v>44680.0</v>
      </c>
      <c r="H647" s="210">
        <v>44681.0</v>
      </c>
      <c r="I647" s="118" t="s">
        <v>97</v>
      </c>
      <c r="J647" s="118" t="s">
        <v>18</v>
      </c>
      <c r="K647" s="147"/>
      <c r="N647" s="85"/>
      <c r="O647" s="11"/>
      <c r="P647" s="11"/>
      <c r="Q647" s="85"/>
      <c r="R647" s="85"/>
      <c r="S647" s="85"/>
      <c r="T647" s="85"/>
      <c r="U647" s="85"/>
      <c r="V647" s="85"/>
      <c r="W647" s="85"/>
      <c r="X647" s="85"/>
      <c r="Y647" s="85"/>
      <c r="Z647" s="85"/>
    </row>
    <row r="648">
      <c r="A648" s="225" t="s">
        <v>589</v>
      </c>
      <c r="B648" s="208" t="s">
        <v>6</v>
      </c>
      <c r="C648" s="118" t="s">
        <v>97</v>
      </c>
      <c r="D648" s="208">
        <v>1.0</v>
      </c>
      <c r="E648" s="208">
        <v>14.0</v>
      </c>
      <c r="F648" s="118" t="s">
        <v>6</v>
      </c>
      <c r="G648" s="209">
        <v>44680.0</v>
      </c>
      <c r="H648" s="210">
        <v>44681.0</v>
      </c>
      <c r="I648" s="118" t="s">
        <v>97</v>
      </c>
      <c r="J648" s="118" t="s">
        <v>18</v>
      </c>
      <c r="K648" s="147"/>
      <c r="N648" s="85"/>
      <c r="O648" s="11"/>
      <c r="P648" s="11"/>
      <c r="Q648" s="85"/>
      <c r="R648" s="85"/>
      <c r="S648" s="85"/>
      <c r="T648" s="85"/>
      <c r="U648" s="85"/>
      <c r="V648" s="85"/>
      <c r="W648" s="85"/>
      <c r="X648" s="85"/>
      <c r="Y648" s="85"/>
      <c r="Z648" s="85"/>
    </row>
    <row r="649">
      <c r="A649" s="214" t="s">
        <v>590</v>
      </c>
      <c r="B649" s="208" t="s">
        <v>6</v>
      </c>
      <c r="C649" s="118" t="s">
        <v>97</v>
      </c>
      <c r="D649" s="208">
        <v>1.0</v>
      </c>
      <c r="E649" s="208">
        <v>14.0</v>
      </c>
      <c r="F649" s="118" t="s">
        <v>6</v>
      </c>
      <c r="G649" s="209">
        <v>44680.0</v>
      </c>
      <c r="H649" s="210">
        <v>44681.0</v>
      </c>
      <c r="I649" s="118" t="s">
        <v>97</v>
      </c>
      <c r="J649" s="118" t="s">
        <v>18</v>
      </c>
      <c r="K649" s="147"/>
      <c r="N649" s="85"/>
      <c r="O649" s="11"/>
      <c r="P649" s="11"/>
      <c r="Q649" s="85"/>
      <c r="R649" s="85"/>
      <c r="S649" s="85"/>
      <c r="T649" s="85"/>
      <c r="U649" s="85"/>
      <c r="V649" s="85"/>
      <c r="W649" s="85"/>
      <c r="X649" s="85"/>
      <c r="Y649" s="85"/>
      <c r="Z649" s="85"/>
    </row>
    <row r="650">
      <c r="A650" s="214" t="s">
        <v>591</v>
      </c>
      <c r="B650" s="208" t="s">
        <v>6</v>
      </c>
      <c r="C650" s="118" t="s">
        <v>97</v>
      </c>
      <c r="D650" s="208">
        <v>1.75</v>
      </c>
      <c r="E650" s="208">
        <v>14.0</v>
      </c>
      <c r="F650" s="118" t="s">
        <v>6</v>
      </c>
      <c r="G650" s="209">
        <v>44680.0</v>
      </c>
      <c r="H650" s="210">
        <v>44681.0</v>
      </c>
      <c r="I650" s="118" t="s">
        <v>97</v>
      </c>
      <c r="J650" s="118" t="s">
        <v>18</v>
      </c>
      <c r="K650" s="147"/>
      <c r="N650" s="85"/>
      <c r="O650" s="11"/>
      <c r="P650" s="11"/>
      <c r="Q650" s="85"/>
      <c r="R650" s="85"/>
      <c r="S650" s="85"/>
      <c r="T650" s="85"/>
      <c r="U650" s="85"/>
      <c r="V650" s="85"/>
      <c r="W650" s="85"/>
      <c r="X650" s="85"/>
      <c r="Y650" s="85"/>
      <c r="Z650" s="85"/>
    </row>
    <row r="651">
      <c r="A651" s="214" t="s">
        <v>592</v>
      </c>
      <c r="B651" s="208" t="s">
        <v>6</v>
      </c>
      <c r="C651" s="118" t="s">
        <v>97</v>
      </c>
      <c r="D651" s="208">
        <v>1.75</v>
      </c>
      <c r="E651" s="208">
        <v>14.0</v>
      </c>
      <c r="F651" s="118" t="s">
        <v>6</v>
      </c>
      <c r="G651" s="209">
        <v>44680.0</v>
      </c>
      <c r="H651" s="210">
        <v>44681.0</v>
      </c>
      <c r="I651" s="118" t="s">
        <v>97</v>
      </c>
      <c r="J651" s="118" t="s">
        <v>18</v>
      </c>
      <c r="K651" s="9"/>
      <c r="L651" s="11"/>
      <c r="M651" s="11"/>
      <c r="N651" s="11"/>
      <c r="O651" s="11"/>
      <c r="P651" s="11"/>
      <c r="S651" s="11"/>
      <c r="T651" s="11"/>
      <c r="U651" s="11"/>
      <c r="V651" s="11"/>
      <c r="W651" s="11"/>
      <c r="X651" s="11"/>
      <c r="Y651" s="11"/>
      <c r="Z651" s="11"/>
    </row>
    <row r="652">
      <c r="A652" s="226" t="s">
        <v>593</v>
      </c>
      <c r="B652" s="208" t="s">
        <v>6</v>
      </c>
      <c r="C652" s="118" t="s">
        <v>68</v>
      </c>
      <c r="D652" s="208">
        <v>4.0</v>
      </c>
      <c r="E652" s="208">
        <v>14.0</v>
      </c>
      <c r="F652" s="118" t="s">
        <v>6</v>
      </c>
      <c r="G652" s="209">
        <v>44680.0</v>
      </c>
      <c r="H652" s="210">
        <v>44681.0</v>
      </c>
      <c r="I652" s="118" t="s">
        <v>68</v>
      </c>
      <c r="J652" s="118" t="s">
        <v>69</v>
      </c>
      <c r="K652" s="9"/>
      <c r="L652" s="11"/>
      <c r="M652" s="11"/>
      <c r="N652" s="11"/>
      <c r="O652" s="11"/>
      <c r="P652" s="11"/>
      <c r="S652" s="11"/>
      <c r="T652" s="11"/>
      <c r="U652" s="11"/>
      <c r="V652" s="11"/>
      <c r="W652" s="11"/>
      <c r="X652" s="11"/>
      <c r="Y652" s="11"/>
      <c r="Z652" s="11"/>
    </row>
    <row r="653">
      <c r="A653" s="225" t="s">
        <v>557</v>
      </c>
      <c r="B653" s="208" t="s">
        <v>6</v>
      </c>
      <c r="C653" s="118" t="s">
        <v>68</v>
      </c>
      <c r="D653" s="208">
        <v>2.0</v>
      </c>
      <c r="E653" s="208">
        <v>14.0</v>
      </c>
      <c r="F653" s="118" t="s">
        <v>6</v>
      </c>
      <c r="G653" s="209">
        <v>44680.0</v>
      </c>
      <c r="H653" s="210">
        <v>44681.0</v>
      </c>
      <c r="I653" s="118" t="s">
        <v>68</v>
      </c>
      <c r="J653" s="118" t="s">
        <v>69</v>
      </c>
      <c r="K653" s="9"/>
      <c r="L653" s="11"/>
      <c r="M653" s="11"/>
      <c r="N653" s="11"/>
      <c r="O653" s="11"/>
      <c r="P653" s="11"/>
      <c r="S653" s="11"/>
      <c r="T653" s="11"/>
      <c r="U653" s="11"/>
      <c r="V653" s="11"/>
      <c r="W653" s="11"/>
      <c r="X653" s="11"/>
      <c r="Y653" s="11"/>
      <c r="Z653" s="11"/>
    </row>
    <row r="654">
      <c r="A654" s="226" t="s">
        <v>558</v>
      </c>
      <c r="B654" s="208" t="s">
        <v>6</v>
      </c>
      <c r="C654" s="118" t="s">
        <v>68</v>
      </c>
      <c r="D654" s="208">
        <v>2.0</v>
      </c>
      <c r="E654" s="208">
        <v>14.0</v>
      </c>
      <c r="F654" s="118" t="s">
        <v>6</v>
      </c>
      <c r="G654" s="209">
        <v>44680.0</v>
      </c>
      <c r="H654" s="210">
        <v>44681.0</v>
      </c>
      <c r="I654" s="118" t="s">
        <v>68</v>
      </c>
      <c r="J654" s="118" t="s">
        <v>69</v>
      </c>
      <c r="K654" s="9"/>
      <c r="L654" s="11"/>
      <c r="M654" s="11"/>
      <c r="N654" s="11"/>
      <c r="O654" s="11"/>
      <c r="P654" s="11"/>
      <c r="S654" s="11"/>
      <c r="T654" s="11"/>
      <c r="U654" s="11"/>
      <c r="V654" s="11"/>
      <c r="W654" s="11"/>
      <c r="X654" s="11"/>
      <c r="Y654" s="11"/>
      <c r="Z654" s="11"/>
    </row>
    <row r="655">
      <c r="A655" s="226" t="s">
        <v>594</v>
      </c>
      <c r="B655" s="208" t="s">
        <v>6</v>
      </c>
      <c r="C655" s="118" t="s">
        <v>68</v>
      </c>
      <c r="D655" s="208">
        <v>4.0</v>
      </c>
      <c r="E655" s="208">
        <v>14.0</v>
      </c>
      <c r="F655" s="118" t="s">
        <v>6</v>
      </c>
      <c r="G655" s="209">
        <v>44680.0</v>
      </c>
      <c r="H655" s="210">
        <v>44681.0</v>
      </c>
      <c r="I655" s="118" t="s">
        <v>68</v>
      </c>
      <c r="J655" s="118" t="s">
        <v>69</v>
      </c>
      <c r="K655" s="9"/>
      <c r="L655" s="11"/>
      <c r="M655" s="11"/>
      <c r="N655" s="11"/>
      <c r="O655" s="11"/>
      <c r="P655" s="11"/>
      <c r="S655" s="11"/>
      <c r="T655" s="11"/>
      <c r="U655" s="11"/>
      <c r="V655" s="11"/>
      <c r="W655" s="11"/>
      <c r="X655" s="11"/>
      <c r="Y655" s="11"/>
      <c r="Z655" s="11"/>
    </row>
    <row r="656">
      <c r="A656" s="226" t="s">
        <v>595</v>
      </c>
      <c r="B656" s="208" t="s">
        <v>6</v>
      </c>
      <c r="C656" s="118" t="s">
        <v>68</v>
      </c>
      <c r="D656" s="208">
        <v>2.0</v>
      </c>
      <c r="E656" s="208">
        <v>14.0</v>
      </c>
      <c r="F656" s="118" t="s">
        <v>6</v>
      </c>
      <c r="G656" s="209">
        <v>44680.0</v>
      </c>
      <c r="H656" s="210">
        <v>44681.0</v>
      </c>
      <c r="I656" s="118" t="s">
        <v>68</v>
      </c>
      <c r="J656" s="118" t="s">
        <v>69</v>
      </c>
      <c r="K656" s="9"/>
      <c r="L656" s="11"/>
      <c r="M656" s="11"/>
      <c r="N656" s="11"/>
      <c r="O656" s="11"/>
      <c r="P656" s="11"/>
      <c r="S656" s="11"/>
      <c r="T656" s="11"/>
      <c r="U656" s="11"/>
      <c r="V656" s="11"/>
      <c r="W656" s="11"/>
      <c r="X656" s="11"/>
      <c r="Y656" s="11"/>
      <c r="Z656" s="11"/>
    </row>
    <row r="657">
      <c r="A657" s="226" t="s">
        <v>595</v>
      </c>
      <c r="B657" s="208" t="s">
        <v>6</v>
      </c>
      <c r="C657" s="118" t="s">
        <v>68</v>
      </c>
      <c r="D657" s="208">
        <v>2.0</v>
      </c>
      <c r="E657" s="208">
        <v>14.0</v>
      </c>
      <c r="F657" s="118" t="s">
        <v>6</v>
      </c>
      <c r="G657" s="209">
        <v>44680.0</v>
      </c>
      <c r="H657" s="210">
        <v>44681.0</v>
      </c>
      <c r="I657" s="118" t="s">
        <v>68</v>
      </c>
      <c r="J657" s="118" t="s">
        <v>69</v>
      </c>
      <c r="K657" s="9"/>
      <c r="L657" s="11"/>
      <c r="M657" s="11"/>
      <c r="N657" s="11"/>
      <c r="O657" s="11"/>
      <c r="P657" s="11"/>
      <c r="S657" s="11"/>
      <c r="T657" s="11"/>
      <c r="U657" s="11"/>
      <c r="V657" s="11"/>
      <c r="W657" s="11"/>
      <c r="X657" s="11"/>
      <c r="Y657" s="11"/>
      <c r="Z657" s="11"/>
    </row>
    <row r="658">
      <c r="A658" s="225" t="s">
        <v>146</v>
      </c>
      <c r="B658" s="208" t="s">
        <v>6</v>
      </c>
      <c r="C658" s="116" t="s">
        <v>103</v>
      </c>
      <c r="D658" s="110">
        <v>0.5</v>
      </c>
      <c r="E658" s="208">
        <v>14.0</v>
      </c>
      <c r="F658" s="118" t="s">
        <v>6</v>
      </c>
      <c r="G658" s="209">
        <v>44680.0</v>
      </c>
      <c r="H658" s="210">
        <v>44681.0</v>
      </c>
      <c r="I658" s="116" t="s">
        <v>103</v>
      </c>
      <c r="J658" s="227" t="s">
        <v>52</v>
      </c>
      <c r="K658" s="9"/>
      <c r="L658" s="11"/>
      <c r="M658" s="11"/>
      <c r="N658" s="11"/>
      <c r="O658" s="11"/>
      <c r="P658" s="11"/>
      <c r="S658" s="11"/>
      <c r="T658" s="11"/>
      <c r="U658" s="11"/>
      <c r="V658" s="11"/>
      <c r="W658" s="11"/>
      <c r="X658" s="11"/>
      <c r="Y658" s="11"/>
      <c r="Z658" s="11"/>
    </row>
    <row r="659">
      <c r="A659" s="214" t="s">
        <v>596</v>
      </c>
      <c r="B659" s="208" t="s">
        <v>6</v>
      </c>
      <c r="C659" s="118" t="s">
        <v>101</v>
      </c>
      <c r="D659" s="208">
        <v>3.0</v>
      </c>
      <c r="E659" s="208">
        <v>14.0</v>
      </c>
      <c r="F659" s="118" t="s">
        <v>6</v>
      </c>
      <c r="G659" s="209">
        <v>44681.0</v>
      </c>
      <c r="H659" s="210">
        <v>44682.0</v>
      </c>
      <c r="I659" s="118" t="s">
        <v>101</v>
      </c>
      <c r="J659" s="118" t="s">
        <v>139</v>
      </c>
      <c r="K659" s="9"/>
      <c r="L659" s="11"/>
      <c r="M659" s="11"/>
      <c r="N659" s="11"/>
      <c r="O659" s="11"/>
      <c r="P659" s="11"/>
      <c r="S659" s="11"/>
      <c r="T659" s="11"/>
      <c r="U659" s="11"/>
      <c r="V659" s="11"/>
      <c r="W659" s="11"/>
      <c r="X659" s="11"/>
      <c r="Y659" s="11"/>
      <c r="Z659" s="11"/>
    </row>
    <row r="660">
      <c r="A660" s="214" t="s">
        <v>597</v>
      </c>
      <c r="B660" s="208" t="s">
        <v>6</v>
      </c>
      <c r="C660" s="118" t="s">
        <v>101</v>
      </c>
      <c r="D660" s="208">
        <v>3.0</v>
      </c>
      <c r="E660" s="208">
        <v>14.0</v>
      </c>
      <c r="F660" s="118" t="s">
        <v>6</v>
      </c>
      <c r="G660" s="209">
        <v>44681.0</v>
      </c>
      <c r="H660" s="210">
        <v>44682.0</v>
      </c>
      <c r="I660" s="118" t="s">
        <v>101</v>
      </c>
      <c r="J660" s="118" t="s">
        <v>139</v>
      </c>
      <c r="K660" s="9"/>
      <c r="L660" s="11"/>
      <c r="M660" s="11"/>
      <c r="N660" s="11"/>
      <c r="O660" s="11"/>
      <c r="P660" s="11"/>
      <c r="S660" s="11"/>
      <c r="T660" s="11"/>
      <c r="U660" s="11"/>
      <c r="V660" s="11"/>
      <c r="W660" s="11"/>
      <c r="X660" s="11"/>
      <c r="Y660" s="11"/>
      <c r="Z660" s="11"/>
    </row>
    <row r="661">
      <c r="A661" s="26"/>
      <c r="B661" s="228"/>
      <c r="C661" s="26"/>
      <c r="D661" s="228"/>
      <c r="E661" s="228"/>
      <c r="F661" s="26"/>
      <c r="G661" s="228"/>
      <c r="H661" s="228"/>
      <c r="I661" s="26"/>
      <c r="J661" s="26"/>
      <c r="K661" s="147"/>
      <c r="N661" s="85"/>
      <c r="O661" s="85"/>
      <c r="P661" s="85"/>
      <c r="Q661" s="85"/>
      <c r="R661" s="85"/>
      <c r="S661" s="85"/>
      <c r="T661" s="85"/>
      <c r="U661" s="85"/>
      <c r="V661" s="85"/>
      <c r="W661" s="85"/>
      <c r="X661" s="85"/>
      <c r="Y661" s="85"/>
      <c r="Z661" s="85"/>
    </row>
    <row r="662">
      <c r="A662" s="26"/>
      <c r="B662" s="228"/>
      <c r="C662" s="26"/>
      <c r="D662" s="228"/>
      <c r="E662" s="228"/>
      <c r="F662" s="26"/>
      <c r="G662" s="228"/>
      <c r="H662" s="228"/>
      <c r="I662" s="26"/>
      <c r="J662" s="26"/>
      <c r="K662" s="147"/>
      <c r="N662" s="85"/>
      <c r="O662" s="85"/>
      <c r="P662" s="85"/>
      <c r="Q662" s="85"/>
      <c r="R662" s="85"/>
      <c r="S662" s="85"/>
      <c r="T662" s="85"/>
      <c r="U662" s="85"/>
      <c r="V662" s="85"/>
      <c r="W662" s="85"/>
      <c r="X662" s="85"/>
      <c r="Y662" s="85"/>
      <c r="Z662" s="85"/>
    </row>
    <row r="663">
      <c r="A663" s="26"/>
      <c r="B663" s="228"/>
      <c r="C663" s="26"/>
      <c r="D663" s="228"/>
      <c r="E663" s="228"/>
      <c r="F663" s="26"/>
      <c r="G663" s="228"/>
      <c r="H663" s="228"/>
      <c r="I663" s="26"/>
      <c r="J663" s="26"/>
      <c r="K663" s="26"/>
    </row>
    <row r="664">
      <c r="A664" s="26"/>
      <c r="B664" s="228"/>
      <c r="C664" s="26"/>
      <c r="D664" s="228"/>
      <c r="E664" s="228"/>
      <c r="F664" s="26"/>
      <c r="G664" s="228"/>
      <c r="H664" s="228"/>
      <c r="I664" s="26"/>
      <c r="J664" s="26"/>
      <c r="K664" s="26"/>
    </row>
    <row r="665">
      <c r="A665" s="26"/>
      <c r="B665" s="228"/>
      <c r="C665" s="26"/>
      <c r="D665" s="228"/>
      <c r="E665" s="228"/>
      <c r="F665" s="26"/>
      <c r="G665" s="228"/>
      <c r="H665" s="228"/>
      <c r="I665" s="26"/>
      <c r="J665" s="26"/>
      <c r="K665" s="26"/>
    </row>
    <row r="666">
      <c r="A666" s="26"/>
      <c r="B666" s="228"/>
      <c r="C666" s="26"/>
      <c r="D666" s="103"/>
      <c r="E666" s="228"/>
      <c r="F666" s="26"/>
      <c r="G666" s="228"/>
      <c r="H666" s="228"/>
      <c r="I666" s="26"/>
      <c r="J666" s="26"/>
      <c r="K666" s="26"/>
    </row>
    <row r="667">
      <c r="A667" s="26"/>
      <c r="B667" s="228"/>
      <c r="C667" s="26"/>
      <c r="D667" s="228"/>
      <c r="E667" s="228"/>
      <c r="F667" s="26"/>
      <c r="G667" s="228"/>
      <c r="H667" s="228"/>
      <c r="I667" s="26"/>
      <c r="J667" s="26"/>
      <c r="K667" s="4"/>
    </row>
    <row r="668">
      <c r="A668" s="26"/>
      <c r="B668" s="228"/>
      <c r="C668" s="26"/>
      <c r="D668" s="228"/>
      <c r="E668" s="228"/>
      <c r="F668" s="26"/>
      <c r="G668" s="228"/>
      <c r="H668" s="228"/>
      <c r="I668" s="26"/>
      <c r="J668" s="26"/>
      <c r="K668" s="4"/>
    </row>
    <row r="669">
      <c r="A669" s="26"/>
      <c r="B669" s="228"/>
      <c r="C669" s="26"/>
      <c r="D669" s="228"/>
      <c r="E669" s="228"/>
      <c r="F669" s="26"/>
      <c r="G669" s="228"/>
      <c r="H669" s="228"/>
      <c r="I669" s="26"/>
      <c r="J669" s="26"/>
      <c r="K669" s="4"/>
    </row>
    <row r="670">
      <c r="A670" s="26"/>
      <c r="B670" s="228"/>
      <c r="C670" s="26"/>
      <c r="D670" s="228"/>
      <c r="E670" s="228"/>
      <c r="F670" s="26"/>
      <c r="G670" s="228"/>
      <c r="H670" s="228"/>
      <c r="I670" s="26"/>
      <c r="J670" s="26"/>
      <c r="K670" s="4"/>
    </row>
    <row r="671">
      <c r="A671" s="229"/>
      <c r="B671" s="230"/>
      <c r="C671" s="229"/>
      <c r="D671" s="228"/>
      <c r="E671" s="228"/>
      <c r="F671" s="26"/>
      <c r="G671" s="228"/>
      <c r="H671" s="228"/>
      <c r="I671" s="26"/>
      <c r="J671" s="26"/>
      <c r="K671" s="4"/>
    </row>
    <row r="672">
      <c r="A672" s="229"/>
      <c r="B672" s="230"/>
      <c r="C672" s="229"/>
      <c r="D672" s="228"/>
      <c r="E672" s="228"/>
      <c r="F672" s="26"/>
      <c r="G672" s="228"/>
      <c r="H672" s="228"/>
      <c r="I672" s="26"/>
      <c r="J672" s="26"/>
      <c r="K672" s="4"/>
    </row>
    <row r="673">
      <c r="A673" s="229"/>
      <c r="B673" s="230"/>
      <c r="C673" s="229"/>
      <c r="D673" s="228"/>
      <c r="E673" s="228"/>
      <c r="F673" s="26"/>
      <c r="G673" s="228"/>
      <c r="H673" s="228"/>
      <c r="I673" s="26"/>
      <c r="J673" s="26"/>
      <c r="K673" s="4"/>
    </row>
    <row r="674">
      <c r="A674" s="229"/>
      <c r="B674" s="230"/>
      <c r="C674" s="229"/>
      <c r="D674" s="228"/>
      <c r="E674" s="228"/>
      <c r="F674" s="26"/>
      <c r="G674" s="228"/>
      <c r="H674" s="228"/>
      <c r="I674" s="26"/>
      <c r="J674" s="26"/>
      <c r="K674" s="4"/>
    </row>
    <row r="675">
      <c r="A675" s="229"/>
      <c r="B675" s="230"/>
      <c r="C675" s="229"/>
      <c r="D675" s="228"/>
      <c r="E675" s="228"/>
      <c r="F675" s="26"/>
      <c r="G675" s="228"/>
      <c r="H675" s="228"/>
      <c r="I675" s="26"/>
      <c r="J675" s="26"/>
      <c r="K675" s="4"/>
    </row>
    <row r="676">
      <c r="A676" s="229"/>
      <c r="B676" s="230"/>
      <c r="C676" s="229"/>
      <c r="D676" s="228"/>
      <c r="E676" s="228"/>
      <c r="F676" s="26"/>
      <c r="G676" s="228"/>
      <c r="H676" s="228"/>
      <c r="I676" s="26"/>
      <c r="J676" s="26"/>
      <c r="K676" s="4"/>
    </row>
    <row r="677">
      <c r="A677" s="229"/>
      <c r="B677" s="230"/>
      <c r="C677" s="229"/>
      <c r="D677" s="228"/>
      <c r="E677" s="228"/>
      <c r="F677" s="26"/>
      <c r="G677" s="228"/>
      <c r="H677" s="228"/>
      <c r="I677" s="26"/>
      <c r="J677" s="26"/>
      <c r="K677" s="4"/>
    </row>
    <row r="678">
      <c r="A678" s="229"/>
      <c r="B678" s="230"/>
      <c r="C678" s="229"/>
      <c r="D678" s="228"/>
      <c r="E678" s="228"/>
      <c r="F678" s="26"/>
      <c r="G678" s="228"/>
      <c r="H678" s="228"/>
      <c r="I678" s="26"/>
      <c r="J678" s="26"/>
      <c r="K678" s="4"/>
    </row>
    <row r="679">
      <c r="A679" s="229"/>
      <c r="B679" s="230"/>
      <c r="C679" s="229"/>
      <c r="D679" s="228"/>
      <c r="E679" s="228"/>
      <c r="F679" s="26"/>
      <c r="G679" s="228"/>
      <c r="H679" s="228"/>
      <c r="I679" s="26"/>
      <c r="J679" s="26"/>
      <c r="K679" s="4"/>
    </row>
    <row r="680">
      <c r="A680" s="229"/>
      <c r="B680" s="230"/>
      <c r="C680" s="229"/>
      <c r="D680" s="228"/>
      <c r="E680" s="228"/>
      <c r="F680" s="26"/>
      <c r="G680" s="228"/>
      <c r="H680" s="228"/>
      <c r="I680" s="26"/>
      <c r="J680" s="26"/>
      <c r="K680" s="4"/>
    </row>
    <row r="681">
      <c r="A681" s="229"/>
      <c r="B681" s="230"/>
      <c r="C681" s="229"/>
      <c r="D681" s="228"/>
      <c r="E681" s="228"/>
      <c r="F681" s="26"/>
      <c r="G681" s="228"/>
      <c r="H681" s="228"/>
      <c r="I681" s="26"/>
      <c r="J681" s="26"/>
      <c r="K681" s="4"/>
    </row>
    <row r="682">
      <c r="A682" s="229"/>
      <c r="B682" s="230"/>
      <c r="C682" s="229"/>
      <c r="D682" s="228"/>
      <c r="E682" s="228"/>
      <c r="F682" s="26"/>
      <c r="G682" s="228"/>
      <c r="H682" s="228"/>
      <c r="I682" s="26"/>
      <c r="J682" s="26"/>
      <c r="K682" s="4"/>
    </row>
    <row r="683">
      <c r="A683" s="26"/>
      <c r="B683" s="228"/>
      <c r="C683" s="26"/>
      <c r="D683" s="228"/>
      <c r="E683" s="228"/>
      <c r="F683" s="26"/>
      <c r="G683" s="228"/>
      <c r="H683" s="228"/>
      <c r="I683" s="26"/>
      <c r="J683" s="26"/>
      <c r="K683" s="4"/>
    </row>
    <row r="684">
      <c r="A684" s="26"/>
      <c r="B684" s="228"/>
      <c r="C684" s="26"/>
      <c r="D684" s="228"/>
      <c r="E684" s="228"/>
      <c r="F684" s="26"/>
      <c r="G684" s="228"/>
      <c r="H684" s="228"/>
      <c r="I684" s="26"/>
      <c r="J684" s="26"/>
      <c r="K684" s="4"/>
    </row>
    <row r="685">
      <c r="A685" s="26"/>
      <c r="B685" s="228"/>
      <c r="C685" s="26"/>
      <c r="D685" s="228"/>
      <c r="E685" s="228"/>
      <c r="F685" s="26"/>
      <c r="G685" s="228"/>
      <c r="H685" s="228"/>
      <c r="I685" s="26"/>
      <c r="J685" s="26"/>
      <c r="K685" s="4"/>
    </row>
    <row r="686">
      <c r="A686" s="26"/>
      <c r="B686" s="228"/>
      <c r="C686" s="26"/>
      <c r="D686" s="228"/>
      <c r="E686" s="228"/>
      <c r="F686" s="26"/>
      <c r="G686" s="228"/>
      <c r="H686" s="228"/>
      <c r="I686" s="26"/>
      <c r="J686" s="26"/>
      <c r="K686" s="4"/>
    </row>
    <row r="687">
      <c r="A687" s="26"/>
      <c r="B687" s="228"/>
      <c r="C687" s="26"/>
      <c r="D687" s="228"/>
      <c r="E687" s="228"/>
      <c r="F687" s="26"/>
      <c r="G687" s="228"/>
      <c r="H687" s="228"/>
      <c r="I687" s="26"/>
      <c r="J687" s="26"/>
      <c r="K687" s="4"/>
    </row>
    <row r="688">
      <c r="A688" s="26"/>
      <c r="B688" s="228"/>
      <c r="C688" s="26"/>
      <c r="D688" s="228"/>
      <c r="E688" s="228"/>
      <c r="F688" s="26"/>
      <c r="G688" s="228"/>
      <c r="H688" s="228"/>
      <c r="I688" s="26"/>
      <c r="J688" s="26"/>
      <c r="K688" s="4"/>
    </row>
    <row r="689">
      <c r="A689" s="26"/>
      <c r="B689" s="228"/>
      <c r="C689" s="26"/>
      <c r="D689" s="228"/>
      <c r="E689" s="228"/>
      <c r="F689" s="26"/>
      <c r="G689" s="228"/>
      <c r="H689" s="228"/>
      <c r="I689" s="26"/>
      <c r="J689" s="26"/>
      <c r="K689" s="4"/>
    </row>
    <row r="690">
      <c r="A690" s="26"/>
      <c r="B690" s="228"/>
      <c r="C690" s="26"/>
      <c r="D690" s="228"/>
      <c r="E690" s="228"/>
      <c r="F690" s="26"/>
      <c r="G690" s="228"/>
      <c r="H690" s="228"/>
      <c r="I690" s="26"/>
      <c r="J690" s="26"/>
      <c r="K690" s="4"/>
    </row>
    <row r="691">
      <c r="A691" s="26"/>
      <c r="B691" s="228"/>
      <c r="C691" s="26"/>
      <c r="D691" s="228"/>
      <c r="E691" s="228"/>
      <c r="F691" s="26"/>
      <c r="G691" s="228"/>
      <c r="H691" s="228"/>
      <c r="I691" s="26"/>
      <c r="J691" s="26"/>
      <c r="K691" s="4"/>
    </row>
    <row r="692">
      <c r="A692" s="26"/>
      <c r="B692" s="228"/>
      <c r="C692" s="26"/>
      <c r="D692" s="228"/>
      <c r="E692" s="228"/>
      <c r="F692" s="26"/>
      <c r="G692" s="228"/>
      <c r="H692" s="228"/>
      <c r="I692" s="26"/>
      <c r="J692" s="26"/>
      <c r="K692" s="4"/>
    </row>
    <row r="693">
      <c r="A693" s="26"/>
      <c r="B693" s="228"/>
      <c r="C693" s="26"/>
      <c r="D693" s="228"/>
      <c r="E693" s="228"/>
      <c r="F693" s="26"/>
      <c r="G693" s="228"/>
      <c r="H693" s="228"/>
      <c r="I693" s="26"/>
      <c r="J693" s="26"/>
      <c r="K693" s="4"/>
    </row>
    <row r="694">
      <c r="A694" s="26"/>
      <c r="B694" s="228"/>
      <c r="C694" s="26"/>
      <c r="D694" s="228"/>
      <c r="E694" s="228"/>
      <c r="F694" s="26"/>
      <c r="G694" s="228"/>
      <c r="H694" s="228"/>
      <c r="I694" s="26"/>
      <c r="J694" s="26"/>
      <c r="K694" s="4"/>
    </row>
    <row r="695">
      <c r="A695" s="26"/>
      <c r="B695" s="228"/>
      <c r="C695" s="26"/>
      <c r="D695" s="228"/>
      <c r="E695" s="228"/>
      <c r="F695" s="26"/>
      <c r="G695" s="228"/>
      <c r="H695" s="228"/>
      <c r="I695" s="26"/>
      <c r="J695" s="26"/>
      <c r="K695" s="4"/>
    </row>
    <row r="696">
      <c r="A696" s="26"/>
      <c r="B696" s="228"/>
      <c r="C696" s="26"/>
      <c r="D696" s="228"/>
      <c r="E696" s="228"/>
      <c r="F696" s="26"/>
      <c r="G696" s="228"/>
      <c r="H696" s="228"/>
      <c r="I696" s="26"/>
      <c r="J696" s="26"/>
      <c r="K696" s="4"/>
    </row>
    <row r="697">
      <c r="A697" s="26"/>
      <c r="B697" s="228"/>
      <c r="C697" s="26"/>
      <c r="D697" s="228"/>
      <c r="E697" s="228"/>
      <c r="F697" s="26"/>
      <c r="G697" s="228"/>
      <c r="H697" s="228"/>
      <c r="I697" s="26"/>
      <c r="J697" s="26"/>
      <c r="K697" s="4"/>
    </row>
    <row r="698">
      <c r="A698" s="26"/>
      <c r="B698" s="228"/>
      <c r="C698" s="26"/>
      <c r="D698" s="228"/>
      <c r="E698" s="228"/>
      <c r="F698" s="26"/>
      <c r="G698" s="228"/>
      <c r="H698" s="228"/>
      <c r="I698" s="26"/>
      <c r="J698" s="26"/>
      <c r="K698" s="4"/>
    </row>
    <row r="699">
      <c r="A699" s="26"/>
      <c r="B699" s="228"/>
      <c r="C699" s="26"/>
      <c r="D699" s="228"/>
      <c r="E699" s="228"/>
      <c r="F699" s="26"/>
      <c r="G699" s="228"/>
      <c r="H699" s="228"/>
      <c r="I699" s="26"/>
      <c r="J699" s="26"/>
      <c r="K699" s="4"/>
    </row>
    <row r="700">
      <c r="A700" s="26"/>
      <c r="B700" s="228"/>
      <c r="C700" s="26"/>
      <c r="D700" s="228"/>
      <c r="E700" s="228"/>
      <c r="F700" s="26"/>
      <c r="G700" s="228"/>
      <c r="H700" s="228"/>
      <c r="I700" s="26"/>
      <c r="J700" s="26"/>
      <c r="K700" s="4"/>
    </row>
    <row r="701">
      <c r="A701" s="26"/>
      <c r="B701" s="228"/>
      <c r="C701" s="26"/>
      <c r="D701" s="228"/>
      <c r="E701" s="228"/>
      <c r="F701" s="26"/>
      <c r="G701" s="228"/>
      <c r="H701" s="228"/>
      <c r="I701" s="26"/>
      <c r="J701" s="26"/>
      <c r="K701" s="4"/>
    </row>
    <row r="702">
      <c r="A702" s="26"/>
      <c r="B702" s="228"/>
      <c r="C702" s="26"/>
      <c r="D702" s="228"/>
      <c r="E702" s="228"/>
      <c r="F702" s="26"/>
      <c r="G702" s="228"/>
      <c r="H702" s="228"/>
      <c r="I702" s="26"/>
      <c r="J702" s="26"/>
      <c r="K702" s="4"/>
    </row>
    <row r="703">
      <c r="A703" s="26"/>
      <c r="B703" s="228"/>
      <c r="C703" s="26"/>
      <c r="D703" s="228"/>
      <c r="E703" s="228"/>
      <c r="F703" s="26"/>
      <c r="G703" s="228"/>
      <c r="H703" s="228"/>
      <c r="I703" s="26"/>
      <c r="J703" s="26"/>
      <c r="K703" s="4"/>
    </row>
    <row r="704">
      <c r="A704" s="26"/>
      <c r="B704" s="228"/>
      <c r="C704" s="26"/>
      <c r="D704" s="228"/>
      <c r="E704" s="228"/>
      <c r="F704" s="26"/>
      <c r="G704" s="228"/>
      <c r="H704" s="228"/>
      <c r="I704" s="26"/>
      <c r="J704" s="26"/>
      <c r="K704" s="4"/>
    </row>
    <row r="705">
      <c r="A705" s="26"/>
      <c r="B705" s="228"/>
      <c r="C705" s="26"/>
      <c r="D705" s="228"/>
      <c r="E705" s="228"/>
      <c r="F705" s="26"/>
      <c r="G705" s="228"/>
      <c r="H705" s="228"/>
      <c r="I705" s="26"/>
      <c r="J705" s="26"/>
      <c r="K705" s="4"/>
    </row>
    <row r="706">
      <c r="A706" s="26"/>
      <c r="B706" s="228"/>
      <c r="C706" s="26"/>
      <c r="D706" s="228"/>
      <c r="E706" s="228"/>
      <c r="F706" s="26"/>
      <c r="G706" s="228"/>
      <c r="H706" s="228"/>
      <c r="I706" s="26"/>
      <c r="J706" s="26"/>
      <c r="K706" s="4"/>
    </row>
    <row r="707">
      <c r="A707" s="26"/>
      <c r="B707" s="228"/>
      <c r="C707" s="26"/>
      <c r="D707" s="228"/>
      <c r="E707" s="228"/>
      <c r="F707" s="26"/>
      <c r="G707" s="228"/>
      <c r="H707" s="228"/>
      <c r="I707" s="26"/>
      <c r="J707" s="26"/>
      <c r="K707" s="4"/>
    </row>
    <row r="708">
      <c r="A708" s="26"/>
      <c r="B708" s="228"/>
      <c r="C708" s="26"/>
      <c r="D708" s="228"/>
      <c r="E708" s="228"/>
      <c r="F708" s="26"/>
      <c r="G708" s="228"/>
      <c r="H708" s="228"/>
      <c r="I708" s="26"/>
      <c r="J708" s="26"/>
      <c r="K708" s="4"/>
    </row>
    <row r="709">
      <c r="A709" s="26"/>
      <c r="B709" s="228"/>
      <c r="C709" s="26"/>
      <c r="D709" s="228"/>
      <c r="E709" s="228"/>
      <c r="F709" s="26"/>
      <c r="G709" s="228"/>
      <c r="H709" s="228"/>
      <c r="I709" s="26"/>
      <c r="J709" s="26"/>
      <c r="K709" s="4"/>
    </row>
    <row r="710">
      <c r="A710" s="26"/>
      <c r="B710" s="228"/>
      <c r="C710" s="26"/>
      <c r="D710" s="228"/>
      <c r="E710" s="228"/>
      <c r="F710" s="26"/>
      <c r="G710" s="228"/>
      <c r="H710" s="228"/>
      <c r="I710" s="26"/>
      <c r="J710" s="26"/>
      <c r="K710" s="4"/>
    </row>
    <row r="711">
      <c r="A711" s="26"/>
      <c r="B711" s="228"/>
      <c r="C711" s="26"/>
      <c r="D711" s="228"/>
      <c r="E711" s="228"/>
      <c r="F711" s="26"/>
      <c r="G711" s="228"/>
      <c r="H711" s="228"/>
      <c r="I711" s="26"/>
      <c r="J711" s="26"/>
      <c r="K711" s="4"/>
    </row>
    <row r="712">
      <c r="A712" s="26"/>
      <c r="B712" s="228"/>
      <c r="C712" s="26"/>
      <c r="D712" s="228"/>
      <c r="E712" s="228"/>
      <c r="F712" s="26"/>
      <c r="G712" s="228"/>
      <c r="H712" s="228"/>
      <c r="I712" s="26"/>
      <c r="J712" s="26"/>
      <c r="K712" s="4"/>
    </row>
    <row r="713">
      <c r="A713" s="26"/>
      <c r="B713" s="228"/>
      <c r="C713" s="26"/>
      <c r="D713" s="228"/>
      <c r="E713" s="228"/>
      <c r="F713" s="26"/>
      <c r="G713" s="228"/>
      <c r="H713" s="228"/>
      <c r="I713" s="26"/>
      <c r="J713" s="26"/>
      <c r="K713" s="4"/>
    </row>
    <row r="714">
      <c r="A714" s="26"/>
      <c r="B714" s="228"/>
      <c r="C714" s="26"/>
      <c r="D714" s="228"/>
      <c r="E714" s="228"/>
      <c r="F714" s="26"/>
      <c r="G714" s="228"/>
      <c r="H714" s="228"/>
      <c r="I714" s="26"/>
      <c r="J714" s="26"/>
      <c r="K714" s="4"/>
    </row>
    <row r="715">
      <c r="A715" s="26"/>
      <c r="B715" s="228"/>
      <c r="C715" s="26"/>
      <c r="D715" s="228"/>
      <c r="E715" s="228"/>
      <c r="F715" s="26"/>
      <c r="G715" s="228"/>
      <c r="H715" s="228"/>
      <c r="I715" s="26"/>
      <c r="J715" s="26"/>
      <c r="K715" s="4"/>
    </row>
    <row r="716">
      <c r="A716" s="26"/>
      <c r="B716" s="228"/>
      <c r="C716" s="26"/>
      <c r="D716" s="228"/>
      <c r="E716" s="228"/>
      <c r="F716" s="26"/>
      <c r="G716" s="228"/>
      <c r="H716" s="228"/>
      <c r="I716" s="26"/>
      <c r="J716" s="26"/>
      <c r="K716" s="4"/>
    </row>
    <row r="717">
      <c r="A717" s="26"/>
      <c r="B717" s="228"/>
      <c r="C717" s="26"/>
      <c r="D717" s="228"/>
      <c r="E717" s="228"/>
      <c r="F717" s="26"/>
      <c r="G717" s="228"/>
      <c r="H717" s="228"/>
      <c r="I717" s="26"/>
      <c r="J717" s="26"/>
      <c r="K717" s="4"/>
    </row>
    <row r="718">
      <c r="A718" s="26"/>
      <c r="B718" s="228"/>
      <c r="C718" s="26"/>
      <c r="D718" s="228"/>
      <c r="E718" s="228"/>
      <c r="F718" s="26"/>
      <c r="G718" s="228"/>
      <c r="H718" s="228"/>
      <c r="I718" s="26"/>
      <c r="J718" s="26"/>
      <c r="K718" s="4"/>
    </row>
    <row r="719">
      <c r="A719" s="26"/>
      <c r="B719" s="228"/>
      <c r="C719" s="26"/>
      <c r="D719" s="228"/>
      <c r="E719" s="228"/>
      <c r="F719" s="26"/>
      <c r="G719" s="228"/>
      <c r="H719" s="228"/>
      <c r="I719" s="26"/>
      <c r="J719" s="26"/>
      <c r="K719" s="4"/>
    </row>
    <row r="720">
      <c r="A720" s="26"/>
      <c r="B720" s="228"/>
      <c r="C720" s="26"/>
      <c r="D720" s="228"/>
      <c r="E720" s="228"/>
      <c r="F720" s="26"/>
      <c r="G720" s="228"/>
      <c r="H720" s="228"/>
      <c r="I720" s="26"/>
      <c r="J720" s="26"/>
      <c r="K720" s="4"/>
    </row>
    <row r="721">
      <c r="A721" s="26"/>
      <c r="B721" s="228"/>
      <c r="C721" s="26"/>
      <c r="D721" s="228"/>
      <c r="E721" s="228"/>
      <c r="F721" s="26"/>
      <c r="G721" s="228"/>
      <c r="H721" s="228"/>
      <c r="I721" s="26"/>
      <c r="J721" s="26"/>
      <c r="K721" s="4"/>
    </row>
    <row r="722">
      <c r="A722" s="26"/>
      <c r="B722" s="228"/>
      <c r="C722" s="26"/>
      <c r="D722" s="228"/>
      <c r="E722" s="228"/>
      <c r="F722" s="26"/>
      <c r="G722" s="228"/>
      <c r="H722" s="228"/>
      <c r="I722" s="26"/>
      <c r="J722" s="26"/>
      <c r="K722" s="4"/>
    </row>
    <row r="723">
      <c r="A723" s="26"/>
      <c r="B723" s="228"/>
      <c r="C723" s="26"/>
      <c r="D723" s="228"/>
      <c r="E723" s="228"/>
      <c r="F723" s="26"/>
      <c r="G723" s="228"/>
      <c r="H723" s="228"/>
      <c r="I723" s="26"/>
      <c r="J723" s="26"/>
      <c r="K723" s="4"/>
    </row>
    <row r="724">
      <c r="A724" s="26"/>
      <c r="B724" s="228"/>
      <c r="C724" s="26"/>
      <c r="D724" s="228"/>
      <c r="E724" s="228"/>
      <c r="F724" s="26"/>
      <c r="G724" s="228"/>
      <c r="H724" s="228"/>
      <c r="I724" s="26"/>
      <c r="J724" s="26"/>
      <c r="K724" s="4"/>
    </row>
    <row r="725">
      <c r="A725" s="26"/>
      <c r="B725" s="228"/>
      <c r="C725" s="26"/>
      <c r="D725" s="228"/>
      <c r="E725" s="228"/>
      <c r="F725" s="26"/>
      <c r="G725" s="228"/>
      <c r="H725" s="228"/>
      <c r="I725" s="26"/>
      <c r="J725" s="26"/>
      <c r="K725" s="4"/>
    </row>
    <row r="726">
      <c r="A726" s="26"/>
      <c r="B726" s="228"/>
      <c r="C726" s="26"/>
      <c r="D726" s="228"/>
      <c r="E726" s="228"/>
      <c r="F726" s="26"/>
      <c r="G726" s="228"/>
      <c r="H726" s="228"/>
      <c r="I726" s="26"/>
      <c r="J726" s="26"/>
      <c r="K726" s="4"/>
    </row>
    <row r="727">
      <c r="A727" s="26"/>
      <c r="B727" s="228"/>
      <c r="C727" s="26"/>
      <c r="D727" s="228"/>
      <c r="E727" s="228"/>
      <c r="F727" s="26"/>
      <c r="G727" s="228"/>
      <c r="H727" s="228"/>
      <c r="I727" s="26"/>
      <c r="J727" s="26"/>
      <c r="K727" s="4"/>
    </row>
    <row r="728">
      <c r="A728" s="26"/>
      <c r="B728" s="228"/>
      <c r="C728" s="26"/>
      <c r="D728" s="228"/>
      <c r="E728" s="228"/>
      <c r="F728" s="26"/>
      <c r="G728" s="228"/>
      <c r="H728" s="228"/>
      <c r="I728" s="26"/>
      <c r="J728" s="26"/>
      <c r="K728" s="4"/>
    </row>
    <row r="729">
      <c r="A729" s="26"/>
      <c r="B729" s="228"/>
      <c r="C729" s="26"/>
      <c r="D729" s="228"/>
      <c r="E729" s="228"/>
      <c r="F729" s="26"/>
      <c r="G729" s="228"/>
      <c r="H729" s="228"/>
      <c r="I729" s="26"/>
      <c r="J729" s="26"/>
      <c r="K729" s="4"/>
    </row>
    <row r="730">
      <c r="A730" s="26"/>
      <c r="B730" s="228"/>
      <c r="C730" s="26"/>
      <c r="D730" s="228"/>
      <c r="E730" s="228"/>
      <c r="F730" s="26"/>
      <c r="G730" s="228"/>
      <c r="H730" s="228"/>
      <c r="I730" s="26"/>
      <c r="J730" s="26"/>
      <c r="K730" s="4"/>
    </row>
    <row r="731">
      <c r="A731" s="26"/>
      <c r="B731" s="228"/>
      <c r="C731" s="26"/>
      <c r="D731" s="228"/>
      <c r="E731" s="228"/>
      <c r="F731" s="26"/>
      <c r="G731" s="228"/>
      <c r="H731" s="228"/>
      <c r="I731" s="26"/>
      <c r="J731" s="26"/>
      <c r="K731" s="4"/>
    </row>
    <row r="732">
      <c r="A732" s="26"/>
      <c r="B732" s="228"/>
      <c r="C732" s="26"/>
      <c r="D732" s="228"/>
      <c r="E732" s="228"/>
      <c r="F732" s="26"/>
      <c r="G732" s="228"/>
      <c r="H732" s="228"/>
      <c r="I732" s="26"/>
      <c r="J732" s="26"/>
      <c r="K732" s="4"/>
    </row>
    <row r="733">
      <c r="A733" s="26"/>
      <c r="B733" s="228"/>
      <c r="C733" s="26"/>
      <c r="D733" s="228"/>
      <c r="E733" s="228"/>
      <c r="F733" s="26"/>
      <c r="G733" s="228"/>
      <c r="H733" s="228"/>
      <c r="I733" s="26"/>
      <c r="J733" s="26"/>
      <c r="K733" s="4"/>
    </row>
    <row r="734">
      <c r="A734" s="26"/>
      <c r="B734" s="228"/>
      <c r="C734" s="26"/>
      <c r="D734" s="228"/>
      <c r="E734" s="228"/>
      <c r="F734" s="26"/>
      <c r="G734" s="228"/>
      <c r="H734" s="228"/>
      <c r="I734" s="26"/>
      <c r="J734" s="26"/>
      <c r="K734" s="4"/>
    </row>
    <row r="735">
      <c r="A735" s="26"/>
      <c r="B735" s="228"/>
      <c r="C735" s="26"/>
      <c r="D735" s="228"/>
      <c r="E735" s="228"/>
      <c r="F735" s="26"/>
      <c r="G735" s="228"/>
      <c r="H735" s="228"/>
      <c r="I735" s="26"/>
      <c r="J735" s="26"/>
      <c r="K735" s="4"/>
    </row>
    <row r="736">
      <c r="A736" s="26"/>
      <c r="B736" s="228"/>
      <c r="C736" s="26"/>
      <c r="D736" s="228"/>
      <c r="E736" s="228"/>
      <c r="F736" s="26"/>
      <c r="G736" s="228"/>
      <c r="H736" s="228"/>
      <c r="I736" s="26"/>
      <c r="J736" s="26"/>
      <c r="K736" s="4"/>
    </row>
    <row r="737">
      <c r="A737" s="26"/>
      <c r="B737" s="228"/>
      <c r="C737" s="26"/>
      <c r="D737" s="228"/>
      <c r="E737" s="228"/>
      <c r="F737" s="26"/>
      <c r="G737" s="228"/>
      <c r="H737" s="228"/>
      <c r="I737" s="26"/>
      <c r="J737" s="26"/>
      <c r="K737" s="4"/>
    </row>
    <row r="738">
      <c r="A738" s="26"/>
      <c r="B738" s="228"/>
      <c r="C738" s="26"/>
      <c r="D738" s="228"/>
      <c r="E738" s="228"/>
      <c r="F738" s="26"/>
      <c r="G738" s="228"/>
      <c r="H738" s="228"/>
      <c r="I738" s="26"/>
      <c r="J738" s="26"/>
      <c r="K738" s="4"/>
    </row>
    <row r="739">
      <c r="A739" s="26"/>
      <c r="B739" s="228"/>
      <c r="C739" s="26"/>
      <c r="D739" s="228"/>
      <c r="E739" s="228"/>
      <c r="F739" s="26"/>
      <c r="G739" s="228"/>
      <c r="H739" s="228"/>
      <c r="I739" s="26"/>
      <c r="J739" s="26"/>
      <c r="K739" s="4"/>
    </row>
    <row r="740">
      <c r="A740" s="26"/>
      <c r="B740" s="228"/>
      <c r="C740" s="26"/>
      <c r="D740" s="228"/>
      <c r="E740" s="228"/>
      <c r="F740" s="26"/>
      <c r="G740" s="228"/>
      <c r="H740" s="228"/>
      <c r="I740" s="26"/>
      <c r="J740" s="26"/>
      <c r="K740" s="4"/>
    </row>
    <row r="741">
      <c r="A741" s="26"/>
      <c r="B741" s="228"/>
      <c r="C741" s="26"/>
      <c r="D741" s="228"/>
      <c r="E741" s="228"/>
      <c r="F741" s="26"/>
      <c r="G741" s="228"/>
      <c r="H741" s="228"/>
      <c r="I741" s="26"/>
      <c r="J741" s="26"/>
      <c r="K741" s="4"/>
    </row>
    <row r="742">
      <c r="A742" s="26"/>
      <c r="B742" s="228"/>
      <c r="C742" s="26"/>
      <c r="D742" s="228"/>
      <c r="E742" s="228"/>
      <c r="F742" s="26"/>
      <c r="G742" s="228"/>
      <c r="H742" s="228"/>
      <c r="I742" s="26"/>
      <c r="J742" s="26"/>
      <c r="K742" s="4"/>
    </row>
    <row r="743">
      <c r="A743" s="26"/>
      <c r="B743" s="228"/>
      <c r="C743" s="26"/>
      <c r="D743" s="228"/>
      <c r="E743" s="228"/>
      <c r="F743" s="26"/>
      <c r="G743" s="228"/>
      <c r="H743" s="228"/>
      <c r="I743" s="26"/>
      <c r="J743" s="26"/>
      <c r="K743" s="4"/>
    </row>
    <row r="744">
      <c r="A744" s="26"/>
      <c r="B744" s="228"/>
      <c r="C744" s="26"/>
      <c r="D744" s="228"/>
      <c r="E744" s="228"/>
      <c r="F744" s="26"/>
      <c r="G744" s="228"/>
      <c r="H744" s="228"/>
      <c r="I744" s="26"/>
      <c r="J744" s="26"/>
      <c r="K744" s="4"/>
    </row>
    <row r="745">
      <c r="A745" s="26"/>
      <c r="B745" s="228"/>
      <c r="C745" s="26"/>
      <c r="D745" s="228"/>
      <c r="E745" s="228"/>
      <c r="F745" s="26"/>
      <c r="G745" s="228"/>
      <c r="H745" s="228"/>
      <c r="I745" s="26"/>
      <c r="J745" s="26"/>
      <c r="K745" s="4"/>
    </row>
    <row r="746">
      <c r="A746" s="26"/>
      <c r="B746" s="228"/>
      <c r="C746" s="26"/>
      <c r="D746" s="228"/>
      <c r="E746" s="228"/>
      <c r="F746" s="26"/>
      <c r="G746" s="228"/>
      <c r="H746" s="228"/>
      <c r="I746" s="26"/>
      <c r="J746" s="26"/>
      <c r="K746" s="4"/>
    </row>
    <row r="747">
      <c r="A747" s="26"/>
      <c r="B747" s="228"/>
      <c r="C747" s="26"/>
      <c r="D747" s="228"/>
      <c r="E747" s="228"/>
      <c r="F747" s="26"/>
      <c r="G747" s="228"/>
      <c r="H747" s="228"/>
      <c r="I747" s="26"/>
      <c r="J747" s="26"/>
      <c r="K747" s="4"/>
    </row>
    <row r="748">
      <c r="A748" s="26"/>
      <c r="B748" s="228"/>
      <c r="C748" s="26"/>
      <c r="D748" s="228"/>
      <c r="E748" s="228"/>
      <c r="F748" s="26"/>
      <c r="G748" s="228"/>
      <c r="H748" s="228"/>
      <c r="I748" s="26"/>
      <c r="J748" s="26"/>
      <c r="K748" s="4"/>
    </row>
    <row r="749">
      <c r="A749" s="26"/>
      <c r="B749" s="228"/>
      <c r="C749" s="26"/>
      <c r="D749" s="228"/>
      <c r="E749" s="228"/>
      <c r="F749" s="26"/>
      <c r="G749" s="228"/>
      <c r="H749" s="228"/>
      <c r="I749" s="26"/>
      <c r="J749" s="26"/>
      <c r="K749" s="4"/>
    </row>
    <row r="750">
      <c r="A750" s="26"/>
      <c r="B750" s="228"/>
      <c r="C750" s="26"/>
      <c r="D750" s="228"/>
      <c r="E750" s="228"/>
      <c r="F750" s="26"/>
      <c r="G750" s="228"/>
      <c r="H750" s="228"/>
      <c r="I750" s="26"/>
      <c r="J750" s="26"/>
      <c r="K750" s="4"/>
    </row>
    <row r="751">
      <c r="A751" s="26"/>
      <c r="B751" s="228"/>
      <c r="C751" s="26"/>
      <c r="D751" s="228"/>
      <c r="E751" s="228"/>
      <c r="F751" s="26"/>
      <c r="G751" s="228"/>
      <c r="H751" s="228"/>
      <c r="I751" s="26"/>
      <c r="J751" s="26"/>
      <c r="K751" s="4"/>
    </row>
    <row r="752">
      <c r="A752" s="26"/>
      <c r="B752" s="228"/>
      <c r="C752" s="26"/>
      <c r="D752" s="228"/>
      <c r="E752" s="228"/>
      <c r="F752" s="26"/>
      <c r="G752" s="228"/>
      <c r="H752" s="228"/>
      <c r="I752" s="26"/>
      <c r="J752" s="26"/>
      <c r="K752" s="4"/>
    </row>
    <row r="753">
      <c r="A753" s="26"/>
      <c r="B753" s="228"/>
      <c r="C753" s="26"/>
      <c r="D753" s="228"/>
      <c r="E753" s="228"/>
      <c r="F753" s="26"/>
      <c r="G753" s="228"/>
      <c r="H753" s="228"/>
      <c r="I753" s="26"/>
      <c r="J753" s="26"/>
      <c r="K753" s="4"/>
    </row>
    <row r="754">
      <c r="A754" s="26"/>
      <c r="B754" s="228"/>
      <c r="C754" s="26"/>
      <c r="D754" s="228"/>
      <c r="E754" s="228"/>
      <c r="F754" s="26"/>
      <c r="G754" s="228"/>
      <c r="H754" s="228"/>
      <c r="I754" s="26"/>
      <c r="J754" s="26"/>
      <c r="K754" s="4"/>
    </row>
    <row r="755">
      <c r="A755" s="26"/>
      <c r="B755" s="228"/>
      <c r="C755" s="26"/>
      <c r="D755" s="228"/>
      <c r="E755" s="228"/>
      <c r="F755" s="26"/>
      <c r="G755" s="228"/>
      <c r="H755" s="228"/>
      <c r="I755" s="26"/>
      <c r="J755" s="26"/>
      <c r="K755" s="4"/>
    </row>
    <row r="756">
      <c r="A756" s="26"/>
      <c r="B756" s="228"/>
      <c r="C756" s="26"/>
      <c r="D756" s="228"/>
      <c r="E756" s="228"/>
      <c r="F756" s="26"/>
      <c r="G756" s="228"/>
      <c r="H756" s="228"/>
      <c r="I756" s="26"/>
      <c r="J756" s="26"/>
      <c r="K756" s="4"/>
    </row>
    <row r="757">
      <c r="A757" s="26"/>
      <c r="B757" s="228"/>
      <c r="C757" s="26"/>
      <c r="D757" s="228"/>
      <c r="E757" s="228"/>
      <c r="F757" s="26"/>
      <c r="G757" s="228"/>
      <c r="H757" s="228"/>
      <c r="I757" s="26"/>
      <c r="J757" s="26"/>
      <c r="K757" s="4"/>
    </row>
    <row r="758">
      <c r="A758" s="26"/>
      <c r="B758" s="228"/>
      <c r="C758" s="26"/>
      <c r="D758" s="228"/>
      <c r="E758" s="228"/>
      <c r="F758" s="26"/>
      <c r="G758" s="228"/>
      <c r="H758" s="228"/>
      <c r="I758" s="26"/>
      <c r="J758" s="26"/>
      <c r="K758" s="4"/>
    </row>
    <row r="759">
      <c r="A759" s="26"/>
      <c r="B759" s="228"/>
      <c r="C759" s="26"/>
      <c r="D759" s="228"/>
      <c r="E759" s="228"/>
      <c r="F759" s="26"/>
      <c r="G759" s="228"/>
      <c r="H759" s="228"/>
      <c r="I759" s="26"/>
      <c r="J759" s="26"/>
      <c r="K759" s="4"/>
    </row>
    <row r="760">
      <c r="A760" s="26"/>
      <c r="B760" s="228"/>
      <c r="C760" s="26"/>
      <c r="D760" s="228"/>
      <c r="E760" s="228"/>
      <c r="F760" s="26"/>
      <c r="G760" s="228"/>
      <c r="H760" s="228"/>
      <c r="I760" s="26"/>
      <c r="J760" s="26"/>
      <c r="K760" s="4"/>
    </row>
    <row r="761">
      <c r="A761" s="26"/>
      <c r="B761" s="228"/>
      <c r="C761" s="26"/>
      <c r="D761" s="228"/>
      <c r="E761" s="228"/>
      <c r="F761" s="26"/>
      <c r="G761" s="228"/>
      <c r="H761" s="228"/>
      <c r="I761" s="26"/>
      <c r="J761" s="26"/>
      <c r="K761" s="4"/>
    </row>
    <row r="762">
      <c r="A762" s="26"/>
      <c r="B762" s="228"/>
      <c r="C762" s="26"/>
      <c r="D762" s="228"/>
      <c r="E762" s="228"/>
      <c r="F762" s="26"/>
      <c r="G762" s="228"/>
      <c r="H762" s="228"/>
      <c r="I762" s="26"/>
      <c r="J762" s="26"/>
      <c r="K762" s="4"/>
    </row>
    <row r="763">
      <c r="A763" s="26"/>
      <c r="B763" s="228"/>
      <c r="C763" s="26"/>
      <c r="D763" s="228"/>
      <c r="E763" s="228"/>
      <c r="F763" s="26"/>
      <c r="G763" s="228"/>
      <c r="H763" s="228"/>
      <c r="I763" s="26"/>
      <c r="J763" s="26"/>
      <c r="K763" s="4"/>
    </row>
    <row r="764">
      <c r="A764" s="26"/>
      <c r="B764" s="228"/>
      <c r="C764" s="26"/>
      <c r="D764" s="228"/>
      <c r="E764" s="228"/>
      <c r="F764" s="26"/>
      <c r="G764" s="228"/>
      <c r="H764" s="228"/>
      <c r="I764" s="26"/>
      <c r="J764" s="26"/>
      <c r="K764" s="4"/>
    </row>
    <row r="765">
      <c r="A765" s="26"/>
      <c r="B765" s="228"/>
      <c r="C765" s="26"/>
      <c r="D765" s="228"/>
      <c r="E765" s="228"/>
      <c r="F765" s="26"/>
      <c r="G765" s="228"/>
      <c r="H765" s="228"/>
      <c r="I765" s="26"/>
      <c r="J765" s="26"/>
      <c r="K765" s="4"/>
    </row>
    <row r="766">
      <c r="A766" s="26"/>
      <c r="B766" s="228"/>
      <c r="C766" s="26"/>
      <c r="D766" s="228"/>
      <c r="E766" s="228"/>
      <c r="F766" s="26"/>
      <c r="G766" s="228"/>
      <c r="H766" s="228"/>
      <c r="I766" s="26"/>
      <c r="J766" s="26"/>
      <c r="K766" s="4"/>
    </row>
    <row r="767">
      <c r="A767" s="26"/>
      <c r="B767" s="228"/>
      <c r="C767" s="26"/>
      <c r="D767" s="228"/>
      <c r="E767" s="228"/>
      <c r="F767" s="26"/>
      <c r="G767" s="228"/>
      <c r="H767" s="228"/>
      <c r="I767" s="26"/>
      <c r="J767" s="26"/>
      <c r="K767" s="4"/>
    </row>
    <row r="768">
      <c r="A768" s="26"/>
      <c r="B768" s="228"/>
      <c r="C768" s="26"/>
      <c r="D768" s="228"/>
      <c r="E768" s="228"/>
      <c r="F768" s="26"/>
      <c r="G768" s="228"/>
      <c r="H768" s="228"/>
      <c r="I768" s="26"/>
      <c r="J768" s="26"/>
      <c r="K768" s="4"/>
    </row>
    <row r="769">
      <c r="A769" s="26"/>
      <c r="B769" s="228"/>
      <c r="C769" s="26"/>
      <c r="D769" s="228"/>
      <c r="E769" s="228"/>
      <c r="F769" s="26"/>
      <c r="G769" s="228"/>
      <c r="H769" s="228"/>
      <c r="I769" s="26"/>
      <c r="J769" s="26"/>
      <c r="K769" s="4"/>
    </row>
    <row r="770">
      <c r="A770" s="26"/>
      <c r="B770" s="228"/>
      <c r="C770" s="26"/>
      <c r="D770" s="228"/>
      <c r="E770" s="228"/>
      <c r="F770" s="26"/>
      <c r="G770" s="228"/>
      <c r="H770" s="228"/>
      <c r="I770" s="26"/>
      <c r="J770" s="26"/>
      <c r="K770" s="4"/>
    </row>
    <row r="771">
      <c r="A771" s="26"/>
      <c r="B771" s="228"/>
      <c r="C771" s="26"/>
      <c r="D771" s="228"/>
      <c r="E771" s="228"/>
      <c r="F771" s="26"/>
      <c r="G771" s="228"/>
      <c r="H771" s="228"/>
      <c r="I771" s="26"/>
      <c r="J771" s="26"/>
      <c r="K771" s="4"/>
    </row>
    <row r="772">
      <c r="A772" s="26"/>
      <c r="B772" s="228"/>
      <c r="C772" s="26"/>
      <c r="D772" s="228"/>
      <c r="E772" s="228"/>
      <c r="F772" s="26"/>
      <c r="G772" s="228"/>
      <c r="H772" s="228"/>
      <c r="I772" s="26"/>
      <c r="J772" s="26"/>
      <c r="K772" s="4"/>
    </row>
    <row r="773">
      <c r="A773" s="26"/>
      <c r="B773" s="228"/>
      <c r="C773" s="26"/>
      <c r="D773" s="228"/>
      <c r="E773" s="228"/>
      <c r="F773" s="26"/>
      <c r="G773" s="228"/>
      <c r="H773" s="228"/>
      <c r="I773" s="26"/>
      <c r="J773" s="26"/>
      <c r="K773" s="4"/>
    </row>
    <row r="774">
      <c r="A774" s="26"/>
      <c r="B774" s="228"/>
      <c r="C774" s="26"/>
      <c r="D774" s="228"/>
      <c r="E774" s="228"/>
      <c r="F774" s="26"/>
      <c r="G774" s="228"/>
      <c r="H774" s="228"/>
      <c r="I774" s="26"/>
      <c r="J774" s="26"/>
      <c r="K774" s="4"/>
    </row>
    <row r="775">
      <c r="A775" s="26"/>
      <c r="B775" s="228"/>
      <c r="C775" s="26"/>
      <c r="D775" s="228"/>
      <c r="E775" s="228"/>
      <c r="F775" s="26"/>
      <c r="G775" s="228"/>
      <c r="H775" s="228"/>
      <c r="I775" s="26"/>
      <c r="J775" s="26"/>
      <c r="K775" s="4"/>
    </row>
    <row r="776">
      <c r="A776" s="26"/>
      <c r="B776" s="228"/>
      <c r="C776" s="26"/>
      <c r="D776" s="228"/>
      <c r="E776" s="228"/>
      <c r="F776" s="26"/>
      <c r="G776" s="228"/>
      <c r="H776" s="228"/>
      <c r="I776" s="26"/>
      <c r="J776" s="26"/>
      <c r="K776" s="4"/>
    </row>
    <row r="777">
      <c r="A777" s="26"/>
      <c r="B777" s="228"/>
      <c r="C777" s="26"/>
      <c r="D777" s="228"/>
      <c r="E777" s="228"/>
      <c r="F777" s="26"/>
      <c r="G777" s="228"/>
      <c r="H777" s="228"/>
      <c r="I777" s="26"/>
      <c r="J777" s="26"/>
      <c r="K777" s="4"/>
    </row>
    <row r="778">
      <c r="A778" s="26"/>
      <c r="B778" s="228"/>
      <c r="C778" s="26"/>
      <c r="D778" s="228"/>
      <c r="E778" s="228"/>
      <c r="F778" s="26"/>
      <c r="G778" s="228"/>
      <c r="H778" s="228"/>
      <c r="I778" s="26"/>
      <c r="J778" s="26"/>
      <c r="K778" s="4"/>
    </row>
    <row r="779">
      <c r="A779" s="26"/>
      <c r="B779" s="228"/>
      <c r="C779" s="26"/>
      <c r="D779" s="228"/>
      <c r="E779" s="228"/>
      <c r="F779" s="26"/>
      <c r="G779" s="228"/>
      <c r="H779" s="228"/>
      <c r="I779" s="26"/>
      <c r="J779" s="26"/>
      <c r="K779" s="4"/>
    </row>
    <row r="780">
      <c r="A780" s="26"/>
      <c r="B780" s="228"/>
      <c r="C780" s="26"/>
      <c r="D780" s="228"/>
      <c r="E780" s="228"/>
      <c r="F780" s="26"/>
      <c r="G780" s="228"/>
      <c r="H780" s="228"/>
      <c r="I780" s="26"/>
      <c r="J780" s="26"/>
      <c r="K780" s="4"/>
    </row>
    <row r="781">
      <c r="A781" s="26"/>
      <c r="B781" s="228"/>
      <c r="C781" s="26"/>
      <c r="D781" s="228"/>
      <c r="E781" s="228"/>
      <c r="F781" s="26"/>
      <c r="G781" s="228"/>
      <c r="H781" s="228"/>
      <c r="I781" s="26"/>
      <c r="J781" s="26"/>
      <c r="K781" s="4"/>
    </row>
    <row r="782">
      <c r="A782" s="26"/>
      <c r="B782" s="228"/>
      <c r="C782" s="26"/>
      <c r="D782" s="228"/>
      <c r="E782" s="228"/>
      <c r="F782" s="26"/>
      <c r="G782" s="228"/>
      <c r="H782" s="228"/>
      <c r="I782" s="26"/>
      <c r="J782" s="26"/>
      <c r="K782" s="4"/>
    </row>
    <row r="783">
      <c r="A783" s="26"/>
      <c r="B783" s="228"/>
      <c r="C783" s="26"/>
      <c r="D783" s="228"/>
      <c r="E783" s="228"/>
      <c r="F783" s="26"/>
      <c r="G783" s="228"/>
      <c r="H783" s="228"/>
      <c r="I783" s="26"/>
      <c r="J783" s="26"/>
      <c r="K783" s="4"/>
    </row>
    <row r="784">
      <c r="A784" s="26"/>
      <c r="B784" s="228"/>
      <c r="C784" s="26"/>
      <c r="D784" s="228"/>
      <c r="E784" s="228"/>
      <c r="F784" s="26"/>
      <c r="G784" s="228"/>
      <c r="H784" s="228"/>
      <c r="I784" s="26"/>
      <c r="J784" s="26"/>
      <c r="K784" s="4"/>
    </row>
    <row r="785">
      <c r="A785" s="26"/>
      <c r="B785" s="228"/>
      <c r="C785" s="26"/>
      <c r="D785" s="228"/>
      <c r="E785" s="228"/>
      <c r="F785" s="26"/>
      <c r="G785" s="228"/>
      <c r="H785" s="228"/>
      <c r="I785" s="26"/>
      <c r="J785" s="26"/>
      <c r="K785" s="4"/>
    </row>
    <row r="786">
      <c r="A786" s="26"/>
      <c r="B786" s="228"/>
      <c r="C786" s="26"/>
      <c r="D786" s="228"/>
      <c r="E786" s="228"/>
      <c r="F786" s="26"/>
      <c r="G786" s="228"/>
      <c r="H786" s="228"/>
      <c r="I786" s="26"/>
      <c r="J786" s="26"/>
      <c r="K786" s="4"/>
    </row>
    <row r="787">
      <c r="A787" s="26"/>
      <c r="B787" s="228"/>
      <c r="C787" s="26"/>
      <c r="D787" s="228"/>
      <c r="E787" s="228"/>
      <c r="F787" s="26"/>
      <c r="G787" s="228"/>
      <c r="H787" s="228"/>
      <c r="I787" s="26"/>
      <c r="J787" s="26"/>
      <c r="K787" s="4"/>
    </row>
    <row r="788">
      <c r="A788" s="26"/>
      <c r="B788" s="228"/>
      <c r="C788" s="26"/>
      <c r="D788" s="228"/>
      <c r="E788" s="228"/>
      <c r="F788" s="26"/>
      <c r="G788" s="228"/>
      <c r="H788" s="228"/>
      <c r="I788" s="26"/>
      <c r="J788" s="26"/>
      <c r="K788" s="4"/>
    </row>
    <row r="789">
      <c r="A789" s="26"/>
      <c r="B789" s="228"/>
      <c r="C789" s="26"/>
      <c r="D789" s="228"/>
      <c r="E789" s="228"/>
      <c r="F789" s="26"/>
      <c r="G789" s="228"/>
      <c r="H789" s="228"/>
      <c r="I789" s="26"/>
      <c r="J789" s="26"/>
      <c r="K789" s="4"/>
    </row>
    <row r="790">
      <c r="A790" s="26"/>
      <c r="B790" s="228"/>
      <c r="C790" s="26"/>
      <c r="D790" s="228"/>
      <c r="E790" s="228"/>
      <c r="F790" s="26"/>
      <c r="G790" s="228"/>
      <c r="H790" s="228"/>
      <c r="I790" s="26"/>
      <c r="J790" s="26"/>
      <c r="K790" s="4"/>
    </row>
    <row r="791">
      <c r="A791" s="26"/>
      <c r="B791" s="228"/>
      <c r="C791" s="26"/>
      <c r="D791" s="228"/>
      <c r="E791" s="228"/>
      <c r="F791" s="26"/>
      <c r="G791" s="228"/>
      <c r="H791" s="228"/>
      <c r="I791" s="26"/>
      <c r="J791" s="26"/>
      <c r="K791" s="4"/>
    </row>
    <row r="792">
      <c r="A792" s="26"/>
      <c r="B792" s="228"/>
      <c r="C792" s="26"/>
      <c r="D792" s="228"/>
      <c r="E792" s="228"/>
      <c r="F792" s="26"/>
      <c r="G792" s="228"/>
      <c r="H792" s="228"/>
      <c r="I792" s="26"/>
      <c r="J792" s="26"/>
      <c r="K792" s="4"/>
    </row>
    <row r="793">
      <c r="A793" s="26"/>
      <c r="B793" s="228"/>
      <c r="C793" s="26"/>
      <c r="D793" s="228"/>
      <c r="E793" s="228"/>
      <c r="F793" s="26"/>
      <c r="G793" s="228"/>
      <c r="H793" s="228"/>
      <c r="I793" s="26"/>
      <c r="J793" s="26"/>
      <c r="K793" s="4"/>
    </row>
    <row r="794">
      <c r="A794" s="26"/>
      <c r="B794" s="228"/>
      <c r="C794" s="26"/>
      <c r="D794" s="228"/>
      <c r="E794" s="228"/>
      <c r="F794" s="26"/>
      <c r="G794" s="228"/>
      <c r="H794" s="228"/>
      <c r="I794" s="26"/>
      <c r="J794" s="26"/>
      <c r="K794" s="4"/>
    </row>
    <row r="795">
      <c r="A795" s="26"/>
      <c r="B795" s="228"/>
      <c r="C795" s="26"/>
      <c r="D795" s="228"/>
      <c r="E795" s="228"/>
      <c r="F795" s="26"/>
      <c r="G795" s="228"/>
      <c r="H795" s="228"/>
      <c r="I795" s="26"/>
      <c r="J795" s="26"/>
      <c r="K795" s="4"/>
    </row>
    <row r="796">
      <c r="A796" s="26"/>
      <c r="B796" s="228"/>
      <c r="C796" s="26"/>
      <c r="D796" s="228"/>
      <c r="E796" s="228"/>
      <c r="F796" s="26"/>
      <c r="G796" s="228"/>
      <c r="H796" s="228"/>
      <c r="I796" s="26"/>
      <c r="J796" s="26"/>
      <c r="K796" s="4"/>
    </row>
    <row r="797">
      <c r="A797" s="26"/>
      <c r="B797" s="228"/>
      <c r="C797" s="26"/>
      <c r="D797" s="228"/>
      <c r="E797" s="228"/>
      <c r="F797" s="26"/>
      <c r="G797" s="228"/>
      <c r="H797" s="228"/>
      <c r="I797" s="26"/>
      <c r="J797" s="26"/>
      <c r="K797" s="4"/>
    </row>
    <row r="798">
      <c r="A798" s="26"/>
      <c r="B798" s="228"/>
      <c r="C798" s="26"/>
      <c r="D798" s="228"/>
      <c r="E798" s="228"/>
      <c r="F798" s="26"/>
      <c r="G798" s="228"/>
      <c r="H798" s="228"/>
      <c r="I798" s="26"/>
      <c r="J798" s="26"/>
      <c r="K798" s="4"/>
    </row>
    <row r="799">
      <c r="A799" s="26"/>
      <c r="B799" s="228"/>
      <c r="C799" s="26"/>
      <c r="D799" s="228"/>
      <c r="E799" s="228"/>
      <c r="F799" s="26"/>
      <c r="G799" s="228"/>
      <c r="H799" s="228"/>
      <c r="I799" s="26"/>
      <c r="J799" s="26"/>
      <c r="K799" s="4"/>
    </row>
    <row r="800">
      <c r="A800" s="26"/>
      <c r="B800" s="228"/>
      <c r="C800" s="26"/>
      <c r="D800" s="228"/>
      <c r="E800" s="228"/>
      <c r="F800" s="26"/>
      <c r="G800" s="228"/>
      <c r="H800" s="228"/>
      <c r="I800" s="26"/>
      <c r="J800" s="26"/>
      <c r="K800" s="4"/>
    </row>
    <row r="801">
      <c r="A801" s="26"/>
      <c r="B801" s="228"/>
      <c r="C801" s="26"/>
      <c r="D801" s="228"/>
      <c r="E801" s="228"/>
      <c r="F801" s="26"/>
      <c r="G801" s="228"/>
      <c r="H801" s="228"/>
      <c r="I801" s="26"/>
      <c r="J801" s="26"/>
      <c r="K801" s="4"/>
    </row>
    <row r="802">
      <c r="A802" s="26"/>
      <c r="B802" s="228"/>
      <c r="C802" s="26"/>
      <c r="D802" s="228"/>
      <c r="E802" s="228"/>
      <c r="F802" s="26"/>
      <c r="G802" s="228"/>
      <c r="H802" s="228"/>
      <c r="I802" s="26"/>
      <c r="J802" s="26"/>
      <c r="K802" s="4"/>
    </row>
    <row r="803">
      <c r="A803" s="26"/>
      <c r="B803" s="228"/>
      <c r="C803" s="26"/>
      <c r="D803" s="228"/>
      <c r="E803" s="228"/>
      <c r="F803" s="26"/>
      <c r="G803" s="228"/>
      <c r="H803" s="228"/>
      <c r="I803" s="26"/>
      <c r="J803" s="26"/>
      <c r="K803" s="4"/>
    </row>
    <row r="804">
      <c r="A804" s="26"/>
      <c r="B804" s="228"/>
      <c r="C804" s="26"/>
      <c r="D804" s="228"/>
      <c r="E804" s="228"/>
      <c r="F804" s="26"/>
      <c r="G804" s="228"/>
      <c r="H804" s="228"/>
      <c r="I804" s="26"/>
      <c r="J804" s="26"/>
      <c r="K804" s="4"/>
    </row>
    <row r="805">
      <c r="A805" s="26"/>
      <c r="B805" s="228"/>
      <c r="C805" s="26"/>
      <c r="D805" s="228"/>
      <c r="E805" s="228"/>
      <c r="F805" s="26"/>
      <c r="G805" s="228"/>
      <c r="H805" s="228"/>
      <c r="I805" s="26"/>
      <c r="J805" s="26"/>
      <c r="K805" s="4"/>
    </row>
    <row r="806">
      <c r="A806" s="26"/>
      <c r="B806" s="228"/>
      <c r="C806" s="26"/>
      <c r="D806" s="228"/>
      <c r="E806" s="228"/>
      <c r="F806" s="26"/>
      <c r="G806" s="228"/>
      <c r="H806" s="228"/>
      <c r="I806" s="26"/>
      <c r="J806" s="26"/>
      <c r="K806" s="4"/>
    </row>
    <row r="807">
      <c r="A807" s="26"/>
      <c r="B807" s="228"/>
      <c r="C807" s="26"/>
      <c r="D807" s="228"/>
      <c r="E807" s="228"/>
      <c r="F807" s="26"/>
      <c r="G807" s="228"/>
      <c r="H807" s="228"/>
      <c r="I807" s="26"/>
      <c r="J807" s="26"/>
      <c r="K807" s="4"/>
    </row>
    <row r="808">
      <c r="A808" s="26"/>
      <c r="B808" s="228"/>
      <c r="C808" s="26"/>
      <c r="D808" s="228"/>
      <c r="E808" s="228"/>
      <c r="F808" s="26"/>
      <c r="G808" s="228"/>
      <c r="H808" s="228"/>
      <c r="I808" s="26"/>
      <c r="J808" s="26"/>
      <c r="K808" s="4"/>
    </row>
    <row r="809">
      <c r="A809" s="26"/>
      <c r="B809" s="228"/>
      <c r="C809" s="26"/>
      <c r="D809" s="228"/>
      <c r="E809" s="228"/>
      <c r="F809" s="26"/>
      <c r="G809" s="228"/>
      <c r="H809" s="228"/>
      <c r="I809" s="26"/>
      <c r="J809" s="26"/>
      <c r="K809" s="4"/>
    </row>
    <row r="810">
      <c r="A810" s="26"/>
      <c r="B810" s="228"/>
      <c r="C810" s="26"/>
      <c r="D810" s="228"/>
      <c r="E810" s="228"/>
      <c r="F810" s="26"/>
      <c r="G810" s="228"/>
      <c r="H810" s="228"/>
      <c r="I810" s="26"/>
      <c r="J810" s="26"/>
      <c r="K810" s="4"/>
    </row>
    <row r="811">
      <c r="A811" s="26"/>
      <c r="B811" s="228"/>
      <c r="C811" s="26"/>
      <c r="D811" s="228"/>
      <c r="E811" s="228"/>
      <c r="F811" s="26"/>
      <c r="G811" s="228"/>
      <c r="H811" s="228"/>
      <c r="I811" s="26"/>
      <c r="J811" s="26"/>
      <c r="K811" s="4"/>
    </row>
    <row r="812">
      <c r="A812" s="26"/>
      <c r="B812" s="228"/>
      <c r="C812" s="26"/>
      <c r="D812" s="228"/>
      <c r="E812" s="228"/>
      <c r="F812" s="26"/>
      <c r="G812" s="228"/>
      <c r="H812" s="228"/>
      <c r="I812" s="26"/>
      <c r="J812" s="26"/>
      <c r="K812" s="4"/>
    </row>
    <row r="813">
      <c r="A813" s="26"/>
      <c r="B813" s="228"/>
      <c r="C813" s="26"/>
      <c r="D813" s="228"/>
      <c r="E813" s="228"/>
      <c r="F813" s="26"/>
      <c r="G813" s="228"/>
      <c r="H813" s="228"/>
      <c r="I813" s="26"/>
      <c r="J813" s="26"/>
      <c r="K813" s="4"/>
    </row>
    <row r="814">
      <c r="A814" s="26"/>
      <c r="B814" s="228"/>
      <c r="C814" s="26"/>
      <c r="D814" s="228"/>
      <c r="E814" s="228"/>
      <c r="F814" s="26"/>
      <c r="G814" s="228"/>
      <c r="H814" s="228"/>
      <c r="I814" s="26"/>
      <c r="J814" s="26"/>
      <c r="K814" s="4"/>
    </row>
    <row r="815">
      <c r="A815" s="26"/>
      <c r="B815" s="228"/>
      <c r="C815" s="26"/>
      <c r="D815" s="228"/>
      <c r="E815" s="228"/>
      <c r="F815" s="26"/>
      <c r="G815" s="228"/>
      <c r="H815" s="228"/>
      <c r="I815" s="26"/>
      <c r="J815" s="26"/>
      <c r="K815" s="4"/>
    </row>
    <row r="816">
      <c r="A816" s="26"/>
      <c r="B816" s="228"/>
      <c r="C816" s="26"/>
      <c r="D816" s="228"/>
      <c r="E816" s="228"/>
      <c r="F816" s="26"/>
      <c r="G816" s="228"/>
      <c r="H816" s="228"/>
      <c r="I816" s="26"/>
      <c r="J816" s="26"/>
      <c r="K816" s="4"/>
    </row>
    <row r="817">
      <c r="A817" s="26"/>
      <c r="B817" s="228"/>
      <c r="C817" s="26"/>
      <c r="D817" s="228"/>
      <c r="E817" s="228"/>
      <c r="F817" s="26"/>
      <c r="G817" s="228"/>
      <c r="H817" s="228"/>
      <c r="I817" s="26"/>
      <c r="J817" s="26"/>
      <c r="K817" s="4"/>
    </row>
    <row r="818">
      <c r="A818" s="26"/>
      <c r="B818" s="228"/>
      <c r="C818" s="26"/>
      <c r="D818" s="228"/>
      <c r="E818" s="228"/>
      <c r="F818" s="26"/>
      <c r="G818" s="228"/>
      <c r="H818" s="228"/>
      <c r="I818" s="26"/>
      <c r="J818" s="26"/>
      <c r="K818" s="4"/>
    </row>
    <row r="819">
      <c r="A819" s="26"/>
      <c r="B819" s="228"/>
      <c r="C819" s="26"/>
      <c r="D819" s="228"/>
      <c r="E819" s="228"/>
      <c r="F819" s="26"/>
      <c r="G819" s="228"/>
      <c r="H819" s="228"/>
      <c r="I819" s="26"/>
      <c r="J819" s="26"/>
      <c r="K819" s="4"/>
    </row>
    <row r="820">
      <c r="A820" s="26"/>
      <c r="B820" s="228"/>
      <c r="C820" s="26"/>
      <c r="D820" s="228"/>
      <c r="E820" s="228"/>
      <c r="F820" s="26"/>
      <c r="G820" s="228"/>
      <c r="H820" s="228"/>
      <c r="I820" s="26"/>
      <c r="J820" s="26"/>
      <c r="K820" s="4"/>
    </row>
    <row r="821">
      <c r="A821" s="26"/>
      <c r="B821" s="228"/>
      <c r="C821" s="26"/>
      <c r="D821" s="228"/>
      <c r="E821" s="228"/>
      <c r="F821" s="26"/>
      <c r="G821" s="228"/>
      <c r="H821" s="228"/>
      <c r="I821" s="26"/>
      <c r="J821" s="26"/>
      <c r="K821" s="4"/>
    </row>
    <row r="822">
      <c r="A822" s="26"/>
      <c r="B822" s="228"/>
      <c r="C822" s="26"/>
      <c r="D822" s="228"/>
      <c r="E822" s="228"/>
      <c r="F822" s="26"/>
      <c r="G822" s="228"/>
      <c r="H822" s="228"/>
      <c r="I822" s="26"/>
      <c r="J822" s="26"/>
      <c r="K822" s="4"/>
    </row>
    <row r="823">
      <c r="A823" s="26"/>
      <c r="B823" s="228"/>
      <c r="C823" s="26"/>
      <c r="D823" s="228"/>
      <c r="E823" s="228"/>
      <c r="F823" s="26"/>
      <c r="G823" s="228"/>
      <c r="H823" s="228"/>
      <c r="I823" s="26"/>
      <c r="J823" s="26"/>
      <c r="K823" s="4"/>
    </row>
    <row r="824">
      <c r="A824" s="26"/>
      <c r="B824" s="228"/>
      <c r="C824" s="26"/>
      <c r="D824" s="228"/>
      <c r="E824" s="228"/>
      <c r="F824" s="26"/>
      <c r="G824" s="228"/>
      <c r="H824" s="228"/>
      <c r="I824" s="26"/>
      <c r="J824" s="26"/>
      <c r="K824" s="4"/>
    </row>
    <row r="825">
      <c r="A825" s="26"/>
      <c r="B825" s="228"/>
      <c r="C825" s="26"/>
      <c r="D825" s="228"/>
      <c r="E825" s="228"/>
      <c r="F825" s="26"/>
      <c r="G825" s="228"/>
      <c r="H825" s="228"/>
      <c r="I825" s="26"/>
      <c r="J825" s="26"/>
      <c r="K825" s="4"/>
    </row>
    <row r="826">
      <c r="A826" s="26"/>
      <c r="B826" s="228"/>
      <c r="C826" s="26"/>
      <c r="D826" s="228"/>
      <c r="E826" s="228"/>
      <c r="F826" s="26"/>
      <c r="G826" s="228"/>
      <c r="H826" s="228"/>
      <c r="I826" s="26"/>
      <c r="J826" s="26"/>
      <c r="K826" s="4"/>
    </row>
    <row r="827">
      <c r="A827" s="26"/>
      <c r="B827" s="228"/>
      <c r="C827" s="26"/>
      <c r="D827" s="228"/>
      <c r="E827" s="228"/>
      <c r="F827" s="26"/>
      <c r="G827" s="228"/>
      <c r="H827" s="228"/>
      <c r="I827" s="26"/>
      <c r="J827" s="26"/>
      <c r="K827" s="4"/>
    </row>
    <row r="828">
      <c r="A828" s="26"/>
      <c r="B828" s="228"/>
      <c r="C828" s="26"/>
      <c r="D828" s="228"/>
      <c r="E828" s="228"/>
      <c r="F828" s="26"/>
      <c r="G828" s="228"/>
      <c r="H828" s="228"/>
      <c r="I828" s="26"/>
      <c r="J828" s="26"/>
      <c r="K828" s="4"/>
    </row>
    <row r="829">
      <c r="A829" s="26"/>
      <c r="B829" s="228"/>
      <c r="C829" s="26"/>
      <c r="D829" s="228"/>
      <c r="E829" s="228"/>
      <c r="F829" s="26"/>
      <c r="G829" s="228"/>
      <c r="H829" s="228"/>
      <c r="I829" s="26"/>
      <c r="J829" s="26"/>
      <c r="K829" s="4"/>
    </row>
    <row r="830">
      <c r="A830" s="26"/>
      <c r="B830" s="228"/>
      <c r="C830" s="26"/>
      <c r="D830" s="228"/>
      <c r="E830" s="228"/>
      <c r="F830" s="26"/>
      <c r="G830" s="228"/>
      <c r="H830" s="228"/>
      <c r="I830" s="26"/>
      <c r="J830" s="26"/>
      <c r="K830" s="4"/>
    </row>
    <row r="831">
      <c r="A831" s="26"/>
      <c r="B831" s="228"/>
      <c r="C831" s="26"/>
      <c r="D831" s="228"/>
      <c r="E831" s="228"/>
      <c r="F831" s="26"/>
      <c r="G831" s="228"/>
      <c r="H831" s="228"/>
      <c r="I831" s="26"/>
      <c r="J831" s="26"/>
      <c r="K831" s="4"/>
    </row>
    <row r="832">
      <c r="A832" s="26"/>
      <c r="B832" s="228"/>
      <c r="C832" s="26"/>
      <c r="D832" s="228"/>
      <c r="E832" s="228"/>
      <c r="F832" s="26"/>
      <c r="G832" s="228"/>
      <c r="H832" s="228"/>
      <c r="I832" s="26"/>
      <c r="J832" s="26"/>
      <c r="K832" s="4"/>
    </row>
    <row r="833">
      <c r="A833" s="26"/>
      <c r="B833" s="228"/>
      <c r="C833" s="26"/>
      <c r="D833" s="228"/>
      <c r="E833" s="228"/>
      <c r="F833" s="26"/>
      <c r="G833" s="228"/>
      <c r="H833" s="228"/>
      <c r="I833" s="26"/>
      <c r="J833" s="26"/>
      <c r="K833" s="4"/>
    </row>
    <row r="834">
      <c r="A834" s="26"/>
      <c r="B834" s="228"/>
      <c r="C834" s="26"/>
      <c r="D834" s="228"/>
      <c r="E834" s="228"/>
      <c r="F834" s="26"/>
      <c r="G834" s="228"/>
      <c r="H834" s="228"/>
      <c r="I834" s="26"/>
      <c r="J834" s="26"/>
      <c r="K834" s="4"/>
    </row>
    <row r="835">
      <c r="A835" s="26"/>
      <c r="B835" s="228"/>
      <c r="C835" s="26"/>
      <c r="D835" s="228"/>
      <c r="E835" s="228"/>
      <c r="F835" s="26"/>
      <c r="G835" s="228"/>
      <c r="H835" s="228"/>
      <c r="I835" s="26"/>
      <c r="J835" s="26"/>
      <c r="K835" s="4"/>
    </row>
    <row r="836">
      <c r="A836" s="26"/>
      <c r="B836" s="228"/>
      <c r="C836" s="26"/>
      <c r="D836" s="228"/>
      <c r="E836" s="228"/>
      <c r="F836" s="26"/>
      <c r="G836" s="228"/>
      <c r="H836" s="228"/>
      <c r="I836" s="26"/>
      <c r="J836" s="26"/>
      <c r="K836" s="4"/>
    </row>
    <row r="837">
      <c r="A837" s="26"/>
      <c r="B837" s="228"/>
      <c r="C837" s="26"/>
      <c r="D837" s="228"/>
      <c r="E837" s="228"/>
      <c r="F837" s="26"/>
      <c r="G837" s="228"/>
      <c r="H837" s="228"/>
      <c r="I837" s="26"/>
      <c r="J837" s="26"/>
      <c r="K837" s="4"/>
    </row>
    <row r="838">
      <c r="A838" s="26"/>
      <c r="B838" s="228"/>
      <c r="C838" s="26"/>
      <c r="D838" s="228"/>
      <c r="E838" s="228"/>
      <c r="F838" s="26"/>
      <c r="G838" s="228"/>
      <c r="H838" s="228"/>
      <c r="I838" s="26"/>
      <c r="J838" s="26"/>
      <c r="K838" s="4"/>
    </row>
    <row r="839">
      <c r="A839" s="26"/>
      <c r="B839" s="228"/>
      <c r="C839" s="26"/>
      <c r="D839" s="228"/>
      <c r="E839" s="228"/>
      <c r="F839" s="26"/>
      <c r="G839" s="228"/>
      <c r="H839" s="228"/>
      <c r="I839" s="26"/>
      <c r="J839" s="26"/>
      <c r="K839" s="4"/>
    </row>
    <row r="840">
      <c r="A840" s="26"/>
      <c r="B840" s="228"/>
      <c r="C840" s="26"/>
      <c r="D840" s="228"/>
      <c r="E840" s="228"/>
      <c r="F840" s="26"/>
      <c r="G840" s="228"/>
      <c r="H840" s="228"/>
      <c r="I840" s="26"/>
      <c r="J840" s="26"/>
      <c r="K840" s="4"/>
    </row>
    <row r="841">
      <c r="A841" s="26"/>
      <c r="B841" s="228"/>
      <c r="C841" s="26"/>
      <c r="D841" s="228"/>
      <c r="E841" s="228"/>
      <c r="F841" s="26"/>
      <c r="G841" s="228"/>
      <c r="H841" s="228"/>
      <c r="I841" s="26"/>
      <c r="J841" s="26"/>
      <c r="K841" s="4"/>
    </row>
    <row r="842">
      <c r="A842" s="26"/>
      <c r="B842" s="228"/>
      <c r="C842" s="26"/>
      <c r="D842" s="228"/>
      <c r="E842" s="228"/>
      <c r="F842" s="26"/>
      <c r="G842" s="228"/>
      <c r="H842" s="228"/>
      <c r="I842" s="26"/>
      <c r="J842" s="26"/>
      <c r="K842" s="4"/>
    </row>
    <row r="843">
      <c r="A843" s="26"/>
      <c r="B843" s="228"/>
      <c r="C843" s="26"/>
      <c r="D843" s="228"/>
      <c r="E843" s="228"/>
      <c r="F843" s="26"/>
      <c r="G843" s="228"/>
      <c r="H843" s="228"/>
      <c r="I843" s="26"/>
      <c r="J843" s="26"/>
      <c r="K843" s="4"/>
    </row>
    <row r="844">
      <c r="A844" s="26"/>
      <c r="B844" s="228"/>
      <c r="C844" s="26"/>
      <c r="D844" s="228"/>
      <c r="E844" s="228"/>
      <c r="F844" s="26"/>
      <c r="G844" s="228"/>
      <c r="H844" s="228"/>
      <c r="I844" s="26"/>
      <c r="J844" s="26"/>
      <c r="K844" s="4"/>
    </row>
    <row r="845">
      <c r="A845" s="26"/>
      <c r="B845" s="228"/>
      <c r="C845" s="26"/>
      <c r="D845" s="228"/>
      <c r="E845" s="228"/>
      <c r="F845" s="26"/>
      <c r="G845" s="228"/>
      <c r="H845" s="228"/>
      <c r="I845" s="26"/>
      <c r="J845" s="26"/>
      <c r="K845" s="4"/>
    </row>
    <row r="846">
      <c r="A846" s="26"/>
      <c r="B846" s="228"/>
      <c r="C846" s="26"/>
      <c r="D846" s="228"/>
      <c r="E846" s="228"/>
      <c r="F846" s="26"/>
      <c r="G846" s="228"/>
      <c r="H846" s="228"/>
      <c r="I846" s="26"/>
      <c r="J846" s="26"/>
      <c r="K846" s="4"/>
    </row>
    <row r="847">
      <c r="A847" s="26"/>
      <c r="B847" s="228"/>
      <c r="C847" s="26"/>
      <c r="D847" s="228"/>
      <c r="E847" s="228"/>
      <c r="F847" s="26"/>
      <c r="G847" s="228"/>
      <c r="H847" s="228"/>
      <c r="I847" s="26"/>
      <c r="J847" s="26"/>
      <c r="K847" s="4"/>
    </row>
    <row r="848">
      <c r="A848" s="26"/>
      <c r="B848" s="228"/>
      <c r="C848" s="26"/>
      <c r="D848" s="228"/>
      <c r="E848" s="228"/>
      <c r="F848" s="26"/>
      <c r="G848" s="228"/>
      <c r="H848" s="228"/>
      <c r="I848" s="26"/>
      <c r="J848" s="26"/>
      <c r="K848" s="4"/>
    </row>
    <row r="849">
      <c r="A849" s="26"/>
      <c r="B849" s="228"/>
      <c r="C849" s="26"/>
      <c r="D849" s="228"/>
      <c r="E849" s="228"/>
      <c r="F849" s="26"/>
      <c r="G849" s="228"/>
      <c r="H849" s="228"/>
      <c r="I849" s="26"/>
      <c r="J849" s="26"/>
      <c r="K849" s="4"/>
    </row>
    <row r="850">
      <c r="A850" s="26"/>
      <c r="B850" s="228"/>
      <c r="C850" s="26"/>
      <c r="D850" s="228"/>
      <c r="E850" s="228"/>
      <c r="F850" s="26"/>
      <c r="G850" s="228"/>
      <c r="H850" s="228"/>
      <c r="I850" s="26"/>
      <c r="J850" s="26"/>
      <c r="K850" s="4"/>
    </row>
    <row r="851">
      <c r="A851" s="26"/>
      <c r="B851" s="228"/>
      <c r="C851" s="26"/>
      <c r="D851" s="228"/>
      <c r="E851" s="228"/>
      <c r="F851" s="26"/>
      <c r="G851" s="228"/>
      <c r="H851" s="228"/>
      <c r="I851" s="26"/>
      <c r="J851" s="26"/>
      <c r="K851" s="4"/>
    </row>
    <row r="852">
      <c r="A852" s="26"/>
      <c r="B852" s="228"/>
      <c r="C852" s="26"/>
      <c r="D852" s="228"/>
      <c r="E852" s="228"/>
      <c r="F852" s="26"/>
      <c r="G852" s="228"/>
      <c r="H852" s="228"/>
      <c r="I852" s="26"/>
      <c r="J852" s="26"/>
      <c r="K852" s="4"/>
    </row>
    <row r="853">
      <c r="A853" s="26"/>
      <c r="B853" s="228"/>
      <c r="C853" s="26"/>
      <c r="D853" s="228"/>
      <c r="E853" s="228"/>
      <c r="F853" s="26"/>
      <c r="G853" s="228"/>
      <c r="H853" s="228"/>
      <c r="I853" s="26"/>
      <c r="J853" s="26"/>
      <c r="K853" s="4"/>
    </row>
    <row r="854">
      <c r="A854" s="26"/>
      <c r="B854" s="228"/>
      <c r="C854" s="26"/>
      <c r="D854" s="228"/>
      <c r="E854" s="228"/>
      <c r="F854" s="26"/>
      <c r="G854" s="228"/>
      <c r="H854" s="228"/>
      <c r="I854" s="26"/>
      <c r="J854" s="26"/>
      <c r="K854" s="4"/>
    </row>
    <row r="855">
      <c r="A855" s="26"/>
      <c r="B855" s="228"/>
      <c r="C855" s="26"/>
      <c r="D855" s="228"/>
      <c r="E855" s="228"/>
      <c r="F855" s="26"/>
      <c r="G855" s="228"/>
      <c r="H855" s="228"/>
      <c r="I855" s="26"/>
      <c r="J855" s="26"/>
      <c r="K855" s="4"/>
    </row>
    <row r="856">
      <c r="A856" s="26"/>
      <c r="B856" s="228"/>
      <c r="C856" s="26"/>
      <c r="D856" s="228"/>
      <c r="E856" s="228"/>
      <c r="F856" s="26"/>
      <c r="G856" s="228"/>
      <c r="H856" s="228"/>
      <c r="I856" s="26"/>
      <c r="J856" s="26"/>
      <c r="K856" s="4"/>
    </row>
    <row r="857">
      <c r="A857" s="26"/>
      <c r="B857" s="228"/>
      <c r="C857" s="26"/>
      <c r="D857" s="228"/>
      <c r="E857" s="228"/>
      <c r="F857" s="26"/>
      <c r="G857" s="228"/>
      <c r="H857" s="228"/>
      <c r="I857" s="26"/>
      <c r="J857" s="26"/>
      <c r="K857" s="4"/>
    </row>
    <row r="858">
      <c r="A858" s="26"/>
      <c r="B858" s="228"/>
      <c r="C858" s="26"/>
      <c r="D858" s="228"/>
      <c r="E858" s="228"/>
      <c r="F858" s="26"/>
      <c r="G858" s="228"/>
      <c r="H858" s="228"/>
      <c r="I858" s="26"/>
      <c r="J858" s="26"/>
      <c r="K858" s="4"/>
    </row>
    <row r="859">
      <c r="A859" s="26"/>
      <c r="B859" s="228"/>
      <c r="C859" s="26"/>
      <c r="D859" s="228"/>
      <c r="E859" s="228"/>
      <c r="F859" s="26"/>
      <c r="G859" s="228"/>
      <c r="H859" s="228"/>
      <c r="I859" s="26"/>
      <c r="J859" s="26"/>
      <c r="K859" s="4"/>
    </row>
    <row r="860">
      <c r="A860" s="26"/>
      <c r="B860" s="228"/>
      <c r="C860" s="26"/>
      <c r="D860" s="228"/>
      <c r="E860" s="228"/>
      <c r="F860" s="26"/>
      <c r="G860" s="228"/>
      <c r="H860" s="228"/>
      <c r="I860" s="26"/>
      <c r="J860" s="26"/>
      <c r="K860" s="4"/>
    </row>
    <row r="861">
      <c r="A861" s="26"/>
      <c r="B861" s="228"/>
      <c r="C861" s="26"/>
      <c r="D861" s="228"/>
      <c r="E861" s="228"/>
      <c r="F861" s="26"/>
      <c r="G861" s="228"/>
      <c r="H861" s="228"/>
      <c r="I861" s="26"/>
      <c r="J861" s="26"/>
      <c r="K861" s="4"/>
    </row>
    <row r="862">
      <c r="A862" s="26"/>
      <c r="B862" s="228"/>
      <c r="C862" s="26"/>
      <c r="D862" s="228"/>
      <c r="E862" s="228"/>
      <c r="F862" s="26"/>
      <c r="G862" s="228"/>
      <c r="H862" s="228"/>
      <c r="I862" s="26"/>
      <c r="J862" s="26"/>
      <c r="K862" s="4"/>
    </row>
    <row r="863">
      <c r="A863" s="26"/>
      <c r="B863" s="228"/>
      <c r="C863" s="26"/>
      <c r="D863" s="228"/>
      <c r="E863" s="228"/>
      <c r="F863" s="26"/>
      <c r="G863" s="228"/>
      <c r="H863" s="228"/>
      <c r="I863" s="26"/>
      <c r="J863" s="26"/>
      <c r="K863" s="4"/>
    </row>
    <row r="864">
      <c r="A864" s="26"/>
      <c r="B864" s="228"/>
      <c r="C864" s="26"/>
      <c r="D864" s="228"/>
      <c r="E864" s="228"/>
      <c r="F864" s="26"/>
      <c r="G864" s="228"/>
      <c r="H864" s="228"/>
      <c r="I864" s="26"/>
      <c r="J864" s="26"/>
      <c r="K864" s="4"/>
    </row>
    <row r="865">
      <c r="A865" s="26"/>
      <c r="B865" s="228"/>
      <c r="C865" s="26"/>
      <c r="D865" s="228"/>
      <c r="E865" s="228"/>
      <c r="F865" s="26"/>
      <c r="G865" s="228"/>
      <c r="H865" s="228"/>
      <c r="I865" s="26"/>
      <c r="J865" s="26"/>
      <c r="K865" s="4"/>
    </row>
    <row r="866">
      <c r="A866" s="26"/>
      <c r="B866" s="228"/>
      <c r="C866" s="26"/>
      <c r="D866" s="228"/>
      <c r="E866" s="228"/>
      <c r="F866" s="26"/>
      <c r="G866" s="228"/>
      <c r="H866" s="228"/>
      <c r="I866" s="26"/>
      <c r="J866" s="26"/>
      <c r="K866" s="4"/>
    </row>
    <row r="867">
      <c r="A867" s="26"/>
      <c r="B867" s="228"/>
      <c r="C867" s="26"/>
      <c r="D867" s="228"/>
      <c r="E867" s="228"/>
      <c r="F867" s="26"/>
      <c r="G867" s="228"/>
      <c r="H867" s="228"/>
      <c r="I867" s="26"/>
      <c r="J867" s="26"/>
      <c r="K867" s="4"/>
    </row>
    <row r="868">
      <c r="A868" s="26"/>
      <c r="B868" s="228"/>
      <c r="C868" s="26"/>
      <c r="D868" s="228"/>
      <c r="E868" s="228"/>
      <c r="F868" s="26"/>
      <c r="G868" s="228"/>
      <c r="H868" s="228"/>
      <c r="I868" s="26"/>
      <c r="J868" s="26"/>
      <c r="K868" s="4"/>
    </row>
    <row r="869">
      <c r="A869" s="26"/>
      <c r="B869" s="228"/>
      <c r="C869" s="26"/>
      <c r="D869" s="228"/>
      <c r="E869" s="228"/>
      <c r="F869" s="26"/>
      <c r="G869" s="228"/>
      <c r="H869" s="228"/>
      <c r="I869" s="26"/>
      <c r="J869" s="26"/>
      <c r="K869" s="4"/>
    </row>
    <row r="870">
      <c r="A870" s="26"/>
      <c r="B870" s="228"/>
      <c r="C870" s="26"/>
      <c r="D870" s="228"/>
      <c r="E870" s="228"/>
      <c r="F870" s="26"/>
      <c r="G870" s="228"/>
      <c r="H870" s="228"/>
      <c r="I870" s="26"/>
      <c r="J870" s="26"/>
      <c r="K870" s="4"/>
    </row>
    <row r="871">
      <c r="A871" s="26"/>
      <c r="B871" s="228"/>
      <c r="C871" s="26"/>
      <c r="D871" s="228"/>
      <c r="E871" s="228"/>
      <c r="F871" s="26"/>
      <c r="G871" s="228"/>
      <c r="H871" s="228"/>
      <c r="I871" s="26"/>
      <c r="J871" s="26"/>
      <c r="K871" s="4"/>
    </row>
    <row r="872">
      <c r="A872" s="26"/>
      <c r="B872" s="228"/>
      <c r="C872" s="26"/>
      <c r="D872" s="228"/>
      <c r="E872" s="228"/>
      <c r="F872" s="26"/>
      <c r="G872" s="228"/>
      <c r="H872" s="228"/>
      <c r="I872" s="26"/>
      <c r="J872" s="26"/>
      <c r="K872" s="4"/>
    </row>
    <row r="873">
      <c r="A873" s="26"/>
      <c r="B873" s="228"/>
      <c r="C873" s="26"/>
      <c r="D873" s="228"/>
      <c r="E873" s="228"/>
      <c r="F873" s="26"/>
      <c r="G873" s="228"/>
      <c r="H873" s="228"/>
      <c r="I873" s="26"/>
      <c r="J873" s="26"/>
      <c r="K873" s="4"/>
    </row>
    <row r="874">
      <c r="A874" s="26"/>
      <c r="B874" s="228"/>
      <c r="C874" s="26"/>
      <c r="D874" s="228"/>
      <c r="E874" s="228"/>
      <c r="F874" s="26"/>
      <c r="G874" s="228"/>
      <c r="H874" s="228"/>
      <c r="I874" s="26"/>
      <c r="J874" s="26"/>
      <c r="K874" s="4"/>
    </row>
    <row r="875">
      <c r="A875" s="26"/>
      <c r="B875" s="228"/>
      <c r="C875" s="26"/>
      <c r="D875" s="228"/>
      <c r="E875" s="228"/>
      <c r="F875" s="26"/>
      <c r="G875" s="228"/>
      <c r="H875" s="228"/>
      <c r="I875" s="26"/>
      <c r="J875" s="26"/>
      <c r="K875" s="4"/>
    </row>
    <row r="876">
      <c r="A876" s="26"/>
      <c r="B876" s="228"/>
      <c r="C876" s="26"/>
      <c r="D876" s="228"/>
      <c r="E876" s="228"/>
      <c r="F876" s="26"/>
      <c r="G876" s="228"/>
      <c r="H876" s="228"/>
      <c r="I876" s="26"/>
      <c r="J876" s="26"/>
      <c r="K876" s="4"/>
    </row>
    <row r="877">
      <c r="A877" s="26"/>
      <c r="B877" s="228"/>
      <c r="C877" s="26"/>
      <c r="D877" s="228"/>
      <c r="E877" s="228"/>
      <c r="F877" s="26"/>
      <c r="G877" s="228"/>
      <c r="H877" s="228"/>
      <c r="I877" s="26"/>
      <c r="J877" s="26"/>
      <c r="K877" s="4"/>
    </row>
    <row r="878">
      <c r="A878" s="26"/>
      <c r="B878" s="228"/>
      <c r="C878" s="26"/>
      <c r="D878" s="228"/>
      <c r="E878" s="228"/>
      <c r="F878" s="26"/>
      <c r="G878" s="228"/>
      <c r="H878" s="228"/>
      <c r="I878" s="26"/>
      <c r="J878" s="26"/>
      <c r="K878" s="4"/>
    </row>
    <row r="879">
      <c r="A879" s="26"/>
      <c r="B879" s="228"/>
      <c r="C879" s="26"/>
      <c r="D879" s="228"/>
      <c r="E879" s="228"/>
      <c r="F879" s="26"/>
      <c r="G879" s="228"/>
      <c r="H879" s="228"/>
      <c r="I879" s="26"/>
      <c r="J879" s="26"/>
      <c r="K879" s="4"/>
    </row>
    <row r="880">
      <c r="A880" s="26"/>
      <c r="B880" s="228"/>
      <c r="C880" s="26"/>
      <c r="D880" s="228"/>
      <c r="E880" s="228"/>
      <c r="F880" s="26"/>
      <c r="G880" s="228"/>
      <c r="H880" s="228"/>
      <c r="I880" s="26"/>
      <c r="J880" s="26"/>
      <c r="K880" s="4"/>
    </row>
    <row r="881">
      <c r="A881" s="26"/>
      <c r="B881" s="228"/>
      <c r="C881" s="26"/>
      <c r="D881" s="228"/>
      <c r="E881" s="228"/>
      <c r="F881" s="26"/>
      <c r="G881" s="228"/>
      <c r="H881" s="228"/>
      <c r="I881" s="26"/>
      <c r="J881" s="26"/>
      <c r="K881" s="4"/>
    </row>
    <row r="882">
      <c r="A882" s="26"/>
      <c r="B882" s="228"/>
      <c r="C882" s="26"/>
      <c r="D882" s="228"/>
      <c r="E882" s="228"/>
      <c r="F882" s="26"/>
      <c r="G882" s="228"/>
      <c r="H882" s="228"/>
      <c r="I882" s="26"/>
      <c r="J882" s="26"/>
      <c r="K882" s="4"/>
    </row>
    <row r="883">
      <c r="A883" s="26"/>
      <c r="B883" s="228"/>
      <c r="C883" s="26"/>
      <c r="D883" s="228"/>
      <c r="E883" s="228"/>
      <c r="F883" s="26"/>
      <c r="G883" s="228"/>
      <c r="H883" s="228"/>
      <c r="I883" s="26"/>
      <c r="J883" s="26"/>
      <c r="K883" s="4"/>
    </row>
    <row r="884">
      <c r="A884" s="26"/>
      <c r="B884" s="228"/>
      <c r="C884" s="26"/>
      <c r="D884" s="228"/>
      <c r="E884" s="228"/>
      <c r="F884" s="26"/>
      <c r="G884" s="228"/>
      <c r="H884" s="228"/>
      <c r="I884" s="26"/>
      <c r="J884" s="26"/>
      <c r="K884" s="4"/>
    </row>
    <row r="885">
      <c r="A885" s="26"/>
      <c r="B885" s="228"/>
      <c r="C885" s="26"/>
      <c r="D885" s="228"/>
      <c r="E885" s="228"/>
      <c r="F885" s="26"/>
      <c r="G885" s="228"/>
      <c r="H885" s="228"/>
      <c r="I885" s="26"/>
      <c r="J885" s="26"/>
      <c r="K885" s="4"/>
    </row>
    <row r="886">
      <c r="A886" s="26"/>
      <c r="B886" s="228"/>
      <c r="C886" s="26"/>
      <c r="D886" s="228"/>
      <c r="E886" s="228"/>
      <c r="F886" s="26"/>
      <c r="G886" s="228"/>
      <c r="H886" s="228"/>
      <c r="I886" s="26"/>
      <c r="J886" s="26"/>
      <c r="K886" s="4"/>
    </row>
    <row r="887">
      <c r="A887" s="26"/>
      <c r="B887" s="228"/>
      <c r="C887" s="26"/>
      <c r="D887" s="228"/>
      <c r="E887" s="228"/>
      <c r="F887" s="26"/>
      <c r="G887" s="228"/>
      <c r="H887" s="228"/>
      <c r="I887" s="26"/>
      <c r="J887" s="26"/>
      <c r="K887" s="4"/>
    </row>
    <row r="888">
      <c r="A888" s="26"/>
      <c r="B888" s="228"/>
      <c r="C888" s="26"/>
      <c r="D888" s="228"/>
      <c r="E888" s="228"/>
      <c r="F888" s="26"/>
      <c r="G888" s="228"/>
      <c r="H888" s="228"/>
      <c r="I888" s="26"/>
      <c r="J888" s="26"/>
      <c r="K888" s="4"/>
    </row>
    <row r="889">
      <c r="A889" s="26"/>
      <c r="B889" s="228"/>
      <c r="C889" s="26"/>
      <c r="D889" s="228"/>
      <c r="E889" s="228"/>
      <c r="F889" s="26"/>
      <c r="G889" s="228"/>
      <c r="H889" s="228"/>
      <c r="I889" s="26"/>
      <c r="J889" s="26"/>
      <c r="K889" s="4"/>
    </row>
    <row r="890">
      <c r="A890" s="26"/>
      <c r="B890" s="228"/>
      <c r="C890" s="26"/>
      <c r="D890" s="228"/>
      <c r="E890" s="228"/>
      <c r="F890" s="26"/>
      <c r="G890" s="228"/>
      <c r="H890" s="228"/>
      <c r="I890" s="26"/>
      <c r="J890" s="26"/>
      <c r="K890" s="4"/>
    </row>
    <row r="891">
      <c r="A891" s="26"/>
      <c r="B891" s="228"/>
      <c r="C891" s="26"/>
      <c r="D891" s="228"/>
      <c r="E891" s="228"/>
      <c r="F891" s="26"/>
      <c r="G891" s="228"/>
      <c r="H891" s="228"/>
      <c r="I891" s="26"/>
      <c r="J891" s="26"/>
      <c r="K891" s="4"/>
    </row>
    <row r="892">
      <c r="A892" s="26"/>
      <c r="B892" s="228"/>
      <c r="C892" s="26"/>
      <c r="D892" s="228"/>
      <c r="E892" s="228"/>
      <c r="F892" s="26"/>
      <c r="G892" s="228"/>
      <c r="H892" s="228"/>
      <c r="I892" s="26"/>
      <c r="J892" s="26"/>
      <c r="K892" s="4"/>
    </row>
    <row r="893">
      <c r="A893" s="26"/>
      <c r="B893" s="228"/>
      <c r="C893" s="26"/>
      <c r="D893" s="228"/>
      <c r="E893" s="228"/>
      <c r="F893" s="26"/>
      <c r="G893" s="228"/>
      <c r="H893" s="228"/>
      <c r="I893" s="26"/>
      <c r="J893" s="26"/>
      <c r="K893" s="4"/>
    </row>
    <row r="894">
      <c r="A894" s="26"/>
      <c r="B894" s="228"/>
      <c r="C894" s="26"/>
      <c r="D894" s="228"/>
      <c r="E894" s="228"/>
      <c r="F894" s="26"/>
      <c r="G894" s="228"/>
      <c r="H894" s="228"/>
      <c r="I894" s="26"/>
      <c r="J894" s="26"/>
      <c r="K894" s="4"/>
    </row>
    <row r="895">
      <c r="A895" s="26"/>
      <c r="B895" s="228"/>
      <c r="C895" s="26"/>
      <c r="D895" s="228"/>
      <c r="E895" s="228"/>
      <c r="F895" s="26"/>
      <c r="G895" s="228"/>
      <c r="H895" s="228"/>
      <c r="I895" s="26"/>
      <c r="J895" s="26"/>
      <c r="K895" s="4"/>
    </row>
    <row r="896">
      <c r="A896" s="26"/>
      <c r="B896" s="228"/>
      <c r="C896" s="26"/>
      <c r="D896" s="228"/>
      <c r="E896" s="228"/>
      <c r="F896" s="26"/>
      <c r="G896" s="228"/>
      <c r="H896" s="228"/>
      <c r="I896" s="26"/>
      <c r="J896" s="26"/>
      <c r="K896" s="4"/>
    </row>
    <row r="897">
      <c r="A897" s="26"/>
      <c r="B897" s="228"/>
      <c r="C897" s="26"/>
      <c r="D897" s="228"/>
      <c r="E897" s="228"/>
      <c r="F897" s="26"/>
      <c r="G897" s="228"/>
      <c r="H897" s="228"/>
      <c r="I897" s="26"/>
      <c r="J897" s="26"/>
      <c r="K897" s="4"/>
    </row>
    <row r="898">
      <c r="A898" s="26"/>
      <c r="B898" s="228"/>
      <c r="C898" s="26"/>
      <c r="D898" s="228"/>
      <c r="E898" s="228"/>
      <c r="F898" s="26"/>
      <c r="G898" s="228"/>
      <c r="H898" s="228"/>
      <c r="I898" s="26"/>
      <c r="J898" s="26"/>
      <c r="K898" s="4"/>
    </row>
    <row r="899">
      <c r="A899" s="26"/>
      <c r="B899" s="228"/>
      <c r="C899" s="26"/>
      <c r="D899" s="228"/>
      <c r="E899" s="228"/>
      <c r="F899" s="26"/>
      <c r="G899" s="228"/>
      <c r="H899" s="228"/>
      <c r="I899" s="26"/>
      <c r="J899" s="26"/>
      <c r="K899" s="4"/>
    </row>
    <row r="900">
      <c r="A900" s="26"/>
      <c r="B900" s="228"/>
      <c r="C900" s="26"/>
      <c r="D900" s="228"/>
      <c r="E900" s="228"/>
      <c r="F900" s="26"/>
      <c r="G900" s="228"/>
      <c r="H900" s="228"/>
      <c r="I900" s="26"/>
      <c r="J900" s="26"/>
      <c r="K900" s="4"/>
    </row>
    <row r="901">
      <c r="A901" s="26"/>
      <c r="B901" s="228"/>
      <c r="C901" s="26"/>
      <c r="D901" s="228"/>
      <c r="E901" s="228"/>
      <c r="F901" s="26"/>
      <c r="G901" s="228"/>
      <c r="H901" s="228"/>
      <c r="I901" s="26"/>
      <c r="J901" s="26"/>
      <c r="K901" s="4"/>
    </row>
    <row r="902">
      <c r="A902" s="26"/>
      <c r="B902" s="228"/>
      <c r="C902" s="26"/>
      <c r="D902" s="228"/>
      <c r="E902" s="228"/>
      <c r="F902" s="26"/>
      <c r="G902" s="228"/>
      <c r="H902" s="228"/>
      <c r="I902" s="26"/>
      <c r="J902" s="26"/>
      <c r="K902" s="4"/>
    </row>
    <row r="903">
      <c r="A903" s="26"/>
      <c r="B903" s="228"/>
      <c r="C903" s="26"/>
      <c r="D903" s="228"/>
      <c r="E903" s="228"/>
      <c r="F903" s="26"/>
      <c r="G903" s="228"/>
      <c r="H903" s="228"/>
      <c r="I903" s="26"/>
      <c r="J903" s="26"/>
      <c r="K903" s="4"/>
    </row>
    <row r="904">
      <c r="A904" s="26"/>
      <c r="B904" s="228"/>
      <c r="C904" s="26"/>
      <c r="D904" s="228"/>
      <c r="E904" s="228"/>
      <c r="F904" s="26"/>
      <c r="G904" s="228"/>
      <c r="H904" s="228"/>
      <c r="I904" s="26"/>
      <c r="J904" s="26"/>
      <c r="K904" s="4"/>
    </row>
    <row r="905">
      <c r="A905" s="26"/>
      <c r="B905" s="228"/>
      <c r="C905" s="26"/>
      <c r="D905" s="228"/>
      <c r="E905" s="228"/>
      <c r="F905" s="26"/>
      <c r="G905" s="228"/>
      <c r="H905" s="228"/>
      <c r="I905" s="26"/>
      <c r="J905" s="26"/>
      <c r="K905" s="4"/>
    </row>
    <row r="906">
      <c r="A906" s="26"/>
      <c r="B906" s="228"/>
      <c r="C906" s="26"/>
      <c r="D906" s="228"/>
      <c r="E906" s="228"/>
      <c r="F906" s="26"/>
      <c r="G906" s="228"/>
      <c r="H906" s="228"/>
      <c r="I906" s="26"/>
      <c r="J906" s="26"/>
      <c r="K906" s="4"/>
    </row>
    <row r="907">
      <c r="A907" s="26"/>
      <c r="B907" s="228"/>
      <c r="C907" s="26"/>
      <c r="D907" s="228"/>
      <c r="E907" s="228"/>
      <c r="F907" s="26"/>
      <c r="G907" s="228"/>
      <c r="H907" s="228"/>
      <c r="I907" s="26"/>
      <c r="J907" s="26"/>
      <c r="K907" s="4"/>
    </row>
    <row r="908">
      <c r="A908" s="26"/>
      <c r="B908" s="228"/>
      <c r="C908" s="26"/>
      <c r="D908" s="228"/>
      <c r="E908" s="228"/>
      <c r="F908" s="26"/>
      <c r="G908" s="228"/>
      <c r="H908" s="228"/>
      <c r="I908" s="26"/>
      <c r="J908" s="26"/>
      <c r="K908" s="4"/>
    </row>
    <row r="909">
      <c r="A909" s="26"/>
      <c r="B909" s="228"/>
      <c r="C909" s="26"/>
      <c r="D909" s="228"/>
      <c r="E909" s="228"/>
      <c r="F909" s="26"/>
      <c r="G909" s="228"/>
      <c r="H909" s="228"/>
      <c r="I909" s="26"/>
      <c r="J909" s="26"/>
      <c r="K909" s="4"/>
    </row>
    <row r="910">
      <c r="A910" s="26"/>
      <c r="B910" s="228"/>
      <c r="C910" s="26"/>
      <c r="D910" s="228"/>
      <c r="E910" s="228"/>
      <c r="F910" s="26"/>
      <c r="G910" s="228"/>
      <c r="H910" s="228"/>
      <c r="I910" s="26"/>
      <c r="J910" s="26"/>
      <c r="K910" s="4"/>
    </row>
    <row r="911">
      <c r="A911" s="26"/>
      <c r="B911" s="228"/>
      <c r="C911" s="26"/>
      <c r="D911" s="228"/>
      <c r="E911" s="228"/>
      <c r="F911" s="26"/>
      <c r="G911" s="228"/>
      <c r="H911" s="228"/>
      <c r="I911" s="26"/>
      <c r="J911" s="26"/>
      <c r="K911" s="4"/>
    </row>
    <row r="912">
      <c r="A912" s="26"/>
      <c r="B912" s="228"/>
      <c r="C912" s="26"/>
      <c r="D912" s="228"/>
      <c r="E912" s="228"/>
      <c r="F912" s="26"/>
      <c r="G912" s="228"/>
      <c r="H912" s="228"/>
      <c r="I912" s="26"/>
      <c r="J912" s="26"/>
      <c r="K912" s="4"/>
    </row>
    <row r="913">
      <c r="A913" s="26"/>
      <c r="B913" s="228"/>
      <c r="C913" s="26"/>
      <c r="D913" s="228"/>
      <c r="E913" s="228"/>
      <c r="F913" s="26"/>
      <c r="G913" s="228"/>
      <c r="H913" s="228"/>
      <c r="I913" s="26"/>
      <c r="J913" s="26"/>
      <c r="K913" s="4"/>
    </row>
    <row r="914">
      <c r="A914" s="26"/>
      <c r="B914" s="228"/>
      <c r="C914" s="26"/>
      <c r="D914" s="228"/>
      <c r="E914" s="228"/>
      <c r="F914" s="26"/>
      <c r="G914" s="228"/>
      <c r="H914" s="228"/>
      <c r="I914" s="26"/>
      <c r="J914" s="26"/>
      <c r="K914" s="4"/>
    </row>
    <row r="915">
      <c r="A915" s="26"/>
      <c r="B915" s="228"/>
      <c r="C915" s="26"/>
      <c r="D915" s="228"/>
      <c r="E915" s="228"/>
      <c r="F915" s="26"/>
      <c r="G915" s="228"/>
      <c r="H915" s="228"/>
      <c r="I915" s="26"/>
      <c r="J915" s="26"/>
      <c r="K915" s="4"/>
    </row>
    <row r="916">
      <c r="A916" s="26"/>
      <c r="B916" s="228"/>
      <c r="C916" s="26"/>
      <c r="D916" s="228"/>
      <c r="E916" s="228"/>
      <c r="F916" s="26"/>
      <c r="G916" s="228"/>
      <c r="H916" s="228"/>
      <c r="I916" s="26"/>
      <c r="J916" s="26"/>
      <c r="K916" s="4"/>
    </row>
    <row r="917">
      <c r="A917" s="26"/>
      <c r="B917" s="228"/>
      <c r="C917" s="26"/>
      <c r="D917" s="228"/>
      <c r="E917" s="228"/>
      <c r="F917" s="26"/>
      <c r="G917" s="228"/>
      <c r="H917" s="228"/>
      <c r="I917" s="26"/>
      <c r="J917" s="26"/>
      <c r="K917" s="4"/>
    </row>
    <row r="918">
      <c r="A918" s="26"/>
      <c r="B918" s="228"/>
      <c r="C918" s="26"/>
      <c r="D918" s="228"/>
      <c r="E918" s="228"/>
      <c r="F918" s="26"/>
      <c r="G918" s="228"/>
      <c r="H918" s="228"/>
      <c r="I918" s="26"/>
      <c r="J918" s="26"/>
      <c r="K918" s="4"/>
    </row>
    <row r="919">
      <c r="A919" s="26"/>
      <c r="B919" s="228"/>
      <c r="C919" s="26"/>
      <c r="D919" s="228"/>
      <c r="E919" s="228"/>
      <c r="F919" s="26"/>
      <c r="G919" s="228"/>
      <c r="H919" s="228"/>
      <c r="I919" s="26"/>
      <c r="J919" s="26"/>
      <c r="K919" s="4"/>
    </row>
    <row r="920">
      <c r="A920" s="26"/>
      <c r="B920" s="228"/>
      <c r="C920" s="26"/>
      <c r="D920" s="228"/>
      <c r="E920" s="228"/>
      <c r="F920" s="26"/>
      <c r="G920" s="228"/>
      <c r="H920" s="228"/>
      <c r="I920" s="26"/>
      <c r="J920" s="26"/>
      <c r="K920" s="4"/>
    </row>
    <row r="921">
      <c r="A921" s="26"/>
      <c r="B921" s="228"/>
      <c r="C921" s="26"/>
      <c r="D921" s="228"/>
      <c r="E921" s="228"/>
      <c r="F921" s="26"/>
      <c r="G921" s="228"/>
      <c r="H921" s="228"/>
      <c r="I921" s="26"/>
      <c r="J921" s="26"/>
      <c r="K921" s="4"/>
    </row>
    <row r="922">
      <c r="A922" s="26"/>
      <c r="B922" s="228"/>
      <c r="C922" s="26"/>
      <c r="D922" s="228"/>
      <c r="E922" s="228"/>
      <c r="F922" s="26"/>
      <c r="G922" s="228"/>
      <c r="H922" s="228"/>
      <c r="I922" s="26"/>
      <c r="J922" s="26"/>
      <c r="K922" s="4"/>
    </row>
    <row r="923">
      <c r="A923" s="26"/>
      <c r="B923" s="228"/>
      <c r="C923" s="26"/>
      <c r="D923" s="228"/>
      <c r="E923" s="228"/>
      <c r="F923" s="26"/>
      <c r="G923" s="228"/>
      <c r="H923" s="228"/>
      <c r="I923" s="26"/>
      <c r="J923" s="26"/>
      <c r="K923" s="4"/>
    </row>
    <row r="924">
      <c r="A924" s="26"/>
      <c r="B924" s="228"/>
      <c r="C924" s="26"/>
      <c r="D924" s="228"/>
      <c r="E924" s="228"/>
      <c r="F924" s="26"/>
      <c r="G924" s="228"/>
      <c r="H924" s="228"/>
      <c r="I924" s="26"/>
      <c r="J924" s="26"/>
      <c r="K924" s="4"/>
    </row>
    <row r="925">
      <c r="A925" s="26"/>
      <c r="B925" s="228"/>
      <c r="C925" s="26"/>
      <c r="D925" s="228"/>
      <c r="E925" s="228"/>
      <c r="F925" s="26"/>
      <c r="G925" s="228"/>
      <c r="H925" s="228"/>
      <c r="I925" s="26"/>
      <c r="J925" s="26"/>
      <c r="K925" s="4"/>
    </row>
    <row r="926">
      <c r="A926" s="26"/>
      <c r="B926" s="228"/>
      <c r="C926" s="26"/>
      <c r="D926" s="228"/>
      <c r="E926" s="228"/>
      <c r="F926" s="26"/>
      <c r="G926" s="228"/>
      <c r="H926" s="228"/>
      <c r="I926" s="26"/>
      <c r="J926" s="26"/>
      <c r="K926" s="4"/>
    </row>
    <row r="927">
      <c r="A927" s="26"/>
      <c r="B927" s="228"/>
      <c r="C927" s="26"/>
      <c r="D927" s="228"/>
      <c r="E927" s="228"/>
      <c r="F927" s="26"/>
      <c r="G927" s="228"/>
      <c r="H927" s="228"/>
      <c r="I927" s="26"/>
      <c r="J927" s="26"/>
      <c r="K927" s="4"/>
    </row>
    <row r="928">
      <c r="A928" s="26"/>
      <c r="B928" s="228"/>
      <c r="C928" s="26"/>
      <c r="D928" s="228"/>
      <c r="E928" s="228"/>
      <c r="F928" s="26"/>
      <c r="G928" s="228"/>
      <c r="H928" s="228"/>
      <c r="I928" s="26"/>
      <c r="J928" s="26"/>
      <c r="K928" s="4"/>
    </row>
    <row r="929">
      <c r="A929" s="26"/>
      <c r="B929" s="228"/>
      <c r="C929" s="26"/>
      <c r="D929" s="228"/>
      <c r="E929" s="228"/>
      <c r="F929" s="26"/>
      <c r="G929" s="228"/>
      <c r="H929" s="228"/>
      <c r="I929" s="26"/>
      <c r="J929" s="26"/>
      <c r="K929" s="4"/>
    </row>
    <row r="930">
      <c r="A930" s="26"/>
      <c r="B930" s="228"/>
      <c r="C930" s="26"/>
      <c r="D930" s="228"/>
      <c r="E930" s="228"/>
      <c r="F930" s="26"/>
      <c r="G930" s="228"/>
      <c r="H930" s="228"/>
      <c r="I930" s="26"/>
      <c r="J930" s="26"/>
      <c r="K930" s="4"/>
    </row>
    <row r="931">
      <c r="A931" s="26"/>
      <c r="B931" s="228"/>
      <c r="C931" s="26"/>
      <c r="D931" s="228"/>
      <c r="E931" s="228"/>
      <c r="F931" s="26"/>
      <c r="G931" s="228"/>
      <c r="H931" s="228"/>
      <c r="I931" s="26"/>
      <c r="J931" s="26"/>
      <c r="K931" s="4"/>
    </row>
    <row r="932">
      <c r="A932" s="26"/>
      <c r="B932" s="228"/>
      <c r="C932" s="26"/>
      <c r="D932" s="228"/>
      <c r="E932" s="228"/>
      <c r="F932" s="26"/>
      <c r="G932" s="228"/>
      <c r="H932" s="228"/>
      <c r="I932" s="26"/>
      <c r="J932" s="26"/>
      <c r="K932" s="4"/>
    </row>
    <row r="933">
      <c r="A933" s="26"/>
      <c r="B933" s="228"/>
      <c r="C933" s="26"/>
      <c r="D933" s="228"/>
      <c r="E933" s="228"/>
      <c r="F933" s="26"/>
      <c r="G933" s="228"/>
      <c r="H933" s="228"/>
      <c r="I933" s="26"/>
      <c r="J933" s="26"/>
      <c r="K933" s="4"/>
    </row>
    <row r="934">
      <c r="A934" s="26"/>
      <c r="B934" s="228"/>
      <c r="C934" s="26"/>
      <c r="D934" s="228"/>
      <c r="E934" s="228"/>
      <c r="F934" s="26"/>
      <c r="G934" s="228"/>
      <c r="H934" s="228"/>
      <c r="I934" s="26"/>
      <c r="J934" s="26"/>
      <c r="K934" s="4"/>
    </row>
    <row r="935">
      <c r="A935" s="26"/>
      <c r="B935" s="228"/>
      <c r="C935" s="26"/>
      <c r="D935" s="228"/>
      <c r="E935" s="228"/>
      <c r="F935" s="26"/>
      <c r="G935" s="228"/>
      <c r="H935" s="228"/>
      <c r="I935" s="26"/>
      <c r="J935" s="26"/>
      <c r="K935" s="4"/>
    </row>
    <row r="936">
      <c r="A936" s="26"/>
      <c r="B936" s="228"/>
      <c r="C936" s="26"/>
      <c r="D936" s="228"/>
      <c r="E936" s="228"/>
      <c r="F936" s="26"/>
      <c r="G936" s="228"/>
      <c r="H936" s="228"/>
      <c r="I936" s="26"/>
      <c r="J936" s="26"/>
      <c r="K936" s="4"/>
    </row>
    <row r="937">
      <c r="A937" s="26"/>
      <c r="B937" s="228"/>
      <c r="C937" s="26"/>
      <c r="D937" s="228"/>
      <c r="E937" s="228"/>
      <c r="F937" s="26"/>
      <c r="G937" s="228"/>
      <c r="H937" s="228"/>
      <c r="I937" s="26"/>
      <c r="J937" s="26"/>
      <c r="K937" s="4"/>
    </row>
    <row r="938">
      <c r="A938" s="26"/>
      <c r="B938" s="228"/>
      <c r="C938" s="26"/>
      <c r="D938" s="228"/>
      <c r="E938" s="228"/>
      <c r="F938" s="26"/>
      <c r="G938" s="228"/>
      <c r="H938" s="228"/>
      <c r="I938" s="26"/>
      <c r="J938" s="26"/>
      <c r="K938" s="4"/>
    </row>
    <row r="939">
      <c r="A939" s="26"/>
      <c r="B939" s="228"/>
      <c r="C939" s="26"/>
      <c r="D939" s="228"/>
      <c r="E939" s="228"/>
      <c r="F939" s="26"/>
      <c r="G939" s="228"/>
      <c r="H939" s="228"/>
      <c r="I939" s="26"/>
      <c r="J939" s="26"/>
      <c r="K939" s="4"/>
    </row>
    <row r="940">
      <c r="A940" s="26"/>
      <c r="B940" s="228"/>
      <c r="C940" s="26"/>
      <c r="D940" s="228"/>
      <c r="E940" s="228"/>
      <c r="F940" s="26"/>
      <c r="G940" s="228"/>
      <c r="H940" s="228"/>
      <c r="I940" s="26"/>
      <c r="J940" s="26"/>
      <c r="K940" s="4"/>
    </row>
    <row r="941">
      <c r="A941" s="26"/>
      <c r="B941" s="228"/>
      <c r="C941" s="26"/>
      <c r="D941" s="228"/>
      <c r="E941" s="228"/>
      <c r="F941" s="26"/>
      <c r="G941" s="228"/>
      <c r="H941" s="228"/>
      <c r="I941" s="26"/>
      <c r="J941" s="26"/>
      <c r="K941" s="4"/>
    </row>
    <row r="942">
      <c r="A942" s="26"/>
      <c r="B942" s="228"/>
      <c r="C942" s="26"/>
      <c r="D942" s="228"/>
      <c r="E942" s="228"/>
      <c r="F942" s="26"/>
      <c r="G942" s="228"/>
      <c r="H942" s="228"/>
      <c r="I942" s="26"/>
      <c r="J942" s="26"/>
      <c r="K942" s="4"/>
    </row>
    <row r="943">
      <c r="A943" s="26"/>
      <c r="B943" s="228"/>
      <c r="C943" s="26"/>
      <c r="D943" s="228"/>
      <c r="E943" s="228"/>
      <c r="F943" s="26"/>
      <c r="G943" s="228"/>
      <c r="H943" s="228"/>
      <c r="I943" s="26"/>
      <c r="J943" s="26"/>
      <c r="K943" s="4"/>
    </row>
    <row r="944">
      <c r="A944" s="26"/>
      <c r="B944" s="228"/>
      <c r="C944" s="26"/>
      <c r="D944" s="228"/>
      <c r="E944" s="228"/>
      <c r="F944" s="26"/>
      <c r="G944" s="228"/>
      <c r="H944" s="228"/>
      <c r="I944" s="26"/>
      <c r="J944" s="26"/>
      <c r="K944" s="4"/>
    </row>
    <row r="945">
      <c r="A945" s="26"/>
      <c r="B945" s="228"/>
      <c r="C945" s="26"/>
      <c r="D945" s="228"/>
      <c r="E945" s="228"/>
      <c r="F945" s="26"/>
      <c r="G945" s="228"/>
      <c r="H945" s="228"/>
      <c r="I945" s="26"/>
      <c r="J945" s="26"/>
      <c r="K945" s="4"/>
    </row>
    <row r="946">
      <c r="A946" s="26"/>
      <c r="B946" s="228"/>
      <c r="C946" s="26"/>
      <c r="D946" s="228"/>
      <c r="E946" s="228"/>
      <c r="F946" s="26"/>
      <c r="G946" s="228"/>
      <c r="H946" s="228"/>
      <c r="I946" s="26"/>
      <c r="J946" s="26"/>
      <c r="K946" s="4"/>
    </row>
    <row r="947">
      <c r="A947" s="26"/>
      <c r="B947" s="228"/>
      <c r="C947" s="26"/>
      <c r="D947" s="228"/>
      <c r="E947" s="228"/>
      <c r="F947" s="26"/>
      <c r="G947" s="228"/>
      <c r="H947" s="228"/>
      <c r="I947" s="26"/>
      <c r="J947" s="26"/>
      <c r="K947" s="4"/>
    </row>
    <row r="948">
      <c r="A948" s="26"/>
      <c r="B948" s="228"/>
      <c r="C948" s="26"/>
      <c r="D948" s="228"/>
      <c r="E948" s="228"/>
      <c r="F948" s="26"/>
      <c r="G948" s="228"/>
      <c r="H948" s="228"/>
      <c r="I948" s="26"/>
      <c r="J948" s="26"/>
      <c r="K948" s="4"/>
    </row>
    <row r="949">
      <c r="A949" s="26"/>
      <c r="B949" s="228"/>
      <c r="C949" s="26"/>
      <c r="D949" s="228"/>
      <c r="E949" s="228"/>
      <c r="F949" s="26"/>
      <c r="G949" s="228"/>
      <c r="H949" s="228"/>
      <c r="I949" s="26"/>
      <c r="J949" s="26"/>
      <c r="K949" s="4"/>
    </row>
    <row r="950">
      <c r="A950" s="26"/>
      <c r="B950" s="228"/>
      <c r="C950" s="26"/>
      <c r="D950" s="228"/>
      <c r="E950" s="228"/>
      <c r="F950" s="26"/>
      <c r="G950" s="228"/>
      <c r="H950" s="228"/>
      <c r="I950" s="26"/>
      <c r="J950" s="26"/>
      <c r="K950" s="4"/>
    </row>
    <row r="951">
      <c r="A951" s="26"/>
      <c r="B951" s="228"/>
      <c r="C951" s="26"/>
      <c r="D951" s="228"/>
      <c r="E951" s="228"/>
      <c r="F951" s="26"/>
      <c r="G951" s="228"/>
      <c r="H951" s="228"/>
      <c r="I951" s="26"/>
      <c r="J951" s="26"/>
      <c r="K951" s="4"/>
    </row>
    <row r="952">
      <c r="A952" s="26"/>
      <c r="B952" s="228"/>
      <c r="C952" s="26"/>
      <c r="D952" s="228"/>
      <c r="E952" s="228"/>
      <c r="F952" s="26"/>
      <c r="G952" s="228"/>
      <c r="H952" s="228"/>
      <c r="I952" s="26"/>
      <c r="J952" s="26"/>
      <c r="K952" s="4"/>
    </row>
    <row r="953">
      <c r="A953" s="26"/>
      <c r="B953" s="228"/>
      <c r="C953" s="26"/>
      <c r="D953" s="228"/>
      <c r="E953" s="228"/>
      <c r="F953" s="26"/>
      <c r="G953" s="228"/>
      <c r="H953" s="228"/>
      <c r="I953" s="26"/>
      <c r="J953" s="26"/>
      <c r="K953" s="4"/>
    </row>
    <row r="954">
      <c r="A954" s="26"/>
      <c r="B954" s="228"/>
      <c r="C954" s="26"/>
      <c r="D954" s="228"/>
      <c r="E954" s="228"/>
      <c r="F954" s="26"/>
      <c r="G954" s="228"/>
      <c r="H954" s="228"/>
      <c r="I954" s="26"/>
      <c r="J954" s="26"/>
      <c r="K954" s="4"/>
    </row>
    <row r="955">
      <c r="A955" s="26"/>
      <c r="B955" s="228"/>
      <c r="C955" s="26"/>
      <c r="D955" s="228"/>
      <c r="E955" s="228"/>
      <c r="F955" s="26"/>
      <c r="G955" s="228"/>
      <c r="H955" s="228"/>
      <c r="I955" s="26"/>
      <c r="J955" s="26"/>
      <c r="K955" s="4"/>
    </row>
    <row r="956">
      <c r="A956" s="26"/>
      <c r="B956" s="228"/>
      <c r="C956" s="26"/>
      <c r="D956" s="228"/>
      <c r="E956" s="228"/>
      <c r="F956" s="26"/>
      <c r="G956" s="228"/>
      <c r="H956" s="228"/>
      <c r="I956" s="26"/>
      <c r="J956" s="26"/>
      <c r="K956" s="4"/>
    </row>
    <row r="957">
      <c r="A957" s="26"/>
      <c r="B957" s="228"/>
      <c r="C957" s="26"/>
      <c r="D957" s="228"/>
      <c r="E957" s="228"/>
      <c r="F957" s="26"/>
      <c r="G957" s="228"/>
      <c r="H957" s="228"/>
      <c r="I957" s="26"/>
      <c r="J957" s="26"/>
      <c r="K957" s="4"/>
    </row>
    <row r="958">
      <c r="A958" s="26"/>
      <c r="B958" s="228"/>
      <c r="C958" s="26"/>
      <c r="D958" s="228"/>
      <c r="E958" s="228"/>
      <c r="F958" s="26"/>
      <c r="G958" s="228"/>
      <c r="H958" s="228"/>
      <c r="I958" s="26"/>
      <c r="J958" s="26"/>
      <c r="K958" s="4"/>
    </row>
    <row r="959">
      <c r="A959" s="26"/>
      <c r="B959" s="228"/>
      <c r="C959" s="26"/>
      <c r="D959" s="228"/>
      <c r="E959" s="228"/>
      <c r="F959" s="26"/>
      <c r="G959" s="228"/>
      <c r="H959" s="228"/>
      <c r="I959" s="26"/>
      <c r="J959" s="26"/>
      <c r="K959" s="4"/>
    </row>
    <row r="960">
      <c r="A960" s="26"/>
      <c r="B960" s="228"/>
      <c r="C960" s="26"/>
      <c r="D960" s="228"/>
      <c r="E960" s="228"/>
      <c r="F960" s="26"/>
      <c r="G960" s="228"/>
      <c r="H960" s="228"/>
      <c r="I960" s="26"/>
      <c r="J960" s="26"/>
      <c r="K960" s="4"/>
    </row>
    <row r="961">
      <c r="A961" s="26"/>
      <c r="B961" s="228"/>
      <c r="C961" s="26"/>
      <c r="D961" s="228"/>
      <c r="E961" s="228"/>
      <c r="F961" s="26"/>
      <c r="G961" s="228"/>
      <c r="H961" s="228"/>
      <c r="I961" s="26"/>
      <c r="J961" s="26"/>
      <c r="K961" s="4"/>
    </row>
    <row r="962">
      <c r="A962" s="26"/>
      <c r="B962" s="228"/>
      <c r="C962" s="26"/>
      <c r="D962" s="228"/>
      <c r="E962" s="228"/>
      <c r="F962" s="26"/>
      <c r="G962" s="228"/>
      <c r="H962" s="228"/>
      <c r="I962" s="26"/>
      <c r="J962" s="26"/>
      <c r="K962" s="4"/>
    </row>
    <row r="963">
      <c r="A963" s="26"/>
      <c r="B963" s="228"/>
      <c r="C963" s="26"/>
      <c r="D963" s="228"/>
      <c r="E963" s="228"/>
      <c r="F963" s="26"/>
      <c r="G963" s="228"/>
      <c r="H963" s="228"/>
      <c r="I963" s="26"/>
      <c r="J963" s="26"/>
      <c r="K963" s="4"/>
    </row>
    <row r="964">
      <c r="A964" s="26"/>
      <c r="B964" s="228"/>
      <c r="C964" s="26"/>
      <c r="D964" s="228"/>
      <c r="E964" s="228"/>
      <c r="F964" s="26"/>
      <c r="G964" s="228"/>
      <c r="H964" s="228"/>
      <c r="I964" s="26"/>
      <c r="J964" s="26"/>
      <c r="K964" s="4"/>
    </row>
    <row r="965">
      <c r="A965" s="26"/>
      <c r="B965" s="228"/>
      <c r="C965" s="26"/>
      <c r="D965" s="228"/>
      <c r="E965" s="228"/>
      <c r="F965" s="26"/>
      <c r="G965" s="228"/>
      <c r="H965" s="228"/>
      <c r="I965" s="26"/>
      <c r="J965" s="26"/>
      <c r="K965" s="4"/>
    </row>
    <row r="966">
      <c r="A966" s="26"/>
      <c r="B966" s="228"/>
      <c r="C966" s="26"/>
      <c r="D966" s="228"/>
      <c r="E966" s="228"/>
      <c r="F966" s="26"/>
      <c r="G966" s="228"/>
      <c r="H966" s="228"/>
      <c r="I966" s="26"/>
      <c r="J966" s="26"/>
      <c r="K966" s="4"/>
    </row>
    <row r="967">
      <c r="A967" s="26"/>
      <c r="B967" s="228"/>
      <c r="C967" s="26"/>
      <c r="D967" s="228"/>
      <c r="E967" s="228"/>
      <c r="F967" s="26"/>
      <c r="G967" s="228"/>
      <c r="H967" s="228"/>
      <c r="I967" s="26"/>
      <c r="J967" s="26"/>
      <c r="K967" s="4"/>
    </row>
    <row r="968">
      <c r="A968" s="26"/>
      <c r="B968" s="228"/>
      <c r="C968" s="26"/>
      <c r="D968" s="228"/>
      <c r="E968" s="228"/>
      <c r="F968" s="26"/>
      <c r="G968" s="228"/>
      <c r="H968" s="228"/>
      <c r="I968" s="26"/>
      <c r="J968" s="26"/>
      <c r="K968" s="4"/>
    </row>
    <row r="969">
      <c r="A969" s="26"/>
      <c r="B969" s="228"/>
      <c r="C969" s="26"/>
      <c r="D969" s="228"/>
      <c r="E969" s="228"/>
      <c r="F969" s="26"/>
      <c r="G969" s="228"/>
      <c r="H969" s="228"/>
      <c r="I969" s="26"/>
      <c r="J969" s="26"/>
      <c r="K969" s="4"/>
    </row>
    <row r="970">
      <c r="A970" s="26"/>
      <c r="B970" s="228"/>
      <c r="C970" s="26"/>
      <c r="D970" s="228"/>
      <c r="E970" s="228"/>
      <c r="F970" s="26"/>
      <c r="G970" s="228"/>
      <c r="H970" s="228"/>
      <c r="I970" s="26"/>
      <c r="J970" s="26"/>
      <c r="K970" s="4"/>
    </row>
    <row r="971">
      <c r="A971" s="26"/>
      <c r="B971" s="228"/>
      <c r="C971" s="26"/>
      <c r="D971" s="228"/>
      <c r="E971" s="228"/>
      <c r="F971" s="26"/>
      <c r="G971" s="228"/>
      <c r="H971" s="228"/>
      <c r="I971" s="26"/>
      <c r="J971" s="26"/>
      <c r="K971" s="4"/>
    </row>
    <row r="972">
      <c r="A972" s="26"/>
      <c r="B972" s="228"/>
      <c r="C972" s="26"/>
      <c r="D972" s="228"/>
      <c r="E972" s="228"/>
      <c r="F972" s="26"/>
      <c r="G972" s="228"/>
      <c r="H972" s="228"/>
      <c r="I972" s="26"/>
      <c r="J972" s="26"/>
      <c r="K972" s="4"/>
    </row>
    <row r="973">
      <c r="A973" s="26"/>
      <c r="B973" s="228"/>
      <c r="C973" s="26"/>
      <c r="D973" s="228"/>
      <c r="E973" s="228"/>
      <c r="F973" s="26"/>
      <c r="G973" s="228"/>
      <c r="H973" s="228"/>
      <c r="I973" s="26"/>
      <c r="J973" s="26"/>
      <c r="K973" s="4"/>
    </row>
    <row r="974">
      <c r="A974" s="26"/>
      <c r="B974" s="228"/>
      <c r="C974" s="26"/>
      <c r="D974" s="228"/>
      <c r="E974" s="228"/>
      <c r="F974" s="26"/>
      <c r="G974" s="228"/>
      <c r="H974" s="228"/>
      <c r="I974" s="26"/>
      <c r="J974" s="26"/>
      <c r="K974" s="4"/>
    </row>
    <row r="975">
      <c r="A975" s="26"/>
      <c r="B975" s="228"/>
      <c r="C975" s="26"/>
      <c r="D975" s="228"/>
      <c r="E975" s="228"/>
      <c r="F975" s="26"/>
      <c r="G975" s="228"/>
      <c r="H975" s="228"/>
      <c r="I975" s="26"/>
      <c r="J975" s="26"/>
      <c r="K975" s="4"/>
    </row>
    <row r="976">
      <c r="A976" s="26"/>
      <c r="B976" s="228"/>
      <c r="C976" s="26"/>
      <c r="D976" s="228"/>
      <c r="E976" s="228"/>
      <c r="F976" s="26"/>
      <c r="G976" s="228"/>
      <c r="H976" s="228"/>
      <c r="I976" s="26"/>
      <c r="J976" s="26"/>
      <c r="K976" s="4"/>
    </row>
    <row r="977">
      <c r="A977" s="26"/>
      <c r="B977" s="228"/>
      <c r="C977" s="26"/>
      <c r="D977" s="228"/>
      <c r="E977" s="228"/>
      <c r="F977" s="26"/>
      <c r="G977" s="228"/>
      <c r="H977" s="228"/>
      <c r="I977" s="26"/>
      <c r="J977" s="26"/>
      <c r="K977" s="4"/>
    </row>
    <row r="978">
      <c r="A978" s="26"/>
      <c r="B978" s="228"/>
      <c r="C978" s="26"/>
      <c r="D978" s="228"/>
      <c r="E978" s="228"/>
      <c r="F978" s="26"/>
      <c r="G978" s="228"/>
      <c r="H978" s="228"/>
      <c r="I978" s="26"/>
      <c r="J978" s="26"/>
      <c r="K978" s="4"/>
    </row>
    <row r="979">
      <c r="A979" s="26"/>
      <c r="B979" s="228"/>
      <c r="C979" s="26"/>
      <c r="D979" s="228"/>
      <c r="E979" s="228"/>
      <c r="F979" s="26"/>
      <c r="G979" s="228"/>
      <c r="H979" s="228"/>
      <c r="I979" s="26"/>
      <c r="J979" s="26"/>
      <c r="K979" s="4"/>
    </row>
    <row r="980">
      <c r="A980" s="26"/>
      <c r="B980" s="228"/>
      <c r="C980" s="26"/>
      <c r="D980" s="228"/>
      <c r="E980" s="228"/>
      <c r="F980" s="26"/>
      <c r="G980" s="228"/>
      <c r="H980" s="228"/>
      <c r="I980" s="26"/>
      <c r="J980" s="26"/>
      <c r="K980" s="4"/>
    </row>
    <row r="981">
      <c r="A981" s="26"/>
      <c r="B981" s="228"/>
      <c r="C981" s="26"/>
      <c r="D981" s="228"/>
      <c r="E981" s="228"/>
      <c r="F981" s="26"/>
      <c r="G981" s="228"/>
      <c r="H981" s="228"/>
      <c r="I981" s="26"/>
      <c r="J981" s="26"/>
      <c r="K981" s="4"/>
    </row>
    <row r="982">
      <c r="A982" s="26"/>
      <c r="B982" s="228"/>
      <c r="C982" s="26"/>
      <c r="D982" s="228"/>
      <c r="E982" s="228"/>
      <c r="F982" s="26"/>
      <c r="G982" s="228"/>
      <c r="H982" s="228"/>
      <c r="I982" s="26"/>
      <c r="J982" s="26"/>
      <c r="K982" s="4"/>
    </row>
    <row r="983">
      <c r="A983" s="26"/>
      <c r="B983" s="228"/>
      <c r="C983" s="26"/>
      <c r="D983" s="228"/>
      <c r="E983" s="228"/>
      <c r="F983" s="26"/>
      <c r="G983" s="228"/>
      <c r="H983" s="228"/>
      <c r="I983" s="26"/>
      <c r="J983" s="26"/>
      <c r="K983" s="4"/>
    </row>
    <row r="984">
      <c r="A984" s="26"/>
      <c r="B984" s="228"/>
      <c r="C984" s="26"/>
      <c r="D984" s="228"/>
      <c r="E984" s="228"/>
      <c r="F984" s="26"/>
      <c r="G984" s="228"/>
      <c r="H984" s="228"/>
      <c r="I984" s="26"/>
      <c r="J984" s="26"/>
      <c r="K984" s="4"/>
    </row>
    <row r="985">
      <c r="A985" s="26"/>
      <c r="B985" s="228"/>
      <c r="C985" s="26"/>
      <c r="D985" s="228"/>
      <c r="E985" s="228"/>
      <c r="F985" s="26"/>
      <c r="G985" s="228"/>
      <c r="H985" s="228"/>
      <c r="I985" s="26"/>
      <c r="J985" s="26"/>
      <c r="K985" s="4"/>
    </row>
    <row r="986">
      <c r="A986" s="26"/>
      <c r="B986" s="228"/>
      <c r="C986" s="26"/>
      <c r="D986" s="228"/>
      <c r="E986" s="228"/>
      <c r="F986" s="26"/>
      <c r="G986" s="228"/>
      <c r="H986" s="228"/>
      <c r="I986" s="26"/>
      <c r="J986" s="26"/>
      <c r="K986" s="4"/>
    </row>
    <row r="987">
      <c r="A987" s="26"/>
      <c r="B987" s="228"/>
      <c r="C987" s="26"/>
      <c r="D987" s="228"/>
      <c r="E987" s="228"/>
      <c r="F987" s="26"/>
      <c r="G987" s="228"/>
      <c r="H987" s="228"/>
      <c r="I987" s="26"/>
      <c r="J987" s="26"/>
      <c r="K987" s="4"/>
    </row>
    <row r="988">
      <c r="A988" s="26"/>
      <c r="B988" s="228"/>
      <c r="C988" s="26"/>
      <c r="D988" s="228"/>
      <c r="E988" s="228"/>
      <c r="F988" s="26"/>
      <c r="G988" s="228"/>
      <c r="H988" s="228"/>
      <c r="I988" s="26"/>
      <c r="J988" s="26"/>
      <c r="K988" s="4"/>
    </row>
    <row r="989">
      <c r="A989" s="26"/>
      <c r="B989" s="228"/>
      <c r="C989" s="26"/>
      <c r="D989" s="228"/>
      <c r="E989" s="228"/>
      <c r="F989" s="26"/>
      <c r="G989" s="228"/>
      <c r="H989" s="228"/>
      <c r="I989" s="26"/>
      <c r="J989" s="26"/>
      <c r="K989" s="4"/>
    </row>
    <row r="990">
      <c r="A990" s="26"/>
      <c r="B990" s="228"/>
      <c r="C990" s="26"/>
      <c r="D990" s="228"/>
      <c r="E990" s="228"/>
      <c r="F990" s="26"/>
      <c r="G990" s="228"/>
      <c r="H990" s="228"/>
      <c r="I990" s="26"/>
      <c r="J990" s="26"/>
      <c r="K990" s="4"/>
    </row>
    <row r="991">
      <c r="A991" s="26"/>
      <c r="B991" s="228"/>
      <c r="C991" s="26"/>
      <c r="D991" s="228"/>
      <c r="E991" s="228"/>
      <c r="F991" s="26"/>
      <c r="G991" s="228"/>
      <c r="H991" s="228"/>
      <c r="I991" s="26"/>
      <c r="J991" s="26"/>
      <c r="K991" s="4"/>
    </row>
    <row r="992">
      <c r="A992" s="26"/>
      <c r="B992" s="228"/>
      <c r="C992" s="26"/>
      <c r="D992" s="228"/>
      <c r="E992" s="228"/>
      <c r="F992" s="26"/>
      <c r="G992" s="228"/>
      <c r="H992" s="228"/>
      <c r="I992" s="26"/>
      <c r="J992" s="26"/>
      <c r="K992" s="4"/>
    </row>
    <row r="993">
      <c r="A993" s="26"/>
      <c r="B993" s="228"/>
      <c r="C993" s="26"/>
      <c r="D993" s="228"/>
      <c r="E993" s="228"/>
      <c r="F993" s="26"/>
      <c r="G993" s="228"/>
      <c r="H993" s="228"/>
      <c r="I993" s="26"/>
      <c r="J993" s="26"/>
      <c r="K993" s="4"/>
    </row>
    <row r="994">
      <c r="A994" s="26"/>
      <c r="B994" s="228"/>
      <c r="C994" s="26"/>
      <c r="D994" s="228"/>
      <c r="E994" s="228"/>
      <c r="F994" s="26"/>
      <c r="G994" s="228"/>
      <c r="H994" s="228"/>
      <c r="I994" s="26"/>
      <c r="J994" s="26"/>
      <c r="K994" s="4"/>
    </row>
    <row r="995">
      <c r="A995" s="26"/>
      <c r="B995" s="228"/>
      <c r="C995" s="26"/>
      <c r="D995" s="228"/>
      <c r="E995" s="228"/>
      <c r="F995" s="26"/>
      <c r="G995" s="228"/>
      <c r="H995" s="228"/>
      <c r="I995" s="26"/>
      <c r="J995" s="26"/>
      <c r="K995" s="4"/>
    </row>
    <row r="996">
      <c r="A996" s="26"/>
      <c r="B996" s="228"/>
      <c r="C996" s="26"/>
      <c r="D996" s="228"/>
      <c r="E996" s="228"/>
      <c r="F996" s="26"/>
      <c r="G996" s="228"/>
      <c r="H996" s="228"/>
      <c r="I996" s="26"/>
      <c r="J996" s="26"/>
      <c r="K996" s="4"/>
    </row>
    <row r="997">
      <c r="A997" s="26"/>
      <c r="B997" s="228"/>
      <c r="C997" s="26"/>
      <c r="D997" s="228"/>
      <c r="E997" s="228"/>
      <c r="F997" s="26"/>
      <c r="G997" s="228"/>
      <c r="H997" s="228"/>
      <c r="I997" s="26"/>
      <c r="J997" s="26"/>
      <c r="K997" s="4"/>
    </row>
    <row r="998">
      <c r="A998" s="26"/>
      <c r="B998" s="228"/>
      <c r="C998" s="26"/>
      <c r="D998" s="228"/>
      <c r="E998" s="228"/>
      <c r="F998" s="26"/>
      <c r="G998" s="228"/>
      <c r="H998" s="228"/>
      <c r="I998" s="26"/>
      <c r="J998" s="26"/>
      <c r="K998" s="4"/>
    </row>
    <row r="999">
      <c r="A999" s="26"/>
      <c r="B999" s="228"/>
      <c r="C999" s="26"/>
      <c r="D999" s="228"/>
      <c r="E999" s="228"/>
      <c r="F999" s="26"/>
      <c r="G999" s="228"/>
      <c r="H999" s="228"/>
      <c r="I999" s="26"/>
      <c r="J999" s="26"/>
      <c r="K999" s="4"/>
    </row>
    <row r="1000">
      <c r="A1000" s="26"/>
      <c r="B1000" s="228"/>
      <c r="C1000" s="26"/>
      <c r="D1000" s="228"/>
      <c r="E1000" s="228"/>
      <c r="F1000" s="26"/>
      <c r="G1000" s="228"/>
      <c r="H1000" s="228"/>
      <c r="I1000" s="26"/>
      <c r="J1000" s="26"/>
      <c r="K1000" s="4"/>
    </row>
    <row r="1001">
      <c r="A1001" s="26"/>
      <c r="B1001" s="228"/>
      <c r="C1001" s="26"/>
      <c r="D1001" s="228"/>
      <c r="E1001" s="228"/>
      <c r="F1001" s="26"/>
      <c r="G1001" s="228"/>
      <c r="H1001" s="228"/>
      <c r="I1001" s="26"/>
      <c r="J1001" s="26"/>
      <c r="K1001" s="4"/>
    </row>
    <row r="1002">
      <c r="A1002" s="26"/>
      <c r="B1002" s="228"/>
      <c r="C1002" s="26"/>
      <c r="D1002" s="228"/>
      <c r="E1002" s="228"/>
      <c r="F1002" s="26"/>
      <c r="G1002" s="228"/>
      <c r="H1002" s="228"/>
      <c r="I1002" s="26"/>
      <c r="J1002" s="26"/>
      <c r="K1002" s="4"/>
    </row>
    <row r="1003">
      <c r="A1003" s="26"/>
      <c r="B1003" s="228"/>
      <c r="C1003" s="26"/>
      <c r="D1003" s="228"/>
      <c r="E1003" s="228"/>
      <c r="F1003" s="26"/>
      <c r="G1003" s="228"/>
      <c r="H1003" s="228"/>
      <c r="I1003" s="26"/>
      <c r="J1003" s="26"/>
      <c r="K1003" s="4"/>
    </row>
    <row r="1004">
      <c r="A1004" s="26"/>
      <c r="B1004" s="228"/>
      <c r="C1004" s="26"/>
      <c r="D1004" s="228"/>
      <c r="E1004" s="228"/>
      <c r="F1004" s="26"/>
      <c r="G1004" s="228"/>
      <c r="H1004" s="228"/>
      <c r="I1004" s="26"/>
      <c r="J1004" s="26"/>
      <c r="K1004" s="4"/>
    </row>
    <row r="1005">
      <c r="A1005" s="26"/>
      <c r="B1005" s="228"/>
      <c r="C1005" s="26"/>
      <c r="D1005" s="228"/>
      <c r="E1005" s="228"/>
      <c r="F1005" s="26"/>
      <c r="G1005" s="228"/>
      <c r="H1005" s="228"/>
      <c r="I1005" s="26"/>
      <c r="J1005" s="26"/>
      <c r="K1005" s="4"/>
    </row>
    <row r="1006">
      <c r="A1006" s="26"/>
      <c r="B1006" s="228"/>
      <c r="C1006" s="26"/>
      <c r="D1006" s="228"/>
      <c r="E1006" s="228"/>
      <c r="F1006" s="26"/>
      <c r="G1006" s="228"/>
      <c r="H1006" s="228"/>
      <c r="I1006" s="26"/>
      <c r="J1006" s="26"/>
      <c r="K1006" s="4"/>
    </row>
    <row r="1007">
      <c r="A1007" s="26"/>
      <c r="B1007" s="228"/>
      <c r="C1007" s="26"/>
      <c r="D1007" s="228"/>
      <c r="E1007" s="228"/>
      <c r="F1007" s="26"/>
      <c r="G1007" s="228"/>
      <c r="H1007" s="228"/>
      <c r="I1007" s="26"/>
      <c r="J1007" s="26"/>
      <c r="K1007" s="4"/>
    </row>
    <row r="1008">
      <c r="A1008" s="26"/>
      <c r="B1008" s="228"/>
      <c r="C1008" s="26"/>
      <c r="D1008" s="228"/>
      <c r="E1008" s="228"/>
      <c r="F1008" s="26"/>
      <c r="G1008" s="228"/>
      <c r="H1008" s="228"/>
      <c r="I1008" s="26"/>
      <c r="J1008" s="26"/>
      <c r="K1008" s="4"/>
    </row>
    <row r="1009">
      <c r="A1009" s="26"/>
      <c r="B1009" s="228"/>
      <c r="C1009" s="26"/>
      <c r="D1009" s="228"/>
      <c r="E1009" s="228"/>
      <c r="F1009" s="26"/>
      <c r="G1009" s="228"/>
      <c r="H1009" s="228"/>
      <c r="I1009" s="26"/>
      <c r="J1009" s="26"/>
      <c r="K1009" s="4"/>
    </row>
    <row r="1010">
      <c r="A1010" s="26"/>
      <c r="B1010" s="228"/>
      <c r="C1010" s="26"/>
      <c r="D1010" s="228"/>
      <c r="E1010" s="228"/>
      <c r="F1010" s="26"/>
      <c r="G1010" s="228"/>
      <c r="H1010" s="228"/>
      <c r="I1010" s="26"/>
      <c r="J1010" s="26"/>
      <c r="K1010" s="4"/>
    </row>
    <row r="1011">
      <c r="A1011" s="26"/>
      <c r="B1011" s="228"/>
      <c r="C1011" s="26"/>
      <c r="D1011" s="228"/>
      <c r="E1011" s="228"/>
      <c r="F1011" s="26"/>
      <c r="G1011" s="228"/>
      <c r="H1011" s="228"/>
      <c r="I1011" s="26"/>
      <c r="J1011" s="26"/>
      <c r="K1011" s="4"/>
    </row>
    <row r="1012">
      <c r="A1012" s="26"/>
      <c r="B1012" s="228"/>
      <c r="C1012" s="26"/>
      <c r="D1012" s="228"/>
      <c r="E1012" s="228"/>
      <c r="F1012" s="26"/>
      <c r="G1012" s="228"/>
      <c r="H1012" s="228"/>
      <c r="I1012" s="26"/>
      <c r="J1012" s="26"/>
      <c r="K1012" s="4"/>
    </row>
    <row r="1013">
      <c r="A1013" s="26"/>
      <c r="B1013" s="228"/>
      <c r="C1013" s="26"/>
      <c r="D1013" s="228"/>
      <c r="E1013" s="228"/>
      <c r="F1013" s="26"/>
      <c r="G1013" s="228"/>
      <c r="H1013" s="228"/>
      <c r="I1013" s="26"/>
      <c r="J1013" s="26"/>
      <c r="K1013" s="4"/>
    </row>
    <row r="1014">
      <c r="A1014" s="26"/>
      <c r="B1014" s="228"/>
      <c r="C1014" s="26"/>
      <c r="D1014" s="228"/>
      <c r="E1014" s="228"/>
      <c r="F1014" s="26"/>
      <c r="G1014" s="228"/>
      <c r="H1014" s="228"/>
      <c r="I1014" s="26"/>
      <c r="J1014" s="26"/>
      <c r="K1014" s="4"/>
    </row>
    <row r="1015">
      <c r="A1015" s="26"/>
      <c r="B1015" s="228"/>
      <c r="C1015" s="26"/>
      <c r="D1015" s="228"/>
      <c r="E1015" s="228"/>
      <c r="F1015" s="26"/>
      <c r="G1015" s="228"/>
      <c r="H1015" s="228"/>
      <c r="I1015" s="26"/>
      <c r="J1015" s="26"/>
      <c r="K1015" s="4"/>
    </row>
    <row r="1016">
      <c r="A1016" s="26"/>
      <c r="B1016" s="228"/>
      <c r="C1016" s="26"/>
      <c r="D1016" s="228"/>
      <c r="E1016" s="228"/>
      <c r="F1016" s="26"/>
      <c r="G1016" s="228"/>
      <c r="H1016" s="228"/>
      <c r="I1016" s="26"/>
      <c r="J1016" s="26"/>
      <c r="K1016" s="4"/>
    </row>
    <row r="1017">
      <c r="A1017" s="26"/>
      <c r="B1017" s="228"/>
      <c r="C1017" s="26"/>
      <c r="D1017" s="228"/>
      <c r="E1017" s="228"/>
      <c r="F1017" s="26"/>
      <c r="G1017" s="228"/>
      <c r="H1017" s="228"/>
      <c r="I1017" s="26"/>
      <c r="J1017" s="26"/>
      <c r="K1017" s="4"/>
    </row>
    <row r="1018">
      <c r="A1018" s="26"/>
      <c r="B1018" s="228"/>
      <c r="C1018" s="26"/>
      <c r="D1018" s="228"/>
      <c r="E1018" s="228"/>
      <c r="F1018" s="26"/>
      <c r="G1018" s="228"/>
      <c r="H1018" s="228"/>
      <c r="I1018" s="26"/>
      <c r="J1018" s="26"/>
      <c r="K1018" s="4"/>
    </row>
    <row r="1019">
      <c r="A1019" s="26"/>
      <c r="B1019" s="228"/>
      <c r="C1019" s="26"/>
      <c r="D1019" s="228"/>
      <c r="E1019" s="228"/>
      <c r="F1019" s="26"/>
      <c r="G1019" s="228"/>
      <c r="H1019" s="228"/>
      <c r="I1019" s="26"/>
      <c r="J1019" s="26"/>
      <c r="K1019" s="4"/>
    </row>
    <row r="1020">
      <c r="A1020" s="26"/>
      <c r="B1020" s="228"/>
      <c r="C1020" s="26"/>
      <c r="D1020" s="228"/>
      <c r="E1020" s="228"/>
      <c r="F1020" s="26"/>
      <c r="G1020" s="228"/>
      <c r="H1020" s="228"/>
      <c r="I1020" s="26"/>
      <c r="J1020" s="26"/>
      <c r="K1020" s="4"/>
    </row>
    <row r="1021">
      <c r="A1021" s="26"/>
      <c r="B1021" s="228"/>
      <c r="C1021" s="26"/>
      <c r="D1021" s="228"/>
      <c r="E1021" s="228"/>
      <c r="F1021" s="26"/>
      <c r="G1021" s="228"/>
      <c r="H1021" s="228"/>
      <c r="I1021" s="26"/>
      <c r="J1021" s="26"/>
      <c r="K1021" s="4"/>
    </row>
    <row r="1022">
      <c r="A1022" s="26"/>
      <c r="B1022" s="228"/>
      <c r="C1022" s="26"/>
      <c r="D1022" s="228"/>
      <c r="E1022" s="228"/>
      <c r="F1022" s="26"/>
      <c r="G1022" s="228"/>
      <c r="H1022" s="228"/>
      <c r="I1022" s="26"/>
      <c r="J1022" s="26"/>
      <c r="K1022" s="4"/>
    </row>
    <row r="1023">
      <c r="A1023" s="26"/>
      <c r="B1023" s="228"/>
      <c r="C1023" s="26"/>
      <c r="D1023" s="228"/>
      <c r="E1023" s="228"/>
      <c r="F1023" s="26"/>
      <c r="G1023" s="228"/>
      <c r="H1023" s="228"/>
      <c r="I1023" s="26"/>
      <c r="J1023" s="26"/>
      <c r="K1023" s="4"/>
    </row>
    <row r="1024">
      <c r="A1024" s="26"/>
      <c r="B1024" s="228"/>
      <c r="C1024" s="26"/>
      <c r="D1024" s="228"/>
      <c r="E1024" s="228"/>
      <c r="F1024" s="26"/>
      <c r="G1024" s="228"/>
      <c r="H1024" s="228"/>
      <c r="I1024" s="26"/>
      <c r="J1024" s="26"/>
      <c r="K1024" s="4"/>
    </row>
    <row r="1025">
      <c r="A1025" s="26"/>
      <c r="B1025" s="228"/>
      <c r="C1025" s="26"/>
      <c r="D1025" s="228"/>
      <c r="E1025" s="228"/>
      <c r="F1025" s="26"/>
      <c r="G1025" s="228"/>
      <c r="H1025" s="228"/>
      <c r="I1025" s="26"/>
      <c r="J1025" s="26"/>
      <c r="K1025" s="4"/>
    </row>
    <row r="1026">
      <c r="A1026" s="26"/>
      <c r="B1026" s="228"/>
      <c r="C1026" s="26"/>
      <c r="D1026" s="228"/>
      <c r="E1026" s="228"/>
      <c r="F1026" s="26"/>
      <c r="G1026" s="228"/>
      <c r="H1026" s="228"/>
      <c r="I1026" s="26"/>
      <c r="J1026" s="26"/>
      <c r="K1026" s="4"/>
    </row>
    <row r="1027">
      <c r="A1027" s="26"/>
      <c r="B1027" s="228"/>
      <c r="C1027" s="26"/>
      <c r="D1027" s="228"/>
      <c r="E1027" s="228"/>
      <c r="F1027" s="26"/>
      <c r="G1027" s="228"/>
      <c r="H1027" s="228"/>
      <c r="I1027" s="26"/>
      <c r="J1027" s="26"/>
      <c r="K1027" s="4"/>
    </row>
    <row r="1028">
      <c r="A1028" s="26"/>
      <c r="B1028" s="228"/>
      <c r="C1028" s="26"/>
      <c r="D1028" s="228"/>
      <c r="E1028" s="228"/>
      <c r="F1028" s="26"/>
      <c r="G1028" s="228"/>
      <c r="H1028" s="228"/>
      <c r="I1028" s="26"/>
      <c r="J1028" s="26"/>
      <c r="K1028" s="4"/>
    </row>
    <row r="1029">
      <c r="A1029" s="26"/>
      <c r="B1029" s="228"/>
      <c r="C1029" s="26"/>
      <c r="D1029" s="228"/>
      <c r="E1029" s="228"/>
      <c r="F1029" s="26"/>
      <c r="G1029" s="228"/>
      <c r="H1029" s="228"/>
      <c r="I1029" s="26"/>
      <c r="J1029" s="26"/>
      <c r="K1029" s="4"/>
    </row>
    <row r="1030">
      <c r="A1030" s="26"/>
      <c r="B1030" s="228"/>
      <c r="C1030" s="26"/>
      <c r="D1030" s="228"/>
      <c r="E1030" s="228"/>
      <c r="F1030" s="26"/>
      <c r="G1030" s="228"/>
      <c r="H1030" s="228"/>
      <c r="I1030" s="26"/>
      <c r="J1030" s="26"/>
      <c r="K1030" s="4"/>
    </row>
    <row r="1031">
      <c r="A1031" s="26"/>
      <c r="B1031" s="228"/>
      <c r="C1031" s="26"/>
      <c r="D1031" s="228"/>
      <c r="E1031" s="228"/>
      <c r="F1031" s="26"/>
      <c r="G1031" s="228"/>
      <c r="H1031" s="228"/>
      <c r="I1031" s="26"/>
      <c r="J1031" s="26"/>
      <c r="K1031" s="4"/>
    </row>
    <row r="1032">
      <c r="A1032" s="26"/>
      <c r="B1032" s="228"/>
      <c r="C1032" s="26"/>
      <c r="D1032" s="228"/>
      <c r="E1032" s="228"/>
      <c r="F1032" s="26"/>
      <c r="G1032" s="228"/>
      <c r="H1032" s="228"/>
      <c r="I1032" s="26"/>
      <c r="J1032" s="26"/>
      <c r="K1032" s="4"/>
    </row>
    <row r="1033">
      <c r="A1033" s="26"/>
      <c r="B1033" s="228"/>
      <c r="C1033" s="26"/>
      <c r="D1033" s="228"/>
      <c r="E1033" s="228"/>
      <c r="F1033" s="26"/>
      <c r="G1033" s="228"/>
      <c r="H1033" s="228"/>
      <c r="I1033" s="26"/>
      <c r="J1033" s="26"/>
      <c r="K1033" s="4"/>
    </row>
    <row r="1034">
      <c r="A1034" s="26"/>
      <c r="B1034" s="228"/>
      <c r="C1034" s="26"/>
      <c r="D1034" s="228"/>
      <c r="E1034" s="228"/>
      <c r="F1034" s="26"/>
      <c r="G1034" s="228"/>
      <c r="H1034" s="228"/>
      <c r="I1034" s="26"/>
      <c r="J1034" s="26"/>
      <c r="K1034" s="4"/>
    </row>
    <row r="1035">
      <c r="A1035" s="26"/>
      <c r="B1035" s="228"/>
      <c r="C1035" s="26"/>
      <c r="D1035" s="228"/>
      <c r="E1035" s="228"/>
      <c r="F1035" s="26"/>
      <c r="G1035" s="228"/>
      <c r="H1035" s="228"/>
      <c r="I1035" s="26"/>
      <c r="J1035" s="26"/>
      <c r="K1035" s="4"/>
    </row>
    <row r="1036">
      <c r="A1036" s="26"/>
      <c r="B1036" s="228"/>
      <c r="C1036" s="26"/>
      <c r="D1036" s="228"/>
      <c r="E1036" s="228"/>
      <c r="F1036" s="26"/>
      <c r="G1036" s="228"/>
      <c r="H1036" s="228"/>
      <c r="I1036" s="26"/>
      <c r="J1036" s="26"/>
      <c r="K1036" s="4"/>
    </row>
    <row r="1037">
      <c r="A1037" s="26"/>
      <c r="B1037" s="228"/>
      <c r="C1037" s="26"/>
      <c r="D1037" s="228"/>
      <c r="E1037" s="228"/>
      <c r="F1037" s="26"/>
      <c r="G1037" s="228"/>
      <c r="H1037" s="228"/>
      <c r="I1037" s="26"/>
      <c r="J1037" s="26"/>
      <c r="K1037" s="4"/>
    </row>
    <row r="1038">
      <c r="A1038" s="26"/>
      <c r="B1038" s="228"/>
      <c r="C1038" s="26"/>
      <c r="D1038" s="228"/>
      <c r="E1038" s="228"/>
      <c r="F1038" s="26"/>
      <c r="G1038" s="228"/>
      <c r="H1038" s="228"/>
      <c r="I1038" s="26"/>
      <c r="J1038" s="26"/>
      <c r="K1038" s="4"/>
    </row>
    <row r="1039">
      <c r="A1039" s="26"/>
      <c r="B1039" s="228"/>
      <c r="C1039" s="26"/>
      <c r="D1039" s="228"/>
      <c r="E1039" s="228"/>
      <c r="F1039" s="26"/>
      <c r="G1039" s="228"/>
      <c r="H1039" s="228"/>
      <c r="I1039" s="26"/>
      <c r="J1039" s="26"/>
      <c r="K1039" s="4"/>
    </row>
    <row r="1040">
      <c r="A1040" s="26"/>
      <c r="B1040" s="228"/>
      <c r="C1040" s="26"/>
      <c r="D1040" s="228"/>
      <c r="E1040" s="228"/>
      <c r="F1040" s="26"/>
      <c r="G1040" s="228"/>
      <c r="H1040" s="228"/>
      <c r="I1040" s="26"/>
      <c r="J1040" s="26"/>
      <c r="K1040" s="4"/>
    </row>
    <row r="1041">
      <c r="A1041" s="26"/>
      <c r="B1041" s="228"/>
      <c r="C1041" s="26"/>
      <c r="D1041" s="228"/>
      <c r="E1041" s="228"/>
      <c r="F1041" s="26"/>
      <c r="G1041" s="228"/>
      <c r="H1041" s="228"/>
      <c r="I1041" s="26"/>
      <c r="J1041" s="26"/>
      <c r="K1041" s="4"/>
    </row>
    <row r="1042">
      <c r="A1042" s="26"/>
      <c r="B1042" s="228"/>
      <c r="C1042" s="26"/>
      <c r="D1042" s="228"/>
      <c r="E1042" s="228"/>
      <c r="F1042" s="26"/>
      <c r="G1042" s="228"/>
      <c r="H1042" s="228"/>
      <c r="I1042" s="26"/>
      <c r="J1042" s="26"/>
      <c r="K1042" s="4"/>
    </row>
    <row r="1043">
      <c r="A1043" s="26"/>
      <c r="B1043" s="228"/>
      <c r="C1043" s="26"/>
      <c r="D1043" s="228"/>
      <c r="E1043" s="228"/>
      <c r="F1043" s="26"/>
      <c r="G1043" s="228"/>
      <c r="H1043" s="228"/>
      <c r="I1043" s="26"/>
      <c r="J1043" s="26"/>
      <c r="K1043" s="4"/>
    </row>
    <row r="1044">
      <c r="A1044" s="26"/>
      <c r="B1044" s="228"/>
      <c r="C1044" s="26"/>
      <c r="D1044" s="228"/>
      <c r="E1044" s="228"/>
      <c r="F1044" s="26"/>
      <c r="G1044" s="228"/>
      <c r="H1044" s="228"/>
      <c r="I1044" s="26"/>
      <c r="J1044" s="26"/>
      <c r="K1044" s="4"/>
    </row>
    <row r="1045">
      <c r="A1045" s="26"/>
      <c r="B1045" s="228"/>
      <c r="C1045" s="26"/>
      <c r="D1045" s="228"/>
      <c r="E1045" s="228"/>
      <c r="F1045" s="26"/>
      <c r="G1045" s="228"/>
      <c r="H1045" s="228"/>
      <c r="I1045" s="26"/>
      <c r="J1045" s="26"/>
      <c r="K1045" s="4"/>
    </row>
    <row r="1046">
      <c r="A1046" s="26"/>
      <c r="B1046" s="228"/>
      <c r="C1046" s="26"/>
      <c r="D1046" s="228"/>
      <c r="E1046" s="228"/>
      <c r="F1046" s="26"/>
      <c r="G1046" s="228"/>
      <c r="H1046" s="228"/>
      <c r="I1046" s="26"/>
      <c r="J1046" s="26"/>
      <c r="K1046" s="4"/>
    </row>
    <row r="1047">
      <c r="A1047" s="26"/>
      <c r="B1047" s="228"/>
      <c r="C1047" s="26"/>
      <c r="D1047" s="228"/>
      <c r="E1047" s="228"/>
      <c r="F1047" s="26"/>
      <c r="G1047" s="228"/>
      <c r="H1047" s="228"/>
      <c r="I1047" s="26"/>
      <c r="J1047" s="26"/>
      <c r="K1047" s="4"/>
    </row>
    <row r="1048">
      <c r="A1048" s="26"/>
      <c r="B1048" s="228"/>
      <c r="C1048" s="26"/>
      <c r="D1048" s="228"/>
      <c r="E1048" s="228"/>
      <c r="F1048" s="26"/>
      <c r="G1048" s="228"/>
      <c r="H1048" s="228"/>
      <c r="I1048" s="26"/>
      <c r="J1048" s="26"/>
      <c r="K1048" s="4"/>
    </row>
    <row r="1049">
      <c r="A1049" s="26"/>
      <c r="B1049" s="228"/>
      <c r="C1049" s="26"/>
      <c r="D1049" s="228"/>
      <c r="E1049" s="228"/>
      <c r="F1049" s="26"/>
      <c r="G1049" s="228"/>
      <c r="H1049" s="228"/>
      <c r="I1049" s="26"/>
      <c r="J1049" s="26"/>
      <c r="K1049" s="4"/>
    </row>
    <row r="1050">
      <c r="A1050" s="26"/>
      <c r="B1050" s="228"/>
      <c r="C1050" s="26"/>
      <c r="D1050" s="228"/>
      <c r="E1050" s="228"/>
      <c r="F1050" s="26"/>
      <c r="G1050" s="228"/>
      <c r="H1050" s="228"/>
      <c r="I1050" s="26"/>
      <c r="J1050" s="26"/>
      <c r="K1050" s="4"/>
    </row>
    <row r="1051">
      <c r="A1051" s="26"/>
      <c r="B1051" s="228"/>
      <c r="C1051" s="26"/>
      <c r="D1051" s="228"/>
      <c r="E1051" s="228"/>
      <c r="F1051" s="26"/>
      <c r="G1051" s="228"/>
      <c r="H1051" s="228"/>
      <c r="I1051" s="26"/>
      <c r="J1051" s="26"/>
      <c r="K1051" s="4"/>
    </row>
    <row r="1052">
      <c r="A1052" s="26"/>
      <c r="B1052" s="228"/>
      <c r="C1052" s="26"/>
      <c r="D1052" s="228"/>
      <c r="E1052" s="228"/>
      <c r="F1052" s="26"/>
      <c r="G1052" s="228"/>
      <c r="H1052" s="228"/>
      <c r="I1052" s="26"/>
      <c r="J1052" s="26"/>
      <c r="K1052" s="4"/>
    </row>
    <row r="1053">
      <c r="A1053" s="26"/>
      <c r="B1053" s="228"/>
      <c r="C1053" s="26"/>
      <c r="D1053" s="228"/>
      <c r="E1053" s="228"/>
      <c r="F1053" s="26"/>
      <c r="G1053" s="228"/>
      <c r="H1053" s="228"/>
      <c r="I1053" s="26"/>
      <c r="J1053" s="26"/>
      <c r="K1053" s="4"/>
    </row>
    <row r="1054">
      <c r="A1054" s="26"/>
      <c r="B1054" s="228"/>
      <c r="C1054" s="26"/>
      <c r="D1054" s="228"/>
      <c r="E1054" s="228"/>
      <c r="F1054" s="26"/>
      <c r="G1054" s="228"/>
      <c r="H1054" s="228"/>
      <c r="I1054" s="26"/>
      <c r="J1054" s="26"/>
      <c r="K1054" s="4"/>
    </row>
    <row r="1055">
      <c r="A1055" s="26"/>
      <c r="B1055" s="228"/>
      <c r="C1055" s="26"/>
      <c r="D1055" s="228"/>
      <c r="E1055" s="228"/>
      <c r="F1055" s="26"/>
      <c r="G1055" s="228"/>
      <c r="H1055" s="228"/>
      <c r="I1055" s="26"/>
      <c r="J1055" s="26"/>
      <c r="K1055" s="4"/>
    </row>
    <row r="1056">
      <c r="A1056" s="26"/>
      <c r="B1056" s="228"/>
      <c r="C1056" s="26"/>
      <c r="D1056" s="228"/>
      <c r="E1056" s="228"/>
      <c r="F1056" s="26"/>
      <c r="G1056" s="228"/>
      <c r="H1056" s="228"/>
      <c r="I1056" s="26"/>
      <c r="J1056" s="26"/>
      <c r="K1056" s="4"/>
    </row>
    <row r="1057">
      <c r="A1057" s="26"/>
      <c r="B1057" s="228"/>
      <c r="C1057" s="26"/>
      <c r="D1057" s="228"/>
      <c r="E1057" s="228"/>
      <c r="F1057" s="26"/>
      <c r="G1057" s="228"/>
      <c r="H1057" s="228"/>
      <c r="I1057" s="26"/>
      <c r="J1057" s="26"/>
      <c r="K1057" s="4"/>
    </row>
    <row r="1058">
      <c r="A1058" s="26"/>
      <c r="B1058" s="228"/>
      <c r="C1058" s="26"/>
      <c r="D1058" s="228"/>
      <c r="E1058" s="228"/>
      <c r="F1058" s="26"/>
      <c r="G1058" s="228"/>
      <c r="H1058" s="228"/>
      <c r="I1058" s="26"/>
      <c r="J1058" s="26"/>
      <c r="K1058" s="4"/>
    </row>
    <row r="1059">
      <c r="A1059" s="26"/>
      <c r="B1059" s="228"/>
      <c r="C1059" s="26"/>
      <c r="D1059" s="228"/>
      <c r="E1059" s="228"/>
      <c r="F1059" s="26"/>
      <c r="G1059" s="228"/>
      <c r="H1059" s="228"/>
      <c r="I1059" s="26"/>
      <c r="J1059" s="26"/>
      <c r="K1059" s="4"/>
    </row>
    <row r="1060">
      <c r="A1060" s="26"/>
      <c r="B1060" s="228"/>
      <c r="C1060" s="26"/>
      <c r="D1060" s="228"/>
      <c r="E1060" s="228"/>
      <c r="F1060" s="26"/>
      <c r="G1060" s="228"/>
      <c r="H1060" s="228"/>
      <c r="I1060" s="26"/>
      <c r="J1060" s="26"/>
      <c r="K1060" s="4"/>
    </row>
    <row r="1061">
      <c r="A1061" s="26"/>
      <c r="B1061" s="228"/>
      <c r="C1061" s="26"/>
      <c r="D1061" s="228"/>
      <c r="E1061" s="228"/>
      <c r="F1061" s="26"/>
      <c r="G1061" s="228"/>
      <c r="H1061" s="228"/>
      <c r="I1061" s="26"/>
      <c r="J1061" s="26"/>
      <c r="K1061" s="4"/>
    </row>
    <row r="1062">
      <c r="A1062" s="26"/>
      <c r="B1062" s="228"/>
      <c r="C1062" s="26"/>
      <c r="D1062" s="228"/>
      <c r="E1062" s="228"/>
      <c r="F1062" s="26"/>
      <c r="G1062" s="228"/>
      <c r="H1062" s="228"/>
      <c r="I1062" s="26"/>
      <c r="J1062" s="26"/>
      <c r="K1062" s="4"/>
    </row>
    <row r="1063">
      <c r="A1063" s="26"/>
      <c r="B1063" s="228"/>
      <c r="C1063" s="26"/>
      <c r="D1063" s="228"/>
      <c r="E1063" s="228"/>
      <c r="F1063" s="26"/>
      <c r="G1063" s="228"/>
      <c r="H1063" s="228"/>
      <c r="I1063" s="26"/>
      <c r="J1063" s="26"/>
      <c r="K1063" s="4"/>
    </row>
    <row r="1064">
      <c r="A1064" s="26"/>
      <c r="B1064" s="228"/>
      <c r="C1064" s="26"/>
      <c r="D1064" s="228"/>
      <c r="E1064" s="228"/>
      <c r="F1064" s="26"/>
      <c r="G1064" s="228"/>
      <c r="H1064" s="228"/>
      <c r="I1064" s="26"/>
      <c r="J1064" s="26"/>
      <c r="K1064" s="4"/>
    </row>
    <row r="1065">
      <c r="A1065" s="26"/>
      <c r="B1065" s="228"/>
      <c r="C1065" s="26"/>
      <c r="D1065" s="228"/>
      <c r="E1065" s="228"/>
      <c r="F1065" s="26"/>
      <c r="G1065" s="228"/>
      <c r="H1065" s="228"/>
      <c r="I1065" s="26"/>
      <c r="J1065" s="26"/>
      <c r="K1065" s="4"/>
    </row>
    <row r="1066">
      <c r="A1066" s="26"/>
      <c r="B1066" s="228"/>
      <c r="C1066" s="26"/>
      <c r="D1066" s="228"/>
      <c r="E1066" s="228"/>
      <c r="F1066" s="26"/>
      <c r="G1066" s="228"/>
      <c r="H1066" s="228"/>
      <c r="I1066" s="26"/>
      <c r="J1066" s="26"/>
      <c r="K1066" s="4"/>
    </row>
    <row r="1067">
      <c r="A1067" s="26"/>
      <c r="B1067" s="228"/>
      <c r="C1067" s="26"/>
      <c r="D1067" s="228"/>
      <c r="E1067" s="228"/>
      <c r="F1067" s="26"/>
      <c r="G1067" s="228"/>
      <c r="H1067" s="228"/>
      <c r="I1067" s="26"/>
      <c r="J1067" s="26"/>
      <c r="K1067" s="4"/>
    </row>
    <row r="1068">
      <c r="A1068" s="26"/>
      <c r="B1068" s="228"/>
      <c r="C1068" s="26"/>
      <c r="D1068" s="228"/>
      <c r="E1068" s="228"/>
      <c r="F1068" s="26"/>
      <c r="G1068" s="228"/>
      <c r="H1068" s="228"/>
      <c r="I1068" s="26"/>
      <c r="J1068" s="26"/>
      <c r="K1068" s="4"/>
    </row>
    <row r="1069">
      <c r="A1069" s="26"/>
      <c r="B1069" s="228"/>
      <c r="C1069" s="26"/>
      <c r="D1069" s="228"/>
      <c r="E1069" s="228"/>
      <c r="F1069" s="26"/>
      <c r="G1069" s="228"/>
      <c r="H1069" s="228"/>
      <c r="I1069" s="26"/>
      <c r="J1069" s="26"/>
      <c r="K1069" s="4"/>
    </row>
    <row r="1070">
      <c r="A1070" s="26"/>
      <c r="B1070" s="228"/>
      <c r="C1070" s="26"/>
      <c r="D1070" s="228"/>
      <c r="E1070" s="228"/>
      <c r="F1070" s="26"/>
      <c r="G1070" s="228"/>
      <c r="H1070" s="228"/>
      <c r="I1070" s="26"/>
      <c r="J1070" s="26"/>
      <c r="K1070" s="4"/>
    </row>
    <row r="1071">
      <c r="A1071" s="26"/>
      <c r="B1071" s="228"/>
      <c r="C1071" s="26"/>
      <c r="D1071" s="228"/>
      <c r="E1071" s="228"/>
      <c r="F1071" s="26"/>
      <c r="G1071" s="228"/>
      <c r="H1071" s="228"/>
      <c r="I1071" s="26"/>
      <c r="J1071" s="26"/>
      <c r="K1071" s="4"/>
    </row>
    <row r="1072">
      <c r="A1072" s="26"/>
      <c r="B1072" s="228"/>
      <c r="C1072" s="26"/>
      <c r="D1072" s="228"/>
      <c r="E1072" s="228"/>
      <c r="F1072" s="26"/>
      <c r="G1072" s="228"/>
      <c r="H1072" s="228"/>
      <c r="I1072" s="26"/>
      <c r="J1072" s="26"/>
      <c r="K1072" s="4"/>
    </row>
    <row r="1073">
      <c r="A1073" s="26"/>
      <c r="B1073" s="228"/>
      <c r="C1073" s="26"/>
      <c r="D1073" s="228"/>
      <c r="E1073" s="228"/>
      <c r="F1073" s="26"/>
      <c r="G1073" s="228"/>
      <c r="H1073" s="228"/>
      <c r="I1073" s="26"/>
      <c r="J1073" s="26"/>
      <c r="K1073" s="4"/>
    </row>
    <row r="1074">
      <c r="A1074" s="26"/>
      <c r="B1074" s="228"/>
      <c r="C1074" s="26"/>
      <c r="D1074" s="228"/>
      <c r="E1074" s="228"/>
      <c r="F1074" s="26"/>
      <c r="G1074" s="228"/>
      <c r="H1074" s="228"/>
      <c r="I1074" s="26"/>
      <c r="J1074" s="26"/>
      <c r="K1074" s="4"/>
    </row>
    <row r="1075">
      <c r="A1075" s="26"/>
      <c r="B1075" s="228"/>
      <c r="C1075" s="26"/>
      <c r="D1075" s="228"/>
      <c r="E1075" s="228"/>
      <c r="F1075" s="26"/>
      <c r="G1075" s="228"/>
      <c r="H1075" s="228"/>
      <c r="I1075" s="26"/>
      <c r="J1075" s="26"/>
      <c r="K1075" s="4"/>
    </row>
    <row r="1076">
      <c r="A1076" s="26"/>
      <c r="B1076" s="228"/>
      <c r="C1076" s="26"/>
      <c r="D1076" s="228"/>
      <c r="E1076" s="228"/>
      <c r="F1076" s="26"/>
      <c r="G1076" s="228"/>
      <c r="H1076" s="228"/>
      <c r="I1076" s="26"/>
      <c r="J1076" s="26"/>
      <c r="K1076" s="4"/>
    </row>
    <row r="1077">
      <c r="A1077" s="26"/>
      <c r="B1077" s="228"/>
      <c r="C1077" s="26"/>
      <c r="D1077" s="228"/>
      <c r="E1077" s="228"/>
      <c r="F1077" s="26"/>
      <c r="G1077" s="228"/>
      <c r="H1077" s="228"/>
      <c r="I1077" s="26"/>
      <c r="J1077" s="26"/>
      <c r="K1077" s="4"/>
    </row>
    <row r="1078">
      <c r="A1078" s="26"/>
      <c r="B1078" s="228"/>
      <c r="C1078" s="26"/>
      <c r="D1078" s="228"/>
      <c r="E1078" s="228"/>
      <c r="F1078" s="26"/>
      <c r="G1078" s="228"/>
      <c r="H1078" s="228"/>
      <c r="I1078" s="26"/>
      <c r="J1078" s="26"/>
      <c r="K1078" s="4"/>
    </row>
    <row r="1079">
      <c r="A1079" s="26"/>
      <c r="B1079" s="228"/>
      <c r="C1079" s="26"/>
      <c r="D1079" s="228"/>
      <c r="E1079" s="228"/>
      <c r="F1079" s="26"/>
      <c r="G1079" s="228"/>
      <c r="H1079" s="228"/>
      <c r="I1079" s="26"/>
      <c r="J1079" s="26"/>
      <c r="K1079" s="4"/>
    </row>
    <row r="1080">
      <c r="A1080" s="26"/>
      <c r="B1080" s="228"/>
      <c r="C1080" s="26"/>
      <c r="D1080" s="228"/>
      <c r="E1080" s="228"/>
      <c r="F1080" s="26"/>
      <c r="G1080" s="228"/>
      <c r="H1080" s="228"/>
      <c r="I1080" s="26"/>
      <c r="J1080" s="26"/>
      <c r="K1080" s="4"/>
    </row>
    <row r="1081">
      <c r="A1081" s="26"/>
      <c r="B1081" s="228"/>
      <c r="C1081" s="26"/>
      <c r="D1081" s="228"/>
      <c r="E1081" s="228"/>
      <c r="F1081" s="26"/>
      <c r="G1081" s="228"/>
      <c r="H1081" s="228"/>
      <c r="I1081" s="26"/>
      <c r="J1081" s="26"/>
      <c r="K1081" s="4"/>
    </row>
    <row r="1082">
      <c r="A1082" s="26"/>
      <c r="B1082" s="228"/>
      <c r="C1082" s="26"/>
      <c r="D1082" s="228"/>
      <c r="E1082" s="228"/>
      <c r="F1082" s="26"/>
      <c r="G1082" s="228"/>
      <c r="H1082" s="228"/>
      <c r="I1082" s="26"/>
      <c r="J1082" s="26"/>
      <c r="K1082" s="4"/>
    </row>
    <row r="1083">
      <c r="A1083" s="26"/>
      <c r="B1083" s="228"/>
      <c r="C1083" s="26"/>
      <c r="D1083" s="228"/>
      <c r="E1083" s="228"/>
      <c r="F1083" s="26"/>
      <c r="G1083" s="228"/>
      <c r="H1083" s="228"/>
      <c r="I1083" s="26"/>
      <c r="J1083" s="26"/>
      <c r="K1083" s="4"/>
    </row>
    <row r="1084">
      <c r="A1084" s="26"/>
      <c r="B1084" s="228"/>
      <c r="C1084" s="26"/>
      <c r="D1084" s="228"/>
      <c r="E1084" s="228"/>
      <c r="F1084" s="26"/>
      <c r="G1084" s="228"/>
      <c r="H1084" s="228"/>
      <c r="I1084" s="26"/>
      <c r="J1084" s="26"/>
      <c r="K1084" s="4"/>
    </row>
    <row r="1085">
      <c r="A1085" s="26"/>
      <c r="B1085" s="228"/>
      <c r="C1085" s="26"/>
      <c r="D1085" s="228"/>
      <c r="E1085" s="228"/>
      <c r="F1085" s="26"/>
      <c r="G1085" s="228"/>
      <c r="H1085" s="228"/>
      <c r="I1085" s="26"/>
      <c r="J1085" s="26"/>
      <c r="K1085" s="4"/>
    </row>
    <row r="1086">
      <c r="A1086" s="26"/>
      <c r="B1086" s="228"/>
      <c r="C1086" s="26"/>
      <c r="D1086" s="228"/>
      <c r="E1086" s="228"/>
      <c r="F1086" s="26"/>
      <c r="G1086" s="228"/>
      <c r="H1086" s="228"/>
      <c r="I1086" s="26"/>
      <c r="J1086" s="26"/>
      <c r="K1086" s="4"/>
    </row>
    <row r="1087">
      <c r="A1087" s="26"/>
      <c r="B1087" s="228"/>
      <c r="C1087" s="26"/>
      <c r="D1087" s="228"/>
      <c r="E1087" s="228"/>
      <c r="F1087" s="26"/>
      <c r="G1087" s="228"/>
      <c r="H1087" s="228"/>
      <c r="I1087" s="26"/>
      <c r="J1087" s="26"/>
      <c r="K1087" s="4"/>
    </row>
    <row r="1088">
      <c r="A1088" s="26"/>
      <c r="B1088" s="228"/>
      <c r="C1088" s="26"/>
      <c r="D1088" s="228"/>
      <c r="E1088" s="228"/>
      <c r="F1088" s="26"/>
      <c r="G1088" s="228"/>
      <c r="H1088" s="228"/>
      <c r="I1088" s="26"/>
      <c r="J1088" s="26"/>
      <c r="K1088" s="4"/>
    </row>
    <row r="1089">
      <c r="A1089" s="26"/>
      <c r="B1089" s="228"/>
      <c r="C1089" s="26"/>
      <c r="D1089" s="228"/>
      <c r="E1089" s="228"/>
      <c r="F1089" s="26"/>
      <c r="G1089" s="228"/>
      <c r="H1089" s="228"/>
      <c r="I1089" s="26"/>
      <c r="J1089" s="26"/>
      <c r="K1089" s="4"/>
    </row>
    <row r="1090">
      <c r="A1090" s="26"/>
      <c r="B1090" s="228"/>
      <c r="C1090" s="26"/>
      <c r="D1090" s="228"/>
      <c r="E1090" s="228"/>
      <c r="F1090" s="26"/>
      <c r="G1090" s="228"/>
      <c r="H1090" s="228"/>
      <c r="I1090" s="26"/>
      <c r="J1090" s="26"/>
      <c r="K1090" s="4"/>
    </row>
    <row r="1091">
      <c r="A1091" s="26"/>
      <c r="B1091" s="228"/>
      <c r="C1091" s="26"/>
      <c r="D1091" s="228"/>
      <c r="E1091" s="228"/>
      <c r="F1091" s="26"/>
      <c r="G1091" s="228"/>
      <c r="H1091" s="228"/>
      <c r="I1091" s="26"/>
      <c r="J1091" s="26"/>
      <c r="K1091" s="4"/>
    </row>
    <row r="1092">
      <c r="A1092" s="26"/>
      <c r="B1092" s="228"/>
      <c r="C1092" s="26"/>
      <c r="D1092" s="228"/>
      <c r="E1092" s="228"/>
      <c r="F1092" s="26"/>
      <c r="G1092" s="228"/>
      <c r="H1092" s="228"/>
      <c r="I1092" s="26"/>
      <c r="J1092" s="26"/>
      <c r="K1092" s="4"/>
    </row>
    <row r="1093">
      <c r="A1093" s="26"/>
      <c r="B1093" s="228"/>
      <c r="C1093" s="26"/>
      <c r="D1093" s="228"/>
      <c r="E1093" s="228"/>
      <c r="F1093" s="26"/>
      <c r="G1093" s="228"/>
      <c r="H1093" s="228"/>
      <c r="I1093" s="26"/>
      <c r="J1093" s="26"/>
      <c r="K1093" s="4"/>
    </row>
    <row r="1094">
      <c r="A1094" s="26"/>
      <c r="B1094" s="228"/>
      <c r="C1094" s="26"/>
      <c r="D1094" s="228"/>
      <c r="E1094" s="228"/>
      <c r="F1094" s="26"/>
      <c r="G1094" s="228"/>
      <c r="H1094" s="228"/>
      <c r="I1094" s="26"/>
      <c r="J1094" s="26"/>
      <c r="K1094" s="4"/>
    </row>
    <row r="1095">
      <c r="A1095" s="26"/>
      <c r="B1095" s="228"/>
      <c r="C1095" s="26"/>
      <c r="D1095" s="228"/>
      <c r="E1095" s="228"/>
      <c r="F1095" s="26"/>
      <c r="G1095" s="228"/>
      <c r="H1095" s="228"/>
      <c r="I1095" s="26"/>
      <c r="J1095" s="26"/>
      <c r="K1095" s="4"/>
    </row>
    <row r="1096">
      <c r="A1096" s="26"/>
      <c r="B1096" s="228"/>
      <c r="C1096" s="26"/>
      <c r="D1096" s="228"/>
      <c r="E1096" s="228"/>
      <c r="F1096" s="26"/>
      <c r="G1096" s="228"/>
      <c r="H1096" s="228"/>
      <c r="I1096" s="26"/>
      <c r="J1096" s="26"/>
      <c r="K1096" s="4"/>
    </row>
    <row r="1097">
      <c r="A1097" s="26"/>
      <c r="B1097" s="228"/>
      <c r="C1097" s="26"/>
      <c r="D1097" s="228"/>
      <c r="E1097" s="228"/>
      <c r="F1097" s="26"/>
      <c r="G1097" s="228"/>
      <c r="H1097" s="228"/>
      <c r="I1097" s="26"/>
      <c r="J1097" s="26"/>
      <c r="K1097" s="4"/>
    </row>
    <row r="1098">
      <c r="A1098" s="26"/>
      <c r="B1098" s="228"/>
      <c r="C1098" s="26"/>
      <c r="D1098" s="228"/>
      <c r="E1098" s="228"/>
      <c r="F1098" s="26"/>
      <c r="G1098" s="228"/>
      <c r="H1098" s="228"/>
      <c r="I1098" s="26"/>
      <c r="J1098" s="26"/>
      <c r="K1098" s="4"/>
    </row>
    <row r="1099">
      <c r="A1099" s="26"/>
      <c r="B1099" s="228"/>
      <c r="C1099" s="26"/>
      <c r="D1099" s="228"/>
      <c r="E1099" s="228"/>
      <c r="F1099" s="26"/>
      <c r="G1099" s="228"/>
      <c r="H1099" s="228"/>
      <c r="I1099" s="26"/>
      <c r="J1099" s="26"/>
      <c r="K1099" s="4"/>
    </row>
    <row r="1100">
      <c r="A1100" s="26"/>
      <c r="B1100" s="228"/>
      <c r="C1100" s="26"/>
      <c r="D1100" s="228"/>
      <c r="E1100" s="228"/>
      <c r="F1100" s="26"/>
      <c r="G1100" s="228"/>
      <c r="H1100" s="228"/>
      <c r="I1100" s="26"/>
      <c r="J1100" s="26"/>
      <c r="K1100" s="4"/>
    </row>
    <row r="1101">
      <c r="A1101" s="26"/>
      <c r="B1101" s="228"/>
      <c r="C1101" s="26"/>
      <c r="D1101" s="228"/>
      <c r="E1101" s="228"/>
      <c r="F1101" s="26"/>
      <c r="G1101" s="228"/>
      <c r="H1101" s="228"/>
      <c r="I1101" s="26"/>
      <c r="J1101" s="26"/>
      <c r="K1101" s="4"/>
    </row>
    <row r="1102">
      <c r="A1102" s="26"/>
      <c r="B1102" s="228"/>
      <c r="C1102" s="26"/>
      <c r="D1102" s="228"/>
      <c r="E1102" s="228"/>
      <c r="F1102" s="26"/>
      <c r="G1102" s="228"/>
      <c r="H1102" s="228"/>
      <c r="I1102" s="26"/>
      <c r="J1102" s="26"/>
      <c r="K1102" s="4"/>
    </row>
    <row r="1103">
      <c r="A1103" s="26"/>
      <c r="B1103" s="228"/>
      <c r="C1103" s="26"/>
      <c r="D1103" s="228"/>
      <c r="E1103" s="228"/>
      <c r="F1103" s="26"/>
      <c r="G1103" s="228"/>
      <c r="H1103" s="228"/>
      <c r="I1103" s="26"/>
      <c r="J1103" s="26"/>
      <c r="K1103" s="4"/>
    </row>
    <row r="1104">
      <c r="A1104" s="26"/>
      <c r="B1104" s="228"/>
      <c r="C1104" s="26"/>
      <c r="D1104" s="228"/>
      <c r="E1104" s="228"/>
      <c r="F1104" s="26"/>
      <c r="G1104" s="228"/>
      <c r="H1104" s="228"/>
      <c r="I1104" s="26"/>
      <c r="J1104" s="26"/>
      <c r="K1104" s="4"/>
    </row>
    <row r="1105">
      <c r="A1105" s="26"/>
      <c r="B1105" s="228"/>
      <c r="C1105" s="26"/>
      <c r="D1105" s="228"/>
      <c r="E1105" s="228"/>
      <c r="F1105" s="26"/>
      <c r="G1105" s="228"/>
      <c r="H1105" s="228"/>
      <c r="I1105" s="26"/>
      <c r="J1105" s="26"/>
      <c r="K1105" s="4"/>
    </row>
    <row r="1106">
      <c r="A1106" s="26"/>
      <c r="B1106" s="228"/>
      <c r="C1106" s="26"/>
      <c r="D1106" s="228"/>
      <c r="E1106" s="228"/>
      <c r="F1106" s="26"/>
      <c r="G1106" s="228"/>
      <c r="H1106" s="228"/>
      <c r="I1106" s="26"/>
      <c r="J1106" s="26"/>
      <c r="K1106" s="4"/>
    </row>
    <row r="1107">
      <c r="A1107" s="26"/>
      <c r="B1107" s="228"/>
      <c r="C1107" s="26"/>
      <c r="D1107" s="228"/>
      <c r="E1107" s="228"/>
      <c r="F1107" s="26"/>
      <c r="G1107" s="228"/>
      <c r="H1107" s="228"/>
      <c r="I1107" s="26"/>
      <c r="J1107" s="26"/>
      <c r="K1107" s="4"/>
    </row>
    <row r="1108">
      <c r="A1108" s="26"/>
      <c r="B1108" s="228"/>
      <c r="C1108" s="26"/>
      <c r="D1108" s="228"/>
      <c r="E1108" s="228"/>
      <c r="F1108" s="26"/>
      <c r="G1108" s="228"/>
      <c r="H1108" s="228"/>
      <c r="I1108" s="26"/>
      <c r="J1108" s="26"/>
      <c r="K1108" s="4"/>
    </row>
    <row r="1109">
      <c r="A1109" s="26"/>
      <c r="B1109" s="228"/>
      <c r="C1109" s="26"/>
      <c r="D1109" s="228"/>
      <c r="E1109" s="228"/>
      <c r="F1109" s="26"/>
      <c r="G1109" s="228"/>
      <c r="H1109" s="228"/>
      <c r="I1109" s="26"/>
      <c r="J1109" s="26"/>
      <c r="K1109" s="4"/>
    </row>
    <row r="1110">
      <c r="A1110" s="26"/>
      <c r="B1110" s="228"/>
      <c r="C1110" s="26"/>
      <c r="D1110" s="228"/>
      <c r="E1110" s="228"/>
      <c r="F1110" s="26"/>
      <c r="G1110" s="228"/>
      <c r="H1110" s="228"/>
      <c r="I1110" s="26"/>
      <c r="J1110" s="26"/>
      <c r="K1110" s="4"/>
    </row>
    <row r="1111">
      <c r="A1111" s="26"/>
      <c r="B1111" s="228"/>
      <c r="C1111" s="26"/>
      <c r="D1111" s="228"/>
      <c r="E1111" s="228"/>
      <c r="F1111" s="26"/>
      <c r="G1111" s="228"/>
      <c r="H1111" s="228"/>
      <c r="I1111" s="26"/>
      <c r="J1111" s="26"/>
      <c r="K1111" s="4"/>
    </row>
    <row r="1112">
      <c r="A1112" s="26"/>
      <c r="B1112" s="228"/>
      <c r="C1112" s="26"/>
      <c r="D1112" s="228"/>
      <c r="E1112" s="228"/>
      <c r="F1112" s="26"/>
      <c r="G1112" s="228"/>
      <c r="H1112" s="228"/>
      <c r="I1112" s="26"/>
      <c r="J1112" s="26"/>
      <c r="K1112" s="4"/>
    </row>
    <row r="1113">
      <c r="A1113" s="26"/>
      <c r="B1113" s="228"/>
      <c r="C1113" s="26"/>
      <c r="D1113" s="228"/>
      <c r="E1113" s="228"/>
      <c r="F1113" s="26"/>
      <c r="G1113" s="228"/>
      <c r="H1113" s="228"/>
      <c r="I1113" s="26"/>
      <c r="J1113" s="26"/>
      <c r="K1113" s="4"/>
    </row>
    <row r="1114">
      <c r="A1114" s="26"/>
      <c r="B1114" s="228"/>
      <c r="C1114" s="26"/>
      <c r="D1114" s="228"/>
      <c r="E1114" s="228"/>
      <c r="F1114" s="26"/>
      <c r="G1114" s="228"/>
      <c r="H1114" s="228"/>
      <c r="I1114" s="26"/>
      <c r="J1114" s="26"/>
      <c r="K1114" s="4"/>
    </row>
    <row r="1115">
      <c r="A1115" s="26"/>
      <c r="B1115" s="228"/>
      <c r="C1115" s="26"/>
      <c r="D1115" s="228"/>
      <c r="E1115" s="228"/>
      <c r="F1115" s="26"/>
      <c r="G1115" s="228"/>
      <c r="H1115" s="228"/>
      <c r="I1115" s="26"/>
      <c r="J1115" s="26"/>
      <c r="K1115" s="4"/>
    </row>
    <row r="1116">
      <c r="A1116" s="26"/>
      <c r="B1116" s="228"/>
      <c r="C1116" s="26"/>
      <c r="D1116" s="228"/>
      <c r="E1116" s="228"/>
      <c r="F1116" s="26"/>
      <c r="G1116" s="228"/>
      <c r="H1116" s="228"/>
      <c r="I1116" s="26"/>
      <c r="J1116" s="26"/>
      <c r="K1116" s="4"/>
    </row>
    <row r="1117">
      <c r="A1117" s="26"/>
      <c r="B1117" s="228"/>
      <c r="C1117" s="26"/>
      <c r="D1117" s="228"/>
      <c r="E1117" s="228"/>
      <c r="F1117" s="26"/>
      <c r="G1117" s="228"/>
      <c r="H1117" s="228"/>
      <c r="I1117" s="26"/>
      <c r="J1117" s="26"/>
      <c r="K1117" s="4"/>
    </row>
    <row r="1118">
      <c r="A1118" s="26"/>
      <c r="B1118" s="228"/>
      <c r="C1118" s="26"/>
      <c r="D1118" s="228"/>
      <c r="E1118" s="228"/>
      <c r="F1118" s="26"/>
      <c r="G1118" s="228"/>
      <c r="H1118" s="228"/>
      <c r="I1118" s="26"/>
      <c r="J1118" s="26"/>
      <c r="K1118" s="4"/>
    </row>
    <row r="1119">
      <c r="A1119" s="26"/>
      <c r="B1119" s="228"/>
      <c r="C1119" s="26"/>
      <c r="D1119" s="228"/>
      <c r="E1119" s="228"/>
      <c r="F1119" s="26"/>
      <c r="G1119" s="228"/>
      <c r="H1119" s="228"/>
      <c r="I1119" s="26"/>
      <c r="J1119" s="26"/>
      <c r="K1119" s="4"/>
    </row>
    <row r="1120">
      <c r="A1120" s="26"/>
      <c r="B1120" s="228"/>
      <c r="C1120" s="26"/>
      <c r="D1120" s="228"/>
      <c r="E1120" s="228"/>
      <c r="F1120" s="26"/>
      <c r="G1120" s="228"/>
      <c r="H1120" s="228"/>
      <c r="I1120" s="26"/>
      <c r="J1120" s="26"/>
      <c r="K1120" s="4"/>
    </row>
    <row r="1121">
      <c r="A1121" s="26"/>
      <c r="B1121" s="228"/>
      <c r="C1121" s="26"/>
      <c r="D1121" s="228"/>
      <c r="E1121" s="228"/>
      <c r="F1121" s="26"/>
      <c r="G1121" s="228"/>
      <c r="H1121" s="228"/>
      <c r="I1121" s="26"/>
      <c r="J1121" s="26"/>
      <c r="K1121" s="4"/>
    </row>
    <row r="1122">
      <c r="A1122" s="26"/>
      <c r="B1122" s="228"/>
      <c r="C1122" s="26"/>
      <c r="D1122" s="228"/>
      <c r="E1122" s="228"/>
      <c r="F1122" s="26"/>
      <c r="G1122" s="228"/>
      <c r="H1122" s="228"/>
      <c r="I1122" s="26"/>
      <c r="J1122" s="26"/>
      <c r="K1122" s="4"/>
    </row>
    <row r="1123">
      <c r="A1123" s="26"/>
      <c r="B1123" s="228"/>
      <c r="C1123" s="26"/>
      <c r="D1123" s="228"/>
      <c r="E1123" s="228"/>
      <c r="F1123" s="26"/>
      <c r="G1123" s="228"/>
      <c r="H1123" s="228"/>
      <c r="I1123" s="26"/>
      <c r="J1123" s="26"/>
      <c r="K1123" s="4"/>
    </row>
    <row r="1124">
      <c r="A1124" s="26"/>
      <c r="B1124" s="228"/>
      <c r="C1124" s="26"/>
      <c r="D1124" s="228"/>
      <c r="E1124" s="228"/>
      <c r="F1124" s="26"/>
      <c r="G1124" s="228"/>
      <c r="H1124" s="228"/>
      <c r="I1124" s="26"/>
      <c r="J1124" s="26"/>
      <c r="K1124" s="4"/>
    </row>
    <row r="1125">
      <c r="A1125" s="26"/>
      <c r="B1125" s="228"/>
      <c r="C1125" s="26"/>
      <c r="D1125" s="228"/>
      <c r="E1125" s="228"/>
      <c r="F1125" s="26"/>
      <c r="G1125" s="228"/>
      <c r="H1125" s="228"/>
      <c r="I1125" s="26"/>
      <c r="J1125" s="26"/>
      <c r="K1125" s="4"/>
    </row>
    <row r="1126">
      <c r="A1126" s="26"/>
      <c r="B1126" s="228"/>
      <c r="C1126" s="26"/>
      <c r="D1126" s="228"/>
      <c r="E1126" s="228"/>
      <c r="F1126" s="26"/>
      <c r="G1126" s="228"/>
      <c r="H1126" s="228"/>
      <c r="I1126" s="26"/>
      <c r="J1126" s="26"/>
      <c r="K1126" s="4"/>
    </row>
    <row r="1127">
      <c r="A1127" s="26"/>
      <c r="B1127" s="228"/>
      <c r="C1127" s="26"/>
      <c r="D1127" s="228"/>
      <c r="E1127" s="228"/>
      <c r="F1127" s="26"/>
      <c r="G1127" s="228"/>
      <c r="H1127" s="228"/>
      <c r="I1127" s="26"/>
      <c r="J1127" s="26"/>
      <c r="K1127" s="4"/>
    </row>
    <row r="1128">
      <c r="A1128" s="26"/>
      <c r="B1128" s="228"/>
      <c r="C1128" s="26"/>
      <c r="D1128" s="228"/>
      <c r="E1128" s="228"/>
      <c r="F1128" s="26"/>
      <c r="G1128" s="228"/>
      <c r="H1128" s="228"/>
      <c r="I1128" s="26"/>
      <c r="J1128" s="26"/>
      <c r="K1128" s="4"/>
    </row>
    <row r="1129">
      <c r="A1129" s="26"/>
      <c r="B1129" s="228"/>
      <c r="C1129" s="26"/>
      <c r="D1129" s="228"/>
      <c r="E1129" s="228"/>
      <c r="F1129" s="26"/>
      <c r="G1129" s="228"/>
      <c r="H1129" s="228"/>
      <c r="I1129" s="26"/>
      <c r="J1129" s="26"/>
      <c r="K1129" s="4"/>
    </row>
    <row r="1130">
      <c r="A1130" s="26"/>
      <c r="B1130" s="228"/>
      <c r="C1130" s="26"/>
      <c r="D1130" s="228"/>
      <c r="E1130" s="228"/>
      <c r="F1130" s="26"/>
      <c r="G1130" s="228"/>
      <c r="H1130" s="228"/>
      <c r="I1130" s="26"/>
      <c r="J1130" s="26"/>
      <c r="K1130" s="4"/>
    </row>
    <row r="1131">
      <c r="A1131" s="26"/>
      <c r="B1131" s="228"/>
      <c r="C1131" s="26"/>
      <c r="D1131" s="228"/>
      <c r="E1131" s="228"/>
      <c r="F1131" s="26"/>
      <c r="G1131" s="228"/>
      <c r="H1131" s="228"/>
      <c r="I1131" s="26"/>
      <c r="J1131" s="26"/>
      <c r="K1131" s="4"/>
    </row>
    <row r="1132">
      <c r="A1132" s="26"/>
      <c r="B1132" s="228"/>
      <c r="C1132" s="26"/>
      <c r="D1132" s="228"/>
      <c r="E1132" s="228"/>
      <c r="F1132" s="26"/>
      <c r="G1132" s="228"/>
      <c r="H1132" s="228"/>
      <c r="I1132" s="26"/>
      <c r="J1132" s="26"/>
      <c r="K1132" s="4"/>
    </row>
    <row r="1133">
      <c r="A1133" s="26"/>
      <c r="B1133" s="228"/>
      <c r="C1133" s="26"/>
      <c r="D1133" s="228"/>
      <c r="E1133" s="228"/>
      <c r="F1133" s="26"/>
      <c r="G1133" s="228"/>
      <c r="H1133" s="228"/>
      <c r="I1133" s="26"/>
      <c r="J1133" s="26"/>
      <c r="K1133" s="4"/>
    </row>
    <row r="1134">
      <c r="A1134" s="26"/>
      <c r="B1134" s="228"/>
      <c r="C1134" s="26"/>
      <c r="D1134" s="228"/>
      <c r="E1134" s="228"/>
      <c r="F1134" s="26"/>
      <c r="G1134" s="228"/>
      <c r="H1134" s="228"/>
      <c r="I1134" s="26"/>
      <c r="J1134" s="26"/>
      <c r="K1134" s="4"/>
    </row>
    <row r="1135">
      <c r="A1135" s="26"/>
      <c r="B1135" s="228"/>
      <c r="C1135" s="26"/>
      <c r="D1135" s="228"/>
      <c r="E1135" s="228"/>
      <c r="F1135" s="26"/>
      <c r="G1135" s="228"/>
      <c r="H1135" s="228"/>
      <c r="I1135" s="26"/>
      <c r="J1135" s="26"/>
      <c r="K1135" s="4"/>
    </row>
    <row r="1136">
      <c r="A1136" s="26"/>
      <c r="B1136" s="228"/>
      <c r="C1136" s="26"/>
      <c r="D1136" s="228"/>
      <c r="E1136" s="228"/>
      <c r="F1136" s="26"/>
      <c r="G1136" s="228"/>
      <c r="H1136" s="228"/>
      <c r="I1136" s="26"/>
      <c r="J1136" s="26"/>
      <c r="K1136" s="4"/>
    </row>
    <row r="1137">
      <c r="A1137" s="26"/>
      <c r="B1137" s="228"/>
      <c r="C1137" s="26"/>
      <c r="D1137" s="228"/>
      <c r="E1137" s="228"/>
      <c r="F1137" s="26"/>
      <c r="G1137" s="228"/>
      <c r="H1137" s="228"/>
      <c r="I1137" s="26"/>
      <c r="J1137" s="26"/>
      <c r="K1137" s="4"/>
    </row>
    <row r="1138">
      <c r="A1138" s="26"/>
      <c r="B1138" s="228"/>
      <c r="C1138" s="26"/>
      <c r="D1138" s="228"/>
      <c r="E1138" s="228"/>
      <c r="F1138" s="26"/>
      <c r="G1138" s="228"/>
      <c r="H1138" s="228"/>
      <c r="I1138" s="26"/>
      <c r="J1138" s="26"/>
      <c r="K1138" s="4"/>
    </row>
    <row r="1139">
      <c r="A1139" s="26"/>
      <c r="B1139" s="228"/>
      <c r="C1139" s="26"/>
      <c r="D1139" s="228"/>
      <c r="E1139" s="228"/>
      <c r="F1139" s="26"/>
      <c r="G1139" s="228"/>
      <c r="H1139" s="228"/>
      <c r="I1139" s="26"/>
      <c r="J1139" s="26"/>
      <c r="K1139" s="4"/>
    </row>
    <row r="1140">
      <c r="A1140" s="26"/>
      <c r="B1140" s="228"/>
      <c r="C1140" s="26"/>
      <c r="D1140" s="228"/>
      <c r="E1140" s="228"/>
      <c r="F1140" s="26"/>
      <c r="G1140" s="228"/>
      <c r="H1140" s="228"/>
      <c r="I1140" s="26"/>
      <c r="J1140" s="26"/>
      <c r="K1140" s="4"/>
    </row>
    <row r="1141">
      <c r="A1141" s="26"/>
      <c r="B1141" s="228"/>
      <c r="C1141" s="26"/>
      <c r="D1141" s="228"/>
      <c r="E1141" s="228"/>
      <c r="F1141" s="26"/>
      <c r="G1141" s="228"/>
      <c r="H1141" s="228"/>
      <c r="I1141" s="26"/>
      <c r="J1141" s="26"/>
      <c r="K1141" s="4"/>
    </row>
    <row r="1142">
      <c r="A1142" s="26"/>
      <c r="B1142" s="228"/>
      <c r="C1142" s="26"/>
      <c r="D1142" s="228"/>
      <c r="E1142" s="228"/>
      <c r="F1142" s="26"/>
      <c r="G1142" s="228"/>
      <c r="H1142" s="228"/>
      <c r="I1142" s="26"/>
      <c r="J1142" s="26"/>
      <c r="K1142" s="4"/>
    </row>
    <row r="1143">
      <c r="A1143" s="26"/>
      <c r="B1143" s="228"/>
      <c r="C1143" s="26"/>
      <c r="D1143" s="228"/>
      <c r="E1143" s="228"/>
      <c r="F1143" s="26"/>
      <c r="G1143" s="228"/>
      <c r="H1143" s="228"/>
      <c r="I1143" s="26"/>
      <c r="J1143" s="26"/>
      <c r="K1143" s="4"/>
    </row>
    <row r="1144">
      <c r="A1144" s="26"/>
      <c r="B1144" s="228"/>
      <c r="C1144" s="26"/>
      <c r="D1144" s="228"/>
      <c r="E1144" s="228"/>
      <c r="F1144" s="26"/>
      <c r="G1144" s="228"/>
      <c r="H1144" s="228"/>
      <c r="I1144" s="26"/>
      <c r="J1144" s="26"/>
      <c r="K1144" s="4"/>
    </row>
    <row r="1145">
      <c r="A1145" s="26"/>
      <c r="B1145" s="228"/>
      <c r="C1145" s="26"/>
      <c r="D1145" s="228"/>
      <c r="E1145" s="228"/>
      <c r="F1145" s="26"/>
      <c r="G1145" s="228"/>
      <c r="H1145" s="228"/>
      <c r="I1145" s="26"/>
      <c r="J1145" s="26"/>
      <c r="K1145" s="4"/>
    </row>
    <row r="1146">
      <c r="A1146" s="26"/>
      <c r="B1146" s="228"/>
      <c r="C1146" s="26"/>
      <c r="D1146" s="228"/>
      <c r="E1146" s="228"/>
      <c r="F1146" s="26"/>
      <c r="G1146" s="228"/>
      <c r="H1146" s="228"/>
      <c r="I1146" s="26"/>
      <c r="J1146" s="26"/>
      <c r="K1146" s="4"/>
    </row>
    <row r="1147">
      <c r="A1147" s="26"/>
      <c r="B1147" s="228"/>
      <c r="C1147" s="26"/>
      <c r="D1147" s="228"/>
      <c r="E1147" s="228"/>
      <c r="F1147" s="26"/>
      <c r="G1147" s="228"/>
      <c r="H1147" s="228"/>
      <c r="I1147" s="26"/>
      <c r="J1147" s="26"/>
      <c r="K1147" s="4"/>
    </row>
    <row r="1148">
      <c r="A1148" s="26"/>
      <c r="B1148" s="228"/>
      <c r="C1148" s="26"/>
      <c r="D1148" s="228"/>
      <c r="E1148" s="228"/>
      <c r="F1148" s="26"/>
      <c r="G1148" s="228"/>
      <c r="H1148" s="228"/>
      <c r="I1148" s="26"/>
      <c r="J1148" s="26"/>
      <c r="K1148" s="4"/>
    </row>
    <row r="1149">
      <c r="A1149" s="26"/>
      <c r="B1149" s="228"/>
      <c r="C1149" s="26"/>
      <c r="D1149" s="228"/>
      <c r="E1149" s="228"/>
      <c r="F1149" s="26"/>
      <c r="G1149" s="228"/>
      <c r="H1149" s="228"/>
      <c r="I1149" s="26"/>
      <c r="J1149" s="26"/>
      <c r="K1149" s="4"/>
    </row>
    <row r="1150">
      <c r="A1150" s="26"/>
      <c r="B1150" s="228"/>
      <c r="C1150" s="26"/>
      <c r="D1150" s="228"/>
      <c r="E1150" s="228"/>
      <c r="F1150" s="26"/>
      <c r="G1150" s="228"/>
      <c r="H1150" s="228"/>
      <c r="I1150" s="26"/>
      <c r="J1150" s="26"/>
      <c r="K1150" s="4"/>
    </row>
    <row r="1151">
      <c r="A1151" s="26"/>
      <c r="B1151" s="228"/>
      <c r="C1151" s="26"/>
      <c r="D1151" s="228"/>
      <c r="E1151" s="228"/>
      <c r="F1151" s="26"/>
      <c r="G1151" s="228"/>
      <c r="H1151" s="228"/>
      <c r="I1151" s="26"/>
      <c r="J1151" s="26"/>
      <c r="K1151" s="4"/>
    </row>
    <row r="1152">
      <c r="A1152" s="26"/>
      <c r="B1152" s="228"/>
      <c r="C1152" s="26"/>
      <c r="D1152" s="228"/>
      <c r="E1152" s="228"/>
      <c r="F1152" s="26"/>
      <c r="G1152" s="228"/>
      <c r="H1152" s="228"/>
      <c r="I1152" s="26"/>
      <c r="J1152" s="26"/>
      <c r="K1152" s="4"/>
    </row>
    <row r="1153">
      <c r="A1153" s="26"/>
      <c r="B1153" s="228"/>
      <c r="C1153" s="26"/>
      <c r="D1153" s="228"/>
      <c r="E1153" s="228"/>
      <c r="F1153" s="26"/>
      <c r="G1153" s="228"/>
      <c r="H1153" s="228"/>
      <c r="I1153" s="26"/>
      <c r="J1153" s="26"/>
      <c r="K1153" s="4"/>
    </row>
    <row r="1154">
      <c r="A1154" s="26"/>
      <c r="B1154" s="228"/>
      <c r="C1154" s="26"/>
      <c r="D1154" s="228"/>
      <c r="E1154" s="228"/>
      <c r="F1154" s="26"/>
      <c r="G1154" s="228"/>
      <c r="H1154" s="228"/>
      <c r="I1154" s="26"/>
      <c r="J1154" s="26"/>
      <c r="K1154" s="4"/>
    </row>
    <row r="1155">
      <c r="A1155" s="26"/>
      <c r="B1155" s="228"/>
      <c r="C1155" s="26"/>
      <c r="D1155" s="228"/>
      <c r="E1155" s="228"/>
      <c r="F1155" s="26"/>
      <c r="G1155" s="228"/>
      <c r="H1155" s="228"/>
      <c r="I1155" s="26"/>
      <c r="J1155" s="26"/>
      <c r="K1155" s="4"/>
    </row>
    <row r="1156">
      <c r="A1156" s="26"/>
      <c r="B1156" s="228"/>
      <c r="C1156" s="26"/>
      <c r="D1156" s="228"/>
      <c r="E1156" s="228"/>
      <c r="F1156" s="26"/>
      <c r="G1156" s="228"/>
      <c r="H1156" s="228"/>
      <c r="I1156" s="26"/>
      <c r="J1156" s="26"/>
      <c r="K1156" s="4"/>
    </row>
    <row r="1157">
      <c r="A1157" s="26"/>
      <c r="B1157" s="228"/>
      <c r="C1157" s="26"/>
      <c r="D1157" s="228"/>
      <c r="E1157" s="228"/>
      <c r="F1157" s="26"/>
      <c r="G1157" s="228"/>
      <c r="H1157" s="228"/>
      <c r="I1157" s="26"/>
      <c r="J1157" s="26"/>
      <c r="K1157" s="4"/>
    </row>
    <row r="1158">
      <c r="A1158" s="26"/>
      <c r="B1158" s="228"/>
      <c r="C1158" s="26"/>
      <c r="D1158" s="228"/>
      <c r="E1158" s="228"/>
      <c r="F1158" s="26"/>
      <c r="G1158" s="228"/>
      <c r="H1158" s="228"/>
      <c r="I1158" s="26"/>
      <c r="J1158" s="26"/>
      <c r="K1158" s="4"/>
    </row>
    <row r="1159">
      <c r="A1159" s="26"/>
      <c r="B1159" s="228"/>
      <c r="C1159" s="26"/>
      <c r="D1159" s="228"/>
      <c r="E1159" s="228"/>
      <c r="F1159" s="26"/>
      <c r="G1159" s="228"/>
      <c r="H1159" s="228"/>
      <c r="I1159" s="26"/>
      <c r="J1159" s="26"/>
      <c r="K1159" s="4"/>
    </row>
    <row r="1160">
      <c r="A1160" s="26"/>
      <c r="B1160" s="228"/>
      <c r="C1160" s="26"/>
      <c r="D1160" s="228"/>
      <c r="E1160" s="228"/>
      <c r="F1160" s="26"/>
      <c r="G1160" s="228"/>
      <c r="H1160" s="228"/>
      <c r="I1160" s="26"/>
      <c r="J1160" s="26"/>
      <c r="K1160" s="4"/>
    </row>
    <row r="1161">
      <c r="A1161" s="26"/>
      <c r="B1161" s="228"/>
      <c r="C1161" s="26"/>
      <c r="D1161" s="228"/>
      <c r="E1161" s="228"/>
      <c r="F1161" s="26"/>
      <c r="G1161" s="228"/>
      <c r="H1161" s="228"/>
      <c r="I1161" s="26"/>
      <c r="J1161" s="26"/>
      <c r="K1161" s="4"/>
    </row>
    <row r="1162">
      <c r="A1162" s="26"/>
      <c r="B1162" s="228"/>
      <c r="C1162" s="26"/>
      <c r="D1162" s="228"/>
      <c r="E1162" s="228"/>
      <c r="F1162" s="26"/>
      <c r="G1162" s="228"/>
      <c r="H1162" s="228"/>
      <c r="I1162" s="26"/>
      <c r="J1162" s="26"/>
      <c r="K1162" s="4"/>
    </row>
    <row r="1163">
      <c r="A1163" s="26"/>
      <c r="B1163" s="228"/>
      <c r="C1163" s="26"/>
      <c r="D1163" s="228"/>
      <c r="E1163" s="228"/>
      <c r="F1163" s="26"/>
      <c r="G1163" s="228"/>
      <c r="H1163" s="228"/>
      <c r="I1163" s="26"/>
      <c r="J1163" s="26"/>
      <c r="K1163" s="4"/>
    </row>
    <row r="1164">
      <c r="A1164" s="26"/>
      <c r="B1164" s="228"/>
      <c r="C1164" s="26"/>
      <c r="D1164" s="228"/>
      <c r="E1164" s="228"/>
      <c r="F1164" s="26"/>
      <c r="G1164" s="228"/>
      <c r="H1164" s="228"/>
      <c r="I1164" s="26"/>
      <c r="J1164" s="26"/>
      <c r="K1164" s="4"/>
    </row>
    <row r="1165">
      <c r="A1165" s="26"/>
      <c r="B1165" s="228"/>
      <c r="C1165" s="26"/>
      <c r="D1165" s="228"/>
      <c r="E1165" s="228"/>
      <c r="F1165" s="26"/>
      <c r="G1165" s="228"/>
      <c r="H1165" s="228"/>
      <c r="I1165" s="26"/>
      <c r="J1165" s="26"/>
      <c r="K1165" s="4"/>
    </row>
    <row r="1166">
      <c r="A1166" s="26"/>
      <c r="B1166" s="228"/>
      <c r="C1166" s="26"/>
      <c r="D1166" s="228"/>
      <c r="E1166" s="228"/>
      <c r="F1166" s="26"/>
      <c r="G1166" s="228"/>
      <c r="H1166" s="228"/>
      <c r="I1166" s="26"/>
      <c r="J1166" s="26"/>
      <c r="K1166" s="4"/>
    </row>
    <row r="1167">
      <c r="A1167" s="26"/>
      <c r="B1167" s="228"/>
      <c r="C1167" s="26"/>
      <c r="D1167" s="228"/>
      <c r="E1167" s="228"/>
      <c r="F1167" s="26"/>
      <c r="G1167" s="228"/>
      <c r="H1167" s="228"/>
      <c r="I1167" s="26"/>
      <c r="J1167" s="26"/>
      <c r="K1167" s="4"/>
    </row>
    <row r="1168">
      <c r="A1168" s="26"/>
      <c r="B1168" s="228"/>
      <c r="C1168" s="26"/>
      <c r="D1168" s="228"/>
      <c r="E1168" s="228"/>
      <c r="F1168" s="26"/>
      <c r="G1168" s="228"/>
      <c r="H1168" s="228"/>
      <c r="I1168" s="26"/>
      <c r="J1168" s="26"/>
      <c r="K1168" s="4"/>
    </row>
    <row r="1169">
      <c r="A1169" s="26"/>
      <c r="B1169" s="228"/>
      <c r="C1169" s="26"/>
      <c r="D1169" s="228"/>
      <c r="E1169" s="228"/>
      <c r="F1169" s="26"/>
      <c r="G1169" s="228"/>
      <c r="H1169" s="228"/>
      <c r="I1169" s="26"/>
      <c r="J1169" s="26"/>
      <c r="K1169" s="4"/>
    </row>
    <row r="1170">
      <c r="A1170" s="26"/>
      <c r="B1170" s="228"/>
      <c r="C1170" s="26"/>
      <c r="D1170" s="228"/>
      <c r="E1170" s="228"/>
      <c r="F1170" s="26"/>
      <c r="G1170" s="228"/>
      <c r="H1170" s="228"/>
      <c r="I1170" s="26"/>
      <c r="J1170" s="26"/>
      <c r="K1170" s="4"/>
    </row>
    <row r="1171">
      <c r="A1171" s="26"/>
      <c r="B1171" s="228"/>
      <c r="C1171" s="26"/>
      <c r="D1171" s="228"/>
      <c r="E1171" s="228"/>
      <c r="F1171" s="26"/>
      <c r="G1171" s="228"/>
      <c r="H1171" s="228"/>
      <c r="I1171" s="26"/>
      <c r="J1171" s="26"/>
      <c r="K1171" s="4"/>
    </row>
    <row r="1172">
      <c r="A1172" s="26"/>
      <c r="B1172" s="228"/>
      <c r="C1172" s="26"/>
      <c r="D1172" s="228"/>
      <c r="E1172" s="228"/>
      <c r="F1172" s="26"/>
      <c r="G1172" s="228"/>
      <c r="H1172" s="228"/>
      <c r="I1172" s="26"/>
      <c r="J1172" s="26"/>
      <c r="K1172" s="4"/>
    </row>
    <row r="1173">
      <c r="A1173" s="26"/>
      <c r="B1173" s="228"/>
      <c r="C1173" s="26"/>
      <c r="D1173" s="228"/>
      <c r="E1173" s="228"/>
      <c r="F1173" s="26"/>
      <c r="G1173" s="228"/>
      <c r="H1173" s="228"/>
      <c r="I1173" s="26"/>
      <c r="J1173" s="26"/>
      <c r="K1173" s="4"/>
    </row>
    <row r="1174">
      <c r="A1174" s="26"/>
      <c r="B1174" s="228"/>
      <c r="C1174" s="26"/>
      <c r="D1174" s="228"/>
      <c r="E1174" s="228"/>
      <c r="F1174" s="26"/>
      <c r="G1174" s="228"/>
      <c r="H1174" s="228"/>
      <c r="I1174" s="26"/>
      <c r="J1174" s="26"/>
      <c r="K1174" s="4"/>
    </row>
    <row r="1175">
      <c r="A1175" s="26"/>
      <c r="B1175" s="228"/>
      <c r="C1175" s="26"/>
      <c r="D1175" s="228"/>
      <c r="E1175" s="228"/>
      <c r="F1175" s="26"/>
      <c r="G1175" s="228"/>
      <c r="H1175" s="228"/>
      <c r="I1175" s="26"/>
      <c r="J1175" s="26"/>
      <c r="K1175" s="4"/>
    </row>
    <row r="1176">
      <c r="A1176" s="26"/>
      <c r="B1176" s="228"/>
      <c r="C1176" s="26"/>
      <c r="D1176" s="228"/>
      <c r="E1176" s="228"/>
      <c r="F1176" s="26"/>
      <c r="G1176" s="228"/>
      <c r="H1176" s="228"/>
      <c r="I1176" s="26"/>
      <c r="J1176" s="26"/>
      <c r="K1176" s="4"/>
    </row>
    <row r="1177">
      <c r="A1177" s="26"/>
      <c r="B1177" s="228"/>
      <c r="C1177" s="26"/>
      <c r="D1177" s="228"/>
      <c r="E1177" s="228"/>
      <c r="F1177" s="26"/>
      <c r="G1177" s="228"/>
      <c r="H1177" s="228"/>
      <c r="I1177" s="26"/>
      <c r="J1177" s="26"/>
      <c r="K1177" s="4"/>
    </row>
    <row r="1178">
      <c r="A1178" s="26"/>
      <c r="B1178" s="228"/>
      <c r="C1178" s="26"/>
      <c r="D1178" s="228"/>
      <c r="E1178" s="228"/>
      <c r="F1178" s="26"/>
      <c r="G1178" s="228"/>
      <c r="H1178" s="228"/>
      <c r="I1178" s="26"/>
      <c r="J1178" s="26"/>
      <c r="K1178" s="4"/>
    </row>
    <row r="1179">
      <c r="A1179" s="26"/>
      <c r="B1179" s="228"/>
      <c r="C1179" s="26"/>
      <c r="D1179" s="228"/>
      <c r="E1179" s="228"/>
      <c r="F1179" s="26"/>
      <c r="G1179" s="228"/>
      <c r="H1179" s="228"/>
      <c r="I1179" s="26"/>
      <c r="J1179" s="26"/>
      <c r="K1179" s="4"/>
    </row>
    <row r="1180">
      <c r="A1180" s="26"/>
      <c r="B1180" s="228"/>
      <c r="C1180" s="26"/>
      <c r="D1180" s="228"/>
      <c r="E1180" s="228"/>
      <c r="F1180" s="26"/>
      <c r="G1180" s="228"/>
      <c r="H1180" s="228"/>
      <c r="I1180" s="26"/>
      <c r="J1180" s="26"/>
      <c r="K1180" s="4"/>
    </row>
    <row r="1181">
      <c r="A1181" s="26"/>
      <c r="B1181" s="228"/>
      <c r="C1181" s="26"/>
      <c r="D1181" s="228"/>
      <c r="E1181" s="228"/>
      <c r="F1181" s="26"/>
      <c r="G1181" s="228"/>
      <c r="H1181" s="228"/>
      <c r="I1181" s="26"/>
      <c r="J1181" s="26"/>
      <c r="K1181" s="4"/>
    </row>
    <row r="1182">
      <c r="A1182" s="26"/>
      <c r="B1182" s="228"/>
      <c r="C1182" s="26"/>
      <c r="D1182" s="228"/>
      <c r="E1182" s="228"/>
      <c r="F1182" s="26"/>
      <c r="G1182" s="228"/>
      <c r="H1182" s="228"/>
      <c r="I1182" s="26"/>
      <c r="J1182" s="26"/>
      <c r="K1182" s="4"/>
    </row>
    <row r="1183">
      <c r="A1183" s="26"/>
      <c r="B1183" s="228"/>
      <c r="C1183" s="26"/>
      <c r="D1183" s="228"/>
      <c r="E1183" s="228"/>
      <c r="F1183" s="26"/>
      <c r="G1183" s="228"/>
      <c r="H1183" s="228"/>
      <c r="I1183" s="26"/>
      <c r="J1183" s="26"/>
      <c r="K1183" s="4"/>
    </row>
    <row r="1184">
      <c r="A1184" s="26"/>
      <c r="B1184" s="228"/>
      <c r="C1184" s="26"/>
      <c r="D1184" s="228"/>
      <c r="E1184" s="228"/>
      <c r="F1184" s="26"/>
      <c r="G1184" s="228"/>
      <c r="H1184" s="228"/>
      <c r="I1184" s="26"/>
      <c r="J1184" s="26"/>
      <c r="K1184" s="4"/>
    </row>
    <row r="1185">
      <c r="A1185" s="26"/>
      <c r="B1185" s="228"/>
      <c r="C1185" s="26"/>
      <c r="D1185" s="228"/>
      <c r="E1185" s="228"/>
      <c r="F1185" s="26"/>
      <c r="G1185" s="228"/>
      <c r="H1185" s="228"/>
      <c r="I1185" s="26"/>
      <c r="J1185" s="26"/>
      <c r="K1185" s="4"/>
    </row>
    <row r="1186">
      <c r="A1186" s="26"/>
      <c r="B1186" s="228"/>
      <c r="C1186" s="26"/>
      <c r="D1186" s="228"/>
      <c r="E1186" s="228"/>
      <c r="F1186" s="26"/>
      <c r="G1186" s="228"/>
      <c r="H1186" s="228"/>
      <c r="I1186" s="26"/>
      <c r="J1186" s="26"/>
      <c r="K1186" s="4"/>
    </row>
    <row r="1187">
      <c r="A1187" s="26"/>
      <c r="B1187" s="228"/>
      <c r="C1187" s="26"/>
      <c r="D1187" s="228"/>
      <c r="E1187" s="228"/>
      <c r="F1187" s="26"/>
      <c r="G1187" s="228"/>
      <c r="H1187" s="228"/>
      <c r="I1187" s="26"/>
      <c r="J1187" s="26"/>
      <c r="K1187" s="4"/>
    </row>
    <row r="1188">
      <c r="A1188" s="26"/>
      <c r="B1188" s="228"/>
      <c r="C1188" s="26"/>
      <c r="D1188" s="228"/>
      <c r="E1188" s="228"/>
      <c r="F1188" s="26"/>
      <c r="G1188" s="228"/>
      <c r="H1188" s="228"/>
      <c r="I1188" s="26"/>
      <c r="J1188" s="26"/>
      <c r="K1188" s="4"/>
    </row>
    <row r="1189">
      <c r="A1189" s="26"/>
      <c r="B1189" s="228"/>
      <c r="C1189" s="26"/>
      <c r="D1189" s="228"/>
      <c r="E1189" s="228"/>
      <c r="F1189" s="26"/>
      <c r="G1189" s="228"/>
      <c r="H1189" s="228"/>
      <c r="I1189" s="26"/>
      <c r="J1189" s="26"/>
      <c r="K1189" s="4"/>
    </row>
    <row r="1190">
      <c r="A1190" s="26"/>
      <c r="B1190" s="228"/>
      <c r="C1190" s="26"/>
      <c r="D1190" s="228"/>
      <c r="E1190" s="228"/>
      <c r="F1190" s="26"/>
      <c r="G1190" s="228"/>
      <c r="H1190" s="228"/>
      <c r="I1190" s="26"/>
      <c r="J1190" s="26"/>
      <c r="K1190" s="4"/>
    </row>
    <row r="1191">
      <c r="A1191" s="26"/>
      <c r="B1191" s="228"/>
      <c r="C1191" s="26"/>
      <c r="D1191" s="228"/>
      <c r="E1191" s="228"/>
      <c r="F1191" s="26"/>
      <c r="G1191" s="228"/>
      <c r="H1191" s="228"/>
      <c r="I1191" s="26"/>
      <c r="J1191" s="26"/>
      <c r="K1191" s="4"/>
    </row>
    <row r="1192">
      <c r="A1192" s="26"/>
      <c r="B1192" s="228"/>
      <c r="C1192" s="26"/>
      <c r="D1192" s="228"/>
      <c r="E1192" s="228"/>
      <c r="F1192" s="26"/>
      <c r="G1192" s="228"/>
      <c r="H1192" s="228"/>
      <c r="I1192" s="26"/>
      <c r="J1192" s="26"/>
      <c r="K1192" s="4"/>
    </row>
    <row r="1193">
      <c r="A1193" s="26"/>
      <c r="B1193" s="228"/>
      <c r="C1193" s="26"/>
      <c r="D1193" s="228"/>
      <c r="E1193" s="228"/>
      <c r="F1193" s="26"/>
      <c r="G1193" s="228"/>
      <c r="H1193" s="228"/>
      <c r="I1193" s="26"/>
      <c r="J1193" s="26"/>
      <c r="K1193" s="4"/>
    </row>
    <row r="1194">
      <c r="A1194" s="26"/>
      <c r="B1194" s="228"/>
      <c r="C1194" s="26"/>
      <c r="D1194" s="228"/>
      <c r="E1194" s="228"/>
      <c r="F1194" s="26"/>
      <c r="G1194" s="228"/>
      <c r="H1194" s="228"/>
      <c r="I1194" s="26"/>
      <c r="J1194" s="26"/>
      <c r="K1194" s="4"/>
    </row>
    <row r="1195">
      <c r="A1195" s="26"/>
      <c r="B1195" s="228"/>
      <c r="C1195" s="26"/>
      <c r="D1195" s="228"/>
      <c r="E1195" s="228"/>
      <c r="F1195" s="26"/>
      <c r="G1195" s="228"/>
      <c r="H1195" s="228"/>
      <c r="I1195" s="26"/>
      <c r="J1195" s="26"/>
      <c r="K1195" s="4"/>
    </row>
    <row r="1196">
      <c r="A1196" s="26"/>
      <c r="B1196" s="228"/>
      <c r="C1196" s="26"/>
      <c r="D1196" s="228"/>
      <c r="E1196" s="228"/>
      <c r="F1196" s="26"/>
      <c r="G1196" s="228"/>
      <c r="H1196" s="228"/>
      <c r="I1196" s="26"/>
      <c r="J1196" s="26"/>
      <c r="K1196" s="4"/>
    </row>
    <row r="1197">
      <c r="A1197" s="26"/>
      <c r="B1197" s="228"/>
      <c r="C1197" s="26"/>
      <c r="D1197" s="228"/>
      <c r="E1197" s="228"/>
      <c r="F1197" s="26"/>
      <c r="G1197" s="228"/>
      <c r="H1197" s="228"/>
      <c r="I1197" s="26"/>
      <c r="J1197" s="26"/>
      <c r="K1197" s="4"/>
    </row>
    <row r="1198">
      <c r="A1198" s="26"/>
      <c r="B1198" s="228"/>
      <c r="C1198" s="26"/>
      <c r="D1198" s="228"/>
      <c r="E1198" s="228"/>
      <c r="F1198" s="26"/>
      <c r="G1198" s="228"/>
      <c r="H1198" s="228"/>
      <c r="I1198" s="26"/>
      <c r="J1198" s="26"/>
      <c r="K1198" s="4"/>
    </row>
    <row r="1199">
      <c r="A1199" s="26"/>
      <c r="B1199" s="228"/>
      <c r="C1199" s="26"/>
      <c r="D1199" s="228"/>
      <c r="E1199" s="228"/>
      <c r="F1199" s="26"/>
      <c r="G1199" s="228"/>
      <c r="H1199" s="228"/>
      <c r="I1199" s="26"/>
      <c r="J1199" s="26"/>
      <c r="K1199" s="4"/>
    </row>
    <row r="1200">
      <c r="A1200" s="26"/>
      <c r="B1200" s="228"/>
      <c r="C1200" s="26"/>
      <c r="D1200" s="228"/>
      <c r="E1200" s="228"/>
      <c r="F1200" s="26"/>
      <c r="G1200" s="228"/>
      <c r="H1200" s="228"/>
      <c r="I1200" s="26"/>
      <c r="J1200" s="26"/>
      <c r="K1200" s="4"/>
    </row>
    <row r="1201">
      <c r="A1201" s="26"/>
      <c r="B1201" s="228"/>
      <c r="C1201" s="26"/>
      <c r="D1201" s="228"/>
      <c r="E1201" s="228"/>
      <c r="F1201" s="26"/>
      <c r="G1201" s="228"/>
      <c r="H1201" s="228"/>
      <c r="I1201" s="26"/>
      <c r="J1201" s="26"/>
      <c r="K1201" s="4"/>
    </row>
    <row r="1202">
      <c r="A1202" s="26"/>
      <c r="B1202" s="228"/>
      <c r="C1202" s="26"/>
      <c r="D1202" s="228"/>
      <c r="E1202" s="228"/>
      <c r="F1202" s="26"/>
      <c r="G1202" s="228"/>
      <c r="H1202" s="228"/>
      <c r="I1202" s="26"/>
      <c r="J1202" s="26"/>
      <c r="K1202" s="4"/>
    </row>
    <row r="1203">
      <c r="A1203" s="26"/>
      <c r="B1203" s="228"/>
      <c r="C1203" s="26"/>
      <c r="D1203" s="228"/>
      <c r="E1203" s="228"/>
      <c r="F1203" s="26"/>
      <c r="G1203" s="228"/>
      <c r="H1203" s="228"/>
      <c r="I1203" s="26"/>
      <c r="J1203" s="26"/>
      <c r="K1203" s="4"/>
    </row>
    <row r="1204">
      <c r="A1204" s="26"/>
      <c r="B1204" s="228"/>
      <c r="C1204" s="26"/>
      <c r="D1204" s="228"/>
      <c r="E1204" s="228"/>
      <c r="F1204" s="26"/>
      <c r="G1204" s="228"/>
      <c r="H1204" s="228"/>
      <c r="I1204" s="26"/>
      <c r="J1204" s="26"/>
      <c r="K1204" s="4"/>
    </row>
    <row r="1205">
      <c r="A1205" s="26"/>
      <c r="B1205" s="228"/>
      <c r="C1205" s="26"/>
      <c r="D1205" s="228"/>
      <c r="E1205" s="228"/>
      <c r="F1205" s="26"/>
      <c r="G1205" s="228"/>
      <c r="H1205" s="228"/>
      <c r="I1205" s="26"/>
      <c r="J1205" s="26"/>
      <c r="K1205" s="4"/>
    </row>
    <row r="1206">
      <c r="A1206" s="26"/>
      <c r="B1206" s="228"/>
      <c r="C1206" s="26"/>
      <c r="D1206" s="228"/>
      <c r="E1206" s="228"/>
      <c r="F1206" s="26"/>
      <c r="G1206" s="228"/>
      <c r="H1206" s="228"/>
      <c r="I1206" s="26"/>
      <c r="J1206" s="26"/>
      <c r="K1206" s="4"/>
    </row>
    <row r="1207">
      <c r="A1207" s="26"/>
      <c r="B1207" s="228"/>
      <c r="C1207" s="26"/>
      <c r="D1207" s="228"/>
      <c r="E1207" s="228"/>
      <c r="F1207" s="26"/>
      <c r="G1207" s="228"/>
      <c r="H1207" s="228"/>
      <c r="I1207" s="26"/>
      <c r="J1207" s="26"/>
      <c r="K1207" s="4"/>
    </row>
    <row r="1208">
      <c r="A1208" s="26"/>
      <c r="B1208" s="228"/>
      <c r="C1208" s="26"/>
      <c r="D1208" s="228"/>
      <c r="E1208" s="228"/>
      <c r="F1208" s="26"/>
      <c r="G1208" s="228"/>
      <c r="H1208" s="228"/>
      <c r="I1208" s="26"/>
      <c r="J1208" s="26"/>
      <c r="K1208" s="4"/>
    </row>
    <row r="1209">
      <c r="A1209" s="26"/>
      <c r="B1209" s="228"/>
      <c r="C1209" s="26"/>
      <c r="D1209" s="228"/>
      <c r="E1209" s="228"/>
      <c r="F1209" s="26"/>
      <c r="G1209" s="228"/>
      <c r="H1209" s="228"/>
      <c r="I1209" s="26"/>
      <c r="J1209" s="26"/>
      <c r="K1209" s="4"/>
    </row>
    <row r="1210">
      <c r="A1210" s="26"/>
      <c r="B1210" s="228"/>
      <c r="C1210" s="26"/>
      <c r="D1210" s="228"/>
      <c r="E1210" s="228"/>
      <c r="F1210" s="26"/>
      <c r="G1210" s="228"/>
      <c r="H1210" s="228"/>
      <c r="I1210" s="26"/>
      <c r="J1210" s="26"/>
      <c r="K1210" s="4"/>
    </row>
    <row r="1211">
      <c r="A1211" s="26"/>
      <c r="B1211" s="228"/>
      <c r="C1211" s="26"/>
      <c r="D1211" s="228"/>
      <c r="E1211" s="228"/>
      <c r="F1211" s="26"/>
      <c r="G1211" s="228"/>
      <c r="H1211" s="228"/>
      <c r="I1211" s="26"/>
      <c r="J1211" s="26"/>
      <c r="K1211" s="4"/>
    </row>
    <row r="1212">
      <c r="A1212" s="26"/>
      <c r="B1212" s="228"/>
      <c r="C1212" s="26"/>
      <c r="D1212" s="228"/>
      <c r="E1212" s="228"/>
      <c r="F1212" s="26"/>
      <c r="G1212" s="228"/>
      <c r="H1212" s="228"/>
      <c r="I1212" s="26"/>
      <c r="J1212" s="26"/>
      <c r="K1212" s="4"/>
    </row>
    <row r="1213">
      <c r="A1213" s="26"/>
      <c r="B1213" s="228"/>
      <c r="C1213" s="26"/>
      <c r="D1213" s="228"/>
      <c r="E1213" s="228"/>
      <c r="F1213" s="26"/>
      <c r="G1213" s="228"/>
      <c r="H1213" s="228"/>
      <c r="I1213" s="26"/>
      <c r="J1213" s="26"/>
      <c r="K1213" s="4"/>
    </row>
    <row r="1214">
      <c r="A1214" s="26"/>
      <c r="B1214" s="228"/>
      <c r="C1214" s="26"/>
      <c r="D1214" s="228"/>
      <c r="E1214" s="228"/>
      <c r="F1214" s="26"/>
      <c r="G1214" s="228"/>
      <c r="H1214" s="228"/>
      <c r="I1214" s="26"/>
      <c r="J1214" s="26"/>
      <c r="K1214" s="4"/>
    </row>
    <row r="1215">
      <c r="A1215" s="26"/>
      <c r="B1215" s="228"/>
      <c r="C1215" s="26"/>
      <c r="D1215" s="228"/>
      <c r="E1215" s="228"/>
      <c r="F1215" s="26"/>
      <c r="G1215" s="228"/>
      <c r="H1215" s="228"/>
      <c r="I1215" s="26"/>
      <c r="J1215" s="26"/>
      <c r="K1215" s="4"/>
    </row>
    <row r="1216">
      <c r="A1216" s="26"/>
      <c r="B1216" s="228"/>
      <c r="C1216" s="26"/>
      <c r="D1216" s="228"/>
      <c r="E1216" s="228"/>
      <c r="F1216" s="26"/>
      <c r="G1216" s="228"/>
      <c r="H1216" s="228"/>
      <c r="I1216" s="26"/>
      <c r="J1216" s="26"/>
      <c r="K1216" s="4"/>
    </row>
    <row r="1217">
      <c r="A1217" s="26"/>
      <c r="B1217" s="228"/>
      <c r="C1217" s="26"/>
      <c r="D1217" s="228"/>
      <c r="E1217" s="228"/>
      <c r="F1217" s="26"/>
      <c r="G1217" s="228"/>
      <c r="H1217" s="228"/>
      <c r="I1217" s="26"/>
      <c r="J1217" s="26"/>
      <c r="K1217" s="4"/>
    </row>
    <row r="1218">
      <c r="A1218" s="26"/>
      <c r="B1218" s="228"/>
      <c r="C1218" s="26"/>
      <c r="D1218" s="228"/>
      <c r="E1218" s="228"/>
      <c r="F1218" s="26"/>
      <c r="G1218" s="228"/>
      <c r="H1218" s="228"/>
      <c r="I1218" s="26"/>
      <c r="J1218" s="26"/>
      <c r="K1218" s="4"/>
    </row>
    <row r="1219">
      <c r="A1219" s="26"/>
      <c r="B1219" s="228"/>
      <c r="C1219" s="26"/>
      <c r="D1219" s="228"/>
      <c r="E1219" s="228"/>
      <c r="F1219" s="26"/>
      <c r="G1219" s="228"/>
      <c r="H1219" s="228"/>
      <c r="I1219" s="26"/>
      <c r="J1219" s="26"/>
      <c r="K1219" s="4"/>
    </row>
    <row r="1220">
      <c r="A1220" s="26"/>
      <c r="B1220" s="228"/>
      <c r="C1220" s="26"/>
      <c r="D1220" s="228"/>
      <c r="E1220" s="228"/>
      <c r="F1220" s="26"/>
      <c r="G1220" s="228"/>
      <c r="H1220" s="228"/>
      <c r="I1220" s="26"/>
      <c r="J1220" s="26"/>
      <c r="K1220" s="4"/>
    </row>
    <row r="1221">
      <c r="A1221" s="26"/>
      <c r="B1221" s="228"/>
      <c r="C1221" s="26"/>
      <c r="D1221" s="228"/>
      <c r="E1221" s="228"/>
      <c r="F1221" s="26"/>
      <c r="G1221" s="228"/>
      <c r="H1221" s="228"/>
      <c r="I1221" s="26"/>
      <c r="J1221" s="26"/>
      <c r="K1221" s="4"/>
    </row>
    <row r="1222">
      <c r="A1222" s="26"/>
      <c r="B1222" s="228"/>
      <c r="C1222" s="26"/>
      <c r="D1222" s="228"/>
      <c r="E1222" s="228"/>
      <c r="F1222" s="26"/>
      <c r="G1222" s="228"/>
      <c r="H1222" s="228"/>
      <c r="I1222" s="26"/>
      <c r="J1222" s="26"/>
      <c r="K1222" s="4"/>
    </row>
    <row r="1223">
      <c r="A1223" s="26"/>
      <c r="B1223" s="228"/>
      <c r="C1223" s="26"/>
      <c r="D1223" s="228"/>
      <c r="E1223" s="228"/>
      <c r="F1223" s="26"/>
      <c r="G1223" s="228"/>
      <c r="H1223" s="228"/>
      <c r="I1223" s="26"/>
      <c r="J1223" s="26"/>
      <c r="K1223" s="4"/>
    </row>
    <row r="1224">
      <c r="A1224" s="26"/>
      <c r="B1224" s="228"/>
      <c r="C1224" s="26"/>
      <c r="D1224" s="228"/>
      <c r="E1224" s="228"/>
      <c r="F1224" s="26"/>
      <c r="G1224" s="228"/>
      <c r="H1224" s="228"/>
      <c r="I1224" s="26"/>
      <c r="J1224" s="26"/>
      <c r="K1224" s="4"/>
    </row>
    <row r="1225">
      <c r="A1225" s="26"/>
      <c r="B1225" s="228"/>
      <c r="C1225" s="26"/>
      <c r="D1225" s="228"/>
      <c r="E1225" s="228"/>
      <c r="F1225" s="26"/>
      <c r="G1225" s="228"/>
      <c r="H1225" s="228"/>
      <c r="I1225" s="26"/>
      <c r="J1225" s="26"/>
      <c r="K1225" s="4"/>
    </row>
    <row r="1226">
      <c r="A1226" s="26"/>
      <c r="B1226" s="228"/>
      <c r="C1226" s="26"/>
      <c r="D1226" s="228"/>
      <c r="E1226" s="228"/>
      <c r="F1226" s="26"/>
      <c r="G1226" s="228"/>
      <c r="H1226" s="228"/>
      <c r="I1226" s="26"/>
      <c r="J1226" s="26"/>
      <c r="K1226" s="4"/>
    </row>
    <row r="1227">
      <c r="A1227" s="26"/>
      <c r="B1227" s="228"/>
      <c r="C1227" s="26"/>
      <c r="D1227" s="228"/>
      <c r="E1227" s="228"/>
      <c r="F1227" s="26"/>
      <c r="G1227" s="228"/>
      <c r="H1227" s="228"/>
      <c r="I1227" s="26"/>
      <c r="J1227" s="26"/>
      <c r="K1227" s="4"/>
    </row>
    <row r="1228">
      <c r="A1228" s="26"/>
      <c r="B1228" s="228"/>
      <c r="C1228" s="26"/>
      <c r="D1228" s="228"/>
      <c r="E1228" s="228"/>
      <c r="F1228" s="26"/>
      <c r="G1228" s="228"/>
      <c r="H1228" s="228"/>
      <c r="I1228" s="26"/>
      <c r="J1228" s="26"/>
      <c r="K1228" s="4"/>
    </row>
    <row r="1229">
      <c r="A1229" s="26"/>
      <c r="B1229" s="228"/>
      <c r="C1229" s="26"/>
      <c r="D1229" s="228"/>
      <c r="E1229" s="228"/>
      <c r="F1229" s="26"/>
      <c r="G1229" s="228"/>
      <c r="H1229" s="228"/>
      <c r="I1229" s="26"/>
      <c r="J1229" s="26"/>
      <c r="K1229" s="4"/>
    </row>
    <row r="1230">
      <c r="A1230" s="26"/>
      <c r="B1230" s="228"/>
      <c r="C1230" s="26"/>
      <c r="D1230" s="228"/>
      <c r="E1230" s="228"/>
      <c r="F1230" s="26"/>
      <c r="G1230" s="228"/>
      <c r="H1230" s="228"/>
      <c r="I1230" s="26"/>
      <c r="J1230" s="26"/>
      <c r="K1230" s="4"/>
    </row>
    <row r="1231">
      <c r="A1231" s="26"/>
      <c r="B1231" s="228"/>
      <c r="C1231" s="26"/>
      <c r="D1231" s="228"/>
      <c r="E1231" s="228"/>
      <c r="F1231" s="26"/>
      <c r="G1231" s="228"/>
      <c r="H1231" s="228"/>
      <c r="I1231" s="26"/>
      <c r="J1231" s="26"/>
      <c r="K1231" s="4"/>
    </row>
    <row r="1232">
      <c r="A1232" s="26"/>
      <c r="B1232" s="228"/>
      <c r="C1232" s="26"/>
      <c r="D1232" s="228"/>
      <c r="E1232" s="228"/>
      <c r="F1232" s="26"/>
      <c r="G1232" s="228"/>
      <c r="H1232" s="228"/>
      <c r="I1232" s="26"/>
      <c r="J1232" s="26"/>
      <c r="K1232" s="4"/>
    </row>
    <row r="1233">
      <c r="A1233" s="26"/>
      <c r="B1233" s="228"/>
      <c r="C1233" s="26"/>
      <c r="D1233" s="228"/>
      <c r="E1233" s="228"/>
      <c r="F1233" s="26"/>
      <c r="G1233" s="228"/>
      <c r="H1233" s="228"/>
      <c r="I1233" s="26"/>
      <c r="J1233" s="26"/>
      <c r="K1233" s="4"/>
    </row>
    <row r="1234">
      <c r="A1234" s="26"/>
      <c r="B1234" s="228"/>
      <c r="C1234" s="26"/>
      <c r="D1234" s="228"/>
      <c r="E1234" s="228"/>
      <c r="F1234" s="26"/>
      <c r="G1234" s="228"/>
      <c r="H1234" s="228"/>
      <c r="I1234" s="26"/>
      <c r="J1234" s="26"/>
      <c r="K1234" s="4"/>
    </row>
    <row r="1235">
      <c r="A1235" s="26"/>
      <c r="B1235" s="228"/>
      <c r="C1235" s="26"/>
      <c r="D1235" s="228"/>
      <c r="E1235" s="228"/>
      <c r="F1235" s="26"/>
      <c r="G1235" s="228"/>
      <c r="H1235" s="228"/>
      <c r="I1235" s="26"/>
      <c r="J1235" s="26"/>
      <c r="K1235" s="4"/>
    </row>
    <row r="1236">
      <c r="A1236" s="26"/>
      <c r="B1236" s="228"/>
      <c r="C1236" s="26"/>
      <c r="D1236" s="228"/>
      <c r="E1236" s="228"/>
      <c r="F1236" s="26"/>
      <c r="G1236" s="228"/>
      <c r="H1236" s="228"/>
      <c r="I1236" s="26"/>
      <c r="J1236" s="26"/>
      <c r="K1236" s="4"/>
    </row>
    <row r="1237">
      <c r="A1237" s="26"/>
      <c r="B1237" s="228"/>
      <c r="C1237" s="26"/>
      <c r="D1237" s="228"/>
      <c r="E1237" s="228"/>
      <c r="F1237" s="26"/>
      <c r="G1237" s="228"/>
      <c r="H1237" s="228"/>
      <c r="I1237" s="26"/>
      <c r="J1237" s="26"/>
      <c r="K1237" s="4"/>
    </row>
    <row r="1238">
      <c r="A1238" s="26"/>
      <c r="B1238" s="228"/>
      <c r="C1238" s="26"/>
      <c r="D1238" s="228"/>
      <c r="E1238" s="228"/>
      <c r="F1238" s="26"/>
      <c r="G1238" s="228"/>
      <c r="H1238" s="228"/>
      <c r="I1238" s="26"/>
      <c r="J1238" s="26"/>
      <c r="K1238" s="4"/>
    </row>
    <row r="1239">
      <c r="A1239" s="26"/>
      <c r="B1239" s="228"/>
      <c r="C1239" s="26"/>
      <c r="D1239" s="228"/>
      <c r="E1239" s="228"/>
      <c r="F1239" s="26"/>
      <c r="G1239" s="228"/>
      <c r="H1239" s="228"/>
      <c r="I1239" s="26"/>
      <c r="J1239" s="26"/>
      <c r="K1239" s="4"/>
    </row>
    <row r="1240">
      <c r="A1240" s="26"/>
      <c r="B1240" s="228"/>
      <c r="C1240" s="26"/>
      <c r="D1240" s="228"/>
      <c r="E1240" s="228"/>
      <c r="F1240" s="26"/>
      <c r="G1240" s="228"/>
      <c r="H1240" s="228"/>
      <c r="I1240" s="26"/>
      <c r="J1240" s="26"/>
      <c r="K1240" s="4"/>
    </row>
    <row r="1241">
      <c r="A1241" s="26"/>
      <c r="B1241" s="228"/>
      <c r="C1241" s="26"/>
      <c r="D1241" s="228"/>
      <c r="E1241" s="228"/>
      <c r="F1241" s="26"/>
      <c r="G1241" s="228"/>
      <c r="H1241" s="228"/>
      <c r="I1241" s="26"/>
      <c r="J1241" s="26"/>
      <c r="K1241" s="4"/>
    </row>
    <row r="1242">
      <c r="A1242" s="26"/>
      <c r="B1242" s="228"/>
      <c r="C1242" s="26"/>
      <c r="D1242" s="228"/>
      <c r="E1242" s="228"/>
      <c r="F1242" s="26"/>
      <c r="G1242" s="228"/>
      <c r="H1242" s="228"/>
      <c r="I1242" s="26"/>
      <c r="J1242" s="26"/>
      <c r="K1242" s="4"/>
    </row>
    <row r="1243">
      <c r="A1243" s="26"/>
      <c r="B1243" s="228"/>
      <c r="C1243" s="26"/>
      <c r="D1243" s="228"/>
      <c r="E1243" s="228"/>
      <c r="F1243" s="26"/>
      <c r="G1243" s="228"/>
      <c r="H1243" s="228"/>
      <c r="I1243" s="26"/>
      <c r="J1243" s="26"/>
      <c r="K1243" s="4"/>
    </row>
    <row r="1244">
      <c r="A1244" s="26"/>
      <c r="B1244" s="228"/>
      <c r="C1244" s="26"/>
      <c r="D1244" s="228"/>
      <c r="E1244" s="228"/>
      <c r="F1244" s="26"/>
      <c r="G1244" s="228"/>
      <c r="H1244" s="228"/>
      <c r="I1244" s="26"/>
      <c r="J1244" s="26"/>
      <c r="K1244" s="4"/>
    </row>
    <row r="1245">
      <c r="A1245" s="26"/>
      <c r="B1245" s="228"/>
      <c r="C1245" s="26"/>
      <c r="D1245" s="228"/>
      <c r="E1245" s="228"/>
      <c r="F1245" s="26"/>
      <c r="G1245" s="228"/>
      <c r="H1245" s="228"/>
      <c r="I1245" s="26"/>
      <c r="J1245" s="26"/>
      <c r="K1245" s="4"/>
    </row>
    <row r="1246">
      <c r="A1246" s="26"/>
      <c r="B1246" s="228"/>
      <c r="C1246" s="26"/>
      <c r="D1246" s="228"/>
      <c r="E1246" s="228"/>
      <c r="F1246" s="26"/>
      <c r="G1246" s="228"/>
      <c r="H1246" s="228"/>
      <c r="I1246" s="26"/>
      <c r="J1246" s="26"/>
      <c r="K1246" s="4"/>
    </row>
    <row r="1247">
      <c r="A1247" s="26"/>
      <c r="B1247" s="228"/>
      <c r="C1247" s="26"/>
      <c r="D1247" s="228"/>
      <c r="E1247" s="228"/>
      <c r="F1247" s="26"/>
      <c r="G1247" s="228"/>
      <c r="H1247" s="228"/>
      <c r="I1247" s="26"/>
      <c r="J1247" s="26"/>
      <c r="K1247" s="4"/>
    </row>
    <row r="1248">
      <c r="A1248" s="26"/>
      <c r="B1248" s="228"/>
      <c r="C1248" s="26"/>
      <c r="D1248" s="228"/>
      <c r="E1248" s="228"/>
      <c r="F1248" s="26"/>
      <c r="G1248" s="228"/>
      <c r="H1248" s="228"/>
      <c r="I1248" s="26"/>
      <c r="J1248" s="26"/>
      <c r="K1248" s="4"/>
    </row>
    <row r="1249">
      <c r="A1249" s="26"/>
      <c r="B1249" s="228"/>
      <c r="C1249" s="26"/>
      <c r="D1249" s="228"/>
      <c r="E1249" s="228"/>
      <c r="F1249" s="26"/>
      <c r="G1249" s="228"/>
      <c r="H1249" s="228"/>
      <c r="I1249" s="26"/>
      <c r="J1249" s="26"/>
      <c r="K1249" s="4"/>
    </row>
    <row r="1250">
      <c r="A1250" s="26"/>
      <c r="B1250" s="228"/>
      <c r="C1250" s="26"/>
      <c r="D1250" s="228"/>
      <c r="E1250" s="228"/>
      <c r="F1250" s="26"/>
      <c r="G1250" s="228"/>
      <c r="H1250" s="228"/>
      <c r="I1250" s="26"/>
      <c r="J1250" s="26"/>
      <c r="K1250" s="4"/>
    </row>
    <row r="1251">
      <c r="A1251" s="26"/>
      <c r="B1251" s="228"/>
      <c r="C1251" s="26"/>
      <c r="D1251" s="228"/>
      <c r="E1251" s="228"/>
      <c r="F1251" s="26"/>
      <c r="G1251" s="228"/>
      <c r="H1251" s="228"/>
      <c r="I1251" s="26"/>
      <c r="J1251" s="26"/>
      <c r="K1251" s="4"/>
    </row>
    <row r="1252">
      <c r="A1252" s="26"/>
      <c r="B1252" s="228"/>
      <c r="C1252" s="26"/>
      <c r="D1252" s="228"/>
      <c r="E1252" s="228"/>
      <c r="F1252" s="26"/>
      <c r="G1252" s="228"/>
      <c r="H1252" s="228"/>
      <c r="I1252" s="26"/>
      <c r="J1252" s="26"/>
      <c r="K1252" s="4"/>
    </row>
    <row r="1253">
      <c r="A1253" s="26"/>
      <c r="B1253" s="228"/>
      <c r="C1253" s="26"/>
      <c r="D1253" s="228"/>
      <c r="E1253" s="228"/>
      <c r="F1253" s="26"/>
      <c r="G1253" s="228"/>
      <c r="H1253" s="228"/>
      <c r="I1253" s="26"/>
      <c r="J1253" s="26"/>
      <c r="K1253" s="4"/>
    </row>
    <row r="1254">
      <c r="A1254" s="26"/>
      <c r="B1254" s="228"/>
      <c r="C1254" s="26"/>
      <c r="D1254" s="228"/>
      <c r="E1254" s="228"/>
      <c r="F1254" s="26"/>
      <c r="G1254" s="228"/>
      <c r="H1254" s="228"/>
      <c r="I1254" s="26"/>
      <c r="J1254" s="26"/>
      <c r="K1254" s="4"/>
    </row>
    <row r="1255">
      <c r="A1255" s="26"/>
      <c r="B1255" s="228"/>
      <c r="C1255" s="26"/>
      <c r="D1255" s="228"/>
      <c r="E1255" s="228"/>
      <c r="F1255" s="26"/>
      <c r="G1255" s="228"/>
      <c r="H1255" s="228"/>
      <c r="I1255" s="26"/>
      <c r="J1255" s="26"/>
      <c r="K1255" s="4"/>
    </row>
    <row r="1256">
      <c r="A1256" s="26"/>
      <c r="B1256" s="228"/>
      <c r="C1256" s="26"/>
      <c r="D1256" s="228"/>
      <c r="E1256" s="228"/>
      <c r="F1256" s="26"/>
      <c r="G1256" s="228"/>
      <c r="H1256" s="228"/>
      <c r="I1256" s="26"/>
      <c r="J1256" s="26"/>
      <c r="K1256" s="4"/>
    </row>
    <row r="1257">
      <c r="A1257" s="26"/>
      <c r="B1257" s="228"/>
      <c r="C1257" s="26"/>
      <c r="D1257" s="228"/>
      <c r="E1257" s="228"/>
      <c r="F1257" s="26"/>
      <c r="G1257" s="228"/>
      <c r="H1257" s="228"/>
      <c r="I1257" s="26"/>
      <c r="J1257" s="26"/>
      <c r="K1257" s="4"/>
    </row>
    <row r="1258">
      <c r="A1258" s="26"/>
      <c r="B1258" s="228"/>
      <c r="C1258" s="26"/>
      <c r="D1258" s="228"/>
      <c r="E1258" s="228"/>
      <c r="F1258" s="26"/>
      <c r="G1258" s="228"/>
      <c r="H1258" s="228"/>
      <c r="I1258" s="26"/>
      <c r="J1258" s="26"/>
      <c r="K1258" s="4"/>
    </row>
    <row r="1259">
      <c r="A1259" s="26"/>
      <c r="B1259" s="228"/>
      <c r="C1259" s="26"/>
      <c r="D1259" s="228"/>
      <c r="E1259" s="228"/>
      <c r="F1259" s="26"/>
      <c r="G1259" s="228"/>
      <c r="H1259" s="228"/>
      <c r="I1259" s="26"/>
      <c r="J1259" s="26"/>
      <c r="K1259" s="4"/>
    </row>
    <row r="1260">
      <c r="A1260" s="26"/>
      <c r="B1260" s="228"/>
      <c r="C1260" s="26"/>
      <c r="D1260" s="228"/>
      <c r="E1260" s="228"/>
      <c r="F1260" s="26"/>
      <c r="G1260" s="228"/>
      <c r="H1260" s="228"/>
      <c r="I1260" s="26"/>
      <c r="J1260" s="26"/>
      <c r="K1260" s="4"/>
    </row>
    <row r="1261">
      <c r="A1261" s="26"/>
      <c r="B1261" s="228"/>
      <c r="C1261" s="26"/>
      <c r="D1261" s="228"/>
      <c r="E1261" s="228"/>
      <c r="F1261" s="26"/>
      <c r="G1261" s="228"/>
      <c r="H1261" s="228"/>
      <c r="I1261" s="26"/>
      <c r="J1261" s="26"/>
      <c r="K1261" s="4"/>
    </row>
    <row r="1262">
      <c r="A1262" s="26"/>
      <c r="B1262" s="228"/>
      <c r="C1262" s="26"/>
      <c r="D1262" s="228"/>
      <c r="E1262" s="228"/>
      <c r="F1262" s="26"/>
      <c r="G1262" s="228"/>
      <c r="H1262" s="228"/>
      <c r="I1262" s="26"/>
      <c r="J1262" s="26"/>
      <c r="K1262" s="4"/>
    </row>
    <row r="1263">
      <c r="A1263" s="26"/>
      <c r="B1263" s="228"/>
      <c r="C1263" s="26"/>
      <c r="D1263" s="228"/>
      <c r="E1263" s="228"/>
      <c r="F1263" s="26"/>
      <c r="G1263" s="228"/>
      <c r="H1263" s="228"/>
      <c r="I1263" s="26"/>
      <c r="J1263" s="26"/>
      <c r="K1263" s="4"/>
    </row>
    <row r="1264">
      <c r="A1264" s="26"/>
      <c r="B1264" s="228"/>
      <c r="C1264" s="26"/>
      <c r="D1264" s="228"/>
      <c r="E1264" s="228"/>
      <c r="F1264" s="26"/>
      <c r="G1264" s="228"/>
      <c r="H1264" s="228"/>
      <c r="I1264" s="26"/>
      <c r="J1264" s="26"/>
      <c r="K1264" s="4"/>
    </row>
    <row r="1265">
      <c r="A1265" s="26"/>
      <c r="B1265" s="228"/>
      <c r="C1265" s="26"/>
      <c r="D1265" s="228"/>
      <c r="E1265" s="228"/>
      <c r="F1265" s="26"/>
      <c r="G1265" s="228"/>
      <c r="H1265" s="228"/>
      <c r="I1265" s="26"/>
      <c r="J1265" s="26"/>
      <c r="K1265" s="4"/>
    </row>
    <row r="1266">
      <c r="A1266" s="26"/>
      <c r="B1266" s="228"/>
      <c r="C1266" s="26"/>
      <c r="D1266" s="228"/>
      <c r="E1266" s="228"/>
      <c r="F1266" s="26"/>
      <c r="G1266" s="228"/>
      <c r="H1266" s="228"/>
      <c r="I1266" s="26"/>
      <c r="J1266" s="26"/>
      <c r="K1266" s="4"/>
    </row>
    <row r="1267">
      <c r="A1267" s="26"/>
      <c r="B1267" s="228"/>
      <c r="C1267" s="26"/>
      <c r="D1267" s="228"/>
      <c r="E1267" s="228"/>
      <c r="F1267" s="26"/>
      <c r="G1267" s="228"/>
      <c r="H1267" s="228"/>
      <c r="I1267" s="26"/>
      <c r="J1267" s="26"/>
      <c r="K1267" s="4"/>
    </row>
    <row r="1268">
      <c r="A1268" s="26"/>
      <c r="B1268" s="228"/>
      <c r="C1268" s="26"/>
      <c r="D1268" s="228"/>
      <c r="E1268" s="228"/>
      <c r="F1268" s="26"/>
      <c r="G1268" s="228"/>
      <c r="H1268" s="228"/>
      <c r="I1268" s="26"/>
      <c r="J1268" s="26"/>
      <c r="K1268" s="4"/>
    </row>
    <row r="1269">
      <c r="A1269" s="26"/>
      <c r="B1269" s="228"/>
      <c r="C1269" s="26"/>
      <c r="D1269" s="228"/>
      <c r="E1269" s="228"/>
      <c r="F1269" s="26"/>
      <c r="G1269" s="228"/>
      <c r="H1269" s="228"/>
      <c r="I1269" s="26"/>
      <c r="J1269" s="26"/>
      <c r="K1269" s="4"/>
    </row>
    <row r="1270">
      <c r="A1270" s="26"/>
      <c r="B1270" s="228"/>
      <c r="C1270" s="26"/>
      <c r="D1270" s="228"/>
      <c r="E1270" s="228"/>
      <c r="F1270" s="26"/>
      <c r="G1270" s="228"/>
      <c r="H1270" s="228"/>
      <c r="I1270" s="26"/>
      <c r="J1270" s="26"/>
      <c r="K1270" s="4"/>
    </row>
    <row r="1271">
      <c r="A1271" s="26"/>
      <c r="B1271" s="228"/>
      <c r="C1271" s="26"/>
      <c r="D1271" s="228"/>
      <c r="E1271" s="228"/>
      <c r="F1271" s="26"/>
      <c r="G1271" s="228"/>
      <c r="H1271" s="228"/>
      <c r="I1271" s="26"/>
      <c r="J1271" s="26"/>
      <c r="K1271" s="4"/>
    </row>
    <row r="1272">
      <c r="A1272" s="26"/>
      <c r="B1272" s="228"/>
      <c r="C1272" s="26"/>
      <c r="D1272" s="228"/>
      <c r="E1272" s="228"/>
      <c r="F1272" s="26"/>
      <c r="G1272" s="228"/>
      <c r="H1272" s="228"/>
      <c r="I1272" s="26"/>
      <c r="J1272" s="26"/>
      <c r="K1272" s="4"/>
    </row>
    <row r="1273">
      <c r="A1273" s="26"/>
      <c r="B1273" s="228"/>
      <c r="C1273" s="26"/>
      <c r="D1273" s="228"/>
      <c r="E1273" s="228"/>
      <c r="F1273" s="26"/>
      <c r="G1273" s="228"/>
      <c r="H1273" s="228"/>
      <c r="I1273" s="26"/>
      <c r="J1273" s="26"/>
      <c r="K1273" s="4"/>
    </row>
    <row r="1274">
      <c r="A1274" s="26"/>
      <c r="B1274" s="228"/>
      <c r="C1274" s="26"/>
      <c r="D1274" s="228"/>
      <c r="E1274" s="228"/>
      <c r="F1274" s="26"/>
      <c r="G1274" s="228"/>
      <c r="H1274" s="228"/>
      <c r="I1274" s="26"/>
      <c r="J1274" s="26"/>
      <c r="K1274" s="4"/>
    </row>
    <row r="1275">
      <c r="A1275" s="26"/>
      <c r="B1275" s="228"/>
      <c r="C1275" s="26"/>
      <c r="D1275" s="228"/>
      <c r="E1275" s="228"/>
      <c r="F1275" s="26"/>
      <c r="G1275" s="228"/>
      <c r="H1275" s="228"/>
      <c r="I1275" s="26"/>
      <c r="J1275" s="26"/>
      <c r="K1275" s="4"/>
    </row>
    <row r="1276">
      <c r="A1276" s="26"/>
      <c r="B1276" s="228"/>
      <c r="C1276" s="26"/>
      <c r="D1276" s="228"/>
      <c r="E1276" s="228"/>
      <c r="F1276" s="26"/>
      <c r="G1276" s="228"/>
      <c r="H1276" s="228"/>
      <c r="I1276" s="26"/>
      <c r="J1276" s="26"/>
      <c r="K1276" s="4"/>
    </row>
    <row r="1277">
      <c r="A1277" s="26"/>
      <c r="B1277" s="228"/>
      <c r="C1277" s="26"/>
      <c r="D1277" s="228"/>
      <c r="E1277" s="228"/>
      <c r="F1277" s="26"/>
      <c r="G1277" s="228"/>
      <c r="H1277" s="228"/>
      <c r="I1277" s="26"/>
      <c r="J1277" s="26"/>
      <c r="K1277" s="4"/>
    </row>
    <row r="1278">
      <c r="A1278" s="26"/>
      <c r="B1278" s="228"/>
      <c r="C1278" s="26"/>
      <c r="D1278" s="228"/>
      <c r="E1278" s="228"/>
      <c r="F1278" s="26"/>
      <c r="G1278" s="228"/>
      <c r="H1278" s="228"/>
      <c r="I1278" s="26"/>
      <c r="J1278" s="26"/>
      <c r="K1278" s="4"/>
    </row>
    <row r="1279">
      <c r="A1279" s="26"/>
      <c r="B1279" s="228"/>
      <c r="C1279" s="26"/>
      <c r="D1279" s="228"/>
      <c r="E1279" s="228"/>
      <c r="F1279" s="26"/>
      <c r="G1279" s="228"/>
      <c r="H1279" s="228"/>
      <c r="I1279" s="26"/>
      <c r="J1279" s="26"/>
      <c r="K1279" s="4"/>
    </row>
    <row r="1280">
      <c r="A1280" s="26"/>
      <c r="B1280" s="228"/>
      <c r="C1280" s="26"/>
      <c r="D1280" s="228"/>
      <c r="E1280" s="228"/>
      <c r="F1280" s="26"/>
      <c r="G1280" s="228"/>
      <c r="H1280" s="228"/>
      <c r="I1280" s="26"/>
      <c r="J1280" s="26"/>
      <c r="K1280" s="4"/>
    </row>
    <row r="1281">
      <c r="A1281" s="26"/>
      <c r="B1281" s="228"/>
      <c r="C1281" s="26"/>
      <c r="D1281" s="228"/>
      <c r="E1281" s="228"/>
      <c r="F1281" s="26"/>
      <c r="G1281" s="228"/>
      <c r="H1281" s="228"/>
      <c r="I1281" s="26"/>
      <c r="J1281" s="26"/>
      <c r="K1281" s="4"/>
    </row>
    <row r="1282">
      <c r="A1282" s="26"/>
      <c r="B1282" s="228"/>
      <c r="C1282" s="26"/>
      <c r="D1282" s="228"/>
      <c r="E1282" s="228"/>
      <c r="F1282" s="26"/>
      <c r="G1282" s="228"/>
      <c r="H1282" s="228"/>
      <c r="I1282" s="26"/>
      <c r="J1282" s="26"/>
      <c r="K1282" s="4"/>
    </row>
    <row r="1283">
      <c r="A1283" s="26"/>
      <c r="B1283" s="228"/>
      <c r="C1283" s="26"/>
      <c r="D1283" s="228"/>
      <c r="E1283" s="228"/>
      <c r="F1283" s="26"/>
      <c r="G1283" s="228"/>
      <c r="H1283" s="228"/>
      <c r="I1283" s="26"/>
      <c r="J1283" s="26"/>
      <c r="K1283" s="4"/>
    </row>
    <row r="1284">
      <c r="A1284" s="26"/>
      <c r="B1284" s="228"/>
      <c r="C1284" s="26"/>
      <c r="D1284" s="228"/>
      <c r="E1284" s="228"/>
      <c r="F1284" s="26"/>
      <c r="G1284" s="228"/>
      <c r="H1284" s="228"/>
      <c r="I1284" s="26"/>
      <c r="J1284" s="26"/>
      <c r="K1284" s="4"/>
    </row>
    <row r="1285">
      <c r="A1285" s="26"/>
      <c r="B1285" s="228"/>
      <c r="C1285" s="26"/>
      <c r="D1285" s="228"/>
      <c r="E1285" s="228"/>
      <c r="F1285" s="26"/>
      <c r="G1285" s="228"/>
      <c r="H1285" s="228"/>
      <c r="I1285" s="26"/>
      <c r="J1285" s="26"/>
      <c r="K1285" s="4"/>
    </row>
    <row r="1286">
      <c r="A1286" s="26"/>
      <c r="B1286" s="228"/>
      <c r="C1286" s="26"/>
      <c r="D1286" s="228"/>
      <c r="E1286" s="228"/>
      <c r="F1286" s="26"/>
      <c r="G1286" s="228"/>
      <c r="H1286" s="228"/>
      <c r="I1286" s="26"/>
      <c r="J1286" s="26"/>
      <c r="K1286" s="4"/>
    </row>
    <row r="1287">
      <c r="A1287" s="26"/>
      <c r="B1287" s="228"/>
      <c r="C1287" s="26"/>
      <c r="D1287" s="228"/>
      <c r="E1287" s="228"/>
      <c r="F1287" s="26"/>
      <c r="G1287" s="228"/>
      <c r="H1287" s="228"/>
      <c r="I1287" s="26"/>
      <c r="J1287" s="26"/>
      <c r="K1287" s="4"/>
    </row>
    <row r="1288">
      <c r="A1288" s="26"/>
      <c r="B1288" s="228"/>
      <c r="C1288" s="26"/>
      <c r="D1288" s="228"/>
      <c r="E1288" s="228"/>
      <c r="F1288" s="26"/>
      <c r="G1288" s="228"/>
      <c r="H1288" s="228"/>
      <c r="I1288" s="26"/>
      <c r="J1288" s="26"/>
      <c r="K1288" s="4"/>
    </row>
    <row r="1289">
      <c r="A1289" s="26"/>
      <c r="B1289" s="228"/>
      <c r="C1289" s="26"/>
      <c r="D1289" s="228"/>
      <c r="E1289" s="228"/>
      <c r="F1289" s="26"/>
      <c r="G1289" s="228"/>
      <c r="H1289" s="228"/>
      <c r="I1289" s="26"/>
      <c r="J1289" s="26"/>
      <c r="K1289" s="4"/>
    </row>
    <row r="1290">
      <c r="A1290" s="26"/>
      <c r="B1290" s="228"/>
      <c r="C1290" s="26"/>
      <c r="D1290" s="228"/>
      <c r="E1290" s="228"/>
      <c r="F1290" s="26"/>
      <c r="G1290" s="228"/>
      <c r="H1290" s="228"/>
      <c r="I1290" s="26"/>
      <c r="J1290" s="26"/>
      <c r="K1290" s="4"/>
    </row>
    <row r="1291">
      <c r="A1291" s="26"/>
      <c r="B1291" s="228"/>
      <c r="C1291" s="26"/>
      <c r="D1291" s="228"/>
      <c r="E1291" s="228"/>
      <c r="F1291" s="26"/>
      <c r="G1291" s="228"/>
      <c r="H1291" s="228"/>
      <c r="I1291" s="26"/>
      <c r="J1291" s="26"/>
      <c r="K1291" s="4"/>
    </row>
    <row r="1292">
      <c r="A1292" s="26"/>
      <c r="B1292" s="228"/>
      <c r="C1292" s="26"/>
      <c r="D1292" s="228"/>
      <c r="E1292" s="228"/>
      <c r="F1292" s="26"/>
      <c r="G1292" s="228"/>
      <c r="H1292" s="228"/>
      <c r="I1292" s="26"/>
      <c r="J1292" s="26"/>
      <c r="K1292" s="4"/>
    </row>
    <row r="1293">
      <c r="A1293" s="26"/>
      <c r="B1293" s="228"/>
      <c r="C1293" s="26"/>
      <c r="D1293" s="228"/>
      <c r="E1293" s="228"/>
      <c r="F1293" s="26"/>
      <c r="G1293" s="228"/>
      <c r="H1293" s="228"/>
      <c r="I1293" s="26"/>
      <c r="J1293" s="26"/>
      <c r="K1293" s="4"/>
    </row>
    <row r="1294">
      <c r="A1294" s="26"/>
      <c r="B1294" s="228"/>
      <c r="C1294" s="26"/>
      <c r="D1294" s="228"/>
      <c r="E1294" s="228"/>
      <c r="F1294" s="26"/>
      <c r="G1294" s="228"/>
      <c r="H1294" s="228"/>
      <c r="I1294" s="26"/>
      <c r="J1294" s="26"/>
      <c r="K1294" s="4"/>
    </row>
    <row r="1295">
      <c r="A1295" s="26"/>
      <c r="B1295" s="228"/>
      <c r="C1295" s="26"/>
      <c r="D1295" s="228"/>
      <c r="E1295" s="228"/>
      <c r="F1295" s="26"/>
      <c r="G1295" s="228"/>
      <c r="H1295" s="228"/>
      <c r="I1295" s="26"/>
      <c r="J1295" s="26"/>
      <c r="K1295" s="4"/>
    </row>
    <row r="1296">
      <c r="A1296" s="26"/>
      <c r="B1296" s="228"/>
      <c r="C1296" s="26"/>
      <c r="D1296" s="228"/>
      <c r="E1296" s="228"/>
      <c r="F1296" s="26"/>
      <c r="G1296" s="228"/>
      <c r="H1296" s="228"/>
      <c r="I1296" s="26"/>
      <c r="J1296" s="26"/>
      <c r="K1296" s="4"/>
    </row>
    <row r="1297">
      <c r="A1297" s="26"/>
      <c r="B1297" s="228"/>
      <c r="C1297" s="26"/>
      <c r="D1297" s="228"/>
      <c r="E1297" s="228"/>
      <c r="F1297" s="26"/>
      <c r="G1297" s="228"/>
      <c r="H1297" s="228"/>
      <c r="I1297" s="26"/>
      <c r="J1297" s="26"/>
      <c r="K1297" s="4"/>
    </row>
    <row r="1298">
      <c r="A1298" s="26"/>
      <c r="B1298" s="228"/>
      <c r="C1298" s="26"/>
      <c r="D1298" s="228"/>
      <c r="E1298" s="228"/>
      <c r="F1298" s="26"/>
      <c r="G1298" s="228"/>
      <c r="H1298" s="228"/>
      <c r="I1298" s="26"/>
      <c r="J1298" s="26"/>
      <c r="K1298" s="4"/>
    </row>
    <row r="1299">
      <c r="A1299" s="26"/>
      <c r="B1299" s="228"/>
      <c r="C1299" s="26"/>
      <c r="D1299" s="228"/>
      <c r="E1299" s="228"/>
      <c r="F1299" s="26"/>
      <c r="G1299" s="228"/>
      <c r="H1299" s="228"/>
      <c r="I1299" s="26"/>
      <c r="J1299" s="26"/>
      <c r="K1299" s="4"/>
    </row>
    <row r="1300">
      <c r="A1300" s="26"/>
      <c r="B1300" s="228"/>
      <c r="C1300" s="26"/>
      <c r="D1300" s="228"/>
      <c r="E1300" s="228"/>
      <c r="F1300" s="26"/>
      <c r="G1300" s="228"/>
      <c r="H1300" s="228"/>
      <c r="I1300" s="26"/>
      <c r="J1300" s="26"/>
      <c r="K1300" s="4"/>
    </row>
    <row r="1301">
      <c r="A1301" s="26"/>
      <c r="B1301" s="228"/>
      <c r="C1301" s="26"/>
      <c r="D1301" s="228"/>
      <c r="E1301" s="228"/>
      <c r="F1301" s="26"/>
      <c r="G1301" s="228"/>
      <c r="H1301" s="228"/>
      <c r="I1301" s="26"/>
      <c r="J1301" s="26"/>
      <c r="K1301" s="4"/>
    </row>
    <row r="1302">
      <c r="A1302" s="26"/>
      <c r="B1302" s="228"/>
      <c r="C1302" s="26"/>
      <c r="D1302" s="228"/>
      <c r="E1302" s="228"/>
      <c r="F1302" s="26"/>
      <c r="G1302" s="228"/>
      <c r="H1302" s="228"/>
      <c r="I1302" s="26"/>
      <c r="J1302" s="26"/>
      <c r="K1302" s="4"/>
    </row>
    <row r="1303">
      <c r="A1303" s="26"/>
      <c r="B1303" s="228"/>
      <c r="C1303" s="26"/>
      <c r="D1303" s="228"/>
      <c r="E1303" s="228"/>
      <c r="F1303" s="26"/>
      <c r="G1303" s="228"/>
      <c r="H1303" s="228"/>
      <c r="I1303" s="26"/>
      <c r="J1303" s="26"/>
      <c r="K1303" s="4"/>
    </row>
    <row r="1304">
      <c r="A1304" s="26"/>
      <c r="B1304" s="228"/>
      <c r="C1304" s="26"/>
      <c r="D1304" s="228"/>
      <c r="E1304" s="228"/>
      <c r="F1304" s="26"/>
      <c r="G1304" s="228"/>
      <c r="H1304" s="228"/>
      <c r="I1304" s="26"/>
      <c r="J1304" s="26"/>
      <c r="K1304" s="4"/>
    </row>
    <row r="1305">
      <c r="A1305" s="26"/>
      <c r="B1305" s="228"/>
      <c r="C1305" s="26"/>
      <c r="D1305" s="228"/>
      <c r="E1305" s="228"/>
      <c r="F1305" s="26"/>
      <c r="G1305" s="228"/>
      <c r="H1305" s="228"/>
      <c r="I1305" s="26"/>
      <c r="J1305" s="26"/>
      <c r="K1305" s="4"/>
    </row>
    <row r="1306">
      <c r="A1306" s="26"/>
      <c r="B1306" s="228"/>
      <c r="C1306" s="26"/>
      <c r="D1306" s="228"/>
      <c r="E1306" s="228"/>
      <c r="F1306" s="26"/>
      <c r="G1306" s="228"/>
      <c r="H1306" s="228"/>
      <c r="I1306" s="26"/>
      <c r="J1306" s="26"/>
      <c r="K1306" s="4"/>
    </row>
    <row r="1307">
      <c r="A1307" s="26"/>
      <c r="B1307" s="228"/>
      <c r="C1307" s="26"/>
      <c r="D1307" s="228"/>
      <c r="E1307" s="228"/>
      <c r="F1307" s="26"/>
      <c r="G1307" s="228"/>
      <c r="H1307" s="228"/>
      <c r="I1307" s="26"/>
      <c r="J1307" s="26"/>
      <c r="K1307" s="4"/>
    </row>
    <row r="1308">
      <c r="A1308" s="26"/>
      <c r="B1308" s="228"/>
      <c r="C1308" s="26"/>
      <c r="D1308" s="228"/>
      <c r="E1308" s="228"/>
      <c r="F1308" s="26"/>
      <c r="G1308" s="228"/>
      <c r="H1308" s="228"/>
      <c r="I1308" s="26"/>
      <c r="J1308" s="26"/>
      <c r="K1308" s="4"/>
    </row>
    <row r="1309">
      <c r="A1309" s="26"/>
      <c r="B1309" s="228"/>
      <c r="C1309" s="26"/>
      <c r="D1309" s="228"/>
      <c r="E1309" s="228"/>
      <c r="F1309" s="26"/>
      <c r="G1309" s="228"/>
      <c r="H1309" s="228"/>
      <c r="I1309" s="26"/>
      <c r="J1309" s="26"/>
      <c r="K1309" s="4"/>
    </row>
    <row r="1310">
      <c r="A1310" s="26"/>
      <c r="B1310" s="228"/>
      <c r="C1310" s="26"/>
      <c r="D1310" s="228"/>
      <c r="E1310" s="228"/>
      <c r="F1310" s="26"/>
      <c r="G1310" s="228"/>
      <c r="H1310" s="228"/>
      <c r="I1310" s="26"/>
      <c r="J1310" s="26"/>
      <c r="K1310" s="4"/>
    </row>
    <row r="1311">
      <c r="A1311" s="26"/>
      <c r="B1311" s="228"/>
      <c r="C1311" s="26"/>
      <c r="D1311" s="228"/>
      <c r="E1311" s="228"/>
      <c r="F1311" s="26"/>
      <c r="G1311" s="228"/>
      <c r="H1311" s="228"/>
      <c r="I1311" s="26"/>
      <c r="J1311" s="26"/>
      <c r="K1311" s="4"/>
    </row>
    <row r="1312">
      <c r="A1312" s="26"/>
      <c r="B1312" s="228"/>
      <c r="C1312" s="26"/>
      <c r="D1312" s="228"/>
      <c r="E1312" s="228"/>
      <c r="F1312" s="26"/>
      <c r="G1312" s="228"/>
      <c r="H1312" s="228"/>
      <c r="I1312" s="26"/>
      <c r="J1312" s="26"/>
      <c r="K1312" s="4"/>
    </row>
    <row r="1313">
      <c r="A1313" s="26"/>
      <c r="B1313" s="228"/>
      <c r="C1313" s="26"/>
      <c r="D1313" s="228"/>
      <c r="E1313" s="228"/>
      <c r="F1313" s="26"/>
      <c r="G1313" s="228"/>
      <c r="H1313" s="228"/>
      <c r="I1313" s="26"/>
      <c r="J1313" s="26"/>
      <c r="K1313" s="4"/>
    </row>
    <row r="1314">
      <c r="A1314" s="26"/>
      <c r="B1314" s="228"/>
      <c r="C1314" s="26"/>
      <c r="D1314" s="228"/>
      <c r="E1314" s="228"/>
      <c r="F1314" s="26"/>
      <c r="G1314" s="228"/>
      <c r="H1314" s="228"/>
      <c r="I1314" s="26"/>
      <c r="J1314" s="26"/>
      <c r="K1314" s="4"/>
    </row>
    <row r="1315">
      <c r="A1315" s="26"/>
      <c r="B1315" s="228"/>
      <c r="C1315" s="26"/>
      <c r="D1315" s="228"/>
      <c r="E1315" s="228"/>
      <c r="F1315" s="26"/>
      <c r="G1315" s="228"/>
      <c r="H1315" s="228"/>
      <c r="I1315" s="26"/>
      <c r="J1315" s="26"/>
      <c r="K1315" s="4"/>
    </row>
    <row r="1316">
      <c r="A1316" s="26"/>
      <c r="B1316" s="228"/>
      <c r="C1316" s="26"/>
      <c r="D1316" s="228"/>
      <c r="E1316" s="228"/>
      <c r="F1316" s="26"/>
      <c r="G1316" s="228"/>
      <c r="H1316" s="228"/>
      <c r="I1316" s="26"/>
      <c r="J1316" s="26"/>
      <c r="K1316" s="4"/>
    </row>
    <row r="1317">
      <c r="A1317" s="26"/>
      <c r="B1317" s="228"/>
      <c r="C1317" s="26"/>
      <c r="D1317" s="228"/>
      <c r="E1317" s="228"/>
      <c r="F1317" s="26"/>
      <c r="G1317" s="228"/>
      <c r="H1317" s="228"/>
      <c r="I1317" s="26"/>
      <c r="J1317" s="26"/>
      <c r="K1317" s="4"/>
    </row>
    <row r="1318">
      <c r="A1318" s="26"/>
      <c r="B1318" s="228"/>
      <c r="C1318" s="26"/>
      <c r="D1318" s="228"/>
      <c r="E1318" s="228"/>
      <c r="F1318" s="26"/>
      <c r="G1318" s="228"/>
      <c r="H1318" s="228"/>
      <c r="I1318" s="26"/>
      <c r="J1318" s="26"/>
      <c r="K1318" s="4"/>
    </row>
    <row r="1319">
      <c r="A1319" s="26"/>
      <c r="B1319" s="228"/>
      <c r="C1319" s="26"/>
      <c r="D1319" s="228"/>
      <c r="E1319" s="228"/>
      <c r="F1319" s="26"/>
      <c r="G1319" s="228"/>
      <c r="H1319" s="228"/>
      <c r="I1319" s="26"/>
      <c r="J1319" s="26"/>
      <c r="K1319" s="4"/>
    </row>
    <row r="1320">
      <c r="A1320" s="26"/>
      <c r="B1320" s="228"/>
      <c r="C1320" s="26"/>
      <c r="D1320" s="228"/>
      <c r="E1320" s="228"/>
      <c r="F1320" s="26"/>
      <c r="G1320" s="228"/>
      <c r="H1320" s="228"/>
      <c r="I1320" s="26"/>
      <c r="J1320" s="26"/>
      <c r="K1320" s="4"/>
    </row>
    <row r="1321">
      <c r="A1321" s="26"/>
      <c r="B1321" s="228"/>
      <c r="C1321" s="26"/>
      <c r="D1321" s="228"/>
      <c r="E1321" s="228"/>
      <c r="F1321" s="26"/>
      <c r="G1321" s="228"/>
      <c r="H1321" s="228"/>
      <c r="I1321" s="26"/>
      <c r="J1321" s="26"/>
      <c r="K1321" s="4"/>
    </row>
    <row r="1322">
      <c r="A1322" s="26"/>
      <c r="B1322" s="228"/>
      <c r="C1322" s="26"/>
      <c r="D1322" s="228"/>
      <c r="E1322" s="228"/>
      <c r="F1322" s="26"/>
      <c r="G1322" s="228"/>
      <c r="H1322" s="228"/>
      <c r="I1322" s="26"/>
      <c r="J1322" s="26"/>
      <c r="K1322" s="4"/>
    </row>
    <row r="1323">
      <c r="A1323" s="26"/>
      <c r="B1323" s="228"/>
      <c r="C1323" s="26"/>
      <c r="D1323" s="228"/>
      <c r="E1323" s="228"/>
      <c r="F1323" s="26"/>
      <c r="G1323" s="228"/>
      <c r="H1323" s="228"/>
      <c r="I1323" s="26"/>
      <c r="J1323" s="26"/>
      <c r="K1323" s="4"/>
    </row>
    <row r="1324">
      <c r="A1324" s="26"/>
      <c r="B1324" s="228"/>
      <c r="C1324" s="26"/>
      <c r="D1324" s="228"/>
      <c r="E1324" s="228"/>
      <c r="F1324" s="26"/>
      <c r="G1324" s="228"/>
      <c r="H1324" s="228"/>
      <c r="I1324" s="26"/>
      <c r="J1324" s="26"/>
      <c r="K1324" s="4"/>
    </row>
    <row r="1325">
      <c r="A1325" s="26"/>
      <c r="B1325" s="228"/>
      <c r="C1325" s="26"/>
      <c r="D1325" s="228"/>
      <c r="E1325" s="228"/>
      <c r="F1325" s="26"/>
      <c r="G1325" s="228"/>
      <c r="H1325" s="228"/>
      <c r="I1325" s="26"/>
      <c r="J1325" s="26"/>
      <c r="K1325" s="4"/>
    </row>
    <row r="1326">
      <c r="A1326" s="26"/>
      <c r="B1326" s="228"/>
      <c r="C1326" s="26"/>
      <c r="D1326" s="228"/>
      <c r="E1326" s="228"/>
      <c r="F1326" s="26"/>
      <c r="G1326" s="228"/>
      <c r="H1326" s="228"/>
      <c r="I1326" s="26"/>
      <c r="J1326" s="26"/>
      <c r="K1326" s="4"/>
    </row>
    <row r="1327">
      <c r="A1327" s="26"/>
      <c r="B1327" s="228"/>
      <c r="C1327" s="26"/>
      <c r="D1327" s="228"/>
      <c r="E1327" s="228"/>
      <c r="F1327" s="26"/>
      <c r="G1327" s="228"/>
      <c r="H1327" s="228"/>
      <c r="I1327" s="26"/>
      <c r="J1327" s="26"/>
      <c r="K1327" s="4"/>
    </row>
    <row r="1328">
      <c r="A1328" s="26"/>
      <c r="B1328" s="228"/>
      <c r="C1328" s="26"/>
      <c r="D1328" s="228"/>
      <c r="E1328" s="228"/>
      <c r="F1328" s="26"/>
      <c r="G1328" s="228"/>
      <c r="H1328" s="228"/>
      <c r="I1328" s="26"/>
      <c r="J1328" s="26"/>
      <c r="K1328" s="4"/>
    </row>
    <row r="1329">
      <c r="A1329" s="26"/>
      <c r="B1329" s="228"/>
      <c r="C1329" s="26"/>
      <c r="D1329" s="228"/>
      <c r="E1329" s="228"/>
      <c r="F1329" s="26"/>
      <c r="G1329" s="228"/>
      <c r="H1329" s="228"/>
      <c r="I1329" s="26"/>
      <c r="J1329" s="26"/>
      <c r="K1329" s="4"/>
    </row>
    <row r="1330">
      <c r="A1330" s="26"/>
      <c r="B1330" s="228"/>
      <c r="C1330" s="26"/>
      <c r="D1330" s="228"/>
      <c r="E1330" s="228"/>
      <c r="F1330" s="26"/>
      <c r="G1330" s="228"/>
      <c r="H1330" s="228"/>
      <c r="I1330" s="26"/>
      <c r="J1330" s="26"/>
      <c r="K1330" s="4"/>
    </row>
    <row r="1331">
      <c r="A1331" s="26"/>
      <c r="B1331" s="228"/>
      <c r="C1331" s="26"/>
      <c r="D1331" s="228"/>
      <c r="E1331" s="228"/>
      <c r="F1331" s="26"/>
      <c r="G1331" s="228"/>
      <c r="H1331" s="228"/>
      <c r="I1331" s="26"/>
      <c r="J1331" s="26"/>
      <c r="K1331" s="4"/>
    </row>
    <row r="1332">
      <c r="A1332" s="26"/>
      <c r="B1332" s="228"/>
      <c r="C1332" s="26"/>
      <c r="D1332" s="228"/>
      <c r="E1332" s="228"/>
      <c r="F1332" s="26"/>
      <c r="G1332" s="228"/>
      <c r="H1332" s="228"/>
      <c r="I1332" s="26"/>
      <c r="J1332" s="26"/>
      <c r="K1332" s="4"/>
    </row>
    <row r="1333">
      <c r="A1333" s="26"/>
      <c r="B1333" s="228"/>
      <c r="C1333" s="26"/>
      <c r="D1333" s="228"/>
      <c r="E1333" s="228"/>
      <c r="F1333" s="26"/>
      <c r="G1333" s="228"/>
      <c r="H1333" s="228"/>
      <c r="I1333" s="26"/>
      <c r="J1333" s="26"/>
      <c r="K1333" s="4"/>
    </row>
    <row r="1334">
      <c r="A1334" s="26"/>
      <c r="B1334" s="228"/>
      <c r="C1334" s="26"/>
      <c r="D1334" s="228"/>
      <c r="E1334" s="228"/>
      <c r="F1334" s="26"/>
      <c r="G1334" s="228"/>
      <c r="H1334" s="228"/>
      <c r="I1334" s="26"/>
      <c r="J1334" s="26"/>
      <c r="K1334" s="4"/>
    </row>
    <row r="1335">
      <c r="A1335" s="26"/>
      <c r="B1335" s="228"/>
      <c r="C1335" s="26"/>
      <c r="D1335" s="228"/>
      <c r="E1335" s="228"/>
      <c r="F1335" s="26"/>
      <c r="G1335" s="228"/>
      <c r="H1335" s="228"/>
      <c r="I1335" s="26"/>
      <c r="J1335" s="26"/>
      <c r="K1335" s="4"/>
    </row>
    <row r="1336">
      <c r="A1336" s="26"/>
      <c r="B1336" s="228"/>
      <c r="C1336" s="26"/>
      <c r="D1336" s="228"/>
      <c r="E1336" s="228"/>
      <c r="F1336" s="26"/>
      <c r="G1336" s="228"/>
      <c r="H1336" s="228"/>
      <c r="I1336" s="26"/>
      <c r="J1336" s="26"/>
      <c r="K1336" s="4"/>
    </row>
    <row r="1337">
      <c r="A1337" s="26"/>
      <c r="B1337" s="228"/>
      <c r="C1337" s="26"/>
      <c r="D1337" s="228"/>
      <c r="E1337" s="228"/>
      <c r="F1337" s="26"/>
      <c r="G1337" s="228"/>
      <c r="H1337" s="228"/>
      <c r="I1337" s="26"/>
      <c r="J1337" s="26"/>
      <c r="K1337" s="4"/>
    </row>
    <row r="1338">
      <c r="A1338" s="26"/>
      <c r="B1338" s="228"/>
      <c r="C1338" s="26"/>
      <c r="D1338" s="228"/>
      <c r="E1338" s="228"/>
      <c r="F1338" s="26"/>
      <c r="G1338" s="228"/>
      <c r="H1338" s="228"/>
      <c r="I1338" s="26"/>
      <c r="J1338" s="26"/>
      <c r="K1338" s="4"/>
    </row>
    <row r="1339">
      <c r="A1339" s="26"/>
      <c r="B1339" s="228"/>
      <c r="C1339" s="26"/>
      <c r="D1339" s="228"/>
      <c r="E1339" s="228"/>
      <c r="F1339" s="26"/>
      <c r="G1339" s="228"/>
      <c r="H1339" s="228"/>
      <c r="I1339" s="26"/>
      <c r="J1339" s="26"/>
      <c r="K1339" s="4"/>
    </row>
    <row r="1340">
      <c r="A1340" s="26"/>
      <c r="B1340" s="228"/>
      <c r="C1340" s="26"/>
      <c r="D1340" s="228"/>
      <c r="E1340" s="228"/>
      <c r="F1340" s="26"/>
      <c r="G1340" s="228"/>
      <c r="H1340" s="228"/>
      <c r="I1340" s="26"/>
      <c r="J1340" s="26"/>
      <c r="K1340" s="4"/>
    </row>
    <row r="1341">
      <c r="A1341" s="26"/>
      <c r="B1341" s="228"/>
      <c r="C1341" s="26"/>
      <c r="D1341" s="228"/>
      <c r="E1341" s="228"/>
      <c r="F1341" s="26"/>
      <c r="G1341" s="228"/>
      <c r="H1341" s="228"/>
      <c r="I1341" s="26"/>
      <c r="J1341" s="26"/>
      <c r="K1341" s="4"/>
    </row>
    <row r="1342">
      <c r="A1342" s="26"/>
      <c r="B1342" s="228"/>
      <c r="C1342" s="26"/>
      <c r="D1342" s="228"/>
      <c r="E1342" s="228"/>
      <c r="F1342" s="26"/>
      <c r="G1342" s="228"/>
      <c r="H1342" s="228"/>
      <c r="I1342" s="26"/>
      <c r="J1342" s="26"/>
      <c r="K1342" s="4"/>
    </row>
    <row r="1343">
      <c r="A1343" s="26"/>
      <c r="B1343" s="228"/>
      <c r="C1343" s="26"/>
      <c r="D1343" s="228"/>
      <c r="E1343" s="228"/>
      <c r="F1343" s="26"/>
      <c r="G1343" s="228"/>
      <c r="H1343" s="228"/>
      <c r="I1343" s="26"/>
      <c r="J1343" s="26"/>
      <c r="K1343" s="4"/>
    </row>
    <row r="1344">
      <c r="A1344" s="26"/>
      <c r="B1344" s="228"/>
      <c r="C1344" s="26"/>
      <c r="D1344" s="228"/>
      <c r="E1344" s="228"/>
      <c r="F1344" s="26"/>
      <c r="G1344" s="228"/>
      <c r="H1344" s="228"/>
      <c r="I1344" s="26"/>
      <c r="J1344" s="26"/>
      <c r="K1344" s="4"/>
    </row>
    <row r="1345">
      <c r="A1345" s="26"/>
      <c r="B1345" s="228"/>
      <c r="C1345" s="26"/>
      <c r="D1345" s="228"/>
      <c r="E1345" s="228"/>
      <c r="F1345" s="26"/>
      <c r="G1345" s="228"/>
      <c r="H1345" s="228"/>
      <c r="I1345" s="26"/>
      <c r="J1345" s="26"/>
      <c r="K1345" s="4"/>
    </row>
    <row r="1346">
      <c r="A1346" s="26"/>
      <c r="B1346" s="228"/>
      <c r="C1346" s="26"/>
      <c r="D1346" s="228"/>
      <c r="E1346" s="228"/>
      <c r="F1346" s="26"/>
      <c r="G1346" s="228"/>
      <c r="H1346" s="228"/>
      <c r="I1346" s="26"/>
      <c r="J1346" s="26"/>
      <c r="K1346" s="4"/>
    </row>
    <row r="1347">
      <c r="A1347" s="26"/>
      <c r="B1347" s="228"/>
      <c r="C1347" s="26"/>
      <c r="D1347" s="228"/>
      <c r="E1347" s="228"/>
      <c r="F1347" s="26"/>
      <c r="G1347" s="228"/>
      <c r="H1347" s="228"/>
      <c r="I1347" s="26"/>
      <c r="J1347" s="26"/>
      <c r="K1347" s="4"/>
    </row>
    <row r="1348">
      <c r="A1348" s="26"/>
      <c r="B1348" s="228"/>
      <c r="C1348" s="26"/>
      <c r="D1348" s="228"/>
      <c r="E1348" s="228"/>
      <c r="F1348" s="26"/>
      <c r="G1348" s="228"/>
      <c r="H1348" s="228"/>
      <c r="I1348" s="26"/>
      <c r="J1348" s="26"/>
      <c r="K1348" s="4"/>
    </row>
    <row r="1349">
      <c r="A1349" s="26"/>
      <c r="B1349" s="228"/>
      <c r="C1349" s="26"/>
      <c r="D1349" s="228"/>
      <c r="E1349" s="228"/>
      <c r="F1349" s="26"/>
      <c r="G1349" s="228"/>
      <c r="H1349" s="228"/>
      <c r="I1349" s="26"/>
      <c r="J1349" s="26"/>
      <c r="K1349" s="4"/>
    </row>
    <row r="1350">
      <c r="A1350" s="26"/>
      <c r="B1350" s="228"/>
      <c r="C1350" s="26"/>
      <c r="D1350" s="228"/>
      <c r="E1350" s="228"/>
      <c r="F1350" s="26"/>
      <c r="G1350" s="228"/>
      <c r="H1350" s="228"/>
      <c r="I1350" s="26"/>
      <c r="J1350" s="26"/>
      <c r="K1350" s="4"/>
    </row>
    <row r="1351">
      <c r="A1351" s="26"/>
      <c r="B1351" s="228"/>
      <c r="C1351" s="26"/>
      <c r="D1351" s="228"/>
      <c r="E1351" s="228"/>
      <c r="F1351" s="26"/>
      <c r="G1351" s="228"/>
      <c r="H1351" s="228"/>
      <c r="I1351" s="26"/>
      <c r="J1351" s="26"/>
      <c r="K1351" s="4"/>
    </row>
    <row r="1352">
      <c r="A1352" s="26"/>
      <c r="B1352" s="228"/>
      <c r="C1352" s="26"/>
      <c r="D1352" s="228"/>
      <c r="E1352" s="228"/>
      <c r="F1352" s="26"/>
      <c r="G1352" s="228"/>
      <c r="H1352" s="228"/>
      <c r="I1352" s="26"/>
      <c r="J1352" s="26"/>
      <c r="K1352" s="4"/>
    </row>
    <row r="1353">
      <c r="A1353" s="26"/>
      <c r="B1353" s="228"/>
      <c r="C1353" s="26"/>
      <c r="D1353" s="228"/>
      <c r="E1353" s="228"/>
      <c r="F1353" s="26"/>
      <c r="G1353" s="228"/>
      <c r="H1353" s="228"/>
      <c r="I1353" s="26"/>
      <c r="J1353" s="26"/>
      <c r="K1353" s="4"/>
    </row>
    <row r="1354">
      <c r="A1354" s="26"/>
      <c r="B1354" s="228"/>
      <c r="C1354" s="26"/>
      <c r="D1354" s="228"/>
      <c r="E1354" s="228"/>
      <c r="F1354" s="26"/>
      <c r="G1354" s="228"/>
      <c r="H1354" s="228"/>
      <c r="I1354" s="26"/>
      <c r="J1354" s="26"/>
      <c r="K1354" s="4"/>
    </row>
    <row r="1355">
      <c r="A1355" s="26"/>
      <c r="B1355" s="228"/>
      <c r="C1355" s="26"/>
      <c r="D1355" s="228"/>
      <c r="E1355" s="228"/>
      <c r="F1355" s="26"/>
      <c r="G1355" s="228"/>
      <c r="H1355" s="228"/>
      <c r="I1355" s="26"/>
      <c r="J1355" s="26"/>
      <c r="K1355" s="4"/>
    </row>
    <row r="1356">
      <c r="A1356" s="26"/>
      <c r="B1356" s="228"/>
      <c r="C1356" s="26"/>
      <c r="D1356" s="228"/>
      <c r="E1356" s="228"/>
      <c r="F1356" s="26"/>
      <c r="G1356" s="228"/>
      <c r="H1356" s="228"/>
      <c r="I1356" s="26"/>
      <c r="J1356" s="26"/>
      <c r="K1356" s="4"/>
    </row>
    <row r="1357">
      <c r="A1357" s="26"/>
      <c r="B1357" s="228"/>
      <c r="C1357" s="26"/>
      <c r="D1357" s="228"/>
      <c r="E1357" s="228"/>
      <c r="F1357" s="26"/>
      <c r="G1357" s="228"/>
      <c r="H1357" s="228"/>
      <c r="I1357" s="26"/>
      <c r="J1357" s="26"/>
      <c r="K1357" s="4"/>
    </row>
    <row r="1358">
      <c r="A1358" s="26"/>
      <c r="B1358" s="228"/>
      <c r="C1358" s="26"/>
      <c r="D1358" s="228"/>
      <c r="E1358" s="228"/>
      <c r="F1358" s="26"/>
      <c r="G1358" s="228"/>
      <c r="H1358" s="228"/>
      <c r="I1358" s="26"/>
      <c r="J1358" s="26"/>
      <c r="K1358" s="4"/>
    </row>
    <row r="1359">
      <c r="A1359" s="26"/>
      <c r="B1359" s="228"/>
      <c r="C1359" s="26"/>
      <c r="D1359" s="228"/>
      <c r="E1359" s="228"/>
      <c r="F1359" s="26"/>
      <c r="G1359" s="228"/>
      <c r="H1359" s="228"/>
      <c r="I1359" s="26"/>
      <c r="J1359" s="26"/>
      <c r="K1359" s="4"/>
    </row>
    <row r="1360">
      <c r="A1360" s="26"/>
      <c r="B1360" s="228"/>
      <c r="C1360" s="26"/>
      <c r="D1360" s="228"/>
      <c r="E1360" s="228"/>
      <c r="F1360" s="26"/>
      <c r="G1360" s="228"/>
      <c r="H1360" s="228"/>
      <c r="I1360" s="26"/>
      <c r="J1360" s="26"/>
      <c r="K1360" s="4"/>
    </row>
    <row r="1361">
      <c r="A1361" s="26"/>
      <c r="B1361" s="228"/>
      <c r="C1361" s="26"/>
      <c r="D1361" s="228"/>
      <c r="E1361" s="228"/>
      <c r="F1361" s="26"/>
      <c r="G1361" s="228"/>
      <c r="H1361" s="228"/>
      <c r="I1361" s="26"/>
      <c r="J1361" s="26"/>
      <c r="K1361" s="4"/>
    </row>
    <row r="1362">
      <c r="A1362" s="26"/>
      <c r="B1362" s="228"/>
      <c r="C1362" s="26"/>
      <c r="D1362" s="228"/>
      <c r="E1362" s="228"/>
      <c r="F1362" s="26"/>
      <c r="G1362" s="228"/>
      <c r="H1362" s="228"/>
      <c r="I1362" s="26"/>
      <c r="J1362" s="26"/>
      <c r="K1362" s="4"/>
    </row>
    <row r="1363">
      <c r="A1363" s="26"/>
      <c r="B1363" s="228"/>
      <c r="C1363" s="26"/>
      <c r="D1363" s="228"/>
      <c r="E1363" s="228"/>
      <c r="F1363" s="26"/>
      <c r="G1363" s="228"/>
      <c r="H1363" s="228"/>
      <c r="I1363" s="26"/>
      <c r="J1363" s="26"/>
      <c r="K1363" s="4"/>
    </row>
    <row r="1364">
      <c r="A1364" s="26"/>
      <c r="B1364" s="228"/>
      <c r="C1364" s="26"/>
      <c r="D1364" s="228"/>
      <c r="E1364" s="228"/>
      <c r="F1364" s="26"/>
      <c r="G1364" s="228"/>
      <c r="H1364" s="228"/>
      <c r="I1364" s="26"/>
      <c r="J1364" s="26"/>
      <c r="K1364" s="4"/>
    </row>
    <row r="1365">
      <c r="A1365" s="26"/>
      <c r="B1365" s="228"/>
      <c r="C1365" s="26"/>
      <c r="D1365" s="228"/>
      <c r="E1365" s="228"/>
      <c r="F1365" s="26"/>
      <c r="G1365" s="228"/>
      <c r="H1365" s="228"/>
      <c r="I1365" s="26"/>
      <c r="J1365" s="26"/>
      <c r="K1365" s="4"/>
    </row>
    <row r="1366">
      <c r="A1366" s="26"/>
      <c r="B1366" s="228"/>
      <c r="C1366" s="26"/>
      <c r="D1366" s="228"/>
      <c r="E1366" s="228"/>
      <c r="F1366" s="26"/>
      <c r="G1366" s="228"/>
      <c r="H1366" s="228"/>
      <c r="I1366" s="26"/>
      <c r="J1366" s="26"/>
      <c r="K1366" s="4"/>
    </row>
    <row r="1367">
      <c r="A1367" s="26"/>
      <c r="B1367" s="228"/>
      <c r="C1367" s="26"/>
      <c r="D1367" s="228"/>
      <c r="E1367" s="228"/>
      <c r="F1367" s="26"/>
      <c r="G1367" s="228"/>
      <c r="H1367" s="228"/>
      <c r="I1367" s="26"/>
      <c r="J1367" s="26"/>
      <c r="K1367" s="4"/>
    </row>
    <row r="1368">
      <c r="A1368" s="26"/>
      <c r="B1368" s="228"/>
      <c r="C1368" s="26"/>
      <c r="D1368" s="228"/>
      <c r="E1368" s="228"/>
      <c r="F1368" s="26"/>
      <c r="G1368" s="228"/>
      <c r="H1368" s="228"/>
      <c r="I1368" s="26"/>
      <c r="J1368" s="26"/>
      <c r="K1368" s="4"/>
    </row>
    <row r="1369">
      <c r="A1369" s="26"/>
      <c r="B1369" s="228"/>
      <c r="C1369" s="26"/>
      <c r="D1369" s="228"/>
      <c r="E1369" s="228"/>
      <c r="F1369" s="26"/>
      <c r="G1369" s="228"/>
      <c r="H1369" s="228"/>
      <c r="I1369" s="26"/>
      <c r="J1369" s="26"/>
      <c r="K1369" s="4"/>
    </row>
    <row r="1370">
      <c r="A1370" s="26"/>
      <c r="B1370" s="228"/>
      <c r="C1370" s="26"/>
      <c r="D1370" s="228"/>
      <c r="E1370" s="228"/>
      <c r="F1370" s="26"/>
      <c r="G1370" s="228"/>
      <c r="H1370" s="228"/>
      <c r="I1370" s="26"/>
      <c r="J1370" s="26"/>
      <c r="K1370" s="4"/>
    </row>
    <row r="1371">
      <c r="A1371" s="26"/>
      <c r="B1371" s="228"/>
      <c r="C1371" s="26"/>
      <c r="D1371" s="228"/>
      <c r="E1371" s="228"/>
      <c r="F1371" s="26"/>
      <c r="G1371" s="228"/>
      <c r="H1371" s="228"/>
      <c r="I1371" s="26"/>
      <c r="J1371" s="26"/>
      <c r="K1371" s="4"/>
    </row>
    <row r="1372">
      <c r="A1372" s="26"/>
      <c r="B1372" s="228"/>
      <c r="C1372" s="26"/>
      <c r="D1372" s="228"/>
      <c r="E1372" s="228"/>
      <c r="F1372" s="26"/>
      <c r="G1372" s="228"/>
      <c r="H1372" s="228"/>
      <c r="I1372" s="26"/>
      <c r="J1372" s="26"/>
      <c r="K1372" s="4"/>
    </row>
    <row r="1373">
      <c r="A1373" s="26"/>
      <c r="B1373" s="228"/>
      <c r="C1373" s="26"/>
      <c r="D1373" s="228"/>
      <c r="E1373" s="228"/>
      <c r="F1373" s="26"/>
      <c r="G1373" s="228"/>
      <c r="H1373" s="228"/>
      <c r="I1373" s="26"/>
      <c r="J1373" s="26"/>
      <c r="K1373" s="4"/>
    </row>
    <row r="1374">
      <c r="A1374" s="26"/>
      <c r="B1374" s="228"/>
      <c r="C1374" s="26"/>
      <c r="D1374" s="228"/>
      <c r="E1374" s="228"/>
      <c r="F1374" s="26"/>
      <c r="G1374" s="228"/>
      <c r="H1374" s="228"/>
      <c r="I1374" s="26"/>
      <c r="J1374" s="26"/>
      <c r="K1374" s="4"/>
    </row>
    <row r="1375">
      <c r="A1375" s="26"/>
      <c r="B1375" s="228"/>
      <c r="C1375" s="26"/>
      <c r="D1375" s="228"/>
      <c r="E1375" s="228"/>
      <c r="F1375" s="26"/>
      <c r="G1375" s="228"/>
      <c r="H1375" s="228"/>
      <c r="I1375" s="26"/>
      <c r="J1375" s="26"/>
      <c r="K1375" s="4"/>
    </row>
    <row r="1376">
      <c r="A1376" s="26"/>
      <c r="B1376" s="228"/>
      <c r="C1376" s="26"/>
      <c r="D1376" s="228"/>
      <c r="E1376" s="228"/>
      <c r="F1376" s="26"/>
      <c r="G1376" s="228"/>
      <c r="H1376" s="228"/>
      <c r="I1376" s="26"/>
      <c r="J1376" s="26"/>
      <c r="K1376" s="4"/>
    </row>
    <row r="1377">
      <c r="A1377" s="26"/>
      <c r="B1377" s="228"/>
      <c r="C1377" s="26"/>
      <c r="D1377" s="228"/>
      <c r="E1377" s="228"/>
      <c r="F1377" s="26"/>
      <c r="G1377" s="228"/>
      <c r="H1377" s="228"/>
      <c r="I1377" s="26"/>
      <c r="J1377" s="26"/>
      <c r="K1377" s="4"/>
    </row>
    <row r="1378">
      <c r="A1378" s="26"/>
      <c r="B1378" s="228"/>
      <c r="C1378" s="26"/>
      <c r="D1378" s="228"/>
      <c r="E1378" s="228"/>
      <c r="F1378" s="26"/>
      <c r="G1378" s="228"/>
      <c r="H1378" s="228"/>
      <c r="I1378" s="26"/>
      <c r="J1378" s="26"/>
      <c r="K1378" s="4"/>
    </row>
    <row r="1379">
      <c r="A1379" s="26"/>
      <c r="B1379" s="228"/>
      <c r="C1379" s="26"/>
      <c r="D1379" s="228"/>
      <c r="E1379" s="228"/>
      <c r="F1379" s="26"/>
      <c r="G1379" s="228"/>
      <c r="H1379" s="228"/>
      <c r="I1379" s="26"/>
      <c r="J1379" s="26"/>
      <c r="K1379" s="4"/>
    </row>
    <row r="1380">
      <c r="A1380" s="26"/>
      <c r="B1380" s="228"/>
      <c r="C1380" s="26"/>
      <c r="D1380" s="228"/>
      <c r="E1380" s="228"/>
      <c r="F1380" s="26"/>
      <c r="G1380" s="228"/>
      <c r="H1380" s="228"/>
      <c r="I1380" s="26"/>
      <c r="J1380" s="26"/>
      <c r="K1380" s="4"/>
    </row>
    <row r="1381">
      <c r="A1381" s="26"/>
      <c r="B1381" s="228"/>
      <c r="C1381" s="26"/>
      <c r="D1381" s="228"/>
      <c r="E1381" s="228"/>
      <c r="F1381" s="26"/>
      <c r="G1381" s="228"/>
      <c r="H1381" s="228"/>
      <c r="I1381" s="26"/>
      <c r="J1381" s="26"/>
      <c r="K1381" s="4"/>
    </row>
    <row r="1382">
      <c r="A1382" s="26"/>
      <c r="B1382" s="228"/>
      <c r="C1382" s="26"/>
      <c r="D1382" s="228"/>
      <c r="E1382" s="228"/>
      <c r="F1382" s="26"/>
      <c r="G1382" s="228"/>
      <c r="H1382" s="228"/>
      <c r="I1382" s="26"/>
      <c r="J1382" s="26"/>
      <c r="K1382" s="4"/>
    </row>
    <row r="1383">
      <c r="A1383" s="26"/>
      <c r="B1383" s="228"/>
      <c r="C1383" s="26"/>
      <c r="D1383" s="228"/>
      <c r="E1383" s="228"/>
      <c r="F1383" s="26"/>
      <c r="G1383" s="228"/>
      <c r="H1383" s="228"/>
      <c r="I1383" s="26"/>
      <c r="J1383" s="26"/>
      <c r="K1383" s="4"/>
    </row>
    <row r="1384">
      <c r="A1384" s="26"/>
      <c r="B1384" s="228"/>
      <c r="C1384" s="26"/>
      <c r="D1384" s="228"/>
      <c r="E1384" s="228"/>
      <c r="F1384" s="26"/>
      <c r="G1384" s="228"/>
      <c r="H1384" s="228"/>
      <c r="I1384" s="26"/>
      <c r="J1384" s="26"/>
      <c r="K1384" s="4"/>
    </row>
    <row r="1385">
      <c r="A1385" s="26"/>
      <c r="B1385" s="228"/>
      <c r="C1385" s="26"/>
      <c r="D1385" s="228"/>
      <c r="E1385" s="228"/>
      <c r="F1385" s="26"/>
      <c r="G1385" s="228"/>
      <c r="H1385" s="228"/>
      <c r="I1385" s="26"/>
      <c r="J1385" s="26"/>
      <c r="K1385" s="4"/>
    </row>
    <row r="1386">
      <c r="A1386" s="26"/>
      <c r="B1386" s="228"/>
      <c r="C1386" s="26"/>
      <c r="D1386" s="228"/>
      <c r="E1386" s="228"/>
      <c r="F1386" s="26"/>
      <c r="G1386" s="228"/>
      <c r="H1386" s="228"/>
      <c r="I1386" s="26"/>
      <c r="J1386" s="26"/>
      <c r="K1386" s="4"/>
    </row>
    <row r="1387">
      <c r="A1387" s="26"/>
      <c r="B1387" s="228"/>
      <c r="C1387" s="26"/>
      <c r="D1387" s="228"/>
      <c r="E1387" s="228"/>
      <c r="F1387" s="26"/>
      <c r="G1387" s="228"/>
      <c r="H1387" s="228"/>
      <c r="I1387" s="26"/>
      <c r="J1387" s="26"/>
      <c r="K1387" s="4"/>
    </row>
    <row r="1388">
      <c r="A1388" s="26"/>
      <c r="B1388" s="228"/>
      <c r="C1388" s="26"/>
      <c r="D1388" s="228"/>
      <c r="E1388" s="228"/>
      <c r="F1388" s="26"/>
      <c r="G1388" s="228"/>
      <c r="H1388" s="228"/>
      <c r="I1388" s="26"/>
      <c r="J1388" s="26"/>
      <c r="K1388" s="4"/>
    </row>
    <row r="1389">
      <c r="A1389" s="26"/>
      <c r="B1389" s="228"/>
      <c r="C1389" s="26"/>
      <c r="D1389" s="228"/>
      <c r="E1389" s="228"/>
      <c r="F1389" s="26"/>
      <c r="G1389" s="228"/>
      <c r="H1389" s="228"/>
      <c r="I1389" s="26"/>
      <c r="J1389" s="26"/>
      <c r="K1389" s="4"/>
    </row>
    <row r="1390">
      <c r="A1390" s="26"/>
      <c r="B1390" s="228"/>
      <c r="C1390" s="26"/>
      <c r="D1390" s="228"/>
      <c r="E1390" s="228"/>
      <c r="F1390" s="26"/>
      <c r="G1390" s="228"/>
      <c r="H1390" s="228"/>
      <c r="I1390" s="26"/>
      <c r="J1390" s="26"/>
      <c r="K1390" s="4"/>
    </row>
    <row r="1391">
      <c r="A1391" s="26"/>
      <c r="B1391" s="228"/>
      <c r="C1391" s="26"/>
      <c r="D1391" s="228"/>
      <c r="E1391" s="228"/>
      <c r="F1391" s="26"/>
      <c r="G1391" s="228"/>
      <c r="H1391" s="228"/>
      <c r="I1391" s="26"/>
      <c r="J1391" s="26"/>
      <c r="K1391" s="4"/>
    </row>
    <row r="1392">
      <c r="A1392" s="26"/>
      <c r="B1392" s="228"/>
      <c r="C1392" s="26"/>
      <c r="D1392" s="228"/>
      <c r="E1392" s="228"/>
      <c r="F1392" s="26"/>
      <c r="G1392" s="228"/>
      <c r="H1392" s="228"/>
      <c r="I1392" s="26"/>
      <c r="J1392" s="26"/>
      <c r="K1392" s="4"/>
    </row>
    <row r="1393">
      <c r="A1393" s="26"/>
      <c r="B1393" s="228"/>
      <c r="C1393" s="26"/>
      <c r="D1393" s="228"/>
      <c r="E1393" s="228"/>
      <c r="F1393" s="26"/>
      <c r="G1393" s="228"/>
      <c r="H1393" s="228"/>
      <c r="I1393" s="26"/>
      <c r="J1393" s="26"/>
      <c r="K1393" s="4"/>
    </row>
    <row r="1394">
      <c r="A1394" s="26"/>
      <c r="B1394" s="228"/>
      <c r="C1394" s="26"/>
      <c r="D1394" s="228"/>
      <c r="E1394" s="228"/>
      <c r="F1394" s="26"/>
      <c r="G1394" s="228"/>
      <c r="H1394" s="228"/>
      <c r="I1394" s="26"/>
      <c r="J1394" s="26"/>
      <c r="K1394" s="4"/>
    </row>
    <row r="1395">
      <c r="A1395" s="26"/>
      <c r="B1395" s="228"/>
      <c r="C1395" s="26"/>
      <c r="D1395" s="228"/>
      <c r="E1395" s="228"/>
      <c r="F1395" s="26"/>
      <c r="G1395" s="228"/>
      <c r="H1395" s="228"/>
      <c r="I1395" s="26"/>
      <c r="J1395" s="26"/>
      <c r="K1395" s="4"/>
    </row>
    <row r="1396">
      <c r="A1396" s="26"/>
      <c r="B1396" s="228"/>
      <c r="C1396" s="26"/>
      <c r="D1396" s="228"/>
      <c r="E1396" s="228"/>
      <c r="F1396" s="26"/>
      <c r="G1396" s="228"/>
      <c r="H1396" s="228"/>
      <c r="I1396" s="26"/>
      <c r="J1396" s="26"/>
      <c r="K1396" s="4"/>
    </row>
    <row r="1397">
      <c r="A1397" s="26"/>
      <c r="B1397" s="228"/>
      <c r="C1397" s="26"/>
      <c r="D1397" s="228"/>
      <c r="E1397" s="228"/>
      <c r="F1397" s="26"/>
      <c r="G1397" s="228"/>
      <c r="H1397" s="228"/>
      <c r="I1397" s="26"/>
      <c r="J1397" s="26"/>
      <c r="K1397" s="4"/>
    </row>
    <row r="1398">
      <c r="A1398" s="26"/>
      <c r="B1398" s="228"/>
      <c r="C1398" s="26"/>
      <c r="D1398" s="228"/>
      <c r="E1398" s="228"/>
      <c r="F1398" s="26"/>
      <c r="G1398" s="228"/>
      <c r="H1398" s="228"/>
      <c r="I1398" s="26"/>
      <c r="J1398" s="26"/>
      <c r="K1398" s="4"/>
    </row>
    <row r="1399">
      <c r="A1399" s="26"/>
      <c r="B1399" s="228"/>
      <c r="C1399" s="26"/>
      <c r="D1399" s="228"/>
      <c r="E1399" s="228"/>
      <c r="F1399" s="26"/>
      <c r="G1399" s="228"/>
      <c r="H1399" s="228"/>
      <c r="I1399" s="26"/>
      <c r="J1399" s="26"/>
      <c r="K1399" s="4"/>
    </row>
    <row r="1400">
      <c r="A1400" s="26"/>
      <c r="B1400" s="228"/>
      <c r="C1400" s="26"/>
      <c r="D1400" s="228"/>
      <c r="E1400" s="228"/>
      <c r="F1400" s="26"/>
      <c r="G1400" s="228"/>
      <c r="H1400" s="228"/>
      <c r="I1400" s="26"/>
      <c r="J1400" s="26"/>
      <c r="K1400" s="4"/>
    </row>
    <row r="1401">
      <c r="A1401" s="26"/>
      <c r="B1401" s="228"/>
      <c r="C1401" s="26"/>
      <c r="D1401" s="228"/>
      <c r="E1401" s="228"/>
      <c r="F1401" s="26"/>
      <c r="G1401" s="228"/>
      <c r="H1401" s="228"/>
      <c r="I1401" s="26"/>
      <c r="J1401" s="26"/>
      <c r="K1401" s="4"/>
    </row>
    <row r="1402">
      <c r="A1402" s="26"/>
      <c r="B1402" s="228"/>
      <c r="C1402" s="26"/>
      <c r="D1402" s="228"/>
      <c r="E1402" s="228"/>
      <c r="F1402" s="26"/>
      <c r="G1402" s="228"/>
      <c r="H1402" s="228"/>
      <c r="I1402" s="26"/>
      <c r="J1402" s="26"/>
      <c r="K1402" s="4"/>
    </row>
    <row r="1403">
      <c r="A1403" s="26"/>
      <c r="B1403" s="228"/>
      <c r="C1403" s="26"/>
      <c r="D1403" s="228"/>
      <c r="E1403" s="228"/>
      <c r="F1403" s="26"/>
      <c r="G1403" s="228"/>
      <c r="H1403" s="228"/>
      <c r="I1403" s="26"/>
      <c r="J1403" s="26"/>
      <c r="K1403" s="4"/>
    </row>
    <row r="1404">
      <c r="A1404" s="26"/>
      <c r="B1404" s="228"/>
      <c r="C1404" s="26"/>
      <c r="D1404" s="228"/>
      <c r="E1404" s="228"/>
      <c r="F1404" s="26"/>
      <c r="G1404" s="228"/>
      <c r="H1404" s="228"/>
      <c r="I1404" s="26"/>
      <c r="J1404" s="26"/>
      <c r="K1404" s="4"/>
    </row>
    <row r="1405">
      <c r="A1405" s="26"/>
      <c r="K1405" s="4"/>
    </row>
    <row r="1406">
      <c r="A1406" s="26"/>
      <c r="K1406" s="4"/>
    </row>
    <row r="1407">
      <c r="A1407" s="26"/>
      <c r="K1407" s="4"/>
    </row>
    <row r="1408">
      <c r="A1408" s="26"/>
      <c r="K1408" s="4"/>
    </row>
    <row r="1409">
      <c r="A1409" s="26"/>
      <c r="K1409" s="4"/>
    </row>
    <row r="1410">
      <c r="A1410" s="26"/>
      <c r="K1410" s="4"/>
    </row>
  </sheetData>
  <dataValidations>
    <dataValidation type="list" allowBlank="1" showInputMessage="1" prompt="Click and enter a value from the list of items" sqref="F2:F1404">
      <formula1>"Todo,In Progress,Blocked,Done"</formula1>
    </dataValidation>
    <dataValidation type="list" allowBlank="1" showInputMessage="1" prompt="Click and enter a person from the list of team members" sqref="I8 I16:I27 I29:I32 I46:I49 I61:I63 C80:C337 I75:I337 C661:C1404 I661:I1404">
      <formula1>"None,Albert,Audrey,Brad,Joseph,Michael"</formula1>
    </dataValidation>
    <dataValidation type="decimal" allowBlank="1" showDropDown="1" sqref="N26:N30 N546:N552 N592:N598">
      <formula1>-0.2</formula1>
      <formula2>0.2</formula2>
    </dataValidation>
    <dataValidation type="custom" allowBlank="1" showDropDown="1" showInputMessage="1" prompt="Actual total should be equal to Expected total" sqref="M32 M356 P476 M554 M600">
      <formula1>EQ(M31,M32)</formula1>
    </dataValidation>
    <dataValidation type="decimal" operator="equal" allowBlank="1" showDropDown="1" sqref="M33 M357 P477 M555 M601">
      <formula1>0.0</formula1>
    </dataValidation>
    <dataValidation type="list" allowBlank="1" showInputMessage="1" prompt="Click and enter a person from the list of team members" sqref="I2:I7 I9:I15 I28 I33:I45 I50:I60 I64:I74 C2:C79 C454:C660 I454:I660">
      <formula1>"None,Albert,Audrey,Brad,Devarsh,Jacob,Joseph,Sze"</formula1>
    </dataValidation>
    <dataValidation type="list" allowBlank="1" showInputMessage="1" prompt="Click and enter a person from the list of team members" sqref="C338:C453 I338:I453">
      <formula1>"None,Albert,Audrey,Brad,Devarsh,Jacob,Joseph,Michael,Sze"</formula1>
    </dataValidation>
  </dataValidations>
  <hyperlinks>
    <hyperlink r:id="rId1" ref="A548"/>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8.63"/>
    <col customWidth="1" min="3" max="3" width="15.63"/>
    <col customWidth="1" min="4" max="4" width="7.5"/>
    <col customWidth="1" min="5" max="5" width="42.25"/>
    <col customWidth="1" min="6" max="6" width="7.13"/>
    <col customWidth="1" min="7" max="7" width="16.25"/>
    <col customWidth="1" min="10" max="10" width="14.13"/>
  </cols>
  <sheetData>
    <row r="1">
      <c r="A1" s="231" t="s">
        <v>598</v>
      </c>
      <c r="B1" s="232">
        <v>44460.0</v>
      </c>
      <c r="C1" s="4"/>
      <c r="D1" s="4"/>
      <c r="E1" s="4"/>
      <c r="F1" s="4"/>
      <c r="G1" s="4"/>
      <c r="H1" s="4"/>
    </row>
    <row r="2">
      <c r="A2" s="4"/>
      <c r="B2" s="233" t="s">
        <v>599</v>
      </c>
      <c r="C2" s="233" t="s">
        <v>60</v>
      </c>
      <c r="D2" s="233" t="s">
        <v>600</v>
      </c>
      <c r="E2" s="233" t="s">
        <v>601</v>
      </c>
      <c r="F2" s="233" t="s">
        <v>388</v>
      </c>
      <c r="G2" s="233" t="s">
        <v>602</v>
      </c>
      <c r="H2" s="233" t="s">
        <v>603</v>
      </c>
      <c r="J2" s="234" t="s">
        <v>604</v>
      </c>
      <c r="K2" s="234" t="s">
        <v>605</v>
      </c>
    </row>
    <row r="3">
      <c r="A3" s="4"/>
      <c r="B3" s="235" t="s">
        <v>606</v>
      </c>
      <c r="C3" s="235" t="s">
        <v>85</v>
      </c>
      <c r="D3" s="235">
        <v>33.0</v>
      </c>
      <c r="E3" s="236" t="s">
        <v>163</v>
      </c>
      <c r="F3" s="237">
        <v>1.0</v>
      </c>
      <c r="G3" s="235" t="s">
        <v>85</v>
      </c>
      <c r="H3" s="238">
        <f>SUM(K3:K16)</f>
        <v>50</v>
      </c>
      <c r="J3" s="239" t="s">
        <v>68</v>
      </c>
      <c r="K3" s="239">
        <v>10.0</v>
      </c>
    </row>
    <row r="4">
      <c r="A4" s="4"/>
      <c r="B4" s="238"/>
      <c r="C4" s="238"/>
      <c r="D4" s="238"/>
      <c r="E4" s="236" t="s">
        <v>165</v>
      </c>
      <c r="F4" s="237">
        <v>2.0</v>
      </c>
      <c r="G4" s="235" t="s">
        <v>166</v>
      </c>
      <c r="H4" s="235" t="s">
        <v>607</v>
      </c>
      <c r="J4" s="239" t="s">
        <v>85</v>
      </c>
      <c r="K4" s="239">
        <v>10.0</v>
      </c>
    </row>
    <row r="5">
      <c r="A5" s="4"/>
      <c r="B5" s="238"/>
      <c r="C5" s="238"/>
      <c r="D5" s="238"/>
      <c r="E5" s="236" t="s">
        <v>167</v>
      </c>
      <c r="F5" s="237">
        <v>1.0</v>
      </c>
      <c r="G5" s="235" t="s">
        <v>168</v>
      </c>
      <c r="H5" s="238"/>
      <c r="J5" s="239" t="s">
        <v>97</v>
      </c>
      <c r="K5" s="239">
        <v>10.0</v>
      </c>
    </row>
    <row r="6">
      <c r="A6" s="4"/>
      <c r="B6" s="238"/>
      <c r="C6" s="238"/>
      <c r="D6" s="238"/>
      <c r="E6" s="236" t="s">
        <v>169</v>
      </c>
      <c r="F6" s="237">
        <v>3.0</v>
      </c>
      <c r="G6" s="235" t="s">
        <v>97</v>
      </c>
      <c r="H6" s="238"/>
      <c r="J6" s="239" t="s">
        <v>168</v>
      </c>
      <c r="K6" s="239">
        <v>10.0</v>
      </c>
    </row>
    <row r="7">
      <c r="A7" s="4"/>
      <c r="B7" s="238"/>
      <c r="C7" s="238"/>
      <c r="D7" s="238"/>
      <c r="E7" s="236" t="s">
        <v>170</v>
      </c>
      <c r="F7" s="237">
        <v>3.0</v>
      </c>
      <c r="G7" s="235" t="s">
        <v>97</v>
      </c>
      <c r="H7" s="238"/>
      <c r="J7" s="239" t="s">
        <v>166</v>
      </c>
      <c r="K7" s="239">
        <v>10.0</v>
      </c>
    </row>
    <row r="8">
      <c r="A8" s="4"/>
      <c r="B8" s="238"/>
      <c r="C8" s="238"/>
      <c r="D8" s="238"/>
      <c r="E8" s="236" t="s">
        <v>171</v>
      </c>
      <c r="F8" s="237">
        <v>3.0</v>
      </c>
      <c r="G8" s="235" t="s">
        <v>166</v>
      </c>
      <c r="H8" s="238"/>
      <c r="J8" s="240"/>
      <c r="K8" s="240"/>
    </row>
    <row r="9">
      <c r="A9" s="4"/>
      <c r="B9" s="238"/>
      <c r="C9" s="238"/>
      <c r="D9" s="238"/>
      <c r="E9" s="236" t="s">
        <v>172</v>
      </c>
      <c r="F9" s="237">
        <v>3.0</v>
      </c>
      <c r="G9" s="235" t="s">
        <v>85</v>
      </c>
      <c r="H9" s="238"/>
      <c r="J9" s="240"/>
      <c r="K9" s="240"/>
    </row>
    <row r="10">
      <c r="A10" s="4"/>
      <c r="B10" s="238"/>
      <c r="C10" s="238"/>
      <c r="D10" s="238"/>
      <c r="E10" s="236" t="s">
        <v>173</v>
      </c>
      <c r="F10" s="237">
        <v>3.0</v>
      </c>
      <c r="G10" s="235" t="s">
        <v>68</v>
      </c>
      <c r="H10" s="238"/>
      <c r="J10" s="240"/>
      <c r="K10" s="240"/>
    </row>
    <row r="11">
      <c r="A11" s="4"/>
      <c r="B11" s="238"/>
      <c r="C11" s="238"/>
      <c r="D11" s="238"/>
      <c r="E11" s="236" t="s">
        <v>174</v>
      </c>
      <c r="F11" s="237">
        <v>3.0</v>
      </c>
      <c r="G11" s="235" t="s">
        <v>168</v>
      </c>
      <c r="H11" s="238"/>
      <c r="J11" s="240"/>
      <c r="K11" s="240"/>
    </row>
    <row r="12">
      <c r="A12" s="4"/>
      <c r="B12" s="238"/>
      <c r="C12" s="238"/>
      <c r="D12" s="238"/>
      <c r="E12" s="236" t="s">
        <v>175</v>
      </c>
      <c r="F12" s="237">
        <v>3.0</v>
      </c>
      <c r="G12" s="235" t="s">
        <v>68</v>
      </c>
      <c r="H12" s="238"/>
      <c r="J12" s="240"/>
      <c r="K12" s="240"/>
    </row>
    <row r="13">
      <c r="A13" s="4"/>
      <c r="B13" s="238"/>
      <c r="C13" s="238"/>
      <c r="D13" s="238"/>
      <c r="E13" s="236" t="s">
        <v>176</v>
      </c>
      <c r="F13" s="237">
        <v>3.0</v>
      </c>
      <c r="G13" s="235" t="s">
        <v>166</v>
      </c>
      <c r="H13" s="238"/>
      <c r="J13" s="240"/>
      <c r="K13" s="240"/>
    </row>
    <row r="14">
      <c r="A14" s="4"/>
      <c r="B14" s="238"/>
      <c r="C14" s="238"/>
      <c r="D14" s="238"/>
      <c r="E14" s="236" t="s">
        <v>177</v>
      </c>
      <c r="F14" s="237">
        <v>3.0</v>
      </c>
      <c r="G14" s="235" t="s">
        <v>97</v>
      </c>
      <c r="H14" s="238"/>
      <c r="J14" s="240"/>
      <c r="K14" s="240"/>
    </row>
    <row r="15">
      <c r="A15" s="4"/>
      <c r="B15" s="238"/>
      <c r="C15" s="238"/>
      <c r="D15" s="238"/>
      <c r="E15" s="236" t="s">
        <v>178</v>
      </c>
      <c r="F15" s="237">
        <v>2.0</v>
      </c>
      <c r="G15" s="235" t="s">
        <v>68</v>
      </c>
      <c r="H15" s="238"/>
      <c r="J15" s="240"/>
      <c r="K15" s="240"/>
    </row>
    <row r="16">
      <c r="A16" s="4"/>
      <c r="B16" s="4"/>
      <c r="C16" s="233" t="s">
        <v>608</v>
      </c>
      <c r="D16" s="235">
        <f>SUM(D3:D6)</f>
        <v>33</v>
      </c>
      <c r="E16" s="4"/>
      <c r="F16" s="4"/>
      <c r="G16" s="4"/>
      <c r="H16" s="4"/>
      <c r="J16" s="240"/>
      <c r="K16" s="240"/>
    </row>
    <row r="17">
      <c r="A17" s="4"/>
      <c r="B17" s="3"/>
      <c r="C17" s="3"/>
      <c r="D17" s="3"/>
      <c r="E17" s="4"/>
      <c r="F17" s="4"/>
      <c r="G17" s="4"/>
      <c r="H17" s="4"/>
      <c r="J17" s="241"/>
      <c r="K17" s="4"/>
    </row>
    <row r="18">
      <c r="A18" s="4"/>
      <c r="B18" s="4"/>
      <c r="C18" s="3"/>
      <c r="D18" s="3"/>
      <c r="E18" s="4"/>
      <c r="F18" s="4"/>
      <c r="G18" s="4"/>
      <c r="H18" s="4"/>
    </row>
    <row r="19">
      <c r="A19" s="4"/>
      <c r="B19" s="4"/>
      <c r="C19" s="3"/>
      <c r="D19" s="3"/>
      <c r="E19" s="4"/>
      <c r="F19" s="4"/>
      <c r="G19" s="4"/>
      <c r="H19" s="4"/>
    </row>
    <row r="20">
      <c r="A20" s="242" t="s">
        <v>609</v>
      </c>
      <c r="B20" s="232">
        <v>44467.0</v>
      </c>
      <c r="C20" s="4"/>
      <c r="D20" s="4"/>
      <c r="E20" s="4"/>
      <c r="F20" s="4"/>
      <c r="G20" s="4"/>
      <c r="H20" s="4"/>
    </row>
    <row r="21">
      <c r="A21" s="4"/>
      <c r="B21" s="233" t="s">
        <v>599</v>
      </c>
      <c r="C21" s="233" t="s">
        <v>60</v>
      </c>
      <c r="D21" s="233" t="s">
        <v>600</v>
      </c>
      <c r="E21" s="233" t="s">
        <v>601</v>
      </c>
      <c r="F21" s="233" t="s">
        <v>388</v>
      </c>
      <c r="G21" s="233" t="s">
        <v>602</v>
      </c>
      <c r="H21" s="233" t="s">
        <v>603</v>
      </c>
      <c r="J21" s="234" t="s">
        <v>604</v>
      </c>
      <c r="K21" s="234" t="s">
        <v>605</v>
      </c>
    </row>
    <row r="22">
      <c r="A22" s="4"/>
      <c r="B22" s="235" t="s">
        <v>25</v>
      </c>
      <c r="C22" s="235" t="s">
        <v>68</v>
      </c>
      <c r="D22" s="235">
        <v>37.0</v>
      </c>
      <c r="E22" s="236" t="s">
        <v>179</v>
      </c>
      <c r="F22" s="237">
        <v>0.5</v>
      </c>
      <c r="G22" s="235" t="s">
        <v>168</v>
      </c>
      <c r="H22" s="238">
        <f>SUM(K22:K26)</f>
        <v>73</v>
      </c>
      <c r="J22" s="239" t="s">
        <v>68</v>
      </c>
      <c r="K22" s="243">
        <v>16.0</v>
      </c>
    </row>
    <row r="23">
      <c r="A23" s="4"/>
      <c r="B23" s="238"/>
      <c r="C23" s="238"/>
      <c r="D23" s="238"/>
      <c r="E23" s="236" t="s">
        <v>180</v>
      </c>
      <c r="F23" s="237">
        <v>0.5</v>
      </c>
      <c r="G23" s="235" t="s">
        <v>168</v>
      </c>
      <c r="H23" s="235" t="s">
        <v>607</v>
      </c>
      <c r="J23" s="239" t="s">
        <v>85</v>
      </c>
      <c r="K23" s="243">
        <v>15.0</v>
      </c>
    </row>
    <row r="24">
      <c r="A24" s="4"/>
      <c r="B24" s="238"/>
      <c r="C24" s="238"/>
      <c r="D24" s="238"/>
      <c r="E24" s="236" t="s">
        <v>181</v>
      </c>
      <c r="F24" s="237">
        <v>1.0</v>
      </c>
      <c r="G24" s="235" t="s">
        <v>85</v>
      </c>
      <c r="H24" s="238"/>
      <c r="J24" s="239" t="s">
        <v>97</v>
      </c>
      <c r="K24" s="243">
        <v>20.0</v>
      </c>
    </row>
    <row r="25">
      <c r="A25" s="4"/>
      <c r="B25" s="238"/>
      <c r="C25" s="238"/>
      <c r="D25" s="238"/>
      <c r="E25" s="236" t="s">
        <v>182</v>
      </c>
      <c r="F25" s="237">
        <v>1.0</v>
      </c>
      <c r="G25" s="235" t="s">
        <v>610</v>
      </c>
      <c r="H25" s="238"/>
      <c r="J25" s="239" t="s">
        <v>168</v>
      </c>
      <c r="K25" s="239">
        <v>10.0</v>
      </c>
    </row>
    <row r="26">
      <c r="A26" s="4"/>
      <c r="B26" s="238"/>
      <c r="C26" s="238"/>
      <c r="D26" s="238"/>
      <c r="E26" s="236" t="s">
        <v>183</v>
      </c>
      <c r="F26" s="237">
        <v>2.0</v>
      </c>
      <c r="G26" s="235" t="s">
        <v>97</v>
      </c>
      <c r="H26" s="238"/>
      <c r="J26" s="239" t="s">
        <v>166</v>
      </c>
      <c r="K26" s="243">
        <v>12.0</v>
      </c>
    </row>
    <row r="27">
      <c r="A27" s="4"/>
      <c r="B27" s="235"/>
      <c r="C27" s="235"/>
      <c r="D27" s="235"/>
      <c r="E27" s="236" t="s">
        <v>184</v>
      </c>
      <c r="F27" s="237">
        <v>2.0</v>
      </c>
      <c r="G27" s="235" t="s">
        <v>610</v>
      </c>
      <c r="H27" s="238"/>
      <c r="J27" s="241"/>
      <c r="K27" s="4"/>
    </row>
    <row r="28">
      <c r="A28" s="4"/>
      <c r="B28" s="238"/>
      <c r="C28" s="238"/>
      <c r="D28" s="238"/>
      <c r="E28" s="236" t="s">
        <v>185</v>
      </c>
      <c r="F28" s="237">
        <v>2.0</v>
      </c>
      <c r="G28" s="235" t="s">
        <v>85</v>
      </c>
      <c r="H28" s="238"/>
    </row>
    <row r="29">
      <c r="A29" s="4"/>
      <c r="B29" s="238"/>
      <c r="C29" s="238"/>
      <c r="D29" s="238"/>
      <c r="E29" s="236" t="s">
        <v>186</v>
      </c>
      <c r="F29" s="237">
        <v>2.0</v>
      </c>
      <c r="G29" s="235" t="s">
        <v>68</v>
      </c>
      <c r="H29" s="238"/>
    </row>
    <row r="30">
      <c r="A30" s="4"/>
      <c r="B30" s="238"/>
      <c r="C30" s="238"/>
      <c r="D30" s="238"/>
      <c r="E30" s="236" t="s">
        <v>187</v>
      </c>
      <c r="F30" s="237">
        <v>2.0</v>
      </c>
      <c r="G30" s="235" t="s">
        <v>168</v>
      </c>
      <c r="H30" s="238"/>
    </row>
    <row r="31">
      <c r="A31" s="4"/>
      <c r="B31" s="238"/>
      <c r="C31" s="238"/>
      <c r="D31" s="238"/>
      <c r="E31" s="236" t="s">
        <v>188</v>
      </c>
      <c r="F31" s="237">
        <v>2.0</v>
      </c>
      <c r="G31" s="235" t="s">
        <v>68</v>
      </c>
      <c r="H31" s="238"/>
    </row>
    <row r="32">
      <c r="A32" s="4"/>
      <c r="B32" s="238"/>
      <c r="C32" s="238"/>
      <c r="D32" s="238"/>
      <c r="E32" s="236" t="s">
        <v>189</v>
      </c>
      <c r="F32" s="237">
        <v>2.0</v>
      </c>
      <c r="G32" s="235" t="s">
        <v>97</v>
      </c>
      <c r="H32" s="238"/>
    </row>
    <row r="33">
      <c r="A33" s="4"/>
      <c r="B33" s="238"/>
      <c r="C33" s="238"/>
      <c r="D33" s="238"/>
      <c r="E33" s="236" t="s">
        <v>190</v>
      </c>
      <c r="F33" s="237">
        <v>2.0</v>
      </c>
      <c r="G33" s="235" t="s">
        <v>97</v>
      </c>
      <c r="H33" s="238"/>
    </row>
    <row r="34">
      <c r="A34" s="4"/>
      <c r="B34" s="238"/>
      <c r="C34" s="238"/>
      <c r="D34" s="238"/>
      <c r="E34" s="236" t="s">
        <v>191</v>
      </c>
      <c r="F34" s="237">
        <v>2.0</v>
      </c>
      <c r="G34" s="235" t="s">
        <v>610</v>
      </c>
      <c r="H34" s="238"/>
    </row>
    <row r="35">
      <c r="A35" s="4"/>
      <c r="B35" s="238"/>
      <c r="C35" s="238"/>
      <c r="D35" s="238"/>
      <c r="E35" s="236" t="s">
        <v>192</v>
      </c>
      <c r="F35" s="237">
        <v>2.0</v>
      </c>
      <c r="G35" s="235" t="s">
        <v>85</v>
      </c>
      <c r="H35" s="238"/>
    </row>
    <row r="36">
      <c r="A36" s="4"/>
      <c r="B36" s="238"/>
      <c r="C36" s="238"/>
      <c r="D36" s="238"/>
      <c r="E36" s="236" t="s">
        <v>193</v>
      </c>
      <c r="F36" s="237">
        <v>2.0</v>
      </c>
      <c r="G36" s="235" t="s">
        <v>68</v>
      </c>
      <c r="H36" s="238"/>
    </row>
    <row r="37">
      <c r="A37" s="4"/>
      <c r="B37" s="238"/>
      <c r="C37" s="238"/>
      <c r="D37" s="238"/>
      <c r="E37" s="236" t="s">
        <v>194</v>
      </c>
      <c r="F37" s="237">
        <v>2.0</v>
      </c>
      <c r="G37" s="235" t="s">
        <v>168</v>
      </c>
      <c r="H37" s="238"/>
    </row>
    <row r="38">
      <c r="A38" s="4"/>
      <c r="B38" s="238"/>
      <c r="C38" s="238"/>
      <c r="D38" s="238"/>
      <c r="E38" s="236" t="s">
        <v>195</v>
      </c>
      <c r="F38" s="237">
        <v>2.0</v>
      </c>
      <c r="G38" s="235" t="s">
        <v>68</v>
      </c>
      <c r="H38" s="238"/>
    </row>
    <row r="39">
      <c r="A39" s="4"/>
      <c r="B39" s="238"/>
      <c r="C39" s="238"/>
      <c r="D39" s="238"/>
      <c r="E39" s="236" t="s">
        <v>196</v>
      </c>
      <c r="F39" s="237">
        <v>2.0</v>
      </c>
      <c r="G39" s="235" t="s">
        <v>97</v>
      </c>
      <c r="H39" s="238"/>
    </row>
    <row r="40">
      <c r="A40" s="4"/>
      <c r="B40" s="238"/>
      <c r="C40" s="238"/>
      <c r="D40" s="238"/>
      <c r="E40" s="236" t="s">
        <v>197</v>
      </c>
      <c r="F40" s="237">
        <v>2.0</v>
      </c>
      <c r="G40" s="235" t="s">
        <v>97</v>
      </c>
      <c r="H40" s="238"/>
    </row>
    <row r="41">
      <c r="A41" s="4"/>
      <c r="B41" s="238"/>
      <c r="C41" s="238"/>
      <c r="D41" s="238"/>
      <c r="E41" s="236" t="s">
        <v>198</v>
      </c>
      <c r="F41" s="237">
        <v>2.0</v>
      </c>
      <c r="G41" s="235" t="s">
        <v>610</v>
      </c>
      <c r="H41" s="238"/>
    </row>
    <row r="42">
      <c r="A42" s="4"/>
      <c r="B42" s="238"/>
      <c r="C42" s="238"/>
      <c r="D42" s="238"/>
      <c r="E42" s="236" t="s">
        <v>199</v>
      </c>
      <c r="F42" s="237">
        <v>1.0</v>
      </c>
      <c r="G42" s="235" t="s">
        <v>610</v>
      </c>
      <c r="H42" s="238"/>
    </row>
    <row r="43">
      <c r="A43" s="4"/>
      <c r="B43" s="238"/>
      <c r="C43" s="238"/>
      <c r="D43" s="238"/>
      <c r="E43" s="236" t="s">
        <v>200</v>
      </c>
      <c r="F43" s="237">
        <v>0.5</v>
      </c>
      <c r="G43" s="235" t="s">
        <v>85</v>
      </c>
      <c r="H43" s="238"/>
    </row>
    <row r="44">
      <c r="A44" s="4"/>
      <c r="B44" s="235"/>
      <c r="C44" s="235"/>
      <c r="D44" s="238"/>
      <c r="E44" s="236" t="s">
        <v>201</v>
      </c>
      <c r="F44" s="237">
        <v>0.5</v>
      </c>
      <c r="G44" s="235" t="s">
        <v>85</v>
      </c>
      <c r="H44" s="238"/>
    </row>
    <row r="45">
      <c r="A45" s="4"/>
      <c r="B45" s="239" t="s">
        <v>26</v>
      </c>
      <c r="C45" s="239" t="s">
        <v>85</v>
      </c>
      <c r="D45" s="235">
        <v>8.5</v>
      </c>
      <c r="E45" s="236" t="s">
        <v>202</v>
      </c>
      <c r="F45" s="237">
        <v>4.0</v>
      </c>
      <c r="G45" s="235" t="s">
        <v>85</v>
      </c>
      <c r="H45" s="238"/>
    </row>
    <row r="46">
      <c r="A46" s="4"/>
      <c r="B46" s="238"/>
      <c r="C46" s="238"/>
      <c r="D46" s="238"/>
      <c r="E46" s="236" t="s">
        <v>203</v>
      </c>
      <c r="F46" s="237">
        <v>0.5</v>
      </c>
      <c r="G46" s="235" t="s">
        <v>97</v>
      </c>
      <c r="H46" s="238"/>
    </row>
    <row r="47">
      <c r="A47" s="4"/>
      <c r="B47" s="238"/>
      <c r="C47" s="238"/>
      <c r="D47" s="238"/>
      <c r="E47" s="236" t="s">
        <v>204</v>
      </c>
      <c r="F47" s="237">
        <v>0.5</v>
      </c>
      <c r="G47" s="235" t="s">
        <v>97</v>
      </c>
      <c r="H47" s="238"/>
    </row>
    <row r="48">
      <c r="A48" s="4"/>
      <c r="B48" s="238"/>
      <c r="C48" s="238"/>
      <c r="D48" s="238"/>
      <c r="E48" s="236" t="s">
        <v>205</v>
      </c>
      <c r="F48" s="237">
        <v>0.5</v>
      </c>
      <c r="G48" s="235" t="s">
        <v>610</v>
      </c>
      <c r="H48" s="238"/>
    </row>
    <row r="49">
      <c r="A49" s="4"/>
      <c r="B49" s="238"/>
      <c r="C49" s="238"/>
      <c r="D49" s="238"/>
      <c r="E49" s="236" t="s">
        <v>206</v>
      </c>
      <c r="F49" s="237">
        <v>0.5</v>
      </c>
      <c r="G49" s="235" t="s">
        <v>85</v>
      </c>
      <c r="H49" s="238"/>
    </row>
    <row r="50">
      <c r="A50" s="4"/>
      <c r="B50" s="238"/>
      <c r="C50" s="238"/>
      <c r="D50" s="238"/>
      <c r="E50" s="236" t="s">
        <v>207</v>
      </c>
      <c r="F50" s="237">
        <v>0.5</v>
      </c>
      <c r="G50" s="235" t="s">
        <v>68</v>
      </c>
      <c r="H50" s="238"/>
    </row>
    <row r="51">
      <c r="A51" s="4"/>
      <c r="B51" s="238"/>
      <c r="C51" s="238"/>
      <c r="D51" s="238"/>
      <c r="E51" s="236" t="s">
        <v>208</v>
      </c>
      <c r="F51" s="237">
        <v>0.5</v>
      </c>
      <c r="G51" s="235" t="s">
        <v>168</v>
      </c>
      <c r="H51" s="238"/>
    </row>
    <row r="52">
      <c r="A52" s="4"/>
      <c r="B52" s="238"/>
      <c r="C52" s="238"/>
      <c r="D52" s="238"/>
      <c r="E52" s="236" t="s">
        <v>209</v>
      </c>
      <c r="F52" s="237">
        <v>0.5</v>
      </c>
      <c r="G52" s="235" t="s">
        <v>68</v>
      </c>
      <c r="H52" s="238"/>
    </row>
    <row r="53">
      <c r="A53" s="4"/>
      <c r="B53" s="238"/>
      <c r="C53" s="238"/>
      <c r="D53" s="238"/>
      <c r="E53" s="236" t="s">
        <v>210</v>
      </c>
      <c r="F53" s="237">
        <v>0.5</v>
      </c>
      <c r="G53" s="235" t="s">
        <v>610</v>
      </c>
      <c r="H53" s="238"/>
    </row>
    <row r="54">
      <c r="A54" s="4"/>
      <c r="B54" s="238"/>
      <c r="C54" s="238"/>
      <c r="D54" s="238"/>
      <c r="E54" s="236" t="s">
        <v>211</v>
      </c>
      <c r="F54" s="237">
        <v>0.5</v>
      </c>
      <c r="G54" s="235" t="s">
        <v>97</v>
      </c>
      <c r="H54" s="238"/>
    </row>
    <row r="55">
      <c r="A55" s="4"/>
      <c r="B55" s="235" t="s">
        <v>213</v>
      </c>
      <c r="C55" s="235" t="s">
        <v>97</v>
      </c>
      <c r="D55" s="235">
        <v>7.0</v>
      </c>
      <c r="E55" s="236" t="s">
        <v>212</v>
      </c>
      <c r="F55" s="237">
        <v>3.0</v>
      </c>
      <c r="G55" s="235" t="s">
        <v>97</v>
      </c>
      <c r="H55" s="238"/>
    </row>
    <row r="56">
      <c r="A56" s="4"/>
      <c r="B56" s="238"/>
      <c r="C56" s="238"/>
      <c r="D56" s="238"/>
      <c r="E56" s="236" t="s">
        <v>214</v>
      </c>
      <c r="F56" s="237">
        <v>3.0</v>
      </c>
      <c r="G56" s="235" t="s">
        <v>97</v>
      </c>
      <c r="H56" s="238"/>
    </row>
    <row r="57">
      <c r="A57" s="4"/>
      <c r="B57" s="238"/>
      <c r="C57" s="238"/>
      <c r="D57" s="238"/>
      <c r="E57" s="236" t="s">
        <v>215</v>
      </c>
      <c r="F57" s="237">
        <v>1.0</v>
      </c>
      <c r="G57" s="235" t="s">
        <v>97</v>
      </c>
      <c r="H57" s="238"/>
    </row>
    <row r="58">
      <c r="A58" s="4"/>
      <c r="B58" s="235" t="s">
        <v>28</v>
      </c>
      <c r="C58" s="235" t="s">
        <v>166</v>
      </c>
      <c r="D58" s="235">
        <v>4.0</v>
      </c>
      <c r="E58" s="236" t="s">
        <v>216</v>
      </c>
      <c r="F58" s="237">
        <v>1.0</v>
      </c>
      <c r="G58" s="235" t="s">
        <v>68</v>
      </c>
      <c r="H58" s="238"/>
    </row>
    <row r="59">
      <c r="A59" s="4"/>
      <c r="B59" s="238"/>
      <c r="C59" s="238"/>
      <c r="D59" s="238"/>
      <c r="E59" s="236" t="s">
        <v>217</v>
      </c>
      <c r="F59" s="237">
        <v>1.5</v>
      </c>
      <c r="G59" s="235" t="s">
        <v>85</v>
      </c>
      <c r="H59" s="238"/>
    </row>
    <row r="60">
      <c r="A60" s="4"/>
      <c r="B60" s="238"/>
      <c r="C60" s="238"/>
      <c r="D60" s="238"/>
      <c r="E60" s="236" t="s">
        <v>218</v>
      </c>
      <c r="F60" s="237">
        <v>1.5</v>
      </c>
      <c r="G60" s="235" t="s">
        <v>610</v>
      </c>
      <c r="H60" s="238"/>
    </row>
    <row r="61">
      <c r="A61" s="4"/>
      <c r="B61" s="4"/>
      <c r="C61" s="233" t="s">
        <v>608</v>
      </c>
      <c r="D61" s="235">
        <f>SUM(D22:D60)</f>
        <v>56.5</v>
      </c>
      <c r="E61" s="4"/>
      <c r="F61" s="4"/>
      <c r="G61" s="4"/>
      <c r="H61" s="4"/>
    </row>
    <row r="62">
      <c r="A62" s="4"/>
      <c r="B62" s="4"/>
      <c r="C62" s="4"/>
      <c r="D62" s="4"/>
      <c r="E62" s="4"/>
      <c r="F62" s="4"/>
      <c r="G62" s="4"/>
      <c r="H62" s="4"/>
    </row>
    <row r="63">
      <c r="A63" s="4"/>
      <c r="B63" s="4"/>
      <c r="C63" s="4"/>
      <c r="D63" s="4"/>
      <c r="E63" s="4"/>
      <c r="F63" s="4"/>
      <c r="G63" s="4"/>
      <c r="H63" s="4"/>
    </row>
    <row r="64">
      <c r="A64" s="244" t="s">
        <v>611</v>
      </c>
      <c r="B64" s="232">
        <v>44481.0</v>
      </c>
      <c r="C64" s="4"/>
      <c r="D64" s="4"/>
      <c r="E64" s="4"/>
      <c r="F64" s="4"/>
      <c r="G64" s="4"/>
      <c r="H64" s="4"/>
    </row>
    <row r="65">
      <c r="A65" s="4"/>
      <c r="B65" s="233" t="s">
        <v>599</v>
      </c>
      <c r="C65" s="233" t="s">
        <v>60</v>
      </c>
      <c r="D65" s="233" t="s">
        <v>600</v>
      </c>
      <c r="E65" s="233" t="s">
        <v>601</v>
      </c>
      <c r="F65" s="233" t="s">
        <v>388</v>
      </c>
      <c r="G65" s="233" t="s">
        <v>602</v>
      </c>
      <c r="H65" s="233" t="s">
        <v>603</v>
      </c>
      <c r="J65" s="234" t="s">
        <v>604</v>
      </c>
      <c r="K65" s="234" t="s">
        <v>605</v>
      </c>
    </row>
    <row r="66">
      <c r="A66" s="4"/>
      <c r="B66" s="235" t="s">
        <v>29</v>
      </c>
      <c r="C66" s="235" t="s">
        <v>168</v>
      </c>
      <c r="D66" s="235">
        <v>30.0</v>
      </c>
      <c r="E66" s="236" t="s">
        <v>219</v>
      </c>
      <c r="F66" s="237">
        <v>1.0</v>
      </c>
      <c r="G66" s="235" t="s">
        <v>168</v>
      </c>
      <c r="H66" s="238">
        <f>SUM(K66:K70)</f>
        <v>40</v>
      </c>
      <c r="J66" s="239" t="s">
        <v>68</v>
      </c>
      <c r="K66" s="243">
        <v>8.0</v>
      </c>
    </row>
    <row r="67">
      <c r="A67" s="4"/>
      <c r="B67" s="238"/>
      <c r="C67" s="238"/>
      <c r="D67" s="238"/>
      <c r="E67" s="236" t="s">
        <v>220</v>
      </c>
      <c r="F67" s="237">
        <v>1.0</v>
      </c>
      <c r="G67" s="235" t="s">
        <v>168</v>
      </c>
      <c r="H67" s="235" t="s">
        <v>607</v>
      </c>
      <c r="J67" s="239" t="s">
        <v>85</v>
      </c>
      <c r="K67" s="243">
        <v>8.0</v>
      </c>
    </row>
    <row r="68">
      <c r="A68" s="4"/>
      <c r="B68" s="238"/>
      <c r="C68" s="238"/>
      <c r="D68" s="238"/>
      <c r="E68" s="236" t="s">
        <v>221</v>
      </c>
      <c r="F68" s="237">
        <v>1.0</v>
      </c>
      <c r="G68" s="235" t="s">
        <v>168</v>
      </c>
      <c r="H68" s="238"/>
      <c r="J68" s="239" t="s">
        <v>97</v>
      </c>
      <c r="K68" s="243">
        <v>8.0</v>
      </c>
    </row>
    <row r="69">
      <c r="A69" s="4"/>
      <c r="B69" s="238"/>
      <c r="C69" s="238"/>
      <c r="D69" s="238"/>
      <c r="E69" s="236" t="s">
        <v>222</v>
      </c>
      <c r="F69" s="237">
        <v>3.0</v>
      </c>
      <c r="G69" s="235" t="s">
        <v>97</v>
      </c>
      <c r="H69" s="238"/>
      <c r="J69" s="239" t="s">
        <v>168</v>
      </c>
      <c r="K69" s="243">
        <v>8.0</v>
      </c>
    </row>
    <row r="70">
      <c r="A70" s="4"/>
      <c r="B70" s="238"/>
      <c r="C70" s="238"/>
      <c r="D70" s="238"/>
      <c r="E70" s="236" t="s">
        <v>223</v>
      </c>
      <c r="F70" s="237">
        <v>3.0</v>
      </c>
      <c r="G70" s="235" t="s">
        <v>68</v>
      </c>
      <c r="H70" s="238"/>
      <c r="J70" s="239" t="s">
        <v>166</v>
      </c>
      <c r="K70" s="243">
        <v>8.0</v>
      </c>
    </row>
    <row r="71">
      <c r="A71" s="4"/>
      <c r="B71" s="235"/>
      <c r="C71" s="235"/>
      <c r="D71" s="235"/>
      <c r="E71" s="236" t="s">
        <v>224</v>
      </c>
      <c r="F71" s="237">
        <v>3.0</v>
      </c>
      <c r="G71" s="235" t="s">
        <v>85</v>
      </c>
      <c r="H71" s="238"/>
      <c r="J71" s="241"/>
      <c r="K71" s="4"/>
    </row>
    <row r="72">
      <c r="A72" s="4"/>
      <c r="B72" s="238"/>
      <c r="C72" s="238"/>
      <c r="D72" s="238"/>
      <c r="E72" s="236" t="s">
        <v>225</v>
      </c>
      <c r="F72" s="237">
        <v>3.0</v>
      </c>
      <c r="G72" s="235" t="s">
        <v>168</v>
      </c>
      <c r="H72" s="238"/>
    </row>
    <row r="73">
      <c r="A73" s="4"/>
      <c r="B73" s="238"/>
      <c r="C73" s="238"/>
      <c r="D73" s="238"/>
      <c r="E73" s="236" t="s">
        <v>226</v>
      </c>
      <c r="F73" s="237">
        <v>3.0</v>
      </c>
      <c r="G73" s="235" t="s">
        <v>610</v>
      </c>
      <c r="H73" s="238"/>
    </row>
    <row r="74">
      <c r="A74" s="4"/>
      <c r="B74" s="238"/>
      <c r="C74" s="238"/>
      <c r="D74" s="238"/>
      <c r="E74" s="236" t="s">
        <v>227</v>
      </c>
      <c r="F74" s="237">
        <v>3.0</v>
      </c>
      <c r="G74" s="235" t="s">
        <v>68</v>
      </c>
      <c r="H74" s="238"/>
    </row>
    <row r="75">
      <c r="A75" s="4"/>
      <c r="B75" s="238"/>
      <c r="C75" s="238"/>
      <c r="D75" s="238"/>
      <c r="E75" s="236" t="s">
        <v>228</v>
      </c>
      <c r="F75" s="237">
        <v>3.0</v>
      </c>
      <c r="G75" s="235" t="s">
        <v>610</v>
      </c>
      <c r="H75" s="238"/>
    </row>
    <row r="76">
      <c r="A76" s="4"/>
      <c r="B76" s="238"/>
      <c r="C76" s="238"/>
      <c r="D76" s="238"/>
      <c r="E76" s="236" t="s">
        <v>229</v>
      </c>
      <c r="F76" s="237">
        <v>3.0</v>
      </c>
      <c r="G76" s="235" t="s">
        <v>85</v>
      </c>
      <c r="H76" s="238"/>
    </row>
    <row r="77">
      <c r="A77" s="4"/>
      <c r="B77" s="238"/>
      <c r="C77" s="238"/>
      <c r="D77" s="238"/>
      <c r="E77" s="236" t="s">
        <v>230</v>
      </c>
      <c r="F77" s="237">
        <v>1.0</v>
      </c>
      <c r="G77" s="235" t="s">
        <v>610</v>
      </c>
      <c r="H77" s="238"/>
    </row>
    <row r="78">
      <c r="A78" s="4"/>
      <c r="B78" s="238"/>
      <c r="C78" s="238"/>
      <c r="D78" s="238"/>
      <c r="E78" s="236" t="s">
        <v>231</v>
      </c>
      <c r="F78" s="237">
        <v>1.0</v>
      </c>
      <c r="G78" s="235" t="s">
        <v>610</v>
      </c>
      <c r="H78" s="238"/>
    </row>
    <row r="79">
      <c r="A79" s="4"/>
      <c r="B79" s="238"/>
      <c r="C79" s="238"/>
      <c r="D79" s="238"/>
      <c r="E79" s="236" t="s">
        <v>232</v>
      </c>
      <c r="F79" s="237">
        <v>1.0</v>
      </c>
      <c r="G79" s="235" t="s">
        <v>610</v>
      </c>
      <c r="H79" s="238"/>
    </row>
    <row r="80">
      <c r="A80" s="4"/>
      <c r="B80" s="4"/>
      <c r="C80" s="233" t="s">
        <v>608</v>
      </c>
      <c r="D80" s="235">
        <f>SUM(D66:D79)</f>
        <v>30</v>
      </c>
      <c r="E80" s="4"/>
      <c r="F80" s="4"/>
      <c r="G80" s="4"/>
      <c r="H80" s="4"/>
    </row>
    <row r="81">
      <c r="A81" s="4"/>
      <c r="B81" s="4"/>
      <c r="C81" s="4"/>
      <c r="D81" s="4"/>
      <c r="E81" s="4"/>
      <c r="F81" s="4"/>
      <c r="G81" s="4"/>
      <c r="H81" s="4"/>
    </row>
    <row r="82">
      <c r="A82" s="4"/>
      <c r="B82" s="4"/>
      <c r="C82" s="4"/>
      <c r="D82" s="4"/>
      <c r="E82" s="4"/>
      <c r="F82" s="4"/>
      <c r="G82" s="4"/>
      <c r="H82" s="4"/>
    </row>
    <row r="83">
      <c r="A83" s="245" t="s">
        <v>612</v>
      </c>
      <c r="B83" s="232">
        <v>44489.0</v>
      </c>
      <c r="C83" s="4"/>
      <c r="D83" s="4"/>
      <c r="E83" s="4"/>
      <c r="F83" s="4"/>
      <c r="G83" s="4"/>
      <c r="H83" s="4"/>
    </row>
    <row r="84">
      <c r="A84" s="4"/>
      <c r="B84" s="246" t="s">
        <v>599</v>
      </c>
      <c r="C84" s="246" t="s">
        <v>60</v>
      </c>
      <c r="D84" s="246" t="s">
        <v>600</v>
      </c>
      <c r="E84" s="246" t="s">
        <v>601</v>
      </c>
      <c r="F84" s="246" t="s">
        <v>388</v>
      </c>
      <c r="G84" s="246" t="s">
        <v>602</v>
      </c>
      <c r="H84" s="246" t="s">
        <v>603</v>
      </c>
      <c r="J84" s="234" t="s">
        <v>604</v>
      </c>
      <c r="K84" s="234" t="s">
        <v>605</v>
      </c>
    </row>
    <row r="85">
      <c r="A85" s="4"/>
      <c r="B85" s="237" t="s">
        <v>33</v>
      </c>
      <c r="C85" s="237" t="s">
        <v>166</v>
      </c>
      <c r="D85" s="237">
        <v>22.0</v>
      </c>
      <c r="E85" s="236" t="s">
        <v>235</v>
      </c>
      <c r="F85" s="237">
        <v>2.0</v>
      </c>
      <c r="G85" s="237" t="s">
        <v>68</v>
      </c>
      <c r="H85" s="247">
        <f>SUM(K85:K89)</f>
        <v>90</v>
      </c>
      <c r="J85" s="239" t="s">
        <v>68</v>
      </c>
      <c r="K85" s="243">
        <v>18.0</v>
      </c>
    </row>
    <row r="86">
      <c r="A86" s="4"/>
      <c r="B86" s="247"/>
      <c r="C86" s="247"/>
      <c r="D86" s="247"/>
      <c r="E86" s="236" t="s">
        <v>236</v>
      </c>
      <c r="F86" s="237">
        <v>2.0</v>
      </c>
      <c r="G86" s="237" t="s">
        <v>85</v>
      </c>
      <c r="H86" s="237" t="s">
        <v>607</v>
      </c>
      <c r="J86" s="239" t="s">
        <v>85</v>
      </c>
      <c r="K86" s="243">
        <v>18.0</v>
      </c>
    </row>
    <row r="87">
      <c r="A87" s="4"/>
      <c r="B87" s="247"/>
      <c r="C87" s="247"/>
      <c r="D87" s="247"/>
      <c r="E87" s="236" t="s">
        <v>237</v>
      </c>
      <c r="F87" s="237">
        <v>2.0</v>
      </c>
      <c r="G87" s="237" t="s">
        <v>97</v>
      </c>
      <c r="H87" s="247"/>
      <c r="J87" s="239" t="s">
        <v>97</v>
      </c>
      <c r="K87" s="243">
        <v>18.0</v>
      </c>
    </row>
    <row r="88">
      <c r="A88" s="4"/>
      <c r="B88" s="247"/>
      <c r="C88" s="247"/>
      <c r="D88" s="247"/>
      <c r="E88" s="236" t="s">
        <v>238</v>
      </c>
      <c r="F88" s="237">
        <v>2.0</v>
      </c>
      <c r="G88" s="237" t="s">
        <v>168</v>
      </c>
      <c r="H88" s="247"/>
      <c r="J88" s="239" t="s">
        <v>168</v>
      </c>
      <c r="K88" s="243">
        <v>18.0</v>
      </c>
    </row>
    <row r="89">
      <c r="A89" s="4"/>
      <c r="B89" s="247"/>
      <c r="C89" s="247"/>
      <c r="D89" s="247"/>
      <c r="E89" s="236" t="s">
        <v>239</v>
      </c>
      <c r="F89" s="237">
        <v>2.0</v>
      </c>
      <c r="G89" s="237" t="s">
        <v>166</v>
      </c>
      <c r="H89" s="247"/>
      <c r="J89" s="239" t="s">
        <v>166</v>
      </c>
      <c r="K89" s="243">
        <v>18.0</v>
      </c>
    </row>
    <row r="90">
      <c r="A90" s="4"/>
      <c r="B90" s="247"/>
      <c r="C90" s="247"/>
      <c r="D90" s="247"/>
      <c r="E90" s="236" t="s">
        <v>254</v>
      </c>
      <c r="F90" s="237">
        <v>4.0</v>
      </c>
      <c r="G90" s="237" t="s">
        <v>85</v>
      </c>
      <c r="H90" s="247"/>
    </row>
    <row r="91">
      <c r="A91" s="4"/>
      <c r="B91" s="247"/>
      <c r="C91" s="247"/>
      <c r="D91" s="247"/>
      <c r="E91" s="236" t="s">
        <v>255</v>
      </c>
      <c r="F91" s="237">
        <v>4.0</v>
      </c>
      <c r="G91" s="237" t="s">
        <v>166</v>
      </c>
      <c r="H91" s="247"/>
    </row>
    <row r="92">
      <c r="A92" s="4"/>
      <c r="B92" s="247"/>
      <c r="C92" s="247"/>
      <c r="D92" s="247"/>
      <c r="E92" s="236" t="s">
        <v>256</v>
      </c>
      <c r="F92" s="237">
        <v>4.0</v>
      </c>
      <c r="G92" s="237" t="s">
        <v>168</v>
      </c>
      <c r="H92" s="247"/>
    </row>
    <row r="93">
      <c r="A93" s="4"/>
      <c r="B93" s="237" t="s">
        <v>30</v>
      </c>
      <c r="C93" s="237" t="s">
        <v>68</v>
      </c>
      <c r="D93" s="237">
        <v>26.0</v>
      </c>
      <c r="E93" s="236" t="s">
        <v>233</v>
      </c>
      <c r="F93" s="237">
        <v>4.0</v>
      </c>
      <c r="G93" s="237" t="s">
        <v>168</v>
      </c>
      <c r="H93" s="247"/>
    </row>
    <row r="94">
      <c r="A94" s="4"/>
      <c r="B94" s="247"/>
      <c r="C94" s="247"/>
      <c r="D94" s="247"/>
      <c r="E94" s="236" t="s">
        <v>234</v>
      </c>
      <c r="F94" s="237">
        <v>4.0</v>
      </c>
      <c r="G94" s="237" t="s">
        <v>97</v>
      </c>
      <c r="H94" s="247"/>
    </row>
    <row r="95">
      <c r="A95" s="4"/>
      <c r="B95" s="247"/>
      <c r="C95" s="247"/>
      <c r="D95" s="247"/>
      <c r="E95" s="236" t="s">
        <v>240</v>
      </c>
      <c r="F95" s="237">
        <v>2.0</v>
      </c>
      <c r="G95" s="237" t="s">
        <v>168</v>
      </c>
      <c r="H95" s="247"/>
    </row>
    <row r="96">
      <c r="A96" s="4"/>
      <c r="B96" s="247"/>
      <c r="C96" s="247"/>
      <c r="D96" s="247"/>
      <c r="E96" s="236" t="s">
        <v>241</v>
      </c>
      <c r="F96" s="237">
        <v>4.0</v>
      </c>
      <c r="G96" s="237" t="s">
        <v>68</v>
      </c>
      <c r="H96" s="247"/>
    </row>
    <row r="97">
      <c r="A97" s="4"/>
      <c r="B97" s="247"/>
      <c r="C97" s="247"/>
      <c r="D97" s="247"/>
      <c r="E97" s="236" t="s">
        <v>242</v>
      </c>
      <c r="F97" s="237">
        <v>4.0</v>
      </c>
      <c r="G97" s="237" t="s">
        <v>85</v>
      </c>
      <c r="H97" s="247"/>
    </row>
    <row r="98">
      <c r="A98" s="4"/>
      <c r="B98" s="237"/>
      <c r="C98" s="247"/>
      <c r="D98" s="247"/>
      <c r="E98" s="236" t="s">
        <v>243</v>
      </c>
      <c r="F98" s="237">
        <v>4.0</v>
      </c>
      <c r="G98" s="237" t="s">
        <v>166</v>
      </c>
      <c r="H98" s="247"/>
    </row>
    <row r="99">
      <c r="A99" s="4"/>
      <c r="B99" s="247"/>
      <c r="C99" s="247"/>
      <c r="D99" s="247"/>
      <c r="E99" s="236" t="s">
        <v>244</v>
      </c>
      <c r="F99" s="237">
        <v>4.0</v>
      </c>
      <c r="G99" s="237" t="s">
        <v>68</v>
      </c>
      <c r="H99" s="247"/>
    </row>
    <row r="100">
      <c r="A100" s="4"/>
      <c r="B100" s="237" t="s">
        <v>31</v>
      </c>
      <c r="C100" s="237" t="s">
        <v>97</v>
      </c>
      <c r="D100" s="237">
        <v>22.0</v>
      </c>
      <c r="E100" s="236" t="s">
        <v>245</v>
      </c>
      <c r="F100" s="237">
        <v>4.0</v>
      </c>
      <c r="G100" s="237" t="s">
        <v>97</v>
      </c>
      <c r="H100" s="247"/>
    </row>
    <row r="101">
      <c r="A101" s="4"/>
      <c r="B101" s="247"/>
      <c r="C101" s="247"/>
      <c r="D101" s="247"/>
      <c r="E101" s="236" t="s">
        <v>246</v>
      </c>
      <c r="F101" s="237">
        <v>4.0</v>
      </c>
      <c r="G101" s="237" t="s">
        <v>85</v>
      </c>
      <c r="H101" s="247"/>
    </row>
    <row r="102">
      <c r="A102" s="4"/>
      <c r="B102" s="247"/>
      <c r="C102" s="247"/>
      <c r="D102" s="247"/>
      <c r="E102" s="236" t="s">
        <v>247</v>
      </c>
      <c r="F102" s="237">
        <v>4.0</v>
      </c>
      <c r="G102" s="237" t="s">
        <v>166</v>
      </c>
      <c r="H102" s="247"/>
    </row>
    <row r="103">
      <c r="A103" s="4"/>
      <c r="B103" s="247"/>
      <c r="C103" s="247"/>
      <c r="D103" s="247"/>
      <c r="E103" s="236" t="s">
        <v>248</v>
      </c>
      <c r="F103" s="237">
        <v>3.0</v>
      </c>
      <c r="G103" s="237" t="s">
        <v>97</v>
      </c>
      <c r="H103" s="247"/>
    </row>
    <row r="104">
      <c r="A104" s="4"/>
      <c r="B104" s="247"/>
      <c r="C104" s="247"/>
      <c r="D104" s="247"/>
      <c r="E104" s="236" t="s">
        <v>249</v>
      </c>
      <c r="F104" s="237">
        <v>2.0</v>
      </c>
      <c r="G104" s="237" t="s">
        <v>166</v>
      </c>
      <c r="H104" s="247"/>
    </row>
    <row r="105">
      <c r="A105" s="4"/>
      <c r="B105" s="247"/>
      <c r="C105" s="247"/>
      <c r="D105" s="247"/>
      <c r="E105" s="236" t="s">
        <v>250</v>
      </c>
      <c r="F105" s="237">
        <v>2.0</v>
      </c>
      <c r="G105" s="237" t="s">
        <v>168</v>
      </c>
      <c r="H105" s="247"/>
    </row>
    <row r="106">
      <c r="A106" s="4"/>
      <c r="B106" s="247"/>
      <c r="C106" s="247"/>
      <c r="D106" s="247"/>
      <c r="E106" s="236" t="s">
        <v>251</v>
      </c>
      <c r="F106" s="237">
        <v>2.0</v>
      </c>
      <c r="G106" s="237" t="s">
        <v>68</v>
      </c>
      <c r="H106" s="247"/>
    </row>
    <row r="107">
      <c r="A107" s="4"/>
      <c r="B107" s="247"/>
      <c r="C107" s="247"/>
      <c r="D107" s="247"/>
      <c r="E107" s="236" t="s">
        <v>252</v>
      </c>
      <c r="F107" s="237">
        <v>1.0</v>
      </c>
      <c r="G107" s="237" t="s">
        <v>97</v>
      </c>
      <c r="H107" s="247"/>
    </row>
    <row r="108">
      <c r="A108" s="4"/>
      <c r="B108" s="237" t="s">
        <v>32</v>
      </c>
      <c r="C108" s="248" t="s">
        <v>97</v>
      </c>
      <c r="D108" s="237">
        <v>2.0</v>
      </c>
      <c r="E108" s="236" t="s">
        <v>253</v>
      </c>
      <c r="F108" s="237">
        <v>2.0</v>
      </c>
      <c r="G108" s="237" t="s">
        <v>68</v>
      </c>
      <c r="H108" s="247"/>
    </row>
    <row r="109">
      <c r="A109" s="4"/>
      <c r="B109" s="4"/>
      <c r="C109" s="233" t="s">
        <v>608</v>
      </c>
      <c r="D109" s="235">
        <f>SUM(D85:D108)</f>
        <v>72</v>
      </c>
      <c r="E109" s="4"/>
      <c r="F109" s="4"/>
      <c r="G109" s="4"/>
      <c r="H109" s="4"/>
    </row>
    <row r="110">
      <c r="A110" s="4"/>
      <c r="B110" s="4"/>
      <c r="C110" s="4"/>
      <c r="D110" s="4"/>
      <c r="E110" s="4"/>
      <c r="F110" s="4"/>
      <c r="G110" s="4"/>
      <c r="H110" s="4"/>
    </row>
    <row r="111">
      <c r="A111" s="249" t="s">
        <v>613</v>
      </c>
      <c r="B111" s="232">
        <v>44504.0</v>
      </c>
      <c r="C111" s="4"/>
      <c r="D111" s="4"/>
      <c r="E111" s="4"/>
      <c r="F111" s="4"/>
      <c r="G111" s="4"/>
      <c r="H111" s="4"/>
    </row>
    <row r="112">
      <c r="A112" s="4"/>
      <c r="B112" s="246" t="s">
        <v>599</v>
      </c>
      <c r="C112" s="246" t="s">
        <v>60</v>
      </c>
      <c r="D112" s="246" t="s">
        <v>600</v>
      </c>
      <c r="E112" s="246" t="s">
        <v>601</v>
      </c>
      <c r="F112" s="246" t="s">
        <v>388</v>
      </c>
      <c r="G112" s="246" t="s">
        <v>602</v>
      </c>
      <c r="H112" s="246" t="s">
        <v>603</v>
      </c>
      <c r="J112" s="234" t="s">
        <v>604</v>
      </c>
      <c r="K112" s="234" t="s">
        <v>605</v>
      </c>
    </row>
    <row r="113">
      <c r="A113" s="4"/>
      <c r="B113" s="237" t="s">
        <v>614</v>
      </c>
      <c r="C113" s="237" t="s">
        <v>615</v>
      </c>
      <c r="D113" s="237">
        <v>71.0</v>
      </c>
      <c r="E113" s="250" t="s">
        <v>257</v>
      </c>
      <c r="F113" s="237">
        <v>4.0</v>
      </c>
      <c r="G113" s="237" t="s">
        <v>616</v>
      </c>
      <c r="H113" s="247">
        <f>SUM(K113:K117)</f>
        <v>80</v>
      </c>
      <c r="J113" s="239" t="s">
        <v>68</v>
      </c>
      <c r="K113" s="243">
        <v>16.0</v>
      </c>
    </row>
    <row r="114">
      <c r="A114" s="4"/>
      <c r="B114" s="247"/>
      <c r="C114" s="247"/>
      <c r="D114" s="247"/>
      <c r="E114" s="250" t="s">
        <v>258</v>
      </c>
      <c r="F114" s="237">
        <v>4.0</v>
      </c>
      <c r="G114" s="237" t="s">
        <v>97</v>
      </c>
      <c r="H114" s="237" t="s">
        <v>607</v>
      </c>
      <c r="J114" s="239" t="s">
        <v>85</v>
      </c>
      <c r="K114" s="243">
        <v>16.0</v>
      </c>
    </row>
    <row r="115">
      <c r="A115" s="4"/>
      <c r="B115" s="247"/>
      <c r="C115" s="247"/>
      <c r="D115" s="247"/>
      <c r="E115" s="250" t="s">
        <v>259</v>
      </c>
      <c r="F115" s="237">
        <v>3.0</v>
      </c>
      <c r="G115" s="237" t="s">
        <v>616</v>
      </c>
      <c r="H115" s="247"/>
      <c r="J115" s="239" t="s">
        <v>97</v>
      </c>
      <c r="K115" s="243">
        <v>16.0</v>
      </c>
    </row>
    <row r="116">
      <c r="A116" s="4"/>
      <c r="B116" s="247"/>
      <c r="C116" s="247"/>
      <c r="D116" s="247"/>
      <c r="E116" s="250" t="s">
        <v>260</v>
      </c>
      <c r="F116" s="237">
        <v>4.0</v>
      </c>
      <c r="G116" s="237" t="s">
        <v>85</v>
      </c>
      <c r="H116" s="247"/>
      <c r="J116" s="239" t="s">
        <v>168</v>
      </c>
      <c r="K116" s="243">
        <v>16.0</v>
      </c>
    </row>
    <row r="117">
      <c r="A117" s="4"/>
      <c r="B117" s="247"/>
      <c r="C117" s="247"/>
      <c r="D117" s="247"/>
      <c r="E117" s="250" t="s">
        <v>261</v>
      </c>
      <c r="F117" s="237">
        <v>4.0</v>
      </c>
      <c r="G117" s="237" t="s">
        <v>68</v>
      </c>
      <c r="H117" s="247"/>
      <c r="J117" s="239" t="s">
        <v>166</v>
      </c>
      <c r="K117" s="243">
        <v>16.0</v>
      </c>
    </row>
    <row r="118">
      <c r="A118" s="4"/>
      <c r="B118" s="247"/>
      <c r="C118" s="247"/>
      <c r="D118" s="247"/>
      <c r="E118" s="250" t="s">
        <v>262</v>
      </c>
      <c r="F118" s="237">
        <v>8.0</v>
      </c>
      <c r="G118" s="237" t="s">
        <v>616</v>
      </c>
      <c r="H118" s="247"/>
    </row>
    <row r="119">
      <c r="A119" s="4"/>
      <c r="B119" s="247"/>
      <c r="C119" s="247"/>
      <c r="D119" s="247"/>
      <c r="E119" s="250" t="s">
        <v>263</v>
      </c>
      <c r="F119" s="237">
        <v>8.0</v>
      </c>
      <c r="G119" s="237" t="s">
        <v>97</v>
      </c>
      <c r="H119" s="247"/>
    </row>
    <row r="120">
      <c r="A120" s="4"/>
      <c r="B120" s="247"/>
      <c r="C120" s="247"/>
      <c r="D120" s="247"/>
      <c r="E120" s="250" t="s">
        <v>617</v>
      </c>
      <c r="F120" s="237">
        <v>8.0</v>
      </c>
      <c r="G120" s="237" t="s">
        <v>85</v>
      </c>
      <c r="H120" s="247"/>
    </row>
    <row r="121">
      <c r="A121" s="4"/>
      <c r="B121" s="237"/>
      <c r="C121" s="237"/>
      <c r="D121" s="237"/>
      <c r="E121" s="250" t="s">
        <v>265</v>
      </c>
      <c r="F121" s="237">
        <v>8.0</v>
      </c>
      <c r="G121" s="237" t="s">
        <v>166</v>
      </c>
      <c r="H121" s="247"/>
    </row>
    <row r="122">
      <c r="A122" s="4"/>
      <c r="B122" s="247"/>
      <c r="C122" s="247"/>
      <c r="D122" s="247"/>
      <c r="E122" s="250" t="s">
        <v>266</v>
      </c>
      <c r="F122" s="237">
        <v>2.0</v>
      </c>
      <c r="G122" s="237" t="s">
        <v>68</v>
      </c>
      <c r="H122" s="247"/>
    </row>
    <row r="123">
      <c r="A123" s="4"/>
      <c r="B123" s="247"/>
      <c r="C123" s="247"/>
      <c r="D123" s="247"/>
      <c r="E123" s="250" t="s">
        <v>267</v>
      </c>
      <c r="F123" s="237">
        <v>2.0</v>
      </c>
      <c r="G123" s="237" t="s">
        <v>97</v>
      </c>
      <c r="H123" s="247"/>
    </row>
    <row r="124">
      <c r="A124" s="4"/>
      <c r="B124" s="247"/>
      <c r="C124" s="247"/>
      <c r="D124" s="247"/>
      <c r="E124" s="250" t="s">
        <v>268</v>
      </c>
      <c r="F124" s="237">
        <v>6.0</v>
      </c>
      <c r="G124" s="237" t="s">
        <v>68</v>
      </c>
      <c r="H124" s="247"/>
    </row>
    <row r="125">
      <c r="A125" s="4"/>
      <c r="B125" s="247"/>
      <c r="C125" s="247"/>
      <c r="D125" s="247"/>
      <c r="E125" s="250" t="s">
        <v>269</v>
      </c>
      <c r="F125" s="237">
        <v>6.0</v>
      </c>
      <c r="G125" s="237" t="s">
        <v>166</v>
      </c>
      <c r="H125" s="247"/>
    </row>
    <row r="126">
      <c r="A126" s="4"/>
      <c r="B126" s="237"/>
      <c r="C126" s="247"/>
      <c r="D126" s="247"/>
      <c r="E126" s="250" t="s">
        <v>270</v>
      </c>
      <c r="F126" s="237">
        <v>2.0</v>
      </c>
      <c r="G126" s="237" t="s">
        <v>85</v>
      </c>
      <c r="H126" s="247"/>
    </row>
    <row r="127">
      <c r="A127" s="4"/>
      <c r="B127" s="247"/>
      <c r="C127" s="247"/>
      <c r="D127" s="247"/>
      <c r="E127" s="250" t="s">
        <v>271</v>
      </c>
      <c r="F127" s="237">
        <v>2.0</v>
      </c>
      <c r="G127" s="237" t="s">
        <v>166</v>
      </c>
      <c r="H127" s="247"/>
    </row>
    <row r="128">
      <c r="A128" s="4"/>
      <c r="B128" s="4"/>
      <c r="C128" s="233" t="s">
        <v>608</v>
      </c>
      <c r="D128" s="235">
        <f>SUM(D113:D127)</f>
        <v>71</v>
      </c>
      <c r="E128" s="4"/>
      <c r="F128" s="4"/>
      <c r="G128" s="4"/>
      <c r="H128" s="4"/>
    </row>
    <row r="129">
      <c r="A129" s="4"/>
      <c r="B129" s="4"/>
      <c r="C129" s="241"/>
      <c r="D129" s="3"/>
      <c r="E129" s="4"/>
      <c r="F129" s="4"/>
      <c r="G129" s="4"/>
      <c r="H129" s="4"/>
    </row>
    <row r="130">
      <c r="A130" s="4"/>
      <c r="B130" s="4"/>
      <c r="C130" s="241"/>
      <c r="D130" s="3"/>
      <c r="E130" s="4"/>
      <c r="F130" s="4"/>
      <c r="G130" s="4"/>
      <c r="H130" s="4"/>
    </row>
    <row r="131">
      <c r="A131" s="251" t="s">
        <v>618</v>
      </c>
      <c r="B131" s="252">
        <v>44514.0</v>
      </c>
      <c r="C131" s="253"/>
      <c r="D131" s="254"/>
      <c r="E131" s="255"/>
      <c r="F131" s="256"/>
      <c r="G131" s="255"/>
      <c r="H131" s="255"/>
      <c r="J131" s="255"/>
      <c r="K131" s="255"/>
    </row>
    <row r="132">
      <c r="A132" s="257"/>
      <c r="B132" s="258" t="s">
        <v>599</v>
      </c>
      <c r="C132" s="259" t="s">
        <v>60</v>
      </c>
      <c r="D132" s="259" t="s">
        <v>600</v>
      </c>
      <c r="E132" s="258" t="s">
        <v>601</v>
      </c>
      <c r="F132" s="258" t="s">
        <v>388</v>
      </c>
      <c r="G132" s="258" t="s">
        <v>602</v>
      </c>
      <c r="H132" s="258" t="s">
        <v>603</v>
      </c>
      <c r="J132" s="234" t="s">
        <v>604</v>
      </c>
      <c r="K132" s="234" t="s">
        <v>605</v>
      </c>
    </row>
    <row r="133">
      <c r="A133" s="257"/>
      <c r="B133" s="260" t="s">
        <v>614</v>
      </c>
      <c r="C133" s="261" t="s">
        <v>615</v>
      </c>
      <c r="D133" s="262">
        <f>SUM(F133:F146)</f>
        <v>46.5</v>
      </c>
      <c r="E133" s="236" t="s">
        <v>257</v>
      </c>
      <c r="F133" s="237">
        <v>1.0</v>
      </c>
      <c r="G133" s="260" t="s">
        <v>616</v>
      </c>
      <c r="H133" s="260">
        <f>SUM(K133:K137)</f>
        <v>100</v>
      </c>
      <c r="J133" s="239" t="s">
        <v>68</v>
      </c>
      <c r="K133" s="243">
        <v>20.0</v>
      </c>
    </row>
    <row r="134">
      <c r="A134" s="257"/>
      <c r="B134" s="260"/>
      <c r="C134" s="261"/>
      <c r="D134" s="261"/>
      <c r="E134" s="236" t="s">
        <v>258</v>
      </c>
      <c r="F134" s="237">
        <f>4-3</f>
        <v>1</v>
      </c>
      <c r="G134" s="260" t="s">
        <v>97</v>
      </c>
      <c r="H134" s="260" t="s">
        <v>607</v>
      </c>
      <c r="J134" s="239" t="s">
        <v>85</v>
      </c>
      <c r="K134" s="243">
        <v>20.0</v>
      </c>
    </row>
    <row r="135">
      <c r="A135" s="257"/>
      <c r="B135" s="260"/>
      <c r="C135" s="261"/>
      <c r="D135" s="261"/>
      <c r="E135" s="236" t="s">
        <v>259</v>
      </c>
      <c r="F135" s="237">
        <v>2.0</v>
      </c>
      <c r="G135" s="260" t="s">
        <v>616</v>
      </c>
      <c r="H135" s="260"/>
      <c r="J135" s="239" t="s">
        <v>97</v>
      </c>
      <c r="K135" s="243">
        <v>20.0</v>
      </c>
    </row>
    <row r="136">
      <c r="A136" s="257"/>
      <c r="B136" s="260"/>
      <c r="C136" s="261"/>
      <c r="D136" s="261"/>
      <c r="E136" s="236" t="s">
        <v>261</v>
      </c>
      <c r="F136" s="237">
        <v>0.5</v>
      </c>
      <c r="G136" s="260" t="s">
        <v>68</v>
      </c>
      <c r="H136" s="260"/>
      <c r="J136" s="239" t="s">
        <v>168</v>
      </c>
      <c r="K136" s="243">
        <v>20.0</v>
      </c>
    </row>
    <row r="137">
      <c r="A137" s="257"/>
      <c r="B137" s="260"/>
      <c r="C137" s="261"/>
      <c r="D137" s="261"/>
      <c r="E137" s="236" t="s">
        <v>262</v>
      </c>
      <c r="F137" s="237">
        <v>8.0</v>
      </c>
      <c r="G137" s="260" t="s">
        <v>616</v>
      </c>
      <c r="H137" s="260"/>
      <c r="J137" s="239" t="s">
        <v>166</v>
      </c>
      <c r="K137" s="243">
        <v>20.0</v>
      </c>
    </row>
    <row r="138">
      <c r="A138" s="257"/>
      <c r="B138" s="260"/>
      <c r="C138" s="261"/>
      <c r="D138" s="261"/>
      <c r="E138" s="236" t="s">
        <v>263</v>
      </c>
      <c r="F138" s="237">
        <f>8-1</f>
        <v>7</v>
      </c>
      <c r="G138" s="260" t="s">
        <v>97</v>
      </c>
      <c r="H138" s="260"/>
      <c r="J138" s="57"/>
      <c r="K138" s="57"/>
    </row>
    <row r="139">
      <c r="A139" s="257"/>
      <c r="B139" s="260"/>
      <c r="C139" s="261"/>
      <c r="D139" s="261"/>
      <c r="E139" s="236" t="s">
        <v>264</v>
      </c>
      <c r="F139" s="237">
        <v>5.0</v>
      </c>
      <c r="G139" s="260" t="s">
        <v>85</v>
      </c>
      <c r="H139" s="260"/>
      <c r="J139" s="57"/>
      <c r="K139" s="57"/>
    </row>
    <row r="140">
      <c r="A140" s="257"/>
      <c r="B140" s="260"/>
      <c r="C140" s="261"/>
      <c r="D140" s="261"/>
      <c r="E140" s="236" t="s">
        <v>265</v>
      </c>
      <c r="F140" s="237">
        <v>3.0</v>
      </c>
      <c r="G140" s="260" t="s">
        <v>166</v>
      </c>
      <c r="H140" s="260"/>
      <c r="J140" s="57"/>
      <c r="K140" s="57"/>
    </row>
    <row r="141">
      <c r="A141" s="257"/>
      <c r="B141" s="260"/>
      <c r="C141" s="261"/>
      <c r="D141" s="261"/>
      <c r="E141" s="236" t="s">
        <v>266</v>
      </c>
      <c r="F141" s="237">
        <v>2.0</v>
      </c>
      <c r="G141" s="260" t="s">
        <v>68</v>
      </c>
      <c r="H141" s="260"/>
      <c r="J141" s="57"/>
      <c r="K141" s="57"/>
    </row>
    <row r="142">
      <c r="A142" s="257"/>
      <c r="B142" s="260"/>
      <c r="C142" s="261"/>
      <c r="D142" s="261"/>
      <c r="E142" s="236" t="s">
        <v>267</v>
      </c>
      <c r="F142" s="237">
        <f>1</f>
        <v>1</v>
      </c>
      <c r="G142" s="260" t="s">
        <v>97</v>
      </c>
      <c r="H142" s="260"/>
      <c r="J142" s="57"/>
      <c r="K142" s="57"/>
    </row>
    <row r="143">
      <c r="A143" s="257"/>
      <c r="B143" s="260"/>
      <c r="C143" s="261"/>
      <c r="D143" s="261"/>
      <c r="E143" s="236" t="s">
        <v>268</v>
      </c>
      <c r="F143" s="237">
        <v>6.0</v>
      </c>
      <c r="G143" s="260" t="s">
        <v>68</v>
      </c>
      <c r="H143" s="260"/>
      <c r="J143" s="57"/>
      <c r="K143" s="57"/>
    </row>
    <row r="144">
      <c r="A144" s="257"/>
      <c r="B144" s="260"/>
      <c r="C144" s="261"/>
      <c r="D144" s="261"/>
      <c r="E144" s="236" t="s">
        <v>269</v>
      </c>
      <c r="F144" s="237">
        <v>6.0</v>
      </c>
      <c r="G144" s="260" t="s">
        <v>166</v>
      </c>
      <c r="H144" s="260"/>
      <c r="J144" s="57"/>
      <c r="K144" s="57"/>
    </row>
    <row r="145">
      <c r="A145" s="257"/>
      <c r="B145" s="260"/>
      <c r="C145" s="261"/>
      <c r="D145" s="261"/>
      <c r="E145" s="236" t="s">
        <v>270</v>
      </c>
      <c r="F145" s="237">
        <v>2.0</v>
      </c>
      <c r="G145" s="260" t="s">
        <v>85</v>
      </c>
      <c r="H145" s="260"/>
      <c r="J145" s="57"/>
      <c r="K145" s="57"/>
    </row>
    <row r="146">
      <c r="A146" s="257"/>
      <c r="B146" s="260"/>
      <c r="C146" s="261"/>
      <c r="D146" s="261"/>
      <c r="E146" s="236" t="s">
        <v>271</v>
      </c>
      <c r="F146" s="237">
        <v>2.0</v>
      </c>
      <c r="G146" s="260" t="s">
        <v>166</v>
      </c>
      <c r="H146" s="260"/>
      <c r="J146" s="57"/>
      <c r="K146" s="57"/>
    </row>
    <row r="147">
      <c r="A147" s="57"/>
      <c r="B147" s="263"/>
      <c r="C147" s="264"/>
      <c r="D147" s="264"/>
      <c r="E147" s="265"/>
      <c r="F147" s="263"/>
      <c r="G147" s="263"/>
      <c r="H147" s="263"/>
      <c r="J147" s="57"/>
      <c r="K147" s="57"/>
    </row>
    <row r="148">
      <c r="A148" s="57"/>
      <c r="B148" s="266" t="s">
        <v>619</v>
      </c>
      <c r="C148" s="266" t="s">
        <v>166</v>
      </c>
      <c r="D148" s="264">
        <f>SUM(F148:F174)</f>
        <v>48</v>
      </c>
      <c r="E148" s="267" t="s">
        <v>272</v>
      </c>
      <c r="F148" s="266">
        <v>2.0</v>
      </c>
      <c r="G148" s="266" t="s">
        <v>168</v>
      </c>
      <c r="H148" s="263"/>
      <c r="J148" s="57"/>
      <c r="K148" s="57"/>
    </row>
    <row r="149">
      <c r="A149" s="57"/>
      <c r="B149" s="263"/>
      <c r="C149" s="264"/>
      <c r="D149" s="264"/>
      <c r="E149" s="267" t="s">
        <v>273</v>
      </c>
      <c r="F149" s="266">
        <v>2.0</v>
      </c>
      <c r="G149" s="266" t="s">
        <v>97</v>
      </c>
      <c r="H149" s="263"/>
      <c r="J149" s="57"/>
      <c r="K149" s="57"/>
    </row>
    <row r="150">
      <c r="A150" s="57"/>
      <c r="B150" s="263"/>
      <c r="C150" s="264"/>
      <c r="D150" s="264"/>
      <c r="E150" s="267" t="s">
        <v>274</v>
      </c>
      <c r="F150" s="266">
        <v>2.0</v>
      </c>
      <c r="G150" s="266" t="s">
        <v>68</v>
      </c>
      <c r="H150" s="263"/>
      <c r="J150" s="57"/>
      <c r="K150" s="57"/>
    </row>
    <row r="151">
      <c r="A151" s="57"/>
      <c r="B151" s="263"/>
      <c r="C151" s="264"/>
      <c r="D151" s="264"/>
      <c r="E151" s="267" t="s">
        <v>275</v>
      </c>
      <c r="F151" s="266">
        <v>2.0</v>
      </c>
      <c r="G151" s="266" t="s">
        <v>97</v>
      </c>
      <c r="H151" s="263"/>
      <c r="J151" s="57"/>
      <c r="K151" s="57"/>
    </row>
    <row r="152">
      <c r="A152" s="57"/>
      <c r="B152" s="263"/>
      <c r="C152" s="264"/>
      <c r="D152" s="264"/>
      <c r="E152" s="267" t="s">
        <v>276</v>
      </c>
      <c r="F152" s="266">
        <v>2.0</v>
      </c>
      <c r="G152" s="266" t="s">
        <v>85</v>
      </c>
      <c r="H152" s="263"/>
      <c r="J152" s="57"/>
      <c r="K152" s="57"/>
    </row>
    <row r="153">
      <c r="A153" s="57"/>
      <c r="B153" s="263"/>
      <c r="C153" s="264"/>
      <c r="D153" s="264"/>
      <c r="E153" s="267" t="s">
        <v>277</v>
      </c>
      <c r="F153" s="266">
        <v>2.0</v>
      </c>
      <c r="G153" s="266" t="s">
        <v>85</v>
      </c>
      <c r="H153" s="263"/>
      <c r="J153" s="57"/>
      <c r="K153" s="57"/>
    </row>
    <row r="154">
      <c r="A154" s="57"/>
      <c r="B154" s="263"/>
      <c r="C154" s="264"/>
      <c r="D154" s="264"/>
      <c r="E154" s="267" t="s">
        <v>278</v>
      </c>
      <c r="F154" s="266">
        <v>2.0</v>
      </c>
      <c r="G154" s="266" t="s">
        <v>166</v>
      </c>
      <c r="H154" s="263"/>
      <c r="J154" s="57"/>
      <c r="K154" s="57"/>
    </row>
    <row r="155">
      <c r="A155" s="57"/>
      <c r="B155" s="263"/>
      <c r="C155" s="264"/>
      <c r="D155" s="264"/>
      <c r="E155" s="268" t="s">
        <v>280</v>
      </c>
      <c r="F155" s="266">
        <v>2.0</v>
      </c>
      <c r="G155" s="266" t="s">
        <v>166</v>
      </c>
      <c r="H155" s="263"/>
      <c r="J155" s="57"/>
      <c r="K155" s="57"/>
    </row>
    <row r="156">
      <c r="A156" s="57"/>
      <c r="B156" s="263"/>
      <c r="C156" s="264"/>
      <c r="D156" s="264"/>
      <c r="E156" s="268" t="s">
        <v>281</v>
      </c>
      <c r="F156" s="266">
        <v>2.0</v>
      </c>
      <c r="G156" s="266" t="s">
        <v>166</v>
      </c>
      <c r="H156" s="263"/>
      <c r="J156" s="57"/>
      <c r="K156" s="57"/>
    </row>
    <row r="157">
      <c r="A157" s="57"/>
      <c r="B157" s="263"/>
      <c r="C157" s="264"/>
      <c r="D157" s="264"/>
      <c r="E157" s="268" t="s">
        <v>282</v>
      </c>
      <c r="F157" s="266">
        <v>2.0</v>
      </c>
      <c r="G157" s="266" t="s">
        <v>166</v>
      </c>
      <c r="H157" s="263"/>
      <c r="J157" s="57"/>
      <c r="K157" s="57"/>
    </row>
    <row r="158">
      <c r="A158" s="57"/>
      <c r="B158" s="263"/>
      <c r="C158" s="264"/>
      <c r="D158" s="264"/>
      <c r="E158" s="268" t="s">
        <v>283</v>
      </c>
      <c r="F158" s="266">
        <v>2.0</v>
      </c>
      <c r="G158" s="266" t="s">
        <v>68</v>
      </c>
      <c r="H158" s="263"/>
      <c r="J158" s="57"/>
      <c r="K158" s="57"/>
    </row>
    <row r="159">
      <c r="A159" s="57"/>
      <c r="B159" s="263"/>
      <c r="C159" s="264"/>
      <c r="D159" s="264"/>
      <c r="E159" s="268" t="s">
        <v>284</v>
      </c>
      <c r="F159" s="266">
        <v>2.0</v>
      </c>
      <c r="G159" s="266" t="s">
        <v>68</v>
      </c>
      <c r="H159" s="263"/>
      <c r="J159" s="57"/>
      <c r="K159" s="57"/>
    </row>
    <row r="160">
      <c r="A160" s="57"/>
      <c r="B160" s="263"/>
      <c r="C160" s="264"/>
      <c r="D160" s="264"/>
      <c r="E160" s="268" t="s">
        <v>620</v>
      </c>
      <c r="F160" s="266">
        <v>2.0</v>
      </c>
      <c r="G160" s="266" t="s">
        <v>68</v>
      </c>
      <c r="H160" s="263"/>
      <c r="J160" s="57"/>
      <c r="K160" s="57"/>
    </row>
    <row r="161">
      <c r="A161" s="57"/>
      <c r="B161" s="263"/>
      <c r="C161" s="264"/>
      <c r="D161" s="264"/>
      <c r="E161" s="268" t="s">
        <v>286</v>
      </c>
      <c r="F161" s="266">
        <v>2.0</v>
      </c>
      <c r="G161" s="266" t="s">
        <v>97</v>
      </c>
      <c r="H161" s="263"/>
      <c r="J161" s="57"/>
      <c r="K161" s="57"/>
    </row>
    <row r="162">
      <c r="A162" s="57"/>
      <c r="B162" s="263"/>
      <c r="C162" s="264"/>
      <c r="D162" s="264"/>
      <c r="E162" s="268" t="s">
        <v>287</v>
      </c>
      <c r="F162" s="266">
        <v>2.0</v>
      </c>
      <c r="G162" s="266" t="s">
        <v>85</v>
      </c>
      <c r="H162" s="263"/>
      <c r="J162" s="57"/>
      <c r="K162" s="57"/>
    </row>
    <row r="163">
      <c r="A163" s="57"/>
      <c r="B163" s="263"/>
      <c r="C163" s="264"/>
      <c r="D163" s="264"/>
      <c r="E163" s="268" t="s">
        <v>288</v>
      </c>
      <c r="F163" s="266">
        <v>2.0</v>
      </c>
      <c r="G163" s="266" t="s">
        <v>97</v>
      </c>
      <c r="H163" s="263"/>
      <c r="J163" s="57"/>
      <c r="K163" s="57"/>
    </row>
    <row r="164">
      <c r="A164" s="57"/>
      <c r="B164" s="263"/>
      <c r="C164" s="264"/>
      <c r="D164" s="264"/>
      <c r="E164" s="268" t="s">
        <v>289</v>
      </c>
      <c r="F164" s="266">
        <v>2.0</v>
      </c>
      <c r="G164" s="266" t="s">
        <v>85</v>
      </c>
      <c r="H164" s="263"/>
      <c r="J164" s="57"/>
      <c r="K164" s="57"/>
    </row>
    <row r="165">
      <c r="A165" s="57"/>
      <c r="B165" s="263"/>
      <c r="C165" s="264"/>
      <c r="D165" s="264"/>
      <c r="E165" s="268" t="s">
        <v>290</v>
      </c>
      <c r="F165" s="266">
        <v>2.0</v>
      </c>
      <c r="G165" s="266" t="s">
        <v>168</v>
      </c>
      <c r="H165" s="263"/>
      <c r="J165" s="57"/>
      <c r="K165" s="57"/>
    </row>
    <row r="166">
      <c r="A166" s="57"/>
      <c r="B166" s="263"/>
      <c r="C166" s="264"/>
      <c r="D166" s="264"/>
      <c r="E166" s="268" t="s">
        <v>291</v>
      </c>
      <c r="F166" s="266">
        <v>2.0</v>
      </c>
      <c r="G166" s="266" t="s">
        <v>168</v>
      </c>
      <c r="H166" s="263"/>
      <c r="J166" s="57"/>
      <c r="K166" s="57"/>
    </row>
    <row r="167">
      <c r="A167" s="57"/>
      <c r="B167" s="263"/>
      <c r="C167" s="264"/>
      <c r="D167" s="264"/>
      <c r="E167" s="268" t="s">
        <v>292</v>
      </c>
      <c r="F167" s="266">
        <v>2.0</v>
      </c>
      <c r="G167" s="266" t="s">
        <v>168</v>
      </c>
      <c r="H167" s="263"/>
      <c r="J167" s="57"/>
      <c r="K167" s="57"/>
    </row>
    <row r="168">
      <c r="A168" s="57"/>
      <c r="B168" s="263"/>
      <c r="C168" s="264"/>
      <c r="D168" s="264"/>
      <c r="E168" s="268" t="s">
        <v>293</v>
      </c>
      <c r="F168" s="266">
        <v>2.0</v>
      </c>
      <c r="G168" s="266" t="s">
        <v>85</v>
      </c>
      <c r="H168" s="263"/>
      <c r="J168" s="57"/>
      <c r="K168" s="57"/>
    </row>
    <row r="169">
      <c r="A169" s="57"/>
      <c r="B169" s="263"/>
      <c r="C169" s="264"/>
      <c r="D169" s="264"/>
      <c r="E169" s="267" t="s">
        <v>298</v>
      </c>
      <c r="F169" s="266">
        <v>1.0</v>
      </c>
      <c r="G169" s="266" t="s">
        <v>68</v>
      </c>
      <c r="H169" s="263"/>
      <c r="J169" s="57"/>
      <c r="K169" s="57"/>
    </row>
    <row r="170">
      <c r="A170" s="57"/>
      <c r="B170" s="263"/>
      <c r="C170" s="264"/>
      <c r="D170" s="264"/>
      <c r="E170" s="267" t="s">
        <v>299</v>
      </c>
      <c r="F170" s="266">
        <v>1.0</v>
      </c>
      <c r="G170" s="266" t="s">
        <v>68</v>
      </c>
      <c r="H170" s="263"/>
      <c r="J170" s="57"/>
      <c r="K170" s="57"/>
    </row>
    <row r="171">
      <c r="A171" s="57"/>
      <c r="B171" s="263"/>
      <c r="C171" s="264"/>
      <c r="D171" s="264"/>
      <c r="E171" s="267" t="s">
        <v>294</v>
      </c>
      <c r="F171" s="266">
        <v>1.0</v>
      </c>
      <c r="G171" s="266" t="s">
        <v>85</v>
      </c>
      <c r="H171" s="263"/>
      <c r="J171" s="57"/>
      <c r="K171" s="57"/>
    </row>
    <row r="172">
      <c r="A172" s="57"/>
      <c r="B172" s="263"/>
      <c r="C172" s="264"/>
      <c r="D172" s="264"/>
      <c r="E172" s="267" t="s">
        <v>295</v>
      </c>
      <c r="F172" s="266">
        <v>1.0</v>
      </c>
      <c r="G172" s="266" t="s">
        <v>85</v>
      </c>
      <c r="H172" s="263"/>
      <c r="J172" s="57"/>
      <c r="K172" s="57"/>
    </row>
    <row r="173">
      <c r="A173" s="57"/>
      <c r="B173" s="263"/>
      <c r="C173" s="264"/>
      <c r="D173" s="264"/>
      <c r="E173" s="267" t="s">
        <v>296</v>
      </c>
      <c r="F173" s="266">
        <v>1.0</v>
      </c>
      <c r="G173" s="266" t="s">
        <v>97</v>
      </c>
      <c r="H173" s="263"/>
      <c r="J173" s="57"/>
      <c r="K173" s="57"/>
    </row>
    <row r="174">
      <c r="A174" s="57"/>
      <c r="B174" s="263"/>
      <c r="C174" s="264"/>
      <c r="D174" s="264"/>
      <c r="E174" s="267" t="s">
        <v>297</v>
      </c>
      <c r="F174" s="266">
        <v>1.0</v>
      </c>
      <c r="G174" s="266" t="s">
        <v>97</v>
      </c>
      <c r="H174" s="263"/>
      <c r="J174" s="57"/>
      <c r="K174" s="57"/>
    </row>
    <row r="175">
      <c r="A175" s="57"/>
      <c r="B175" s="257"/>
      <c r="C175" s="269" t="s">
        <v>608</v>
      </c>
      <c r="D175" s="270">
        <f>SUM(D133:D174)</f>
        <v>94.5</v>
      </c>
      <c r="E175" s="57"/>
      <c r="F175" s="240"/>
      <c r="G175" s="57"/>
      <c r="H175" s="57"/>
      <c r="J175" s="57"/>
      <c r="K175" s="57"/>
    </row>
    <row r="176">
      <c r="A176" s="4"/>
      <c r="B176" s="4"/>
      <c r="C176" s="241"/>
      <c r="D176" s="3"/>
      <c r="E176" s="4"/>
      <c r="F176" s="4"/>
      <c r="G176" s="4"/>
      <c r="H176" s="4"/>
    </row>
    <row r="177">
      <c r="A177" s="4"/>
      <c r="B177" s="4"/>
      <c r="C177" s="4"/>
      <c r="D177" s="4"/>
      <c r="E177" s="4"/>
      <c r="F177" s="4"/>
      <c r="G177" s="4"/>
      <c r="H177" s="4"/>
    </row>
    <row r="178">
      <c r="A178" s="271" t="s">
        <v>621</v>
      </c>
      <c r="B178" s="232">
        <v>44528.0</v>
      </c>
      <c r="C178" s="4"/>
      <c r="D178" s="4"/>
      <c r="E178" s="4"/>
      <c r="F178" s="4"/>
      <c r="G178" s="4"/>
      <c r="H178" s="4"/>
    </row>
    <row r="179">
      <c r="A179" s="4"/>
      <c r="B179" s="246" t="s">
        <v>599</v>
      </c>
      <c r="C179" s="246" t="s">
        <v>60</v>
      </c>
      <c r="D179" s="246" t="s">
        <v>600</v>
      </c>
      <c r="E179" s="246" t="s">
        <v>601</v>
      </c>
      <c r="F179" s="246" t="s">
        <v>388</v>
      </c>
      <c r="G179" s="246" t="s">
        <v>602</v>
      </c>
      <c r="H179" s="246" t="s">
        <v>603</v>
      </c>
      <c r="J179" s="234" t="s">
        <v>604</v>
      </c>
      <c r="K179" s="234" t="s">
        <v>605</v>
      </c>
    </row>
    <row r="180">
      <c r="A180" s="4"/>
      <c r="B180" s="237" t="s">
        <v>622</v>
      </c>
      <c r="C180" s="237" t="s">
        <v>85</v>
      </c>
      <c r="D180" s="237">
        <f>SUM(F180:F191)</f>
        <v>31</v>
      </c>
      <c r="E180" s="236" t="s">
        <v>300</v>
      </c>
      <c r="F180" s="237">
        <v>4.0</v>
      </c>
      <c r="G180" s="272" t="s">
        <v>166</v>
      </c>
      <c r="H180" s="247">
        <f>SUM(K180:K184)</f>
        <v>112</v>
      </c>
      <c r="J180" s="239" t="s">
        <v>68</v>
      </c>
      <c r="K180" s="243">
        <v>22.0</v>
      </c>
    </row>
    <row r="181">
      <c r="A181" s="4"/>
      <c r="B181" s="265"/>
      <c r="C181" s="273"/>
      <c r="D181" s="274"/>
      <c r="E181" s="236" t="s">
        <v>306</v>
      </c>
      <c r="F181" s="237">
        <v>4.0</v>
      </c>
      <c r="G181" s="272" t="s">
        <v>168</v>
      </c>
      <c r="H181" s="237" t="s">
        <v>607</v>
      </c>
      <c r="J181" s="239" t="s">
        <v>85</v>
      </c>
      <c r="K181" s="243">
        <v>22.0</v>
      </c>
    </row>
    <row r="182">
      <c r="A182" s="4"/>
      <c r="B182" s="275"/>
      <c r="C182" s="276"/>
      <c r="D182" s="260"/>
      <c r="E182" s="236" t="s">
        <v>308</v>
      </c>
      <c r="F182" s="237">
        <v>4.0</v>
      </c>
      <c r="G182" s="262" t="s">
        <v>97</v>
      </c>
      <c r="H182" s="247"/>
      <c r="J182" s="239" t="s">
        <v>97</v>
      </c>
      <c r="K182" s="243">
        <v>22.0</v>
      </c>
    </row>
    <row r="183">
      <c r="A183" s="4"/>
      <c r="B183" s="275"/>
      <c r="C183" s="276"/>
      <c r="D183" s="260"/>
      <c r="E183" s="236" t="s">
        <v>263</v>
      </c>
      <c r="F183" s="237">
        <v>3.5</v>
      </c>
      <c r="G183" s="262" t="s">
        <v>97</v>
      </c>
      <c r="H183" s="247"/>
      <c r="J183" s="239" t="s">
        <v>168</v>
      </c>
      <c r="K183" s="243">
        <v>22.0</v>
      </c>
    </row>
    <row r="184">
      <c r="A184" s="4"/>
      <c r="B184" s="275"/>
      <c r="C184" s="276"/>
      <c r="D184" s="260"/>
      <c r="E184" s="236" t="s">
        <v>264</v>
      </c>
      <c r="F184" s="237">
        <v>4.0</v>
      </c>
      <c r="G184" s="262" t="s">
        <v>85</v>
      </c>
      <c r="H184" s="247"/>
      <c r="J184" s="239" t="s">
        <v>166</v>
      </c>
      <c r="K184" s="243">
        <v>24.0</v>
      </c>
    </row>
    <row r="185">
      <c r="A185" s="4"/>
      <c r="B185" s="275"/>
      <c r="C185" s="276"/>
      <c r="D185" s="260"/>
      <c r="E185" s="236" t="s">
        <v>265</v>
      </c>
      <c r="F185" s="237">
        <v>1.0</v>
      </c>
      <c r="G185" s="262" t="s">
        <v>166</v>
      </c>
      <c r="H185" s="247"/>
    </row>
    <row r="186">
      <c r="A186" s="4"/>
      <c r="B186" s="275"/>
      <c r="C186" s="276"/>
      <c r="D186" s="260"/>
      <c r="E186" s="236" t="s">
        <v>266</v>
      </c>
      <c r="F186" s="237">
        <v>2.0</v>
      </c>
      <c r="G186" s="262" t="s">
        <v>68</v>
      </c>
      <c r="H186" s="247"/>
    </row>
    <row r="187">
      <c r="A187" s="4"/>
      <c r="B187" s="277"/>
      <c r="C187" s="260"/>
      <c r="D187" s="260"/>
      <c r="E187" s="236" t="s">
        <v>267</v>
      </c>
      <c r="F187" s="237">
        <v>0.5</v>
      </c>
      <c r="G187" s="262" t="s">
        <v>97</v>
      </c>
      <c r="H187" s="247"/>
    </row>
    <row r="188">
      <c r="A188" s="4"/>
      <c r="B188" s="278"/>
      <c r="C188" s="279"/>
      <c r="D188" s="261"/>
      <c r="E188" s="236" t="s">
        <v>268</v>
      </c>
      <c r="F188" s="237">
        <v>2.0</v>
      </c>
      <c r="G188" s="262" t="s">
        <v>68</v>
      </c>
      <c r="H188" s="247"/>
      <c r="L188" s="164"/>
    </row>
    <row r="189">
      <c r="A189" s="4"/>
      <c r="B189" s="277"/>
      <c r="C189" s="260"/>
      <c r="D189" s="260"/>
      <c r="E189" s="236" t="s">
        <v>269</v>
      </c>
      <c r="F189" s="237">
        <v>2.0</v>
      </c>
      <c r="G189" s="262" t="s">
        <v>166</v>
      </c>
      <c r="H189" s="247"/>
      <c r="L189" s="164"/>
    </row>
    <row r="190">
      <c r="A190" s="4"/>
      <c r="B190" s="277"/>
      <c r="C190" s="260"/>
      <c r="D190" s="260"/>
      <c r="E190" s="280" t="s">
        <v>270</v>
      </c>
      <c r="F190" s="281">
        <v>2.0</v>
      </c>
      <c r="G190" s="262" t="s">
        <v>85</v>
      </c>
      <c r="H190" s="247"/>
      <c r="L190" s="164"/>
    </row>
    <row r="191">
      <c r="A191" s="4"/>
      <c r="B191" s="277"/>
      <c r="C191" s="260"/>
      <c r="D191" s="260"/>
      <c r="E191" s="280" t="s">
        <v>271</v>
      </c>
      <c r="F191" s="281">
        <v>2.0</v>
      </c>
      <c r="G191" s="262" t="s">
        <v>166</v>
      </c>
      <c r="H191" s="247"/>
      <c r="L191" s="164"/>
    </row>
    <row r="192">
      <c r="A192" s="4"/>
      <c r="B192" s="282" t="s">
        <v>619</v>
      </c>
      <c r="C192" s="261" t="s">
        <v>166</v>
      </c>
      <c r="D192" s="260">
        <f>SUM(F192:F215)</f>
        <v>32</v>
      </c>
      <c r="E192" s="236" t="s">
        <v>257</v>
      </c>
      <c r="F192" s="237">
        <v>1.0</v>
      </c>
      <c r="G192" s="262" t="s">
        <v>168</v>
      </c>
      <c r="H192" s="247"/>
      <c r="L192" s="11"/>
    </row>
    <row r="193">
      <c r="A193" s="4"/>
      <c r="B193" s="282"/>
      <c r="C193" s="279"/>
      <c r="D193" s="260"/>
      <c r="E193" s="267" t="s">
        <v>272</v>
      </c>
      <c r="F193" s="237">
        <v>2.0</v>
      </c>
      <c r="G193" s="262" t="s">
        <v>168</v>
      </c>
      <c r="H193" s="247"/>
      <c r="L193" s="11"/>
    </row>
    <row r="194">
      <c r="A194" s="4"/>
      <c r="B194" s="282"/>
      <c r="C194" s="276"/>
      <c r="D194" s="260"/>
      <c r="E194" s="283" t="s">
        <v>278</v>
      </c>
      <c r="F194" s="237">
        <v>2.0</v>
      </c>
      <c r="G194" s="262" t="s">
        <v>166</v>
      </c>
      <c r="H194" s="247"/>
      <c r="L194" s="10"/>
    </row>
    <row r="195">
      <c r="A195" s="4"/>
      <c r="B195" s="282"/>
      <c r="C195" s="276"/>
      <c r="D195" s="260"/>
      <c r="E195" s="236" t="s">
        <v>301</v>
      </c>
      <c r="F195" s="237">
        <v>1.0</v>
      </c>
      <c r="G195" s="262" t="s">
        <v>85</v>
      </c>
      <c r="H195" s="247"/>
      <c r="L195" s="11"/>
    </row>
    <row r="196">
      <c r="A196" s="4"/>
      <c r="B196" s="282"/>
      <c r="C196" s="276"/>
      <c r="D196" s="260"/>
      <c r="E196" s="236" t="s">
        <v>302</v>
      </c>
      <c r="F196" s="237">
        <v>1.0</v>
      </c>
      <c r="G196" s="262" t="s">
        <v>85</v>
      </c>
      <c r="H196" s="247"/>
      <c r="L196" s="11"/>
    </row>
    <row r="197">
      <c r="A197" s="4"/>
      <c r="B197" s="282"/>
      <c r="C197" s="276"/>
      <c r="D197" s="260"/>
      <c r="E197" s="236" t="s">
        <v>303</v>
      </c>
      <c r="F197" s="237">
        <v>1.0</v>
      </c>
      <c r="G197" s="262" t="s">
        <v>85</v>
      </c>
      <c r="H197" s="247"/>
      <c r="L197" s="164"/>
    </row>
    <row r="198">
      <c r="A198" s="4"/>
      <c r="B198" s="282"/>
      <c r="C198" s="276"/>
      <c r="D198" s="260"/>
      <c r="E198" s="236" t="s">
        <v>304</v>
      </c>
      <c r="F198" s="237">
        <v>1.0</v>
      </c>
      <c r="G198" s="262" t="s">
        <v>168</v>
      </c>
      <c r="H198" s="247"/>
      <c r="L198" s="284"/>
    </row>
    <row r="199">
      <c r="A199" s="4"/>
      <c r="B199" s="282"/>
      <c r="C199" s="276"/>
      <c r="D199" s="260"/>
      <c r="E199" s="236" t="s">
        <v>305</v>
      </c>
      <c r="F199" s="237">
        <v>1.0</v>
      </c>
      <c r="G199" s="262" t="s">
        <v>168</v>
      </c>
      <c r="H199" s="247"/>
      <c r="L199" s="284"/>
    </row>
    <row r="200">
      <c r="A200" s="4"/>
      <c r="B200" s="282"/>
      <c r="C200" s="276"/>
      <c r="D200" s="260"/>
      <c r="E200" s="236" t="s">
        <v>309</v>
      </c>
      <c r="F200" s="237">
        <v>2.0</v>
      </c>
      <c r="G200" s="262" t="s">
        <v>68</v>
      </c>
      <c r="H200" s="247"/>
      <c r="L200" s="10"/>
    </row>
    <row r="201">
      <c r="A201" s="4"/>
      <c r="B201" s="282"/>
      <c r="C201" s="276"/>
      <c r="D201" s="260"/>
      <c r="E201" s="236" t="s">
        <v>311</v>
      </c>
      <c r="F201" s="237">
        <v>2.0</v>
      </c>
      <c r="G201" s="262" t="s">
        <v>85</v>
      </c>
      <c r="H201" s="247"/>
      <c r="L201" s="10"/>
    </row>
    <row r="202">
      <c r="A202" s="4"/>
      <c r="B202" s="282"/>
      <c r="C202" s="276"/>
      <c r="D202" s="260"/>
      <c r="E202" s="236" t="s">
        <v>321</v>
      </c>
      <c r="F202" s="237">
        <v>2.0</v>
      </c>
      <c r="G202" s="262" t="s">
        <v>68</v>
      </c>
      <c r="H202" s="247"/>
      <c r="L202" s="10"/>
    </row>
    <row r="203">
      <c r="A203" s="4"/>
      <c r="B203" s="282"/>
      <c r="C203" s="276"/>
      <c r="D203" s="260"/>
      <c r="E203" s="236" t="s">
        <v>322</v>
      </c>
      <c r="F203" s="237">
        <v>2.0</v>
      </c>
      <c r="G203" s="262" t="s">
        <v>85</v>
      </c>
      <c r="H203" s="247"/>
      <c r="L203" s="10"/>
    </row>
    <row r="204">
      <c r="A204" s="4"/>
      <c r="B204" s="282"/>
      <c r="C204" s="276"/>
      <c r="D204" s="260"/>
      <c r="E204" s="268" t="s">
        <v>280</v>
      </c>
      <c r="F204" s="237">
        <v>1.0</v>
      </c>
      <c r="G204" s="262" t="s">
        <v>166</v>
      </c>
      <c r="H204" s="247"/>
      <c r="L204" s="10"/>
    </row>
    <row r="205">
      <c r="A205" s="4"/>
      <c r="B205" s="282"/>
      <c r="C205" s="276"/>
      <c r="D205" s="260"/>
      <c r="E205" s="268" t="s">
        <v>282</v>
      </c>
      <c r="F205" s="237">
        <v>1.0</v>
      </c>
      <c r="G205" s="262" t="s">
        <v>166</v>
      </c>
      <c r="H205" s="247"/>
    </row>
    <row r="206">
      <c r="A206" s="4"/>
      <c r="B206" s="282"/>
      <c r="C206" s="276"/>
      <c r="D206" s="260"/>
      <c r="E206" s="268" t="s">
        <v>290</v>
      </c>
      <c r="F206" s="237">
        <v>2.0</v>
      </c>
      <c r="G206" s="262" t="s">
        <v>85</v>
      </c>
      <c r="H206" s="247"/>
    </row>
    <row r="207">
      <c r="A207" s="4"/>
      <c r="B207" s="282"/>
      <c r="C207" s="276"/>
      <c r="D207" s="260"/>
      <c r="E207" s="268" t="s">
        <v>291</v>
      </c>
      <c r="F207" s="237">
        <v>1.5</v>
      </c>
      <c r="G207" s="262" t="s">
        <v>168</v>
      </c>
      <c r="H207" s="247"/>
    </row>
    <row r="208">
      <c r="A208" s="4"/>
      <c r="B208" s="282"/>
      <c r="C208" s="276"/>
      <c r="D208" s="260"/>
      <c r="E208" s="268" t="s">
        <v>292</v>
      </c>
      <c r="F208" s="237">
        <v>1.5</v>
      </c>
      <c r="G208" s="262" t="s">
        <v>168</v>
      </c>
      <c r="H208" s="247"/>
    </row>
    <row r="209">
      <c r="A209" s="4"/>
      <c r="B209" s="282"/>
      <c r="C209" s="276"/>
      <c r="D209" s="260"/>
      <c r="E209" s="267" t="s">
        <v>298</v>
      </c>
      <c r="F209" s="237">
        <v>1.0</v>
      </c>
      <c r="G209" s="262" t="s">
        <v>68</v>
      </c>
      <c r="H209" s="247"/>
    </row>
    <row r="210">
      <c r="A210" s="4"/>
      <c r="B210" s="282"/>
      <c r="C210" s="276"/>
      <c r="D210" s="260"/>
      <c r="E210" s="267" t="s">
        <v>299</v>
      </c>
      <c r="F210" s="237">
        <v>1.0</v>
      </c>
      <c r="G210" s="262" t="s">
        <v>68</v>
      </c>
      <c r="H210" s="247"/>
    </row>
    <row r="211">
      <c r="A211" s="4"/>
      <c r="B211" s="282"/>
      <c r="C211" s="276"/>
      <c r="D211" s="260"/>
      <c r="E211" s="236" t="s">
        <v>330</v>
      </c>
      <c r="F211" s="237">
        <v>1.0</v>
      </c>
      <c r="G211" s="262" t="s">
        <v>68</v>
      </c>
      <c r="H211" s="247"/>
    </row>
    <row r="212">
      <c r="A212" s="4"/>
      <c r="B212" s="282"/>
      <c r="C212" s="276"/>
      <c r="D212" s="260"/>
      <c r="E212" s="236" t="s">
        <v>331</v>
      </c>
      <c r="F212" s="237">
        <v>1.0</v>
      </c>
      <c r="G212" s="262" t="s">
        <v>85</v>
      </c>
      <c r="H212" s="247"/>
    </row>
    <row r="213">
      <c r="A213" s="4"/>
      <c r="B213" s="282"/>
      <c r="C213" s="276"/>
      <c r="D213" s="260"/>
      <c r="E213" s="236" t="s">
        <v>332</v>
      </c>
      <c r="F213" s="237">
        <v>1.0</v>
      </c>
      <c r="G213" s="262" t="s">
        <v>97</v>
      </c>
      <c r="H213" s="247"/>
    </row>
    <row r="214">
      <c r="A214" s="4"/>
      <c r="B214" s="282"/>
      <c r="C214" s="276"/>
      <c r="D214" s="260"/>
      <c r="E214" s="236" t="s">
        <v>333</v>
      </c>
      <c r="F214" s="237">
        <v>1.0</v>
      </c>
      <c r="G214" s="262" t="s">
        <v>168</v>
      </c>
      <c r="H214" s="247"/>
    </row>
    <row r="215">
      <c r="A215" s="4"/>
      <c r="B215" s="282"/>
      <c r="C215" s="276"/>
      <c r="D215" s="260"/>
      <c r="E215" s="236" t="s">
        <v>334</v>
      </c>
      <c r="F215" s="237">
        <v>1.0</v>
      </c>
      <c r="G215" s="262" t="s">
        <v>166</v>
      </c>
      <c r="H215" s="247"/>
    </row>
    <row r="216">
      <c r="A216" s="4"/>
      <c r="B216" s="282" t="s">
        <v>36</v>
      </c>
      <c r="C216" s="260" t="s">
        <v>615</v>
      </c>
      <c r="D216" s="260">
        <f>SUM(F216:F226)</f>
        <v>19</v>
      </c>
      <c r="E216" s="279" t="s">
        <v>312</v>
      </c>
      <c r="F216" s="237">
        <v>1.0</v>
      </c>
      <c r="G216" s="261" t="s">
        <v>85</v>
      </c>
      <c r="H216" s="247"/>
    </row>
    <row r="217">
      <c r="A217" s="4"/>
      <c r="B217" s="282"/>
      <c r="C217" s="279"/>
      <c r="D217" s="260"/>
      <c r="E217" s="279" t="s">
        <v>623</v>
      </c>
      <c r="F217" s="237">
        <v>1.0</v>
      </c>
      <c r="G217" s="261" t="s">
        <v>616</v>
      </c>
      <c r="H217" s="247"/>
    </row>
    <row r="218">
      <c r="A218" s="4"/>
      <c r="B218" s="282"/>
      <c r="C218" s="276"/>
      <c r="D218" s="260"/>
      <c r="E218" s="279" t="s">
        <v>624</v>
      </c>
      <c r="F218" s="237">
        <v>1.0</v>
      </c>
      <c r="G218" s="261" t="s">
        <v>68</v>
      </c>
      <c r="H218" s="247"/>
    </row>
    <row r="219">
      <c r="A219" s="4"/>
      <c r="B219" s="282"/>
      <c r="C219" s="276"/>
      <c r="D219" s="260"/>
      <c r="E219" s="279" t="s">
        <v>625</v>
      </c>
      <c r="F219" s="237">
        <v>1.0</v>
      </c>
      <c r="G219" s="261" t="s">
        <v>85</v>
      </c>
      <c r="H219" s="247"/>
    </row>
    <row r="220">
      <c r="A220" s="4"/>
      <c r="B220" s="282"/>
      <c r="C220" s="276"/>
      <c r="D220" s="260"/>
      <c r="E220" s="276" t="s">
        <v>626</v>
      </c>
      <c r="F220" s="237">
        <v>1.0</v>
      </c>
      <c r="G220" s="261" t="s">
        <v>616</v>
      </c>
      <c r="H220" s="247"/>
    </row>
    <row r="221">
      <c r="A221" s="4"/>
      <c r="B221" s="282"/>
      <c r="C221" s="276"/>
      <c r="D221" s="260"/>
      <c r="E221" s="276" t="s">
        <v>317</v>
      </c>
      <c r="F221" s="237">
        <v>4.0</v>
      </c>
      <c r="G221" s="261" t="s">
        <v>68</v>
      </c>
      <c r="H221" s="247"/>
    </row>
    <row r="222">
      <c r="A222" s="4"/>
      <c r="B222" s="282"/>
      <c r="C222" s="276"/>
      <c r="D222" s="260"/>
      <c r="E222" s="276" t="s">
        <v>323</v>
      </c>
      <c r="F222" s="237">
        <v>2.0</v>
      </c>
      <c r="G222" s="261" t="s">
        <v>616</v>
      </c>
      <c r="H222" s="247"/>
    </row>
    <row r="223">
      <c r="A223" s="4"/>
      <c r="B223" s="282"/>
      <c r="C223" s="276"/>
      <c r="D223" s="260"/>
      <c r="E223" s="276" t="s">
        <v>324</v>
      </c>
      <c r="F223" s="237">
        <v>2.0</v>
      </c>
      <c r="G223" s="262" t="s">
        <v>68</v>
      </c>
      <c r="H223" s="247"/>
    </row>
    <row r="224">
      <c r="A224" s="4"/>
      <c r="B224" s="282"/>
      <c r="C224" s="276"/>
      <c r="D224" s="260"/>
      <c r="E224" s="276" t="s">
        <v>325</v>
      </c>
      <c r="F224" s="237">
        <v>2.0</v>
      </c>
      <c r="G224" s="262" t="s">
        <v>85</v>
      </c>
      <c r="H224" s="247"/>
    </row>
    <row r="225">
      <c r="A225" s="4"/>
      <c r="B225" s="282"/>
      <c r="C225" s="276"/>
      <c r="D225" s="260"/>
      <c r="E225" s="276" t="s">
        <v>326</v>
      </c>
      <c r="F225" s="237">
        <v>2.0</v>
      </c>
      <c r="G225" s="262" t="s">
        <v>168</v>
      </c>
      <c r="H225" s="247"/>
    </row>
    <row r="226">
      <c r="A226" s="4"/>
      <c r="B226" s="282"/>
      <c r="C226" s="276"/>
      <c r="D226" s="260"/>
      <c r="E226" s="276" t="s">
        <v>327</v>
      </c>
      <c r="F226" s="237">
        <v>2.0</v>
      </c>
      <c r="G226" s="262" t="s">
        <v>68</v>
      </c>
      <c r="H226" s="247"/>
    </row>
    <row r="227">
      <c r="A227" s="4"/>
      <c r="B227" s="282" t="s">
        <v>115</v>
      </c>
      <c r="C227" s="260" t="s">
        <v>97</v>
      </c>
      <c r="D227" s="260">
        <f>SUM(F227:F231)</f>
        <v>19</v>
      </c>
      <c r="E227" s="276" t="s">
        <v>318</v>
      </c>
      <c r="F227" s="261">
        <v>1.0</v>
      </c>
      <c r="G227" s="261" t="s">
        <v>97</v>
      </c>
      <c r="H227" s="247"/>
    </row>
    <row r="228">
      <c r="A228" s="4"/>
      <c r="B228" s="282"/>
      <c r="C228" s="279"/>
      <c r="D228" s="260"/>
      <c r="E228" s="276" t="s">
        <v>319</v>
      </c>
      <c r="F228" s="261">
        <v>8.0</v>
      </c>
      <c r="G228" s="261" t="s">
        <v>97</v>
      </c>
      <c r="H228" s="247"/>
    </row>
    <row r="229">
      <c r="A229" s="4"/>
      <c r="B229" s="282"/>
      <c r="C229" s="276"/>
      <c r="D229" s="260"/>
      <c r="E229" s="276" t="s">
        <v>320</v>
      </c>
      <c r="F229" s="262">
        <v>4.0</v>
      </c>
      <c r="G229" s="261" t="s">
        <v>166</v>
      </c>
      <c r="H229" s="247"/>
    </row>
    <row r="230">
      <c r="A230" s="4"/>
      <c r="B230" s="282"/>
      <c r="C230" s="276"/>
      <c r="D230" s="260"/>
      <c r="E230" s="276" t="s">
        <v>328</v>
      </c>
      <c r="F230" s="261">
        <v>4.0</v>
      </c>
      <c r="G230" s="261" t="s">
        <v>166</v>
      </c>
      <c r="H230" s="247"/>
    </row>
    <row r="231">
      <c r="A231" s="4"/>
      <c r="B231" s="282"/>
      <c r="C231" s="276"/>
      <c r="D231" s="260"/>
      <c r="E231" s="276" t="s">
        <v>329</v>
      </c>
      <c r="F231" s="262">
        <v>2.0</v>
      </c>
      <c r="G231" s="261" t="s">
        <v>97</v>
      </c>
      <c r="H231" s="247"/>
    </row>
    <row r="232">
      <c r="A232" s="4"/>
      <c r="B232" s="4"/>
      <c r="C232" s="233" t="s">
        <v>608</v>
      </c>
      <c r="D232" s="235">
        <f>SUM(D180:D231)</f>
        <v>101</v>
      </c>
      <c r="E232" s="4"/>
      <c r="F232" s="4"/>
      <c r="G232" s="4"/>
      <c r="H232" s="4"/>
    </row>
    <row r="233">
      <c r="A233" s="4"/>
      <c r="B233" s="4"/>
      <c r="C233" s="4"/>
      <c r="D233" s="4"/>
      <c r="E233" s="4"/>
      <c r="F233" s="4"/>
      <c r="G233" s="4"/>
      <c r="H233" s="4"/>
    </row>
    <row r="234">
      <c r="A234" s="4"/>
      <c r="B234" s="4"/>
      <c r="C234" s="4"/>
      <c r="D234" s="4"/>
      <c r="E234" s="4"/>
      <c r="F234" s="4"/>
      <c r="G234" s="4"/>
      <c r="H234" s="4"/>
    </row>
    <row r="235">
      <c r="A235" s="285" t="s">
        <v>627</v>
      </c>
      <c r="B235" s="232">
        <v>44571.0</v>
      </c>
      <c r="C235" s="4"/>
      <c r="D235" s="4"/>
      <c r="E235" s="4"/>
      <c r="F235" s="4"/>
      <c r="G235" s="4"/>
      <c r="H235" s="4"/>
    </row>
    <row r="236">
      <c r="A236" s="4"/>
      <c r="B236" s="246" t="s">
        <v>599</v>
      </c>
      <c r="C236" s="246" t="s">
        <v>60</v>
      </c>
      <c r="D236" s="246" t="s">
        <v>600</v>
      </c>
      <c r="E236" s="246" t="s">
        <v>601</v>
      </c>
      <c r="F236" s="246" t="s">
        <v>388</v>
      </c>
      <c r="G236" s="246" t="s">
        <v>602</v>
      </c>
      <c r="H236" s="246" t="s">
        <v>603</v>
      </c>
      <c r="J236" s="234" t="s">
        <v>604</v>
      </c>
      <c r="K236" s="234" t="s">
        <v>605</v>
      </c>
    </row>
    <row r="237">
      <c r="A237" s="4"/>
      <c r="B237" s="237" t="s">
        <v>38</v>
      </c>
      <c r="C237" s="237" t="s">
        <v>68</v>
      </c>
      <c r="D237" s="237">
        <f>SUM(F237:F241)</f>
        <v>32</v>
      </c>
      <c r="E237" s="236" t="s">
        <v>340</v>
      </c>
      <c r="F237" s="237">
        <v>8.0</v>
      </c>
      <c r="G237" s="272" t="s">
        <v>68</v>
      </c>
      <c r="H237" s="247">
        <f>SUM(K237:K241)</f>
        <v>160</v>
      </c>
      <c r="J237" s="239" t="s">
        <v>68</v>
      </c>
      <c r="K237" s="243">
        <v>33.0</v>
      </c>
    </row>
    <row r="238">
      <c r="A238" s="4"/>
      <c r="B238" s="265"/>
      <c r="C238" s="273"/>
      <c r="D238" s="274"/>
      <c r="E238" s="236" t="s">
        <v>339</v>
      </c>
      <c r="F238" s="237">
        <v>12.0</v>
      </c>
      <c r="G238" s="272" t="s">
        <v>68</v>
      </c>
      <c r="H238" s="237" t="s">
        <v>607</v>
      </c>
      <c r="J238" s="239" t="s">
        <v>85</v>
      </c>
      <c r="K238" s="243">
        <v>33.0</v>
      </c>
    </row>
    <row r="239">
      <c r="A239" s="4"/>
      <c r="B239" s="275"/>
      <c r="C239" s="276"/>
      <c r="D239" s="260"/>
      <c r="E239" s="236" t="s">
        <v>628</v>
      </c>
      <c r="F239" s="237">
        <v>4.0</v>
      </c>
      <c r="G239" s="262" t="s">
        <v>68</v>
      </c>
      <c r="H239" s="247"/>
      <c r="J239" s="239" t="s">
        <v>97</v>
      </c>
      <c r="K239" s="243">
        <v>30.0</v>
      </c>
    </row>
    <row r="240">
      <c r="A240" s="4"/>
      <c r="B240" s="275"/>
      <c r="C240" s="276"/>
      <c r="D240" s="260"/>
      <c r="E240" s="236" t="s">
        <v>629</v>
      </c>
      <c r="F240" s="237">
        <v>4.0</v>
      </c>
      <c r="G240" s="262" t="s">
        <v>68</v>
      </c>
      <c r="H240" s="247"/>
      <c r="J240" s="239" t="s">
        <v>168</v>
      </c>
      <c r="K240" s="243">
        <v>33.0</v>
      </c>
    </row>
    <row r="241">
      <c r="A241" s="4"/>
      <c r="B241" s="275"/>
      <c r="C241" s="276"/>
      <c r="D241" s="260"/>
      <c r="E241" s="236" t="s">
        <v>630</v>
      </c>
      <c r="F241" s="237">
        <v>4.0</v>
      </c>
      <c r="G241" s="262" t="s">
        <v>68</v>
      </c>
      <c r="H241" s="247"/>
      <c r="J241" s="239" t="s">
        <v>166</v>
      </c>
      <c r="K241" s="243">
        <v>31.0</v>
      </c>
    </row>
    <row r="242">
      <c r="A242" s="4"/>
      <c r="B242" s="286" t="s">
        <v>14</v>
      </c>
      <c r="C242" s="262" t="s">
        <v>85</v>
      </c>
      <c r="D242" s="260">
        <f>SUM(F242:F246)</f>
        <v>32</v>
      </c>
      <c r="E242" s="236" t="s">
        <v>342</v>
      </c>
      <c r="F242" s="237">
        <v>8.0</v>
      </c>
      <c r="G242" s="262" t="s">
        <v>85</v>
      </c>
      <c r="H242" s="247"/>
    </row>
    <row r="243">
      <c r="A243" s="4"/>
      <c r="B243" s="282"/>
      <c r="C243" s="279"/>
      <c r="D243" s="260"/>
      <c r="E243" s="236" t="s">
        <v>341</v>
      </c>
      <c r="F243" s="237">
        <v>12.0</v>
      </c>
      <c r="G243" s="262" t="s">
        <v>85</v>
      </c>
      <c r="H243" s="247"/>
    </row>
    <row r="244">
      <c r="A244" s="4"/>
      <c r="B244" s="282"/>
      <c r="C244" s="276"/>
      <c r="D244" s="260"/>
      <c r="E244" s="236" t="s">
        <v>631</v>
      </c>
      <c r="F244" s="237">
        <v>4.0</v>
      </c>
      <c r="G244" s="262" t="s">
        <v>85</v>
      </c>
      <c r="H244" s="247"/>
    </row>
    <row r="245">
      <c r="A245" s="4"/>
      <c r="B245" s="282"/>
      <c r="C245" s="276"/>
      <c r="D245" s="260"/>
      <c r="E245" s="236" t="s">
        <v>632</v>
      </c>
      <c r="F245" s="237">
        <v>4.0</v>
      </c>
      <c r="G245" s="262" t="s">
        <v>85</v>
      </c>
      <c r="H245" s="247"/>
    </row>
    <row r="246">
      <c r="A246" s="4"/>
      <c r="B246" s="282"/>
      <c r="C246" s="276"/>
      <c r="D246" s="260"/>
      <c r="E246" s="236" t="s">
        <v>356</v>
      </c>
      <c r="F246" s="237">
        <v>4.0</v>
      </c>
      <c r="G246" s="262" t="s">
        <v>85</v>
      </c>
      <c r="H246" s="247"/>
    </row>
    <row r="247">
      <c r="A247" s="4"/>
      <c r="B247" s="286" t="s">
        <v>51</v>
      </c>
      <c r="C247" s="262" t="s">
        <v>97</v>
      </c>
      <c r="D247" s="260">
        <f>SUM(F247:F251)</f>
        <v>32</v>
      </c>
      <c r="E247" s="236" t="s">
        <v>633</v>
      </c>
      <c r="F247" s="237">
        <v>8.0</v>
      </c>
      <c r="G247" s="262" t="s">
        <v>166</v>
      </c>
      <c r="H247" s="247"/>
    </row>
    <row r="248">
      <c r="A248" s="4"/>
      <c r="B248" s="282"/>
      <c r="C248" s="279"/>
      <c r="D248" s="260"/>
      <c r="E248" s="236" t="s">
        <v>634</v>
      </c>
      <c r="F248" s="237">
        <v>12.0</v>
      </c>
      <c r="G248" s="262" t="s">
        <v>97</v>
      </c>
      <c r="H248" s="247"/>
    </row>
    <row r="249">
      <c r="A249" s="4"/>
      <c r="B249" s="282"/>
      <c r="C249" s="276"/>
      <c r="D249" s="260"/>
      <c r="E249" s="236" t="s">
        <v>635</v>
      </c>
      <c r="F249" s="237">
        <v>4.0</v>
      </c>
      <c r="G249" s="262" t="s">
        <v>97</v>
      </c>
      <c r="H249" s="247"/>
    </row>
    <row r="250">
      <c r="A250" s="4"/>
      <c r="B250" s="282"/>
      <c r="C250" s="276"/>
      <c r="D250" s="260"/>
      <c r="E250" s="236" t="s">
        <v>636</v>
      </c>
      <c r="F250" s="237">
        <v>4.0</v>
      </c>
      <c r="G250" s="262" t="s">
        <v>97</v>
      </c>
      <c r="H250" s="247"/>
    </row>
    <row r="251">
      <c r="A251" s="4"/>
      <c r="B251" s="282"/>
      <c r="C251" s="276"/>
      <c r="D251" s="260"/>
      <c r="E251" s="236" t="s">
        <v>637</v>
      </c>
      <c r="F251" s="237">
        <v>4.0</v>
      </c>
      <c r="G251" s="262" t="s">
        <v>97</v>
      </c>
      <c r="H251" s="247"/>
    </row>
    <row r="252">
      <c r="A252" s="4"/>
      <c r="B252" s="286" t="s">
        <v>41</v>
      </c>
      <c r="C252" s="262" t="s">
        <v>168</v>
      </c>
      <c r="D252" s="260">
        <f>SUM(F252:F256)</f>
        <v>32</v>
      </c>
      <c r="E252" s="236" t="s">
        <v>638</v>
      </c>
      <c r="F252" s="237">
        <v>8.0</v>
      </c>
      <c r="G252" s="262" t="s">
        <v>168</v>
      </c>
      <c r="H252" s="247"/>
    </row>
    <row r="253">
      <c r="A253" s="4"/>
      <c r="B253" s="282"/>
      <c r="C253" s="279"/>
      <c r="D253" s="260"/>
      <c r="E253" s="236" t="s">
        <v>639</v>
      </c>
      <c r="F253" s="237">
        <v>12.0</v>
      </c>
      <c r="G253" s="262" t="s">
        <v>168</v>
      </c>
      <c r="H253" s="247"/>
    </row>
    <row r="254">
      <c r="A254" s="4"/>
      <c r="B254" s="282"/>
      <c r="C254" s="276"/>
      <c r="D254" s="260"/>
      <c r="E254" s="236" t="s">
        <v>640</v>
      </c>
      <c r="F254" s="237">
        <v>4.0</v>
      </c>
      <c r="G254" s="262" t="s">
        <v>168</v>
      </c>
      <c r="H254" s="247"/>
    </row>
    <row r="255">
      <c r="A255" s="4"/>
      <c r="B255" s="282"/>
      <c r="C255" s="260"/>
      <c r="D255" s="260"/>
      <c r="E255" s="236" t="s">
        <v>641</v>
      </c>
      <c r="F255" s="237">
        <v>4.0</v>
      </c>
      <c r="G255" s="262" t="s">
        <v>168</v>
      </c>
      <c r="H255" s="247"/>
    </row>
    <row r="256">
      <c r="A256" s="4"/>
      <c r="B256" s="282"/>
      <c r="C256" s="260"/>
      <c r="D256" s="260"/>
      <c r="E256" s="236" t="s">
        <v>642</v>
      </c>
      <c r="F256" s="237">
        <v>4.0</v>
      </c>
      <c r="G256" s="262" t="s">
        <v>168</v>
      </c>
      <c r="H256" s="247"/>
    </row>
    <row r="257">
      <c r="A257" s="4"/>
      <c r="B257" s="286" t="s">
        <v>28</v>
      </c>
      <c r="C257" s="262" t="s">
        <v>166</v>
      </c>
      <c r="D257" s="260">
        <f>SUM(F257:F258)</f>
        <v>12</v>
      </c>
      <c r="E257" s="287" t="s">
        <v>337</v>
      </c>
      <c r="F257" s="237">
        <v>6.0</v>
      </c>
      <c r="G257" s="262" t="s">
        <v>166</v>
      </c>
      <c r="H257" s="247"/>
    </row>
    <row r="258">
      <c r="A258" s="4"/>
      <c r="B258" s="282"/>
      <c r="C258" s="260"/>
      <c r="D258" s="260"/>
      <c r="E258" s="287" t="s">
        <v>338</v>
      </c>
      <c r="F258" s="237">
        <v>6.0</v>
      </c>
      <c r="G258" s="262" t="s">
        <v>166</v>
      </c>
      <c r="H258" s="247"/>
    </row>
    <row r="259">
      <c r="A259" s="4"/>
      <c r="B259" s="286" t="s">
        <v>37</v>
      </c>
      <c r="C259" s="262" t="s">
        <v>166</v>
      </c>
      <c r="D259" s="260">
        <f>SUM(F259:F260)</f>
        <v>8</v>
      </c>
      <c r="E259" s="288" t="s">
        <v>335</v>
      </c>
      <c r="F259" s="237">
        <v>2.0</v>
      </c>
      <c r="G259" s="262" t="s">
        <v>97</v>
      </c>
      <c r="H259" s="247"/>
    </row>
    <row r="260">
      <c r="A260" s="4"/>
      <c r="B260" s="282"/>
      <c r="C260" s="276"/>
      <c r="D260" s="260"/>
      <c r="E260" s="288" t="s">
        <v>336</v>
      </c>
      <c r="F260" s="237">
        <v>6.0</v>
      </c>
      <c r="G260" s="262" t="s">
        <v>166</v>
      </c>
      <c r="H260" s="247"/>
    </row>
    <row r="261">
      <c r="A261" s="4"/>
      <c r="B261" s="4"/>
      <c r="C261" s="233" t="s">
        <v>608</v>
      </c>
      <c r="D261" s="235">
        <f>SUM(D237:D260)</f>
        <v>148</v>
      </c>
      <c r="E261" s="4"/>
      <c r="F261" s="4"/>
      <c r="G261" s="4"/>
      <c r="H261" s="4"/>
    </row>
    <row r="262">
      <c r="A262" s="4"/>
      <c r="B262" s="4"/>
      <c r="C262" s="4"/>
      <c r="D262" s="4"/>
      <c r="E262" s="4"/>
      <c r="F262" s="4"/>
      <c r="G262" s="4"/>
      <c r="H262" s="4"/>
    </row>
    <row r="263">
      <c r="A263" s="4"/>
      <c r="B263" s="4"/>
      <c r="C263" s="4"/>
      <c r="D263" s="4"/>
      <c r="E263" s="4"/>
      <c r="F263" s="4"/>
      <c r="G263" s="4"/>
      <c r="H263" s="4"/>
    </row>
    <row r="264">
      <c r="A264" s="231" t="s">
        <v>643</v>
      </c>
      <c r="B264" s="232">
        <v>44585.0</v>
      </c>
      <c r="C264" s="4"/>
      <c r="D264" s="4"/>
      <c r="E264" s="4"/>
      <c r="F264" s="4"/>
      <c r="G264" s="4"/>
      <c r="H264" s="4"/>
    </row>
    <row r="265">
      <c r="A265" s="4"/>
      <c r="B265" s="246" t="s">
        <v>599</v>
      </c>
      <c r="C265" s="246" t="s">
        <v>60</v>
      </c>
      <c r="D265" s="246" t="s">
        <v>600</v>
      </c>
      <c r="E265" s="246" t="s">
        <v>601</v>
      </c>
      <c r="F265" s="246" t="s">
        <v>388</v>
      </c>
      <c r="G265" s="246" t="s">
        <v>602</v>
      </c>
      <c r="H265" s="246" t="s">
        <v>603</v>
      </c>
      <c r="J265" s="234" t="s">
        <v>604</v>
      </c>
      <c r="K265" s="234" t="s">
        <v>605</v>
      </c>
    </row>
    <row r="266">
      <c r="A266" s="4"/>
      <c r="B266" s="237" t="s">
        <v>38</v>
      </c>
      <c r="C266" s="237" t="s">
        <v>68</v>
      </c>
      <c r="D266" s="237">
        <f>SUM(F266:F270)</f>
        <v>17</v>
      </c>
      <c r="E266" s="236" t="s">
        <v>340</v>
      </c>
      <c r="F266" s="237">
        <v>6.0</v>
      </c>
      <c r="G266" s="272" t="s">
        <v>68</v>
      </c>
      <c r="H266" s="247">
        <f>SUM(K266:K273)</f>
        <v>125</v>
      </c>
      <c r="J266" s="239" t="s">
        <v>68</v>
      </c>
      <c r="K266" s="243">
        <v>16.0</v>
      </c>
    </row>
    <row r="267">
      <c r="A267" s="4"/>
      <c r="B267" s="265"/>
      <c r="C267" s="273"/>
      <c r="D267" s="274"/>
      <c r="E267" s="236" t="s">
        <v>339</v>
      </c>
      <c r="F267" s="237">
        <v>2.0</v>
      </c>
      <c r="G267" s="272" t="s">
        <v>68</v>
      </c>
      <c r="H267" s="237" t="s">
        <v>607</v>
      </c>
      <c r="J267" s="239" t="s">
        <v>85</v>
      </c>
      <c r="K267" s="243">
        <v>12.0</v>
      </c>
    </row>
    <row r="268">
      <c r="A268" s="4"/>
      <c r="B268" s="275"/>
      <c r="C268" s="276"/>
      <c r="D268" s="260"/>
      <c r="E268" s="236" t="s">
        <v>628</v>
      </c>
      <c r="F268" s="237">
        <v>4.0</v>
      </c>
      <c r="G268" s="262" t="s">
        <v>97</v>
      </c>
      <c r="H268" s="247"/>
      <c r="J268" s="239" t="s">
        <v>97</v>
      </c>
      <c r="K268" s="243">
        <v>32.0</v>
      </c>
    </row>
    <row r="269">
      <c r="A269" s="4"/>
      <c r="B269" s="275"/>
      <c r="C269" s="276"/>
      <c r="D269" s="260"/>
      <c r="E269" s="236" t="s">
        <v>629</v>
      </c>
      <c r="F269" s="237">
        <v>4.0</v>
      </c>
      <c r="G269" s="262" t="s">
        <v>97</v>
      </c>
      <c r="H269" s="247"/>
      <c r="J269" s="243" t="s">
        <v>101</v>
      </c>
      <c r="K269" s="243">
        <v>5.0</v>
      </c>
    </row>
    <row r="270">
      <c r="A270" s="4"/>
      <c r="B270" s="275"/>
      <c r="C270" s="276"/>
      <c r="D270" s="260"/>
      <c r="E270" s="236" t="s">
        <v>630</v>
      </c>
      <c r="F270" s="237">
        <v>1.0</v>
      </c>
      <c r="G270" s="262" t="s">
        <v>68</v>
      </c>
      <c r="H270" s="247"/>
      <c r="J270" s="243" t="s">
        <v>363</v>
      </c>
      <c r="K270" s="243">
        <v>7.0</v>
      </c>
    </row>
    <row r="271">
      <c r="A271" s="4"/>
      <c r="B271" s="286" t="s">
        <v>14</v>
      </c>
      <c r="C271" s="262" t="s">
        <v>85</v>
      </c>
      <c r="D271" s="260">
        <f>SUM(F271:F275)</f>
        <v>11</v>
      </c>
      <c r="E271" s="236" t="s">
        <v>342</v>
      </c>
      <c r="F271" s="237">
        <v>1.0</v>
      </c>
      <c r="G271" s="262" t="s">
        <v>85</v>
      </c>
      <c r="H271" s="247"/>
      <c r="J271" s="239" t="s">
        <v>168</v>
      </c>
      <c r="K271" s="243">
        <v>23.0</v>
      </c>
    </row>
    <row r="272">
      <c r="A272" s="4"/>
      <c r="B272" s="282"/>
      <c r="C272" s="279"/>
      <c r="D272" s="260"/>
      <c r="E272" s="236" t="s">
        <v>341</v>
      </c>
      <c r="F272" s="237">
        <v>1.0</v>
      </c>
      <c r="G272" s="262" t="s">
        <v>85</v>
      </c>
      <c r="H272" s="247"/>
      <c r="J272" s="239" t="s">
        <v>166</v>
      </c>
      <c r="K272" s="243">
        <v>25.0</v>
      </c>
    </row>
    <row r="273">
      <c r="A273" s="4"/>
      <c r="B273" s="282"/>
      <c r="C273" s="276"/>
      <c r="D273" s="260"/>
      <c r="E273" s="236" t="s">
        <v>631</v>
      </c>
      <c r="F273" s="237">
        <v>4.0</v>
      </c>
      <c r="G273" s="262" t="s">
        <v>85</v>
      </c>
      <c r="H273" s="247"/>
      <c r="J273" s="243" t="s">
        <v>366</v>
      </c>
      <c r="K273" s="243">
        <v>5.0</v>
      </c>
    </row>
    <row r="274">
      <c r="A274" s="4"/>
      <c r="B274" s="282"/>
      <c r="C274" s="276"/>
      <c r="D274" s="260"/>
      <c r="E274" s="236" t="s">
        <v>632</v>
      </c>
      <c r="F274" s="237">
        <v>4.0</v>
      </c>
      <c r="G274" s="262" t="s">
        <v>85</v>
      </c>
      <c r="H274" s="247"/>
    </row>
    <row r="275">
      <c r="A275" s="4"/>
      <c r="B275" s="282"/>
      <c r="C275" s="276"/>
      <c r="D275" s="260"/>
      <c r="E275" s="236" t="s">
        <v>356</v>
      </c>
      <c r="F275" s="237">
        <v>1.0</v>
      </c>
      <c r="G275" s="262" t="s">
        <v>85</v>
      </c>
      <c r="H275" s="247"/>
    </row>
    <row r="276">
      <c r="A276" s="4"/>
      <c r="B276" s="286" t="s">
        <v>51</v>
      </c>
      <c r="C276" s="262" t="s">
        <v>97</v>
      </c>
      <c r="D276" s="260">
        <f>SUM(F276:F280)</f>
        <v>28</v>
      </c>
      <c r="E276" s="236" t="s">
        <v>633</v>
      </c>
      <c r="F276" s="237">
        <v>8.0</v>
      </c>
      <c r="G276" s="262" t="s">
        <v>166</v>
      </c>
      <c r="H276" s="247"/>
    </row>
    <row r="277">
      <c r="A277" s="4"/>
      <c r="B277" s="282"/>
      <c r="C277" s="279"/>
      <c r="D277" s="260"/>
      <c r="E277" s="236" t="s">
        <v>634</v>
      </c>
      <c r="F277" s="237">
        <v>11.0</v>
      </c>
      <c r="G277" s="262" t="s">
        <v>97</v>
      </c>
      <c r="H277" s="247"/>
    </row>
    <row r="278">
      <c r="A278" s="4"/>
      <c r="B278" s="282"/>
      <c r="C278" s="276"/>
      <c r="D278" s="260"/>
      <c r="E278" s="236" t="s">
        <v>635</v>
      </c>
      <c r="F278" s="237">
        <v>4.0</v>
      </c>
      <c r="G278" s="262" t="s">
        <v>97</v>
      </c>
      <c r="H278" s="247"/>
    </row>
    <row r="279">
      <c r="A279" s="4"/>
      <c r="B279" s="282"/>
      <c r="C279" s="276"/>
      <c r="D279" s="260"/>
      <c r="E279" s="236" t="s">
        <v>636</v>
      </c>
      <c r="F279" s="237">
        <v>4.0</v>
      </c>
      <c r="G279" s="262" t="s">
        <v>97</v>
      </c>
      <c r="H279" s="247"/>
    </row>
    <row r="280">
      <c r="A280" s="4"/>
      <c r="B280" s="282"/>
      <c r="C280" s="276"/>
      <c r="D280" s="260"/>
      <c r="E280" s="236" t="s">
        <v>637</v>
      </c>
      <c r="F280" s="237">
        <v>1.0</v>
      </c>
      <c r="G280" s="262" t="s">
        <v>97</v>
      </c>
      <c r="H280" s="247"/>
    </row>
    <row r="281">
      <c r="A281" s="4"/>
      <c r="B281" s="286" t="s">
        <v>41</v>
      </c>
      <c r="C281" s="262" t="s">
        <v>168</v>
      </c>
      <c r="D281" s="260">
        <f>SUM(F281:F285)</f>
        <v>17</v>
      </c>
      <c r="E281" s="236" t="s">
        <v>638</v>
      </c>
      <c r="F281" s="237">
        <v>4.0</v>
      </c>
      <c r="G281" s="262" t="s">
        <v>168</v>
      </c>
      <c r="H281" s="247"/>
    </row>
    <row r="282">
      <c r="A282" s="4"/>
      <c r="B282" s="282"/>
      <c r="C282" s="279"/>
      <c r="D282" s="260"/>
      <c r="E282" s="236" t="s">
        <v>639</v>
      </c>
      <c r="F282" s="237">
        <v>8.0</v>
      </c>
      <c r="G282" s="262" t="s">
        <v>168</v>
      </c>
      <c r="H282" s="247"/>
    </row>
    <row r="283">
      <c r="A283" s="4"/>
      <c r="B283" s="282"/>
      <c r="C283" s="276"/>
      <c r="D283" s="260"/>
      <c r="E283" s="236" t="s">
        <v>640</v>
      </c>
      <c r="F283" s="237">
        <v>3.0</v>
      </c>
      <c r="G283" s="262" t="s">
        <v>168</v>
      </c>
      <c r="H283" s="247"/>
    </row>
    <row r="284">
      <c r="A284" s="4"/>
      <c r="B284" s="282"/>
      <c r="C284" s="260"/>
      <c r="D284" s="260"/>
      <c r="E284" s="236" t="s">
        <v>641</v>
      </c>
      <c r="F284" s="237">
        <v>1.0</v>
      </c>
      <c r="G284" s="262" t="s">
        <v>168</v>
      </c>
      <c r="H284" s="247"/>
    </row>
    <row r="285">
      <c r="A285" s="4"/>
      <c r="B285" s="282"/>
      <c r="C285" s="260"/>
      <c r="D285" s="260"/>
      <c r="E285" s="236" t="s">
        <v>642</v>
      </c>
      <c r="F285" s="237">
        <v>1.0</v>
      </c>
      <c r="G285" s="262" t="s">
        <v>168</v>
      </c>
      <c r="H285" s="247"/>
    </row>
    <row r="286">
      <c r="A286" s="4"/>
      <c r="B286" s="286" t="s">
        <v>28</v>
      </c>
      <c r="C286" s="262" t="s">
        <v>166</v>
      </c>
      <c r="D286" s="260">
        <f>SUM(F286:F288)</f>
        <v>14</v>
      </c>
      <c r="E286" s="287" t="s">
        <v>337</v>
      </c>
      <c r="F286" s="237">
        <v>4.0</v>
      </c>
      <c r="G286" s="262" t="s">
        <v>166</v>
      </c>
      <c r="H286" s="247"/>
    </row>
    <row r="287">
      <c r="A287" s="4"/>
      <c r="B287" s="282"/>
      <c r="C287" s="260"/>
      <c r="D287" s="260"/>
      <c r="E287" s="287" t="s">
        <v>338</v>
      </c>
      <c r="F287" s="237">
        <v>4.0</v>
      </c>
      <c r="G287" s="262" t="s">
        <v>166</v>
      </c>
      <c r="H287" s="247"/>
    </row>
    <row r="288">
      <c r="A288" s="4"/>
      <c r="B288" s="286"/>
      <c r="C288" s="262"/>
      <c r="D288" s="260"/>
      <c r="E288" s="288" t="s">
        <v>375</v>
      </c>
      <c r="F288" s="237">
        <v>6.0</v>
      </c>
      <c r="G288" s="262" t="s">
        <v>68</v>
      </c>
      <c r="H288" s="247"/>
    </row>
    <row r="289">
      <c r="A289" s="4"/>
      <c r="B289" s="286" t="s">
        <v>37</v>
      </c>
      <c r="C289" s="262" t="s">
        <v>166</v>
      </c>
      <c r="D289" s="260">
        <f>SUM(F289)</f>
        <v>6</v>
      </c>
      <c r="E289" s="288" t="s">
        <v>336</v>
      </c>
      <c r="F289" s="237">
        <v>6.0</v>
      </c>
      <c r="G289" s="266" t="s">
        <v>166</v>
      </c>
      <c r="H289" s="247"/>
    </row>
    <row r="290">
      <c r="A290" s="4"/>
      <c r="B290" s="266" t="s">
        <v>31</v>
      </c>
      <c r="C290" s="266" t="s">
        <v>97</v>
      </c>
      <c r="D290" s="263">
        <f>SUM(F290:F291)</f>
        <v>3</v>
      </c>
      <c r="E290" s="289" t="s">
        <v>374</v>
      </c>
      <c r="F290" s="237">
        <v>1.0</v>
      </c>
      <c r="G290" s="266" t="s">
        <v>97</v>
      </c>
      <c r="H290" s="247"/>
    </row>
    <row r="291">
      <c r="A291" s="4"/>
      <c r="B291" s="266"/>
      <c r="C291" s="266"/>
      <c r="D291" s="263"/>
      <c r="E291" s="289" t="s">
        <v>644</v>
      </c>
      <c r="F291" s="237">
        <v>2.0</v>
      </c>
      <c r="G291" s="266" t="s">
        <v>97</v>
      </c>
      <c r="H291" s="247"/>
    </row>
    <row r="292">
      <c r="A292" s="4"/>
      <c r="B292" s="266" t="s">
        <v>25</v>
      </c>
      <c r="C292" s="266" t="s">
        <v>68</v>
      </c>
      <c r="D292" s="263">
        <f>SUM(F292:F300)</f>
        <v>14</v>
      </c>
      <c r="E292" s="289" t="s">
        <v>362</v>
      </c>
      <c r="F292" s="237">
        <v>1.0</v>
      </c>
      <c r="G292" s="266" t="s">
        <v>363</v>
      </c>
      <c r="H292" s="247"/>
    </row>
    <row r="293">
      <c r="A293" s="4"/>
      <c r="B293" s="266"/>
      <c r="C293" s="266"/>
      <c r="D293" s="263"/>
      <c r="E293" s="289" t="s">
        <v>645</v>
      </c>
      <c r="F293" s="237">
        <v>1.0</v>
      </c>
      <c r="G293" s="266" t="s">
        <v>168</v>
      </c>
      <c r="H293" s="247"/>
    </row>
    <row r="294">
      <c r="A294" s="4"/>
      <c r="B294" s="266"/>
      <c r="C294" s="266"/>
      <c r="D294" s="263"/>
      <c r="E294" s="289" t="s">
        <v>364</v>
      </c>
      <c r="F294" s="237">
        <v>1.0</v>
      </c>
      <c r="G294" s="266" t="s">
        <v>101</v>
      </c>
      <c r="H294" s="247"/>
    </row>
    <row r="295">
      <c r="A295" s="4"/>
      <c r="B295" s="266"/>
      <c r="C295" s="266"/>
      <c r="D295" s="263"/>
      <c r="E295" s="289" t="s">
        <v>365</v>
      </c>
      <c r="F295" s="237">
        <v>1.0</v>
      </c>
      <c r="G295" s="266" t="s">
        <v>366</v>
      </c>
      <c r="H295" s="247"/>
    </row>
    <row r="296">
      <c r="A296" s="4"/>
      <c r="B296" s="266"/>
      <c r="C296" s="266"/>
      <c r="D296" s="263"/>
      <c r="E296" s="289" t="s">
        <v>369</v>
      </c>
      <c r="F296" s="237">
        <v>2.0</v>
      </c>
      <c r="G296" s="266" t="s">
        <v>363</v>
      </c>
      <c r="H296" s="247"/>
    </row>
    <row r="297">
      <c r="A297" s="4"/>
      <c r="B297" s="266"/>
      <c r="C297" s="266"/>
      <c r="D297" s="263"/>
      <c r="E297" s="289" t="s">
        <v>646</v>
      </c>
      <c r="F297" s="237">
        <v>2.0</v>
      </c>
      <c r="G297" s="266" t="s">
        <v>366</v>
      </c>
      <c r="H297" s="247"/>
    </row>
    <row r="298">
      <c r="A298" s="4"/>
      <c r="B298" s="266"/>
      <c r="C298" s="266"/>
      <c r="D298" s="263"/>
      <c r="E298" s="289" t="s">
        <v>647</v>
      </c>
      <c r="F298" s="237">
        <v>2.0</v>
      </c>
      <c r="G298" s="266" t="s">
        <v>168</v>
      </c>
      <c r="H298" s="247"/>
    </row>
    <row r="299">
      <c r="A299" s="4"/>
      <c r="B299" s="266"/>
      <c r="C299" s="266"/>
      <c r="D299" s="263"/>
      <c r="E299" s="289" t="s">
        <v>648</v>
      </c>
      <c r="F299" s="237">
        <v>2.0</v>
      </c>
      <c r="G299" s="266" t="s">
        <v>363</v>
      </c>
      <c r="H299" s="247"/>
    </row>
    <row r="300">
      <c r="A300" s="4"/>
      <c r="B300" s="266"/>
      <c r="C300" s="266"/>
      <c r="D300" s="263"/>
      <c r="E300" s="289" t="s">
        <v>372</v>
      </c>
      <c r="F300" s="237">
        <v>2.0</v>
      </c>
      <c r="G300" s="266" t="s">
        <v>101</v>
      </c>
      <c r="H300" s="247"/>
    </row>
    <row r="301">
      <c r="A301" s="4"/>
      <c r="B301" s="4"/>
      <c r="C301" s="233" t="s">
        <v>608</v>
      </c>
      <c r="D301" s="235">
        <f>SUM(D266:D300)</f>
        <v>110</v>
      </c>
      <c r="E301" s="4"/>
      <c r="F301" s="4"/>
      <c r="G301" s="4"/>
      <c r="H301" s="4"/>
    </row>
    <row r="302">
      <c r="A302" s="4"/>
      <c r="B302" s="4"/>
      <c r="C302" s="4"/>
      <c r="D302" s="4"/>
      <c r="E302" s="4"/>
      <c r="F302" s="4"/>
      <c r="G302" s="4"/>
      <c r="H302" s="4"/>
    </row>
    <row r="303">
      <c r="A303" s="4"/>
      <c r="B303" s="4"/>
      <c r="C303" s="4"/>
      <c r="D303" s="4"/>
      <c r="E303" s="4"/>
      <c r="F303" s="4"/>
      <c r="G303" s="4"/>
      <c r="H303" s="4"/>
    </row>
    <row r="304">
      <c r="A304" s="242" t="s">
        <v>649</v>
      </c>
      <c r="B304" s="232">
        <v>44599.0</v>
      </c>
      <c r="C304" s="4"/>
      <c r="D304" s="4"/>
      <c r="E304" s="4"/>
      <c r="F304" s="4"/>
      <c r="G304" s="4"/>
      <c r="H304" s="4"/>
    </row>
    <row r="305">
      <c r="A305" s="4"/>
      <c r="B305" s="246" t="s">
        <v>599</v>
      </c>
      <c r="C305" s="246" t="s">
        <v>60</v>
      </c>
      <c r="D305" s="246" t="s">
        <v>600</v>
      </c>
      <c r="E305" s="246" t="s">
        <v>601</v>
      </c>
      <c r="F305" s="246" t="s">
        <v>388</v>
      </c>
      <c r="G305" s="246" t="s">
        <v>602</v>
      </c>
      <c r="H305" s="246" t="s">
        <v>603</v>
      </c>
      <c r="J305" s="234" t="s">
        <v>604</v>
      </c>
      <c r="K305" s="234" t="s">
        <v>605</v>
      </c>
    </row>
    <row r="306">
      <c r="A306" s="4"/>
      <c r="B306" s="237" t="s">
        <v>38</v>
      </c>
      <c r="C306" s="237" t="s">
        <v>68</v>
      </c>
      <c r="D306" s="237">
        <f>SUM(F306:F317)</f>
        <v>48</v>
      </c>
      <c r="E306" s="236" t="s">
        <v>340</v>
      </c>
      <c r="F306" s="237">
        <v>4.0</v>
      </c>
      <c r="G306" s="290" t="s">
        <v>68</v>
      </c>
      <c r="H306" s="247">
        <f>SUM(K306:K313)</f>
        <v>200</v>
      </c>
      <c r="J306" s="239" t="s">
        <v>68</v>
      </c>
      <c r="K306" s="243">
        <v>20.0</v>
      </c>
    </row>
    <row r="307">
      <c r="A307" s="4"/>
      <c r="B307" s="291"/>
      <c r="C307" s="292"/>
      <c r="D307" s="293"/>
      <c r="E307" s="236" t="s">
        <v>339</v>
      </c>
      <c r="F307" s="237">
        <v>2.0</v>
      </c>
      <c r="G307" s="290" t="s">
        <v>68</v>
      </c>
      <c r="H307" s="237" t="s">
        <v>607</v>
      </c>
      <c r="J307" s="239" t="s">
        <v>85</v>
      </c>
      <c r="K307" s="243">
        <v>27.0</v>
      </c>
    </row>
    <row r="308">
      <c r="A308" s="4"/>
      <c r="B308" s="294"/>
      <c r="C308" s="295"/>
      <c r="D308" s="296"/>
      <c r="E308" s="236" t="s">
        <v>628</v>
      </c>
      <c r="F308" s="237">
        <v>4.0</v>
      </c>
      <c r="G308" s="297" t="s">
        <v>168</v>
      </c>
      <c r="H308" s="247"/>
      <c r="J308" s="239" t="s">
        <v>97</v>
      </c>
      <c r="K308" s="243">
        <v>29.0</v>
      </c>
    </row>
    <row r="309">
      <c r="A309" s="4"/>
      <c r="B309" s="294"/>
      <c r="C309" s="295"/>
      <c r="D309" s="296"/>
      <c r="E309" s="236" t="s">
        <v>629</v>
      </c>
      <c r="F309" s="237">
        <v>6.0</v>
      </c>
      <c r="G309" s="297" t="s">
        <v>68</v>
      </c>
      <c r="H309" s="247"/>
      <c r="J309" s="243" t="s">
        <v>101</v>
      </c>
      <c r="K309" s="243">
        <v>23.0</v>
      </c>
    </row>
    <row r="310">
      <c r="A310" s="4"/>
      <c r="B310" s="294"/>
      <c r="C310" s="295"/>
      <c r="D310" s="296"/>
      <c r="E310" s="236" t="s">
        <v>630</v>
      </c>
      <c r="F310" s="237">
        <v>4.0</v>
      </c>
      <c r="G310" s="297" t="s">
        <v>68</v>
      </c>
      <c r="H310" s="247"/>
      <c r="J310" s="243" t="s">
        <v>363</v>
      </c>
      <c r="K310" s="243">
        <v>27.0</v>
      </c>
    </row>
    <row r="311">
      <c r="A311" s="4"/>
      <c r="B311" s="294"/>
      <c r="C311" s="295"/>
      <c r="D311" s="296"/>
      <c r="E311" s="298" t="s">
        <v>394</v>
      </c>
      <c r="F311" s="237">
        <v>6.0</v>
      </c>
      <c r="G311" s="297" t="s">
        <v>168</v>
      </c>
      <c r="H311" s="247"/>
      <c r="J311" s="239" t="s">
        <v>168</v>
      </c>
      <c r="K311" s="243">
        <v>20.0</v>
      </c>
    </row>
    <row r="312">
      <c r="A312" s="4"/>
      <c r="B312" s="294"/>
      <c r="C312" s="295"/>
      <c r="D312" s="296"/>
      <c r="E312" s="298" t="s">
        <v>395</v>
      </c>
      <c r="F312" s="237">
        <v>2.0</v>
      </c>
      <c r="G312" s="297" t="s">
        <v>85</v>
      </c>
      <c r="H312" s="247"/>
      <c r="J312" s="239" t="s">
        <v>166</v>
      </c>
      <c r="K312" s="243">
        <v>24.0</v>
      </c>
    </row>
    <row r="313">
      <c r="A313" s="4"/>
      <c r="B313" s="294"/>
      <c r="C313" s="295"/>
      <c r="D313" s="296"/>
      <c r="E313" s="298" t="s">
        <v>408</v>
      </c>
      <c r="F313" s="237">
        <v>4.0</v>
      </c>
      <c r="G313" s="297" t="s">
        <v>85</v>
      </c>
      <c r="H313" s="247"/>
      <c r="J313" s="243" t="s">
        <v>366</v>
      </c>
      <c r="K313" s="243">
        <v>30.0</v>
      </c>
    </row>
    <row r="314">
      <c r="A314" s="4"/>
      <c r="B314" s="294"/>
      <c r="C314" s="295"/>
      <c r="D314" s="296"/>
      <c r="E314" s="298" t="s">
        <v>411</v>
      </c>
      <c r="F314" s="237">
        <v>4.0</v>
      </c>
      <c r="G314" s="297" t="s">
        <v>166</v>
      </c>
      <c r="H314" s="247"/>
      <c r="J314" s="240"/>
      <c r="K314" s="299"/>
    </row>
    <row r="315">
      <c r="A315" s="4"/>
      <c r="B315" s="294"/>
      <c r="C315" s="295"/>
      <c r="D315" s="296"/>
      <c r="E315" s="298" t="s">
        <v>412</v>
      </c>
      <c r="F315" s="237">
        <v>4.0</v>
      </c>
      <c r="G315" s="297" t="s">
        <v>85</v>
      </c>
      <c r="H315" s="247"/>
      <c r="J315" s="240"/>
      <c r="K315" s="299"/>
    </row>
    <row r="316">
      <c r="A316" s="4"/>
      <c r="B316" s="294"/>
      <c r="C316" s="295"/>
      <c r="D316" s="296"/>
      <c r="E316" s="298" t="s">
        <v>402</v>
      </c>
      <c r="F316" s="237">
        <v>4.0</v>
      </c>
      <c r="G316" s="297" t="s">
        <v>363</v>
      </c>
      <c r="H316" s="247"/>
      <c r="J316" s="240"/>
      <c r="K316" s="299"/>
    </row>
    <row r="317">
      <c r="A317" s="4"/>
      <c r="B317" s="294"/>
      <c r="C317" s="295"/>
      <c r="D317" s="296"/>
      <c r="E317" s="298" t="s">
        <v>415</v>
      </c>
      <c r="F317" s="237">
        <v>4.0</v>
      </c>
      <c r="G317" s="297" t="s">
        <v>168</v>
      </c>
      <c r="H317" s="247"/>
      <c r="J317" s="240"/>
      <c r="K317" s="299"/>
    </row>
    <row r="318">
      <c r="A318" s="4"/>
      <c r="B318" s="300" t="s">
        <v>14</v>
      </c>
      <c r="C318" s="297" t="s">
        <v>85</v>
      </c>
      <c r="D318" s="296">
        <f>SUM(F318:F325)</f>
        <v>22</v>
      </c>
      <c r="E318" s="236" t="s">
        <v>342</v>
      </c>
      <c r="F318" s="237">
        <v>1.0</v>
      </c>
      <c r="G318" s="297" t="s">
        <v>85</v>
      </c>
      <c r="H318" s="247"/>
    </row>
    <row r="319">
      <c r="A319" s="4"/>
      <c r="B319" s="301"/>
      <c r="C319" s="302"/>
      <c r="D319" s="296"/>
      <c r="E319" s="236" t="s">
        <v>341</v>
      </c>
      <c r="F319" s="237">
        <v>1.0</v>
      </c>
      <c r="G319" s="297" t="s">
        <v>85</v>
      </c>
      <c r="H319" s="247"/>
    </row>
    <row r="320">
      <c r="A320" s="4"/>
      <c r="B320" s="301"/>
      <c r="C320" s="295"/>
      <c r="D320" s="296"/>
      <c r="E320" s="236" t="s">
        <v>631</v>
      </c>
      <c r="F320" s="237">
        <v>2.5</v>
      </c>
      <c r="G320" s="297" t="s">
        <v>85</v>
      </c>
      <c r="H320" s="247"/>
    </row>
    <row r="321">
      <c r="A321" s="4"/>
      <c r="B321" s="301"/>
      <c r="C321" s="295"/>
      <c r="D321" s="296"/>
      <c r="E321" s="236" t="s">
        <v>632</v>
      </c>
      <c r="F321" s="237">
        <v>3.0</v>
      </c>
      <c r="G321" s="297" t="s">
        <v>85</v>
      </c>
      <c r="H321" s="247"/>
    </row>
    <row r="322">
      <c r="A322" s="4"/>
      <c r="B322" s="301"/>
      <c r="C322" s="295"/>
      <c r="D322" s="296"/>
      <c r="E322" s="236" t="s">
        <v>356</v>
      </c>
      <c r="F322" s="237">
        <v>3.5</v>
      </c>
      <c r="G322" s="297" t="s">
        <v>85</v>
      </c>
      <c r="H322" s="247"/>
    </row>
    <row r="323">
      <c r="A323" s="4"/>
      <c r="B323" s="301"/>
      <c r="C323" s="295"/>
      <c r="D323" s="296"/>
      <c r="E323" s="303" t="s">
        <v>396</v>
      </c>
      <c r="F323" s="237">
        <v>3.0</v>
      </c>
      <c r="G323" s="297" t="s">
        <v>166</v>
      </c>
      <c r="H323" s="247"/>
    </row>
    <row r="324">
      <c r="A324" s="4"/>
      <c r="B324" s="301"/>
      <c r="C324" s="295"/>
      <c r="D324" s="296"/>
      <c r="E324" s="298" t="s">
        <v>401</v>
      </c>
      <c r="F324" s="237">
        <v>4.0</v>
      </c>
      <c r="G324" s="297" t="s">
        <v>363</v>
      </c>
      <c r="H324" s="247"/>
    </row>
    <row r="325">
      <c r="A325" s="4"/>
      <c r="B325" s="301"/>
      <c r="C325" s="295"/>
      <c r="D325" s="296"/>
      <c r="E325" s="298" t="s">
        <v>413</v>
      </c>
      <c r="F325" s="237">
        <v>4.0</v>
      </c>
      <c r="G325" s="297" t="s">
        <v>85</v>
      </c>
      <c r="H325" s="247"/>
    </row>
    <row r="326">
      <c r="A326" s="4"/>
      <c r="B326" s="300" t="s">
        <v>51</v>
      </c>
      <c r="C326" s="297" t="s">
        <v>97</v>
      </c>
      <c r="D326" s="296">
        <f>SUM(F326:F332)</f>
        <v>38</v>
      </c>
      <c r="E326" s="236" t="s">
        <v>633</v>
      </c>
      <c r="F326" s="237">
        <v>8.0</v>
      </c>
      <c r="G326" s="297" t="s">
        <v>166</v>
      </c>
      <c r="H326" s="247"/>
    </row>
    <row r="327">
      <c r="A327" s="4"/>
      <c r="B327" s="301"/>
      <c r="C327" s="302"/>
      <c r="D327" s="296"/>
      <c r="E327" s="236" t="s">
        <v>634</v>
      </c>
      <c r="F327" s="237">
        <v>10.0</v>
      </c>
      <c r="G327" s="297" t="s">
        <v>97</v>
      </c>
      <c r="H327" s="247"/>
    </row>
    <row r="328">
      <c r="A328" s="4"/>
      <c r="B328" s="301"/>
      <c r="C328" s="295"/>
      <c r="D328" s="296"/>
      <c r="E328" s="236" t="s">
        <v>635</v>
      </c>
      <c r="F328" s="237">
        <v>4.0</v>
      </c>
      <c r="G328" s="297" t="s">
        <v>97</v>
      </c>
      <c r="H328" s="247"/>
    </row>
    <row r="329">
      <c r="A329" s="4"/>
      <c r="B329" s="301"/>
      <c r="C329" s="295"/>
      <c r="D329" s="296"/>
      <c r="E329" s="236" t="s">
        <v>636</v>
      </c>
      <c r="F329" s="237">
        <v>4.0</v>
      </c>
      <c r="G329" s="297" t="s">
        <v>97</v>
      </c>
      <c r="H329" s="247"/>
    </row>
    <row r="330">
      <c r="A330" s="4"/>
      <c r="B330" s="301"/>
      <c r="C330" s="295"/>
      <c r="D330" s="296"/>
      <c r="E330" s="236" t="s">
        <v>637</v>
      </c>
      <c r="F330" s="237">
        <v>4.0</v>
      </c>
      <c r="G330" s="297" t="s">
        <v>97</v>
      </c>
      <c r="H330" s="247"/>
    </row>
    <row r="331">
      <c r="A331" s="4"/>
      <c r="B331" s="301"/>
      <c r="C331" s="295"/>
      <c r="D331" s="296"/>
      <c r="E331" s="298" t="s">
        <v>403</v>
      </c>
      <c r="F331" s="237">
        <v>4.0</v>
      </c>
      <c r="G331" s="297" t="s">
        <v>168</v>
      </c>
      <c r="H331" s="247"/>
    </row>
    <row r="332">
      <c r="A332" s="4"/>
      <c r="B332" s="301"/>
      <c r="C332" s="295"/>
      <c r="D332" s="296"/>
      <c r="E332" s="298" t="s">
        <v>414</v>
      </c>
      <c r="F332" s="237">
        <v>4.0</v>
      </c>
      <c r="G332" s="297" t="s">
        <v>97</v>
      </c>
      <c r="H332" s="247"/>
    </row>
    <row r="333">
      <c r="A333" s="4"/>
      <c r="B333" s="300" t="s">
        <v>28</v>
      </c>
      <c r="C333" s="297" t="s">
        <v>166</v>
      </c>
      <c r="D333" s="296">
        <f>SUM(F333:F335)</f>
        <v>9.5</v>
      </c>
      <c r="E333" s="304" t="s">
        <v>337</v>
      </c>
      <c r="F333" s="237">
        <v>3.0</v>
      </c>
      <c r="G333" s="297" t="s">
        <v>166</v>
      </c>
      <c r="H333" s="247"/>
    </row>
    <row r="334">
      <c r="A334" s="4"/>
      <c r="B334" s="301"/>
      <c r="C334" s="296"/>
      <c r="D334" s="296"/>
      <c r="E334" s="304" t="s">
        <v>338</v>
      </c>
      <c r="F334" s="237">
        <v>3.0</v>
      </c>
      <c r="G334" s="297" t="s">
        <v>166</v>
      </c>
      <c r="H334" s="247"/>
    </row>
    <row r="335">
      <c r="A335" s="4"/>
      <c r="B335" s="300"/>
      <c r="C335" s="297"/>
      <c r="D335" s="296"/>
      <c r="E335" s="305" t="s">
        <v>375</v>
      </c>
      <c r="F335" s="237">
        <v>3.5</v>
      </c>
      <c r="G335" s="297" t="s">
        <v>68</v>
      </c>
      <c r="H335" s="247"/>
    </row>
    <row r="336">
      <c r="A336" s="4"/>
      <c r="B336" s="300" t="s">
        <v>37</v>
      </c>
      <c r="C336" s="297" t="s">
        <v>166</v>
      </c>
      <c r="D336" s="296">
        <f>SUM(F336:F338)</f>
        <v>5</v>
      </c>
      <c r="E336" s="298" t="s">
        <v>390</v>
      </c>
      <c r="F336" s="237">
        <v>1.0</v>
      </c>
      <c r="G336" s="306" t="s">
        <v>85</v>
      </c>
      <c r="H336" s="247"/>
    </row>
    <row r="337">
      <c r="A337" s="4"/>
      <c r="B337" s="300"/>
      <c r="C337" s="297"/>
      <c r="D337" s="296"/>
      <c r="E337" s="298" t="s">
        <v>391</v>
      </c>
      <c r="F337" s="237">
        <v>2.0</v>
      </c>
      <c r="G337" s="306" t="s">
        <v>166</v>
      </c>
      <c r="H337" s="247"/>
    </row>
    <row r="338">
      <c r="A338" s="4"/>
      <c r="B338" s="300"/>
      <c r="C338" s="297"/>
      <c r="D338" s="296"/>
      <c r="E338" s="298" t="s">
        <v>392</v>
      </c>
      <c r="F338" s="237">
        <v>2.0</v>
      </c>
      <c r="G338" s="306" t="s">
        <v>97</v>
      </c>
      <c r="H338" s="247"/>
    </row>
    <row r="339">
      <c r="A339" s="4"/>
      <c r="B339" s="300" t="s">
        <v>45</v>
      </c>
      <c r="C339" s="297" t="s">
        <v>168</v>
      </c>
      <c r="D339" s="296">
        <f>SUM(F339)</f>
        <v>0.5</v>
      </c>
      <c r="E339" s="307" t="s">
        <v>389</v>
      </c>
      <c r="F339" s="237">
        <v>0.5</v>
      </c>
      <c r="G339" s="306" t="s">
        <v>168</v>
      </c>
      <c r="H339" s="247"/>
    </row>
    <row r="340">
      <c r="A340" s="4"/>
      <c r="B340" s="300" t="s">
        <v>43</v>
      </c>
      <c r="C340" s="297" t="s">
        <v>363</v>
      </c>
      <c r="D340" s="296">
        <f>SUM(F340:F341)</f>
        <v>3</v>
      </c>
      <c r="E340" s="307" t="s">
        <v>379</v>
      </c>
      <c r="F340" s="237">
        <v>1.0</v>
      </c>
      <c r="G340" s="306" t="s">
        <v>363</v>
      </c>
      <c r="H340" s="247"/>
    </row>
    <row r="341">
      <c r="A341" s="4"/>
      <c r="B341" s="300"/>
      <c r="C341" s="297"/>
      <c r="D341" s="296"/>
      <c r="E341" s="307" t="s">
        <v>384</v>
      </c>
      <c r="F341" s="237">
        <v>2.0</v>
      </c>
      <c r="G341" s="306" t="s">
        <v>363</v>
      </c>
      <c r="H341" s="247"/>
    </row>
    <row r="342">
      <c r="A342" s="4"/>
      <c r="B342" s="300" t="s">
        <v>153</v>
      </c>
      <c r="C342" s="297" t="s">
        <v>366</v>
      </c>
      <c r="D342" s="296">
        <f>SUM(F342:F343)</f>
        <v>1.25</v>
      </c>
      <c r="E342" s="307" t="s">
        <v>382</v>
      </c>
      <c r="F342" s="237">
        <v>1.0</v>
      </c>
      <c r="G342" s="306" t="s">
        <v>366</v>
      </c>
      <c r="H342" s="247"/>
    </row>
    <row r="343">
      <c r="A343" s="4"/>
      <c r="B343" s="300"/>
      <c r="C343" s="297"/>
      <c r="D343" s="296"/>
      <c r="E343" s="305" t="s">
        <v>386</v>
      </c>
      <c r="F343" s="237">
        <v>0.25</v>
      </c>
      <c r="G343" s="306" t="s">
        <v>366</v>
      </c>
      <c r="H343" s="247"/>
    </row>
    <row r="344">
      <c r="A344" s="4"/>
      <c r="B344" s="300" t="s">
        <v>381</v>
      </c>
      <c r="C344" s="297" t="s">
        <v>363</v>
      </c>
      <c r="D344" s="296">
        <f>SUM(F344:F345)</f>
        <v>3</v>
      </c>
      <c r="E344" s="307" t="s">
        <v>380</v>
      </c>
      <c r="F344" s="237">
        <v>1.0</v>
      </c>
      <c r="G344" s="306" t="s">
        <v>363</v>
      </c>
      <c r="H344" s="247"/>
    </row>
    <row r="345">
      <c r="A345" s="4"/>
      <c r="B345" s="300"/>
      <c r="C345" s="297"/>
      <c r="D345" s="296"/>
      <c r="E345" s="307" t="s">
        <v>385</v>
      </c>
      <c r="F345" s="237">
        <v>2.0</v>
      </c>
      <c r="G345" s="306" t="s">
        <v>363</v>
      </c>
      <c r="H345" s="247"/>
    </row>
    <row r="346">
      <c r="A346" s="4"/>
      <c r="B346" s="300" t="s">
        <v>139</v>
      </c>
      <c r="C346" s="297" t="s">
        <v>650</v>
      </c>
      <c r="D346" s="296">
        <f>SUM(F346:F347)</f>
        <v>1.25</v>
      </c>
      <c r="E346" s="307" t="s">
        <v>378</v>
      </c>
      <c r="F346" s="237">
        <v>1.0</v>
      </c>
      <c r="G346" s="306" t="s">
        <v>101</v>
      </c>
      <c r="H346" s="247"/>
    </row>
    <row r="347">
      <c r="A347" s="4"/>
      <c r="B347" s="300"/>
      <c r="C347" s="297"/>
      <c r="D347" s="296"/>
      <c r="E347" s="305" t="s">
        <v>383</v>
      </c>
      <c r="F347" s="237">
        <v>0.25</v>
      </c>
      <c r="G347" s="306" t="s">
        <v>101</v>
      </c>
      <c r="H347" s="247"/>
    </row>
    <row r="348">
      <c r="A348" s="4"/>
      <c r="B348" s="300" t="s">
        <v>26</v>
      </c>
      <c r="C348" s="297" t="s">
        <v>85</v>
      </c>
      <c r="D348" s="296">
        <f>SUM(F348)</f>
        <v>0.25</v>
      </c>
      <c r="E348" s="305" t="s">
        <v>376</v>
      </c>
      <c r="F348" s="237">
        <v>0.25</v>
      </c>
      <c r="G348" s="306" t="s">
        <v>97</v>
      </c>
      <c r="H348" s="247"/>
    </row>
    <row r="349">
      <c r="A349" s="4"/>
      <c r="B349" s="300" t="s">
        <v>9</v>
      </c>
      <c r="C349" s="297" t="s">
        <v>85</v>
      </c>
      <c r="D349" s="296">
        <f>SUM(F349:F351)</f>
        <v>12</v>
      </c>
      <c r="E349" s="305" t="s">
        <v>404</v>
      </c>
      <c r="F349" s="237">
        <v>4.0</v>
      </c>
      <c r="G349" s="306" t="s">
        <v>363</v>
      </c>
      <c r="H349" s="247"/>
    </row>
    <row r="350">
      <c r="A350" s="4"/>
      <c r="B350" s="300"/>
      <c r="C350" s="297"/>
      <c r="D350" s="296"/>
      <c r="E350" s="308" t="s">
        <v>405</v>
      </c>
      <c r="F350" s="237">
        <v>4.0</v>
      </c>
      <c r="G350" s="306" t="s">
        <v>363</v>
      </c>
      <c r="H350" s="247"/>
    </row>
    <row r="351">
      <c r="A351" s="4"/>
      <c r="B351" s="306"/>
      <c r="C351" s="306"/>
      <c r="D351" s="309"/>
      <c r="E351" s="305" t="s">
        <v>406</v>
      </c>
      <c r="F351" s="237">
        <v>4.0</v>
      </c>
      <c r="G351" s="306" t="s">
        <v>363</v>
      </c>
      <c r="H351" s="247"/>
    </row>
    <row r="352">
      <c r="A352" s="4"/>
      <c r="B352" s="266" t="s">
        <v>5</v>
      </c>
      <c r="C352" s="266" t="s">
        <v>366</v>
      </c>
      <c r="D352" s="263">
        <f>SUM(F352:F363)</f>
        <v>27</v>
      </c>
      <c r="E352" s="310" t="s">
        <v>416</v>
      </c>
      <c r="F352" s="311">
        <v>4.0</v>
      </c>
      <c r="G352" s="266" t="s">
        <v>366</v>
      </c>
      <c r="H352" s="247"/>
    </row>
    <row r="353">
      <c r="A353" s="4"/>
      <c r="B353" s="266"/>
      <c r="C353" s="266"/>
      <c r="D353" s="263"/>
      <c r="E353" s="312" t="s">
        <v>417</v>
      </c>
      <c r="F353" s="311">
        <v>2.0</v>
      </c>
      <c r="G353" s="266" t="s">
        <v>366</v>
      </c>
      <c r="H353" s="247"/>
    </row>
    <row r="354">
      <c r="A354" s="4"/>
      <c r="B354" s="266"/>
      <c r="C354" s="266"/>
      <c r="D354" s="263"/>
      <c r="E354" s="289" t="s">
        <v>418</v>
      </c>
      <c r="F354" s="311">
        <v>3.0</v>
      </c>
      <c r="G354" s="266" t="s">
        <v>366</v>
      </c>
      <c r="H354" s="247"/>
    </row>
    <row r="355">
      <c r="A355" s="4"/>
      <c r="B355" s="266"/>
      <c r="C355" s="266"/>
      <c r="D355" s="263"/>
      <c r="E355" s="289" t="s">
        <v>419</v>
      </c>
      <c r="F355" s="311">
        <v>4.0</v>
      </c>
      <c r="G355" s="266" t="s">
        <v>366</v>
      </c>
      <c r="H355" s="247"/>
    </row>
    <row r="356">
      <c r="A356" s="4"/>
      <c r="B356" s="266"/>
      <c r="C356" s="266"/>
      <c r="D356" s="263"/>
      <c r="E356" s="312" t="s">
        <v>420</v>
      </c>
      <c r="F356" s="311">
        <v>1.0</v>
      </c>
      <c r="G356" s="266" t="s">
        <v>366</v>
      </c>
      <c r="H356" s="247"/>
    </row>
    <row r="357">
      <c r="A357" s="4"/>
      <c r="B357" s="266"/>
      <c r="C357" s="266"/>
      <c r="D357" s="263"/>
      <c r="E357" s="312" t="s">
        <v>421</v>
      </c>
      <c r="F357" s="311">
        <v>1.0</v>
      </c>
      <c r="G357" s="266" t="s">
        <v>366</v>
      </c>
      <c r="H357" s="247"/>
    </row>
    <row r="358">
      <c r="A358" s="4"/>
      <c r="B358" s="266"/>
      <c r="C358" s="266"/>
      <c r="D358" s="263"/>
      <c r="E358" s="312" t="s">
        <v>422</v>
      </c>
      <c r="F358" s="311">
        <v>1.0</v>
      </c>
      <c r="G358" s="266" t="s">
        <v>366</v>
      </c>
      <c r="H358" s="247"/>
    </row>
    <row r="359">
      <c r="A359" s="4"/>
      <c r="B359" s="266"/>
      <c r="C359" s="266"/>
      <c r="D359" s="263"/>
      <c r="E359" s="312" t="s">
        <v>423</v>
      </c>
      <c r="F359" s="311">
        <v>1.0</v>
      </c>
      <c r="G359" s="266" t="s">
        <v>366</v>
      </c>
      <c r="H359" s="247"/>
    </row>
    <row r="360">
      <c r="A360" s="4"/>
      <c r="B360" s="266"/>
      <c r="C360" s="266"/>
      <c r="D360" s="263"/>
      <c r="E360" s="312" t="s">
        <v>424</v>
      </c>
      <c r="F360" s="311">
        <v>1.0</v>
      </c>
      <c r="G360" s="266" t="s">
        <v>366</v>
      </c>
      <c r="H360" s="247"/>
    </row>
    <row r="361">
      <c r="A361" s="4"/>
      <c r="B361" s="266"/>
      <c r="C361" s="266"/>
      <c r="D361" s="263"/>
      <c r="E361" s="312" t="s">
        <v>425</v>
      </c>
      <c r="F361" s="311">
        <v>1.0</v>
      </c>
      <c r="G361" s="266" t="s">
        <v>366</v>
      </c>
      <c r="H361" s="247"/>
    </row>
    <row r="362">
      <c r="A362" s="4"/>
      <c r="B362" s="266"/>
      <c r="C362" s="266"/>
      <c r="D362" s="263"/>
      <c r="E362" s="312" t="s">
        <v>426</v>
      </c>
      <c r="F362" s="311">
        <v>4.0</v>
      </c>
      <c r="G362" s="266" t="s">
        <v>366</v>
      </c>
      <c r="H362" s="247"/>
    </row>
    <row r="363">
      <c r="A363" s="4"/>
      <c r="B363" s="266"/>
      <c r="C363" s="266"/>
      <c r="D363" s="263"/>
      <c r="E363" s="312" t="s">
        <v>427</v>
      </c>
      <c r="F363" s="311">
        <v>4.0</v>
      </c>
      <c r="G363" s="266" t="s">
        <v>366</v>
      </c>
      <c r="H363" s="247"/>
    </row>
    <row r="364">
      <c r="A364" s="4"/>
      <c r="B364" s="266" t="s">
        <v>46</v>
      </c>
      <c r="C364" s="266" t="s">
        <v>101</v>
      </c>
      <c r="D364" s="263">
        <f>SUM(F364:F369)</f>
        <v>20</v>
      </c>
      <c r="E364" s="298" t="s">
        <v>428</v>
      </c>
      <c r="F364" s="237">
        <v>4.0</v>
      </c>
      <c r="G364" s="266" t="s">
        <v>101</v>
      </c>
      <c r="H364" s="247"/>
    </row>
    <row r="365">
      <c r="A365" s="4"/>
      <c r="B365" s="266"/>
      <c r="C365" s="266"/>
      <c r="D365" s="263"/>
      <c r="E365" s="298" t="s">
        <v>429</v>
      </c>
      <c r="F365" s="237">
        <v>2.0</v>
      </c>
      <c r="G365" s="266" t="s">
        <v>101</v>
      </c>
      <c r="H365" s="247"/>
    </row>
    <row r="366">
      <c r="A366" s="4"/>
      <c r="B366" s="266"/>
      <c r="C366" s="266"/>
      <c r="D366" s="263"/>
      <c r="E366" s="298" t="s">
        <v>430</v>
      </c>
      <c r="F366" s="237">
        <v>4.0</v>
      </c>
      <c r="G366" s="266" t="s">
        <v>101</v>
      </c>
      <c r="H366" s="247"/>
    </row>
    <row r="367">
      <c r="A367" s="4"/>
      <c r="B367" s="266"/>
      <c r="C367" s="266"/>
      <c r="D367" s="263"/>
      <c r="E367" s="298" t="s">
        <v>431</v>
      </c>
      <c r="F367" s="237">
        <v>6.0</v>
      </c>
      <c r="G367" s="266" t="s">
        <v>101</v>
      </c>
      <c r="H367" s="247"/>
    </row>
    <row r="368">
      <c r="A368" s="4"/>
      <c r="B368" s="266"/>
      <c r="C368" s="266"/>
      <c r="D368" s="263"/>
      <c r="E368" s="298" t="s">
        <v>432</v>
      </c>
      <c r="F368" s="237">
        <v>2.0</v>
      </c>
      <c r="G368" s="266" t="s">
        <v>101</v>
      </c>
      <c r="H368" s="247"/>
    </row>
    <row r="369">
      <c r="A369" s="4"/>
      <c r="B369" s="266"/>
      <c r="C369" s="266"/>
      <c r="D369" s="263"/>
      <c r="E369" s="298" t="s">
        <v>433</v>
      </c>
      <c r="F369" s="237">
        <v>2.0</v>
      </c>
      <c r="G369" s="266" t="s">
        <v>101</v>
      </c>
      <c r="H369" s="247"/>
    </row>
    <row r="370">
      <c r="A370" s="4"/>
      <c r="B370" s="4"/>
      <c r="C370" s="233" t="s">
        <v>608</v>
      </c>
      <c r="D370" s="235">
        <f>SUM(D305:D369)</f>
        <v>190.75</v>
      </c>
      <c r="E370" s="4"/>
      <c r="F370" s="4"/>
      <c r="G370" s="4"/>
      <c r="H370" s="4"/>
    </row>
    <row r="371">
      <c r="A371" s="4"/>
      <c r="B371" s="4"/>
      <c r="C371" s="4"/>
      <c r="D371" s="4"/>
      <c r="E371" s="4"/>
      <c r="F371" s="4"/>
      <c r="G371" s="4"/>
      <c r="H371" s="4"/>
    </row>
    <row r="372">
      <c r="A372" s="4"/>
      <c r="B372" s="4"/>
      <c r="C372" s="4"/>
      <c r="D372" s="4"/>
      <c r="E372" s="4"/>
      <c r="F372" s="4"/>
      <c r="G372" s="4"/>
      <c r="H372" s="4"/>
    </row>
    <row r="373">
      <c r="A373" s="244" t="s">
        <v>651</v>
      </c>
      <c r="B373" s="232">
        <v>44613.0</v>
      </c>
      <c r="C373" s="4"/>
      <c r="D373" s="4"/>
      <c r="E373" s="4"/>
      <c r="F373" s="4"/>
      <c r="G373" s="4"/>
      <c r="H373" s="4"/>
    </row>
    <row r="374">
      <c r="A374" s="4"/>
      <c r="B374" s="246" t="s">
        <v>599</v>
      </c>
      <c r="C374" s="246" t="s">
        <v>60</v>
      </c>
      <c r="D374" s="246" t="s">
        <v>600</v>
      </c>
      <c r="E374" s="246" t="s">
        <v>601</v>
      </c>
      <c r="F374" s="246" t="s">
        <v>388</v>
      </c>
      <c r="G374" s="246" t="s">
        <v>602</v>
      </c>
      <c r="H374" s="246" t="s">
        <v>603</v>
      </c>
      <c r="J374" s="234" t="s">
        <v>604</v>
      </c>
      <c r="K374" s="234" t="s">
        <v>605</v>
      </c>
    </row>
    <row r="375">
      <c r="A375" s="4"/>
      <c r="B375" s="237" t="s">
        <v>38</v>
      </c>
      <c r="C375" s="237" t="s">
        <v>68</v>
      </c>
      <c r="D375" s="237">
        <f>SUM(F375:F378)</f>
        <v>9.5</v>
      </c>
      <c r="E375" s="236" t="s">
        <v>340</v>
      </c>
      <c r="F375" s="237">
        <v>2.0</v>
      </c>
      <c r="G375" s="272" t="s">
        <v>68</v>
      </c>
      <c r="H375" s="247">
        <f>SUM(K375:K382)</f>
        <v>170</v>
      </c>
      <c r="J375" s="239" t="s">
        <v>68</v>
      </c>
      <c r="K375" s="243">
        <v>20.0</v>
      </c>
    </row>
    <row r="376">
      <c r="A376" s="4"/>
      <c r="B376" s="275"/>
      <c r="C376" s="276"/>
      <c r="D376" s="260"/>
      <c r="E376" s="236" t="s">
        <v>628</v>
      </c>
      <c r="F376" s="237">
        <v>1.5</v>
      </c>
      <c r="G376" s="272" t="s">
        <v>68</v>
      </c>
      <c r="H376" s="237" t="s">
        <v>652</v>
      </c>
      <c r="J376" s="239" t="s">
        <v>85</v>
      </c>
      <c r="K376" s="243">
        <v>20.0</v>
      </c>
    </row>
    <row r="377">
      <c r="A377" s="4"/>
      <c r="B377" s="275"/>
      <c r="C377" s="276"/>
      <c r="D377" s="260"/>
      <c r="E377" s="250" t="s">
        <v>630</v>
      </c>
      <c r="F377" s="311">
        <v>4.0</v>
      </c>
      <c r="G377" s="272" t="s">
        <v>68</v>
      </c>
      <c r="H377" s="247"/>
      <c r="J377" s="239" t="s">
        <v>97</v>
      </c>
      <c r="K377" s="243">
        <v>25.0</v>
      </c>
    </row>
    <row r="378">
      <c r="A378" s="4"/>
      <c r="B378" s="275"/>
      <c r="C378" s="276"/>
      <c r="D378" s="260"/>
      <c r="E378" s="313" t="s">
        <v>415</v>
      </c>
      <c r="F378" s="311">
        <v>2.0</v>
      </c>
      <c r="G378" s="272" t="s">
        <v>68</v>
      </c>
      <c r="H378" s="247"/>
      <c r="J378" s="243" t="s">
        <v>101</v>
      </c>
      <c r="K378" s="243">
        <v>20.0</v>
      </c>
    </row>
    <row r="379">
      <c r="A379" s="4"/>
      <c r="B379" s="286" t="s">
        <v>14</v>
      </c>
      <c r="C379" s="262" t="s">
        <v>85</v>
      </c>
      <c r="D379" s="260">
        <f>SUM(F379:F382)</f>
        <v>8</v>
      </c>
      <c r="E379" s="236" t="s">
        <v>631</v>
      </c>
      <c r="F379" s="237">
        <v>2.0</v>
      </c>
      <c r="G379" s="262" t="s">
        <v>85</v>
      </c>
      <c r="H379" s="247"/>
      <c r="J379" s="243" t="s">
        <v>363</v>
      </c>
      <c r="K379" s="243">
        <v>20.0</v>
      </c>
    </row>
    <row r="380">
      <c r="A380" s="4"/>
      <c r="B380" s="282"/>
      <c r="C380" s="276"/>
      <c r="D380" s="260"/>
      <c r="E380" s="236" t="s">
        <v>356</v>
      </c>
      <c r="F380" s="237">
        <v>2.0</v>
      </c>
      <c r="G380" s="262" t="s">
        <v>85</v>
      </c>
      <c r="H380" s="237"/>
      <c r="J380" s="239" t="s">
        <v>168</v>
      </c>
      <c r="K380" s="243">
        <v>20.0</v>
      </c>
    </row>
    <row r="381">
      <c r="A381" s="4"/>
      <c r="B381" s="282"/>
      <c r="C381" s="276"/>
      <c r="D381" s="260"/>
      <c r="E381" s="314" t="s">
        <v>396</v>
      </c>
      <c r="F381" s="237">
        <v>2.0</v>
      </c>
      <c r="G381" s="262" t="s">
        <v>166</v>
      </c>
      <c r="H381" s="247"/>
      <c r="J381" s="239" t="s">
        <v>166</v>
      </c>
      <c r="K381" s="243">
        <v>25.0</v>
      </c>
    </row>
    <row r="382">
      <c r="A382" s="4"/>
      <c r="B382" s="282"/>
      <c r="C382" s="276"/>
      <c r="D382" s="260"/>
      <c r="E382" s="313" t="s">
        <v>413</v>
      </c>
      <c r="F382" s="237">
        <v>2.0</v>
      </c>
      <c r="G382" s="262" t="s">
        <v>85</v>
      </c>
      <c r="H382" s="247"/>
      <c r="J382" s="243" t="s">
        <v>366</v>
      </c>
      <c r="K382" s="243">
        <v>20.0</v>
      </c>
    </row>
    <row r="383">
      <c r="A383" s="4"/>
      <c r="B383" s="286" t="s">
        <v>51</v>
      </c>
      <c r="C383" s="262" t="s">
        <v>85</v>
      </c>
      <c r="D383" s="260">
        <f>SUM(F383:F385)</f>
        <v>12</v>
      </c>
      <c r="E383" s="236" t="s">
        <v>635</v>
      </c>
      <c r="F383" s="237">
        <v>4.0</v>
      </c>
      <c r="G383" s="262" t="s">
        <v>85</v>
      </c>
      <c r="H383" s="247"/>
      <c r="J383" s="240"/>
      <c r="K383" s="299"/>
    </row>
    <row r="384">
      <c r="A384" s="4"/>
      <c r="B384" s="282"/>
      <c r="C384" s="276"/>
      <c r="D384" s="260"/>
      <c r="E384" s="236" t="s">
        <v>637</v>
      </c>
      <c r="F384" s="237">
        <v>4.0</v>
      </c>
      <c r="G384" s="262" t="s">
        <v>85</v>
      </c>
      <c r="H384" s="247"/>
      <c r="J384" s="240"/>
      <c r="K384" s="299"/>
    </row>
    <row r="385">
      <c r="A385" s="4"/>
      <c r="B385" s="282"/>
      <c r="C385" s="276"/>
      <c r="D385" s="260"/>
      <c r="E385" s="313" t="s">
        <v>414</v>
      </c>
      <c r="F385" s="237">
        <v>4.0</v>
      </c>
      <c r="G385" s="262" t="s">
        <v>85</v>
      </c>
      <c r="H385" s="247"/>
      <c r="J385" s="240"/>
      <c r="K385" s="299"/>
    </row>
    <row r="386">
      <c r="A386" s="4"/>
      <c r="B386" s="286" t="s">
        <v>28</v>
      </c>
      <c r="C386" s="262" t="s">
        <v>166</v>
      </c>
      <c r="D386" s="260">
        <f>SUM(F386:F391)</f>
        <v>10</v>
      </c>
      <c r="E386" s="313" t="s">
        <v>337</v>
      </c>
      <c r="F386" s="237">
        <v>2.0</v>
      </c>
      <c r="G386" s="262" t="s">
        <v>166</v>
      </c>
      <c r="H386" s="247"/>
      <c r="J386" s="240"/>
      <c r="K386" s="299"/>
    </row>
    <row r="387">
      <c r="A387" s="4"/>
      <c r="B387" s="282"/>
      <c r="C387" s="260"/>
      <c r="D387" s="260"/>
      <c r="E387" s="313" t="s">
        <v>434</v>
      </c>
      <c r="F387" s="237">
        <v>2.0</v>
      </c>
      <c r="G387" s="262" t="s">
        <v>97</v>
      </c>
      <c r="H387" s="247"/>
    </row>
    <row r="388">
      <c r="A388" s="4"/>
      <c r="B388" s="282"/>
      <c r="C388" s="260"/>
      <c r="D388" s="260"/>
      <c r="E388" s="313" t="s">
        <v>435</v>
      </c>
      <c r="F388" s="237">
        <v>2.0</v>
      </c>
      <c r="G388" s="262" t="s">
        <v>166</v>
      </c>
      <c r="H388" s="247"/>
    </row>
    <row r="389">
      <c r="A389" s="4"/>
      <c r="B389" s="282"/>
      <c r="C389" s="260"/>
      <c r="D389" s="260"/>
      <c r="E389" s="313" t="s">
        <v>436</v>
      </c>
      <c r="F389" s="237">
        <v>1.0</v>
      </c>
      <c r="G389" s="262" t="s">
        <v>168</v>
      </c>
      <c r="H389" s="247"/>
    </row>
    <row r="390">
      <c r="A390" s="4"/>
      <c r="B390" s="282"/>
      <c r="C390" s="260"/>
      <c r="D390" s="260"/>
      <c r="E390" s="313" t="s">
        <v>438</v>
      </c>
      <c r="F390" s="237">
        <v>1.0</v>
      </c>
      <c r="G390" s="262" t="s">
        <v>168</v>
      </c>
      <c r="H390" s="247"/>
    </row>
    <row r="391">
      <c r="A391" s="4"/>
      <c r="B391" s="282"/>
      <c r="C391" s="260"/>
      <c r="D391" s="260"/>
      <c r="E391" s="313" t="s">
        <v>439</v>
      </c>
      <c r="F391" s="237">
        <v>2.0</v>
      </c>
      <c r="G391" s="262" t="s">
        <v>68</v>
      </c>
      <c r="H391" s="247"/>
    </row>
    <row r="392">
      <c r="A392" s="4"/>
      <c r="B392" s="286" t="s">
        <v>37</v>
      </c>
      <c r="C392" s="262" t="s">
        <v>166</v>
      </c>
      <c r="D392" s="260">
        <f>SUM(F392)</f>
        <v>2</v>
      </c>
      <c r="E392" s="313" t="s">
        <v>391</v>
      </c>
      <c r="F392" s="237">
        <v>2.0</v>
      </c>
      <c r="G392" s="266" t="s">
        <v>166</v>
      </c>
      <c r="H392" s="247"/>
    </row>
    <row r="393">
      <c r="A393" s="4"/>
      <c r="B393" s="286" t="s">
        <v>9</v>
      </c>
      <c r="C393" s="262" t="s">
        <v>85</v>
      </c>
      <c r="D393" s="260">
        <f>SUM(F393:F395)</f>
        <v>7</v>
      </c>
      <c r="E393" s="315" t="s">
        <v>404</v>
      </c>
      <c r="F393" s="237">
        <v>2.0</v>
      </c>
      <c r="G393" s="266" t="s">
        <v>68</v>
      </c>
      <c r="H393" s="247"/>
    </row>
    <row r="394">
      <c r="A394" s="4"/>
      <c r="B394" s="286"/>
      <c r="C394" s="262"/>
      <c r="D394" s="260"/>
      <c r="E394" s="316" t="s">
        <v>405</v>
      </c>
      <c r="F394" s="237">
        <v>3.0</v>
      </c>
      <c r="G394" s="266" t="s">
        <v>68</v>
      </c>
      <c r="H394" s="247"/>
    </row>
    <row r="395">
      <c r="A395" s="4"/>
      <c r="B395" s="266"/>
      <c r="C395" s="266"/>
      <c r="D395" s="263"/>
      <c r="E395" s="315" t="s">
        <v>406</v>
      </c>
      <c r="F395" s="237">
        <v>2.0</v>
      </c>
      <c r="G395" s="266" t="s">
        <v>68</v>
      </c>
      <c r="H395" s="247"/>
    </row>
    <row r="396">
      <c r="A396" s="4"/>
      <c r="B396" s="266" t="s">
        <v>5</v>
      </c>
      <c r="C396" s="266" t="s">
        <v>366</v>
      </c>
      <c r="D396" s="263">
        <f>SUM(F396:F403)</f>
        <v>13</v>
      </c>
      <c r="E396" s="317" t="s">
        <v>418</v>
      </c>
      <c r="F396" s="311">
        <v>3.0</v>
      </c>
      <c r="G396" s="266" t="s">
        <v>366</v>
      </c>
      <c r="H396" s="247"/>
    </row>
    <row r="397">
      <c r="A397" s="4"/>
      <c r="B397" s="266"/>
      <c r="C397" s="266"/>
      <c r="D397" s="263"/>
      <c r="E397" s="317" t="s">
        <v>419</v>
      </c>
      <c r="F397" s="311">
        <v>4.0</v>
      </c>
      <c r="G397" s="266" t="s">
        <v>366</v>
      </c>
      <c r="H397" s="247"/>
    </row>
    <row r="398">
      <c r="A398" s="4"/>
      <c r="B398" s="266"/>
      <c r="C398" s="266"/>
      <c r="D398" s="263"/>
      <c r="E398" s="318" t="s">
        <v>420</v>
      </c>
      <c r="F398" s="311">
        <v>1.0</v>
      </c>
      <c r="G398" s="266" t="s">
        <v>366</v>
      </c>
      <c r="H398" s="247"/>
    </row>
    <row r="399">
      <c r="A399" s="4"/>
      <c r="B399" s="266"/>
      <c r="C399" s="266"/>
      <c r="D399" s="263"/>
      <c r="E399" s="318" t="s">
        <v>421</v>
      </c>
      <c r="F399" s="311">
        <v>1.0</v>
      </c>
      <c r="G399" s="266" t="s">
        <v>366</v>
      </c>
      <c r="H399" s="247"/>
    </row>
    <row r="400">
      <c r="A400" s="4"/>
      <c r="B400" s="266"/>
      <c r="C400" s="266"/>
      <c r="D400" s="263"/>
      <c r="E400" s="318" t="s">
        <v>422</v>
      </c>
      <c r="F400" s="311">
        <v>1.0</v>
      </c>
      <c r="G400" s="266" t="s">
        <v>366</v>
      </c>
      <c r="H400" s="247"/>
    </row>
    <row r="401">
      <c r="A401" s="4"/>
      <c r="B401" s="266"/>
      <c r="C401" s="266"/>
      <c r="D401" s="263"/>
      <c r="E401" s="318" t="s">
        <v>423</v>
      </c>
      <c r="F401" s="311">
        <v>1.0</v>
      </c>
      <c r="G401" s="266" t="s">
        <v>366</v>
      </c>
      <c r="H401" s="247"/>
    </row>
    <row r="402">
      <c r="A402" s="4"/>
      <c r="B402" s="266"/>
      <c r="C402" s="266"/>
      <c r="D402" s="263"/>
      <c r="E402" s="318" t="s">
        <v>424</v>
      </c>
      <c r="F402" s="311">
        <v>1.0</v>
      </c>
      <c r="G402" s="266" t="s">
        <v>366</v>
      </c>
      <c r="H402" s="247"/>
    </row>
    <row r="403">
      <c r="A403" s="4"/>
      <c r="B403" s="266"/>
      <c r="C403" s="266"/>
      <c r="D403" s="263"/>
      <c r="E403" s="318" t="s">
        <v>425</v>
      </c>
      <c r="F403" s="311">
        <v>1.0</v>
      </c>
      <c r="G403" s="266" t="s">
        <v>366</v>
      </c>
      <c r="H403" s="247"/>
    </row>
    <row r="404">
      <c r="A404" s="4"/>
      <c r="B404" s="266" t="s">
        <v>46</v>
      </c>
      <c r="C404" s="266" t="s">
        <v>101</v>
      </c>
      <c r="D404" s="263">
        <f>SUM(F404:F407)</f>
        <v>16</v>
      </c>
      <c r="E404" s="313" t="s">
        <v>428</v>
      </c>
      <c r="F404" s="237">
        <v>4.0</v>
      </c>
      <c r="G404" s="266" t="s">
        <v>101</v>
      </c>
      <c r="H404" s="247"/>
    </row>
    <row r="405">
      <c r="A405" s="4"/>
      <c r="B405" s="266"/>
      <c r="C405" s="266"/>
      <c r="D405" s="263"/>
      <c r="E405" s="313" t="s">
        <v>429</v>
      </c>
      <c r="F405" s="237">
        <v>2.0</v>
      </c>
      <c r="G405" s="266" t="s">
        <v>101</v>
      </c>
      <c r="H405" s="247"/>
    </row>
    <row r="406">
      <c r="A406" s="4"/>
      <c r="B406" s="266"/>
      <c r="C406" s="266"/>
      <c r="D406" s="263"/>
      <c r="E406" s="313" t="s">
        <v>430</v>
      </c>
      <c r="F406" s="237">
        <v>4.0</v>
      </c>
      <c r="G406" s="266" t="s">
        <v>101</v>
      </c>
      <c r="H406" s="247"/>
    </row>
    <row r="407">
      <c r="A407" s="4"/>
      <c r="B407" s="266"/>
      <c r="C407" s="266"/>
      <c r="D407" s="263"/>
      <c r="E407" s="313" t="s">
        <v>431</v>
      </c>
      <c r="F407" s="237">
        <v>6.0</v>
      </c>
      <c r="G407" s="266" t="s">
        <v>101</v>
      </c>
      <c r="H407" s="247"/>
    </row>
    <row r="408">
      <c r="A408" s="4"/>
      <c r="B408" s="266" t="s">
        <v>48</v>
      </c>
      <c r="C408" s="266" t="s">
        <v>97</v>
      </c>
      <c r="D408" s="263">
        <f>SUM(F408:F412)</f>
        <v>20</v>
      </c>
      <c r="E408" s="313" t="s">
        <v>445</v>
      </c>
      <c r="F408" s="237">
        <v>5.0</v>
      </c>
      <c r="G408" s="266" t="s">
        <v>97</v>
      </c>
      <c r="H408" s="247"/>
    </row>
    <row r="409">
      <c r="A409" s="4"/>
      <c r="B409" s="266"/>
      <c r="C409" s="266"/>
      <c r="D409" s="263"/>
      <c r="E409" s="313" t="s">
        <v>653</v>
      </c>
      <c r="F409" s="237">
        <v>2.0</v>
      </c>
      <c r="G409" s="266" t="s">
        <v>97</v>
      </c>
      <c r="H409" s="247"/>
    </row>
    <row r="410">
      <c r="A410" s="4"/>
      <c r="B410" s="266"/>
      <c r="C410" s="266"/>
      <c r="D410" s="263"/>
      <c r="E410" s="313" t="s">
        <v>654</v>
      </c>
      <c r="F410" s="237">
        <v>1.0</v>
      </c>
      <c r="G410" s="266" t="s">
        <v>97</v>
      </c>
      <c r="H410" s="247"/>
    </row>
    <row r="411">
      <c r="A411" s="4"/>
      <c r="B411" s="266"/>
      <c r="C411" s="266"/>
      <c r="D411" s="263"/>
      <c r="E411" s="313" t="s">
        <v>448</v>
      </c>
      <c r="F411" s="237">
        <v>4.0</v>
      </c>
      <c r="G411" s="266" t="s">
        <v>97</v>
      </c>
      <c r="H411" s="247"/>
    </row>
    <row r="412">
      <c r="A412" s="4"/>
      <c r="B412" s="266"/>
      <c r="C412" s="266"/>
      <c r="D412" s="263"/>
      <c r="E412" s="313" t="s">
        <v>449</v>
      </c>
      <c r="F412" s="237">
        <v>8.0</v>
      </c>
      <c r="G412" s="266" t="s">
        <v>97</v>
      </c>
      <c r="H412" s="247"/>
    </row>
    <row r="413">
      <c r="A413" s="4"/>
      <c r="B413" s="266" t="s">
        <v>43</v>
      </c>
      <c r="C413" s="266" t="s">
        <v>363</v>
      </c>
      <c r="D413" s="263">
        <f>SUM(F413:F417)</f>
        <v>16</v>
      </c>
      <c r="E413" s="313" t="s">
        <v>450</v>
      </c>
      <c r="F413" s="237">
        <v>5.0</v>
      </c>
      <c r="G413" s="266" t="s">
        <v>363</v>
      </c>
      <c r="H413" s="247"/>
    </row>
    <row r="414">
      <c r="A414" s="4"/>
      <c r="B414" s="266"/>
      <c r="C414" s="266"/>
      <c r="D414" s="263"/>
      <c r="E414" s="313" t="s">
        <v>451</v>
      </c>
      <c r="F414" s="237">
        <v>2.0</v>
      </c>
      <c r="G414" s="266" t="s">
        <v>363</v>
      </c>
      <c r="H414" s="247"/>
    </row>
    <row r="415">
      <c r="A415" s="4"/>
      <c r="B415" s="266"/>
      <c r="C415" s="266"/>
      <c r="D415" s="263"/>
      <c r="E415" s="313" t="s">
        <v>452</v>
      </c>
      <c r="F415" s="237">
        <v>1.0</v>
      </c>
      <c r="G415" s="266" t="s">
        <v>363</v>
      </c>
      <c r="H415" s="247"/>
    </row>
    <row r="416">
      <c r="A416" s="4"/>
      <c r="B416" s="266"/>
      <c r="C416" s="266"/>
      <c r="D416" s="263"/>
      <c r="E416" s="313" t="s">
        <v>453</v>
      </c>
      <c r="F416" s="237">
        <v>4.0</v>
      </c>
      <c r="G416" s="266" t="s">
        <v>363</v>
      </c>
      <c r="H416" s="247"/>
    </row>
    <row r="417">
      <c r="A417" s="4"/>
      <c r="B417" s="266"/>
      <c r="C417" s="266"/>
      <c r="D417" s="263"/>
      <c r="E417" s="313" t="s">
        <v>454</v>
      </c>
      <c r="F417" s="237">
        <v>4.0</v>
      </c>
      <c r="G417" s="266" t="s">
        <v>363</v>
      </c>
      <c r="H417" s="247"/>
    </row>
    <row r="418">
      <c r="A418" s="4"/>
      <c r="B418" s="266" t="s">
        <v>53</v>
      </c>
      <c r="C418" s="266" t="s">
        <v>168</v>
      </c>
      <c r="D418" s="263">
        <f>SUM(F418:F423)</f>
        <v>16.25</v>
      </c>
      <c r="E418" s="313" t="s">
        <v>655</v>
      </c>
      <c r="F418" s="237">
        <v>5.0</v>
      </c>
      <c r="G418" s="266" t="s">
        <v>168</v>
      </c>
      <c r="H418" s="247"/>
    </row>
    <row r="419">
      <c r="A419" s="4"/>
      <c r="B419" s="266"/>
      <c r="C419" s="266"/>
      <c r="D419" s="263"/>
      <c r="E419" s="313" t="s">
        <v>656</v>
      </c>
      <c r="F419" s="237">
        <v>2.0</v>
      </c>
      <c r="G419" s="266" t="s">
        <v>168</v>
      </c>
      <c r="H419" s="247"/>
    </row>
    <row r="420">
      <c r="A420" s="4"/>
      <c r="B420" s="266"/>
      <c r="C420" s="266"/>
      <c r="D420" s="263"/>
      <c r="E420" s="313" t="s">
        <v>657</v>
      </c>
      <c r="F420" s="237">
        <v>1.0</v>
      </c>
      <c r="G420" s="266" t="s">
        <v>168</v>
      </c>
      <c r="H420" s="247"/>
    </row>
    <row r="421">
      <c r="A421" s="4"/>
      <c r="B421" s="266"/>
      <c r="C421" s="266"/>
      <c r="D421" s="263"/>
      <c r="E421" s="313" t="s">
        <v>658</v>
      </c>
      <c r="F421" s="237">
        <v>4.0</v>
      </c>
      <c r="G421" s="266" t="s">
        <v>168</v>
      </c>
      <c r="H421" s="247"/>
    </row>
    <row r="422">
      <c r="A422" s="4"/>
      <c r="B422" s="266"/>
      <c r="C422" s="266"/>
      <c r="D422" s="263"/>
      <c r="E422" s="313" t="s">
        <v>484</v>
      </c>
      <c r="F422" s="237">
        <v>4.0</v>
      </c>
      <c r="G422" s="266" t="s">
        <v>168</v>
      </c>
      <c r="H422" s="247"/>
    </row>
    <row r="423">
      <c r="A423" s="4"/>
      <c r="B423" s="286"/>
      <c r="C423" s="262"/>
      <c r="D423" s="260"/>
      <c r="E423" s="319" t="s">
        <v>389</v>
      </c>
      <c r="F423" s="237">
        <v>0.25</v>
      </c>
      <c r="G423" s="266" t="s">
        <v>168</v>
      </c>
      <c r="H423" s="247"/>
    </row>
    <row r="424">
      <c r="A424" s="4"/>
      <c r="B424" s="266" t="s">
        <v>49</v>
      </c>
      <c r="C424" s="266" t="s">
        <v>166</v>
      </c>
      <c r="D424" s="263">
        <f>SUM(F424:F428)</f>
        <v>17</v>
      </c>
      <c r="E424" s="313" t="s">
        <v>460</v>
      </c>
      <c r="F424" s="237">
        <v>5.0</v>
      </c>
      <c r="G424" s="266" t="s">
        <v>166</v>
      </c>
      <c r="H424" s="247"/>
    </row>
    <row r="425">
      <c r="A425" s="4"/>
      <c r="B425" s="266"/>
      <c r="C425" s="266"/>
      <c r="D425" s="263"/>
      <c r="E425" s="313" t="s">
        <v>659</v>
      </c>
      <c r="F425" s="237">
        <v>2.0</v>
      </c>
      <c r="G425" s="266" t="s">
        <v>166</v>
      </c>
      <c r="H425" s="247"/>
    </row>
    <row r="426">
      <c r="A426" s="4"/>
      <c r="B426" s="266"/>
      <c r="C426" s="266"/>
      <c r="D426" s="263"/>
      <c r="E426" s="313" t="s">
        <v>660</v>
      </c>
      <c r="F426" s="237">
        <v>1.0</v>
      </c>
      <c r="G426" s="266" t="s">
        <v>166</v>
      </c>
      <c r="H426" s="247"/>
    </row>
    <row r="427">
      <c r="A427" s="4"/>
      <c r="B427" s="266"/>
      <c r="C427" s="266"/>
      <c r="D427" s="263"/>
      <c r="E427" s="313" t="s">
        <v>463</v>
      </c>
      <c r="F427" s="237">
        <v>3.0</v>
      </c>
      <c r="G427" s="266" t="s">
        <v>166</v>
      </c>
      <c r="H427" s="247"/>
    </row>
    <row r="428">
      <c r="A428" s="4"/>
      <c r="B428" s="266"/>
      <c r="C428" s="266"/>
      <c r="D428" s="263"/>
      <c r="E428" s="313" t="s">
        <v>464</v>
      </c>
      <c r="F428" s="237">
        <v>6.0</v>
      </c>
      <c r="G428" s="266" t="s">
        <v>166</v>
      </c>
      <c r="H428" s="247"/>
    </row>
    <row r="429">
      <c r="A429" s="4"/>
      <c r="B429" s="4"/>
      <c r="C429" s="233" t="s">
        <v>608</v>
      </c>
      <c r="D429" s="235">
        <f>SUM(D374:D428)</f>
        <v>146.75</v>
      </c>
      <c r="E429" s="4"/>
      <c r="F429" s="4"/>
      <c r="G429" s="4"/>
      <c r="H429" s="4"/>
    </row>
    <row r="430">
      <c r="A430" s="4"/>
      <c r="B430" s="4"/>
      <c r="C430" s="4"/>
      <c r="D430" s="4"/>
      <c r="E430" s="4"/>
      <c r="F430" s="4"/>
      <c r="G430" s="4"/>
      <c r="H430" s="4"/>
    </row>
    <row r="431">
      <c r="A431" s="4"/>
      <c r="B431" s="4"/>
      <c r="C431" s="4"/>
      <c r="D431" s="4"/>
      <c r="E431" s="4"/>
      <c r="F431" s="4"/>
      <c r="G431" s="4"/>
      <c r="H431" s="4"/>
    </row>
    <row r="432">
      <c r="A432" s="4"/>
      <c r="B432" s="4"/>
      <c r="C432" s="4"/>
      <c r="D432" s="4"/>
      <c r="E432" s="4"/>
      <c r="F432" s="4"/>
      <c r="G432" s="4"/>
      <c r="H432" s="4"/>
    </row>
    <row r="433">
      <c r="A433" s="245" t="s">
        <v>661</v>
      </c>
      <c r="B433" s="232">
        <v>44627.0</v>
      </c>
      <c r="C433" s="4"/>
      <c r="D433" s="4"/>
      <c r="E433" s="4"/>
      <c r="F433" s="4"/>
      <c r="G433" s="4"/>
      <c r="H433" s="4"/>
    </row>
    <row r="434">
      <c r="A434" s="8"/>
      <c r="B434" s="246" t="s">
        <v>599</v>
      </c>
      <c r="C434" s="246" t="s">
        <v>60</v>
      </c>
      <c r="D434" s="246" t="s">
        <v>600</v>
      </c>
      <c r="E434" s="246" t="s">
        <v>601</v>
      </c>
      <c r="F434" s="246" t="s">
        <v>388</v>
      </c>
      <c r="G434" s="246" t="s">
        <v>602</v>
      </c>
      <c r="H434" s="246" t="s">
        <v>603</v>
      </c>
      <c r="J434" s="234" t="s">
        <v>604</v>
      </c>
      <c r="K434" s="234" t="s">
        <v>605</v>
      </c>
    </row>
    <row r="435">
      <c r="A435" s="9"/>
      <c r="B435" s="237" t="s">
        <v>38</v>
      </c>
      <c r="C435" s="237" t="s">
        <v>68</v>
      </c>
      <c r="D435" s="237">
        <f>SUM(F435:F439)</f>
        <v>19</v>
      </c>
      <c r="E435" s="320" t="s">
        <v>407</v>
      </c>
      <c r="F435" s="321">
        <v>4.0</v>
      </c>
      <c r="G435" s="272" t="s">
        <v>68</v>
      </c>
      <c r="H435" s="247">
        <f>sum(K435:K441)</f>
        <v>128</v>
      </c>
      <c r="J435" s="239" t="s">
        <v>68</v>
      </c>
      <c r="K435" s="243">
        <v>22.0</v>
      </c>
    </row>
    <row r="436">
      <c r="A436" s="9"/>
      <c r="B436" s="275"/>
      <c r="C436" s="276"/>
      <c r="D436" s="260"/>
      <c r="E436" s="320" t="s">
        <v>408</v>
      </c>
      <c r="F436" s="321">
        <v>2.0</v>
      </c>
      <c r="G436" s="272" t="s">
        <v>68</v>
      </c>
      <c r="H436" s="237" t="s">
        <v>652</v>
      </c>
      <c r="J436" s="239" t="s">
        <v>85</v>
      </c>
      <c r="K436" s="243">
        <v>24.0</v>
      </c>
    </row>
    <row r="437">
      <c r="A437" s="9"/>
      <c r="B437" s="275"/>
      <c r="C437" s="276"/>
      <c r="D437" s="260"/>
      <c r="E437" s="320" t="s">
        <v>348</v>
      </c>
      <c r="F437" s="321">
        <v>6.0</v>
      </c>
      <c r="G437" s="272" t="s">
        <v>68</v>
      </c>
      <c r="H437" s="247"/>
      <c r="J437" s="239" t="s">
        <v>97</v>
      </c>
      <c r="K437" s="243">
        <v>10.0</v>
      </c>
    </row>
    <row r="438">
      <c r="A438" s="9"/>
      <c r="B438" s="275"/>
      <c r="C438" s="276"/>
      <c r="D438" s="260"/>
      <c r="E438" s="320" t="s">
        <v>411</v>
      </c>
      <c r="F438" s="321">
        <v>4.0</v>
      </c>
      <c r="G438" s="272" t="s">
        <v>68</v>
      </c>
      <c r="H438" s="247"/>
      <c r="J438" s="243" t="s">
        <v>101</v>
      </c>
      <c r="K438" s="243">
        <v>20.0</v>
      </c>
    </row>
    <row r="439">
      <c r="A439" s="9"/>
      <c r="B439" s="275"/>
      <c r="C439" s="276"/>
      <c r="D439" s="260"/>
      <c r="E439" s="320" t="s">
        <v>412</v>
      </c>
      <c r="F439" s="321">
        <v>3.0</v>
      </c>
      <c r="G439" s="272" t="s">
        <v>68</v>
      </c>
      <c r="H439" s="247"/>
      <c r="J439" s="243" t="s">
        <v>363</v>
      </c>
      <c r="K439" s="243">
        <v>20.0</v>
      </c>
    </row>
    <row r="440">
      <c r="A440" s="9"/>
      <c r="B440" s="286" t="s">
        <v>14</v>
      </c>
      <c r="C440" s="262" t="s">
        <v>85</v>
      </c>
      <c r="D440" s="260">
        <f>SUM(F440:F443)</f>
        <v>9</v>
      </c>
      <c r="E440" s="322" t="s">
        <v>631</v>
      </c>
      <c r="F440" s="235">
        <v>3.0</v>
      </c>
      <c r="G440" s="262" t="s">
        <v>85</v>
      </c>
      <c r="H440" s="247"/>
      <c r="J440" s="239" t="s">
        <v>168</v>
      </c>
      <c r="K440" s="243">
        <v>16.0</v>
      </c>
    </row>
    <row r="441">
      <c r="A441" s="9"/>
      <c r="B441" s="282"/>
      <c r="C441" s="279"/>
      <c r="D441" s="260"/>
      <c r="E441" s="322" t="s">
        <v>632</v>
      </c>
      <c r="F441" s="235">
        <v>4.0</v>
      </c>
      <c r="G441" s="262" t="s">
        <v>85</v>
      </c>
      <c r="H441" s="247"/>
      <c r="J441" s="243" t="s">
        <v>366</v>
      </c>
      <c r="K441" s="243">
        <v>16.0</v>
      </c>
    </row>
    <row r="442">
      <c r="A442" s="9"/>
      <c r="B442" s="282"/>
      <c r="C442" s="276"/>
      <c r="D442" s="260"/>
      <c r="E442" s="322" t="s">
        <v>356</v>
      </c>
      <c r="F442" s="235">
        <v>1.0</v>
      </c>
      <c r="G442" s="262" t="s">
        <v>85</v>
      </c>
      <c r="H442" s="237"/>
    </row>
    <row r="443">
      <c r="A443" s="9"/>
      <c r="B443" s="282"/>
      <c r="C443" s="276"/>
      <c r="D443" s="260"/>
      <c r="E443" s="323" t="s">
        <v>413</v>
      </c>
      <c r="F443" s="235">
        <v>1.0</v>
      </c>
      <c r="G443" s="262" t="s">
        <v>85</v>
      </c>
      <c r="H443" s="247"/>
    </row>
    <row r="444">
      <c r="A444" s="9"/>
      <c r="B444" s="286" t="s">
        <v>51</v>
      </c>
      <c r="C444" s="262" t="s">
        <v>85</v>
      </c>
      <c r="D444" s="260">
        <f>SUM(F444:F447)</f>
        <v>9</v>
      </c>
      <c r="E444" s="322" t="s">
        <v>635</v>
      </c>
      <c r="F444" s="235">
        <v>3.0</v>
      </c>
      <c r="G444" s="262" t="s">
        <v>85</v>
      </c>
      <c r="H444" s="247"/>
    </row>
    <row r="445">
      <c r="A445" s="9"/>
      <c r="B445" s="282"/>
      <c r="C445" s="279"/>
      <c r="D445" s="260"/>
      <c r="E445" s="322" t="s">
        <v>636</v>
      </c>
      <c r="F445" s="235">
        <v>4.0</v>
      </c>
      <c r="G445" s="262" t="s">
        <v>85</v>
      </c>
      <c r="H445" s="247"/>
    </row>
    <row r="446">
      <c r="A446" s="9"/>
      <c r="B446" s="282"/>
      <c r="C446" s="276"/>
      <c r="D446" s="260"/>
      <c r="E446" s="322" t="s">
        <v>637</v>
      </c>
      <c r="F446" s="235">
        <v>1.0</v>
      </c>
      <c r="G446" s="262" t="s">
        <v>85</v>
      </c>
      <c r="H446" s="247"/>
    </row>
    <row r="447">
      <c r="A447" s="9"/>
      <c r="B447" s="282"/>
      <c r="C447" s="276"/>
      <c r="D447" s="260"/>
      <c r="E447" s="323" t="s">
        <v>414</v>
      </c>
      <c r="F447" s="235">
        <v>1.0</v>
      </c>
      <c r="G447" s="262" t="s">
        <v>85</v>
      </c>
      <c r="H447" s="247"/>
    </row>
    <row r="448">
      <c r="A448" s="8"/>
      <c r="B448" s="286" t="s">
        <v>28</v>
      </c>
      <c r="C448" s="262" t="s">
        <v>97</v>
      </c>
      <c r="D448" s="260">
        <f>SUM(F448:F454)</f>
        <v>14</v>
      </c>
      <c r="E448" s="324" t="s">
        <v>662</v>
      </c>
      <c r="F448" s="235">
        <v>2.0</v>
      </c>
      <c r="G448" s="262" t="s">
        <v>363</v>
      </c>
      <c r="H448" s="247"/>
    </row>
    <row r="449">
      <c r="A449" s="4"/>
      <c r="B449" s="282"/>
      <c r="C449" s="260"/>
      <c r="D449" s="260"/>
      <c r="E449" s="324" t="s">
        <v>662</v>
      </c>
      <c r="F449" s="235">
        <v>2.0</v>
      </c>
      <c r="G449" s="262" t="s">
        <v>366</v>
      </c>
      <c r="H449" s="247"/>
      <c r="J449" s="325"/>
      <c r="K449" s="325"/>
    </row>
    <row r="450">
      <c r="A450" s="4"/>
      <c r="B450" s="282"/>
      <c r="C450" s="260"/>
      <c r="D450" s="260"/>
      <c r="E450" s="324" t="s">
        <v>662</v>
      </c>
      <c r="F450" s="235">
        <v>2.0</v>
      </c>
      <c r="G450" s="262" t="s">
        <v>168</v>
      </c>
      <c r="H450" s="247"/>
      <c r="J450" s="240"/>
      <c r="K450" s="299"/>
    </row>
    <row r="451">
      <c r="A451" s="4"/>
      <c r="B451" s="282"/>
      <c r="C451" s="260"/>
      <c r="D451" s="260"/>
      <c r="E451" s="324" t="s">
        <v>663</v>
      </c>
      <c r="F451" s="235">
        <v>2.0</v>
      </c>
      <c r="G451" s="262" t="s">
        <v>97</v>
      </c>
      <c r="H451" s="247"/>
      <c r="J451" s="240"/>
      <c r="K451" s="299"/>
    </row>
    <row r="452">
      <c r="A452" s="4"/>
      <c r="B452" s="282"/>
      <c r="C452" s="260"/>
      <c r="D452" s="260"/>
      <c r="E452" s="324" t="s">
        <v>663</v>
      </c>
      <c r="F452" s="235">
        <v>2.0</v>
      </c>
      <c r="G452" s="262" t="s">
        <v>101</v>
      </c>
      <c r="H452" s="247"/>
      <c r="J452" s="240"/>
      <c r="K452" s="299"/>
    </row>
    <row r="453">
      <c r="A453" s="4"/>
      <c r="B453" s="282"/>
      <c r="C453" s="260"/>
      <c r="D453" s="260"/>
      <c r="E453" s="324" t="s">
        <v>664</v>
      </c>
      <c r="F453" s="235">
        <v>2.0</v>
      </c>
      <c r="G453" s="262" t="s">
        <v>85</v>
      </c>
      <c r="H453" s="247"/>
      <c r="J453" s="299"/>
      <c r="K453" s="299"/>
    </row>
    <row r="454">
      <c r="A454" s="4"/>
      <c r="B454" s="282"/>
      <c r="C454" s="260"/>
      <c r="D454" s="260"/>
      <c r="E454" s="324" t="s">
        <v>664</v>
      </c>
      <c r="F454" s="235">
        <v>2.0</v>
      </c>
      <c r="G454" s="262" t="s">
        <v>68</v>
      </c>
      <c r="H454" s="247"/>
      <c r="J454" s="299"/>
      <c r="K454" s="299"/>
    </row>
    <row r="455">
      <c r="A455" s="4"/>
      <c r="B455" s="286" t="s">
        <v>665</v>
      </c>
      <c r="C455" s="262" t="s">
        <v>363</v>
      </c>
      <c r="D455" s="260">
        <f>SUM(F455:F461)</f>
        <v>12.25</v>
      </c>
      <c r="E455" s="324" t="s">
        <v>470</v>
      </c>
      <c r="F455" s="235">
        <v>1.0</v>
      </c>
      <c r="G455" s="266" t="s">
        <v>85</v>
      </c>
      <c r="H455" s="247"/>
      <c r="J455" s="240"/>
      <c r="K455" s="299"/>
    </row>
    <row r="456">
      <c r="A456" s="4"/>
      <c r="B456" s="286"/>
      <c r="C456" s="262"/>
      <c r="D456" s="260"/>
      <c r="E456" s="324" t="s">
        <v>471</v>
      </c>
      <c r="F456" s="235">
        <v>1.0</v>
      </c>
      <c r="G456" s="266" t="s">
        <v>85</v>
      </c>
      <c r="H456" s="247"/>
      <c r="J456" s="299"/>
      <c r="K456" s="299"/>
    </row>
    <row r="457">
      <c r="A457" s="4"/>
      <c r="B457" s="266"/>
      <c r="C457" s="266"/>
      <c r="D457" s="263"/>
      <c r="E457" s="324" t="s">
        <v>472</v>
      </c>
      <c r="F457" s="235">
        <v>1.0</v>
      </c>
      <c r="G457" s="266" t="s">
        <v>85</v>
      </c>
      <c r="H457" s="247"/>
      <c r="J457" s="240"/>
      <c r="K457" s="299"/>
    </row>
    <row r="458">
      <c r="A458" s="4"/>
      <c r="B458" s="286"/>
      <c r="C458" s="262"/>
      <c r="D458" s="260"/>
      <c r="E458" s="324" t="s">
        <v>473</v>
      </c>
      <c r="F458" s="243">
        <v>0.25</v>
      </c>
      <c r="G458" s="266"/>
      <c r="H458" s="247"/>
      <c r="J458" s="240"/>
      <c r="K458" s="299"/>
    </row>
    <row r="459">
      <c r="A459" s="4"/>
      <c r="B459" s="286"/>
      <c r="C459" s="262"/>
      <c r="D459" s="260"/>
      <c r="E459" s="324" t="s">
        <v>475</v>
      </c>
      <c r="F459" s="243">
        <v>1.0</v>
      </c>
      <c r="G459" s="266"/>
      <c r="H459" s="247"/>
      <c r="J459" s="240"/>
      <c r="K459" s="299"/>
    </row>
    <row r="460">
      <c r="A460" s="4"/>
      <c r="B460" s="286"/>
      <c r="C460" s="262"/>
      <c r="D460" s="260"/>
      <c r="E460" s="324" t="s">
        <v>477</v>
      </c>
      <c r="F460" s="243">
        <v>4.0</v>
      </c>
      <c r="G460" s="266"/>
      <c r="H460" s="247"/>
      <c r="J460" s="240"/>
      <c r="K460" s="299"/>
    </row>
    <row r="461">
      <c r="A461" s="4"/>
      <c r="B461" s="286"/>
      <c r="C461" s="262"/>
      <c r="D461" s="260"/>
      <c r="E461" s="324" t="s">
        <v>478</v>
      </c>
      <c r="F461" s="243">
        <v>4.0</v>
      </c>
      <c r="G461" s="266"/>
      <c r="H461" s="247"/>
    </row>
    <row r="462">
      <c r="A462" s="4"/>
      <c r="B462" s="266" t="s">
        <v>5</v>
      </c>
      <c r="C462" s="266" t="s">
        <v>366</v>
      </c>
      <c r="D462" s="263">
        <f>SUM(F462:F469)</f>
        <v>11.75</v>
      </c>
      <c r="E462" s="326" t="s">
        <v>418</v>
      </c>
      <c r="F462" s="235">
        <v>3.0</v>
      </c>
      <c r="G462" s="266" t="s">
        <v>366</v>
      </c>
      <c r="H462" s="247"/>
    </row>
    <row r="463">
      <c r="A463" s="4"/>
      <c r="B463" s="266"/>
      <c r="C463" s="266"/>
      <c r="D463" s="263"/>
      <c r="E463" s="326" t="s">
        <v>419</v>
      </c>
      <c r="F463" s="235">
        <v>4.0</v>
      </c>
      <c r="G463" s="266" t="s">
        <v>366</v>
      </c>
      <c r="H463" s="247"/>
    </row>
    <row r="464">
      <c r="A464" s="4"/>
      <c r="B464" s="266"/>
      <c r="C464" s="266"/>
      <c r="D464" s="263"/>
      <c r="E464" s="326" t="s">
        <v>420</v>
      </c>
      <c r="F464" s="235">
        <v>1.5</v>
      </c>
      <c r="G464" s="266" t="s">
        <v>366</v>
      </c>
      <c r="H464" s="247"/>
    </row>
    <row r="465">
      <c r="A465" s="4"/>
      <c r="B465" s="266"/>
      <c r="C465" s="266"/>
      <c r="D465" s="263"/>
      <c r="E465" s="326" t="s">
        <v>422</v>
      </c>
      <c r="F465" s="235">
        <v>0.5</v>
      </c>
      <c r="G465" s="266" t="s">
        <v>366</v>
      </c>
      <c r="H465" s="247"/>
    </row>
    <row r="466">
      <c r="A466" s="4"/>
      <c r="B466" s="266"/>
      <c r="C466" s="266"/>
      <c r="D466" s="263"/>
      <c r="E466" s="326" t="s">
        <v>424</v>
      </c>
      <c r="F466" s="235">
        <v>0.5</v>
      </c>
      <c r="G466" s="266" t="s">
        <v>366</v>
      </c>
      <c r="H466" s="247"/>
    </row>
    <row r="467">
      <c r="A467" s="4"/>
      <c r="B467" s="266"/>
      <c r="C467" s="266"/>
      <c r="D467" s="263"/>
      <c r="E467" s="326" t="s">
        <v>425</v>
      </c>
      <c r="F467" s="235">
        <v>0.25</v>
      </c>
      <c r="G467" s="266" t="s">
        <v>366</v>
      </c>
      <c r="H467" s="247"/>
    </row>
    <row r="468">
      <c r="A468" s="4"/>
      <c r="B468" s="266"/>
      <c r="C468" s="266"/>
      <c r="D468" s="263"/>
      <c r="E468" s="326" t="s">
        <v>426</v>
      </c>
      <c r="F468" s="235">
        <v>0.5</v>
      </c>
      <c r="G468" s="266" t="s">
        <v>366</v>
      </c>
      <c r="H468" s="247"/>
    </row>
    <row r="469">
      <c r="A469" s="4"/>
      <c r="B469" s="266"/>
      <c r="C469" s="266"/>
      <c r="D469" s="263"/>
      <c r="E469" s="326" t="s">
        <v>427</v>
      </c>
      <c r="F469" s="235">
        <v>1.5</v>
      </c>
      <c r="G469" s="266" t="s">
        <v>366</v>
      </c>
      <c r="H469" s="247"/>
    </row>
    <row r="470">
      <c r="A470" s="4"/>
      <c r="B470" s="266" t="s">
        <v>46</v>
      </c>
      <c r="C470" s="266" t="s">
        <v>101</v>
      </c>
      <c r="D470" s="263">
        <f>SUM(F470:F473)</f>
        <v>14</v>
      </c>
      <c r="E470" s="326" t="s">
        <v>430</v>
      </c>
      <c r="F470" s="321">
        <v>4.0</v>
      </c>
      <c r="G470" s="266" t="s">
        <v>101</v>
      </c>
      <c r="H470" s="247"/>
    </row>
    <row r="471">
      <c r="A471" s="4"/>
      <c r="B471" s="266"/>
      <c r="C471" s="266"/>
      <c r="D471" s="263"/>
      <c r="E471" s="326" t="s">
        <v>431</v>
      </c>
      <c r="F471" s="321">
        <v>6.0</v>
      </c>
      <c r="G471" s="266" t="s">
        <v>101</v>
      </c>
      <c r="H471" s="247"/>
    </row>
    <row r="472">
      <c r="A472" s="4"/>
      <c r="B472" s="266"/>
      <c r="C472" s="266"/>
      <c r="D472" s="263"/>
      <c r="E472" s="326" t="s">
        <v>432</v>
      </c>
      <c r="F472" s="321">
        <v>2.0</v>
      </c>
      <c r="G472" s="266" t="s">
        <v>101</v>
      </c>
      <c r="H472" s="247"/>
    </row>
    <row r="473">
      <c r="A473" s="4"/>
      <c r="B473" s="266"/>
      <c r="C473" s="266"/>
      <c r="D473" s="263"/>
      <c r="E473" s="326" t="s">
        <v>433</v>
      </c>
      <c r="F473" s="321">
        <v>2.0</v>
      </c>
      <c r="G473" s="266" t="s">
        <v>101</v>
      </c>
      <c r="H473" s="247"/>
    </row>
    <row r="474">
      <c r="A474" s="4"/>
      <c r="B474" s="266" t="s">
        <v>48</v>
      </c>
      <c r="C474" s="266" t="s">
        <v>97</v>
      </c>
      <c r="D474" s="263">
        <f>SUM(F474)</f>
        <v>4</v>
      </c>
      <c r="E474" s="326" t="s">
        <v>448</v>
      </c>
      <c r="F474" s="243">
        <v>4.0</v>
      </c>
      <c r="G474" s="266" t="s">
        <v>97</v>
      </c>
      <c r="H474" s="247"/>
    </row>
    <row r="475">
      <c r="A475" s="4"/>
      <c r="B475" s="266" t="s">
        <v>43</v>
      </c>
      <c r="C475" s="266" t="s">
        <v>363</v>
      </c>
      <c r="D475" s="263">
        <f>SUM(F475:F476)</f>
        <v>5</v>
      </c>
      <c r="E475" s="326" t="s">
        <v>453</v>
      </c>
      <c r="F475" s="243">
        <v>1.0</v>
      </c>
      <c r="G475" s="266" t="s">
        <v>363</v>
      </c>
      <c r="H475" s="247"/>
    </row>
    <row r="476">
      <c r="A476" s="4"/>
      <c r="B476" s="266"/>
      <c r="C476" s="266"/>
      <c r="D476" s="263"/>
      <c r="E476" s="326" t="s">
        <v>479</v>
      </c>
      <c r="F476" s="243">
        <v>4.0</v>
      </c>
      <c r="G476" s="266" t="s">
        <v>363</v>
      </c>
      <c r="H476" s="247"/>
    </row>
    <row r="477">
      <c r="A477" s="4"/>
      <c r="B477" s="266" t="s">
        <v>53</v>
      </c>
      <c r="C477" s="266" t="s">
        <v>168</v>
      </c>
      <c r="D477" s="263">
        <f>SUM(F477:F483)</f>
        <v>10.25</v>
      </c>
      <c r="E477" s="327" t="s">
        <v>389</v>
      </c>
      <c r="F477" s="321">
        <v>0.25</v>
      </c>
      <c r="G477" s="266" t="s">
        <v>168</v>
      </c>
      <c r="H477" s="247"/>
    </row>
    <row r="478">
      <c r="A478" s="4"/>
      <c r="B478" s="266"/>
      <c r="C478" s="266"/>
      <c r="D478" s="263"/>
      <c r="E478" s="324" t="s">
        <v>480</v>
      </c>
      <c r="F478" s="243">
        <v>3.0</v>
      </c>
      <c r="G478" s="266" t="s">
        <v>168</v>
      </c>
      <c r="H478" s="247"/>
    </row>
    <row r="479">
      <c r="A479" s="4"/>
      <c r="B479" s="266"/>
      <c r="C479" s="266"/>
      <c r="D479" s="263"/>
      <c r="E479" s="324" t="s">
        <v>481</v>
      </c>
      <c r="F479" s="243">
        <v>2.0</v>
      </c>
      <c r="G479" s="266" t="s">
        <v>168</v>
      </c>
      <c r="H479" s="247"/>
    </row>
    <row r="480">
      <c r="A480" s="4"/>
      <c r="B480" s="266"/>
      <c r="C480" s="266"/>
      <c r="D480" s="263"/>
      <c r="E480" s="324" t="s">
        <v>482</v>
      </c>
      <c r="F480" s="243">
        <v>2.0</v>
      </c>
      <c r="G480" s="266" t="s">
        <v>168</v>
      </c>
      <c r="H480" s="247"/>
    </row>
    <row r="481">
      <c r="A481" s="4"/>
      <c r="B481" s="266"/>
      <c r="C481" s="266"/>
      <c r="D481" s="263"/>
      <c r="E481" s="324" t="s">
        <v>483</v>
      </c>
      <c r="F481" s="243">
        <v>1.0</v>
      </c>
      <c r="G481" s="266" t="s">
        <v>168</v>
      </c>
      <c r="H481" s="247"/>
    </row>
    <row r="482">
      <c r="A482" s="4"/>
      <c r="B482" s="266"/>
      <c r="C482" s="266"/>
      <c r="D482" s="263"/>
      <c r="E482" s="324" t="s">
        <v>484</v>
      </c>
      <c r="F482" s="243">
        <v>1.0</v>
      </c>
      <c r="G482" s="266" t="s">
        <v>168</v>
      </c>
      <c r="H482" s="247"/>
    </row>
    <row r="483">
      <c r="A483" s="4"/>
      <c r="B483" s="286"/>
      <c r="C483" s="262"/>
      <c r="D483" s="260"/>
      <c r="E483" s="324" t="s">
        <v>485</v>
      </c>
      <c r="F483" s="243">
        <v>1.0</v>
      </c>
      <c r="G483" s="266" t="s">
        <v>168</v>
      </c>
      <c r="H483" s="247"/>
    </row>
    <row r="484">
      <c r="A484" s="4"/>
      <c r="B484" s="4"/>
      <c r="C484" s="233" t="s">
        <v>608</v>
      </c>
      <c r="D484" s="235">
        <f>SUM(D435:D483)</f>
        <v>108.25</v>
      </c>
      <c r="E484" s="4"/>
      <c r="F484" s="4"/>
      <c r="G484" s="4"/>
      <c r="H484" s="4"/>
    </row>
    <row r="485">
      <c r="A485" s="4"/>
      <c r="F485" s="4"/>
    </row>
    <row r="486">
      <c r="A486" s="4"/>
      <c r="F486" s="4"/>
    </row>
    <row r="487">
      <c r="A487" s="249" t="s">
        <v>666</v>
      </c>
      <c r="B487" s="232">
        <v>44641.0</v>
      </c>
      <c r="C487" s="4"/>
      <c r="D487" s="4"/>
      <c r="E487" s="4"/>
      <c r="F487" s="4"/>
      <c r="G487" s="4"/>
      <c r="H487" s="4"/>
    </row>
    <row r="488">
      <c r="A488" s="4"/>
      <c r="B488" s="246" t="s">
        <v>599</v>
      </c>
      <c r="C488" s="246" t="s">
        <v>60</v>
      </c>
      <c r="D488" s="246" t="s">
        <v>600</v>
      </c>
      <c r="E488" s="246" t="s">
        <v>601</v>
      </c>
      <c r="F488" s="246" t="s">
        <v>388</v>
      </c>
      <c r="G488" s="246" t="s">
        <v>602</v>
      </c>
      <c r="H488" s="246" t="s">
        <v>603</v>
      </c>
      <c r="J488" s="234" t="s">
        <v>604</v>
      </c>
      <c r="K488" s="328" t="s">
        <v>605</v>
      </c>
    </row>
    <row r="489">
      <c r="A489" s="4"/>
      <c r="B489" s="237" t="s">
        <v>38</v>
      </c>
      <c r="C489" s="237" t="s">
        <v>68</v>
      </c>
      <c r="D489" s="237">
        <f t="shared" ref="D489:D491" si="1">SUM(F489)</f>
        <v>12</v>
      </c>
      <c r="E489" s="329" t="s">
        <v>487</v>
      </c>
      <c r="F489" s="243">
        <v>12.0</v>
      </c>
      <c r="G489" s="272" t="s">
        <v>68</v>
      </c>
      <c r="H489" s="247">
        <f>SUM(K489:K495)</f>
        <v>175</v>
      </c>
      <c r="J489" s="330" t="s">
        <v>68</v>
      </c>
      <c r="K489" s="331">
        <v>30.0</v>
      </c>
    </row>
    <row r="490">
      <c r="A490" s="4"/>
      <c r="B490" s="286" t="s">
        <v>14</v>
      </c>
      <c r="C490" s="262" t="s">
        <v>85</v>
      </c>
      <c r="D490" s="260">
        <f t="shared" si="1"/>
        <v>4</v>
      </c>
      <c r="E490" s="322" t="s">
        <v>488</v>
      </c>
      <c r="F490" s="235">
        <v>4.0</v>
      </c>
      <c r="G490" s="262" t="s">
        <v>85</v>
      </c>
      <c r="H490" s="237" t="s">
        <v>607</v>
      </c>
      <c r="J490" s="330" t="s">
        <v>85</v>
      </c>
      <c r="K490" s="331">
        <v>20.0</v>
      </c>
    </row>
    <row r="491">
      <c r="A491" s="4"/>
      <c r="B491" s="286" t="s">
        <v>51</v>
      </c>
      <c r="C491" s="262" t="s">
        <v>85</v>
      </c>
      <c r="D491" s="260">
        <f t="shared" si="1"/>
        <v>4</v>
      </c>
      <c r="E491" s="322" t="s">
        <v>489</v>
      </c>
      <c r="F491" s="235">
        <v>4.0</v>
      </c>
      <c r="G491" s="262" t="s">
        <v>85</v>
      </c>
      <c r="H491" s="247"/>
      <c r="J491" s="330" t="s">
        <v>97</v>
      </c>
      <c r="K491" s="331">
        <v>40.0</v>
      </c>
    </row>
    <row r="492">
      <c r="A492" s="4"/>
      <c r="B492" s="286" t="s">
        <v>28</v>
      </c>
      <c r="C492" s="262" t="s">
        <v>97</v>
      </c>
      <c r="D492" s="260">
        <f>SUM(F492:F493)</f>
        <v>4</v>
      </c>
      <c r="E492" s="324" t="s">
        <v>667</v>
      </c>
      <c r="F492" s="235">
        <v>2.0</v>
      </c>
      <c r="G492" s="262" t="s">
        <v>363</v>
      </c>
      <c r="H492" s="247"/>
      <c r="J492" s="330" t="s">
        <v>101</v>
      </c>
      <c r="K492" s="331">
        <v>20.0</v>
      </c>
    </row>
    <row r="493">
      <c r="A493" s="4"/>
      <c r="B493" s="282"/>
      <c r="C493" s="260"/>
      <c r="D493" s="260"/>
      <c r="E493" s="324" t="s">
        <v>667</v>
      </c>
      <c r="F493" s="235">
        <v>2.0</v>
      </c>
      <c r="G493" s="262" t="s">
        <v>97</v>
      </c>
      <c r="H493" s="247"/>
      <c r="J493" s="330" t="s">
        <v>363</v>
      </c>
      <c r="K493" s="331">
        <v>20.0</v>
      </c>
    </row>
    <row r="494">
      <c r="A494" s="4"/>
      <c r="B494" s="266" t="s">
        <v>5</v>
      </c>
      <c r="C494" s="266" t="s">
        <v>366</v>
      </c>
      <c r="D494" s="263">
        <f t="shared" ref="D494:D495" si="2">SUM(F494)</f>
        <v>10</v>
      </c>
      <c r="E494" s="324" t="s">
        <v>668</v>
      </c>
      <c r="F494" s="235">
        <v>10.0</v>
      </c>
      <c r="G494" s="266" t="s">
        <v>366</v>
      </c>
      <c r="H494" s="247"/>
      <c r="J494" s="330" t="s">
        <v>168</v>
      </c>
      <c r="K494" s="331">
        <v>25.0</v>
      </c>
    </row>
    <row r="495">
      <c r="A495" s="4"/>
      <c r="B495" s="266" t="s">
        <v>46</v>
      </c>
      <c r="C495" s="266" t="s">
        <v>101</v>
      </c>
      <c r="D495" s="263">
        <f t="shared" si="2"/>
        <v>4</v>
      </c>
      <c r="E495" s="324" t="s">
        <v>494</v>
      </c>
      <c r="F495" s="321">
        <v>4.0</v>
      </c>
      <c r="G495" s="266" t="s">
        <v>101</v>
      </c>
      <c r="H495" s="247"/>
      <c r="J495" s="330" t="s">
        <v>366</v>
      </c>
      <c r="K495" s="331">
        <v>20.0</v>
      </c>
    </row>
    <row r="496">
      <c r="A496" s="4"/>
      <c r="B496" s="266" t="s">
        <v>48</v>
      </c>
      <c r="C496" s="266" t="s">
        <v>97</v>
      </c>
      <c r="D496" s="263">
        <f>SUM(F496:F497)</f>
        <v>6</v>
      </c>
      <c r="E496" s="332" t="s">
        <v>492</v>
      </c>
      <c r="F496" s="243">
        <v>3.0</v>
      </c>
      <c r="G496" s="266" t="s">
        <v>97</v>
      </c>
      <c r="H496" s="247"/>
    </row>
    <row r="497">
      <c r="A497" s="4"/>
      <c r="B497" s="266"/>
      <c r="C497" s="266"/>
      <c r="D497" s="263"/>
      <c r="E497" s="332" t="s">
        <v>493</v>
      </c>
      <c r="F497" s="243">
        <v>3.0</v>
      </c>
      <c r="G497" s="266" t="s">
        <v>97</v>
      </c>
      <c r="H497" s="247"/>
    </row>
    <row r="498">
      <c r="A498" s="4"/>
      <c r="B498" s="266" t="s">
        <v>53</v>
      </c>
      <c r="C498" s="266" t="s">
        <v>168</v>
      </c>
      <c r="D498" s="266">
        <v>2.0</v>
      </c>
      <c r="E498" s="333" t="s">
        <v>669</v>
      </c>
      <c r="F498" s="321">
        <v>0.25</v>
      </c>
      <c r="G498" s="266" t="s">
        <v>168</v>
      </c>
      <c r="H498" s="247"/>
    </row>
    <row r="499">
      <c r="A499" s="4"/>
      <c r="B499" s="266" t="s">
        <v>670</v>
      </c>
      <c r="C499" s="266" t="s">
        <v>97</v>
      </c>
      <c r="D499" s="263">
        <f>SUM(F499:F501)</f>
        <v>12.25</v>
      </c>
      <c r="E499" s="324" t="s">
        <v>490</v>
      </c>
      <c r="F499" s="243">
        <v>8.0</v>
      </c>
      <c r="G499" s="266" t="s">
        <v>97</v>
      </c>
      <c r="H499" s="247"/>
    </row>
    <row r="500">
      <c r="A500" s="4"/>
      <c r="B500" s="266"/>
      <c r="C500" s="266"/>
      <c r="D500" s="263"/>
      <c r="E500" s="324" t="s">
        <v>491</v>
      </c>
      <c r="F500" s="243">
        <v>4.0</v>
      </c>
      <c r="G500" s="266" t="s">
        <v>97</v>
      </c>
      <c r="H500" s="247"/>
    </row>
    <row r="501">
      <c r="A501" s="4"/>
      <c r="B501" s="266"/>
      <c r="C501" s="266"/>
      <c r="D501" s="263"/>
      <c r="E501" s="324" t="s">
        <v>496</v>
      </c>
      <c r="F501" s="243">
        <v>0.25</v>
      </c>
      <c r="G501" s="266" t="s">
        <v>97</v>
      </c>
      <c r="H501" s="247"/>
    </row>
    <row r="502">
      <c r="A502" s="3"/>
      <c r="B502" s="266" t="s">
        <v>15</v>
      </c>
      <c r="C502" s="266" t="s">
        <v>85</v>
      </c>
      <c r="D502" s="263">
        <f>SUM(F502:F505)</f>
        <v>10.5</v>
      </c>
      <c r="E502" s="324" t="s">
        <v>497</v>
      </c>
      <c r="F502" s="306">
        <v>6.0</v>
      </c>
      <c r="G502" s="266" t="s">
        <v>85</v>
      </c>
      <c r="H502" s="247"/>
    </row>
    <row r="503">
      <c r="A503" s="4"/>
      <c r="B503" s="266"/>
      <c r="C503" s="266"/>
      <c r="D503" s="263"/>
      <c r="E503" s="324" t="s">
        <v>498</v>
      </c>
      <c r="F503" s="306">
        <v>2.0</v>
      </c>
      <c r="G503" s="266" t="s">
        <v>85</v>
      </c>
      <c r="H503" s="247"/>
      <c r="J503" s="325"/>
      <c r="K503" s="325"/>
    </row>
    <row r="504">
      <c r="A504" s="4"/>
      <c r="B504" s="266"/>
      <c r="C504" s="266"/>
      <c r="D504" s="263"/>
      <c r="E504" s="324" t="s">
        <v>499</v>
      </c>
      <c r="F504" s="306">
        <v>2.0</v>
      </c>
      <c r="G504" s="266" t="s">
        <v>85</v>
      </c>
      <c r="H504" s="247"/>
      <c r="J504" s="240"/>
      <c r="K504" s="299"/>
    </row>
    <row r="505">
      <c r="A505" s="4"/>
      <c r="B505" s="266"/>
      <c r="C505" s="266"/>
      <c r="D505" s="263"/>
      <c r="E505" s="324" t="s">
        <v>500</v>
      </c>
      <c r="F505" s="306">
        <v>0.5</v>
      </c>
      <c r="G505" s="266" t="s">
        <v>85</v>
      </c>
      <c r="H505" s="247"/>
      <c r="J505" s="240"/>
      <c r="K505" s="299"/>
    </row>
    <row r="506">
      <c r="A506" s="4"/>
      <c r="B506" s="266" t="s">
        <v>55</v>
      </c>
      <c r="C506" s="266" t="s">
        <v>363</v>
      </c>
      <c r="D506" s="263">
        <f>SUM(F506:F507)</f>
        <v>14</v>
      </c>
      <c r="E506" s="324" t="s">
        <v>501</v>
      </c>
      <c r="F506" s="306">
        <v>10.0</v>
      </c>
      <c r="G506" s="266" t="s">
        <v>363</v>
      </c>
      <c r="H506" s="247"/>
      <c r="J506" s="240"/>
      <c r="K506" s="299"/>
    </row>
    <row r="507">
      <c r="A507" s="4"/>
      <c r="B507" s="266"/>
      <c r="C507" s="266"/>
      <c r="D507" s="263"/>
      <c r="E507" s="324" t="s">
        <v>503</v>
      </c>
      <c r="F507" s="306">
        <v>4.0</v>
      </c>
      <c r="G507" s="266" t="s">
        <v>363</v>
      </c>
      <c r="H507" s="247"/>
      <c r="J507" s="299"/>
      <c r="K507" s="299"/>
    </row>
    <row r="508">
      <c r="A508" s="4"/>
      <c r="B508" s="266" t="s">
        <v>20</v>
      </c>
      <c r="C508" s="266" t="s">
        <v>366</v>
      </c>
      <c r="D508" s="263">
        <f>SUM(F508:F511)</f>
        <v>7.25</v>
      </c>
      <c r="E508" s="324" t="s">
        <v>504</v>
      </c>
      <c r="F508" s="306">
        <v>3.0</v>
      </c>
      <c r="G508" s="266" t="s">
        <v>366</v>
      </c>
      <c r="H508" s="247"/>
      <c r="J508" s="299"/>
      <c r="K508" s="299"/>
    </row>
    <row r="509">
      <c r="A509" s="4"/>
      <c r="B509" s="266"/>
      <c r="C509" s="266"/>
      <c r="D509" s="263"/>
      <c r="E509" s="324" t="s">
        <v>505</v>
      </c>
      <c r="F509" s="306">
        <v>2.0</v>
      </c>
      <c r="G509" s="266" t="s">
        <v>366</v>
      </c>
      <c r="H509" s="247"/>
      <c r="J509" s="240"/>
      <c r="K509" s="299"/>
    </row>
    <row r="510">
      <c r="A510" s="4"/>
      <c r="B510" s="266"/>
      <c r="C510" s="266"/>
      <c r="D510" s="263"/>
      <c r="E510" s="324" t="s">
        <v>506</v>
      </c>
      <c r="F510" s="306">
        <v>2.0</v>
      </c>
      <c r="G510" s="266" t="s">
        <v>366</v>
      </c>
      <c r="H510" s="247"/>
      <c r="J510" s="299"/>
      <c r="K510" s="299"/>
    </row>
    <row r="511">
      <c r="A511" s="4"/>
      <c r="B511" s="266"/>
      <c r="C511" s="266"/>
      <c r="D511" s="263"/>
      <c r="E511" s="324" t="s">
        <v>507</v>
      </c>
      <c r="F511" s="306">
        <v>0.25</v>
      </c>
      <c r="G511" s="266" t="s">
        <v>366</v>
      </c>
      <c r="H511" s="247"/>
      <c r="J511" s="240"/>
      <c r="K511" s="299"/>
    </row>
    <row r="512">
      <c r="A512" s="4"/>
      <c r="B512" s="266" t="s">
        <v>671</v>
      </c>
      <c r="C512" s="266" t="s">
        <v>168</v>
      </c>
      <c r="D512" s="263">
        <f>SUM(F512:F515)</f>
        <v>20</v>
      </c>
      <c r="E512" s="324" t="s">
        <v>508</v>
      </c>
      <c r="F512" s="306">
        <v>8.0</v>
      </c>
      <c r="G512" s="266" t="s">
        <v>168</v>
      </c>
      <c r="H512" s="247"/>
      <c r="J512" s="240"/>
      <c r="K512" s="299"/>
    </row>
    <row r="513">
      <c r="A513" s="4"/>
      <c r="B513" s="266"/>
      <c r="C513" s="266"/>
      <c r="D513" s="263"/>
      <c r="E513" s="324" t="s">
        <v>509</v>
      </c>
      <c r="F513" s="306">
        <v>6.0</v>
      </c>
      <c r="G513" s="266" t="s">
        <v>168</v>
      </c>
      <c r="H513" s="247"/>
      <c r="J513" s="240"/>
      <c r="K513" s="299"/>
    </row>
    <row r="514">
      <c r="A514" s="4"/>
      <c r="B514" s="266"/>
      <c r="C514" s="266"/>
      <c r="D514" s="263"/>
      <c r="E514" s="324" t="s">
        <v>510</v>
      </c>
      <c r="F514" s="306">
        <v>4.0</v>
      </c>
      <c r="G514" s="266" t="s">
        <v>168</v>
      </c>
      <c r="H514" s="247"/>
      <c r="J514" s="240"/>
      <c r="K514" s="299"/>
    </row>
    <row r="515">
      <c r="A515" s="4"/>
      <c r="B515" s="266"/>
      <c r="C515" s="266"/>
      <c r="D515" s="263"/>
      <c r="E515" s="324" t="s">
        <v>511</v>
      </c>
      <c r="F515" s="306">
        <v>2.0</v>
      </c>
      <c r="G515" s="266" t="s">
        <v>168</v>
      </c>
      <c r="H515" s="247"/>
    </row>
    <row r="516">
      <c r="A516" s="4"/>
      <c r="B516" s="266" t="s">
        <v>21</v>
      </c>
      <c r="C516" s="266" t="s">
        <v>101</v>
      </c>
      <c r="D516" s="263">
        <f>SUM(F516:F519)</f>
        <v>13</v>
      </c>
      <c r="E516" s="324" t="s">
        <v>512</v>
      </c>
      <c r="F516" s="306">
        <v>2.0</v>
      </c>
      <c r="G516" s="266" t="s">
        <v>101</v>
      </c>
      <c r="H516" s="247"/>
    </row>
    <row r="517">
      <c r="A517" s="4"/>
      <c r="B517" s="266"/>
      <c r="C517" s="266"/>
      <c r="D517" s="263"/>
      <c r="E517" s="324" t="s">
        <v>513</v>
      </c>
      <c r="F517" s="306">
        <v>4.0</v>
      </c>
      <c r="G517" s="266" t="s">
        <v>101</v>
      </c>
      <c r="H517" s="247"/>
    </row>
    <row r="518">
      <c r="A518" s="4"/>
      <c r="B518" s="266"/>
      <c r="C518" s="266"/>
      <c r="D518" s="263"/>
      <c r="E518" s="324" t="s">
        <v>514</v>
      </c>
      <c r="F518" s="306">
        <v>3.0</v>
      </c>
      <c r="G518" s="266" t="s">
        <v>101</v>
      </c>
      <c r="H518" s="247"/>
    </row>
    <row r="519">
      <c r="A519" s="4"/>
      <c r="B519" s="266"/>
      <c r="C519" s="266"/>
      <c r="D519" s="263"/>
      <c r="E519" s="324" t="s">
        <v>515</v>
      </c>
      <c r="F519" s="306">
        <v>4.0</v>
      </c>
      <c r="G519" s="266" t="s">
        <v>101</v>
      </c>
      <c r="H519" s="247"/>
    </row>
    <row r="520">
      <c r="A520" s="4"/>
      <c r="B520" s="266" t="s">
        <v>22</v>
      </c>
      <c r="C520" s="266" t="s">
        <v>68</v>
      </c>
      <c r="D520" s="263">
        <f>SUM(F520:F523)</f>
        <v>15</v>
      </c>
      <c r="E520" s="324" t="s">
        <v>516</v>
      </c>
      <c r="F520" s="306">
        <v>6.0</v>
      </c>
      <c r="G520" s="266" t="s">
        <v>68</v>
      </c>
      <c r="H520" s="247"/>
    </row>
    <row r="521">
      <c r="A521" s="4"/>
      <c r="B521" s="266"/>
      <c r="C521" s="266"/>
      <c r="D521" s="263"/>
      <c r="E521" s="324" t="s">
        <v>517</v>
      </c>
      <c r="F521" s="306">
        <v>3.0</v>
      </c>
      <c r="G521" s="266" t="s">
        <v>68</v>
      </c>
      <c r="H521" s="247"/>
    </row>
    <row r="522">
      <c r="A522" s="4"/>
      <c r="B522" s="266"/>
      <c r="C522" s="266"/>
      <c r="D522" s="263"/>
      <c r="E522" s="324" t="s">
        <v>518</v>
      </c>
      <c r="F522" s="306">
        <v>4.0</v>
      </c>
      <c r="G522" s="266" t="s">
        <v>68</v>
      </c>
      <c r="H522" s="247"/>
    </row>
    <row r="523">
      <c r="A523" s="4"/>
      <c r="B523" s="286"/>
      <c r="C523" s="262"/>
      <c r="D523" s="260"/>
      <c r="E523" s="324" t="s">
        <v>519</v>
      </c>
      <c r="F523" s="306">
        <v>2.0</v>
      </c>
      <c r="G523" s="266" t="s">
        <v>68</v>
      </c>
      <c r="H523" s="247"/>
    </row>
    <row r="524">
      <c r="A524" s="4"/>
      <c r="B524" s="4"/>
      <c r="C524" s="233" t="s">
        <v>608</v>
      </c>
      <c r="D524" s="235">
        <f>SUM(D489:D523)</f>
        <v>138</v>
      </c>
      <c r="E524" s="4"/>
      <c r="F524" s="4"/>
      <c r="G524" s="4"/>
      <c r="H524" s="4"/>
    </row>
    <row r="525">
      <c r="A525" s="4"/>
      <c r="B525" s="4"/>
      <c r="C525" s="4"/>
      <c r="D525" s="4"/>
      <c r="E525" s="4"/>
      <c r="F525" s="4"/>
      <c r="G525" s="4"/>
      <c r="H525" s="4"/>
    </row>
    <row r="526">
      <c r="A526" s="4"/>
      <c r="B526" s="4"/>
      <c r="C526" s="4"/>
      <c r="D526" s="4"/>
      <c r="E526" s="4"/>
      <c r="F526" s="4"/>
      <c r="G526" s="4"/>
      <c r="H526" s="4"/>
    </row>
    <row r="527">
      <c r="A527" s="334" t="s">
        <v>672</v>
      </c>
      <c r="B527" s="232">
        <v>44655.0</v>
      </c>
      <c r="C527" s="4"/>
      <c r="D527" s="4"/>
      <c r="E527" s="4"/>
      <c r="F527" s="4"/>
      <c r="G527" s="4"/>
      <c r="H527" s="4"/>
    </row>
    <row r="528">
      <c r="A528" s="4"/>
      <c r="B528" s="246" t="s">
        <v>599</v>
      </c>
      <c r="C528" s="246" t="s">
        <v>60</v>
      </c>
      <c r="D528" s="246" t="s">
        <v>600</v>
      </c>
      <c r="E528" s="233" t="s">
        <v>601</v>
      </c>
      <c r="F528" s="246" t="s">
        <v>388</v>
      </c>
      <c r="G528" s="246" t="s">
        <v>602</v>
      </c>
      <c r="H528" s="246" t="s">
        <v>603</v>
      </c>
      <c r="J528" s="234" t="s">
        <v>604</v>
      </c>
      <c r="K528" s="328" t="s">
        <v>605</v>
      </c>
    </row>
    <row r="529">
      <c r="A529" s="4"/>
      <c r="B529" s="235" t="s">
        <v>38</v>
      </c>
      <c r="C529" s="235" t="s">
        <v>68</v>
      </c>
      <c r="D529" s="235">
        <f t="shared" ref="D529:D532" si="3">SUM(F529)</f>
        <v>12</v>
      </c>
      <c r="E529" s="329" t="s">
        <v>487</v>
      </c>
      <c r="F529" s="243">
        <v>12.0</v>
      </c>
      <c r="G529" s="335" t="s">
        <v>68</v>
      </c>
      <c r="H529" s="238">
        <f>SUM(K529:K535)</f>
        <v>190</v>
      </c>
      <c r="J529" s="330" t="s">
        <v>68</v>
      </c>
      <c r="K529" s="336">
        <v>25.0</v>
      </c>
    </row>
    <row r="530">
      <c r="A530" s="4"/>
      <c r="B530" s="337" t="s">
        <v>14</v>
      </c>
      <c r="C530" s="336" t="s">
        <v>85</v>
      </c>
      <c r="D530" s="331">
        <f t="shared" si="3"/>
        <v>4</v>
      </c>
      <c r="E530" s="322" t="s">
        <v>673</v>
      </c>
      <c r="F530" s="235">
        <v>4.0</v>
      </c>
      <c r="G530" s="336" t="s">
        <v>85</v>
      </c>
      <c r="H530" s="235" t="s">
        <v>607</v>
      </c>
      <c r="J530" s="330" t="s">
        <v>85</v>
      </c>
      <c r="K530" s="336">
        <v>20.0</v>
      </c>
    </row>
    <row r="531">
      <c r="A531" s="4"/>
      <c r="B531" s="337" t="s">
        <v>51</v>
      </c>
      <c r="C531" s="336" t="s">
        <v>85</v>
      </c>
      <c r="D531" s="331">
        <f t="shared" si="3"/>
        <v>4</v>
      </c>
      <c r="E531" s="322" t="s">
        <v>674</v>
      </c>
      <c r="F531" s="235">
        <v>4.0</v>
      </c>
      <c r="G531" s="336" t="s">
        <v>85</v>
      </c>
      <c r="H531" s="238"/>
      <c r="J531" s="330" t="s">
        <v>97</v>
      </c>
      <c r="K531" s="336">
        <v>30.0</v>
      </c>
    </row>
    <row r="532">
      <c r="A532" s="4"/>
      <c r="B532" s="243" t="s">
        <v>5</v>
      </c>
      <c r="C532" s="243" t="s">
        <v>366</v>
      </c>
      <c r="D532" s="239">
        <f t="shared" si="3"/>
        <v>5</v>
      </c>
      <c r="E532" s="324" t="s">
        <v>668</v>
      </c>
      <c r="F532" s="235">
        <v>5.0</v>
      </c>
      <c r="G532" s="243" t="s">
        <v>366</v>
      </c>
      <c r="H532" s="238"/>
      <c r="J532" s="330" t="s">
        <v>101</v>
      </c>
      <c r="K532" s="336">
        <v>20.0</v>
      </c>
    </row>
    <row r="533">
      <c r="A533" s="4"/>
      <c r="B533" s="243" t="s">
        <v>46</v>
      </c>
      <c r="C533" s="243" t="s">
        <v>101</v>
      </c>
      <c r="D533" s="239">
        <f>SUM(F533:F534)</f>
        <v>6</v>
      </c>
      <c r="E533" s="338" t="s">
        <v>527</v>
      </c>
      <c r="F533" s="243">
        <v>2.0</v>
      </c>
      <c r="G533" s="243" t="s">
        <v>101</v>
      </c>
      <c r="H533" s="238"/>
      <c r="J533" s="330" t="s">
        <v>363</v>
      </c>
      <c r="K533" s="336">
        <v>30.0</v>
      </c>
    </row>
    <row r="534">
      <c r="A534" s="4"/>
      <c r="B534" s="243"/>
      <c r="C534" s="243"/>
      <c r="D534" s="239"/>
      <c r="E534" s="324" t="s">
        <v>494</v>
      </c>
      <c r="F534" s="321">
        <v>4.0</v>
      </c>
      <c r="G534" s="243" t="s">
        <v>101</v>
      </c>
      <c r="H534" s="238"/>
      <c r="J534" s="330" t="s">
        <v>168</v>
      </c>
      <c r="K534" s="336">
        <v>35.0</v>
      </c>
    </row>
    <row r="535">
      <c r="A535" s="4"/>
      <c r="B535" s="243" t="s">
        <v>48</v>
      </c>
      <c r="C535" s="243" t="s">
        <v>97</v>
      </c>
      <c r="D535" s="239">
        <f>SUM(F535:F542)</f>
        <v>21</v>
      </c>
      <c r="E535" s="324" t="s">
        <v>539</v>
      </c>
      <c r="F535" s="243">
        <v>1.0</v>
      </c>
      <c r="G535" s="243" t="s">
        <v>97</v>
      </c>
      <c r="H535" s="238"/>
      <c r="J535" s="330" t="s">
        <v>366</v>
      </c>
      <c r="K535" s="336">
        <v>30.0</v>
      </c>
    </row>
    <row r="536">
      <c r="A536" s="4"/>
      <c r="B536" s="243"/>
      <c r="C536" s="243"/>
      <c r="D536" s="239"/>
      <c r="E536" s="324" t="s">
        <v>540</v>
      </c>
      <c r="F536" s="243">
        <v>1.0</v>
      </c>
      <c r="G536" s="243" t="s">
        <v>97</v>
      </c>
      <c r="H536" s="238"/>
    </row>
    <row r="537">
      <c r="A537" s="4"/>
      <c r="B537" s="243"/>
      <c r="C537" s="243"/>
      <c r="D537" s="239"/>
      <c r="E537" s="324" t="s">
        <v>541</v>
      </c>
      <c r="F537" s="243">
        <v>1.0</v>
      </c>
      <c r="G537" s="243" t="s">
        <v>97</v>
      </c>
      <c r="H537" s="238"/>
    </row>
    <row r="538">
      <c r="A538" s="4"/>
      <c r="B538" s="243"/>
      <c r="C538" s="243"/>
      <c r="D538" s="239"/>
      <c r="E538" s="324" t="s">
        <v>542</v>
      </c>
      <c r="F538" s="235">
        <v>3.0</v>
      </c>
      <c r="G538" s="243" t="s">
        <v>97</v>
      </c>
      <c r="H538" s="238"/>
    </row>
    <row r="539">
      <c r="A539" s="4"/>
      <c r="B539" s="243"/>
      <c r="C539" s="243"/>
      <c r="D539" s="239"/>
      <c r="E539" s="324" t="s">
        <v>543</v>
      </c>
      <c r="F539" s="235">
        <v>3.0</v>
      </c>
      <c r="G539" s="243" t="s">
        <v>97</v>
      </c>
      <c r="H539" s="238"/>
    </row>
    <row r="540">
      <c r="A540" s="4"/>
      <c r="B540" s="243"/>
      <c r="C540" s="243"/>
      <c r="D540" s="239"/>
      <c r="E540" s="324" t="s">
        <v>544</v>
      </c>
      <c r="F540" s="235">
        <v>3.0</v>
      </c>
      <c r="G540" s="243" t="s">
        <v>97</v>
      </c>
      <c r="H540" s="238"/>
    </row>
    <row r="541">
      <c r="A541" s="4"/>
      <c r="B541" s="243"/>
      <c r="C541" s="243"/>
      <c r="D541" s="239"/>
      <c r="E541" s="324" t="s">
        <v>545</v>
      </c>
      <c r="F541" s="243">
        <v>6.0</v>
      </c>
      <c r="G541" s="243" t="s">
        <v>97</v>
      </c>
      <c r="H541" s="238"/>
    </row>
    <row r="542">
      <c r="A542" s="3"/>
      <c r="B542" s="243"/>
      <c r="C542" s="243"/>
      <c r="D542" s="239"/>
      <c r="E542" s="324" t="s">
        <v>546</v>
      </c>
      <c r="F542" s="235">
        <v>3.0</v>
      </c>
      <c r="G542" s="243" t="s">
        <v>97</v>
      </c>
      <c r="H542" s="238"/>
    </row>
    <row r="543">
      <c r="A543" s="4"/>
      <c r="B543" s="243" t="s">
        <v>53</v>
      </c>
      <c r="C543" s="243" t="s">
        <v>168</v>
      </c>
      <c r="D543" s="243">
        <v>2.0</v>
      </c>
      <c r="E543" s="333" t="s">
        <v>669</v>
      </c>
      <c r="F543" s="243">
        <v>2.0</v>
      </c>
      <c r="G543" s="243" t="s">
        <v>168</v>
      </c>
      <c r="H543" s="238"/>
      <c r="J543" s="325"/>
      <c r="K543" s="325"/>
    </row>
    <row r="544">
      <c r="A544" s="4"/>
      <c r="B544" s="243" t="s">
        <v>15</v>
      </c>
      <c r="C544" s="243" t="s">
        <v>85</v>
      </c>
      <c r="D544" s="239">
        <f>SUM(F544:F546)</f>
        <v>10</v>
      </c>
      <c r="E544" s="324" t="s">
        <v>675</v>
      </c>
      <c r="F544" s="243">
        <v>2.0</v>
      </c>
      <c r="G544" s="243" t="s">
        <v>85</v>
      </c>
      <c r="H544" s="238"/>
      <c r="J544" s="240"/>
      <c r="K544" s="299"/>
    </row>
    <row r="545">
      <c r="A545" s="4"/>
      <c r="B545" s="243"/>
      <c r="C545" s="243"/>
      <c r="D545" s="239"/>
      <c r="E545" s="324" t="s">
        <v>676</v>
      </c>
      <c r="F545" s="243">
        <v>4.0</v>
      </c>
      <c r="G545" s="243" t="s">
        <v>85</v>
      </c>
      <c r="H545" s="238"/>
      <c r="J545" s="240"/>
      <c r="K545" s="299"/>
    </row>
    <row r="546">
      <c r="A546" s="4"/>
      <c r="B546" s="243"/>
      <c r="C546" s="243"/>
      <c r="D546" s="239"/>
      <c r="E546" s="324" t="s">
        <v>522</v>
      </c>
      <c r="F546" s="243">
        <v>4.0</v>
      </c>
      <c r="G546" s="243" t="s">
        <v>85</v>
      </c>
      <c r="H546" s="238"/>
      <c r="J546" s="240"/>
      <c r="K546" s="299"/>
    </row>
    <row r="547">
      <c r="A547" s="4"/>
      <c r="B547" s="243" t="s">
        <v>55</v>
      </c>
      <c r="C547" s="243" t="s">
        <v>363</v>
      </c>
      <c r="D547" s="239">
        <f>SUM(F547:F549)</f>
        <v>20</v>
      </c>
      <c r="E547" s="324" t="s">
        <v>559</v>
      </c>
      <c r="F547" s="243">
        <v>6.0</v>
      </c>
      <c r="G547" s="243" t="s">
        <v>363</v>
      </c>
      <c r="H547" s="238"/>
      <c r="J547" s="299"/>
      <c r="K547" s="299"/>
    </row>
    <row r="548">
      <c r="A548" s="4"/>
      <c r="B548" s="243"/>
      <c r="C548" s="243"/>
      <c r="D548" s="239"/>
      <c r="E548" s="324" t="s">
        <v>677</v>
      </c>
      <c r="F548" s="243">
        <v>10.0</v>
      </c>
      <c r="G548" s="243" t="s">
        <v>363</v>
      </c>
      <c r="H548" s="238"/>
      <c r="J548" s="299"/>
      <c r="K548" s="299"/>
    </row>
    <row r="549">
      <c r="A549" s="4"/>
      <c r="B549" s="243"/>
      <c r="C549" s="243"/>
      <c r="D549" s="239"/>
      <c r="E549" s="324" t="s">
        <v>561</v>
      </c>
      <c r="F549" s="243">
        <v>4.0</v>
      </c>
      <c r="G549" s="243" t="s">
        <v>363</v>
      </c>
      <c r="H549" s="238"/>
      <c r="J549" s="240"/>
      <c r="K549" s="299"/>
    </row>
    <row r="550">
      <c r="A550" s="4"/>
      <c r="B550" s="243" t="s">
        <v>57</v>
      </c>
      <c r="C550" s="243"/>
      <c r="D550" s="243">
        <v>8.0</v>
      </c>
      <c r="E550" s="324" t="s">
        <v>564</v>
      </c>
      <c r="F550" s="243">
        <v>8.0</v>
      </c>
      <c r="G550" s="243" t="s">
        <v>363</v>
      </c>
      <c r="H550" s="238"/>
      <c r="J550" s="240"/>
      <c r="K550" s="299"/>
    </row>
    <row r="551">
      <c r="A551" s="4"/>
      <c r="B551" s="243" t="s">
        <v>20</v>
      </c>
      <c r="C551" s="243" t="s">
        <v>366</v>
      </c>
      <c r="D551" s="239">
        <f>SUM(F551:F552)</f>
        <v>20</v>
      </c>
      <c r="E551" s="329" t="s">
        <v>548</v>
      </c>
      <c r="F551" s="243">
        <v>10.0</v>
      </c>
      <c r="G551" s="243" t="s">
        <v>366</v>
      </c>
      <c r="H551" s="238"/>
      <c r="J551" s="299"/>
      <c r="K551" s="299"/>
    </row>
    <row r="552">
      <c r="A552" s="4"/>
      <c r="B552" s="243"/>
      <c r="C552" s="243"/>
      <c r="D552" s="239"/>
      <c r="E552" s="329" t="s">
        <v>549</v>
      </c>
      <c r="F552" s="243">
        <v>10.0</v>
      </c>
      <c r="G552" s="243" t="s">
        <v>366</v>
      </c>
      <c r="H552" s="238"/>
      <c r="J552" s="240"/>
      <c r="K552" s="299"/>
    </row>
    <row r="553">
      <c r="A553" s="4"/>
      <c r="B553" s="243" t="s">
        <v>671</v>
      </c>
      <c r="C553" s="243" t="s">
        <v>168</v>
      </c>
      <c r="D553" s="239">
        <f>SUM(F553:F556)</f>
        <v>28</v>
      </c>
      <c r="E553" s="329" t="s">
        <v>550</v>
      </c>
      <c r="F553" s="243">
        <v>6.0</v>
      </c>
      <c r="G553" s="243" t="s">
        <v>168</v>
      </c>
      <c r="H553" s="238"/>
      <c r="J553" s="240"/>
      <c r="K553" s="299"/>
    </row>
    <row r="554">
      <c r="A554" s="4"/>
      <c r="B554" s="243"/>
      <c r="C554" s="243"/>
      <c r="D554" s="239"/>
      <c r="E554" s="329" t="s">
        <v>552</v>
      </c>
      <c r="F554" s="235">
        <v>8.0</v>
      </c>
      <c r="G554" s="243" t="s">
        <v>168</v>
      </c>
      <c r="H554" s="238"/>
      <c r="J554" s="240"/>
      <c r="K554" s="299"/>
    </row>
    <row r="555">
      <c r="A555" s="4"/>
      <c r="B555" s="243"/>
      <c r="C555" s="243"/>
      <c r="D555" s="239"/>
      <c r="E555" s="329" t="s">
        <v>553</v>
      </c>
      <c r="F555" s="243">
        <v>8.0</v>
      </c>
      <c r="G555" s="243" t="s">
        <v>168</v>
      </c>
      <c r="H555" s="238"/>
      <c r="J555" s="240"/>
      <c r="K555" s="299"/>
    </row>
    <row r="556">
      <c r="A556" s="4"/>
      <c r="B556" s="243"/>
      <c r="C556" s="243"/>
      <c r="D556" s="239"/>
      <c r="E556" s="329" t="s">
        <v>554</v>
      </c>
      <c r="F556" s="243">
        <v>6.0</v>
      </c>
      <c r="G556" s="243" t="s">
        <v>168</v>
      </c>
      <c r="H556" s="238"/>
    </row>
    <row r="557">
      <c r="A557" s="4"/>
      <c r="B557" s="243" t="s">
        <v>21</v>
      </c>
      <c r="C557" s="243" t="s">
        <v>101</v>
      </c>
      <c r="D557" s="239">
        <f>SUM(F557:F559)</f>
        <v>12</v>
      </c>
      <c r="E557" s="324" t="s">
        <v>562</v>
      </c>
      <c r="F557" s="243">
        <v>4.0</v>
      </c>
      <c r="G557" s="243" t="s">
        <v>101</v>
      </c>
      <c r="H557" s="238"/>
    </row>
    <row r="558">
      <c r="A558" s="4"/>
      <c r="B558" s="243"/>
      <c r="C558" s="243"/>
      <c r="D558" s="239"/>
      <c r="E558" s="324" t="s">
        <v>515</v>
      </c>
      <c r="F558" s="243">
        <v>4.0</v>
      </c>
      <c r="G558" s="243" t="s">
        <v>101</v>
      </c>
      <c r="H558" s="238"/>
    </row>
    <row r="559">
      <c r="A559" s="4"/>
      <c r="B559" s="243"/>
      <c r="C559" s="243"/>
      <c r="D559" s="239"/>
      <c r="E559" s="324" t="s">
        <v>563</v>
      </c>
      <c r="F559" s="243">
        <v>4.0</v>
      </c>
      <c r="G559" s="243" t="s">
        <v>101</v>
      </c>
      <c r="H559" s="238"/>
    </row>
    <row r="560">
      <c r="A560" s="4"/>
      <c r="B560" s="243" t="s">
        <v>18</v>
      </c>
      <c r="C560" s="243" t="s">
        <v>97</v>
      </c>
      <c r="D560" s="239">
        <f>SUM(F560)</f>
        <v>3</v>
      </c>
      <c r="E560" s="339" t="s">
        <v>547</v>
      </c>
      <c r="F560" s="243">
        <v>3.0</v>
      </c>
      <c r="G560" s="243" t="s">
        <v>97</v>
      </c>
      <c r="H560" s="238"/>
    </row>
    <row r="561">
      <c r="A561" s="4"/>
      <c r="B561" s="243" t="s">
        <v>22</v>
      </c>
      <c r="C561" s="243" t="s">
        <v>68</v>
      </c>
      <c r="D561" s="239">
        <f>SUM(F561:F564)</f>
        <v>8</v>
      </c>
      <c r="E561" s="324" t="s">
        <v>555</v>
      </c>
      <c r="F561" s="243">
        <v>2.0</v>
      </c>
      <c r="G561" s="243" t="s">
        <v>68</v>
      </c>
      <c r="H561" s="238"/>
    </row>
    <row r="562">
      <c r="A562" s="4"/>
      <c r="B562" s="243"/>
      <c r="C562" s="243"/>
      <c r="D562" s="239"/>
      <c r="E562" s="340" t="s">
        <v>556</v>
      </c>
      <c r="F562" s="243">
        <v>2.0</v>
      </c>
      <c r="G562" s="243" t="s">
        <v>68</v>
      </c>
      <c r="H562" s="238"/>
    </row>
    <row r="563">
      <c r="A563" s="4"/>
      <c r="B563" s="243"/>
      <c r="C563" s="243"/>
      <c r="D563" s="239"/>
      <c r="E563" s="324" t="s">
        <v>557</v>
      </c>
      <c r="F563" s="243">
        <v>2.0</v>
      </c>
      <c r="G563" s="243" t="s">
        <v>68</v>
      </c>
      <c r="H563" s="238"/>
    </row>
    <row r="564">
      <c r="A564" s="4"/>
      <c r="B564" s="243"/>
      <c r="C564" s="243"/>
      <c r="D564" s="239"/>
      <c r="E564" s="340" t="s">
        <v>558</v>
      </c>
      <c r="F564" s="243">
        <v>2.0</v>
      </c>
      <c r="G564" s="243" t="s">
        <v>68</v>
      </c>
      <c r="H564" s="238"/>
    </row>
    <row r="565">
      <c r="A565" s="4"/>
      <c r="B565" s="243" t="s">
        <v>23</v>
      </c>
      <c r="C565" s="243" t="s">
        <v>97</v>
      </c>
      <c r="D565" s="239">
        <f>SUM(F565:F580)</f>
        <v>14.5</v>
      </c>
      <c r="E565" s="341" t="s">
        <v>529</v>
      </c>
      <c r="F565" s="243">
        <v>1.0</v>
      </c>
      <c r="G565" s="243" t="s">
        <v>68</v>
      </c>
      <c r="H565" s="238"/>
    </row>
    <row r="566">
      <c r="A566" s="4"/>
      <c r="B566" s="243"/>
      <c r="C566" s="243"/>
      <c r="D566" s="239"/>
      <c r="E566" s="338" t="s">
        <v>534</v>
      </c>
      <c r="F566" s="243">
        <v>1.0</v>
      </c>
      <c r="G566" s="243" t="s">
        <v>68</v>
      </c>
      <c r="H566" s="238"/>
    </row>
    <row r="567">
      <c r="A567" s="4"/>
      <c r="B567" s="243"/>
      <c r="C567" s="243"/>
      <c r="D567" s="239"/>
      <c r="E567" s="338" t="s">
        <v>528</v>
      </c>
      <c r="F567" s="243">
        <v>1.0</v>
      </c>
      <c r="G567" s="243" t="s">
        <v>68</v>
      </c>
      <c r="H567" s="238"/>
    </row>
    <row r="568">
      <c r="A568" s="4"/>
      <c r="B568" s="243"/>
      <c r="C568" s="243"/>
      <c r="D568" s="239"/>
      <c r="E568" s="341" t="s">
        <v>99</v>
      </c>
      <c r="F568" s="243">
        <v>1.0</v>
      </c>
      <c r="G568" s="243" t="s">
        <v>85</v>
      </c>
      <c r="H568" s="238"/>
    </row>
    <row r="569">
      <c r="A569" s="4"/>
      <c r="B569" s="243"/>
      <c r="C569" s="243"/>
      <c r="D569" s="239"/>
      <c r="E569" s="338" t="s">
        <v>98</v>
      </c>
      <c r="F569" s="243">
        <v>1.0</v>
      </c>
      <c r="G569" s="243" t="s">
        <v>85</v>
      </c>
      <c r="H569" s="238"/>
    </row>
    <row r="570">
      <c r="A570" s="4"/>
      <c r="B570" s="243"/>
      <c r="C570" s="243"/>
      <c r="D570" s="239"/>
      <c r="E570" s="341" t="s">
        <v>530</v>
      </c>
      <c r="F570" s="243">
        <v>1.0</v>
      </c>
      <c r="G570" s="243" t="s">
        <v>97</v>
      </c>
      <c r="H570" s="238"/>
    </row>
    <row r="571">
      <c r="A571" s="4"/>
      <c r="B571" s="243"/>
      <c r="C571" s="243"/>
      <c r="D571" s="239"/>
      <c r="E571" s="338" t="s">
        <v>535</v>
      </c>
      <c r="F571" s="243">
        <v>1.0</v>
      </c>
      <c r="G571" s="243" t="s">
        <v>97</v>
      </c>
      <c r="H571" s="238"/>
    </row>
    <row r="572">
      <c r="A572" s="4"/>
      <c r="B572" s="243"/>
      <c r="C572" s="243"/>
      <c r="D572" s="239"/>
      <c r="E572" s="341" t="s">
        <v>531</v>
      </c>
      <c r="F572" s="243">
        <v>1.0</v>
      </c>
      <c r="G572" s="243" t="s">
        <v>101</v>
      </c>
      <c r="H572" s="238"/>
    </row>
    <row r="573">
      <c r="A573" s="4"/>
      <c r="B573" s="243"/>
      <c r="C573" s="243"/>
      <c r="D573" s="239"/>
      <c r="E573" s="338" t="s">
        <v>536</v>
      </c>
      <c r="F573" s="235">
        <v>0.5</v>
      </c>
      <c r="G573" s="243" t="s">
        <v>101</v>
      </c>
      <c r="H573" s="238"/>
    </row>
    <row r="574">
      <c r="A574" s="4"/>
      <c r="B574" s="243"/>
      <c r="C574" s="243"/>
      <c r="D574" s="239"/>
      <c r="E574" s="338" t="s">
        <v>532</v>
      </c>
      <c r="F574" s="235">
        <v>1.0</v>
      </c>
      <c r="G574" s="243" t="s">
        <v>363</v>
      </c>
      <c r="H574" s="238"/>
    </row>
    <row r="575">
      <c r="A575" s="4"/>
      <c r="B575" s="243"/>
      <c r="C575" s="243"/>
      <c r="D575" s="239"/>
      <c r="E575" s="338" t="s">
        <v>537</v>
      </c>
      <c r="F575" s="243">
        <v>1.0</v>
      </c>
      <c r="G575" s="243" t="s">
        <v>363</v>
      </c>
      <c r="H575" s="238"/>
    </row>
    <row r="576">
      <c r="A576" s="4"/>
      <c r="B576" s="243"/>
      <c r="C576" s="243"/>
      <c r="D576" s="239"/>
      <c r="E576" s="341" t="s">
        <v>533</v>
      </c>
      <c r="F576" s="243">
        <v>1.0</v>
      </c>
      <c r="G576" s="243" t="s">
        <v>168</v>
      </c>
      <c r="H576" s="238"/>
    </row>
    <row r="577">
      <c r="A577" s="4"/>
      <c r="B577" s="243"/>
      <c r="C577" s="243"/>
      <c r="D577" s="239"/>
      <c r="E577" s="338" t="s">
        <v>538</v>
      </c>
      <c r="F577" s="243">
        <v>1.0</v>
      </c>
      <c r="G577" s="243" t="s">
        <v>168</v>
      </c>
      <c r="H577" s="238"/>
    </row>
    <row r="578">
      <c r="A578" s="4"/>
      <c r="B578" s="243"/>
      <c r="C578" s="243"/>
      <c r="D578" s="239"/>
      <c r="E578" s="342" t="s">
        <v>678</v>
      </c>
      <c r="F578" s="235">
        <v>0.5</v>
      </c>
      <c r="G578" s="243" t="s">
        <v>366</v>
      </c>
      <c r="H578" s="238"/>
    </row>
    <row r="579">
      <c r="A579" s="4"/>
      <c r="B579" s="243"/>
      <c r="C579" s="243"/>
      <c r="D579" s="239"/>
      <c r="E579" s="341" t="s">
        <v>162</v>
      </c>
      <c r="F579" s="235">
        <v>0.5</v>
      </c>
      <c r="G579" s="243" t="s">
        <v>366</v>
      </c>
      <c r="H579" s="238"/>
    </row>
    <row r="580">
      <c r="A580" s="4"/>
      <c r="B580" s="243"/>
      <c r="C580" s="243"/>
      <c r="D580" s="239"/>
      <c r="E580" s="338" t="s">
        <v>161</v>
      </c>
      <c r="F580" s="235">
        <v>1.0</v>
      </c>
      <c r="G580" s="243" t="s">
        <v>366</v>
      </c>
      <c r="H580" s="238"/>
    </row>
    <row r="581">
      <c r="A581" s="4"/>
      <c r="B581" s="4"/>
      <c r="C581" s="233" t="s">
        <v>608</v>
      </c>
      <c r="D581" s="235">
        <f>SUM(D529:D580)</f>
        <v>177.5</v>
      </c>
      <c r="E581" s="4"/>
      <c r="F581" s="4"/>
      <c r="G581" s="4"/>
      <c r="H581" s="4"/>
    </row>
    <row r="582">
      <c r="A582" s="4"/>
      <c r="B582" s="4"/>
      <c r="C582" s="4"/>
      <c r="D582" s="4"/>
      <c r="E582" s="4"/>
      <c r="F582" s="4"/>
      <c r="G582" s="4"/>
      <c r="H582" s="4"/>
    </row>
    <row r="583">
      <c r="A583" s="4"/>
      <c r="B583" s="4"/>
      <c r="C583" s="4"/>
      <c r="D583" s="4"/>
      <c r="E583" s="4"/>
      <c r="F583" s="4"/>
      <c r="G583" s="4"/>
      <c r="H583" s="4"/>
    </row>
    <row r="584">
      <c r="A584" s="271" t="s">
        <v>679</v>
      </c>
      <c r="B584" s="232">
        <v>44669.0</v>
      </c>
      <c r="C584" s="4"/>
      <c r="D584" s="4"/>
      <c r="E584" s="4"/>
      <c r="F584" s="4"/>
      <c r="G584" s="4"/>
      <c r="H584" s="4"/>
    </row>
    <row r="585">
      <c r="A585" s="4"/>
      <c r="B585" s="246" t="s">
        <v>599</v>
      </c>
      <c r="C585" s="246" t="s">
        <v>60</v>
      </c>
      <c r="D585" s="246" t="s">
        <v>600</v>
      </c>
      <c r="E585" s="233" t="s">
        <v>601</v>
      </c>
      <c r="F585" s="233" t="s">
        <v>388</v>
      </c>
      <c r="G585" s="246" t="s">
        <v>602</v>
      </c>
      <c r="H585" s="246" t="s">
        <v>603</v>
      </c>
      <c r="J585" s="234" t="s">
        <v>604</v>
      </c>
      <c r="K585" s="328" t="s">
        <v>605</v>
      </c>
    </row>
    <row r="586">
      <c r="A586" s="4"/>
      <c r="B586" s="243" t="s">
        <v>5</v>
      </c>
      <c r="C586" s="243" t="s">
        <v>366</v>
      </c>
      <c r="D586" s="239">
        <f>SUM(F586)</f>
        <v>0.5</v>
      </c>
      <c r="E586" s="324" t="s">
        <v>668</v>
      </c>
      <c r="F586" s="235">
        <v>0.5</v>
      </c>
      <c r="G586" s="243" t="s">
        <v>366</v>
      </c>
      <c r="H586" s="238">
        <f>SUM(K586:K592)</f>
        <v>190</v>
      </c>
      <c r="J586" s="330" t="s">
        <v>68</v>
      </c>
      <c r="K586" s="336">
        <v>22.0</v>
      </c>
    </row>
    <row r="587">
      <c r="A587" s="4"/>
      <c r="B587" s="243" t="s">
        <v>18</v>
      </c>
      <c r="C587" s="243" t="s">
        <v>97</v>
      </c>
      <c r="D587" s="239">
        <f>SUM(F587:F604)</f>
        <v>25.5</v>
      </c>
      <c r="E587" s="333" t="s">
        <v>680</v>
      </c>
      <c r="F587" s="243">
        <v>0.5</v>
      </c>
      <c r="G587" s="243" t="s">
        <v>97</v>
      </c>
      <c r="H587" s="238"/>
      <c r="J587" s="330" t="s">
        <v>85</v>
      </c>
      <c r="K587" s="336">
        <v>28.0</v>
      </c>
    </row>
    <row r="588">
      <c r="A588" s="4"/>
      <c r="B588" s="243"/>
      <c r="C588" s="243"/>
      <c r="D588" s="239"/>
      <c r="E588" s="333" t="s">
        <v>681</v>
      </c>
      <c r="F588" s="243">
        <v>0.5</v>
      </c>
      <c r="G588" s="243" t="s">
        <v>97</v>
      </c>
      <c r="H588" s="238"/>
      <c r="J588" s="330" t="s">
        <v>97</v>
      </c>
      <c r="K588" s="336">
        <v>40.0</v>
      </c>
    </row>
    <row r="589">
      <c r="A589" s="4"/>
      <c r="B589" s="243"/>
      <c r="C589" s="243"/>
      <c r="D589" s="239"/>
      <c r="E589" s="333" t="s">
        <v>682</v>
      </c>
      <c r="F589" s="243">
        <v>0.5</v>
      </c>
      <c r="G589" s="243" t="s">
        <v>97</v>
      </c>
      <c r="H589" s="238"/>
      <c r="J589" s="330" t="s">
        <v>101</v>
      </c>
      <c r="K589" s="336">
        <v>20.0</v>
      </c>
    </row>
    <row r="590">
      <c r="A590" s="4"/>
      <c r="B590" s="243"/>
      <c r="C590" s="243"/>
      <c r="D590" s="239"/>
      <c r="E590" s="333" t="s">
        <v>683</v>
      </c>
      <c r="F590" s="243">
        <v>0.5</v>
      </c>
      <c r="G590" s="243" t="s">
        <v>97</v>
      </c>
      <c r="H590" s="238"/>
      <c r="J590" s="330" t="s">
        <v>363</v>
      </c>
      <c r="K590" s="336">
        <v>23.0</v>
      </c>
    </row>
    <row r="591">
      <c r="A591" s="4"/>
      <c r="B591" s="243"/>
      <c r="C591" s="243"/>
      <c r="D591" s="239"/>
      <c r="E591" s="333" t="s">
        <v>684</v>
      </c>
      <c r="F591" s="243">
        <v>0.5</v>
      </c>
      <c r="G591" s="243" t="s">
        <v>97</v>
      </c>
      <c r="H591" s="238"/>
      <c r="J591" s="330" t="s">
        <v>168</v>
      </c>
      <c r="K591" s="336">
        <v>35.0</v>
      </c>
    </row>
    <row r="592">
      <c r="A592" s="4"/>
      <c r="B592" s="243"/>
      <c r="C592" s="243"/>
      <c r="D592" s="239"/>
      <c r="E592" s="333" t="s">
        <v>685</v>
      </c>
      <c r="F592" s="243">
        <v>0.5</v>
      </c>
      <c r="G592" s="243" t="s">
        <v>97</v>
      </c>
      <c r="H592" s="238"/>
      <c r="J592" s="330" t="s">
        <v>366</v>
      </c>
      <c r="K592" s="336">
        <v>22.0</v>
      </c>
    </row>
    <row r="593">
      <c r="A593" s="4"/>
      <c r="B593" s="243"/>
      <c r="C593" s="243"/>
      <c r="D593" s="239"/>
      <c r="E593" s="333" t="s">
        <v>686</v>
      </c>
      <c r="F593" s="243">
        <v>0.5</v>
      </c>
      <c r="G593" s="243" t="s">
        <v>97</v>
      </c>
      <c r="H593" s="238"/>
    </row>
    <row r="594">
      <c r="A594" s="4"/>
      <c r="B594" s="243"/>
      <c r="C594" s="243"/>
      <c r="D594" s="239"/>
      <c r="E594" s="324" t="s">
        <v>589</v>
      </c>
      <c r="F594" s="243">
        <v>1.0</v>
      </c>
      <c r="G594" s="243" t="s">
        <v>97</v>
      </c>
      <c r="H594" s="238"/>
    </row>
    <row r="595">
      <c r="A595" s="4"/>
      <c r="B595" s="243"/>
      <c r="C595" s="243"/>
      <c r="D595" s="239"/>
      <c r="E595" s="333" t="s">
        <v>590</v>
      </c>
      <c r="F595" s="243">
        <v>1.0</v>
      </c>
      <c r="G595" s="243" t="s">
        <v>97</v>
      </c>
      <c r="H595" s="238"/>
    </row>
    <row r="596">
      <c r="A596" s="4"/>
      <c r="B596" s="243"/>
      <c r="C596" s="243"/>
      <c r="D596" s="239"/>
      <c r="E596" s="333" t="s">
        <v>586</v>
      </c>
      <c r="F596" s="243">
        <v>2.0</v>
      </c>
      <c r="G596" s="243" t="s">
        <v>97</v>
      </c>
      <c r="H596" s="238"/>
    </row>
    <row r="597">
      <c r="A597" s="4"/>
      <c r="B597" s="243"/>
      <c r="C597" s="243"/>
      <c r="D597" s="239"/>
      <c r="E597" s="333" t="s">
        <v>585</v>
      </c>
      <c r="F597" s="243">
        <v>2.0</v>
      </c>
      <c r="G597" s="243" t="s">
        <v>97</v>
      </c>
      <c r="H597" s="238"/>
    </row>
    <row r="598">
      <c r="A598" s="4"/>
      <c r="B598" s="243"/>
      <c r="C598" s="243"/>
      <c r="D598" s="239"/>
      <c r="E598" s="333" t="s">
        <v>583</v>
      </c>
      <c r="F598" s="243">
        <v>1.0</v>
      </c>
      <c r="G598" s="243" t="s">
        <v>97</v>
      </c>
      <c r="H598" s="238"/>
    </row>
    <row r="599">
      <c r="A599" s="3"/>
      <c r="B599" s="243"/>
      <c r="C599" s="243"/>
      <c r="D599" s="239"/>
      <c r="E599" s="333" t="s">
        <v>584</v>
      </c>
      <c r="F599" s="243">
        <v>1.0</v>
      </c>
      <c r="G599" s="243" t="s">
        <v>97</v>
      </c>
      <c r="H599" s="238"/>
    </row>
    <row r="600">
      <c r="A600" s="4"/>
      <c r="B600" s="243"/>
      <c r="C600" s="243"/>
      <c r="D600" s="239"/>
      <c r="E600" s="333" t="s">
        <v>587</v>
      </c>
      <c r="F600" s="243">
        <v>3.0</v>
      </c>
      <c r="G600" s="243" t="s">
        <v>97</v>
      </c>
      <c r="H600" s="238"/>
      <c r="J600" s="325"/>
      <c r="K600" s="325"/>
    </row>
    <row r="601">
      <c r="A601" s="4"/>
      <c r="B601" s="243"/>
      <c r="C601" s="243"/>
      <c r="D601" s="239"/>
      <c r="E601" s="333" t="s">
        <v>588</v>
      </c>
      <c r="F601" s="243">
        <v>2.0</v>
      </c>
      <c r="G601" s="243" t="s">
        <v>97</v>
      </c>
      <c r="H601" s="238"/>
      <c r="J601" s="240"/>
      <c r="K601" s="299"/>
    </row>
    <row r="602">
      <c r="A602" s="4"/>
      <c r="B602" s="243"/>
      <c r="C602" s="243"/>
      <c r="D602" s="239"/>
      <c r="E602" s="333" t="s">
        <v>125</v>
      </c>
      <c r="F602" s="243">
        <v>1.0</v>
      </c>
      <c r="G602" s="243" t="s">
        <v>97</v>
      </c>
      <c r="H602" s="238"/>
      <c r="J602" s="240"/>
      <c r="K602" s="299"/>
    </row>
    <row r="603">
      <c r="A603" s="4"/>
      <c r="B603" s="243"/>
      <c r="C603" s="243"/>
      <c r="D603" s="239"/>
      <c r="E603" s="324" t="s">
        <v>547</v>
      </c>
      <c r="F603" s="243">
        <v>4.0</v>
      </c>
      <c r="G603" s="243" t="s">
        <v>97</v>
      </c>
      <c r="H603" s="238"/>
      <c r="J603" s="240"/>
      <c r="K603" s="299"/>
    </row>
    <row r="604">
      <c r="A604" s="4"/>
      <c r="B604" s="243"/>
      <c r="C604" s="243"/>
      <c r="D604" s="239"/>
      <c r="E604" s="333" t="s">
        <v>582</v>
      </c>
      <c r="F604" s="243">
        <v>4.0</v>
      </c>
      <c r="G604" s="243" t="s">
        <v>97</v>
      </c>
      <c r="H604" s="238"/>
      <c r="J604" s="299"/>
      <c r="K604" s="299"/>
    </row>
    <row r="605">
      <c r="A605" s="4"/>
      <c r="B605" s="243" t="s">
        <v>15</v>
      </c>
      <c r="C605" s="243" t="s">
        <v>85</v>
      </c>
      <c r="D605" s="239">
        <f>SUM(F605:F611)</f>
        <v>22</v>
      </c>
      <c r="E605" s="324" t="s">
        <v>522</v>
      </c>
      <c r="F605" s="243">
        <v>2.0</v>
      </c>
      <c r="G605" s="243" t="s">
        <v>85</v>
      </c>
      <c r="H605" s="238"/>
      <c r="J605" s="299"/>
      <c r="K605" s="299"/>
    </row>
    <row r="606">
      <c r="A606" s="4"/>
      <c r="B606" s="243"/>
      <c r="C606" s="243"/>
      <c r="D606" s="239"/>
      <c r="E606" s="324" t="s">
        <v>578</v>
      </c>
      <c r="F606" s="243">
        <v>4.0</v>
      </c>
      <c r="G606" s="243" t="s">
        <v>85</v>
      </c>
      <c r="H606" s="238"/>
      <c r="J606" s="240"/>
      <c r="K606" s="299"/>
    </row>
    <row r="607">
      <c r="A607" s="4"/>
      <c r="B607" s="243"/>
      <c r="C607" s="243"/>
      <c r="D607" s="239"/>
      <c r="E607" s="324" t="s">
        <v>575</v>
      </c>
      <c r="F607" s="243">
        <v>4.0</v>
      </c>
      <c r="G607" s="243" t="s">
        <v>85</v>
      </c>
      <c r="H607" s="238"/>
      <c r="J607" s="240"/>
      <c r="K607" s="299"/>
    </row>
    <row r="608">
      <c r="A608" s="4"/>
      <c r="B608" s="243"/>
      <c r="C608" s="243"/>
      <c r="D608" s="239"/>
      <c r="E608" s="324" t="s">
        <v>579</v>
      </c>
      <c r="F608" s="243">
        <v>4.0</v>
      </c>
      <c r="G608" s="243" t="s">
        <v>85</v>
      </c>
      <c r="H608" s="238"/>
      <c r="J608" s="299"/>
      <c r="K608" s="299"/>
    </row>
    <row r="609">
      <c r="A609" s="4"/>
      <c r="B609" s="243"/>
      <c r="C609" s="243"/>
      <c r="D609" s="239"/>
      <c r="E609" s="324" t="s">
        <v>576</v>
      </c>
      <c r="F609" s="243">
        <v>4.0</v>
      </c>
      <c r="G609" s="243" t="s">
        <v>85</v>
      </c>
      <c r="H609" s="238"/>
      <c r="J609" s="240"/>
      <c r="K609" s="299"/>
    </row>
    <row r="610">
      <c r="A610" s="4"/>
      <c r="B610" s="243"/>
      <c r="C610" s="243"/>
      <c r="D610" s="239"/>
      <c r="E610" s="324" t="s">
        <v>577</v>
      </c>
      <c r="F610" s="243">
        <v>2.0</v>
      </c>
      <c r="G610" s="243" t="s">
        <v>85</v>
      </c>
      <c r="H610" s="238"/>
      <c r="J610" s="240"/>
      <c r="K610" s="299"/>
    </row>
    <row r="611">
      <c r="A611" s="4"/>
      <c r="B611" s="243"/>
      <c r="C611" s="243"/>
      <c r="D611" s="239"/>
      <c r="E611" s="324" t="s">
        <v>87</v>
      </c>
      <c r="F611" s="243">
        <v>2.0</v>
      </c>
      <c r="G611" s="243" t="s">
        <v>85</v>
      </c>
      <c r="H611" s="238"/>
      <c r="J611" s="240"/>
      <c r="K611" s="299"/>
    </row>
    <row r="612">
      <c r="A612" s="4"/>
      <c r="B612" s="243" t="s">
        <v>55</v>
      </c>
      <c r="C612" s="243" t="s">
        <v>363</v>
      </c>
      <c r="D612" s="239">
        <f t="shared" ref="D612:D613" si="4">SUM(F612)</f>
        <v>6</v>
      </c>
      <c r="E612" s="324" t="s">
        <v>560</v>
      </c>
      <c r="F612" s="243">
        <v>6.0</v>
      </c>
      <c r="G612" s="243" t="s">
        <v>363</v>
      </c>
      <c r="H612" s="238"/>
      <c r="J612" s="240"/>
      <c r="K612" s="299"/>
    </row>
    <row r="613">
      <c r="A613" s="4"/>
      <c r="B613" s="243" t="s">
        <v>53</v>
      </c>
      <c r="C613" s="243" t="s">
        <v>168</v>
      </c>
      <c r="D613" s="243">
        <f t="shared" si="4"/>
        <v>2</v>
      </c>
      <c r="E613" s="333" t="s">
        <v>495</v>
      </c>
      <c r="F613" s="243">
        <v>2.0</v>
      </c>
      <c r="G613" s="243" t="s">
        <v>363</v>
      </c>
      <c r="H613" s="238"/>
    </row>
    <row r="614">
      <c r="A614" s="4"/>
      <c r="B614" s="243" t="s">
        <v>20</v>
      </c>
      <c r="C614" s="243" t="s">
        <v>366</v>
      </c>
      <c r="D614" s="239">
        <f>SUM(F614:F616)</f>
        <v>16.5</v>
      </c>
      <c r="E614" s="324" t="s">
        <v>548</v>
      </c>
      <c r="F614" s="243">
        <v>4.0</v>
      </c>
      <c r="G614" s="243" t="s">
        <v>366</v>
      </c>
      <c r="H614" s="238"/>
    </row>
    <row r="615">
      <c r="A615" s="4"/>
      <c r="B615" s="243"/>
      <c r="C615" s="243"/>
      <c r="D615" s="239"/>
      <c r="E615" s="324" t="s">
        <v>549</v>
      </c>
      <c r="F615" s="243">
        <v>7.5</v>
      </c>
      <c r="G615" s="243" t="s">
        <v>366</v>
      </c>
      <c r="H615" s="238"/>
    </row>
    <row r="616">
      <c r="A616" s="4"/>
      <c r="B616" s="243"/>
      <c r="C616" s="243"/>
      <c r="D616" s="239"/>
      <c r="E616" s="333" t="s">
        <v>152</v>
      </c>
      <c r="F616" s="243">
        <v>5.0</v>
      </c>
      <c r="G616" s="243" t="s">
        <v>366</v>
      </c>
      <c r="H616" s="238"/>
    </row>
    <row r="617">
      <c r="A617" s="4"/>
      <c r="B617" s="243" t="s">
        <v>671</v>
      </c>
      <c r="C617" s="243" t="s">
        <v>168</v>
      </c>
      <c r="D617" s="239">
        <f>SUM(F617:F620)</f>
        <v>28</v>
      </c>
      <c r="E617" s="324" t="s">
        <v>550</v>
      </c>
      <c r="F617" s="321">
        <v>6.0</v>
      </c>
      <c r="G617" s="243" t="s">
        <v>168</v>
      </c>
      <c r="H617" s="238"/>
    </row>
    <row r="618">
      <c r="A618" s="4"/>
      <c r="B618" s="243"/>
      <c r="C618" s="243"/>
      <c r="D618" s="239"/>
      <c r="E618" s="324" t="s">
        <v>552</v>
      </c>
      <c r="F618" s="321">
        <v>8.0</v>
      </c>
      <c r="G618" s="243" t="s">
        <v>168</v>
      </c>
      <c r="H618" s="238"/>
    </row>
    <row r="619">
      <c r="A619" s="4"/>
      <c r="B619" s="243"/>
      <c r="C619" s="243"/>
      <c r="D619" s="239"/>
      <c r="E619" s="324" t="s">
        <v>553</v>
      </c>
      <c r="F619" s="321">
        <v>8.0</v>
      </c>
      <c r="G619" s="243" t="s">
        <v>168</v>
      </c>
      <c r="H619" s="238"/>
    </row>
    <row r="620">
      <c r="A620" s="4"/>
      <c r="B620" s="243"/>
      <c r="C620" s="243"/>
      <c r="D620" s="239"/>
      <c r="E620" s="324" t="s">
        <v>554</v>
      </c>
      <c r="F620" s="321">
        <v>6.0</v>
      </c>
      <c r="G620" s="243" t="s">
        <v>168</v>
      </c>
      <c r="H620" s="238"/>
    </row>
    <row r="621">
      <c r="A621" s="4"/>
      <c r="B621" s="243" t="s">
        <v>21</v>
      </c>
      <c r="C621" s="243" t="s">
        <v>101</v>
      </c>
      <c r="D621" s="239">
        <f>SUM(F621:F625)</f>
        <v>16</v>
      </c>
      <c r="E621" s="333" t="s">
        <v>574</v>
      </c>
      <c r="F621" s="243">
        <v>4.0</v>
      </c>
      <c r="G621" s="243" t="s">
        <v>101</v>
      </c>
      <c r="H621" s="238"/>
    </row>
    <row r="622">
      <c r="A622" s="4"/>
      <c r="B622" s="243"/>
      <c r="C622" s="243"/>
      <c r="D622" s="239"/>
      <c r="E622" s="333" t="s">
        <v>596</v>
      </c>
      <c r="F622" s="243">
        <v>3.0</v>
      </c>
      <c r="G622" s="243" t="s">
        <v>101</v>
      </c>
      <c r="H622" s="238"/>
    </row>
    <row r="623">
      <c r="A623" s="4"/>
      <c r="B623" s="243"/>
      <c r="C623" s="243"/>
      <c r="D623" s="239"/>
      <c r="E623" s="333" t="s">
        <v>580</v>
      </c>
      <c r="F623" s="243">
        <v>4.0</v>
      </c>
      <c r="G623" s="243" t="s">
        <v>101</v>
      </c>
      <c r="H623" s="238"/>
    </row>
    <row r="624">
      <c r="A624" s="4"/>
      <c r="B624" s="243"/>
      <c r="C624" s="243"/>
      <c r="D624" s="239"/>
      <c r="E624" s="333" t="s">
        <v>597</v>
      </c>
      <c r="F624" s="243">
        <v>3.0</v>
      </c>
      <c r="G624" s="243" t="s">
        <v>101</v>
      </c>
      <c r="H624" s="238"/>
    </row>
    <row r="625">
      <c r="A625" s="4"/>
      <c r="B625" s="243"/>
      <c r="C625" s="243"/>
      <c r="D625" s="239"/>
      <c r="E625" s="333" t="s">
        <v>581</v>
      </c>
      <c r="F625" s="243">
        <v>2.0</v>
      </c>
      <c r="G625" s="243" t="s">
        <v>101</v>
      </c>
      <c r="H625" s="238"/>
    </row>
    <row r="626">
      <c r="A626" s="4"/>
      <c r="B626" s="243" t="s">
        <v>22</v>
      </c>
      <c r="C626" s="243" t="s">
        <v>68</v>
      </c>
      <c r="D626" s="239">
        <f>SUM(F626:F631)</f>
        <v>16</v>
      </c>
      <c r="E626" s="324" t="s">
        <v>557</v>
      </c>
      <c r="F626" s="243">
        <v>2.0</v>
      </c>
      <c r="G626" s="243" t="s">
        <v>68</v>
      </c>
      <c r="H626" s="238"/>
    </row>
    <row r="627">
      <c r="A627" s="4"/>
      <c r="B627" s="243"/>
      <c r="C627" s="243"/>
      <c r="D627" s="239"/>
      <c r="E627" s="340" t="s">
        <v>558</v>
      </c>
      <c r="F627" s="243">
        <v>2.0</v>
      </c>
      <c r="G627" s="243" t="s">
        <v>68</v>
      </c>
      <c r="H627" s="238"/>
    </row>
    <row r="628">
      <c r="A628" s="4"/>
      <c r="B628" s="243"/>
      <c r="C628" s="243"/>
      <c r="D628" s="239"/>
      <c r="E628" s="340" t="s">
        <v>595</v>
      </c>
      <c r="F628" s="243">
        <v>2.0</v>
      </c>
      <c r="G628" s="243" t="s">
        <v>68</v>
      </c>
      <c r="H628" s="238"/>
    </row>
    <row r="629">
      <c r="A629" s="4"/>
      <c r="B629" s="243"/>
      <c r="C629" s="243"/>
      <c r="D629" s="239"/>
      <c r="E629" s="340" t="s">
        <v>595</v>
      </c>
      <c r="F629" s="243">
        <v>2.0</v>
      </c>
      <c r="G629" s="243" t="s">
        <v>68</v>
      </c>
      <c r="H629" s="238"/>
    </row>
    <row r="630">
      <c r="A630" s="4"/>
      <c r="B630" s="243"/>
      <c r="C630" s="243"/>
      <c r="D630" s="239"/>
      <c r="E630" s="340" t="s">
        <v>594</v>
      </c>
      <c r="F630" s="243">
        <v>4.0</v>
      </c>
      <c r="G630" s="243" t="s">
        <v>68</v>
      </c>
      <c r="H630" s="238"/>
    </row>
    <row r="631">
      <c r="A631" s="4"/>
      <c r="B631" s="243"/>
      <c r="C631" s="243"/>
      <c r="D631" s="239"/>
      <c r="E631" s="340" t="s">
        <v>593</v>
      </c>
      <c r="F631" s="243">
        <v>4.0</v>
      </c>
      <c r="G631" s="243" t="s">
        <v>68</v>
      </c>
      <c r="H631" s="238"/>
    </row>
    <row r="632">
      <c r="A632" s="4"/>
      <c r="B632" s="243" t="s">
        <v>58</v>
      </c>
      <c r="C632" s="243" t="s">
        <v>363</v>
      </c>
      <c r="D632" s="239">
        <f>SUM(F632:F638)</f>
        <v>19</v>
      </c>
      <c r="E632" s="333" t="s">
        <v>568</v>
      </c>
      <c r="F632" s="243">
        <v>4.0</v>
      </c>
      <c r="G632" s="243" t="s">
        <v>97</v>
      </c>
      <c r="H632" s="238"/>
    </row>
    <row r="633">
      <c r="A633" s="4"/>
      <c r="B633" s="243"/>
      <c r="C633" s="243"/>
      <c r="D633" s="239"/>
      <c r="E633" s="333" t="s">
        <v>569</v>
      </c>
      <c r="F633" s="243">
        <v>1.0</v>
      </c>
      <c r="G633" s="243" t="s">
        <v>97</v>
      </c>
      <c r="H633" s="238"/>
    </row>
    <row r="634">
      <c r="A634" s="4"/>
      <c r="B634" s="243"/>
      <c r="C634" s="243"/>
      <c r="D634" s="239"/>
      <c r="E634" s="333" t="s">
        <v>570</v>
      </c>
      <c r="F634" s="243">
        <v>1.0</v>
      </c>
      <c r="G634" s="243" t="s">
        <v>97</v>
      </c>
      <c r="H634" s="238"/>
    </row>
    <row r="635">
      <c r="A635" s="4"/>
      <c r="B635" s="243"/>
      <c r="C635" s="243"/>
      <c r="D635" s="239"/>
      <c r="E635" s="333" t="s">
        <v>572</v>
      </c>
      <c r="F635" s="243">
        <v>2.0</v>
      </c>
      <c r="G635" s="243" t="s">
        <v>97</v>
      </c>
      <c r="H635" s="238"/>
    </row>
    <row r="636">
      <c r="A636" s="4"/>
      <c r="B636" s="243"/>
      <c r="C636" s="243"/>
      <c r="D636" s="239"/>
      <c r="E636" s="333" t="s">
        <v>573</v>
      </c>
      <c r="F636" s="243">
        <v>1.0</v>
      </c>
      <c r="G636" s="243" t="s">
        <v>97</v>
      </c>
      <c r="H636" s="238"/>
    </row>
    <row r="637">
      <c r="A637" s="4"/>
      <c r="B637" s="243"/>
      <c r="C637" s="243"/>
      <c r="D637" s="239"/>
      <c r="E637" s="338" t="s">
        <v>566</v>
      </c>
      <c r="F637" s="235">
        <v>2.0</v>
      </c>
      <c r="G637" s="243" t="s">
        <v>363</v>
      </c>
      <c r="H637" s="238"/>
    </row>
    <row r="638">
      <c r="A638" s="4"/>
      <c r="B638" s="243"/>
      <c r="C638" s="243"/>
      <c r="D638" s="239"/>
      <c r="E638" s="338" t="s">
        <v>567</v>
      </c>
      <c r="F638" s="235">
        <v>8.0</v>
      </c>
      <c r="G638" s="243" t="s">
        <v>363</v>
      </c>
      <c r="H638" s="238"/>
    </row>
    <row r="639">
      <c r="A639" s="4"/>
      <c r="B639" s="243" t="s">
        <v>28</v>
      </c>
      <c r="C639" s="243" t="s">
        <v>363</v>
      </c>
      <c r="D639" s="239">
        <f>SUM(F639)</f>
        <v>3</v>
      </c>
      <c r="E639" s="338" t="s">
        <v>565</v>
      </c>
      <c r="F639" s="243">
        <v>3.0</v>
      </c>
      <c r="G639" s="243" t="s">
        <v>363</v>
      </c>
      <c r="H639" s="238"/>
    </row>
    <row r="640">
      <c r="A640" s="4"/>
      <c r="B640" s="243" t="s">
        <v>23</v>
      </c>
      <c r="C640" s="243" t="s">
        <v>97</v>
      </c>
      <c r="D640" s="239">
        <f>SUM(F640:F661)</f>
        <v>25.5</v>
      </c>
      <c r="E640" s="338" t="s">
        <v>528</v>
      </c>
      <c r="F640" s="321">
        <v>1.0</v>
      </c>
      <c r="G640" s="243" t="s">
        <v>68</v>
      </c>
      <c r="H640" s="238"/>
    </row>
    <row r="641">
      <c r="A641" s="4"/>
      <c r="B641" s="243"/>
      <c r="C641" s="243"/>
      <c r="D641" s="239"/>
      <c r="E641" s="338" t="s">
        <v>96</v>
      </c>
      <c r="F641" s="321">
        <v>2.0</v>
      </c>
      <c r="G641" s="243" t="s">
        <v>68</v>
      </c>
      <c r="H641" s="238"/>
    </row>
    <row r="642">
      <c r="A642" s="4"/>
      <c r="B642" s="243"/>
      <c r="C642" s="243"/>
      <c r="D642" s="239"/>
      <c r="E642" s="343" t="s">
        <v>529</v>
      </c>
      <c r="F642" s="321">
        <v>0.5</v>
      </c>
      <c r="G642" s="243" t="s">
        <v>68</v>
      </c>
      <c r="H642" s="238"/>
    </row>
    <row r="643">
      <c r="A643" s="4"/>
      <c r="B643" s="243"/>
      <c r="C643" s="243"/>
      <c r="D643" s="239"/>
      <c r="E643" s="343" t="s">
        <v>534</v>
      </c>
      <c r="F643" s="321">
        <v>1.0</v>
      </c>
      <c r="G643" s="243" t="s">
        <v>68</v>
      </c>
      <c r="H643" s="238"/>
    </row>
    <row r="644">
      <c r="A644" s="4"/>
      <c r="B644" s="243"/>
      <c r="C644" s="243"/>
      <c r="D644" s="239"/>
      <c r="E644" s="338" t="s">
        <v>96</v>
      </c>
      <c r="F644" s="235">
        <v>2.0</v>
      </c>
      <c r="G644" s="243" t="s">
        <v>85</v>
      </c>
      <c r="H644" s="238"/>
    </row>
    <row r="645">
      <c r="A645" s="4"/>
      <c r="B645" s="243"/>
      <c r="C645" s="243"/>
      <c r="D645" s="239"/>
      <c r="E645" s="343" t="s">
        <v>99</v>
      </c>
      <c r="F645" s="235">
        <v>0.5</v>
      </c>
      <c r="G645" s="243" t="s">
        <v>85</v>
      </c>
      <c r="H645" s="238"/>
    </row>
    <row r="646">
      <c r="A646" s="4"/>
      <c r="B646" s="243"/>
      <c r="C646" s="243"/>
      <c r="D646" s="239"/>
      <c r="E646" s="343" t="s">
        <v>98</v>
      </c>
      <c r="F646" s="344">
        <v>1.0</v>
      </c>
      <c r="G646" s="243" t="s">
        <v>85</v>
      </c>
      <c r="H646" s="238"/>
    </row>
    <row r="647">
      <c r="A647" s="4"/>
      <c r="B647" s="243"/>
      <c r="C647" s="243"/>
      <c r="D647" s="239"/>
      <c r="E647" s="338" t="s">
        <v>96</v>
      </c>
      <c r="F647" s="235">
        <v>2.0</v>
      </c>
      <c r="G647" s="243" t="s">
        <v>97</v>
      </c>
      <c r="H647" s="238"/>
    </row>
    <row r="648">
      <c r="A648" s="4"/>
      <c r="B648" s="243"/>
      <c r="C648" s="243"/>
      <c r="D648" s="239"/>
      <c r="E648" s="343" t="s">
        <v>530</v>
      </c>
      <c r="F648" s="235">
        <v>0.5</v>
      </c>
      <c r="G648" s="243" t="s">
        <v>97</v>
      </c>
      <c r="H648" s="238"/>
    </row>
    <row r="649">
      <c r="A649" s="4"/>
      <c r="B649" s="243"/>
      <c r="C649" s="243"/>
      <c r="D649" s="239"/>
      <c r="E649" s="343" t="s">
        <v>535</v>
      </c>
      <c r="F649" s="344">
        <v>1.0</v>
      </c>
      <c r="G649" s="243" t="s">
        <v>97</v>
      </c>
      <c r="H649" s="238"/>
    </row>
    <row r="650">
      <c r="A650" s="4"/>
      <c r="B650" s="243"/>
      <c r="C650" s="243"/>
      <c r="D650" s="239"/>
      <c r="E650" s="338" t="s">
        <v>96</v>
      </c>
      <c r="F650" s="235">
        <v>2.0</v>
      </c>
      <c r="G650" s="243" t="s">
        <v>101</v>
      </c>
      <c r="H650" s="238"/>
    </row>
    <row r="651">
      <c r="A651" s="4"/>
      <c r="B651" s="243"/>
      <c r="C651" s="243"/>
      <c r="D651" s="239"/>
      <c r="E651" s="343" t="s">
        <v>531</v>
      </c>
      <c r="F651" s="235">
        <v>0.5</v>
      </c>
      <c r="G651" s="243" t="s">
        <v>101</v>
      </c>
      <c r="H651" s="238"/>
    </row>
    <row r="652">
      <c r="A652" s="4"/>
      <c r="B652" s="243"/>
      <c r="C652" s="243"/>
      <c r="D652" s="239"/>
      <c r="E652" s="343" t="s">
        <v>536</v>
      </c>
      <c r="F652" s="344">
        <v>1.0</v>
      </c>
      <c r="G652" s="243" t="s">
        <v>101</v>
      </c>
      <c r="H652" s="238"/>
    </row>
    <row r="653">
      <c r="A653" s="4"/>
      <c r="B653" s="243"/>
      <c r="C653" s="243"/>
      <c r="D653" s="239"/>
      <c r="E653" s="338" t="s">
        <v>96</v>
      </c>
      <c r="F653" s="321">
        <v>2.0</v>
      </c>
      <c r="G653" s="243" t="s">
        <v>363</v>
      </c>
      <c r="H653" s="238"/>
    </row>
    <row r="654">
      <c r="A654" s="4"/>
      <c r="B654" s="243"/>
      <c r="C654" s="243"/>
      <c r="D654" s="239"/>
      <c r="E654" s="343" t="s">
        <v>532</v>
      </c>
      <c r="F654" s="321">
        <v>0.5</v>
      </c>
      <c r="G654" s="243" t="s">
        <v>363</v>
      </c>
      <c r="H654" s="238"/>
    </row>
    <row r="655">
      <c r="A655" s="4"/>
      <c r="B655" s="243"/>
      <c r="C655" s="243"/>
      <c r="D655" s="239"/>
      <c r="E655" s="343" t="s">
        <v>571</v>
      </c>
      <c r="F655" s="321">
        <v>1.0</v>
      </c>
      <c r="G655" s="243" t="s">
        <v>363</v>
      </c>
      <c r="H655" s="238"/>
    </row>
    <row r="656">
      <c r="A656" s="4"/>
      <c r="B656" s="243"/>
      <c r="C656" s="243"/>
      <c r="D656" s="239"/>
      <c r="E656" s="338" t="s">
        <v>96</v>
      </c>
      <c r="F656" s="235">
        <v>2.0</v>
      </c>
      <c r="G656" s="243" t="s">
        <v>168</v>
      </c>
      <c r="H656" s="238"/>
    </row>
    <row r="657">
      <c r="A657" s="4"/>
      <c r="B657" s="243"/>
      <c r="C657" s="243"/>
      <c r="D657" s="239"/>
      <c r="E657" s="343" t="s">
        <v>533</v>
      </c>
      <c r="F657" s="235">
        <v>0.5</v>
      </c>
      <c r="G657" s="243" t="s">
        <v>168</v>
      </c>
      <c r="H657" s="238"/>
    </row>
    <row r="658">
      <c r="A658" s="4"/>
      <c r="B658" s="243"/>
      <c r="C658" s="243"/>
      <c r="D658" s="239"/>
      <c r="E658" s="343" t="s">
        <v>538</v>
      </c>
      <c r="F658" s="344">
        <v>1.0</v>
      </c>
      <c r="G658" s="243" t="s">
        <v>168</v>
      </c>
      <c r="H658" s="238"/>
    </row>
    <row r="659">
      <c r="A659" s="4"/>
      <c r="B659" s="243"/>
      <c r="C659" s="243"/>
      <c r="D659" s="239"/>
      <c r="E659" s="338" t="s">
        <v>96</v>
      </c>
      <c r="F659" s="235">
        <v>2.0</v>
      </c>
      <c r="G659" s="243" t="s">
        <v>366</v>
      </c>
      <c r="H659" s="238"/>
    </row>
    <row r="660">
      <c r="A660" s="4"/>
      <c r="B660" s="243"/>
      <c r="C660" s="243"/>
      <c r="D660" s="239"/>
      <c r="E660" s="343" t="s">
        <v>162</v>
      </c>
      <c r="F660" s="235">
        <v>0.5</v>
      </c>
      <c r="G660" s="243" t="s">
        <v>366</v>
      </c>
      <c r="H660" s="238"/>
    </row>
    <row r="661">
      <c r="A661" s="4"/>
      <c r="B661" s="243"/>
      <c r="C661" s="243"/>
      <c r="D661" s="239"/>
      <c r="E661" s="343" t="s">
        <v>161</v>
      </c>
      <c r="F661" s="344">
        <v>1.0</v>
      </c>
      <c r="G661" s="243" t="s">
        <v>366</v>
      </c>
      <c r="H661" s="238"/>
    </row>
    <row r="662">
      <c r="A662" s="4"/>
      <c r="B662" s="4"/>
      <c r="C662" s="233" t="s">
        <v>608</v>
      </c>
      <c r="D662" s="235">
        <f>SUM(D586:D661)</f>
        <v>180</v>
      </c>
      <c r="E662" s="4"/>
      <c r="F662" s="4"/>
      <c r="G662" s="4"/>
      <c r="H662" s="4"/>
    </row>
    <row r="663">
      <c r="A663" s="4"/>
      <c r="B663" s="4"/>
      <c r="C663" s="4"/>
      <c r="D663" s="4"/>
      <c r="E663" s="4"/>
      <c r="F663" s="4"/>
      <c r="G663" s="4"/>
      <c r="H663" s="4"/>
    </row>
    <row r="664">
      <c r="A664" s="4"/>
      <c r="B664" s="4"/>
      <c r="C664" s="4"/>
      <c r="D664" s="4"/>
      <c r="E664" s="4"/>
      <c r="F664" s="4"/>
      <c r="G664" s="4"/>
      <c r="H664" s="4"/>
    </row>
    <row r="665">
      <c r="A665" s="285" t="s">
        <v>687</v>
      </c>
      <c r="B665" s="232">
        <v>44683.0</v>
      </c>
      <c r="C665" s="4"/>
      <c r="D665" s="4"/>
      <c r="E665" s="4"/>
      <c r="F665" s="4"/>
      <c r="G665" s="4"/>
      <c r="H665" s="4"/>
    </row>
    <row r="666">
      <c r="A666" s="4"/>
      <c r="B666" s="246" t="s">
        <v>599</v>
      </c>
      <c r="C666" s="246" t="s">
        <v>60</v>
      </c>
      <c r="D666" s="246" t="s">
        <v>600</v>
      </c>
      <c r="E666" s="233" t="s">
        <v>601</v>
      </c>
      <c r="F666" s="233" t="s">
        <v>388</v>
      </c>
      <c r="G666" s="246" t="s">
        <v>602</v>
      </c>
      <c r="H666" s="246" t="s">
        <v>603</v>
      </c>
      <c r="J666" s="234" t="s">
        <v>604</v>
      </c>
      <c r="K666" s="328" t="s">
        <v>605</v>
      </c>
    </row>
    <row r="667">
      <c r="A667" s="4"/>
      <c r="B667" s="243" t="s">
        <v>5</v>
      </c>
      <c r="C667" s="243" t="s">
        <v>366</v>
      </c>
      <c r="D667" s="239">
        <f>SUM(F667:F672)</f>
        <v>12</v>
      </c>
      <c r="E667" s="320" t="s">
        <v>146</v>
      </c>
      <c r="F667" s="243">
        <v>5.0</v>
      </c>
      <c r="G667" s="243" t="s">
        <v>366</v>
      </c>
      <c r="H667" s="238">
        <f>SUM(K667:K671)</f>
        <v>175</v>
      </c>
      <c r="J667" s="330" t="s">
        <v>68</v>
      </c>
      <c r="K667" s="336">
        <v>38.0</v>
      </c>
    </row>
    <row r="668">
      <c r="A668" s="4"/>
      <c r="B668" s="243"/>
      <c r="C668" s="243"/>
      <c r="D668" s="239"/>
      <c r="E668" s="322" t="s">
        <v>147</v>
      </c>
      <c r="F668" s="235">
        <v>2.0</v>
      </c>
      <c r="G668" s="243" t="s">
        <v>366</v>
      </c>
      <c r="H668" s="238"/>
      <c r="J668" s="330" t="s">
        <v>85</v>
      </c>
      <c r="K668" s="336">
        <v>35.0</v>
      </c>
    </row>
    <row r="669">
      <c r="A669" s="4"/>
      <c r="B669" s="243"/>
      <c r="C669" s="243"/>
      <c r="D669" s="239"/>
      <c r="E669" s="322" t="s">
        <v>148</v>
      </c>
      <c r="F669" s="235">
        <v>2.0</v>
      </c>
      <c r="G669" s="243" t="s">
        <v>366</v>
      </c>
      <c r="H669" s="238"/>
      <c r="J669" s="330" t="s">
        <v>97</v>
      </c>
      <c r="K669" s="336">
        <v>27.0</v>
      </c>
    </row>
    <row r="670">
      <c r="A670" s="4"/>
      <c r="B670" s="243"/>
      <c r="C670" s="243"/>
      <c r="D670" s="239"/>
      <c r="E670" s="322" t="s">
        <v>149</v>
      </c>
      <c r="F670" s="235">
        <v>1.0</v>
      </c>
      <c r="G670" s="243" t="s">
        <v>366</v>
      </c>
      <c r="H670" s="238"/>
      <c r="J670" s="330" t="s">
        <v>101</v>
      </c>
      <c r="K670" s="336">
        <v>45.0</v>
      </c>
    </row>
    <row r="671">
      <c r="A671" s="4"/>
      <c r="B671" s="243"/>
      <c r="C671" s="243"/>
      <c r="D671" s="239"/>
      <c r="E671" s="322" t="s">
        <v>150</v>
      </c>
      <c r="F671" s="235">
        <v>1.0</v>
      </c>
      <c r="G671" s="243" t="s">
        <v>366</v>
      </c>
      <c r="H671" s="238"/>
      <c r="J671" s="330" t="s">
        <v>366</v>
      </c>
      <c r="K671" s="336">
        <v>30.0</v>
      </c>
    </row>
    <row r="672">
      <c r="A672" s="4"/>
      <c r="B672" s="243"/>
      <c r="C672" s="243"/>
      <c r="D672" s="239"/>
      <c r="E672" s="322" t="s">
        <v>151</v>
      </c>
      <c r="F672" s="235">
        <v>1.0</v>
      </c>
      <c r="G672" s="243" t="s">
        <v>366</v>
      </c>
      <c r="H672" s="238"/>
    </row>
    <row r="673">
      <c r="A673" s="4"/>
      <c r="B673" s="243" t="s">
        <v>7</v>
      </c>
      <c r="C673" s="243" t="s">
        <v>101</v>
      </c>
      <c r="D673" s="239">
        <f>SUM(F673:F676)</f>
        <v>18.5</v>
      </c>
      <c r="E673" s="345" t="s">
        <v>131</v>
      </c>
      <c r="F673" s="243">
        <v>4.0</v>
      </c>
      <c r="G673" s="243" t="s">
        <v>101</v>
      </c>
      <c r="H673" s="238"/>
    </row>
    <row r="674">
      <c r="A674" s="4"/>
      <c r="B674" s="243"/>
      <c r="C674" s="243"/>
      <c r="D674" s="239"/>
      <c r="E674" s="345" t="s">
        <v>132</v>
      </c>
      <c r="F674" s="243">
        <v>5.0</v>
      </c>
      <c r="G674" s="243" t="s">
        <v>101</v>
      </c>
      <c r="H674" s="238"/>
    </row>
    <row r="675">
      <c r="A675" s="4"/>
      <c r="B675" s="243"/>
      <c r="C675" s="243"/>
      <c r="D675" s="239"/>
      <c r="E675" s="345" t="s">
        <v>133</v>
      </c>
      <c r="F675" s="243">
        <v>5.0</v>
      </c>
      <c r="G675" s="243" t="s">
        <v>101</v>
      </c>
      <c r="H675" s="238"/>
    </row>
    <row r="676">
      <c r="A676" s="4"/>
      <c r="B676" s="243"/>
      <c r="C676" s="243"/>
      <c r="D676" s="239"/>
      <c r="E676" s="345" t="s">
        <v>134</v>
      </c>
      <c r="F676" s="243">
        <v>4.5</v>
      </c>
      <c r="G676" s="243" t="s">
        <v>101</v>
      </c>
      <c r="H676" s="238"/>
    </row>
    <row r="677">
      <c r="A677" s="4"/>
      <c r="B677" s="243" t="s">
        <v>8</v>
      </c>
      <c r="C677" s="243" t="s">
        <v>101</v>
      </c>
      <c r="D677" s="239">
        <f>SUM(F677:F678)</f>
        <v>7</v>
      </c>
      <c r="E677" s="322" t="s">
        <v>136</v>
      </c>
      <c r="F677" s="243">
        <v>4.0</v>
      </c>
      <c r="G677" s="243" t="s">
        <v>101</v>
      </c>
      <c r="H677" s="238"/>
    </row>
    <row r="678">
      <c r="A678" s="4"/>
      <c r="B678" s="243"/>
      <c r="C678" s="243"/>
      <c r="D678" s="239"/>
      <c r="E678" s="322" t="s">
        <v>137</v>
      </c>
      <c r="F678" s="243">
        <v>3.0</v>
      </c>
      <c r="G678" s="243" t="s">
        <v>101</v>
      </c>
      <c r="H678" s="238"/>
    </row>
    <row r="679">
      <c r="A679" s="4"/>
      <c r="B679" s="243" t="s">
        <v>9</v>
      </c>
      <c r="C679" s="243" t="s">
        <v>97</v>
      </c>
      <c r="D679" s="239">
        <f>SUM(F679:F682)</f>
        <v>4</v>
      </c>
      <c r="E679" s="345" t="s">
        <v>108</v>
      </c>
      <c r="F679" s="243">
        <v>2.0</v>
      </c>
      <c r="G679" s="243" t="s">
        <v>97</v>
      </c>
      <c r="H679" s="238"/>
      <c r="J679" s="325"/>
      <c r="K679" s="325"/>
    </row>
    <row r="680">
      <c r="A680" s="3"/>
      <c r="B680" s="243"/>
      <c r="C680" s="243"/>
      <c r="D680" s="239"/>
      <c r="E680" s="322" t="s">
        <v>110</v>
      </c>
      <c r="F680" s="235">
        <v>1.0</v>
      </c>
      <c r="G680" s="243" t="s">
        <v>97</v>
      </c>
      <c r="H680" s="238"/>
      <c r="J680" s="240"/>
      <c r="K680" s="299"/>
    </row>
    <row r="681">
      <c r="A681" s="4"/>
      <c r="B681" s="243"/>
      <c r="C681" s="243"/>
      <c r="D681" s="239"/>
      <c r="E681" s="322" t="s">
        <v>112</v>
      </c>
      <c r="F681" s="235">
        <v>0.5</v>
      </c>
      <c r="G681" s="243" t="s">
        <v>97</v>
      </c>
      <c r="H681" s="238"/>
      <c r="J681" s="240"/>
      <c r="K681" s="299"/>
    </row>
    <row r="682">
      <c r="A682" s="4"/>
      <c r="B682" s="243"/>
      <c r="C682" s="243"/>
      <c r="D682" s="239"/>
      <c r="E682" s="322" t="s">
        <v>113</v>
      </c>
      <c r="F682" s="235">
        <v>0.5</v>
      </c>
      <c r="G682" s="243" t="s">
        <v>97</v>
      </c>
      <c r="H682" s="238"/>
      <c r="J682" s="240"/>
      <c r="K682" s="299"/>
    </row>
    <row r="683">
      <c r="A683" s="4"/>
      <c r="B683" s="243" t="s">
        <v>10</v>
      </c>
      <c r="C683" s="243" t="s">
        <v>97</v>
      </c>
      <c r="D683" s="239">
        <f>SUM(F683)</f>
        <v>1</v>
      </c>
      <c r="E683" s="322" t="s">
        <v>114</v>
      </c>
      <c r="F683" s="243">
        <v>1.0</v>
      </c>
      <c r="G683" s="243" t="s">
        <v>97</v>
      </c>
      <c r="H683" s="238"/>
      <c r="J683" s="299"/>
      <c r="K683" s="299"/>
    </row>
    <row r="684">
      <c r="A684" s="4"/>
      <c r="B684" s="346" t="s">
        <v>11</v>
      </c>
      <c r="C684" s="243" t="s">
        <v>97</v>
      </c>
      <c r="D684" s="239">
        <f>SUM(F684:F688)</f>
        <v>3.5</v>
      </c>
      <c r="E684" s="322" t="s">
        <v>116</v>
      </c>
      <c r="F684" s="321">
        <v>1.0</v>
      </c>
      <c r="G684" s="243" t="s">
        <v>97</v>
      </c>
      <c r="H684" s="238"/>
      <c r="J684" s="299"/>
      <c r="K684" s="299"/>
    </row>
    <row r="685">
      <c r="A685" s="4"/>
      <c r="B685" s="243"/>
      <c r="C685" s="243"/>
      <c r="D685" s="239"/>
      <c r="E685" s="322" t="s">
        <v>118</v>
      </c>
      <c r="F685" s="321">
        <v>0.5</v>
      </c>
      <c r="G685" s="243" t="s">
        <v>97</v>
      </c>
      <c r="H685" s="238"/>
      <c r="J685" s="240"/>
      <c r="K685" s="299"/>
    </row>
    <row r="686">
      <c r="A686" s="4"/>
      <c r="B686" s="243"/>
      <c r="C686" s="243"/>
      <c r="D686" s="239"/>
      <c r="E686" s="322" t="s">
        <v>120</v>
      </c>
      <c r="F686" s="321">
        <v>0.5</v>
      </c>
      <c r="G686" s="243" t="s">
        <v>97</v>
      </c>
      <c r="H686" s="238"/>
      <c r="J686" s="240"/>
      <c r="K686" s="299"/>
    </row>
    <row r="687">
      <c r="A687" s="4"/>
      <c r="B687" s="243"/>
      <c r="C687" s="243"/>
      <c r="D687" s="239"/>
      <c r="E687" s="322" t="s">
        <v>121</v>
      </c>
      <c r="F687" s="321">
        <v>1.0</v>
      </c>
      <c r="G687" s="243" t="s">
        <v>97</v>
      </c>
      <c r="H687" s="238"/>
      <c r="J687" s="299"/>
      <c r="K687" s="299"/>
    </row>
    <row r="688">
      <c r="A688" s="4"/>
      <c r="B688" s="243"/>
      <c r="C688" s="243"/>
      <c r="D688" s="239"/>
      <c r="E688" s="322" t="s">
        <v>123</v>
      </c>
      <c r="F688" s="321">
        <v>0.5</v>
      </c>
      <c r="G688" s="243" t="s">
        <v>97</v>
      </c>
      <c r="H688" s="238"/>
      <c r="J688" s="240"/>
      <c r="K688" s="299"/>
    </row>
    <row r="689">
      <c r="A689" s="4"/>
      <c r="B689" s="243" t="s">
        <v>12</v>
      </c>
      <c r="C689" s="243" t="s">
        <v>97</v>
      </c>
      <c r="D689" s="239">
        <f>SUM(F689:F690)</f>
        <v>5</v>
      </c>
      <c r="E689" s="322" t="s">
        <v>106</v>
      </c>
      <c r="F689" s="243">
        <v>2.0</v>
      </c>
      <c r="G689" s="243" t="s">
        <v>97</v>
      </c>
      <c r="H689" s="238"/>
      <c r="J689" s="240"/>
      <c r="K689" s="299"/>
    </row>
    <row r="690">
      <c r="A690" s="4"/>
      <c r="B690" s="243"/>
      <c r="C690" s="243"/>
      <c r="D690" s="239"/>
      <c r="E690" s="322" t="s">
        <v>130</v>
      </c>
      <c r="F690" s="243">
        <v>3.0</v>
      </c>
      <c r="G690" s="243" t="s">
        <v>97</v>
      </c>
      <c r="H690" s="238"/>
      <c r="J690" s="240"/>
      <c r="K690" s="299"/>
    </row>
    <row r="691">
      <c r="A691" s="4"/>
      <c r="B691" s="243" t="s">
        <v>13</v>
      </c>
      <c r="C691" s="243" t="s">
        <v>85</v>
      </c>
      <c r="D691" s="239">
        <f>SUM(F691:F702)</f>
        <v>12</v>
      </c>
      <c r="E691" s="347" t="s">
        <v>100</v>
      </c>
      <c r="F691" s="243">
        <v>1.0</v>
      </c>
      <c r="G691" s="243" t="s">
        <v>85</v>
      </c>
      <c r="H691" s="238"/>
      <c r="J691" s="240"/>
      <c r="K691" s="299"/>
    </row>
    <row r="692">
      <c r="A692" s="4"/>
      <c r="B692" s="243"/>
      <c r="C692" s="243"/>
      <c r="D692" s="239"/>
      <c r="E692" s="347" t="s">
        <v>102</v>
      </c>
      <c r="F692" s="243">
        <v>1.0</v>
      </c>
      <c r="G692" s="243" t="s">
        <v>85</v>
      </c>
      <c r="H692" s="238"/>
    </row>
    <row r="693">
      <c r="A693" s="4"/>
      <c r="B693" s="243"/>
      <c r="C693" s="243"/>
      <c r="D693" s="239"/>
      <c r="E693" s="347" t="s">
        <v>104</v>
      </c>
      <c r="F693" s="243">
        <v>1.0</v>
      </c>
      <c r="G693" s="243" t="s">
        <v>85</v>
      </c>
      <c r="H693" s="238"/>
    </row>
    <row r="694">
      <c r="A694" s="4"/>
      <c r="B694" s="243"/>
      <c r="C694" s="243"/>
      <c r="D694" s="239"/>
      <c r="E694" s="322" t="s">
        <v>127</v>
      </c>
      <c r="F694" s="243">
        <v>1.0</v>
      </c>
      <c r="G694" s="243" t="s">
        <v>97</v>
      </c>
      <c r="H694" s="238"/>
    </row>
    <row r="695">
      <c r="A695" s="4"/>
      <c r="B695" s="243"/>
      <c r="C695" s="243"/>
      <c r="D695" s="239"/>
      <c r="E695" s="322" t="s">
        <v>128</v>
      </c>
      <c r="F695" s="243">
        <v>1.0</v>
      </c>
      <c r="G695" s="243" t="s">
        <v>97</v>
      </c>
      <c r="H695" s="238"/>
    </row>
    <row r="696">
      <c r="A696" s="4"/>
      <c r="B696" s="243"/>
      <c r="C696" s="243"/>
      <c r="D696" s="239"/>
      <c r="E696" s="322" t="s">
        <v>129</v>
      </c>
      <c r="F696" s="243">
        <v>1.0</v>
      </c>
      <c r="G696" s="243" t="s">
        <v>97</v>
      </c>
      <c r="H696" s="238"/>
    </row>
    <row r="697">
      <c r="A697" s="4"/>
      <c r="B697" s="243"/>
      <c r="C697" s="243"/>
      <c r="D697" s="239"/>
      <c r="E697" s="347" t="s">
        <v>144</v>
      </c>
      <c r="F697" s="243">
        <v>1.0</v>
      </c>
      <c r="G697" s="243" t="s">
        <v>101</v>
      </c>
      <c r="H697" s="238"/>
    </row>
    <row r="698">
      <c r="A698" s="4"/>
      <c r="B698" s="243"/>
      <c r="C698" s="243"/>
      <c r="D698" s="239"/>
      <c r="E698" s="347" t="s">
        <v>145</v>
      </c>
      <c r="F698" s="243">
        <v>1.0</v>
      </c>
      <c r="G698" s="243" t="s">
        <v>101</v>
      </c>
      <c r="H698" s="238"/>
    </row>
    <row r="699">
      <c r="A699" s="4"/>
      <c r="B699" s="243"/>
      <c r="C699" s="243"/>
      <c r="D699" s="239"/>
      <c r="E699" s="347" t="s">
        <v>158</v>
      </c>
      <c r="F699" s="243">
        <v>1.0</v>
      </c>
      <c r="G699" s="243" t="s">
        <v>366</v>
      </c>
      <c r="H699" s="238"/>
    </row>
    <row r="700">
      <c r="A700" s="4"/>
      <c r="B700" s="243"/>
      <c r="C700" s="243"/>
      <c r="D700" s="239"/>
      <c r="E700" s="347" t="s">
        <v>159</v>
      </c>
      <c r="F700" s="243">
        <v>1.0</v>
      </c>
      <c r="G700" s="243" t="s">
        <v>366</v>
      </c>
      <c r="H700" s="238"/>
    </row>
    <row r="701">
      <c r="A701" s="4"/>
      <c r="B701" s="243"/>
      <c r="C701" s="243"/>
      <c r="D701" s="239"/>
      <c r="E701" s="322" t="s">
        <v>84</v>
      </c>
      <c r="F701" s="243">
        <v>1.0</v>
      </c>
      <c r="G701" s="243" t="s">
        <v>68</v>
      </c>
      <c r="H701" s="238"/>
    </row>
    <row r="702">
      <c r="A702" s="4"/>
      <c r="B702" s="243"/>
      <c r="C702" s="243"/>
      <c r="D702" s="239"/>
      <c r="E702" s="322" t="s">
        <v>86</v>
      </c>
      <c r="F702" s="243">
        <v>1.0</v>
      </c>
      <c r="G702" s="243" t="s">
        <v>68</v>
      </c>
      <c r="H702" s="238"/>
    </row>
    <row r="703">
      <c r="A703" s="4"/>
      <c r="B703" s="243" t="s">
        <v>14</v>
      </c>
      <c r="C703" s="243" t="s">
        <v>85</v>
      </c>
      <c r="D703" s="239">
        <f t="shared" ref="D703:D704" si="5">SUM(F703)</f>
        <v>4</v>
      </c>
      <c r="E703" s="333" t="s">
        <v>688</v>
      </c>
      <c r="F703" s="243">
        <v>4.0</v>
      </c>
      <c r="G703" s="243" t="s">
        <v>85</v>
      </c>
      <c r="H703" s="238"/>
    </row>
    <row r="704">
      <c r="A704" s="4"/>
      <c r="B704" s="243" t="s">
        <v>15</v>
      </c>
      <c r="C704" s="243" t="s">
        <v>85</v>
      </c>
      <c r="D704" s="239">
        <f t="shared" si="5"/>
        <v>4</v>
      </c>
      <c r="E704" s="329" t="s">
        <v>88</v>
      </c>
      <c r="F704" s="243">
        <v>4.0</v>
      </c>
      <c r="G704" s="243" t="s">
        <v>85</v>
      </c>
      <c r="H704" s="238"/>
    </row>
    <row r="705">
      <c r="A705" s="4"/>
      <c r="B705" s="346" t="s">
        <v>16</v>
      </c>
      <c r="C705" s="243"/>
      <c r="D705" s="239">
        <f>SUM(F705:F709)</f>
        <v>7</v>
      </c>
      <c r="E705" s="329" t="s">
        <v>71</v>
      </c>
      <c r="F705" s="321">
        <v>2.0</v>
      </c>
      <c r="G705" s="243" t="s">
        <v>68</v>
      </c>
      <c r="H705" s="238"/>
    </row>
    <row r="706">
      <c r="A706" s="4"/>
      <c r="B706" s="243"/>
      <c r="C706" s="243"/>
      <c r="D706" s="239"/>
      <c r="E706" s="329" t="s">
        <v>72</v>
      </c>
      <c r="F706" s="243">
        <v>2.0</v>
      </c>
      <c r="G706" s="243" t="s">
        <v>68</v>
      </c>
      <c r="H706" s="238"/>
    </row>
    <row r="707">
      <c r="A707" s="4"/>
      <c r="B707" s="243"/>
      <c r="C707" s="243"/>
      <c r="D707" s="239"/>
      <c r="E707" s="322" t="s">
        <v>74</v>
      </c>
      <c r="F707" s="235">
        <v>1.0</v>
      </c>
      <c r="G707" s="243" t="s">
        <v>68</v>
      </c>
      <c r="H707" s="238"/>
    </row>
    <row r="708">
      <c r="A708" s="4"/>
      <c r="B708" s="243"/>
      <c r="C708" s="243"/>
      <c r="D708" s="239"/>
      <c r="E708" s="322" t="s">
        <v>75</v>
      </c>
      <c r="F708" s="235">
        <v>1.0</v>
      </c>
      <c r="G708" s="243" t="s">
        <v>68</v>
      </c>
      <c r="H708" s="238"/>
    </row>
    <row r="709">
      <c r="A709" s="4"/>
      <c r="B709" s="243"/>
      <c r="C709" s="243"/>
      <c r="D709" s="239"/>
      <c r="E709" s="322" t="s">
        <v>76</v>
      </c>
      <c r="F709" s="235">
        <v>1.0</v>
      </c>
      <c r="G709" s="243" t="s">
        <v>68</v>
      </c>
      <c r="H709" s="238"/>
    </row>
    <row r="710">
      <c r="A710" s="4"/>
      <c r="B710" s="243" t="s">
        <v>17</v>
      </c>
      <c r="C710" s="243" t="s">
        <v>68</v>
      </c>
      <c r="D710" s="239">
        <f>SUM(F710:F715)</f>
        <v>22</v>
      </c>
      <c r="E710" s="348" t="s">
        <v>78</v>
      </c>
      <c r="F710" s="243">
        <v>4.0</v>
      </c>
      <c r="G710" s="243" t="s">
        <v>68</v>
      </c>
      <c r="H710" s="238"/>
    </row>
    <row r="711">
      <c r="A711" s="4"/>
      <c r="B711" s="243"/>
      <c r="C711" s="243"/>
      <c r="D711" s="239"/>
      <c r="E711" s="348" t="s">
        <v>79</v>
      </c>
      <c r="F711" s="243">
        <v>4.0</v>
      </c>
      <c r="G711" s="243" t="s">
        <v>68</v>
      </c>
      <c r="H711" s="238"/>
    </row>
    <row r="712">
      <c r="A712" s="4"/>
      <c r="B712" s="243"/>
      <c r="C712" s="243"/>
      <c r="D712" s="239"/>
      <c r="E712" s="348" t="s">
        <v>80</v>
      </c>
      <c r="F712" s="243">
        <v>4.0</v>
      </c>
      <c r="G712" s="243" t="s">
        <v>68</v>
      </c>
      <c r="H712" s="238"/>
    </row>
    <row r="713">
      <c r="A713" s="4"/>
      <c r="B713" s="243"/>
      <c r="C713" s="243"/>
      <c r="D713" s="239"/>
      <c r="E713" s="349" t="s">
        <v>81</v>
      </c>
      <c r="F713" s="243">
        <v>4.0</v>
      </c>
      <c r="G713" s="243" t="s">
        <v>68</v>
      </c>
      <c r="H713" s="238"/>
    </row>
    <row r="714">
      <c r="A714" s="4"/>
      <c r="B714" s="243"/>
      <c r="C714" s="243"/>
      <c r="D714" s="239"/>
      <c r="E714" s="349" t="s">
        <v>82</v>
      </c>
      <c r="F714" s="243">
        <v>4.0</v>
      </c>
      <c r="G714" s="243" t="s">
        <v>68</v>
      </c>
      <c r="H714" s="238"/>
    </row>
    <row r="715">
      <c r="A715" s="4"/>
      <c r="B715" s="243"/>
      <c r="C715" s="243"/>
      <c r="D715" s="239"/>
      <c r="E715" s="349" t="s">
        <v>83</v>
      </c>
      <c r="F715" s="243">
        <v>2.0</v>
      </c>
      <c r="G715" s="243" t="s">
        <v>68</v>
      </c>
      <c r="H715" s="238"/>
    </row>
    <row r="716">
      <c r="A716" s="4"/>
      <c r="B716" s="243" t="s">
        <v>18</v>
      </c>
      <c r="C716" s="243" t="s">
        <v>97</v>
      </c>
      <c r="D716" s="239">
        <f>SUM(F716:F718)</f>
        <v>7</v>
      </c>
      <c r="E716" s="350" t="s">
        <v>584</v>
      </c>
      <c r="F716" s="243">
        <v>4.0</v>
      </c>
      <c r="G716" s="243" t="s">
        <v>97</v>
      </c>
      <c r="H716" s="238"/>
    </row>
    <row r="717">
      <c r="A717" s="4"/>
      <c r="B717" s="243"/>
      <c r="C717" s="243"/>
      <c r="D717" s="239"/>
      <c r="E717" s="350" t="s">
        <v>125</v>
      </c>
      <c r="F717" s="321">
        <v>1.0</v>
      </c>
      <c r="G717" s="243" t="s">
        <v>97</v>
      </c>
      <c r="H717" s="238"/>
    </row>
    <row r="718">
      <c r="A718" s="4"/>
      <c r="B718" s="243"/>
      <c r="C718" s="243"/>
      <c r="D718" s="239"/>
      <c r="E718" s="345" t="s">
        <v>126</v>
      </c>
      <c r="F718" s="243">
        <v>2.0</v>
      </c>
      <c r="G718" s="243" t="s">
        <v>97</v>
      </c>
      <c r="H718" s="238"/>
    </row>
    <row r="719">
      <c r="A719" s="4"/>
      <c r="B719" s="243" t="s">
        <v>19</v>
      </c>
      <c r="C719" s="243" t="s">
        <v>85</v>
      </c>
      <c r="D719" s="239">
        <f>SUM(F719:F724)</f>
        <v>20</v>
      </c>
      <c r="E719" s="329" t="s">
        <v>89</v>
      </c>
      <c r="F719" s="321">
        <v>2.0</v>
      </c>
      <c r="G719" s="243" t="s">
        <v>85</v>
      </c>
      <c r="H719" s="238"/>
    </row>
    <row r="720">
      <c r="A720" s="4"/>
      <c r="B720" s="243"/>
      <c r="C720" s="243"/>
      <c r="D720" s="239"/>
      <c r="E720" s="329" t="s">
        <v>91</v>
      </c>
      <c r="F720" s="243">
        <v>2.0</v>
      </c>
      <c r="G720" s="243" t="s">
        <v>85</v>
      </c>
      <c r="H720" s="238"/>
    </row>
    <row r="721">
      <c r="A721" s="4"/>
      <c r="B721" s="243"/>
      <c r="C721" s="243"/>
      <c r="D721" s="239"/>
      <c r="E721" s="329" t="s">
        <v>92</v>
      </c>
      <c r="F721" s="243">
        <v>4.0</v>
      </c>
      <c r="G721" s="243" t="s">
        <v>85</v>
      </c>
      <c r="H721" s="238"/>
    </row>
    <row r="722">
      <c r="A722" s="4"/>
      <c r="B722" s="243"/>
      <c r="C722" s="243"/>
      <c r="D722" s="239"/>
      <c r="E722" s="329" t="s">
        <v>93</v>
      </c>
      <c r="F722" s="321">
        <v>4.0</v>
      </c>
      <c r="G722" s="243" t="s">
        <v>85</v>
      </c>
      <c r="H722" s="238"/>
    </row>
    <row r="723">
      <c r="A723" s="4"/>
      <c r="B723" s="243"/>
      <c r="C723" s="243"/>
      <c r="D723" s="239"/>
      <c r="E723" s="329" t="s">
        <v>94</v>
      </c>
      <c r="F723" s="321">
        <v>4.0</v>
      </c>
      <c r="G723" s="243" t="s">
        <v>85</v>
      </c>
      <c r="H723" s="238"/>
    </row>
    <row r="724">
      <c r="A724" s="4"/>
      <c r="B724" s="243"/>
      <c r="C724" s="243"/>
      <c r="D724" s="239"/>
      <c r="E724" s="329" t="s">
        <v>95</v>
      </c>
      <c r="F724" s="243">
        <v>4.0</v>
      </c>
      <c r="G724" s="243" t="s">
        <v>85</v>
      </c>
      <c r="H724" s="238"/>
    </row>
    <row r="725">
      <c r="A725" s="4"/>
      <c r="B725" s="243" t="s">
        <v>20</v>
      </c>
      <c r="C725" s="243" t="s">
        <v>366</v>
      </c>
      <c r="D725" s="239">
        <f>SUM(F725:F729)</f>
        <v>11</v>
      </c>
      <c r="E725" s="350" t="s">
        <v>152</v>
      </c>
      <c r="F725" s="321">
        <v>5.0</v>
      </c>
      <c r="G725" s="243" t="s">
        <v>366</v>
      </c>
      <c r="H725" s="238"/>
    </row>
    <row r="726">
      <c r="A726" s="4"/>
      <c r="B726" s="243"/>
      <c r="C726" s="243"/>
      <c r="D726" s="239"/>
      <c r="E726" s="322" t="s">
        <v>154</v>
      </c>
      <c r="F726" s="235">
        <v>2.0</v>
      </c>
      <c r="G726" s="243" t="s">
        <v>366</v>
      </c>
      <c r="H726" s="238"/>
    </row>
    <row r="727">
      <c r="A727" s="4"/>
      <c r="B727" s="243"/>
      <c r="C727" s="243"/>
      <c r="D727" s="239"/>
      <c r="E727" s="322" t="s">
        <v>155</v>
      </c>
      <c r="F727" s="235">
        <v>2.0</v>
      </c>
      <c r="G727" s="243" t="s">
        <v>366</v>
      </c>
      <c r="H727" s="238"/>
    </row>
    <row r="728">
      <c r="A728" s="4"/>
      <c r="B728" s="243"/>
      <c r="C728" s="243"/>
      <c r="D728" s="239"/>
      <c r="E728" s="322" t="s">
        <v>156</v>
      </c>
      <c r="F728" s="235">
        <v>1.0</v>
      </c>
      <c r="G728" s="243" t="s">
        <v>366</v>
      </c>
      <c r="H728" s="238"/>
    </row>
    <row r="729">
      <c r="A729" s="4"/>
      <c r="B729" s="243"/>
      <c r="C729" s="243"/>
      <c r="D729" s="239"/>
      <c r="E729" s="322" t="s">
        <v>157</v>
      </c>
      <c r="F729" s="235">
        <v>1.0</v>
      </c>
      <c r="G729" s="243" t="s">
        <v>366</v>
      </c>
      <c r="H729" s="238"/>
    </row>
    <row r="730">
      <c r="A730" s="4"/>
      <c r="B730" s="243" t="s">
        <v>21</v>
      </c>
      <c r="C730" s="243" t="s">
        <v>101</v>
      </c>
      <c r="D730" s="239">
        <f>SUM(F730:F735)</f>
        <v>16</v>
      </c>
      <c r="E730" s="345" t="s">
        <v>135</v>
      </c>
      <c r="F730" s="321">
        <v>2.0</v>
      </c>
      <c r="G730" s="243" t="s">
        <v>101</v>
      </c>
      <c r="H730" s="238"/>
    </row>
    <row r="731">
      <c r="A731" s="4"/>
      <c r="B731" s="243"/>
      <c r="C731" s="243"/>
      <c r="D731" s="239"/>
      <c r="E731" s="322" t="s">
        <v>138</v>
      </c>
      <c r="F731" s="235">
        <v>3.0</v>
      </c>
      <c r="G731" s="243" t="s">
        <v>101</v>
      </c>
      <c r="H731" s="238"/>
    </row>
    <row r="732">
      <c r="A732" s="4"/>
      <c r="B732" s="243"/>
      <c r="C732" s="243"/>
      <c r="D732" s="239"/>
      <c r="E732" s="322" t="s">
        <v>140</v>
      </c>
      <c r="F732" s="235">
        <v>2.0</v>
      </c>
      <c r="G732" s="243" t="s">
        <v>101</v>
      </c>
      <c r="H732" s="238"/>
    </row>
    <row r="733">
      <c r="A733" s="4"/>
      <c r="B733" s="243"/>
      <c r="C733" s="243"/>
      <c r="D733" s="239"/>
      <c r="E733" s="322" t="s">
        <v>141</v>
      </c>
      <c r="F733" s="235">
        <v>4.0</v>
      </c>
      <c r="G733" s="243" t="s">
        <v>101</v>
      </c>
      <c r="H733" s="238"/>
    </row>
    <row r="734">
      <c r="A734" s="4"/>
      <c r="B734" s="243"/>
      <c r="C734" s="243"/>
      <c r="D734" s="239"/>
      <c r="E734" s="322" t="s">
        <v>142</v>
      </c>
      <c r="F734" s="235">
        <v>4.0</v>
      </c>
      <c r="G734" s="243" t="s">
        <v>101</v>
      </c>
      <c r="H734" s="238"/>
    </row>
    <row r="735">
      <c r="A735" s="4"/>
      <c r="B735" s="243"/>
      <c r="C735" s="243"/>
      <c r="D735" s="239"/>
      <c r="E735" s="347" t="s">
        <v>143</v>
      </c>
      <c r="F735" s="235">
        <v>1.0</v>
      </c>
      <c r="G735" s="243" t="s">
        <v>101</v>
      </c>
      <c r="H735" s="238"/>
    </row>
    <row r="736">
      <c r="A736" s="4"/>
      <c r="B736" s="243" t="s">
        <v>22</v>
      </c>
      <c r="C736" s="243" t="s">
        <v>68</v>
      </c>
      <c r="D736" s="239">
        <f>SUM(F736:F738)</f>
        <v>5</v>
      </c>
      <c r="E736" s="348" t="s">
        <v>67</v>
      </c>
      <c r="F736" s="321">
        <v>2.0</v>
      </c>
      <c r="G736" s="243" t="s">
        <v>68</v>
      </c>
      <c r="H736" s="238"/>
    </row>
    <row r="737">
      <c r="A737" s="4"/>
      <c r="B737" s="243"/>
      <c r="C737" s="243"/>
      <c r="D737" s="239"/>
      <c r="E737" s="348" t="s">
        <v>77</v>
      </c>
      <c r="F737" s="243">
        <v>1.0</v>
      </c>
      <c r="G737" s="243" t="s">
        <v>68</v>
      </c>
      <c r="H737" s="238"/>
    </row>
    <row r="738">
      <c r="A738" s="4"/>
      <c r="B738" s="243"/>
      <c r="C738" s="243"/>
      <c r="D738" s="239"/>
      <c r="E738" s="348" t="s">
        <v>70</v>
      </c>
      <c r="F738" s="321">
        <v>2.0</v>
      </c>
      <c r="G738" s="243" t="s">
        <v>68</v>
      </c>
      <c r="H738" s="238"/>
    </row>
    <row r="739">
      <c r="A739" s="4"/>
      <c r="B739" s="243" t="s">
        <v>23</v>
      </c>
      <c r="C739" s="243" t="s">
        <v>97</v>
      </c>
      <c r="D739" s="239">
        <f>SUM(F739:F744)</f>
        <v>7</v>
      </c>
      <c r="E739" s="323" t="s">
        <v>96</v>
      </c>
      <c r="F739" s="235">
        <v>2.0</v>
      </c>
      <c r="G739" s="243" t="s">
        <v>85</v>
      </c>
      <c r="H739" s="238"/>
    </row>
    <row r="740">
      <c r="A740" s="4"/>
      <c r="B740" s="243"/>
      <c r="C740" s="243"/>
      <c r="D740" s="239"/>
      <c r="E740" s="323" t="s">
        <v>98</v>
      </c>
      <c r="F740" s="235">
        <v>1.0</v>
      </c>
      <c r="G740" s="243" t="s">
        <v>85</v>
      </c>
      <c r="H740" s="238"/>
    </row>
    <row r="741">
      <c r="A741" s="4"/>
      <c r="B741" s="243"/>
      <c r="C741" s="243"/>
      <c r="D741" s="239"/>
      <c r="E741" s="323" t="s">
        <v>99</v>
      </c>
      <c r="F741" s="235">
        <v>0.5</v>
      </c>
      <c r="G741" s="243" t="s">
        <v>85</v>
      </c>
      <c r="H741" s="238"/>
    </row>
    <row r="742">
      <c r="A742" s="4"/>
      <c r="B742" s="243"/>
      <c r="C742" s="243"/>
      <c r="D742" s="239"/>
      <c r="E742" s="323" t="s">
        <v>96</v>
      </c>
      <c r="F742" s="235">
        <v>2.0</v>
      </c>
      <c r="G742" s="243" t="s">
        <v>366</v>
      </c>
      <c r="H742" s="238"/>
    </row>
    <row r="743">
      <c r="A743" s="4"/>
      <c r="B743" s="243"/>
      <c r="C743" s="243"/>
      <c r="D743" s="239"/>
      <c r="E743" s="351" t="s">
        <v>161</v>
      </c>
      <c r="F743" s="235">
        <v>1.0</v>
      </c>
      <c r="G743" s="243" t="s">
        <v>366</v>
      </c>
      <c r="H743" s="238"/>
    </row>
    <row r="744">
      <c r="A744" s="4"/>
      <c r="B744" s="243"/>
      <c r="C744" s="243"/>
      <c r="D744" s="239"/>
      <c r="E744" s="351" t="s">
        <v>162</v>
      </c>
      <c r="F744" s="235">
        <v>0.5</v>
      </c>
      <c r="G744" s="243" t="s">
        <v>366</v>
      </c>
      <c r="H744" s="238"/>
    </row>
    <row r="745">
      <c r="A745" s="4"/>
      <c r="B745" s="4"/>
      <c r="C745" s="233" t="s">
        <v>608</v>
      </c>
      <c r="D745" s="235">
        <f>SUM(D667:D744)</f>
        <v>166</v>
      </c>
      <c r="E745" s="4"/>
      <c r="F745" s="4"/>
      <c r="G745" s="4"/>
      <c r="H745" s="4"/>
    </row>
    <row r="746">
      <c r="A746" s="4"/>
      <c r="B746" s="4"/>
      <c r="C746" s="4"/>
      <c r="D746" s="4"/>
      <c r="E746" s="4"/>
      <c r="F746" s="4"/>
      <c r="G746" s="4"/>
      <c r="H746" s="4"/>
    </row>
    <row r="747">
      <c r="A747" s="4"/>
      <c r="B747" s="4"/>
      <c r="C747" s="4"/>
      <c r="D747" s="4"/>
      <c r="E747" s="4"/>
      <c r="F747" s="4"/>
      <c r="G747" s="4"/>
      <c r="H747" s="4"/>
    </row>
    <row r="748">
      <c r="A748" s="4"/>
      <c r="B748" s="4"/>
      <c r="C748" s="4"/>
      <c r="D748" s="4"/>
      <c r="E748" s="4"/>
      <c r="F748" s="4"/>
      <c r="G748" s="4"/>
      <c r="H748" s="4"/>
    </row>
    <row r="749">
      <c r="A749" s="4"/>
      <c r="B749" s="4"/>
      <c r="C749" s="4"/>
      <c r="D749" s="4"/>
      <c r="E749" s="4"/>
      <c r="F749" s="4"/>
      <c r="G749" s="4"/>
      <c r="H749" s="4"/>
    </row>
    <row r="750">
      <c r="A750" s="4"/>
      <c r="B750" s="4"/>
      <c r="C750" s="4"/>
      <c r="D750" s="4"/>
      <c r="E750" s="4"/>
      <c r="F750" s="4"/>
      <c r="G750" s="4"/>
      <c r="H750" s="4"/>
    </row>
    <row r="751">
      <c r="A751" s="4"/>
      <c r="B751" s="4"/>
      <c r="C751" s="4"/>
      <c r="D751" s="4"/>
      <c r="E751" s="4"/>
      <c r="F751" s="4"/>
      <c r="G751" s="4"/>
      <c r="H751" s="4"/>
    </row>
    <row r="752">
      <c r="A752" s="4"/>
      <c r="B752" s="4"/>
      <c r="C752" s="4"/>
      <c r="D752" s="4"/>
      <c r="E752" s="4"/>
      <c r="F752" s="4"/>
      <c r="G752" s="4"/>
      <c r="H752" s="4"/>
    </row>
    <row r="753">
      <c r="A753" s="4"/>
      <c r="B753" s="4"/>
      <c r="C753" s="4"/>
      <c r="D753" s="4"/>
      <c r="E753" s="4"/>
      <c r="F753" s="4"/>
      <c r="G753" s="4"/>
      <c r="H753" s="4"/>
    </row>
    <row r="754">
      <c r="A754" s="4"/>
      <c r="B754" s="4"/>
      <c r="C754" s="4"/>
      <c r="D754" s="4"/>
      <c r="E754" s="4"/>
      <c r="F754" s="4"/>
      <c r="G754" s="4"/>
      <c r="H754" s="4"/>
    </row>
    <row r="755">
      <c r="A755" s="4"/>
      <c r="B755" s="4"/>
      <c r="C755" s="4"/>
      <c r="D755" s="4"/>
      <c r="E755" s="4"/>
      <c r="F755" s="4"/>
      <c r="G755" s="4"/>
      <c r="H755" s="4"/>
    </row>
    <row r="756">
      <c r="A756" s="4"/>
      <c r="B756" s="4"/>
      <c r="C756" s="4"/>
      <c r="D756" s="4"/>
      <c r="E756" s="4"/>
      <c r="F756" s="4"/>
      <c r="G756" s="4"/>
      <c r="H756" s="4"/>
    </row>
    <row r="757">
      <c r="A757" s="4"/>
      <c r="B757" s="4"/>
      <c r="C757" s="4"/>
      <c r="D757" s="4"/>
      <c r="E757" s="4"/>
      <c r="F757" s="4"/>
      <c r="G757" s="4"/>
      <c r="H757" s="4"/>
    </row>
    <row r="758">
      <c r="A758" s="4"/>
      <c r="B758" s="4"/>
      <c r="C758" s="4"/>
      <c r="D758" s="4"/>
      <c r="E758" s="4"/>
      <c r="F758" s="4"/>
      <c r="G758" s="4"/>
      <c r="H758" s="4"/>
    </row>
    <row r="759">
      <c r="A759" s="4"/>
      <c r="B759" s="4"/>
      <c r="C759" s="4"/>
      <c r="D759" s="4"/>
      <c r="E759" s="4"/>
      <c r="F759" s="4"/>
      <c r="G759" s="4"/>
      <c r="H759" s="4"/>
    </row>
    <row r="760">
      <c r="A760" s="4"/>
      <c r="B760" s="4"/>
      <c r="C760" s="4"/>
      <c r="D760" s="4"/>
      <c r="E760" s="4"/>
      <c r="F760" s="4"/>
      <c r="G760" s="4"/>
      <c r="H760" s="4"/>
    </row>
    <row r="761">
      <c r="A761" s="4"/>
      <c r="B761" s="4"/>
      <c r="C761" s="4"/>
      <c r="D761" s="4"/>
      <c r="E761" s="4"/>
      <c r="F761" s="4"/>
      <c r="G761" s="4"/>
      <c r="H761" s="4"/>
    </row>
    <row r="762">
      <c r="A762" s="4"/>
      <c r="B762" s="4"/>
      <c r="C762" s="4"/>
      <c r="D762" s="4"/>
      <c r="E762" s="4"/>
      <c r="F762" s="4"/>
      <c r="G762" s="4"/>
      <c r="H762" s="4"/>
    </row>
    <row r="763">
      <c r="A763" s="4"/>
      <c r="B763" s="4"/>
      <c r="C763" s="4"/>
      <c r="D763" s="4"/>
      <c r="E763" s="4"/>
      <c r="F763" s="4"/>
      <c r="G763" s="4"/>
      <c r="H763" s="4"/>
    </row>
    <row r="764">
      <c r="A764" s="4"/>
      <c r="B764" s="4"/>
      <c r="C764" s="4"/>
      <c r="D764" s="4"/>
      <c r="E764" s="4"/>
      <c r="F764" s="4"/>
      <c r="G764" s="4"/>
      <c r="H764" s="4"/>
    </row>
    <row r="765">
      <c r="A765" s="4"/>
      <c r="B765" s="4"/>
      <c r="C765" s="4"/>
      <c r="D765" s="4"/>
      <c r="E765" s="4"/>
      <c r="F765" s="4"/>
      <c r="G765" s="4"/>
      <c r="H765" s="4"/>
    </row>
    <row r="766">
      <c r="A766" s="4"/>
      <c r="B766" s="4"/>
      <c r="C766" s="4"/>
      <c r="D766" s="4"/>
      <c r="E766" s="4"/>
      <c r="F766" s="4"/>
      <c r="G766" s="4"/>
      <c r="H766" s="4"/>
    </row>
    <row r="767">
      <c r="A767" s="4"/>
      <c r="B767" s="4"/>
      <c r="C767" s="4"/>
      <c r="D767" s="4"/>
      <c r="E767" s="4"/>
      <c r="F767" s="4"/>
      <c r="G767" s="4"/>
      <c r="H767" s="4"/>
    </row>
    <row r="768">
      <c r="A768" s="4"/>
      <c r="B768" s="4"/>
      <c r="C768" s="4"/>
      <c r="D768" s="4"/>
      <c r="E768" s="4"/>
      <c r="F768" s="4"/>
      <c r="G768" s="4"/>
      <c r="H768" s="4"/>
    </row>
    <row r="769">
      <c r="A769" s="4"/>
      <c r="B769" s="4"/>
      <c r="C769" s="4"/>
      <c r="D769" s="4"/>
      <c r="E769" s="4"/>
      <c r="F769" s="4"/>
      <c r="G769" s="4"/>
      <c r="H769" s="4"/>
    </row>
    <row r="770">
      <c r="A770" s="4"/>
      <c r="B770" s="4"/>
      <c r="C770" s="4"/>
      <c r="D770" s="4"/>
      <c r="E770" s="4"/>
      <c r="F770" s="4"/>
      <c r="G770" s="4"/>
      <c r="H770" s="4"/>
    </row>
    <row r="771">
      <c r="A771" s="4"/>
      <c r="B771" s="4"/>
      <c r="C771" s="4"/>
      <c r="D771" s="4"/>
      <c r="E771" s="4"/>
      <c r="F771" s="4"/>
      <c r="G771" s="4"/>
      <c r="H771" s="4"/>
    </row>
    <row r="772">
      <c r="A772" s="4"/>
      <c r="B772" s="4"/>
      <c r="C772" s="4"/>
      <c r="D772" s="4"/>
      <c r="E772" s="4"/>
      <c r="F772" s="4"/>
      <c r="G772" s="4"/>
      <c r="H772" s="4"/>
    </row>
    <row r="773">
      <c r="A773" s="4"/>
      <c r="B773" s="4"/>
      <c r="C773" s="4"/>
      <c r="D773" s="4"/>
      <c r="E773" s="4"/>
      <c r="F773" s="4"/>
      <c r="G773" s="4"/>
      <c r="H773" s="4"/>
    </row>
    <row r="774">
      <c r="A774" s="4"/>
      <c r="B774" s="4"/>
      <c r="C774" s="4"/>
      <c r="D774" s="4"/>
      <c r="E774" s="4"/>
      <c r="F774" s="4"/>
      <c r="G774" s="4"/>
      <c r="H774" s="4"/>
    </row>
    <row r="775">
      <c r="A775" s="4"/>
      <c r="B775" s="4"/>
      <c r="C775" s="4"/>
      <c r="D775" s="4"/>
      <c r="E775" s="4"/>
      <c r="F775" s="4"/>
      <c r="G775" s="4"/>
      <c r="H775" s="4"/>
    </row>
    <row r="776">
      <c r="A776" s="4"/>
      <c r="B776" s="4"/>
      <c r="C776" s="4"/>
      <c r="D776" s="4"/>
      <c r="E776" s="4"/>
      <c r="F776" s="4"/>
      <c r="G776" s="4"/>
      <c r="H776" s="4"/>
    </row>
    <row r="777">
      <c r="A777" s="4"/>
      <c r="B777" s="4"/>
      <c r="C777" s="4"/>
      <c r="D777" s="4"/>
      <c r="E777" s="4"/>
      <c r="F777" s="4"/>
      <c r="G777" s="4"/>
      <c r="H777" s="4"/>
    </row>
    <row r="778">
      <c r="A778" s="4"/>
      <c r="B778" s="4"/>
      <c r="C778" s="4"/>
      <c r="D778" s="4"/>
      <c r="E778" s="4"/>
      <c r="F778" s="4"/>
      <c r="G778" s="4"/>
      <c r="H778" s="4"/>
    </row>
    <row r="779">
      <c r="A779" s="4"/>
      <c r="B779" s="4"/>
      <c r="C779" s="4"/>
      <c r="D779" s="4"/>
      <c r="E779" s="4"/>
      <c r="F779" s="4"/>
      <c r="G779" s="4"/>
      <c r="H779" s="4"/>
    </row>
    <row r="780">
      <c r="A780" s="4"/>
      <c r="B780" s="4"/>
      <c r="C780" s="4"/>
      <c r="D780" s="4"/>
      <c r="E780" s="4"/>
      <c r="F780" s="4"/>
      <c r="G780" s="4"/>
      <c r="H780" s="4"/>
    </row>
    <row r="781">
      <c r="A781" s="4"/>
      <c r="B781" s="4"/>
      <c r="C781" s="4"/>
      <c r="D781" s="4"/>
      <c r="E781" s="4"/>
      <c r="F781" s="4"/>
      <c r="G781" s="4"/>
      <c r="H781" s="4"/>
    </row>
    <row r="782">
      <c r="A782" s="4"/>
      <c r="B782" s="4"/>
      <c r="C782" s="4"/>
      <c r="D782" s="4"/>
      <c r="E782" s="4"/>
      <c r="F782" s="4"/>
      <c r="G782" s="4"/>
      <c r="H782" s="4"/>
    </row>
    <row r="783">
      <c r="A783" s="4"/>
      <c r="B783" s="4"/>
      <c r="C783" s="4"/>
      <c r="D783" s="4"/>
      <c r="E783" s="4"/>
      <c r="F783" s="4"/>
      <c r="G783" s="4"/>
      <c r="H783" s="4"/>
    </row>
    <row r="784">
      <c r="A784" s="4"/>
      <c r="B784" s="4"/>
      <c r="C784" s="4"/>
      <c r="D784" s="4"/>
      <c r="E784" s="4"/>
      <c r="F784" s="4"/>
      <c r="G784" s="4"/>
      <c r="H784" s="4"/>
    </row>
    <row r="785">
      <c r="A785" s="4"/>
      <c r="B785" s="4"/>
      <c r="C785" s="4"/>
      <c r="D785" s="4"/>
      <c r="E785" s="4"/>
      <c r="F785" s="4"/>
      <c r="G785" s="4"/>
      <c r="H785" s="4"/>
    </row>
    <row r="786">
      <c r="A786" s="4"/>
      <c r="B786" s="4"/>
      <c r="C786" s="4"/>
      <c r="D786" s="4"/>
      <c r="E786" s="4"/>
      <c r="F786" s="4"/>
      <c r="G786" s="4"/>
      <c r="H786" s="4"/>
    </row>
    <row r="787">
      <c r="A787" s="4"/>
      <c r="B787" s="4"/>
      <c r="C787" s="4"/>
      <c r="D787" s="4"/>
      <c r="E787" s="4"/>
      <c r="F787" s="4"/>
      <c r="G787" s="4"/>
      <c r="H787" s="4"/>
    </row>
    <row r="788">
      <c r="A788" s="4"/>
      <c r="B788" s="4"/>
      <c r="C788" s="4"/>
      <c r="D788" s="4"/>
      <c r="E788" s="4"/>
      <c r="F788" s="4"/>
      <c r="G788" s="4"/>
      <c r="H788" s="4"/>
    </row>
    <row r="789">
      <c r="A789" s="4"/>
      <c r="B789" s="4"/>
      <c r="C789" s="4"/>
      <c r="D789" s="4"/>
      <c r="E789" s="4"/>
      <c r="F789" s="4"/>
      <c r="G789" s="4"/>
      <c r="H789" s="4"/>
    </row>
    <row r="790">
      <c r="A790" s="4"/>
      <c r="B790" s="4"/>
      <c r="C790" s="4"/>
      <c r="D790" s="4"/>
      <c r="E790" s="4"/>
      <c r="F790" s="4"/>
      <c r="G790" s="4"/>
      <c r="H790" s="4"/>
    </row>
    <row r="791">
      <c r="A791" s="4"/>
      <c r="B791" s="4"/>
      <c r="C791" s="4"/>
      <c r="D791" s="4"/>
      <c r="E791" s="4"/>
      <c r="F791" s="4"/>
      <c r="G791" s="4"/>
      <c r="H791" s="4"/>
    </row>
    <row r="792">
      <c r="A792" s="4"/>
      <c r="B792" s="4"/>
      <c r="C792" s="4"/>
      <c r="D792" s="4"/>
      <c r="E792" s="4"/>
      <c r="F792" s="4"/>
      <c r="G792" s="4"/>
      <c r="H792" s="4"/>
    </row>
    <row r="793">
      <c r="A793" s="4"/>
      <c r="B793" s="4"/>
      <c r="C793" s="4"/>
      <c r="D793" s="4"/>
      <c r="E793" s="4"/>
      <c r="F793" s="4"/>
      <c r="G793" s="4"/>
      <c r="H793" s="4"/>
    </row>
    <row r="794">
      <c r="A794" s="4"/>
      <c r="B794" s="4"/>
      <c r="C794" s="4"/>
      <c r="D794" s="4"/>
      <c r="E794" s="4"/>
      <c r="F794" s="4"/>
      <c r="G794" s="4"/>
      <c r="H794" s="4"/>
    </row>
    <row r="795">
      <c r="A795" s="4"/>
      <c r="B795" s="4"/>
      <c r="C795" s="4"/>
      <c r="D795" s="4"/>
      <c r="E795" s="4"/>
      <c r="F795" s="4"/>
      <c r="G795" s="4"/>
      <c r="H795" s="4"/>
    </row>
    <row r="796">
      <c r="A796" s="4"/>
      <c r="B796" s="4"/>
      <c r="C796" s="4"/>
      <c r="D796" s="4"/>
      <c r="E796" s="4"/>
      <c r="F796" s="4"/>
      <c r="G796" s="4"/>
      <c r="H796" s="4"/>
    </row>
    <row r="797">
      <c r="A797" s="4"/>
      <c r="B797" s="4"/>
      <c r="C797" s="4"/>
      <c r="D797" s="4"/>
      <c r="E797" s="4"/>
      <c r="F797" s="4"/>
      <c r="G797" s="4"/>
      <c r="H797" s="4"/>
    </row>
    <row r="798">
      <c r="A798" s="4"/>
      <c r="B798" s="4"/>
      <c r="C798" s="4"/>
      <c r="D798" s="4"/>
      <c r="E798" s="4"/>
      <c r="F798" s="4"/>
      <c r="G798" s="4"/>
      <c r="H798" s="4"/>
    </row>
    <row r="799">
      <c r="A799" s="4"/>
      <c r="B799" s="4"/>
      <c r="C799" s="4"/>
      <c r="D799" s="4"/>
      <c r="E799" s="4"/>
      <c r="F799" s="4"/>
      <c r="G799" s="4"/>
      <c r="H799" s="4"/>
    </row>
    <row r="800">
      <c r="A800" s="4"/>
      <c r="B800" s="4"/>
      <c r="C800" s="4"/>
      <c r="D800" s="4"/>
      <c r="E800" s="4"/>
      <c r="F800" s="4"/>
      <c r="G800" s="4"/>
      <c r="H800" s="4"/>
    </row>
    <row r="801">
      <c r="A801" s="4"/>
      <c r="B801" s="4"/>
      <c r="C801" s="4"/>
      <c r="D801" s="4"/>
      <c r="E801" s="4"/>
      <c r="F801" s="4"/>
      <c r="G801" s="4"/>
      <c r="H801" s="4"/>
    </row>
    <row r="802">
      <c r="A802" s="4"/>
      <c r="B802" s="4"/>
      <c r="C802" s="4"/>
      <c r="D802" s="4"/>
      <c r="E802" s="4"/>
      <c r="F802" s="4"/>
      <c r="G802" s="4"/>
      <c r="H802" s="4"/>
    </row>
    <row r="803">
      <c r="A803" s="4"/>
      <c r="B803" s="4"/>
      <c r="C803" s="4"/>
      <c r="D803" s="4"/>
      <c r="E803" s="4"/>
      <c r="F803" s="4"/>
      <c r="G803" s="4"/>
      <c r="H803" s="4"/>
    </row>
    <row r="804">
      <c r="A804" s="4"/>
      <c r="B804" s="4"/>
      <c r="C804" s="4"/>
      <c r="D804" s="4"/>
      <c r="E804" s="4"/>
      <c r="F804" s="4"/>
      <c r="G804" s="4"/>
      <c r="H804" s="4"/>
    </row>
    <row r="805">
      <c r="A805" s="4"/>
      <c r="B805" s="4"/>
      <c r="C805" s="4"/>
      <c r="D805" s="4"/>
      <c r="E805" s="4"/>
      <c r="F805" s="4"/>
      <c r="G805" s="4"/>
      <c r="H805" s="4"/>
    </row>
    <row r="806">
      <c r="A806" s="4"/>
      <c r="B806" s="4"/>
      <c r="C806" s="4"/>
      <c r="D806" s="4"/>
      <c r="E806" s="4"/>
      <c r="F806" s="4"/>
      <c r="G806" s="4"/>
      <c r="H806" s="4"/>
    </row>
    <row r="807">
      <c r="A807" s="4"/>
      <c r="B807" s="4"/>
      <c r="C807" s="4"/>
      <c r="D807" s="4"/>
      <c r="E807" s="4"/>
      <c r="F807" s="4"/>
      <c r="G807" s="4"/>
      <c r="H807" s="4"/>
    </row>
    <row r="808">
      <c r="A808" s="4"/>
      <c r="B808" s="4"/>
      <c r="C808" s="4"/>
      <c r="D808" s="4"/>
      <c r="E808" s="4"/>
      <c r="F808" s="4"/>
      <c r="G808" s="4"/>
      <c r="H808" s="4"/>
    </row>
    <row r="809">
      <c r="A809" s="4"/>
      <c r="B809" s="4"/>
      <c r="C809" s="4"/>
      <c r="D809" s="4"/>
      <c r="E809" s="4"/>
      <c r="F809" s="4"/>
      <c r="G809" s="4"/>
      <c r="H809" s="4"/>
    </row>
    <row r="810">
      <c r="A810" s="4"/>
      <c r="B810" s="4"/>
      <c r="C810" s="4"/>
      <c r="D810" s="4"/>
      <c r="E810" s="4"/>
      <c r="F810" s="4"/>
      <c r="G810" s="4"/>
      <c r="H810" s="4"/>
    </row>
    <row r="811">
      <c r="A811" s="4"/>
      <c r="B811" s="4"/>
      <c r="C811" s="4"/>
      <c r="D811" s="4"/>
      <c r="E811" s="4"/>
      <c r="F811" s="4"/>
      <c r="G811" s="4"/>
      <c r="H811" s="4"/>
    </row>
    <row r="812">
      <c r="A812" s="4"/>
      <c r="B812" s="4"/>
      <c r="C812" s="4"/>
      <c r="D812" s="4"/>
      <c r="E812" s="4"/>
      <c r="F812" s="4"/>
      <c r="G812" s="4"/>
      <c r="H812" s="4"/>
    </row>
    <row r="813">
      <c r="A813" s="4"/>
      <c r="B813" s="4"/>
      <c r="C813" s="4"/>
      <c r="D813" s="4"/>
      <c r="E813" s="4"/>
      <c r="F813" s="4"/>
      <c r="G813" s="4"/>
      <c r="H813" s="4"/>
    </row>
    <row r="814">
      <c r="A814" s="4"/>
      <c r="B814" s="4"/>
      <c r="C814" s="4"/>
      <c r="D814" s="4"/>
      <c r="E814" s="4"/>
      <c r="F814" s="4"/>
      <c r="G814" s="4"/>
      <c r="H814" s="4"/>
    </row>
    <row r="815">
      <c r="A815" s="4"/>
      <c r="B815" s="4"/>
      <c r="C815" s="4"/>
      <c r="D815" s="4"/>
      <c r="E815" s="4"/>
      <c r="F815" s="4"/>
      <c r="G815" s="4"/>
      <c r="H815" s="4"/>
    </row>
    <row r="816">
      <c r="A816" s="4"/>
      <c r="B816" s="4"/>
      <c r="C816" s="4"/>
      <c r="D816" s="4"/>
      <c r="E816" s="4"/>
      <c r="F816" s="4"/>
      <c r="G816" s="4"/>
      <c r="H816" s="4"/>
    </row>
    <row r="817">
      <c r="A817" s="4"/>
      <c r="B817" s="4"/>
      <c r="C817" s="4"/>
      <c r="D817" s="4"/>
      <c r="E817" s="4"/>
      <c r="F817" s="4"/>
      <c r="G817" s="4"/>
      <c r="H817" s="4"/>
    </row>
    <row r="818">
      <c r="A818" s="4"/>
      <c r="B818" s="4"/>
      <c r="C818" s="4"/>
      <c r="D818" s="4"/>
      <c r="E818" s="4"/>
      <c r="F818" s="4"/>
      <c r="G818" s="4"/>
      <c r="H818" s="4"/>
    </row>
    <row r="819">
      <c r="A819" s="4"/>
      <c r="B819" s="4"/>
      <c r="C819" s="4"/>
      <c r="D819" s="4"/>
      <c r="E819" s="4"/>
      <c r="F819" s="4"/>
      <c r="G819" s="4"/>
      <c r="H819" s="4"/>
    </row>
    <row r="820">
      <c r="A820" s="4"/>
      <c r="B820" s="4"/>
      <c r="C820" s="4"/>
      <c r="D820" s="4"/>
      <c r="E820" s="4"/>
      <c r="F820" s="4"/>
      <c r="G820" s="4"/>
      <c r="H820" s="4"/>
    </row>
    <row r="821">
      <c r="A821" s="4"/>
      <c r="B821" s="4"/>
      <c r="C821" s="4"/>
      <c r="D821" s="4"/>
      <c r="E821" s="4"/>
      <c r="F821" s="4"/>
      <c r="G821" s="4"/>
      <c r="H821" s="4"/>
    </row>
    <row r="822">
      <c r="A822" s="4"/>
      <c r="B822" s="4"/>
      <c r="C822" s="4"/>
      <c r="D822" s="4"/>
      <c r="E822" s="4"/>
      <c r="F822" s="4"/>
      <c r="G822" s="4"/>
      <c r="H822" s="4"/>
    </row>
    <row r="823">
      <c r="A823" s="4"/>
      <c r="B823" s="4"/>
      <c r="C823" s="4"/>
      <c r="D823" s="4"/>
      <c r="E823" s="4"/>
      <c r="F823" s="4"/>
      <c r="G823" s="4"/>
      <c r="H823" s="4"/>
    </row>
    <row r="824">
      <c r="A824" s="4"/>
      <c r="B824" s="4"/>
      <c r="C824" s="4"/>
      <c r="D824" s="4"/>
      <c r="E824" s="4"/>
      <c r="F824" s="4"/>
      <c r="G824" s="4"/>
      <c r="H824" s="4"/>
    </row>
    <row r="825">
      <c r="A825" s="4"/>
      <c r="B825" s="4"/>
      <c r="C825" s="4"/>
      <c r="D825" s="4"/>
      <c r="E825" s="4"/>
      <c r="F825" s="4"/>
      <c r="G825" s="4"/>
      <c r="H825" s="4"/>
    </row>
    <row r="826">
      <c r="A826" s="4"/>
      <c r="B826" s="4"/>
      <c r="C826" s="4"/>
      <c r="D826" s="4"/>
      <c r="E826" s="4"/>
      <c r="F826" s="4"/>
      <c r="G826" s="4"/>
      <c r="H826" s="4"/>
    </row>
    <row r="827">
      <c r="A827" s="4"/>
      <c r="B827" s="4"/>
      <c r="C827" s="4"/>
      <c r="D827" s="4"/>
      <c r="E827" s="4"/>
      <c r="F827" s="4"/>
      <c r="G827" s="4"/>
      <c r="H827" s="4"/>
    </row>
    <row r="828">
      <c r="A828" s="4"/>
      <c r="B828" s="4"/>
      <c r="C828" s="4"/>
      <c r="D828" s="4"/>
      <c r="E828" s="4"/>
      <c r="F828" s="4"/>
      <c r="G828" s="4"/>
      <c r="H828" s="4"/>
    </row>
    <row r="829">
      <c r="A829" s="4"/>
      <c r="B829" s="4"/>
      <c r="C829" s="4"/>
      <c r="D829" s="4"/>
      <c r="E829" s="4"/>
      <c r="F829" s="4"/>
      <c r="G829" s="4"/>
      <c r="H829" s="4"/>
    </row>
    <row r="830">
      <c r="A830" s="4"/>
      <c r="B830" s="4"/>
      <c r="C830" s="4"/>
      <c r="D830" s="4"/>
      <c r="E830" s="4"/>
      <c r="F830" s="4"/>
      <c r="G830" s="4"/>
      <c r="H830" s="4"/>
    </row>
    <row r="831">
      <c r="A831" s="4"/>
      <c r="B831" s="4"/>
      <c r="C831" s="4"/>
      <c r="D831" s="4"/>
      <c r="E831" s="4"/>
      <c r="F831" s="4"/>
      <c r="G831" s="4"/>
      <c r="H831" s="4"/>
    </row>
    <row r="832">
      <c r="A832" s="4"/>
      <c r="B832" s="4"/>
      <c r="C832" s="4"/>
      <c r="D832" s="4"/>
      <c r="E832" s="4"/>
      <c r="F832" s="4"/>
      <c r="G832" s="4"/>
      <c r="H832" s="4"/>
    </row>
    <row r="833">
      <c r="A833" s="4"/>
      <c r="B833" s="4"/>
      <c r="C833" s="4"/>
      <c r="D833" s="4"/>
      <c r="E833" s="4"/>
      <c r="F833" s="4"/>
      <c r="G833" s="4"/>
      <c r="H833" s="4"/>
    </row>
    <row r="834">
      <c r="A834" s="4"/>
      <c r="B834" s="4"/>
      <c r="C834" s="4"/>
      <c r="D834" s="4"/>
      <c r="E834" s="4"/>
      <c r="F834" s="4"/>
      <c r="G834" s="4"/>
      <c r="H834" s="4"/>
    </row>
    <row r="835">
      <c r="A835" s="4"/>
      <c r="B835" s="4"/>
      <c r="C835" s="4"/>
      <c r="D835" s="4"/>
      <c r="E835" s="4"/>
      <c r="F835" s="4"/>
      <c r="G835" s="4"/>
      <c r="H835" s="4"/>
    </row>
    <row r="836">
      <c r="A836" s="4"/>
      <c r="B836" s="4"/>
      <c r="C836" s="4"/>
      <c r="D836" s="4"/>
      <c r="E836" s="4"/>
      <c r="F836" s="4"/>
      <c r="G836" s="4"/>
      <c r="H836" s="4"/>
    </row>
    <row r="837">
      <c r="A837" s="4"/>
      <c r="B837" s="4"/>
      <c r="C837" s="4"/>
      <c r="D837" s="4"/>
      <c r="E837" s="4"/>
      <c r="F837" s="4"/>
      <c r="G837" s="4"/>
      <c r="H837" s="4"/>
    </row>
    <row r="838">
      <c r="A838" s="4"/>
      <c r="B838" s="4"/>
      <c r="C838" s="4"/>
      <c r="D838" s="4"/>
      <c r="E838" s="4"/>
      <c r="F838" s="4"/>
      <c r="G838" s="4"/>
      <c r="H838" s="4"/>
    </row>
    <row r="839">
      <c r="A839" s="4"/>
      <c r="B839" s="4"/>
      <c r="C839" s="4"/>
      <c r="D839" s="4"/>
      <c r="E839" s="4"/>
      <c r="F839" s="4"/>
      <c r="G839" s="4"/>
      <c r="H839" s="4"/>
    </row>
    <row r="840">
      <c r="A840" s="4"/>
      <c r="B840" s="4"/>
      <c r="C840" s="4"/>
      <c r="D840" s="4"/>
      <c r="E840" s="4"/>
      <c r="F840" s="4"/>
      <c r="G840" s="4"/>
      <c r="H840" s="4"/>
    </row>
    <row r="841">
      <c r="A841" s="4"/>
      <c r="B841" s="4"/>
      <c r="C841" s="4"/>
      <c r="D841" s="4"/>
      <c r="E841" s="4"/>
      <c r="F841" s="4"/>
      <c r="G841" s="4"/>
      <c r="H841" s="4"/>
    </row>
    <row r="842">
      <c r="A842" s="4"/>
      <c r="B842" s="4"/>
      <c r="C842" s="4"/>
      <c r="D842" s="4"/>
      <c r="E842" s="4"/>
      <c r="F842" s="4"/>
      <c r="G842" s="4"/>
      <c r="H842" s="4"/>
    </row>
    <row r="843">
      <c r="A843" s="4"/>
      <c r="B843" s="4"/>
      <c r="C843" s="4"/>
      <c r="D843" s="4"/>
      <c r="E843" s="4"/>
      <c r="F843" s="4"/>
      <c r="G843" s="4"/>
      <c r="H843" s="4"/>
    </row>
    <row r="844">
      <c r="A844" s="4"/>
      <c r="B844" s="4"/>
      <c r="C844" s="4"/>
      <c r="D844" s="4"/>
      <c r="E844" s="4"/>
      <c r="F844" s="4"/>
      <c r="G844" s="4"/>
      <c r="H844" s="4"/>
    </row>
    <row r="845">
      <c r="A845" s="4"/>
      <c r="B845" s="4"/>
      <c r="C845" s="4"/>
      <c r="D845" s="4"/>
      <c r="E845" s="4"/>
      <c r="F845" s="4"/>
      <c r="G845" s="4"/>
      <c r="H845" s="4"/>
    </row>
    <row r="846">
      <c r="A846" s="4"/>
      <c r="B846" s="4"/>
      <c r="C846" s="4"/>
      <c r="D846" s="4"/>
      <c r="E846" s="4"/>
      <c r="F846" s="4"/>
      <c r="G846" s="4"/>
      <c r="H846" s="4"/>
    </row>
    <row r="847">
      <c r="A847" s="4"/>
      <c r="B847" s="4"/>
      <c r="C847" s="4"/>
      <c r="D847" s="4"/>
      <c r="E847" s="4"/>
      <c r="F847" s="4"/>
      <c r="G847" s="4"/>
      <c r="H847" s="4"/>
    </row>
    <row r="848">
      <c r="A848" s="4"/>
      <c r="B848" s="4"/>
      <c r="C848" s="4"/>
      <c r="D848" s="4"/>
      <c r="E848" s="4"/>
      <c r="F848" s="4"/>
      <c r="G848" s="4"/>
      <c r="H848" s="4"/>
    </row>
    <row r="849">
      <c r="A849" s="4"/>
      <c r="B849" s="4"/>
      <c r="C849" s="4"/>
      <c r="D849" s="4"/>
      <c r="E849" s="4"/>
      <c r="F849" s="4"/>
      <c r="G849" s="4"/>
      <c r="H849" s="4"/>
    </row>
    <row r="850">
      <c r="A850" s="4"/>
      <c r="B850" s="4"/>
      <c r="C850" s="4"/>
      <c r="D850" s="4"/>
      <c r="E850" s="4"/>
      <c r="F850" s="4"/>
      <c r="G850" s="4"/>
      <c r="H850" s="4"/>
    </row>
    <row r="851">
      <c r="A851" s="4"/>
      <c r="B851" s="4"/>
      <c r="C851" s="4"/>
      <c r="D851" s="4"/>
      <c r="E851" s="4"/>
      <c r="F851" s="4"/>
      <c r="G851" s="4"/>
      <c r="H851" s="4"/>
    </row>
    <row r="852">
      <c r="A852" s="4"/>
      <c r="B852" s="4"/>
      <c r="C852" s="4"/>
      <c r="D852" s="4"/>
      <c r="E852" s="4"/>
      <c r="F852" s="4"/>
      <c r="G852" s="4"/>
      <c r="H852" s="4"/>
    </row>
    <row r="853">
      <c r="A853" s="4"/>
      <c r="B853" s="4"/>
      <c r="C853" s="4"/>
      <c r="D853" s="4"/>
      <c r="E853" s="4"/>
      <c r="F853" s="4"/>
      <c r="G853" s="4"/>
      <c r="H853" s="4"/>
    </row>
    <row r="854">
      <c r="A854" s="4"/>
      <c r="B854" s="4"/>
      <c r="C854" s="4"/>
      <c r="D854" s="4"/>
      <c r="E854" s="4"/>
      <c r="F854" s="4"/>
      <c r="G854" s="4"/>
      <c r="H854" s="4"/>
    </row>
    <row r="855">
      <c r="A855" s="4"/>
      <c r="B855" s="4"/>
      <c r="C855" s="4"/>
      <c r="D855" s="4"/>
      <c r="E855" s="4"/>
      <c r="F855" s="4"/>
      <c r="G855" s="4"/>
      <c r="H855" s="4"/>
    </row>
    <row r="856">
      <c r="A856" s="4"/>
      <c r="B856" s="4"/>
      <c r="C856" s="4"/>
      <c r="D856" s="4"/>
      <c r="E856" s="4"/>
      <c r="F856" s="4"/>
      <c r="G856" s="4"/>
      <c r="H856" s="4"/>
    </row>
    <row r="857">
      <c r="A857" s="4"/>
      <c r="B857" s="4"/>
      <c r="C857" s="4"/>
      <c r="D857" s="4"/>
      <c r="E857" s="4"/>
      <c r="F857" s="4"/>
      <c r="G857" s="4"/>
      <c r="H857" s="4"/>
    </row>
    <row r="858">
      <c r="A858" s="4"/>
      <c r="B858" s="4"/>
      <c r="C858" s="4"/>
      <c r="D858" s="4"/>
      <c r="E858" s="4"/>
      <c r="F858" s="4"/>
      <c r="G858" s="4"/>
      <c r="H858" s="4"/>
    </row>
    <row r="859">
      <c r="A859" s="4"/>
      <c r="B859" s="4"/>
      <c r="C859" s="4"/>
      <c r="D859" s="4"/>
      <c r="E859" s="4"/>
      <c r="F859" s="4"/>
      <c r="G859" s="4"/>
      <c r="H859" s="4"/>
    </row>
    <row r="860">
      <c r="A860" s="4"/>
      <c r="B860" s="4"/>
      <c r="C860" s="4"/>
      <c r="D860" s="4"/>
      <c r="E860" s="4"/>
      <c r="F860" s="4"/>
      <c r="G860" s="4"/>
      <c r="H860" s="4"/>
    </row>
    <row r="861">
      <c r="A861" s="4"/>
      <c r="B861" s="4"/>
      <c r="C861" s="4"/>
      <c r="D861" s="4"/>
      <c r="E861" s="4"/>
      <c r="F861" s="4"/>
      <c r="G861" s="4"/>
      <c r="H861" s="4"/>
    </row>
    <row r="862">
      <c r="A862" s="4"/>
      <c r="B862" s="4"/>
      <c r="C862" s="4"/>
      <c r="D862" s="4"/>
      <c r="E862" s="4"/>
      <c r="F862" s="4"/>
      <c r="G862" s="4"/>
      <c r="H862" s="4"/>
    </row>
    <row r="863">
      <c r="A863" s="4"/>
      <c r="B863" s="4"/>
      <c r="C863" s="4"/>
      <c r="D863" s="4"/>
      <c r="E863" s="4"/>
      <c r="F863" s="4"/>
      <c r="G863" s="4"/>
      <c r="H863" s="4"/>
    </row>
    <row r="864">
      <c r="A864" s="4"/>
      <c r="B864" s="4"/>
      <c r="C864" s="4"/>
      <c r="D864" s="4"/>
      <c r="E864" s="4"/>
      <c r="F864" s="4"/>
      <c r="G864" s="4"/>
      <c r="H864" s="4"/>
    </row>
    <row r="865">
      <c r="A865" s="4"/>
      <c r="B865" s="4"/>
      <c r="C865" s="4"/>
      <c r="D865" s="4"/>
      <c r="E865" s="4"/>
      <c r="F865" s="4"/>
      <c r="G865" s="4"/>
      <c r="H865" s="4"/>
    </row>
    <row r="866">
      <c r="A866" s="4"/>
      <c r="B866" s="4"/>
      <c r="C866" s="4"/>
      <c r="D866" s="4"/>
      <c r="E866" s="4"/>
      <c r="F866" s="4"/>
      <c r="G866" s="4"/>
      <c r="H866" s="4"/>
    </row>
    <row r="867">
      <c r="A867" s="4"/>
      <c r="B867" s="4"/>
      <c r="C867" s="4"/>
      <c r="D867" s="4"/>
      <c r="E867" s="4"/>
      <c r="F867" s="4"/>
      <c r="G867" s="4"/>
      <c r="H867" s="4"/>
    </row>
    <row r="868">
      <c r="A868" s="4"/>
      <c r="B868" s="4"/>
      <c r="C868" s="4"/>
      <c r="D868" s="4"/>
      <c r="E868" s="4"/>
      <c r="F868" s="4"/>
      <c r="G868" s="4"/>
      <c r="H868" s="4"/>
    </row>
    <row r="869">
      <c r="A869" s="4"/>
      <c r="B869" s="4"/>
      <c r="C869" s="4"/>
      <c r="D869" s="4"/>
      <c r="E869" s="4"/>
      <c r="F869" s="4"/>
      <c r="G869" s="4"/>
      <c r="H869" s="4"/>
    </row>
    <row r="870">
      <c r="A870" s="4"/>
      <c r="B870" s="4"/>
      <c r="C870" s="4"/>
      <c r="D870" s="4"/>
      <c r="E870" s="4"/>
      <c r="F870" s="4"/>
      <c r="G870" s="4"/>
      <c r="H870" s="4"/>
    </row>
    <row r="871">
      <c r="A871" s="4"/>
      <c r="B871" s="4"/>
      <c r="C871" s="4"/>
      <c r="D871" s="4"/>
      <c r="E871" s="4"/>
      <c r="F871" s="4"/>
      <c r="G871" s="4"/>
      <c r="H871" s="4"/>
    </row>
    <row r="872">
      <c r="A872" s="4"/>
      <c r="B872" s="4"/>
      <c r="C872" s="4"/>
      <c r="D872" s="4"/>
      <c r="E872" s="4"/>
      <c r="F872" s="4"/>
      <c r="G872" s="4"/>
      <c r="H872" s="4"/>
    </row>
    <row r="873">
      <c r="A873" s="4"/>
      <c r="B873" s="4"/>
      <c r="C873" s="4"/>
      <c r="D873" s="4"/>
      <c r="E873" s="4"/>
      <c r="F873" s="4"/>
      <c r="G873" s="4"/>
      <c r="H873" s="4"/>
    </row>
    <row r="874">
      <c r="A874" s="4"/>
      <c r="B874" s="4"/>
      <c r="C874" s="4"/>
      <c r="D874" s="4"/>
      <c r="E874" s="4"/>
      <c r="F874" s="4"/>
      <c r="G874" s="4"/>
      <c r="H874" s="4"/>
    </row>
    <row r="875">
      <c r="A875" s="4"/>
      <c r="B875" s="4"/>
      <c r="C875" s="4"/>
      <c r="D875" s="4"/>
      <c r="E875" s="4"/>
      <c r="F875" s="4"/>
      <c r="G875" s="4"/>
      <c r="H875" s="4"/>
    </row>
    <row r="876">
      <c r="A876" s="4"/>
      <c r="B876" s="4"/>
      <c r="C876" s="4"/>
      <c r="D876" s="4"/>
      <c r="E876" s="4"/>
      <c r="F876" s="4"/>
      <c r="G876" s="4"/>
      <c r="H876" s="4"/>
    </row>
    <row r="877">
      <c r="A877" s="4"/>
      <c r="B877" s="4"/>
      <c r="C877" s="4"/>
      <c r="D877" s="4"/>
      <c r="E877" s="4"/>
      <c r="F877" s="4"/>
      <c r="G877" s="4"/>
      <c r="H877" s="4"/>
    </row>
    <row r="878">
      <c r="A878" s="4"/>
      <c r="B878" s="4"/>
      <c r="C878" s="4"/>
      <c r="D878" s="4"/>
      <c r="E878" s="4"/>
      <c r="F878" s="4"/>
      <c r="G878" s="4"/>
      <c r="H878" s="4"/>
    </row>
    <row r="879">
      <c r="A879" s="4"/>
      <c r="B879" s="4"/>
      <c r="C879" s="4"/>
      <c r="D879" s="4"/>
      <c r="E879" s="4"/>
      <c r="F879" s="4"/>
      <c r="G879" s="4"/>
      <c r="H879" s="4"/>
    </row>
    <row r="880">
      <c r="A880" s="4"/>
      <c r="B880" s="4"/>
      <c r="C880" s="4"/>
      <c r="D880" s="4"/>
      <c r="E880" s="4"/>
      <c r="F880" s="4"/>
      <c r="G880" s="4"/>
      <c r="H880" s="4"/>
    </row>
    <row r="881">
      <c r="A881" s="4"/>
      <c r="B881" s="4"/>
      <c r="C881" s="4"/>
      <c r="D881" s="4"/>
      <c r="E881" s="4"/>
      <c r="F881" s="4"/>
      <c r="G881" s="4"/>
      <c r="H881" s="4"/>
    </row>
    <row r="882">
      <c r="A882" s="4"/>
      <c r="B882" s="4"/>
      <c r="C882" s="4"/>
      <c r="D882" s="4"/>
      <c r="E882" s="4"/>
      <c r="F882" s="4"/>
      <c r="G882" s="4"/>
      <c r="H882" s="4"/>
    </row>
    <row r="883">
      <c r="A883" s="4"/>
      <c r="B883" s="4"/>
      <c r="C883" s="4"/>
      <c r="D883" s="4"/>
      <c r="E883" s="4"/>
      <c r="F883" s="4"/>
      <c r="G883" s="4"/>
      <c r="H883" s="4"/>
    </row>
    <row r="884">
      <c r="A884" s="4"/>
      <c r="B884" s="4"/>
      <c r="C884" s="4"/>
      <c r="D884" s="4"/>
      <c r="E884" s="4"/>
      <c r="F884" s="4"/>
      <c r="G884" s="4"/>
      <c r="H884" s="4"/>
    </row>
    <row r="885">
      <c r="A885" s="4"/>
      <c r="B885" s="4"/>
      <c r="C885" s="4"/>
      <c r="D885" s="4"/>
      <c r="E885" s="4"/>
      <c r="F885" s="4"/>
      <c r="G885" s="4"/>
      <c r="H885" s="4"/>
    </row>
    <row r="886">
      <c r="A886" s="4"/>
      <c r="B886" s="4"/>
      <c r="C886" s="4"/>
      <c r="D886" s="4"/>
      <c r="E886" s="4"/>
      <c r="F886" s="4"/>
      <c r="G886" s="4"/>
      <c r="H886" s="4"/>
    </row>
    <row r="887">
      <c r="A887" s="4"/>
      <c r="B887" s="4"/>
      <c r="C887" s="4"/>
      <c r="D887" s="4"/>
      <c r="E887" s="4"/>
      <c r="F887" s="4"/>
      <c r="G887" s="4"/>
      <c r="H887" s="4"/>
    </row>
    <row r="888">
      <c r="A888" s="4"/>
      <c r="B888" s="4"/>
      <c r="C888" s="4"/>
      <c r="D888" s="4"/>
      <c r="E888" s="4"/>
      <c r="F888" s="4"/>
      <c r="G888" s="4"/>
      <c r="H888" s="4"/>
    </row>
    <row r="889">
      <c r="A889" s="4"/>
      <c r="B889" s="4"/>
      <c r="C889" s="4"/>
      <c r="D889" s="4"/>
      <c r="E889" s="4"/>
      <c r="F889" s="4"/>
      <c r="G889" s="4"/>
      <c r="H889" s="4"/>
    </row>
    <row r="890">
      <c r="A890" s="4"/>
      <c r="B890" s="4"/>
      <c r="C890" s="4"/>
      <c r="D890" s="4"/>
      <c r="E890" s="4"/>
      <c r="F890" s="4"/>
      <c r="G890" s="4"/>
      <c r="H890" s="4"/>
    </row>
    <row r="891">
      <c r="A891" s="4"/>
      <c r="B891" s="4"/>
      <c r="C891" s="4"/>
      <c r="D891" s="4"/>
      <c r="E891" s="4"/>
      <c r="F891" s="4"/>
      <c r="G891" s="4"/>
      <c r="H891" s="4"/>
    </row>
    <row r="892">
      <c r="A892" s="4"/>
      <c r="B892" s="4"/>
      <c r="C892" s="4"/>
      <c r="D892" s="4"/>
      <c r="E892" s="4"/>
      <c r="F892" s="4"/>
      <c r="G892" s="4"/>
      <c r="H892" s="4"/>
    </row>
    <row r="893">
      <c r="A893" s="4"/>
      <c r="B893" s="4"/>
      <c r="C893" s="4"/>
      <c r="D893" s="4"/>
      <c r="E893" s="4"/>
      <c r="F893" s="4"/>
      <c r="G893" s="4"/>
      <c r="H893" s="4"/>
    </row>
    <row r="894">
      <c r="A894" s="4"/>
      <c r="B894" s="4"/>
      <c r="C894" s="4"/>
      <c r="D894" s="4"/>
      <c r="E894" s="4"/>
      <c r="F894" s="4"/>
      <c r="G894" s="4"/>
      <c r="H894" s="4"/>
    </row>
    <row r="895">
      <c r="A895" s="4"/>
      <c r="B895" s="4"/>
      <c r="C895" s="4"/>
      <c r="D895" s="4"/>
      <c r="E895" s="4"/>
      <c r="F895" s="4"/>
      <c r="G895" s="4"/>
      <c r="H895" s="4"/>
    </row>
    <row r="896">
      <c r="A896" s="4"/>
      <c r="B896" s="4"/>
      <c r="C896" s="4"/>
      <c r="D896" s="4"/>
      <c r="E896" s="4"/>
      <c r="F896" s="4"/>
      <c r="G896" s="4"/>
      <c r="H896" s="4"/>
    </row>
    <row r="897">
      <c r="A897" s="4"/>
      <c r="B897" s="4"/>
      <c r="C897" s="4"/>
      <c r="D897" s="4"/>
      <c r="E897" s="4"/>
      <c r="F897" s="4"/>
      <c r="G897" s="4"/>
      <c r="H897" s="4"/>
    </row>
    <row r="898">
      <c r="A898" s="4"/>
      <c r="B898" s="4"/>
      <c r="C898" s="4"/>
      <c r="D898" s="4"/>
      <c r="E898" s="4"/>
      <c r="F898" s="4"/>
      <c r="G898" s="4"/>
      <c r="H898" s="4"/>
    </row>
    <row r="899">
      <c r="A899" s="4"/>
      <c r="B899" s="4"/>
      <c r="C899" s="4"/>
      <c r="D899" s="4"/>
      <c r="E899" s="4"/>
      <c r="F899" s="4"/>
      <c r="G899" s="4"/>
      <c r="H899" s="4"/>
    </row>
    <row r="900">
      <c r="A900" s="4"/>
      <c r="B900" s="4"/>
      <c r="C900" s="4"/>
      <c r="D900" s="4"/>
      <c r="E900" s="4"/>
      <c r="F900" s="4"/>
      <c r="G900" s="4"/>
      <c r="H900" s="4"/>
    </row>
    <row r="901">
      <c r="A901" s="4"/>
      <c r="B901" s="4"/>
      <c r="C901" s="4"/>
      <c r="D901" s="4"/>
      <c r="E901" s="4"/>
      <c r="F901" s="4"/>
      <c r="G901" s="4"/>
      <c r="H901" s="4"/>
    </row>
    <row r="902">
      <c r="A902" s="4"/>
      <c r="B902" s="4"/>
      <c r="C902" s="4"/>
      <c r="D902" s="4"/>
      <c r="E902" s="4"/>
      <c r="F902" s="4"/>
      <c r="G902" s="4"/>
      <c r="H902" s="4"/>
    </row>
    <row r="903">
      <c r="A903" s="4"/>
      <c r="B903" s="4"/>
      <c r="C903" s="4"/>
      <c r="D903" s="4"/>
      <c r="E903" s="4"/>
      <c r="F903" s="4"/>
      <c r="G903" s="4"/>
      <c r="H903" s="4"/>
    </row>
    <row r="904">
      <c r="A904" s="4"/>
      <c r="B904" s="4"/>
      <c r="C904" s="4"/>
      <c r="D904" s="4"/>
      <c r="E904" s="4"/>
      <c r="F904" s="4"/>
      <c r="G904" s="4"/>
      <c r="H904" s="4"/>
    </row>
    <row r="905">
      <c r="A905" s="4"/>
      <c r="B905" s="4"/>
      <c r="C905" s="4"/>
      <c r="D905" s="4"/>
      <c r="E905" s="4"/>
      <c r="F905" s="4"/>
      <c r="G905" s="4"/>
      <c r="H905" s="4"/>
    </row>
    <row r="906">
      <c r="A906" s="4"/>
      <c r="B906" s="4"/>
      <c r="C906" s="4"/>
      <c r="D906" s="4"/>
      <c r="E906" s="4"/>
      <c r="F906" s="4"/>
      <c r="G906" s="4"/>
      <c r="H906" s="4"/>
    </row>
    <row r="907">
      <c r="A907" s="4"/>
      <c r="B907" s="4"/>
      <c r="C907" s="4"/>
      <c r="D907" s="4"/>
      <c r="E907" s="4"/>
      <c r="F907" s="4"/>
      <c r="G907" s="4"/>
      <c r="H907" s="4"/>
    </row>
    <row r="908">
      <c r="A908" s="4"/>
      <c r="B908" s="4"/>
      <c r="C908" s="4"/>
      <c r="D908" s="4"/>
      <c r="E908" s="4"/>
      <c r="F908" s="4"/>
      <c r="G908" s="4"/>
      <c r="H908" s="4"/>
    </row>
    <row r="909">
      <c r="A909" s="4"/>
      <c r="B909" s="4"/>
      <c r="C909" s="4"/>
      <c r="D909" s="4"/>
      <c r="E909" s="4"/>
      <c r="F909" s="4"/>
      <c r="G909" s="4"/>
      <c r="H909" s="4"/>
    </row>
    <row r="910">
      <c r="A910" s="4"/>
      <c r="B910" s="4"/>
      <c r="C910" s="4"/>
      <c r="D910" s="4"/>
      <c r="E910" s="4"/>
      <c r="F910" s="4"/>
      <c r="G910" s="4"/>
      <c r="H910" s="4"/>
    </row>
    <row r="911">
      <c r="A911" s="4"/>
      <c r="B911" s="4"/>
      <c r="C911" s="4"/>
      <c r="D911" s="4"/>
      <c r="E911" s="4"/>
      <c r="F911" s="4"/>
      <c r="G911" s="4"/>
      <c r="H911" s="4"/>
    </row>
    <row r="912">
      <c r="A912" s="4"/>
      <c r="B912" s="4"/>
      <c r="C912" s="4"/>
      <c r="D912" s="4"/>
      <c r="E912" s="4"/>
      <c r="F912" s="4"/>
      <c r="G912" s="4"/>
      <c r="H912" s="4"/>
    </row>
    <row r="913">
      <c r="A913" s="4"/>
      <c r="B913" s="4"/>
      <c r="C913" s="4"/>
      <c r="D913" s="4"/>
      <c r="E913" s="4"/>
      <c r="F913" s="4"/>
      <c r="G913" s="4"/>
      <c r="H913" s="4"/>
    </row>
    <row r="914">
      <c r="A914" s="4"/>
      <c r="B914" s="4"/>
      <c r="C914" s="4"/>
      <c r="D914" s="4"/>
      <c r="E914" s="4"/>
      <c r="F914" s="4"/>
      <c r="G914" s="4"/>
      <c r="H914" s="4"/>
    </row>
    <row r="915">
      <c r="A915" s="4"/>
      <c r="B915" s="4"/>
      <c r="C915" s="4"/>
      <c r="D915" s="4"/>
      <c r="E915" s="4"/>
      <c r="F915" s="4"/>
      <c r="G915" s="4"/>
      <c r="H915" s="4"/>
    </row>
    <row r="916">
      <c r="A916" s="4"/>
      <c r="B916" s="4"/>
      <c r="C916" s="4"/>
      <c r="D916" s="4"/>
      <c r="E916" s="4"/>
      <c r="F916" s="4"/>
      <c r="G916" s="4"/>
      <c r="H916" s="4"/>
    </row>
    <row r="917">
      <c r="A917" s="4"/>
      <c r="B917" s="4"/>
      <c r="C917" s="4"/>
      <c r="D917" s="4"/>
      <c r="E917" s="4"/>
      <c r="F917" s="4"/>
      <c r="G917" s="4"/>
      <c r="H917" s="4"/>
    </row>
    <row r="918">
      <c r="A918" s="4"/>
      <c r="B918" s="4"/>
      <c r="C918" s="4"/>
      <c r="D918" s="4"/>
      <c r="E918" s="4"/>
      <c r="F918" s="4"/>
      <c r="G918" s="4"/>
      <c r="H918" s="4"/>
    </row>
    <row r="919">
      <c r="A919" s="4"/>
      <c r="B919" s="4"/>
      <c r="C919" s="4"/>
      <c r="D919" s="4"/>
      <c r="E919" s="4"/>
      <c r="F919" s="4"/>
      <c r="G919" s="4"/>
      <c r="H919" s="4"/>
    </row>
    <row r="920">
      <c r="A920" s="4"/>
      <c r="B920" s="4"/>
      <c r="C920" s="4"/>
      <c r="D920" s="4"/>
      <c r="E920" s="4"/>
      <c r="F920" s="4"/>
      <c r="G920" s="4"/>
      <c r="H920" s="4"/>
    </row>
    <row r="921">
      <c r="A921" s="4"/>
      <c r="B921" s="4"/>
      <c r="C921" s="4"/>
      <c r="D921" s="4"/>
      <c r="E921" s="4"/>
      <c r="F921" s="4"/>
      <c r="G921" s="4"/>
      <c r="H921" s="4"/>
    </row>
    <row r="922">
      <c r="A922" s="4"/>
      <c r="B922" s="4"/>
      <c r="C922" s="4"/>
      <c r="D922" s="4"/>
      <c r="E922" s="4"/>
      <c r="F922" s="4"/>
      <c r="G922" s="4"/>
      <c r="H922" s="4"/>
    </row>
    <row r="923">
      <c r="A923" s="4"/>
      <c r="B923" s="4"/>
      <c r="C923" s="4"/>
      <c r="D923" s="4"/>
      <c r="E923" s="4"/>
      <c r="F923" s="4"/>
      <c r="G923" s="4"/>
      <c r="H923" s="4"/>
    </row>
    <row r="924">
      <c r="A924" s="4"/>
      <c r="B924" s="4"/>
      <c r="C924" s="4"/>
      <c r="D924" s="4"/>
      <c r="E924" s="4"/>
      <c r="F924" s="4"/>
      <c r="G924" s="4"/>
      <c r="H924" s="4"/>
    </row>
    <row r="925">
      <c r="A925" s="4"/>
      <c r="B925" s="4"/>
      <c r="C925" s="4"/>
      <c r="D925" s="4"/>
      <c r="E925" s="4"/>
      <c r="F925" s="4"/>
      <c r="G925" s="4"/>
      <c r="H925" s="4"/>
    </row>
    <row r="926">
      <c r="A926" s="4"/>
      <c r="B926" s="4"/>
      <c r="C926" s="4"/>
      <c r="D926" s="4"/>
      <c r="E926" s="4"/>
      <c r="F926" s="4"/>
      <c r="G926" s="4"/>
      <c r="H926" s="4"/>
    </row>
    <row r="927">
      <c r="A927" s="4"/>
      <c r="B927" s="4"/>
      <c r="C927" s="4"/>
      <c r="D927" s="4"/>
      <c r="E927" s="4"/>
      <c r="F927" s="4"/>
      <c r="G927" s="4"/>
      <c r="H927" s="4"/>
    </row>
    <row r="928">
      <c r="A928" s="4"/>
      <c r="B928" s="4"/>
      <c r="C928" s="4"/>
      <c r="D928" s="4"/>
      <c r="E928" s="4"/>
      <c r="F928" s="4"/>
      <c r="G928" s="4"/>
      <c r="H928" s="4"/>
    </row>
    <row r="929">
      <c r="A929" s="4"/>
      <c r="B929" s="4"/>
      <c r="C929" s="4"/>
      <c r="D929" s="4"/>
      <c r="E929" s="4"/>
      <c r="F929" s="4"/>
      <c r="G929" s="4"/>
      <c r="H929" s="4"/>
    </row>
    <row r="930">
      <c r="A930" s="4"/>
      <c r="B930" s="4"/>
      <c r="C930" s="4"/>
      <c r="D930" s="4"/>
      <c r="E930" s="4"/>
      <c r="F930" s="4"/>
      <c r="G930" s="4"/>
      <c r="H930" s="4"/>
    </row>
    <row r="931">
      <c r="A931" s="4"/>
      <c r="B931" s="4"/>
      <c r="C931" s="4"/>
      <c r="D931" s="4"/>
      <c r="E931" s="4"/>
      <c r="F931" s="4"/>
      <c r="G931" s="4"/>
      <c r="H931" s="4"/>
    </row>
    <row r="932">
      <c r="A932" s="4"/>
      <c r="B932" s="4"/>
      <c r="C932" s="4"/>
      <c r="D932" s="4"/>
      <c r="E932" s="4"/>
      <c r="F932" s="4"/>
      <c r="G932" s="4"/>
      <c r="H932" s="4"/>
    </row>
    <row r="933">
      <c r="A933" s="4"/>
      <c r="B933" s="4"/>
      <c r="C933" s="4"/>
      <c r="D933" s="4"/>
      <c r="E933" s="4"/>
      <c r="F933" s="4"/>
      <c r="G933" s="4"/>
      <c r="H933" s="4"/>
    </row>
    <row r="934">
      <c r="A934" s="4"/>
      <c r="B934" s="4"/>
      <c r="C934" s="4"/>
      <c r="D934" s="4"/>
      <c r="E934" s="4"/>
      <c r="F934" s="4"/>
      <c r="G934" s="4"/>
      <c r="H934" s="4"/>
    </row>
    <row r="935">
      <c r="A935" s="4"/>
      <c r="B935" s="4"/>
      <c r="C935" s="4"/>
      <c r="D935" s="4"/>
      <c r="E935" s="4"/>
      <c r="F935" s="4"/>
      <c r="G935" s="4"/>
      <c r="H935" s="4"/>
    </row>
    <row r="936">
      <c r="A936" s="4"/>
      <c r="B936" s="4"/>
      <c r="C936" s="4"/>
      <c r="D936" s="4"/>
      <c r="E936" s="4"/>
      <c r="F936" s="4"/>
      <c r="G936" s="4"/>
      <c r="H936" s="4"/>
    </row>
    <row r="937">
      <c r="A937" s="4"/>
      <c r="B937" s="4"/>
      <c r="C937" s="4"/>
      <c r="D937" s="4"/>
      <c r="E937" s="4"/>
      <c r="F937" s="4"/>
      <c r="G937" s="4"/>
      <c r="H937" s="4"/>
    </row>
    <row r="938">
      <c r="A938" s="4"/>
      <c r="B938" s="4"/>
      <c r="C938" s="4"/>
      <c r="D938" s="4"/>
      <c r="E938" s="4"/>
      <c r="F938" s="4"/>
      <c r="G938" s="4"/>
      <c r="H938" s="4"/>
    </row>
    <row r="939">
      <c r="A939" s="4"/>
      <c r="B939" s="4"/>
      <c r="C939" s="4"/>
      <c r="D939" s="4"/>
      <c r="E939" s="4"/>
      <c r="F939" s="4"/>
      <c r="G939" s="4"/>
      <c r="H939" s="4"/>
    </row>
    <row r="940">
      <c r="A940" s="4"/>
      <c r="B940" s="4"/>
      <c r="C940" s="4"/>
      <c r="D940" s="4"/>
      <c r="E940" s="4"/>
      <c r="F940" s="4"/>
      <c r="G940" s="4"/>
      <c r="H940" s="4"/>
    </row>
    <row r="941">
      <c r="A941" s="4"/>
      <c r="B941" s="4"/>
      <c r="C941" s="4"/>
      <c r="D941" s="4"/>
      <c r="E941" s="4"/>
      <c r="F941" s="4"/>
      <c r="G941" s="4"/>
      <c r="H941" s="4"/>
    </row>
    <row r="942">
      <c r="A942" s="4"/>
      <c r="B942" s="4"/>
      <c r="C942" s="4"/>
      <c r="D942" s="4"/>
      <c r="E942" s="4"/>
      <c r="F942" s="4"/>
      <c r="G942" s="4"/>
      <c r="H942" s="4"/>
    </row>
    <row r="943">
      <c r="A943" s="4"/>
      <c r="B943" s="4"/>
      <c r="C943" s="4"/>
      <c r="D943" s="4"/>
      <c r="E943" s="4"/>
      <c r="F943" s="4"/>
      <c r="G943" s="4"/>
      <c r="H943" s="4"/>
    </row>
    <row r="944">
      <c r="A944" s="4"/>
      <c r="B944" s="4"/>
      <c r="C944" s="4"/>
      <c r="D944" s="4"/>
      <c r="E944" s="4"/>
      <c r="F944" s="4"/>
      <c r="G944" s="4"/>
      <c r="H944" s="4"/>
    </row>
    <row r="945">
      <c r="A945" s="4"/>
      <c r="B945" s="4"/>
      <c r="C945" s="4"/>
      <c r="D945" s="4"/>
      <c r="E945" s="4"/>
      <c r="F945" s="4"/>
      <c r="G945" s="4"/>
      <c r="H945" s="4"/>
    </row>
    <row r="946">
      <c r="A946" s="4"/>
      <c r="B946" s="4"/>
      <c r="C946" s="4"/>
      <c r="D946" s="4"/>
      <c r="E946" s="4"/>
      <c r="F946" s="4"/>
      <c r="G946" s="4"/>
      <c r="H946" s="4"/>
    </row>
    <row r="947">
      <c r="A947" s="4"/>
      <c r="B947" s="4"/>
      <c r="C947" s="4"/>
      <c r="D947" s="4"/>
      <c r="E947" s="4"/>
      <c r="F947" s="4"/>
      <c r="G947" s="4"/>
      <c r="H947" s="4"/>
    </row>
    <row r="948">
      <c r="A948" s="4"/>
      <c r="B948" s="4"/>
      <c r="C948" s="4"/>
      <c r="D948" s="4"/>
      <c r="E948" s="4"/>
      <c r="F948" s="4"/>
      <c r="G948" s="4"/>
      <c r="H948" s="4"/>
    </row>
    <row r="949">
      <c r="A949" s="4"/>
      <c r="B949" s="4"/>
      <c r="C949" s="4"/>
      <c r="D949" s="4"/>
      <c r="E949" s="4"/>
      <c r="F949" s="4"/>
      <c r="G949" s="4"/>
      <c r="H949" s="4"/>
    </row>
    <row r="950">
      <c r="A950" s="4"/>
      <c r="B950" s="4"/>
      <c r="C950" s="4"/>
      <c r="D950" s="4"/>
      <c r="E950" s="4"/>
      <c r="F950" s="4"/>
      <c r="G950" s="4"/>
      <c r="H950" s="4"/>
    </row>
    <row r="951">
      <c r="A951" s="4"/>
      <c r="B951" s="4"/>
      <c r="C951" s="4"/>
      <c r="D951" s="4"/>
      <c r="E951" s="4"/>
      <c r="F951" s="4"/>
      <c r="G951" s="4"/>
      <c r="H951" s="4"/>
    </row>
    <row r="952">
      <c r="A952" s="4"/>
      <c r="B952" s="4"/>
      <c r="C952" s="4"/>
      <c r="D952" s="4"/>
      <c r="E952" s="4"/>
      <c r="F952" s="4"/>
      <c r="G952" s="4"/>
      <c r="H952" s="4"/>
    </row>
    <row r="953">
      <c r="A953" s="4"/>
      <c r="B953" s="4"/>
      <c r="C953" s="4"/>
      <c r="D953" s="4"/>
      <c r="E953" s="4"/>
      <c r="F953" s="4"/>
      <c r="G953" s="4"/>
      <c r="H953" s="4"/>
    </row>
    <row r="954">
      <c r="A954" s="4"/>
      <c r="B954" s="4"/>
      <c r="C954" s="4"/>
      <c r="D954" s="4"/>
      <c r="E954" s="4"/>
      <c r="F954" s="4"/>
      <c r="G954" s="4"/>
      <c r="H954" s="4"/>
    </row>
    <row r="955">
      <c r="A955" s="4"/>
      <c r="B955" s="4"/>
      <c r="C955" s="4"/>
      <c r="D955" s="4"/>
      <c r="E955" s="4"/>
      <c r="F955" s="4"/>
      <c r="G955" s="4"/>
      <c r="H955" s="4"/>
    </row>
    <row r="956">
      <c r="A956" s="4"/>
      <c r="B956" s="4"/>
      <c r="C956" s="4"/>
      <c r="D956" s="4"/>
      <c r="E956" s="4"/>
      <c r="F956" s="4"/>
      <c r="G956" s="4"/>
      <c r="H956" s="4"/>
    </row>
    <row r="957">
      <c r="A957" s="4"/>
      <c r="B957" s="4"/>
      <c r="C957" s="4"/>
      <c r="D957" s="4"/>
      <c r="E957" s="4"/>
      <c r="F957" s="4"/>
      <c r="G957" s="4"/>
      <c r="H957" s="4"/>
    </row>
    <row r="958">
      <c r="A958" s="4"/>
      <c r="B958" s="4"/>
      <c r="C958" s="4"/>
      <c r="D958" s="4"/>
      <c r="E958" s="4"/>
      <c r="F958" s="4"/>
      <c r="G958" s="4"/>
      <c r="H958" s="4"/>
    </row>
    <row r="959">
      <c r="A959" s="4"/>
      <c r="B959" s="4"/>
      <c r="C959" s="4"/>
      <c r="D959" s="4"/>
      <c r="E959" s="4"/>
      <c r="F959" s="4"/>
      <c r="G959" s="4"/>
      <c r="H959" s="4"/>
    </row>
    <row r="960">
      <c r="A960" s="4"/>
      <c r="B960" s="4"/>
      <c r="C960" s="4"/>
      <c r="D960" s="4"/>
      <c r="E960" s="4"/>
      <c r="F960" s="4"/>
      <c r="G960" s="4"/>
      <c r="H960" s="4"/>
    </row>
    <row r="961">
      <c r="A961" s="4"/>
      <c r="B961" s="4"/>
      <c r="C961" s="4"/>
      <c r="D961" s="4"/>
      <c r="E961" s="4"/>
      <c r="F961" s="4"/>
      <c r="G961" s="4"/>
      <c r="H961" s="4"/>
    </row>
    <row r="962">
      <c r="A962" s="4"/>
      <c r="B962" s="4"/>
      <c r="C962" s="4"/>
      <c r="D962" s="4"/>
      <c r="E962" s="4"/>
      <c r="F962" s="4"/>
      <c r="G962" s="4"/>
      <c r="H962" s="4"/>
    </row>
    <row r="963">
      <c r="A963" s="4"/>
      <c r="B963" s="4"/>
      <c r="C963" s="4"/>
      <c r="D963" s="4"/>
      <c r="E963" s="4"/>
      <c r="F963" s="4"/>
      <c r="G963" s="4"/>
      <c r="H963" s="4"/>
    </row>
    <row r="964">
      <c r="A964" s="4"/>
      <c r="B964" s="4"/>
      <c r="C964" s="4"/>
      <c r="D964" s="4"/>
      <c r="E964" s="4"/>
      <c r="F964" s="4"/>
      <c r="G964" s="4"/>
      <c r="H964" s="4"/>
    </row>
    <row r="965">
      <c r="A965" s="4"/>
      <c r="B965" s="4"/>
      <c r="C965" s="4"/>
      <c r="D965" s="4"/>
      <c r="E965" s="4"/>
      <c r="F965" s="4"/>
      <c r="G965" s="4"/>
      <c r="H965" s="4"/>
    </row>
    <row r="966">
      <c r="A966" s="4"/>
      <c r="B966" s="4"/>
      <c r="C966" s="4"/>
      <c r="D966" s="4"/>
      <c r="E966" s="4"/>
      <c r="F966" s="4"/>
      <c r="G966" s="4"/>
      <c r="H966" s="4"/>
    </row>
    <row r="967">
      <c r="A967" s="4"/>
      <c r="B967" s="4"/>
      <c r="C967" s="4"/>
      <c r="D967" s="4"/>
      <c r="E967" s="4"/>
      <c r="F967" s="4"/>
      <c r="G967" s="4"/>
      <c r="H967" s="4"/>
    </row>
    <row r="968">
      <c r="A968" s="4"/>
      <c r="B968" s="4"/>
      <c r="C968" s="4"/>
      <c r="D968" s="4"/>
      <c r="E968" s="4"/>
      <c r="F968" s="4"/>
      <c r="G968" s="4"/>
      <c r="H968" s="4"/>
    </row>
    <row r="969">
      <c r="A969" s="4"/>
      <c r="B969" s="4"/>
      <c r="C969" s="4"/>
      <c r="D969" s="4"/>
      <c r="E969" s="4"/>
      <c r="F969" s="4"/>
      <c r="G969" s="4"/>
      <c r="H969" s="4"/>
    </row>
    <row r="970">
      <c r="A970" s="4"/>
      <c r="B970" s="4"/>
      <c r="C970" s="4"/>
      <c r="D970" s="4"/>
      <c r="E970" s="4"/>
      <c r="F970" s="4"/>
      <c r="G970" s="4"/>
      <c r="H970" s="4"/>
    </row>
    <row r="971">
      <c r="A971" s="4"/>
      <c r="B971" s="4"/>
      <c r="C971" s="4"/>
      <c r="D971" s="4"/>
      <c r="E971" s="4"/>
      <c r="F971" s="4"/>
      <c r="G971" s="4"/>
      <c r="H971" s="4"/>
    </row>
    <row r="972">
      <c r="A972" s="4"/>
      <c r="B972" s="4"/>
      <c r="C972" s="4"/>
      <c r="D972" s="4"/>
      <c r="E972" s="4"/>
      <c r="F972" s="4"/>
      <c r="G972" s="4"/>
      <c r="H972" s="4"/>
    </row>
    <row r="973">
      <c r="A973" s="4"/>
      <c r="B973" s="4"/>
      <c r="C973" s="4"/>
      <c r="D973" s="4"/>
      <c r="E973" s="4"/>
      <c r="F973" s="4"/>
      <c r="G973" s="4"/>
      <c r="H973" s="4"/>
    </row>
    <row r="974">
      <c r="A974" s="4"/>
      <c r="B974" s="4"/>
      <c r="C974" s="4"/>
      <c r="D974" s="4"/>
      <c r="E974" s="4"/>
      <c r="F974" s="4"/>
      <c r="G974" s="4"/>
      <c r="H974" s="4"/>
    </row>
    <row r="975">
      <c r="A975" s="4"/>
      <c r="B975" s="4"/>
      <c r="C975" s="4"/>
      <c r="D975" s="4"/>
      <c r="E975" s="4"/>
      <c r="F975" s="4"/>
      <c r="G975" s="4"/>
      <c r="H975" s="4"/>
    </row>
    <row r="976">
      <c r="A976" s="4"/>
      <c r="B976" s="4"/>
      <c r="C976" s="4"/>
      <c r="D976" s="4"/>
      <c r="E976" s="4"/>
      <c r="F976" s="4"/>
      <c r="G976" s="4"/>
      <c r="H976" s="4"/>
    </row>
    <row r="977">
      <c r="A977" s="4"/>
      <c r="B977" s="4"/>
      <c r="C977" s="4"/>
      <c r="D977" s="4"/>
      <c r="E977" s="4"/>
      <c r="F977" s="4"/>
      <c r="G977" s="4"/>
      <c r="H977" s="4"/>
    </row>
    <row r="978">
      <c r="A978" s="4"/>
      <c r="B978" s="4"/>
      <c r="C978" s="4"/>
      <c r="D978" s="4"/>
      <c r="E978" s="4"/>
      <c r="F978" s="4"/>
      <c r="G978" s="4"/>
      <c r="H978" s="4"/>
    </row>
    <row r="979">
      <c r="A979" s="4"/>
      <c r="B979" s="4"/>
      <c r="C979" s="4"/>
      <c r="D979" s="4"/>
      <c r="E979" s="4"/>
      <c r="F979" s="4"/>
      <c r="G979" s="4"/>
      <c r="H979" s="4"/>
    </row>
    <row r="980">
      <c r="A980" s="4"/>
      <c r="B980" s="4"/>
      <c r="C980" s="4"/>
      <c r="D980" s="4"/>
      <c r="E980" s="4"/>
      <c r="F980" s="4"/>
      <c r="G980" s="4"/>
      <c r="H980" s="4"/>
    </row>
    <row r="981">
      <c r="A981" s="4"/>
      <c r="B981" s="4"/>
      <c r="C981" s="4"/>
      <c r="D981" s="4"/>
      <c r="E981" s="4"/>
      <c r="F981" s="4"/>
      <c r="G981" s="4"/>
      <c r="H981" s="4"/>
    </row>
    <row r="982">
      <c r="A982" s="4"/>
      <c r="B982" s="4"/>
      <c r="C982" s="4"/>
      <c r="D982" s="4"/>
      <c r="E982" s="4"/>
      <c r="F982" s="4"/>
      <c r="G982" s="4"/>
      <c r="H982" s="4"/>
    </row>
    <row r="983">
      <c r="A983" s="4"/>
      <c r="B983" s="4"/>
      <c r="C983" s="4"/>
      <c r="D983" s="4"/>
      <c r="E983" s="4"/>
      <c r="F983" s="4"/>
      <c r="G983" s="4"/>
      <c r="H983" s="4"/>
    </row>
    <row r="984">
      <c r="A984" s="4"/>
      <c r="B984" s="4"/>
      <c r="C984" s="4"/>
      <c r="D984" s="4"/>
      <c r="E984" s="4"/>
      <c r="F984" s="4"/>
      <c r="G984" s="4"/>
      <c r="H984" s="4"/>
    </row>
    <row r="985">
      <c r="A985" s="4"/>
      <c r="B985" s="4"/>
      <c r="C985" s="4"/>
      <c r="D985" s="4"/>
      <c r="E985" s="4"/>
      <c r="F985" s="4"/>
      <c r="G985" s="4"/>
      <c r="H985" s="4"/>
    </row>
    <row r="986">
      <c r="A986" s="4"/>
      <c r="B986" s="4"/>
      <c r="C986" s="4"/>
      <c r="D986" s="4"/>
      <c r="E986" s="4"/>
      <c r="F986" s="4"/>
      <c r="G986" s="4"/>
      <c r="H986" s="4"/>
    </row>
    <row r="987">
      <c r="A987" s="4"/>
      <c r="B987" s="4"/>
      <c r="C987" s="4"/>
      <c r="D987" s="4"/>
      <c r="E987" s="4"/>
      <c r="F987" s="4"/>
      <c r="G987" s="4"/>
      <c r="H987" s="4"/>
    </row>
    <row r="988">
      <c r="A988" s="4"/>
      <c r="B988" s="4"/>
      <c r="C988" s="4"/>
      <c r="D988" s="4"/>
      <c r="E988" s="4"/>
      <c r="F988" s="4"/>
      <c r="G988" s="4"/>
      <c r="H988" s="4"/>
    </row>
    <row r="989">
      <c r="A989" s="4"/>
      <c r="B989" s="4"/>
      <c r="C989" s="4"/>
      <c r="D989" s="4"/>
      <c r="E989" s="4"/>
      <c r="F989" s="4"/>
      <c r="G989" s="4"/>
      <c r="H989" s="4"/>
    </row>
    <row r="990">
      <c r="A990" s="4"/>
      <c r="B990" s="4"/>
      <c r="C990" s="4"/>
      <c r="D990" s="4"/>
      <c r="E990" s="4"/>
      <c r="F990" s="4"/>
      <c r="G990" s="4"/>
      <c r="H990" s="4"/>
    </row>
    <row r="991">
      <c r="A991" s="4"/>
      <c r="B991" s="4"/>
      <c r="C991" s="4"/>
      <c r="D991" s="4"/>
      <c r="E991" s="4"/>
      <c r="F991" s="4"/>
      <c r="G991" s="4"/>
      <c r="H991" s="4"/>
    </row>
    <row r="992">
      <c r="A992" s="4"/>
      <c r="B992" s="4"/>
      <c r="C992" s="4"/>
      <c r="D992" s="4"/>
      <c r="E992" s="4"/>
      <c r="F992" s="4"/>
      <c r="G992" s="4"/>
      <c r="H992" s="4"/>
    </row>
    <row r="993">
      <c r="A993" s="4"/>
      <c r="B993" s="4"/>
      <c r="C993" s="4"/>
      <c r="D993" s="4"/>
      <c r="E993" s="4"/>
      <c r="F993" s="4"/>
      <c r="G993" s="4"/>
      <c r="H993" s="4"/>
    </row>
    <row r="994">
      <c r="A994" s="4"/>
      <c r="B994" s="4"/>
      <c r="C994" s="4"/>
      <c r="D994" s="4"/>
      <c r="E994" s="4"/>
      <c r="F994" s="4"/>
      <c r="G994" s="4"/>
      <c r="H994" s="4"/>
    </row>
    <row r="995">
      <c r="A995" s="4"/>
      <c r="B995" s="4"/>
      <c r="C995" s="4"/>
      <c r="D995" s="4"/>
      <c r="E995" s="4"/>
      <c r="F995" s="4"/>
      <c r="G995" s="4"/>
      <c r="H995" s="4"/>
    </row>
    <row r="996">
      <c r="A996" s="4"/>
      <c r="B996" s="4"/>
      <c r="C996" s="4"/>
      <c r="D996" s="4"/>
      <c r="E996" s="4"/>
      <c r="F996" s="4"/>
      <c r="G996" s="4"/>
      <c r="H996" s="4"/>
    </row>
    <row r="997">
      <c r="A997" s="4"/>
      <c r="B997" s="4"/>
      <c r="C997" s="4"/>
      <c r="D997" s="4"/>
      <c r="E997" s="4"/>
      <c r="F997" s="4"/>
      <c r="G997" s="4"/>
      <c r="H997" s="4"/>
    </row>
    <row r="998">
      <c r="A998" s="4"/>
      <c r="B998" s="4"/>
      <c r="C998" s="4"/>
      <c r="D998" s="4"/>
      <c r="E998" s="4"/>
      <c r="F998" s="4"/>
      <c r="G998" s="4"/>
      <c r="H998" s="4"/>
    </row>
    <row r="999">
      <c r="A999" s="4"/>
      <c r="B999" s="4"/>
      <c r="C999" s="4"/>
      <c r="D999" s="4"/>
      <c r="E999" s="4"/>
      <c r="F999" s="4"/>
      <c r="G999" s="4"/>
      <c r="H999" s="4"/>
    </row>
    <row r="1000">
      <c r="A1000" s="4"/>
      <c r="B1000" s="4"/>
      <c r="C1000" s="4"/>
      <c r="D1000" s="4"/>
      <c r="E1000" s="4"/>
      <c r="F1000" s="4"/>
      <c r="G1000" s="4"/>
      <c r="H1000" s="4"/>
    </row>
    <row r="1001">
      <c r="A1001" s="4"/>
      <c r="B1001" s="4"/>
      <c r="C1001" s="4"/>
      <c r="D1001" s="4"/>
      <c r="E1001" s="4"/>
      <c r="F1001" s="4"/>
      <c r="G1001" s="4"/>
      <c r="H1001" s="4"/>
    </row>
    <row r="1002">
      <c r="A1002" s="4"/>
      <c r="B1002" s="4"/>
      <c r="C1002" s="4"/>
      <c r="D1002" s="4"/>
      <c r="E1002" s="4"/>
      <c r="F1002" s="4"/>
      <c r="G1002" s="4"/>
      <c r="H1002" s="4"/>
    </row>
    <row r="1003">
      <c r="A1003" s="4"/>
      <c r="B1003" s="4"/>
      <c r="C1003" s="4"/>
      <c r="D1003" s="4"/>
      <c r="E1003" s="4"/>
      <c r="F1003" s="4"/>
      <c r="G1003" s="4"/>
      <c r="H1003" s="4"/>
    </row>
    <row r="1004">
      <c r="A1004" s="4"/>
      <c r="B1004" s="4"/>
      <c r="C1004" s="4"/>
      <c r="D1004" s="4"/>
      <c r="E1004" s="4"/>
      <c r="F1004" s="4"/>
      <c r="G1004" s="4"/>
      <c r="H1004" s="4"/>
    </row>
    <row r="1005">
      <c r="A1005" s="4"/>
      <c r="B1005" s="4"/>
      <c r="C1005" s="4"/>
      <c r="D1005" s="4"/>
      <c r="E1005" s="4"/>
      <c r="F1005" s="4"/>
      <c r="G1005" s="4"/>
      <c r="H1005" s="4"/>
    </row>
    <row r="1006">
      <c r="A1006" s="4"/>
      <c r="B1006" s="4"/>
      <c r="C1006" s="4"/>
      <c r="D1006" s="4"/>
      <c r="E1006" s="4"/>
      <c r="F1006" s="4"/>
      <c r="G1006" s="4"/>
      <c r="H1006" s="4"/>
    </row>
    <row r="1007">
      <c r="A1007" s="4"/>
      <c r="B1007" s="4"/>
      <c r="C1007" s="4"/>
      <c r="D1007" s="4"/>
      <c r="E1007" s="4"/>
      <c r="F1007" s="4"/>
      <c r="G1007" s="4"/>
      <c r="H1007" s="4"/>
    </row>
    <row r="1008">
      <c r="A1008" s="4"/>
      <c r="B1008" s="4"/>
      <c r="C1008" s="4"/>
      <c r="D1008" s="4"/>
      <c r="E1008" s="4"/>
      <c r="F1008" s="4"/>
      <c r="G1008" s="4"/>
      <c r="H1008" s="4"/>
    </row>
    <row r="1009">
      <c r="A1009" s="4"/>
      <c r="B1009" s="4"/>
      <c r="C1009" s="4"/>
      <c r="D1009" s="4"/>
      <c r="E1009" s="4"/>
      <c r="F1009" s="4"/>
      <c r="G1009" s="4"/>
      <c r="H1009" s="4"/>
    </row>
    <row r="1010">
      <c r="A1010" s="4"/>
      <c r="B1010" s="4"/>
      <c r="C1010" s="4"/>
      <c r="D1010" s="4"/>
      <c r="E1010" s="4"/>
      <c r="F1010" s="4"/>
      <c r="G1010" s="4"/>
      <c r="H1010" s="4"/>
    </row>
    <row r="1011">
      <c r="A1011" s="4"/>
      <c r="B1011" s="4"/>
      <c r="C1011" s="4"/>
      <c r="D1011" s="4"/>
      <c r="E1011" s="4"/>
      <c r="F1011" s="4"/>
      <c r="G1011" s="4"/>
      <c r="H1011" s="4"/>
    </row>
    <row r="1012">
      <c r="A1012" s="4"/>
      <c r="B1012" s="4"/>
      <c r="C1012" s="4"/>
      <c r="D1012" s="4"/>
      <c r="E1012" s="4"/>
      <c r="F1012" s="4"/>
      <c r="G1012" s="4"/>
      <c r="H1012" s="4"/>
    </row>
    <row r="1013">
      <c r="A1013" s="4"/>
      <c r="B1013" s="4"/>
      <c r="C1013" s="4"/>
      <c r="D1013" s="4"/>
      <c r="E1013" s="4"/>
      <c r="F1013" s="4"/>
      <c r="G1013" s="4"/>
      <c r="H1013" s="4"/>
    </row>
    <row r="1014">
      <c r="A1014" s="4"/>
      <c r="B1014" s="4"/>
      <c r="C1014" s="4"/>
      <c r="D1014" s="4"/>
      <c r="E1014" s="4"/>
      <c r="F1014" s="4"/>
      <c r="G1014" s="4"/>
      <c r="H1014" s="4"/>
    </row>
    <row r="1015">
      <c r="A1015" s="4"/>
      <c r="B1015" s="4"/>
      <c r="C1015" s="4"/>
      <c r="D1015" s="4"/>
      <c r="E1015" s="4"/>
      <c r="F1015" s="4"/>
      <c r="G1015" s="4"/>
      <c r="H1015" s="4"/>
    </row>
    <row r="1016">
      <c r="A1016" s="4"/>
      <c r="B1016" s="4"/>
      <c r="C1016" s="4"/>
      <c r="D1016" s="4"/>
      <c r="E1016" s="4"/>
      <c r="F1016" s="4"/>
      <c r="G1016" s="4"/>
      <c r="H1016" s="4"/>
    </row>
    <row r="1017">
      <c r="A1017" s="4"/>
      <c r="B1017" s="4"/>
      <c r="C1017" s="4"/>
      <c r="D1017" s="4"/>
      <c r="E1017" s="4"/>
      <c r="F1017" s="4"/>
      <c r="G1017" s="4"/>
      <c r="H1017" s="4"/>
    </row>
    <row r="1018">
      <c r="A1018" s="4"/>
      <c r="B1018" s="4"/>
      <c r="C1018" s="4"/>
      <c r="D1018" s="4"/>
      <c r="E1018" s="4"/>
      <c r="F1018" s="4"/>
      <c r="G1018" s="4"/>
      <c r="H1018" s="4"/>
    </row>
    <row r="1019">
      <c r="A1019" s="4"/>
      <c r="B1019" s="4"/>
      <c r="C1019" s="4"/>
      <c r="D1019" s="4"/>
      <c r="E1019" s="4"/>
      <c r="F1019" s="4"/>
      <c r="G1019" s="4"/>
      <c r="H1019" s="4"/>
    </row>
    <row r="1020">
      <c r="A1020" s="4"/>
      <c r="B1020" s="4"/>
      <c r="C1020" s="4"/>
      <c r="D1020" s="4"/>
      <c r="E1020" s="4"/>
      <c r="F1020" s="4"/>
      <c r="G1020" s="4"/>
      <c r="H1020" s="4"/>
    </row>
    <row r="1021">
      <c r="A1021" s="4"/>
      <c r="B1021" s="4"/>
      <c r="C1021" s="4"/>
      <c r="D1021" s="4"/>
      <c r="E1021" s="4"/>
      <c r="F1021" s="4"/>
      <c r="G1021" s="4"/>
      <c r="H1021" s="4"/>
    </row>
    <row r="1022">
      <c r="A1022" s="4"/>
      <c r="B1022" s="4"/>
      <c r="C1022" s="4"/>
      <c r="D1022" s="4"/>
      <c r="E1022" s="4"/>
      <c r="F1022" s="4"/>
      <c r="G1022" s="4"/>
      <c r="H1022" s="4"/>
    </row>
    <row r="1023">
      <c r="A1023" s="4"/>
      <c r="B1023" s="4"/>
      <c r="C1023" s="4"/>
      <c r="D1023" s="4"/>
      <c r="E1023" s="4"/>
      <c r="F1023" s="4"/>
      <c r="G1023" s="4"/>
      <c r="H1023" s="4"/>
    </row>
    <row r="1024">
      <c r="A1024" s="4"/>
      <c r="B1024" s="4"/>
      <c r="C1024" s="4"/>
      <c r="D1024" s="4"/>
      <c r="E1024" s="4"/>
      <c r="F1024" s="4"/>
      <c r="G1024" s="4"/>
      <c r="H1024" s="4"/>
    </row>
    <row r="1025">
      <c r="A1025" s="4"/>
      <c r="B1025" s="4"/>
      <c r="C1025" s="4"/>
      <c r="D1025" s="4"/>
      <c r="E1025" s="4"/>
      <c r="F1025" s="4"/>
      <c r="G1025" s="4"/>
      <c r="H1025" s="4"/>
    </row>
    <row r="1026">
      <c r="A1026" s="4"/>
      <c r="B1026" s="4"/>
      <c r="C1026" s="4"/>
      <c r="D1026" s="4"/>
      <c r="E1026" s="4"/>
      <c r="F1026" s="4"/>
      <c r="G1026" s="4"/>
      <c r="H1026" s="4"/>
    </row>
    <row r="1027">
      <c r="A1027" s="4"/>
      <c r="B1027" s="4"/>
      <c r="C1027" s="4"/>
      <c r="D1027" s="4"/>
      <c r="E1027" s="4"/>
      <c r="F1027" s="4"/>
      <c r="G1027" s="4"/>
      <c r="H1027" s="4"/>
    </row>
    <row r="1028">
      <c r="A1028" s="4"/>
      <c r="B1028" s="4"/>
      <c r="C1028" s="4"/>
      <c r="D1028" s="4"/>
      <c r="E1028" s="4"/>
      <c r="F1028" s="4"/>
      <c r="G1028" s="4"/>
      <c r="H1028" s="4"/>
    </row>
    <row r="1029">
      <c r="A1029" s="4"/>
      <c r="B1029" s="4"/>
      <c r="C1029" s="4"/>
      <c r="D1029" s="4"/>
      <c r="E1029" s="4"/>
      <c r="F1029" s="4"/>
      <c r="G1029" s="4"/>
      <c r="H1029" s="4"/>
    </row>
    <row r="1030">
      <c r="A1030" s="4"/>
      <c r="B1030" s="4"/>
      <c r="C1030" s="4"/>
      <c r="D1030" s="4"/>
      <c r="E1030" s="4"/>
      <c r="F1030" s="4"/>
      <c r="G1030" s="4"/>
      <c r="H1030" s="4"/>
    </row>
    <row r="1031">
      <c r="A1031" s="4"/>
      <c r="B1031" s="4"/>
      <c r="C1031" s="4"/>
      <c r="D1031" s="4"/>
      <c r="E1031" s="4"/>
      <c r="F1031" s="4"/>
      <c r="G1031" s="4"/>
      <c r="H1031" s="4"/>
    </row>
    <row r="1032">
      <c r="A1032" s="4"/>
      <c r="B1032" s="4"/>
      <c r="C1032" s="4"/>
      <c r="D1032" s="4"/>
      <c r="E1032" s="4"/>
      <c r="F1032" s="4"/>
      <c r="G1032" s="4"/>
      <c r="H1032" s="4"/>
    </row>
    <row r="1033">
      <c r="A1033" s="4"/>
      <c r="B1033" s="4"/>
      <c r="C1033" s="4"/>
      <c r="D1033" s="4"/>
      <c r="E1033" s="4"/>
      <c r="F1033" s="4"/>
      <c r="G1033" s="4"/>
      <c r="H1033" s="4"/>
    </row>
    <row r="1034">
      <c r="A1034" s="4"/>
      <c r="B1034" s="4"/>
      <c r="C1034" s="4"/>
      <c r="D1034" s="4"/>
      <c r="E1034" s="4"/>
      <c r="F1034" s="4"/>
      <c r="G1034" s="4"/>
      <c r="H1034" s="4"/>
    </row>
    <row r="1035">
      <c r="A1035" s="4"/>
      <c r="B1035" s="4"/>
      <c r="C1035" s="4"/>
      <c r="D1035" s="4"/>
      <c r="E1035" s="4"/>
      <c r="F1035" s="4"/>
      <c r="G1035" s="4"/>
      <c r="H1035" s="4"/>
    </row>
    <row r="1036">
      <c r="A1036" s="4"/>
      <c r="B1036" s="4"/>
      <c r="C1036" s="4"/>
      <c r="D1036" s="4"/>
      <c r="E1036" s="4"/>
      <c r="F1036" s="4"/>
      <c r="G1036" s="4"/>
      <c r="H1036" s="4"/>
    </row>
    <row r="1037">
      <c r="A1037" s="4"/>
      <c r="B1037" s="4"/>
      <c r="C1037" s="4"/>
      <c r="D1037" s="4"/>
      <c r="E1037" s="4"/>
      <c r="F1037" s="4"/>
      <c r="G1037" s="4"/>
      <c r="H1037" s="4"/>
    </row>
    <row r="1038">
      <c r="A1038" s="4"/>
      <c r="B1038" s="4"/>
      <c r="C1038" s="4"/>
      <c r="D1038" s="4"/>
      <c r="E1038" s="4"/>
      <c r="F1038" s="4"/>
      <c r="G1038" s="4"/>
      <c r="H1038" s="4"/>
    </row>
    <row r="1039">
      <c r="A1039" s="4"/>
      <c r="B1039" s="4"/>
      <c r="C1039" s="4"/>
      <c r="D1039" s="4"/>
      <c r="E1039" s="4"/>
      <c r="F1039" s="4"/>
      <c r="G1039" s="4"/>
      <c r="H1039" s="4"/>
    </row>
    <row r="1040">
      <c r="A1040" s="4"/>
      <c r="B1040" s="4"/>
      <c r="C1040" s="4"/>
      <c r="D1040" s="4"/>
      <c r="E1040" s="4"/>
      <c r="F1040" s="4"/>
      <c r="G1040" s="4"/>
      <c r="H1040" s="4"/>
    </row>
    <row r="1041">
      <c r="A1041" s="4"/>
      <c r="B1041" s="4"/>
      <c r="C1041" s="4"/>
      <c r="D1041" s="4"/>
      <c r="E1041" s="4"/>
      <c r="F1041" s="4"/>
      <c r="G1041" s="4"/>
      <c r="H1041" s="4"/>
    </row>
    <row r="1042">
      <c r="A1042" s="4"/>
      <c r="B1042" s="4"/>
      <c r="C1042" s="4"/>
      <c r="D1042" s="4"/>
      <c r="E1042" s="4"/>
      <c r="F1042" s="4"/>
      <c r="G1042" s="4"/>
      <c r="H1042" s="4"/>
    </row>
    <row r="1043">
      <c r="A1043" s="4"/>
      <c r="B1043" s="4"/>
      <c r="C1043" s="4"/>
      <c r="D1043" s="4"/>
      <c r="E1043" s="4"/>
      <c r="F1043" s="4"/>
      <c r="G1043" s="4"/>
      <c r="H1043" s="4"/>
    </row>
    <row r="1044">
      <c r="A1044" s="4"/>
      <c r="B1044" s="4"/>
      <c r="C1044" s="4"/>
      <c r="D1044" s="4"/>
      <c r="E1044" s="4"/>
      <c r="F1044" s="4"/>
      <c r="G1044" s="4"/>
      <c r="H1044" s="4"/>
    </row>
    <row r="1045">
      <c r="A1045" s="4"/>
      <c r="B1045" s="4"/>
      <c r="C1045" s="4"/>
      <c r="D1045" s="4"/>
      <c r="E1045" s="4"/>
      <c r="F1045" s="4"/>
      <c r="G1045" s="4"/>
      <c r="H1045" s="4"/>
    </row>
    <row r="1046">
      <c r="A1046" s="4"/>
      <c r="B1046" s="4"/>
      <c r="C1046" s="4"/>
      <c r="D1046" s="4"/>
      <c r="E1046" s="4"/>
      <c r="F1046" s="4"/>
      <c r="G1046" s="4"/>
      <c r="H1046" s="4"/>
    </row>
    <row r="1047">
      <c r="A1047" s="4"/>
      <c r="B1047" s="4"/>
      <c r="C1047" s="4"/>
      <c r="D1047" s="4"/>
      <c r="E1047" s="4"/>
      <c r="F1047" s="4"/>
      <c r="G1047" s="4"/>
      <c r="H1047" s="4"/>
    </row>
    <row r="1048">
      <c r="A1048" s="4"/>
      <c r="B1048" s="4"/>
      <c r="C1048" s="4"/>
      <c r="D1048" s="4"/>
      <c r="E1048" s="4"/>
      <c r="F1048" s="4"/>
      <c r="G1048" s="4"/>
      <c r="H1048" s="4"/>
    </row>
    <row r="1049">
      <c r="A1049" s="4"/>
      <c r="B1049" s="4"/>
      <c r="C1049" s="4"/>
      <c r="D1049" s="4"/>
      <c r="E1049" s="4"/>
      <c r="F1049" s="4"/>
      <c r="G1049" s="4"/>
      <c r="H1049" s="4"/>
    </row>
    <row r="1050">
      <c r="A1050" s="4"/>
      <c r="B1050" s="4"/>
      <c r="C1050" s="4"/>
      <c r="D1050" s="4"/>
      <c r="E1050" s="4"/>
      <c r="F1050" s="4"/>
      <c r="G1050" s="4"/>
      <c r="H1050" s="4"/>
    </row>
    <row r="1051">
      <c r="A1051" s="4"/>
      <c r="B1051" s="4"/>
      <c r="C1051" s="4"/>
      <c r="D1051" s="4"/>
      <c r="E1051" s="4"/>
      <c r="F1051" s="4"/>
      <c r="G1051" s="4"/>
      <c r="H1051" s="4"/>
    </row>
    <row r="1052">
      <c r="A1052" s="4"/>
      <c r="B1052" s="4"/>
      <c r="C1052" s="4"/>
      <c r="D1052" s="4"/>
      <c r="E1052" s="4"/>
      <c r="F1052" s="4"/>
      <c r="G1052" s="4"/>
      <c r="H1052" s="4"/>
    </row>
    <row r="1053">
      <c r="A1053" s="4"/>
      <c r="B1053" s="4"/>
      <c r="C1053" s="4"/>
      <c r="D1053" s="4"/>
      <c r="E1053" s="4"/>
      <c r="F1053" s="4"/>
      <c r="G1053" s="4"/>
      <c r="H1053" s="4"/>
    </row>
    <row r="1054">
      <c r="A1054" s="4"/>
      <c r="B1054" s="4"/>
      <c r="C1054" s="4"/>
      <c r="D1054" s="4"/>
      <c r="E1054" s="4"/>
      <c r="F1054" s="4"/>
      <c r="G1054" s="4"/>
      <c r="H1054" s="4"/>
    </row>
    <row r="1055">
      <c r="A1055" s="4"/>
      <c r="B1055" s="4"/>
      <c r="C1055" s="4"/>
      <c r="D1055" s="4"/>
      <c r="E1055" s="4"/>
      <c r="F1055" s="4"/>
      <c r="G1055" s="4"/>
      <c r="H1055" s="4"/>
    </row>
    <row r="1056">
      <c r="A1056" s="4"/>
      <c r="B1056" s="4"/>
      <c r="C1056" s="4"/>
      <c r="D1056" s="4"/>
      <c r="E1056" s="4"/>
      <c r="F1056" s="4"/>
      <c r="G1056" s="4"/>
      <c r="H1056" s="4"/>
    </row>
    <row r="1057">
      <c r="A1057" s="4"/>
      <c r="B1057" s="4"/>
      <c r="C1057" s="4"/>
      <c r="D1057" s="4"/>
      <c r="E1057" s="4"/>
      <c r="F1057" s="4"/>
      <c r="G1057" s="4"/>
      <c r="H1057" s="4"/>
    </row>
    <row r="1058">
      <c r="A1058" s="4"/>
      <c r="B1058" s="4"/>
      <c r="C1058" s="4"/>
      <c r="D1058" s="4"/>
      <c r="E1058" s="4"/>
      <c r="F1058" s="4"/>
      <c r="G1058" s="4"/>
      <c r="H1058" s="4"/>
    </row>
    <row r="1059">
      <c r="A1059" s="4"/>
      <c r="B1059" s="4"/>
      <c r="C1059" s="4"/>
      <c r="D1059" s="4"/>
      <c r="E1059" s="4"/>
      <c r="F1059" s="4"/>
      <c r="G1059" s="4"/>
      <c r="H1059" s="4"/>
    </row>
    <row r="1060">
      <c r="A1060" s="4"/>
      <c r="B1060" s="4"/>
      <c r="C1060" s="4"/>
      <c r="D1060" s="4"/>
      <c r="E1060" s="4"/>
      <c r="F1060" s="4"/>
      <c r="G1060" s="4"/>
      <c r="H1060" s="4"/>
    </row>
    <row r="1061">
      <c r="A1061" s="4"/>
      <c r="B1061" s="4"/>
      <c r="C1061" s="4"/>
      <c r="D1061" s="4"/>
      <c r="E1061" s="4"/>
      <c r="F1061" s="4"/>
      <c r="G1061" s="4"/>
      <c r="H1061" s="4"/>
    </row>
    <row r="1062">
      <c r="A1062" s="4"/>
      <c r="B1062" s="4"/>
      <c r="C1062" s="4"/>
      <c r="D1062" s="4"/>
      <c r="E1062" s="4"/>
      <c r="F1062" s="4"/>
      <c r="G1062" s="4"/>
      <c r="H1062" s="4"/>
    </row>
    <row r="1063">
      <c r="A1063" s="4"/>
      <c r="B1063" s="4"/>
      <c r="C1063" s="4"/>
      <c r="D1063" s="4"/>
      <c r="E1063" s="4"/>
      <c r="F1063" s="4"/>
      <c r="G1063" s="4"/>
      <c r="H1063" s="4"/>
    </row>
    <row r="1064">
      <c r="A1064" s="4"/>
      <c r="B1064" s="4"/>
      <c r="C1064" s="4"/>
      <c r="D1064" s="4"/>
      <c r="E1064" s="4"/>
      <c r="F1064" s="4"/>
      <c r="G1064" s="4"/>
      <c r="H1064" s="4"/>
    </row>
    <row r="1065">
      <c r="A1065" s="4"/>
      <c r="B1065" s="4"/>
      <c r="C1065" s="4"/>
      <c r="D1065" s="4"/>
      <c r="E1065" s="4"/>
      <c r="F1065" s="4"/>
      <c r="G1065" s="4"/>
      <c r="H1065" s="4"/>
    </row>
    <row r="1066">
      <c r="A1066" s="4"/>
      <c r="B1066" s="4"/>
      <c r="C1066" s="4"/>
      <c r="D1066" s="4"/>
      <c r="E1066" s="4"/>
      <c r="F1066" s="4"/>
      <c r="G1066" s="4"/>
      <c r="H1066" s="4"/>
    </row>
    <row r="1067">
      <c r="A1067" s="4"/>
      <c r="B1067" s="4"/>
      <c r="C1067" s="4"/>
      <c r="D1067" s="4"/>
      <c r="E1067" s="4"/>
      <c r="F1067" s="4"/>
      <c r="G1067" s="4"/>
      <c r="H1067" s="4"/>
    </row>
    <row r="1068">
      <c r="A1068" s="4"/>
      <c r="B1068" s="4"/>
      <c r="C1068" s="4"/>
      <c r="D1068" s="4"/>
      <c r="E1068" s="4"/>
      <c r="F1068" s="4"/>
      <c r="G1068" s="4"/>
      <c r="H1068" s="4"/>
    </row>
    <row r="1069">
      <c r="A1069" s="4"/>
      <c r="B1069" s="4"/>
      <c r="C1069" s="4"/>
      <c r="D1069" s="4"/>
      <c r="E1069" s="4"/>
      <c r="F1069" s="4"/>
      <c r="G1069" s="4"/>
      <c r="H1069" s="4"/>
    </row>
    <row r="1070">
      <c r="A1070" s="4"/>
      <c r="B1070" s="4"/>
      <c r="C1070" s="4"/>
      <c r="D1070" s="4"/>
      <c r="E1070" s="4"/>
      <c r="F1070" s="4"/>
      <c r="G1070" s="4"/>
      <c r="H1070" s="4"/>
    </row>
    <row r="1071">
      <c r="A1071" s="4"/>
      <c r="B1071" s="4"/>
      <c r="C1071" s="4"/>
      <c r="D1071" s="4"/>
      <c r="E1071" s="4"/>
      <c r="F1071" s="4"/>
      <c r="G1071" s="4"/>
      <c r="H1071" s="4"/>
    </row>
    <row r="1072">
      <c r="A1072" s="4"/>
      <c r="B1072" s="4"/>
      <c r="C1072" s="4"/>
      <c r="D1072" s="4"/>
      <c r="E1072" s="4"/>
      <c r="F1072" s="4"/>
      <c r="G1072" s="4"/>
      <c r="H1072" s="4"/>
    </row>
    <row r="1073">
      <c r="A1073" s="4"/>
      <c r="B1073" s="4"/>
      <c r="C1073" s="4"/>
      <c r="D1073" s="4"/>
      <c r="E1073" s="4"/>
      <c r="F1073" s="4"/>
      <c r="G1073" s="4"/>
      <c r="H1073" s="4"/>
    </row>
    <row r="1074">
      <c r="A1074" s="4"/>
      <c r="B1074" s="4"/>
      <c r="C1074" s="4"/>
      <c r="D1074" s="4"/>
      <c r="E1074" s="4"/>
      <c r="F1074" s="4"/>
      <c r="G1074" s="4"/>
      <c r="H1074" s="4"/>
    </row>
    <row r="1075">
      <c r="A1075" s="4"/>
      <c r="B1075" s="4"/>
      <c r="C1075" s="4"/>
      <c r="D1075" s="4"/>
      <c r="E1075" s="4"/>
      <c r="F1075" s="4"/>
      <c r="G1075" s="4"/>
      <c r="H1075" s="4"/>
    </row>
    <row r="1076">
      <c r="A1076" s="4"/>
      <c r="B1076" s="4"/>
      <c r="C1076" s="4"/>
      <c r="D1076" s="4"/>
      <c r="E1076" s="4"/>
      <c r="F1076" s="4"/>
      <c r="G1076" s="4"/>
      <c r="H1076" s="4"/>
    </row>
    <row r="1077">
      <c r="A1077" s="4"/>
      <c r="B1077" s="4"/>
      <c r="C1077" s="4"/>
      <c r="D1077" s="4"/>
      <c r="E1077" s="4"/>
      <c r="F1077" s="4"/>
      <c r="G1077" s="4"/>
      <c r="H1077" s="4"/>
    </row>
    <row r="1078">
      <c r="A1078" s="4"/>
      <c r="B1078" s="4"/>
      <c r="C1078" s="4"/>
      <c r="D1078" s="4"/>
      <c r="E1078" s="4"/>
      <c r="F1078" s="4"/>
      <c r="G1078" s="4"/>
      <c r="H1078" s="4"/>
    </row>
    <row r="1079">
      <c r="A1079" s="4"/>
      <c r="B1079" s="4"/>
      <c r="C1079" s="4"/>
      <c r="D1079" s="4"/>
      <c r="E1079" s="4"/>
      <c r="F1079" s="4"/>
      <c r="G1079" s="4"/>
      <c r="H1079" s="4"/>
    </row>
    <row r="1080">
      <c r="A1080" s="4"/>
      <c r="B1080" s="4"/>
      <c r="C1080" s="4"/>
      <c r="D1080" s="4"/>
      <c r="E1080" s="4"/>
      <c r="F1080" s="4"/>
      <c r="G1080" s="4"/>
      <c r="H1080" s="4"/>
    </row>
    <row r="1081">
      <c r="A1081" s="4"/>
      <c r="B1081" s="4"/>
      <c r="C1081" s="4"/>
      <c r="D1081" s="4"/>
      <c r="E1081" s="4"/>
      <c r="F1081" s="4"/>
      <c r="G1081" s="4"/>
      <c r="H1081" s="4"/>
    </row>
    <row r="1082">
      <c r="A1082" s="4"/>
      <c r="B1082" s="4"/>
      <c r="C1082" s="4"/>
      <c r="D1082" s="4"/>
      <c r="E1082" s="4"/>
      <c r="F1082" s="4"/>
      <c r="G1082" s="4"/>
      <c r="H1082" s="4"/>
    </row>
    <row r="1083">
      <c r="A1083" s="4"/>
      <c r="B1083" s="4"/>
      <c r="C1083" s="4"/>
      <c r="D1083" s="4"/>
      <c r="E1083" s="4"/>
      <c r="F1083" s="4"/>
      <c r="G1083" s="4"/>
      <c r="H1083" s="4"/>
    </row>
    <row r="1084">
      <c r="A1084" s="4"/>
      <c r="B1084" s="4"/>
      <c r="C1084" s="4"/>
      <c r="D1084" s="4"/>
      <c r="E1084" s="4"/>
      <c r="F1084" s="4"/>
      <c r="G1084" s="4"/>
      <c r="H1084" s="4"/>
    </row>
    <row r="1085">
      <c r="A1085" s="4"/>
      <c r="B1085" s="4"/>
      <c r="C1085" s="4"/>
      <c r="D1085" s="4"/>
      <c r="E1085" s="4"/>
      <c r="F1085" s="4"/>
      <c r="G1085" s="4"/>
      <c r="H1085" s="4"/>
    </row>
    <row r="1086">
      <c r="A1086" s="4"/>
      <c r="B1086" s="4"/>
      <c r="C1086" s="4"/>
      <c r="D1086" s="4"/>
      <c r="E1086" s="4"/>
      <c r="F1086" s="4"/>
      <c r="G1086" s="4"/>
      <c r="H1086" s="4"/>
    </row>
    <row r="1087">
      <c r="A1087" s="4"/>
      <c r="F1087" s="4"/>
    </row>
    <row r="1088">
      <c r="A1088" s="4"/>
      <c r="F1088" s="4"/>
    </row>
    <row r="1089">
      <c r="A1089" s="4"/>
      <c r="F1089" s="4"/>
    </row>
    <row r="1090">
      <c r="A1090" s="4"/>
      <c r="F1090" s="4"/>
    </row>
    <row r="1091">
      <c r="A1091" s="4"/>
      <c r="F1091" s="4"/>
    </row>
    <row r="1092">
      <c r="A1092" s="4"/>
      <c r="F1092" s="4"/>
    </row>
    <row r="1093">
      <c r="A1093" s="4"/>
      <c r="F1093" s="4"/>
    </row>
    <row r="1094">
      <c r="A1094" s="4"/>
      <c r="F1094" s="4"/>
    </row>
    <row r="1095">
      <c r="A1095" s="4"/>
      <c r="F1095" s="4"/>
    </row>
    <row r="1096">
      <c r="A1096" s="4"/>
      <c r="F1096" s="4"/>
    </row>
    <row r="1097">
      <c r="A1097" s="4"/>
      <c r="F1097" s="4"/>
    </row>
    <row r="1098">
      <c r="A1098" s="4"/>
      <c r="F1098" s="4"/>
    </row>
    <row r="1099">
      <c r="A1099" s="4"/>
      <c r="F1099" s="4"/>
    </row>
    <row r="1100">
      <c r="A1100" s="4"/>
      <c r="F1100" s="4"/>
    </row>
    <row r="1101">
      <c r="A1101" s="4"/>
      <c r="F1101" s="4"/>
    </row>
    <row r="1102">
      <c r="A1102" s="4"/>
      <c r="F1102" s="4"/>
    </row>
    <row r="1103">
      <c r="A1103" s="4"/>
      <c r="F1103" s="4"/>
    </row>
    <row r="1104">
      <c r="A1104" s="4"/>
      <c r="F1104" s="4"/>
    </row>
    <row r="1105">
      <c r="A1105" s="4"/>
      <c r="F1105" s="4"/>
    </row>
    <row r="1106">
      <c r="A1106" s="4"/>
      <c r="F1106" s="4"/>
    </row>
    <row r="1107">
      <c r="A1107" s="4"/>
      <c r="F1107" s="4"/>
    </row>
    <row r="1108">
      <c r="A1108" s="4"/>
      <c r="F1108" s="4"/>
    </row>
    <row r="1109">
      <c r="A1109" s="4"/>
      <c r="F1109" s="4"/>
    </row>
    <row r="1110">
      <c r="A1110" s="4"/>
      <c r="F1110" s="4"/>
    </row>
    <row r="1111">
      <c r="A1111" s="4"/>
      <c r="F1111" s="4"/>
    </row>
    <row r="1112">
      <c r="A1112" s="4"/>
      <c r="F1112" s="4"/>
    </row>
    <row r="1113">
      <c r="A1113" s="4"/>
      <c r="F1113" s="4"/>
    </row>
    <row r="1114">
      <c r="A1114" s="4"/>
      <c r="F1114" s="4"/>
    </row>
    <row r="1115">
      <c r="A1115" s="4"/>
      <c r="F1115" s="4"/>
    </row>
    <row r="1116">
      <c r="A1116" s="4"/>
      <c r="F1116" s="4"/>
    </row>
    <row r="1117">
      <c r="A1117" s="4"/>
      <c r="F1117" s="4"/>
    </row>
    <row r="1118">
      <c r="A1118" s="4"/>
      <c r="F1118" s="4"/>
    </row>
    <row r="1119">
      <c r="A1119" s="4"/>
      <c r="F1119" s="4"/>
    </row>
    <row r="1120">
      <c r="A1120" s="4"/>
      <c r="F1120" s="4"/>
    </row>
    <row r="1121">
      <c r="A1121" s="4"/>
      <c r="F1121" s="4"/>
    </row>
    <row r="1122">
      <c r="A1122" s="4"/>
      <c r="F1122" s="4"/>
    </row>
    <row r="1123">
      <c r="A1123" s="4"/>
      <c r="F1123" s="4"/>
    </row>
    <row r="1124">
      <c r="A1124" s="4"/>
      <c r="F1124" s="4"/>
    </row>
    <row r="1125">
      <c r="A1125" s="4"/>
      <c r="F1125" s="4"/>
    </row>
    <row r="1126">
      <c r="A1126" s="4"/>
      <c r="F1126" s="4"/>
    </row>
    <row r="1127">
      <c r="A1127" s="4"/>
      <c r="F1127" s="4"/>
    </row>
    <row r="1128">
      <c r="A1128" s="4"/>
      <c r="F1128" s="4"/>
    </row>
    <row r="1129">
      <c r="A1129" s="4"/>
      <c r="F1129" s="4"/>
    </row>
    <row r="1130">
      <c r="A1130" s="4"/>
      <c r="F1130" s="4"/>
    </row>
    <row r="1131">
      <c r="A1131" s="4"/>
      <c r="F1131" s="4"/>
    </row>
    <row r="1132">
      <c r="A1132" s="4"/>
      <c r="F1132" s="4"/>
    </row>
    <row r="1133">
      <c r="A1133" s="4"/>
      <c r="F1133" s="4"/>
    </row>
    <row r="1134">
      <c r="A1134" s="4"/>
      <c r="F1134" s="4"/>
    </row>
    <row r="1135">
      <c r="A1135" s="4"/>
      <c r="F1135" s="4"/>
    </row>
    <row r="1136">
      <c r="A1136" s="4"/>
      <c r="F1136" s="4"/>
    </row>
    <row r="1137">
      <c r="A1137" s="4"/>
      <c r="F1137" s="4"/>
    </row>
    <row r="1138">
      <c r="A1138" s="4"/>
      <c r="F1138" s="4"/>
    </row>
    <row r="1139">
      <c r="A1139" s="4"/>
      <c r="F1139" s="4"/>
    </row>
    <row r="1140">
      <c r="A1140" s="4"/>
      <c r="F1140" s="4"/>
    </row>
    <row r="1141">
      <c r="A1141" s="4"/>
      <c r="F1141" s="4"/>
    </row>
    <row r="1142">
      <c r="A1142" s="4"/>
      <c r="F1142" s="4"/>
    </row>
    <row r="1143">
      <c r="A1143" s="4"/>
      <c r="F1143" s="4"/>
    </row>
    <row r="1144">
      <c r="A1144" s="4"/>
    </row>
    <row r="1145">
      <c r="A1145" s="4"/>
    </row>
    <row r="1146">
      <c r="A1146" s="4"/>
    </row>
    <row r="1147">
      <c r="A1147" s="4"/>
    </row>
    <row r="1148">
      <c r="A1148" s="4"/>
    </row>
    <row r="1149">
      <c r="A1149" s="4"/>
    </row>
    <row r="1150">
      <c r="A1150" s="4"/>
    </row>
    <row r="1151">
      <c r="A1151" s="4"/>
    </row>
    <row r="1152">
      <c r="A1152" s="4"/>
    </row>
    <row r="1153">
      <c r="A1153" s="4"/>
    </row>
    <row r="1154">
      <c r="A1154" s="4"/>
    </row>
    <row r="1155">
      <c r="A1155" s="4"/>
    </row>
    <row r="1156">
      <c r="A1156" s="4"/>
    </row>
    <row r="1157">
      <c r="A1157" s="4"/>
    </row>
    <row r="1158">
      <c r="A1158" s="4"/>
    </row>
    <row r="1159">
      <c r="A1159" s="4"/>
    </row>
    <row r="1160">
      <c r="A1160" s="4"/>
    </row>
    <row r="1161">
      <c r="A1161" s="4"/>
    </row>
    <row r="1162">
      <c r="A1162" s="4"/>
    </row>
    <row r="1163">
      <c r="A1163" s="4"/>
    </row>
    <row r="1164">
      <c r="A1164" s="4"/>
    </row>
    <row r="1165">
      <c r="A1165" s="4"/>
    </row>
    <row r="1166">
      <c r="A1166" s="4"/>
    </row>
    <row r="1167">
      <c r="A1167" s="4"/>
    </row>
  </sheetData>
  <hyperlinks>
    <hyperlink r:id="rId1" ref="E578"/>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37.25"/>
    <col customWidth="1" min="12" max="12" width="13.25"/>
    <col customWidth="1" min="31" max="31" width="12.88"/>
  </cols>
  <sheetData>
    <row r="1">
      <c r="A1" s="352" t="s">
        <v>687</v>
      </c>
      <c r="B1" s="353"/>
      <c r="C1" s="256"/>
      <c r="D1" s="256"/>
      <c r="E1" s="256"/>
      <c r="F1" s="256"/>
      <c r="G1" s="4"/>
      <c r="H1" s="4"/>
      <c r="I1" s="4"/>
      <c r="J1" s="4"/>
      <c r="K1" s="4"/>
      <c r="L1" s="4"/>
      <c r="M1" s="4"/>
    </row>
    <row r="2">
      <c r="A2" s="354"/>
      <c r="B2" s="355" t="s">
        <v>689</v>
      </c>
      <c r="C2" s="356">
        <v>44684.0</v>
      </c>
      <c r="D2" s="331"/>
      <c r="E2" s="355" t="s">
        <v>690</v>
      </c>
      <c r="F2" s="357" t="s">
        <v>691</v>
      </c>
      <c r="G2" s="4"/>
      <c r="H2" s="325"/>
      <c r="I2" s="358" t="s">
        <v>690</v>
      </c>
      <c r="J2" s="357" t="s">
        <v>692</v>
      </c>
      <c r="K2" s="234" t="s">
        <v>693</v>
      </c>
      <c r="L2" s="4"/>
      <c r="M2" s="4"/>
    </row>
    <row r="3">
      <c r="A3" s="354"/>
      <c r="B3" s="355" t="s">
        <v>694</v>
      </c>
      <c r="C3" s="356">
        <v>44691.0</v>
      </c>
      <c r="D3" s="331"/>
      <c r="E3" s="331">
        <v>0.0</v>
      </c>
      <c r="F3" s="359">
        <f>C7</f>
        <v>166</v>
      </c>
      <c r="G3" s="4"/>
      <c r="H3" s="240"/>
      <c r="I3" s="239">
        <v>0.0</v>
      </c>
      <c r="J3" s="359">
        <f>C7</f>
        <v>166</v>
      </c>
      <c r="K3" s="360">
        <f>F3</f>
        <v>166</v>
      </c>
      <c r="L3" s="4"/>
      <c r="M3" s="4"/>
    </row>
    <row r="4">
      <c r="A4" s="354"/>
      <c r="B4" s="355" t="s">
        <v>695</v>
      </c>
      <c r="C4" s="336">
        <f>C3-C2+1</f>
        <v>8</v>
      </c>
      <c r="D4" s="331"/>
      <c r="E4" s="331">
        <v>1.0</v>
      </c>
      <c r="F4" s="359">
        <f>F3-E106</f>
        <v>156.5</v>
      </c>
      <c r="G4" s="4"/>
      <c r="H4" s="240"/>
      <c r="I4" s="239">
        <v>1.0</v>
      </c>
      <c r="J4" s="360">
        <f>J3-C8</f>
        <v>145.25</v>
      </c>
      <c r="K4" s="360">
        <f>K3-E106</f>
        <v>156.5</v>
      </c>
      <c r="L4" s="4"/>
      <c r="M4" s="4"/>
    </row>
    <row r="5">
      <c r="A5" s="354"/>
      <c r="B5" s="355" t="s">
        <v>696</v>
      </c>
      <c r="C5" s="336">
        <v>5.0</v>
      </c>
      <c r="D5" s="331"/>
      <c r="E5" s="331">
        <v>2.0</v>
      </c>
      <c r="F5" s="359">
        <f>F4-F106</f>
        <v>142</v>
      </c>
      <c r="G5" s="4"/>
      <c r="H5" s="240"/>
      <c r="I5" s="239">
        <v>2.0</v>
      </c>
      <c r="J5" s="360">
        <f>J4-C8</f>
        <v>124.5</v>
      </c>
      <c r="K5" s="360">
        <f>K4-F106</f>
        <v>142</v>
      </c>
      <c r="L5" s="4"/>
      <c r="M5" s="4"/>
    </row>
    <row r="6">
      <c r="A6" s="354"/>
      <c r="B6" s="355" t="s">
        <v>697</v>
      </c>
      <c r="C6" s="336">
        <v>175.0</v>
      </c>
      <c r="D6" s="331"/>
      <c r="E6" s="331">
        <v>3.0</v>
      </c>
      <c r="F6" s="360">
        <f>F5-G106</f>
        <v>125</v>
      </c>
      <c r="G6" s="4"/>
      <c r="H6" s="240"/>
      <c r="I6" s="239">
        <v>3.0</v>
      </c>
      <c r="J6" s="360">
        <f>J5-C8</f>
        <v>103.75</v>
      </c>
      <c r="K6" s="360">
        <f>K5-G106</f>
        <v>125</v>
      </c>
      <c r="L6" s="4"/>
      <c r="M6" s="4"/>
    </row>
    <row r="7">
      <c r="A7" s="354"/>
      <c r="B7" s="355" t="s">
        <v>698</v>
      </c>
      <c r="C7" s="336">
        <v>166.0</v>
      </c>
      <c r="D7" s="331"/>
      <c r="E7" s="331">
        <v>4.0</v>
      </c>
      <c r="F7" s="360">
        <f>F6-H106</f>
        <v>104.25</v>
      </c>
      <c r="G7" s="4"/>
      <c r="H7" s="240"/>
      <c r="I7" s="239">
        <v>4.0</v>
      </c>
      <c r="J7" s="360">
        <f>J6-C8</f>
        <v>83</v>
      </c>
      <c r="K7" s="360">
        <f>K6-H106</f>
        <v>104.25</v>
      </c>
      <c r="L7" s="4"/>
      <c r="M7" s="4"/>
    </row>
    <row r="8">
      <c r="A8" s="354"/>
      <c r="B8" s="355" t="s">
        <v>699</v>
      </c>
      <c r="C8" s="331">
        <f>C7/C4</f>
        <v>20.75</v>
      </c>
      <c r="D8" s="331"/>
      <c r="E8" s="331">
        <v>5.0</v>
      </c>
      <c r="F8" s="360">
        <f>F7-I106</f>
        <v>88.75</v>
      </c>
      <c r="G8" s="4"/>
      <c r="H8" s="240"/>
      <c r="I8" s="239">
        <v>5.0</v>
      </c>
      <c r="J8" s="360">
        <f>J7-C8</f>
        <v>62.25</v>
      </c>
      <c r="K8" s="360">
        <f>K7-I106</f>
        <v>88.75</v>
      </c>
      <c r="L8" s="4"/>
      <c r="M8" s="4"/>
    </row>
    <row r="9">
      <c r="A9" s="354"/>
      <c r="B9" s="239"/>
      <c r="C9" s="239"/>
      <c r="D9" s="239"/>
      <c r="E9" s="239">
        <v>6.0</v>
      </c>
      <c r="F9" s="360">
        <f>F8-J106</f>
        <v>75.25</v>
      </c>
      <c r="G9" s="4"/>
      <c r="H9" s="240"/>
      <c r="I9" s="239">
        <v>6.0</v>
      </c>
      <c r="J9" s="360">
        <f>J8-C8</f>
        <v>41.5</v>
      </c>
      <c r="K9" s="360">
        <f>K8-J106</f>
        <v>75.25</v>
      </c>
      <c r="L9" s="4"/>
      <c r="M9" s="4"/>
    </row>
    <row r="10">
      <c r="A10" s="4"/>
      <c r="B10" s="238"/>
      <c r="C10" s="238"/>
      <c r="D10" s="238"/>
      <c r="E10" s="235">
        <v>7.0</v>
      </c>
      <c r="F10" s="361">
        <f>F9-K106</f>
        <v>60</v>
      </c>
      <c r="G10" s="4"/>
      <c r="H10" s="4"/>
      <c r="I10" s="235">
        <v>7.0</v>
      </c>
      <c r="J10" s="361">
        <f>J9-C8</f>
        <v>20.75</v>
      </c>
      <c r="K10" s="361">
        <f>K9-K106</f>
        <v>60</v>
      </c>
      <c r="L10" s="4"/>
      <c r="M10" s="4"/>
    </row>
    <row r="11">
      <c r="A11" s="4"/>
      <c r="B11" s="238"/>
      <c r="C11" s="238"/>
      <c r="D11" s="238"/>
      <c r="E11" s="235">
        <v>8.0</v>
      </c>
      <c r="F11" s="361">
        <f>F10-L106</f>
        <v>38.5</v>
      </c>
      <c r="G11" s="4"/>
      <c r="H11" s="4"/>
      <c r="I11" s="235">
        <v>8.0</v>
      </c>
      <c r="J11" s="361">
        <f>J10-C8</f>
        <v>0</v>
      </c>
      <c r="K11" s="361">
        <f>K10-L106</f>
        <v>38.5</v>
      </c>
      <c r="L11" s="4"/>
      <c r="M11" s="4"/>
    </row>
    <row r="12">
      <c r="A12" s="4"/>
      <c r="B12" s="4"/>
      <c r="E12" s="3"/>
      <c r="F12" s="362"/>
      <c r="G12" s="8"/>
      <c r="H12" s="4"/>
      <c r="I12" s="3"/>
      <c r="J12" s="4"/>
      <c r="K12" s="4"/>
      <c r="L12" s="4"/>
      <c r="M12" s="4"/>
    </row>
    <row r="13">
      <c r="A13" s="4"/>
      <c r="B13" s="4"/>
      <c r="C13" s="4"/>
      <c r="D13" s="4"/>
      <c r="E13" s="3"/>
      <c r="F13" s="4"/>
      <c r="G13" s="4"/>
      <c r="H13" s="4"/>
      <c r="I13" s="3"/>
      <c r="J13" s="4"/>
      <c r="K13" s="4"/>
      <c r="L13" s="4"/>
      <c r="M13" s="4"/>
    </row>
    <row r="14">
      <c r="A14" s="4"/>
      <c r="B14" s="4"/>
      <c r="C14" s="4"/>
      <c r="D14" s="4"/>
      <c r="E14" s="4"/>
      <c r="F14" s="4"/>
      <c r="G14" s="4"/>
      <c r="H14" s="4"/>
      <c r="I14" s="3"/>
      <c r="J14" s="4"/>
      <c r="K14" s="3"/>
      <c r="L14" s="4"/>
      <c r="M14" s="4"/>
    </row>
    <row r="15">
      <c r="A15" s="4"/>
      <c r="B15" s="4"/>
      <c r="C15" s="4"/>
      <c r="D15" s="3"/>
      <c r="E15" s="353" t="s">
        <v>700</v>
      </c>
      <c r="F15" s="353" t="s">
        <v>701</v>
      </c>
      <c r="G15" s="353" t="s">
        <v>702</v>
      </c>
      <c r="H15" s="353" t="s">
        <v>703</v>
      </c>
      <c r="I15" s="353" t="s">
        <v>704</v>
      </c>
      <c r="J15" s="254" t="s">
        <v>704</v>
      </c>
      <c r="K15" s="353" t="s">
        <v>705</v>
      </c>
      <c r="L15" s="353" t="s">
        <v>700</v>
      </c>
      <c r="M15" s="4"/>
    </row>
    <row r="16">
      <c r="A16" s="363" t="s">
        <v>706</v>
      </c>
      <c r="B16" s="363" t="s">
        <v>707</v>
      </c>
      <c r="C16" s="364" t="s">
        <v>708</v>
      </c>
      <c r="D16" s="365"/>
      <c r="E16" s="365"/>
      <c r="F16" s="365"/>
      <c r="G16" s="365"/>
      <c r="H16" s="365"/>
      <c r="I16" s="365"/>
      <c r="J16" s="365"/>
      <c r="K16" s="365"/>
      <c r="L16" s="366"/>
      <c r="M16" s="367"/>
    </row>
    <row r="17">
      <c r="A17" s="368"/>
      <c r="B17" s="368"/>
      <c r="C17" s="369"/>
      <c r="D17" s="363">
        <v>0.0</v>
      </c>
      <c r="E17" s="363">
        <v>1.0</v>
      </c>
      <c r="F17" s="363">
        <v>2.0</v>
      </c>
      <c r="G17" s="363">
        <f t="shared" ref="G17:L17" si="1">F17+1</f>
        <v>3</v>
      </c>
      <c r="H17" s="363">
        <f t="shared" si="1"/>
        <v>4</v>
      </c>
      <c r="I17" s="363">
        <f t="shared" si="1"/>
        <v>5</v>
      </c>
      <c r="J17" s="363">
        <f t="shared" si="1"/>
        <v>6</v>
      </c>
      <c r="K17" s="363">
        <f t="shared" si="1"/>
        <v>7</v>
      </c>
      <c r="L17" s="363">
        <f t="shared" si="1"/>
        <v>8</v>
      </c>
      <c r="M17" s="367"/>
    </row>
    <row r="18">
      <c r="A18" s="233" t="s">
        <v>68</v>
      </c>
      <c r="B18" s="237"/>
      <c r="C18" s="235"/>
      <c r="D18" s="235"/>
      <c r="E18" s="238"/>
      <c r="F18" s="235"/>
      <c r="G18" s="235"/>
      <c r="H18" s="235"/>
      <c r="I18" s="238"/>
      <c r="J18" s="235">
        <v>0.0</v>
      </c>
      <c r="K18" s="235">
        <v>0.0</v>
      </c>
      <c r="L18" s="235">
        <v>0.0</v>
      </c>
      <c r="M18" s="9"/>
    </row>
    <row r="19">
      <c r="A19" s="236"/>
      <c r="B19" s="370" t="s">
        <v>67</v>
      </c>
      <c r="C19" s="239">
        <v>2.0</v>
      </c>
      <c r="D19" s="235">
        <v>0.0</v>
      </c>
      <c r="E19" s="235">
        <v>0.5</v>
      </c>
      <c r="F19" s="235">
        <v>0.5</v>
      </c>
      <c r="G19" s="235">
        <v>2.0</v>
      </c>
      <c r="H19" s="235">
        <v>2.0</v>
      </c>
      <c r="I19" s="235">
        <v>0.0</v>
      </c>
      <c r="J19" s="235">
        <v>0.0</v>
      </c>
      <c r="K19" s="235">
        <v>0.0</v>
      </c>
      <c r="L19" s="235">
        <v>0.0</v>
      </c>
      <c r="M19" s="9"/>
    </row>
    <row r="20">
      <c r="A20" s="236"/>
      <c r="B20" s="370" t="s">
        <v>70</v>
      </c>
      <c r="C20" s="239">
        <v>2.0</v>
      </c>
      <c r="D20" s="235">
        <v>0.0</v>
      </c>
      <c r="E20" s="235">
        <v>0.5</v>
      </c>
      <c r="F20" s="235">
        <v>0.5</v>
      </c>
      <c r="G20" s="235">
        <v>2.0</v>
      </c>
      <c r="H20" s="235">
        <v>2.0</v>
      </c>
      <c r="I20" s="235">
        <v>0.0</v>
      </c>
      <c r="J20" s="235">
        <v>0.0</v>
      </c>
      <c r="K20" s="235">
        <v>0.0</v>
      </c>
      <c r="L20" s="235">
        <v>0.0</v>
      </c>
      <c r="M20" s="9"/>
    </row>
    <row r="21">
      <c r="A21" s="236"/>
      <c r="B21" s="371" t="s">
        <v>71</v>
      </c>
      <c r="C21" s="239">
        <v>2.0</v>
      </c>
      <c r="D21" s="235">
        <v>0.0</v>
      </c>
      <c r="E21" s="235">
        <v>0.5</v>
      </c>
      <c r="F21" s="235">
        <v>0.5</v>
      </c>
      <c r="G21" s="235">
        <v>2.0</v>
      </c>
      <c r="H21" s="235">
        <v>2.0</v>
      </c>
      <c r="I21" s="235">
        <v>1.0</v>
      </c>
      <c r="J21" s="235">
        <v>0.0</v>
      </c>
      <c r="K21" s="235">
        <v>0.0</v>
      </c>
      <c r="L21" s="235">
        <v>0.0</v>
      </c>
      <c r="M21" s="9"/>
    </row>
    <row r="22">
      <c r="A22" s="236"/>
      <c r="B22" s="371" t="s">
        <v>72</v>
      </c>
      <c r="C22" s="239">
        <v>2.0</v>
      </c>
      <c r="D22" s="235">
        <v>0.0</v>
      </c>
      <c r="E22" s="235">
        <v>0.0</v>
      </c>
      <c r="F22" s="235">
        <v>0.0</v>
      </c>
      <c r="G22" s="235">
        <v>2.0</v>
      </c>
      <c r="H22" s="235">
        <v>2.0</v>
      </c>
      <c r="I22" s="235">
        <v>0.0</v>
      </c>
      <c r="J22" s="235">
        <v>0.0</v>
      </c>
      <c r="K22" s="235">
        <v>0.0</v>
      </c>
      <c r="L22" s="235">
        <v>0.0</v>
      </c>
      <c r="M22" s="9"/>
    </row>
    <row r="23">
      <c r="A23" s="236"/>
      <c r="B23" s="239" t="s">
        <v>74</v>
      </c>
      <c r="C23" s="239">
        <v>1.0</v>
      </c>
      <c r="D23" s="235">
        <v>0.0</v>
      </c>
      <c r="E23" s="235">
        <v>0.0</v>
      </c>
      <c r="F23" s="235">
        <v>0.0</v>
      </c>
      <c r="G23" s="235">
        <v>1.0</v>
      </c>
      <c r="H23" s="235">
        <v>1.0</v>
      </c>
      <c r="I23" s="235">
        <v>1.0</v>
      </c>
      <c r="J23" s="235">
        <v>0.0</v>
      </c>
      <c r="K23" s="235">
        <v>0.0</v>
      </c>
      <c r="L23" s="235">
        <v>0.0</v>
      </c>
      <c r="M23" s="9"/>
    </row>
    <row r="24">
      <c r="A24" s="236"/>
      <c r="B24" s="239" t="s">
        <v>75</v>
      </c>
      <c r="C24" s="239">
        <v>1.0</v>
      </c>
      <c r="D24" s="235">
        <v>0.0</v>
      </c>
      <c r="E24" s="235">
        <v>0.0</v>
      </c>
      <c r="F24" s="235">
        <v>0.0</v>
      </c>
      <c r="G24" s="235">
        <v>1.0</v>
      </c>
      <c r="H24" s="235">
        <v>1.0</v>
      </c>
      <c r="I24" s="235">
        <v>1.0</v>
      </c>
      <c r="J24" s="235">
        <v>0.0</v>
      </c>
      <c r="K24" s="235">
        <v>0.0</v>
      </c>
      <c r="L24" s="235">
        <v>0.0</v>
      </c>
      <c r="M24" s="9"/>
    </row>
    <row r="25">
      <c r="A25" s="236"/>
      <c r="B25" s="239" t="s">
        <v>76</v>
      </c>
      <c r="C25" s="239">
        <v>1.0</v>
      </c>
      <c r="D25" s="235">
        <v>0.0</v>
      </c>
      <c r="E25" s="235">
        <v>0.0</v>
      </c>
      <c r="F25" s="235">
        <v>0.0</v>
      </c>
      <c r="G25" s="235">
        <v>1.0</v>
      </c>
      <c r="H25" s="235">
        <v>1.0</v>
      </c>
      <c r="I25" s="235">
        <v>1.0</v>
      </c>
      <c r="J25" s="235">
        <v>0.0</v>
      </c>
      <c r="K25" s="235">
        <v>0.0</v>
      </c>
      <c r="L25" s="235">
        <v>0.0</v>
      </c>
      <c r="M25" s="9"/>
    </row>
    <row r="26">
      <c r="A26" s="236"/>
      <c r="B26" s="239" t="s">
        <v>77</v>
      </c>
      <c r="C26" s="239">
        <v>1.0</v>
      </c>
      <c r="D26" s="235">
        <v>0.0</v>
      </c>
      <c r="E26" s="235">
        <v>0.0</v>
      </c>
      <c r="F26" s="235">
        <v>0.0</v>
      </c>
      <c r="G26" s="235">
        <v>1.0</v>
      </c>
      <c r="H26" s="235">
        <v>1.0</v>
      </c>
      <c r="I26" s="235">
        <v>1.0</v>
      </c>
      <c r="J26" s="235">
        <v>0.0</v>
      </c>
      <c r="K26" s="235">
        <v>0.0</v>
      </c>
      <c r="L26" s="235">
        <v>0.0</v>
      </c>
      <c r="M26" s="9"/>
    </row>
    <row r="27">
      <c r="A27" s="236"/>
      <c r="B27" s="370" t="s">
        <v>78</v>
      </c>
      <c r="C27" s="239">
        <v>4.0</v>
      </c>
      <c r="D27" s="235">
        <v>0.0</v>
      </c>
      <c r="E27" s="235">
        <v>0.0</v>
      </c>
      <c r="F27" s="235">
        <v>0.0</v>
      </c>
      <c r="G27" s="235">
        <v>0.0</v>
      </c>
      <c r="H27" s="235">
        <v>0.0</v>
      </c>
      <c r="I27" s="235">
        <v>4.0</v>
      </c>
      <c r="J27" s="235">
        <v>2.0</v>
      </c>
      <c r="K27" s="235">
        <v>4.0</v>
      </c>
      <c r="L27" s="235">
        <v>3.0</v>
      </c>
      <c r="M27" s="9"/>
    </row>
    <row r="28">
      <c r="A28" s="236"/>
      <c r="B28" s="370" t="s">
        <v>79</v>
      </c>
      <c r="C28" s="239">
        <v>4.0</v>
      </c>
      <c r="D28" s="235">
        <v>0.0</v>
      </c>
      <c r="E28" s="235">
        <v>0.0</v>
      </c>
      <c r="F28" s="235">
        <v>0.0</v>
      </c>
      <c r="G28" s="235">
        <v>0.0</v>
      </c>
      <c r="H28" s="235">
        <v>0.0</v>
      </c>
      <c r="I28" s="235">
        <v>0.0</v>
      </c>
      <c r="J28" s="235">
        <v>3.0</v>
      </c>
      <c r="K28" s="235">
        <v>0.0</v>
      </c>
      <c r="L28" s="235">
        <v>0.0</v>
      </c>
      <c r="M28" s="9"/>
    </row>
    <row r="29">
      <c r="A29" s="236"/>
      <c r="B29" s="370" t="s">
        <v>80</v>
      </c>
      <c r="C29" s="239">
        <v>4.0</v>
      </c>
      <c r="D29" s="235">
        <v>0.0</v>
      </c>
      <c r="E29" s="235">
        <v>0.0</v>
      </c>
      <c r="F29" s="235">
        <v>0.0</v>
      </c>
      <c r="G29" s="235">
        <v>0.0</v>
      </c>
      <c r="H29" s="235">
        <v>0.0</v>
      </c>
      <c r="I29" s="235">
        <v>0.0</v>
      </c>
      <c r="J29" s="235">
        <v>3.0</v>
      </c>
      <c r="K29" s="235">
        <v>0.0</v>
      </c>
      <c r="L29" s="235">
        <v>0.0</v>
      </c>
      <c r="M29" s="9"/>
    </row>
    <row r="30">
      <c r="A30" s="236"/>
      <c r="B30" s="370" t="s">
        <v>81</v>
      </c>
      <c r="C30" s="239">
        <v>4.0</v>
      </c>
      <c r="D30" s="235">
        <v>0.0</v>
      </c>
      <c r="E30" s="235">
        <v>0.0</v>
      </c>
      <c r="F30" s="235">
        <v>0.0</v>
      </c>
      <c r="G30" s="235">
        <v>0.0</v>
      </c>
      <c r="H30" s="235">
        <v>0.0</v>
      </c>
      <c r="I30" s="235">
        <v>0.0</v>
      </c>
      <c r="J30" s="235">
        <v>2.0</v>
      </c>
      <c r="K30" s="235">
        <v>0.0</v>
      </c>
      <c r="L30" s="235">
        <v>0.0</v>
      </c>
      <c r="M30" s="9"/>
    </row>
    <row r="31">
      <c r="A31" s="236"/>
      <c r="B31" s="370" t="s">
        <v>82</v>
      </c>
      <c r="C31" s="239">
        <v>4.0</v>
      </c>
      <c r="D31" s="235">
        <v>0.0</v>
      </c>
      <c r="E31" s="235">
        <v>0.0</v>
      </c>
      <c r="F31" s="235">
        <v>0.0</v>
      </c>
      <c r="G31" s="235">
        <v>0.0</v>
      </c>
      <c r="H31" s="235">
        <v>0.0</v>
      </c>
      <c r="I31" s="235">
        <v>0.0</v>
      </c>
      <c r="J31" s="235">
        <v>0.0</v>
      </c>
      <c r="K31" s="235">
        <v>0.0</v>
      </c>
      <c r="L31" s="235">
        <v>4.0</v>
      </c>
      <c r="M31" s="9"/>
    </row>
    <row r="32">
      <c r="A32" s="236"/>
      <c r="B32" s="370" t="s">
        <v>83</v>
      </c>
      <c r="C32" s="239">
        <v>2.0</v>
      </c>
      <c r="D32" s="235">
        <v>0.0</v>
      </c>
      <c r="E32" s="235">
        <v>0.0</v>
      </c>
      <c r="F32" s="235">
        <v>0.0</v>
      </c>
      <c r="G32" s="235">
        <v>0.0</v>
      </c>
      <c r="H32" s="235">
        <v>0.0</v>
      </c>
      <c r="I32" s="235">
        <v>0.0</v>
      </c>
      <c r="J32" s="235">
        <v>0.0</v>
      </c>
      <c r="K32" s="235">
        <v>0.0</v>
      </c>
      <c r="L32" s="235">
        <v>4.0</v>
      </c>
      <c r="M32" s="9"/>
    </row>
    <row r="33">
      <c r="A33" s="236"/>
      <c r="B33" s="239" t="s">
        <v>84</v>
      </c>
      <c r="C33" s="239">
        <v>1.0</v>
      </c>
      <c r="D33" s="235">
        <v>0.0</v>
      </c>
      <c r="E33" s="235">
        <v>0.0</v>
      </c>
      <c r="F33" s="235">
        <v>0.0</v>
      </c>
      <c r="G33" s="235">
        <v>0.0</v>
      </c>
      <c r="H33" s="235">
        <v>0.0</v>
      </c>
      <c r="I33" s="235">
        <v>0.0</v>
      </c>
      <c r="J33" s="235">
        <v>0.0</v>
      </c>
      <c r="K33" s="235">
        <v>1.0</v>
      </c>
      <c r="L33" s="235">
        <v>0.0</v>
      </c>
      <c r="M33" s="372"/>
    </row>
    <row r="34">
      <c r="A34" s="236"/>
      <c r="B34" s="239" t="s">
        <v>86</v>
      </c>
      <c r="C34" s="239">
        <v>1.0</v>
      </c>
      <c r="D34" s="235">
        <v>0.0</v>
      </c>
      <c r="E34" s="235">
        <v>0.0</v>
      </c>
      <c r="F34" s="235">
        <v>0.0</v>
      </c>
      <c r="G34" s="235">
        <v>0.0</v>
      </c>
      <c r="H34" s="235">
        <v>0.0</v>
      </c>
      <c r="I34" s="235">
        <v>0.0</v>
      </c>
      <c r="J34" s="235">
        <v>0.0</v>
      </c>
      <c r="K34" s="235">
        <v>1.0</v>
      </c>
      <c r="L34" s="235">
        <v>0.0</v>
      </c>
      <c r="M34" s="9"/>
    </row>
    <row r="35">
      <c r="A35" s="369" t="s">
        <v>709</v>
      </c>
      <c r="B35" s="235"/>
      <c r="C35" s="238">
        <f>SUM(C19:C34)</f>
        <v>36</v>
      </c>
      <c r="D35" s="369">
        <v>0.0</v>
      </c>
      <c r="E35" s="369">
        <v>1.0</v>
      </c>
      <c r="F35" s="369">
        <v>1.0</v>
      </c>
      <c r="G35" s="369">
        <v>5.0</v>
      </c>
      <c r="H35" s="369">
        <v>5.0</v>
      </c>
      <c r="I35" s="369">
        <v>5.0</v>
      </c>
      <c r="J35" s="369">
        <v>5.0</v>
      </c>
      <c r="K35" s="369">
        <v>5.0</v>
      </c>
      <c r="L35" s="369">
        <v>9.0</v>
      </c>
      <c r="M35" s="9">
        <f>SUM(D35:L35)</f>
        <v>36</v>
      </c>
    </row>
    <row r="36">
      <c r="A36" s="233" t="s">
        <v>85</v>
      </c>
      <c r="B36" s="235"/>
      <c r="C36" s="235"/>
      <c r="D36" s="235"/>
      <c r="E36" s="238"/>
      <c r="F36" s="238"/>
      <c r="G36" s="238"/>
      <c r="H36" s="238"/>
      <c r="I36" s="238"/>
      <c r="J36" s="238"/>
      <c r="K36" s="238"/>
      <c r="L36" s="237"/>
      <c r="M36" s="9"/>
    </row>
    <row r="37">
      <c r="A37" s="236"/>
      <c r="B37" s="371" t="s">
        <v>87</v>
      </c>
      <c r="C37" s="239">
        <v>4.0</v>
      </c>
      <c r="D37" s="235">
        <v>0.0</v>
      </c>
      <c r="E37" s="235">
        <v>2.0</v>
      </c>
      <c r="F37" s="235">
        <v>1.0</v>
      </c>
      <c r="G37" s="235">
        <v>0.0</v>
      </c>
      <c r="H37" s="235">
        <v>0.0</v>
      </c>
      <c r="I37" s="321">
        <v>0.0</v>
      </c>
      <c r="J37" s="321">
        <v>0.0</v>
      </c>
      <c r="K37" s="321">
        <v>0.0</v>
      </c>
      <c r="L37" s="243">
        <v>4.0</v>
      </c>
      <c r="M37" s="372"/>
    </row>
    <row r="38">
      <c r="A38" s="236"/>
      <c r="B38" s="371" t="s">
        <v>88</v>
      </c>
      <c r="C38" s="239">
        <v>4.0</v>
      </c>
      <c r="D38" s="235">
        <v>0.0</v>
      </c>
      <c r="E38" s="235">
        <v>1.0</v>
      </c>
      <c r="F38" s="235">
        <v>0.0</v>
      </c>
      <c r="G38" s="235">
        <v>0.0</v>
      </c>
      <c r="H38" s="235">
        <v>0.0</v>
      </c>
      <c r="I38" s="373">
        <v>0.0</v>
      </c>
      <c r="J38" s="373">
        <v>0.0</v>
      </c>
      <c r="K38" s="373">
        <v>0.0</v>
      </c>
      <c r="L38" s="337">
        <v>1.0</v>
      </c>
      <c r="M38" s="9"/>
    </row>
    <row r="39">
      <c r="A39" s="233"/>
      <c r="B39" s="371" t="s">
        <v>89</v>
      </c>
      <c r="C39" s="239">
        <v>2.0</v>
      </c>
      <c r="D39" s="237">
        <v>0.0</v>
      </c>
      <c r="E39" s="237">
        <v>0.0</v>
      </c>
      <c r="F39" s="237">
        <v>0.0</v>
      </c>
      <c r="G39" s="237">
        <v>0.5</v>
      </c>
      <c r="H39" s="237">
        <v>0.5</v>
      </c>
      <c r="I39" s="282">
        <v>0.5</v>
      </c>
      <c r="J39" s="282">
        <v>0.5</v>
      </c>
      <c r="K39" s="282">
        <v>0.5</v>
      </c>
      <c r="L39" s="282">
        <v>0.5</v>
      </c>
      <c r="M39" s="9"/>
    </row>
    <row r="40">
      <c r="A40" s="233"/>
      <c r="B40" s="371" t="s">
        <v>91</v>
      </c>
      <c r="C40" s="239">
        <v>2.0</v>
      </c>
      <c r="D40" s="237">
        <v>0.0</v>
      </c>
      <c r="E40" s="237">
        <v>0.0</v>
      </c>
      <c r="F40" s="237">
        <v>0.0</v>
      </c>
      <c r="G40" s="237">
        <v>0.5</v>
      </c>
      <c r="H40" s="237">
        <v>0.5</v>
      </c>
      <c r="I40" s="282">
        <v>0.5</v>
      </c>
      <c r="J40" s="282">
        <v>0.5</v>
      </c>
      <c r="K40" s="282">
        <v>0.5</v>
      </c>
      <c r="L40" s="282">
        <v>0.5</v>
      </c>
      <c r="M40" s="9"/>
    </row>
    <row r="41">
      <c r="A41" s="236"/>
      <c r="B41" s="371" t="s">
        <v>92</v>
      </c>
      <c r="C41" s="239">
        <v>4.0</v>
      </c>
      <c r="D41" s="235">
        <v>0.0</v>
      </c>
      <c r="E41" s="235">
        <v>0.5</v>
      </c>
      <c r="F41" s="235">
        <v>0.5</v>
      </c>
      <c r="G41" s="235">
        <v>1.0</v>
      </c>
      <c r="H41" s="235">
        <v>0.0</v>
      </c>
      <c r="I41" s="373">
        <v>1.0</v>
      </c>
      <c r="J41" s="337">
        <v>0.0</v>
      </c>
      <c r="K41" s="337">
        <v>0.0</v>
      </c>
      <c r="L41" s="373">
        <v>1.0</v>
      </c>
      <c r="M41" s="9"/>
    </row>
    <row r="42">
      <c r="A42" s="236"/>
      <c r="B42" s="371" t="s">
        <v>93</v>
      </c>
      <c r="C42" s="239">
        <v>4.0</v>
      </c>
      <c r="D42" s="235">
        <v>0.0</v>
      </c>
      <c r="E42" s="235">
        <v>0.5</v>
      </c>
      <c r="F42" s="235">
        <v>0.0</v>
      </c>
      <c r="G42" s="235">
        <v>0.0</v>
      </c>
      <c r="H42" s="235">
        <v>1.0</v>
      </c>
      <c r="I42" s="373">
        <v>0.0</v>
      </c>
      <c r="J42" s="373">
        <v>0.0</v>
      </c>
      <c r="K42" s="373">
        <v>0.0</v>
      </c>
      <c r="L42" s="373">
        <v>0.0</v>
      </c>
      <c r="M42" s="372"/>
    </row>
    <row r="43">
      <c r="A43" s="236"/>
      <c r="B43" s="371" t="s">
        <v>94</v>
      </c>
      <c r="C43" s="239">
        <v>4.0</v>
      </c>
      <c r="D43" s="235">
        <v>0.0</v>
      </c>
      <c r="E43" s="235">
        <v>0.5</v>
      </c>
      <c r="F43" s="235">
        <v>0.0</v>
      </c>
      <c r="G43" s="235">
        <v>2.0</v>
      </c>
      <c r="H43" s="235">
        <v>0.0</v>
      </c>
      <c r="I43" s="337">
        <v>0.0</v>
      </c>
      <c r="J43" s="337">
        <v>0.0</v>
      </c>
      <c r="K43" s="373">
        <v>0.0</v>
      </c>
      <c r="L43" s="337">
        <v>1.0</v>
      </c>
      <c r="M43" s="372"/>
    </row>
    <row r="44">
      <c r="A44" s="236"/>
      <c r="B44" s="371" t="s">
        <v>95</v>
      </c>
      <c r="C44" s="239">
        <v>4.0</v>
      </c>
      <c r="D44" s="235">
        <v>0.0</v>
      </c>
      <c r="E44" s="235">
        <v>0.5</v>
      </c>
      <c r="F44" s="235">
        <v>0.5</v>
      </c>
      <c r="G44" s="235">
        <v>0.0</v>
      </c>
      <c r="H44" s="235">
        <v>2.0</v>
      </c>
      <c r="I44" s="337">
        <v>1.0</v>
      </c>
      <c r="J44" s="373">
        <v>0.0</v>
      </c>
      <c r="K44" s="337">
        <v>1.0</v>
      </c>
      <c r="L44" s="337">
        <v>1.0</v>
      </c>
      <c r="M44" s="9"/>
    </row>
    <row r="45">
      <c r="A45" s="236"/>
      <c r="B45" s="371" t="s">
        <v>96</v>
      </c>
      <c r="C45" s="239">
        <v>2.0</v>
      </c>
      <c r="D45" s="235">
        <v>0.0</v>
      </c>
      <c r="E45" s="235">
        <v>0.0</v>
      </c>
      <c r="F45" s="235">
        <v>0.5</v>
      </c>
      <c r="G45" s="235">
        <v>0.0</v>
      </c>
      <c r="H45" s="235">
        <v>0.0</v>
      </c>
      <c r="I45" s="373">
        <v>0.0</v>
      </c>
      <c r="J45" s="373">
        <v>0.0</v>
      </c>
      <c r="K45" s="373">
        <v>0.0</v>
      </c>
      <c r="L45" s="337">
        <v>1.0</v>
      </c>
      <c r="M45" s="9"/>
    </row>
    <row r="46">
      <c r="A46" s="236"/>
      <c r="B46" s="371" t="s">
        <v>98</v>
      </c>
      <c r="C46" s="239">
        <v>1.0</v>
      </c>
      <c r="D46" s="235">
        <v>0.0</v>
      </c>
      <c r="E46" s="235">
        <v>0.0</v>
      </c>
      <c r="F46" s="235">
        <v>0.5</v>
      </c>
      <c r="G46" s="235">
        <v>0.0</v>
      </c>
      <c r="H46" s="235">
        <v>0.0</v>
      </c>
      <c r="I46" s="373">
        <v>0.0</v>
      </c>
      <c r="J46" s="373">
        <v>0.0</v>
      </c>
      <c r="K46" s="373">
        <v>0.0</v>
      </c>
      <c r="L46" s="337">
        <v>1.0</v>
      </c>
      <c r="M46" s="9"/>
    </row>
    <row r="47">
      <c r="A47" s="236"/>
      <c r="B47" s="371" t="s">
        <v>99</v>
      </c>
      <c r="C47" s="239">
        <v>0.5</v>
      </c>
      <c r="D47" s="235">
        <v>0.0</v>
      </c>
      <c r="E47" s="235">
        <v>0.0</v>
      </c>
      <c r="F47" s="235">
        <v>0.0</v>
      </c>
      <c r="G47" s="235">
        <v>0.0</v>
      </c>
      <c r="H47" s="235">
        <v>0.0</v>
      </c>
      <c r="I47" s="373">
        <v>0.0</v>
      </c>
      <c r="J47" s="373">
        <v>0.0</v>
      </c>
      <c r="K47" s="373">
        <v>0.0</v>
      </c>
      <c r="L47" s="337">
        <v>1.0</v>
      </c>
      <c r="M47" s="9"/>
    </row>
    <row r="48">
      <c r="A48" s="236"/>
      <c r="B48" s="239" t="s">
        <v>100</v>
      </c>
      <c r="C48" s="239">
        <v>1.0</v>
      </c>
      <c r="D48" s="235">
        <v>0.0</v>
      </c>
      <c r="E48" s="235">
        <v>0.5</v>
      </c>
      <c r="F48" s="235">
        <v>0.0</v>
      </c>
      <c r="G48" s="235">
        <v>0.0</v>
      </c>
      <c r="H48" s="235">
        <v>0.0</v>
      </c>
      <c r="I48" s="235">
        <v>0.0</v>
      </c>
      <c r="J48" s="235">
        <v>0.0</v>
      </c>
      <c r="K48" s="373">
        <v>0.0</v>
      </c>
      <c r="L48" s="373">
        <v>0.0</v>
      </c>
      <c r="M48" s="9"/>
    </row>
    <row r="49">
      <c r="A49" s="233"/>
      <c r="B49" s="239" t="s">
        <v>102</v>
      </c>
      <c r="C49" s="239">
        <v>1.0</v>
      </c>
      <c r="D49" s="237">
        <v>0.0</v>
      </c>
      <c r="E49" s="237">
        <v>0.0</v>
      </c>
      <c r="F49" s="237">
        <v>0.0</v>
      </c>
      <c r="G49" s="237"/>
      <c r="H49" s="237">
        <v>0.0</v>
      </c>
      <c r="I49" s="237">
        <v>0.0</v>
      </c>
      <c r="J49" s="237">
        <v>1.0</v>
      </c>
      <c r="K49" s="282">
        <v>0.0</v>
      </c>
      <c r="L49" s="282">
        <v>0.0</v>
      </c>
      <c r="M49" s="9"/>
    </row>
    <row r="50">
      <c r="A50" s="233"/>
      <c r="B50" s="239" t="s">
        <v>104</v>
      </c>
      <c r="C50" s="239">
        <v>1.0</v>
      </c>
      <c r="D50" s="237">
        <v>0.0</v>
      </c>
      <c r="E50" s="237">
        <v>0.5</v>
      </c>
      <c r="F50" s="237">
        <v>0.0</v>
      </c>
      <c r="G50" s="237">
        <v>0.0</v>
      </c>
      <c r="H50" s="237">
        <v>0.0</v>
      </c>
      <c r="I50" s="237">
        <v>0.0</v>
      </c>
      <c r="J50" s="237">
        <v>0.0</v>
      </c>
      <c r="K50" s="282">
        <v>0.0</v>
      </c>
      <c r="L50" s="282">
        <v>0.0</v>
      </c>
      <c r="M50" s="9"/>
    </row>
    <row r="51">
      <c r="A51" s="369" t="s">
        <v>709</v>
      </c>
      <c r="B51" s="235"/>
      <c r="C51" s="238">
        <f>SUM(C37:C50)</f>
        <v>34.5</v>
      </c>
      <c r="D51" s="369">
        <v>0.0</v>
      </c>
      <c r="E51" s="369">
        <v>4.0</v>
      </c>
      <c r="F51" s="369">
        <v>5.0</v>
      </c>
      <c r="G51" s="369">
        <v>4.0</v>
      </c>
      <c r="H51" s="369">
        <v>4.0</v>
      </c>
      <c r="I51" s="369">
        <v>4.0</v>
      </c>
      <c r="J51" s="369">
        <v>4.0</v>
      </c>
      <c r="K51" s="369">
        <v>4.5</v>
      </c>
      <c r="L51" s="369">
        <v>5.0</v>
      </c>
      <c r="M51" s="9">
        <f>SUM(D51:L51)</f>
        <v>34.5</v>
      </c>
    </row>
    <row r="52">
      <c r="A52" s="233" t="s">
        <v>97</v>
      </c>
      <c r="B52" s="235"/>
      <c r="C52" s="235"/>
      <c r="D52" s="235"/>
      <c r="E52" s="238"/>
      <c r="F52" s="238"/>
      <c r="G52" s="238"/>
      <c r="H52" s="238"/>
      <c r="I52" s="238"/>
      <c r="J52" s="238"/>
      <c r="K52" s="238"/>
      <c r="L52" s="235"/>
      <c r="M52" s="9"/>
    </row>
    <row r="53">
      <c r="A53" s="374"/>
      <c r="B53" s="263" t="s">
        <v>106</v>
      </c>
      <c r="C53" s="263">
        <v>2.0</v>
      </c>
      <c r="D53" s="311">
        <v>0.0</v>
      </c>
      <c r="E53" s="311">
        <v>0.0</v>
      </c>
      <c r="F53" s="311">
        <v>0.0</v>
      </c>
      <c r="G53" s="311">
        <v>0.0</v>
      </c>
      <c r="H53" s="311">
        <v>1.5</v>
      </c>
      <c r="I53" s="311">
        <v>0.0</v>
      </c>
      <c r="J53" s="311">
        <v>0.0</v>
      </c>
      <c r="K53" s="311">
        <v>0.0</v>
      </c>
      <c r="L53" s="311">
        <v>0.0</v>
      </c>
      <c r="M53" s="4"/>
    </row>
    <row r="54">
      <c r="A54" s="250"/>
      <c r="B54" s="375" t="s">
        <v>108</v>
      </c>
      <c r="C54" s="263">
        <v>2.0</v>
      </c>
      <c r="D54" s="311">
        <v>0.0</v>
      </c>
      <c r="E54" s="311">
        <v>1.0</v>
      </c>
      <c r="F54" s="311">
        <v>1.0</v>
      </c>
      <c r="G54" s="311">
        <v>0.0</v>
      </c>
      <c r="H54" s="311">
        <v>0.0</v>
      </c>
      <c r="I54" s="311">
        <v>2.0</v>
      </c>
      <c r="J54" s="311">
        <v>0.5</v>
      </c>
      <c r="K54" s="311">
        <v>0.0</v>
      </c>
      <c r="L54" s="311">
        <v>0.0</v>
      </c>
      <c r="M54" s="9"/>
    </row>
    <row r="55">
      <c r="A55" s="250"/>
      <c r="B55" s="263" t="s">
        <v>110</v>
      </c>
      <c r="C55" s="263">
        <v>1.0</v>
      </c>
      <c r="D55" s="311">
        <v>0.0</v>
      </c>
      <c r="E55" s="311">
        <v>0.0</v>
      </c>
      <c r="F55" s="311">
        <v>0.25</v>
      </c>
      <c r="G55" s="311">
        <v>0.5</v>
      </c>
      <c r="H55" s="311">
        <v>0.0</v>
      </c>
      <c r="I55" s="311">
        <v>0.0</v>
      </c>
      <c r="J55" s="311">
        <v>0.0</v>
      </c>
      <c r="K55" s="311">
        <v>0.0</v>
      </c>
      <c r="L55" s="311">
        <v>0.0</v>
      </c>
      <c r="M55" s="9"/>
    </row>
    <row r="56">
      <c r="A56" s="250"/>
      <c r="B56" s="263" t="s">
        <v>112</v>
      </c>
      <c r="C56" s="263">
        <v>0.5</v>
      </c>
      <c r="D56" s="311">
        <v>0.0</v>
      </c>
      <c r="E56" s="311">
        <v>0.0</v>
      </c>
      <c r="F56" s="311">
        <v>0.0</v>
      </c>
      <c r="G56" s="311">
        <v>0.0</v>
      </c>
      <c r="H56" s="311">
        <v>0.0</v>
      </c>
      <c r="I56" s="311">
        <v>0.0</v>
      </c>
      <c r="J56" s="311">
        <v>0.5</v>
      </c>
      <c r="K56" s="311">
        <v>0.0</v>
      </c>
      <c r="L56" s="311">
        <v>0.0</v>
      </c>
      <c r="M56" s="9"/>
    </row>
    <row r="57">
      <c r="A57" s="250"/>
      <c r="B57" s="263" t="s">
        <v>113</v>
      </c>
      <c r="C57" s="263">
        <v>0.5</v>
      </c>
      <c r="D57" s="311">
        <v>0.0</v>
      </c>
      <c r="E57" s="311">
        <v>0.0</v>
      </c>
      <c r="F57" s="311">
        <v>0.0</v>
      </c>
      <c r="G57" s="311">
        <v>0.0</v>
      </c>
      <c r="H57" s="311">
        <v>0.0</v>
      </c>
      <c r="I57" s="311">
        <v>0.0</v>
      </c>
      <c r="J57" s="311">
        <v>0.0</v>
      </c>
      <c r="K57" s="311">
        <v>0.0</v>
      </c>
      <c r="L57" s="311">
        <v>0.0</v>
      </c>
      <c r="M57" s="9"/>
    </row>
    <row r="58">
      <c r="A58" s="250"/>
      <c r="B58" s="263" t="s">
        <v>114</v>
      </c>
      <c r="C58" s="263">
        <v>1.0</v>
      </c>
      <c r="D58" s="311">
        <v>0.0</v>
      </c>
      <c r="E58" s="311">
        <v>0.0</v>
      </c>
      <c r="F58" s="311">
        <v>0.0</v>
      </c>
      <c r="G58" s="311">
        <v>0.25</v>
      </c>
      <c r="H58" s="311">
        <v>0.25</v>
      </c>
      <c r="I58" s="311">
        <v>0.0</v>
      </c>
      <c r="J58" s="311">
        <v>0.0</v>
      </c>
      <c r="K58" s="311">
        <v>0.0</v>
      </c>
      <c r="L58" s="311">
        <v>1.0</v>
      </c>
      <c r="M58" s="9"/>
    </row>
    <row r="59">
      <c r="A59" s="250"/>
      <c r="B59" s="263" t="s">
        <v>116</v>
      </c>
      <c r="C59" s="263">
        <v>1.0</v>
      </c>
      <c r="D59" s="311">
        <v>0.0</v>
      </c>
      <c r="E59" s="311">
        <v>0.0</v>
      </c>
      <c r="F59" s="311">
        <v>0.0</v>
      </c>
      <c r="G59" s="311">
        <v>0.5</v>
      </c>
      <c r="H59" s="311">
        <v>0.0</v>
      </c>
      <c r="I59" s="311">
        <v>0.0</v>
      </c>
      <c r="J59" s="311">
        <v>0.0</v>
      </c>
      <c r="K59" s="311">
        <v>0.5</v>
      </c>
      <c r="L59" s="311">
        <v>0.0</v>
      </c>
      <c r="M59" s="9"/>
    </row>
    <row r="60">
      <c r="A60" s="250"/>
      <c r="B60" s="263" t="s">
        <v>118</v>
      </c>
      <c r="C60" s="263">
        <v>0.5</v>
      </c>
      <c r="D60" s="311">
        <v>0.0</v>
      </c>
      <c r="E60" s="311">
        <v>0.0</v>
      </c>
      <c r="F60" s="311">
        <v>0.0</v>
      </c>
      <c r="G60" s="311">
        <v>0.0</v>
      </c>
      <c r="H60" s="311">
        <v>0.0</v>
      </c>
      <c r="I60" s="311">
        <v>0.0</v>
      </c>
      <c r="J60" s="311">
        <v>0.0</v>
      </c>
      <c r="K60" s="311">
        <v>0.5</v>
      </c>
      <c r="L60" s="311">
        <v>0.5</v>
      </c>
      <c r="M60" s="8"/>
    </row>
    <row r="61">
      <c r="A61" s="250"/>
      <c r="B61" s="263" t="s">
        <v>120</v>
      </c>
      <c r="C61" s="263">
        <v>0.5</v>
      </c>
      <c r="D61" s="311">
        <v>0.0</v>
      </c>
      <c r="E61" s="311">
        <v>0.0</v>
      </c>
      <c r="F61" s="311">
        <v>0.0</v>
      </c>
      <c r="G61" s="311">
        <v>1.0</v>
      </c>
      <c r="H61" s="311">
        <v>0.0</v>
      </c>
      <c r="I61" s="311">
        <v>0.0</v>
      </c>
      <c r="J61" s="311">
        <v>0.0</v>
      </c>
      <c r="K61" s="311">
        <v>0.5</v>
      </c>
      <c r="L61" s="311">
        <v>0.5</v>
      </c>
      <c r="M61" s="9"/>
    </row>
    <row r="62">
      <c r="A62" s="250"/>
      <c r="B62" s="263" t="s">
        <v>121</v>
      </c>
      <c r="C62" s="263">
        <v>1.0</v>
      </c>
      <c r="D62" s="311">
        <v>0.0</v>
      </c>
      <c r="E62" s="311">
        <v>0.0</v>
      </c>
      <c r="F62" s="311">
        <v>0.0</v>
      </c>
      <c r="G62" s="311">
        <v>0.5</v>
      </c>
      <c r="H62" s="311">
        <v>0.0</v>
      </c>
      <c r="I62" s="311">
        <v>0.0</v>
      </c>
      <c r="J62" s="311">
        <v>0.0</v>
      </c>
      <c r="K62" s="311">
        <v>0.5</v>
      </c>
      <c r="L62" s="311">
        <v>0.0</v>
      </c>
      <c r="M62" s="9"/>
    </row>
    <row r="63">
      <c r="A63" s="250"/>
      <c r="B63" s="263" t="s">
        <v>123</v>
      </c>
      <c r="C63" s="263">
        <v>0.5</v>
      </c>
      <c r="D63" s="311">
        <v>0.0</v>
      </c>
      <c r="E63" s="311">
        <v>0.0</v>
      </c>
      <c r="F63" s="311">
        <v>0.0</v>
      </c>
      <c r="G63" s="311">
        <v>0.0</v>
      </c>
      <c r="H63" s="311">
        <v>0.0</v>
      </c>
      <c r="I63" s="311">
        <v>0.0</v>
      </c>
      <c r="J63" s="311">
        <v>0.0</v>
      </c>
      <c r="K63" s="311">
        <v>0.5</v>
      </c>
      <c r="L63" s="311">
        <v>0.0</v>
      </c>
      <c r="M63" s="9"/>
    </row>
    <row r="64">
      <c r="A64" s="250"/>
      <c r="B64" s="376" t="s">
        <v>124</v>
      </c>
      <c r="C64" s="266">
        <v>4.0</v>
      </c>
      <c r="D64" s="311">
        <v>0.0</v>
      </c>
      <c r="E64" s="311">
        <v>0.0</v>
      </c>
      <c r="F64" s="311">
        <v>2.0</v>
      </c>
      <c r="G64" s="311">
        <v>0.0</v>
      </c>
      <c r="H64" s="311">
        <v>2.0</v>
      </c>
      <c r="I64" s="311">
        <v>1.0</v>
      </c>
      <c r="J64" s="311">
        <v>0.0</v>
      </c>
      <c r="K64" s="311">
        <v>0.0</v>
      </c>
      <c r="L64" s="311">
        <v>0.0</v>
      </c>
      <c r="M64" s="9"/>
    </row>
    <row r="65">
      <c r="A65" s="250"/>
      <c r="B65" s="375" t="s">
        <v>125</v>
      </c>
      <c r="C65" s="263">
        <v>1.0</v>
      </c>
      <c r="D65" s="311">
        <v>0.0</v>
      </c>
      <c r="E65" s="311">
        <v>0.0</v>
      </c>
      <c r="F65" s="311">
        <v>0.25</v>
      </c>
      <c r="G65" s="311">
        <v>0.0</v>
      </c>
      <c r="H65" s="311">
        <v>0.0</v>
      </c>
      <c r="I65" s="311">
        <v>1.0</v>
      </c>
      <c r="J65" s="311">
        <v>0.0</v>
      </c>
      <c r="K65" s="311">
        <v>0.0</v>
      </c>
      <c r="L65" s="311">
        <v>0.0</v>
      </c>
      <c r="M65" s="9"/>
    </row>
    <row r="66">
      <c r="A66" s="250"/>
      <c r="B66" s="375" t="s">
        <v>126</v>
      </c>
      <c r="C66" s="263">
        <v>2.0</v>
      </c>
      <c r="D66" s="311">
        <v>0.0</v>
      </c>
      <c r="E66" s="311">
        <v>0.0</v>
      </c>
      <c r="F66" s="311">
        <v>0.0</v>
      </c>
      <c r="G66" s="311">
        <v>0.0</v>
      </c>
      <c r="H66" s="311">
        <v>0.0</v>
      </c>
      <c r="I66" s="311">
        <v>0.5</v>
      </c>
      <c r="J66" s="311">
        <v>0.0</v>
      </c>
      <c r="K66" s="311">
        <v>0.0</v>
      </c>
      <c r="L66" s="311">
        <v>0.0</v>
      </c>
      <c r="M66" s="9"/>
    </row>
    <row r="67">
      <c r="A67" s="377"/>
      <c r="B67" s="263" t="s">
        <v>127</v>
      </c>
      <c r="C67" s="263">
        <v>1.0</v>
      </c>
      <c r="D67" s="311">
        <v>0.0</v>
      </c>
      <c r="E67" s="311">
        <v>0.0</v>
      </c>
      <c r="F67" s="311">
        <v>0.0</v>
      </c>
      <c r="G67" s="311">
        <v>0.0</v>
      </c>
      <c r="H67" s="311">
        <v>1.0</v>
      </c>
      <c r="I67" s="311">
        <v>0.0</v>
      </c>
      <c r="J67" s="311">
        <v>0.0</v>
      </c>
      <c r="K67" s="311">
        <v>0.0</v>
      </c>
      <c r="L67" s="311">
        <v>0.0</v>
      </c>
      <c r="M67" s="9"/>
    </row>
    <row r="68">
      <c r="A68" s="377"/>
      <c r="B68" s="263" t="s">
        <v>128</v>
      </c>
      <c r="C68" s="263">
        <v>1.0</v>
      </c>
      <c r="D68" s="311">
        <v>0.0</v>
      </c>
      <c r="E68" s="311">
        <v>0.0</v>
      </c>
      <c r="F68" s="311">
        <v>0.0</v>
      </c>
      <c r="G68" s="311">
        <v>0.0</v>
      </c>
      <c r="H68" s="311">
        <v>1.0</v>
      </c>
      <c r="I68" s="311">
        <v>0.0</v>
      </c>
      <c r="J68" s="311">
        <v>0.0</v>
      </c>
      <c r="K68" s="311">
        <v>0.0</v>
      </c>
      <c r="L68" s="311">
        <v>0.0</v>
      </c>
      <c r="M68" s="9"/>
    </row>
    <row r="69">
      <c r="A69" s="377"/>
      <c r="B69" s="263" t="s">
        <v>129</v>
      </c>
      <c r="C69" s="263">
        <v>1.0</v>
      </c>
      <c r="D69" s="311">
        <v>0.0</v>
      </c>
      <c r="E69" s="311">
        <v>1.0</v>
      </c>
      <c r="F69" s="311">
        <v>1.0</v>
      </c>
      <c r="G69" s="311">
        <v>0.0</v>
      </c>
      <c r="H69" s="311">
        <v>0.0</v>
      </c>
      <c r="I69" s="311">
        <v>0.0</v>
      </c>
      <c r="J69" s="311">
        <v>0.0</v>
      </c>
      <c r="K69" s="311">
        <v>0.0</v>
      </c>
      <c r="L69" s="311">
        <v>0.0</v>
      </c>
      <c r="M69" s="9"/>
    </row>
    <row r="70">
      <c r="A70" s="377"/>
      <c r="B70" s="263" t="s">
        <v>130</v>
      </c>
      <c r="C70" s="263">
        <v>3.0</v>
      </c>
      <c r="D70" s="311">
        <v>0.0</v>
      </c>
      <c r="E70" s="266">
        <v>0.0</v>
      </c>
      <c r="F70" s="272">
        <v>0.0</v>
      </c>
      <c r="G70" s="311">
        <v>0.0</v>
      </c>
      <c r="H70" s="311">
        <v>0.0</v>
      </c>
      <c r="I70" s="311">
        <v>0.0</v>
      </c>
      <c r="J70" s="311">
        <v>0.0</v>
      </c>
      <c r="K70" s="311">
        <v>0.0</v>
      </c>
      <c r="L70" s="311">
        <v>3.0</v>
      </c>
      <c r="M70" s="9"/>
    </row>
    <row r="71">
      <c r="A71" s="369" t="s">
        <v>709</v>
      </c>
      <c r="B71" s="235"/>
      <c r="C71" s="235">
        <f>SUM(C53:C70)</f>
        <v>23.5</v>
      </c>
      <c r="D71" s="369">
        <v>0.0</v>
      </c>
      <c r="E71" s="369">
        <v>0.5</v>
      </c>
      <c r="F71" s="369">
        <f>1+0.25+1+0.25+1</f>
        <v>3.5</v>
      </c>
      <c r="G71" s="369">
        <f>1+0.25+0.5+0.25+1</f>
        <v>3</v>
      </c>
      <c r="H71" s="369">
        <f>2+0.25+1+1+1</f>
        <v>5.25</v>
      </c>
      <c r="I71" s="369">
        <f>0.5+1+2</f>
        <v>3.5</v>
      </c>
      <c r="J71" s="369">
        <f>0.5</f>
        <v>0.5</v>
      </c>
      <c r="K71" s="369">
        <v>3.75</v>
      </c>
      <c r="L71" s="369">
        <f>0.5+3</f>
        <v>3.5</v>
      </c>
      <c r="M71" s="9">
        <f>SUM(D71:L71)</f>
        <v>23.5</v>
      </c>
    </row>
    <row r="72">
      <c r="A72" s="246" t="s">
        <v>101</v>
      </c>
      <c r="B72" s="235"/>
      <c r="C72" s="235"/>
      <c r="D72" s="237"/>
      <c r="E72" s="237"/>
      <c r="F72" s="237"/>
      <c r="G72" s="237"/>
      <c r="H72" s="237"/>
      <c r="I72" s="237"/>
      <c r="J72" s="237"/>
      <c r="K72" s="235"/>
      <c r="L72" s="237"/>
      <c r="M72" s="9"/>
    </row>
    <row r="73">
      <c r="A73" s="237"/>
      <c r="B73" s="378" t="s">
        <v>131</v>
      </c>
      <c r="C73" s="239">
        <v>4.0</v>
      </c>
      <c r="D73" s="237">
        <v>0.0</v>
      </c>
      <c r="E73" s="237">
        <v>4.0</v>
      </c>
      <c r="F73" s="237">
        <v>0.0</v>
      </c>
      <c r="G73" s="237">
        <v>0.0</v>
      </c>
      <c r="H73" s="237">
        <v>0.0</v>
      </c>
      <c r="I73" s="237">
        <v>0.0</v>
      </c>
      <c r="J73" s="237">
        <v>0.0</v>
      </c>
      <c r="K73" s="235">
        <v>0.0</v>
      </c>
      <c r="L73" s="237">
        <v>0.0</v>
      </c>
      <c r="M73" s="4"/>
    </row>
    <row r="74">
      <c r="A74" s="237"/>
      <c r="B74" s="378" t="s">
        <v>132</v>
      </c>
      <c r="C74" s="239">
        <v>5.0</v>
      </c>
      <c r="D74" s="237">
        <v>0.0</v>
      </c>
      <c r="E74" s="237">
        <v>0.0</v>
      </c>
      <c r="F74" s="237">
        <v>5.0</v>
      </c>
      <c r="G74" s="237">
        <v>0.0</v>
      </c>
      <c r="H74" s="237">
        <v>0.0</v>
      </c>
      <c r="I74" s="237">
        <v>0.0</v>
      </c>
      <c r="J74" s="237">
        <v>0.0</v>
      </c>
      <c r="K74" s="235">
        <v>0.0</v>
      </c>
      <c r="L74" s="237">
        <v>0.0</v>
      </c>
      <c r="M74" s="4"/>
    </row>
    <row r="75">
      <c r="A75" s="237"/>
      <c r="B75" s="378" t="s">
        <v>133</v>
      </c>
      <c r="C75" s="239">
        <v>5.0</v>
      </c>
      <c r="D75" s="237">
        <v>0.0</v>
      </c>
      <c r="E75" s="237">
        <v>0.0</v>
      </c>
      <c r="F75" s="237">
        <v>0.0</v>
      </c>
      <c r="G75" s="237">
        <v>5.0</v>
      </c>
      <c r="H75" s="237">
        <v>0.0</v>
      </c>
      <c r="I75" s="237">
        <v>0.0</v>
      </c>
      <c r="J75" s="237">
        <v>0.0</v>
      </c>
      <c r="K75" s="235">
        <v>0.0</v>
      </c>
      <c r="L75" s="237">
        <v>0.0</v>
      </c>
      <c r="M75" s="379"/>
      <c r="N75" s="380"/>
      <c r="O75" s="380"/>
      <c r="P75" s="380"/>
      <c r="Q75" s="380"/>
      <c r="R75" s="380"/>
      <c r="S75" s="380"/>
      <c r="T75" s="380"/>
      <c r="U75" s="380"/>
      <c r="V75" s="380"/>
      <c r="W75" s="380"/>
      <c r="X75" s="380"/>
      <c r="Y75" s="380"/>
      <c r="Z75" s="380"/>
      <c r="AA75" s="380"/>
      <c r="AB75" s="380"/>
      <c r="AC75" s="380"/>
      <c r="AD75" s="380"/>
      <c r="AE75" s="380"/>
      <c r="AF75" s="380"/>
      <c r="AG75" s="380"/>
      <c r="AH75" s="380"/>
      <c r="AI75" s="380"/>
      <c r="AJ75" s="380"/>
      <c r="AK75" s="380"/>
      <c r="AL75" s="380"/>
      <c r="AM75" s="380"/>
    </row>
    <row r="76">
      <c r="A76" s="237"/>
      <c r="B76" s="378" t="s">
        <v>134</v>
      </c>
      <c r="C76" s="239">
        <v>4.5</v>
      </c>
      <c r="D76" s="237">
        <v>0.0</v>
      </c>
      <c r="E76" s="237">
        <v>0.0</v>
      </c>
      <c r="F76" s="237">
        <v>0.0</v>
      </c>
      <c r="G76" s="237">
        <v>0.0</v>
      </c>
      <c r="H76" s="237">
        <v>4.5</v>
      </c>
      <c r="I76" s="237">
        <v>0.0</v>
      </c>
      <c r="J76" s="237">
        <v>0.0</v>
      </c>
      <c r="K76" s="235">
        <v>0.0</v>
      </c>
      <c r="L76" s="237">
        <v>0.0</v>
      </c>
      <c r="M76" s="4"/>
    </row>
    <row r="77">
      <c r="A77" s="237"/>
      <c r="B77" s="378" t="s">
        <v>135</v>
      </c>
      <c r="C77" s="239">
        <v>2.0</v>
      </c>
      <c r="D77" s="237">
        <v>0.0</v>
      </c>
      <c r="E77" s="237">
        <v>0.0</v>
      </c>
      <c r="F77" s="237">
        <v>0.0</v>
      </c>
      <c r="G77" s="237">
        <v>0.0</v>
      </c>
      <c r="H77" s="237">
        <v>2.0</v>
      </c>
      <c r="I77" s="237">
        <v>0.0</v>
      </c>
      <c r="J77" s="237">
        <v>0.0</v>
      </c>
      <c r="K77" s="235">
        <v>0.0</v>
      </c>
      <c r="L77" s="237">
        <v>0.0</v>
      </c>
      <c r="M77" s="4"/>
    </row>
    <row r="78">
      <c r="A78" s="237"/>
      <c r="B78" s="239" t="s">
        <v>136</v>
      </c>
      <c r="C78" s="239">
        <v>4.0</v>
      </c>
      <c r="D78" s="237">
        <v>0.0</v>
      </c>
      <c r="E78" s="237">
        <v>0.0</v>
      </c>
      <c r="F78" s="237">
        <v>0.0</v>
      </c>
      <c r="G78" s="237">
        <v>0.0</v>
      </c>
      <c r="H78" s="237">
        <v>0.0</v>
      </c>
      <c r="I78" s="237">
        <v>0.0</v>
      </c>
      <c r="J78" s="237">
        <v>0.0</v>
      </c>
      <c r="K78" s="235">
        <v>0.0</v>
      </c>
      <c r="L78" s="237">
        <v>0.0</v>
      </c>
      <c r="M78" s="4"/>
    </row>
    <row r="79">
      <c r="A79" s="237"/>
      <c r="B79" s="239" t="s">
        <v>137</v>
      </c>
      <c r="C79" s="239">
        <v>3.0</v>
      </c>
      <c r="D79" s="237">
        <v>0.0</v>
      </c>
      <c r="E79" s="237">
        <v>0.0</v>
      </c>
      <c r="F79" s="237">
        <v>0.0</v>
      </c>
      <c r="G79" s="237">
        <v>0.0</v>
      </c>
      <c r="H79" s="237">
        <v>0.0</v>
      </c>
      <c r="I79" s="237">
        <v>0.0</v>
      </c>
      <c r="J79" s="237">
        <v>0.0</v>
      </c>
      <c r="K79" s="235">
        <v>0.0</v>
      </c>
      <c r="L79" s="237">
        <v>0.0</v>
      </c>
      <c r="M79" s="4"/>
    </row>
    <row r="80">
      <c r="A80" s="237"/>
      <c r="B80" s="239" t="s">
        <v>138</v>
      </c>
      <c r="C80" s="239">
        <v>3.0</v>
      </c>
      <c r="D80" s="237">
        <v>0.0</v>
      </c>
      <c r="E80" s="237">
        <v>0.0</v>
      </c>
      <c r="F80" s="237">
        <v>0.0</v>
      </c>
      <c r="G80" s="237">
        <v>0.0</v>
      </c>
      <c r="H80" s="237">
        <v>0.0</v>
      </c>
      <c r="I80" s="237">
        <v>3.0</v>
      </c>
      <c r="J80" s="237">
        <v>0.0</v>
      </c>
      <c r="K80" s="235">
        <v>0.0</v>
      </c>
      <c r="L80" s="237">
        <v>0.0</v>
      </c>
      <c r="M80" s="4"/>
    </row>
    <row r="81">
      <c r="A81" s="237"/>
      <c r="B81" s="239" t="s">
        <v>140</v>
      </c>
      <c r="C81" s="239">
        <v>2.0</v>
      </c>
      <c r="D81" s="237">
        <v>0.0</v>
      </c>
      <c r="E81" s="237">
        <v>0.0</v>
      </c>
      <c r="F81" s="237">
        <v>0.0</v>
      </c>
      <c r="G81" s="237">
        <v>0.0</v>
      </c>
      <c r="H81" s="237">
        <v>0.0</v>
      </c>
      <c r="I81" s="237">
        <v>0.0</v>
      </c>
      <c r="J81" s="237">
        <v>0.0</v>
      </c>
      <c r="K81" s="235">
        <v>0.0</v>
      </c>
      <c r="L81" s="237">
        <v>0.0</v>
      </c>
      <c r="M81" s="4"/>
    </row>
    <row r="82">
      <c r="A82" s="237"/>
      <c r="B82" s="239" t="s">
        <v>141</v>
      </c>
      <c r="C82" s="239">
        <v>4.0</v>
      </c>
      <c r="D82" s="237">
        <v>0.0</v>
      </c>
      <c r="E82" s="237">
        <v>0.0</v>
      </c>
      <c r="F82" s="237">
        <v>0.0</v>
      </c>
      <c r="G82" s="237">
        <v>0.0</v>
      </c>
      <c r="H82" s="237">
        <v>0.0</v>
      </c>
      <c r="I82" s="237">
        <v>0.0</v>
      </c>
      <c r="J82" s="237">
        <v>4.0</v>
      </c>
      <c r="K82" s="235">
        <v>0.0</v>
      </c>
      <c r="L82" s="237">
        <v>0.0</v>
      </c>
      <c r="M82" s="4"/>
    </row>
    <row r="83">
      <c r="A83" s="237"/>
      <c r="B83" s="239" t="s">
        <v>142</v>
      </c>
      <c r="C83" s="239">
        <v>4.0</v>
      </c>
      <c r="D83" s="237">
        <v>0.0</v>
      </c>
      <c r="E83" s="237">
        <v>0.0</v>
      </c>
      <c r="F83" s="237">
        <v>0.0</v>
      </c>
      <c r="G83" s="237">
        <v>0.0</v>
      </c>
      <c r="H83" s="237">
        <v>0.0</v>
      </c>
      <c r="I83" s="237">
        <v>0.0</v>
      </c>
      <c r="J83" s="237">
        <v>0.0</v>
      </c>
      <c r="K83" s="235">
        <v>0.0</v>
      </c>
      <c r="L83" s="237">
        <v>4.0</v>
      </c>
      <c r="M83" s="4"/>
    </row>
    <row r="84">
      <c r="A84" s="237"/>
      <c r="B84" s="239" t="s">
        <v>143</v>
      </c>
      <c r="C84" s="239">
        <v>1.0</v>
      </c>
      <c r="D84" s="237">
        <v>0.0</v>
      </c>
      <c r="E84" s="237">
        <v>0.0</v>
      </c>
      <c r="F84" s="237">
        <v>0.0</v>
      </c>
      <c r="G84" s="237">
        <v>0.0</v>
      </c>
      <c r="H84" s="237">
        <v>0.0</v>
      </c>
      <c r="I84" s="237">
        <v>0.0</v>
      </c>
      <c r="J84" s="237">
        <v>0.0</v>
      </c>
      <c r="K84" s="235">
        <v>1.0</v>
      </c>
      <c r="L84" s="237">
        <v>0.0</v>
      </c>
      <c r="M84" s="4"/>
    </row>
    <row r="85">
      <c r="A85" s="237"/>
      <c r="B85" s="239" t="s">
        <v>144</v>
      </c>
      <c r="C85" s="239">
        <v>1.0</v>
      </c>
      <c r="D85" s="237">
        <v>0.0</v>
      </c>
      <c r="E85" s="237">
        <v>0.0</v>
      </c>
      <c r="F85" s="237">
        <v>0.0</v>
      </c>
      <c r="G85" s="237">
        <v>0.0</v>
      </c>
      <c r="H85" s="237">
        <v>0.0</v>
      </c>
      <c r="I85" s="237">
        <v>0.0</v>
      </c>
      <c r="J85" s="237">
        <v>0.0</v>
      </c>
      <c r="K85" s="235">
        <v>1.0</v>
      </c>
      <c r="L85" s="237">
        <v>0.0</v>
      </c>
      <c r="M85" s="4"/>
    </row>
    <row r="86">
      <c r="A86" s="237"/>
      <c r="B86" s="378" t="s">
        <v>145</v>
      </c>
      <c r="C86" s="239">
        <v>1.0</v>
      </c>
      <c r="D86" s="237">
        <v>0.0</v>
      </c>
      <c r="E86" s="237">
        <v>0.0</v>
      </c>
      <c r="F86" s="237">
        <v>0.0</v>
      </c>
      <c r="G86" s="237">
        <v>0.0</v>
      </c>
      <c r="H86" s="237">
        <v>0.0</v>
      </c>
      <c r="I86" s="237">
        <v>0.0</v>
      </c>
      <c r="J86" s="237">
        <v>0.0</v>
      </c>
      <c r="K86" s="235">
        <v>0.0</v>
      </c>
      <c r="L86" s="237">
        <v>0.0</v>
      </c>
      <c r="M86" s="4"/>
    </row>
    <row r="87">
      <c r="A87" s="369" t="s">
        <v>709</v>
      </c>
      <c r="B87" s="235"/>
      <c r="C87" s="235">
        <f>SUM(C73:C86)</f>
        <v>43.5</v>
      </c>
      <c r="D87" s="369">
        <v>0.0</v>
      </c>
      <c r="E87" s="369">
        <v>4.0</v>
      </c>
      <c r="F87" s="369">
        <v>5.0</v>
      </c>
      <c r="G87" s="369">
        <v>5.0</v>
      </c>
      <c r="H87" s="369">
        <v>6.5</v>
      </c>
      <c r="I87" s="369">
        <v>3.0</v>
      </c>
      <c r="J87" s="369">
        <v>4.0</v>
      </c>
      <c r="K87" s="369">
        <v>2.0</v>
      </c>
      <c r="L87" s="369">
        <v>4.0</v>
      </c>
      <c r="M87" s="4">
        <f>SUM(D87:L87)</f>
        <v>33.5</v>
      </c>
    </row>
    <row r="88">
      <c r="A88" s="246" t="s">
        <v>366</v>
      </c>
      <c r="B88" s="381"/>
      <c r="C88" s="235"/>
      <c r="D88" s="235"/>
      <c r="E88" s="235"/>
      <c r="F88" s="235"/>
      <c r="G88" s="235"/>
      <c r="H88" s="235"/>
      <c r="I88" s="235"/>
      <c r="J88" s="235"/>
      <c r="K88" s="235"/>
      <c r="L88" s="235"/>
      <c r="M88" s="4"/>
    </row>
    <row r="89">
      <c r="A89" s="236"/>
      <c r="B89" s="371" t="s">
        <v>146</v>
      </c>
      <c r="C89" s="239">
        <v>5.0</v>
      </c>
      <c r="D89" s="235">
        <v>0.0</v>
      </c>
      <c r="E89" s="235">
        <v>0.0</v>
      </c>
      <c r="F89" s="235">
        <v>0.0</v>
      </c>
      <c r="G89" s="235">
        <v>0.0</v>
      </c>
      <c r="H89" s="235">
        <v>0.0</v>
      </c>
      <c r="I89" s="235">
        <v>0.0</v>
      </c>
      <c r="J89" s="235">
        <v>0.0</v>
      </c>
      <c r="K89" s="235">
        <v>0.0</v>
      </c>
      <c r="L89" s="235">
        <v>0.0</v>
      </c>
      <c r="M89" s="4"/>
    </row>
    <row r="90">
      <c r="A90" s="236"/>
      <c r="B90" s="239" t="s">
        <v>147</v>
      </c>
      <c r="C90" s="239">
        <v>2.0</v>
      </c>
      <c r="D90" s="235">
        <v>0.0</v>
      </c>
      <c r="E90" s="235">
        <v>0.0</v>
      </c>
      <c r="F90" s="235">
        <v>0.0</v>
      </c>
      <c r="G90" s="235">
        <v>0.0</v>
      </c>
      <c r="H90" s="235">
        <v>0.0</v>
      </c>
      <c r="I90" s="235">
        <v>0.0</v>
      </c>
      <c r="J90" s="235">
        <v>0.0</v>
      </c>
      <c r="K90" s="235">
        <v>0.0</v>
      </c>
      <c r="L90" s="235">
        <v>0.0</v>
      </c>
      <c r="M90" s="4"/>
    </row>
    <row r="91">
      <c r="A91" s="236"/>
      <c r="B91" s="239" t="s">
        <v>148</v>
      </c>
      <c r="C91" s="239">
        <v>2.0</v>
      </c>
      <c r="D91" s="235">
        <v>0.0</v>
      </c>
      <c r="E91" s="235">
        <v>0.0</v>
      </c>
      <c r="F91" s="235">
        <v>0.0</v>
      </c>
      <c r="G91" s="235">
        <v>0.0</v>
      </c>
      <c r="H91" s="235">
        <v>0.0</v>
      </c>
      <c r="I91" s="235">
        <v>0.0</v>
      </c>
      <c r="J91" s="235">
        <v>0.0</v>
      </c>
      <c r="K91" s="235">
        <v>0.0</v>
      </c>
      <c r="L91" s="235">
        <v>0.0</v>
      </c>
      <c r="M91" s="4"/>
    </row>
    <row r="92">
      <c r="A92" s="236"/>
      <c r="B92" s="239" t="s">
        <v>149</v>
      </c>
      <c r="C92" s="239">
        <v>1.0</v>
      </c>
      <c r="D92" s="235">
        <v>0.0</v>
      </c>
      <c r="E92" s="235">
        <v>0.0</v>
      </c>
      <c r="F92" s="235">
        <v>0.0</v>
      </c>
      <c r="G92" s="235">
        <v>0.0</v>
      </c>
      <c r="H92" s="235">
        <v>0.0</v>
      </c>
      <c r="I92" s="235">
        <v>0.0</v>
      </c>
      <c r="J92" s="235">
        <v>0.0</v>
      </c>
      <c r="K92" s="235">
        <v>0.0</v>
      </c>
      <c r="L92" s="235">
        <v>0.0</v>
      </c>
      <c r="M92" s="4"/>
    </row>
    <row r="93">
      <c r="A93" s="236"/>
      <c r="B93" s="239" t="s">
        <v>150</v>
      </c>
      <c r="C93" s="239">
        <v>1.0</v>
      </c>
      <c r="D93" s="235">
        <v>0.0</v>
      </c>
      <c r="E93" s="235">
        <v>0.0</v>
      </c>
      <c r="F93" s="235">
        <v>0.0</v>
      </c>
      <c r="G93" s="235">
        <v>0.0</v>
      </c>
      <c r="H93" s="235">
        <v>0.0</v>
      </c>
      <c r="I93" s="235">
        <v>0.0</v>
      </c>
      <c r="J93" s="235">
        <v>0.0</v>
      </c>
      <c r="K93" s="235">
        <v>0.0</v>
      </c>
      <c r="L93" s="235">
        <v>0.0</v>
      </c>
      <c r="M93" s="4"/>
    </row>
    <row r="94">
      <c r="A94" s="236"/>
      <c r="B94" s="239" t="s">
        <v>151</v>
      </c>
      <c r="C94" s="239">
        <v>1.0</v>
      </c>
      <c r="D94" s="235">
        <v>0.0</v>
      </c>
      <c r="E94" s="235">
        <v>0.0</v>
      </c>
      <c r="F94" s="235">
        <v>0.0</v>
      </c>
      <c r="G94" s="235">
        <v>0.0</v>
      </c>
      <c r="H94" s="235">
        <v>0.0</v>
      </c>
      <c r="I94" s="235">
        <v>0.0</v>
      </c>
      <c r="J94" s="235">
        <v>0.0</v>
      </c>
      <c r="K94" s="235">
        <v>0.0</v>
      </c>
      <c r="L94" s="235">
        <v>0.0</v>
      </c>
      <c r="M94" s="4"/>
    </row>
    <row r="95">
      <c r="A95" s="236"/>
      <c r="B95" s="378" t="s">
        <v>152</v>
      </c>
      <c r="C95" s="239">
        <v>5.0</v>
      </c>
      <c r="D95" s="235">
        <v>0.0</v>
      </c>
      <c r="E95" s="235">
        <v>0.0</v>
      </c>
      <c r="F95" s="235">
        <v>0.0</v>
      </c>
      <c r="G95" s="235">
        <v>0.0</v>
      </c>
      <c r="H95" s="235">
        <v>0.0</v>
      </c>
      <c r="I95" s="235">
        <v>0.0</v>
      </c>
      <c r="J95" s="235">
        <v>0.0</v>
      </c>
      <c r="K95" s="235">
        <v>0.0</v>
      </c>
      <c r="L95" s="235">
        <v>0.0</v>
      </c>
      <c r="M95" s="4"/>
    </row>
    <row r="96">
      <c r="A96" s="236"/>
      <c r="B96" s="239" t="s">
        <v>154</v>
      </c>
      <c r="C96" s="239">
        <v>2.0</v>
      </c>
      <c r="D96" s="235">
        <v>0.0</v>
      </c>
      <c r="E96" s="235">
        <v>0.0</v>
      </c>
      <c r="F96" s="235">
        <v>0.0</v>
      </c>
      <c r="G96" s="235">
        <v>0.0</v>
      </c>
      <c r="H96" s="235">
        <v>0.0</v>
      </c>
      <c r="I96" s="235">
        <v>0.0</v>
      </c>
      <c r="J96" s="235">
        <v>0.0</v>
      </c>
      <c r="K96" s="235">
        <v>0.0</v>
      </c>
      <c r="L96" s="235">
        <v>0.0</v>
      </c>
      <c r="M96" s="4"/>
    </row>
    <row r="97">
      <c r="A97" s="236"/>
      <c r="B97" s="239" t="s">
        <v>155</v>
      </c>
      <c r="C97" s="239">
        <v>2.0</v>
      </c>
      <c r="D97" s="235">
        <v>0.0</v>
      </c>
      <c r="E97" s="235">
        <v>0.0</v>
      </c>
      <c r="F97" s="235">
        <v>0.0</v>
      </c>
      <c r="G97" s="235">
        <v>0.0</v>
      </c>
      <c r="H97" s="235">
        <v>0.0</v>
      </c>
      <c r="I97" s="235">
        <v>0.0</v>
      </c>
      <c r="J97" s="235">
        <v>0.0</v>
      </c>
      <c r="K97" s="235">
        <v>0.0</v>
      </c>
      <c r="L97" s="235">
        <v>0.0</v>
      </c>
      <c r="M97" s="4"/>
    </row>
    <row r="98">
      <c r="A98" s="236"/>
      <c r="B98" s="239" t="s">
        <v>156</v>
      </c>
      <c r="C98" s="239">
        <v>1.0</v>
      </c>
      <c r="D98" s="235">
        <v>0.0</v>
      </c>
      <c r="E98" s="235">
        <v>0.0</v>
      </c>
      <c r="F98" s="235">
        <v>0.0</v>
      </c>
      <c r="G98" s="235">
        <v>0.0</v>
      </c>
      <c r="H98" s="235">
        <v>0.0</v>
      </c>
      <c r="I98" s="235">
        <v>0.0</v>
      </c>
      <c r="J98" s="235">
        <v>0.0</v>
      </c>
      <c r="K98" s="235">
        <v>0.0</v>
      </c>
      <c r="L98" s="235">
        <v>0.0</v>
      </c>
      <c r="M98" s="4"/>
    </row>
    <row r="99">
      <c r="A99" s="236"/>
      <c r="B99" s="239" t="s">
        <v>157</v>
      </c>
      <c r="C99" s="239">
        <v>1.0</v>
      </c>
      <c r="D99" s="235">
        <v>0.0</v>
      </c>
      <c r="E99" s="235">
        <v>0.0</v>
      </c>
      <c r="F99" s="235">
        <v>0.0</v>
      </c>
      <c r="G99" s="235">
        <v>0.0</v>
      </c>
      <c r="H99" s="235">
        <v>0.0</v>
      </c>
      <c r="I99" s="235">
        <v>0.0</v>
      </c>
      <c r="J99" s="235">
        <v>0.0</v>
      </c>
      <c r="K99" s="235">
        <v>0.0</v>
      </c>
      <c r="L99" s="235">
        <v>0.0</v>
      </c>
      <c r="M99" s="4"/>
    </row>
    <row r="100">
      <c r="A100" s="236"/>
      <c r="B100" s="239" t="s">
        <v>158</v>
      </c>
      <c r="C100" s="239">
        <v>1.0</v>
      </c>
      <c r="D100" s="235">
        <v>0.0</v>
      </c>
      <c r="E100" s="235">
        <v>0.0</v>
      </c>
      <c r="F100" s="235">
        <v>0.0</v>
      </c>
      <c r="G100" s="235">
        <v>0.0</v>
      </c>
      <c r="H100" s="235">
        <v>0.0</v>
      </c>
      <c r="I100" s="235">
        <v>0.0</v>
      </c>
      <c r="J100" s="235">
        <v>0.0</v>
      </c>
      <c r="K100" s="235">
        <v>0.0</v>
      </c>
      <c r="L100" s="235">
        <v>0.0</v>
      </c>
      <c r="M100" s="4"/>
    </row>
    <row r="101">
      <c r="A101" s="236"/>
      <c r="B101" s="239" t="s">
        <v>159</v>
      </c>
      <c r="C101" s="239">
        <v>1.0</v>
      </c>
      <c r="D101" s="235">
        <v>0.0</v>
      </c>
      <c r="E101" s="235">
        <v>0.0</v>
      </c>
      <c r="F101" s="235">
        <v>0.0</v>
      </c>
      <c r="G101" s="235">
        <v>0.0</v>
      </c>
      <c r="H101" s="235">
        <v>0.0</v>
      </c>
      <c r="I101" s="235">
        <v>0.0</v>
      </c>
      <c r="J101" s="235">
        <v>0.0</v>
      </c>
      <c r="K101" s="235">
        <v>0.0</v>
      </c>
      <c r="L101" s="235">
        <v>0.0</v>
      </c>
      <c r="M101" s="4"/>
    </row>
    <row r="102">
      <c r="A102" s="236"/>
      <c r="B102" s="371" t="s">
        <v>96</v>
      </c>
      <c r="C102" s="239">
        <v>2.0</v>
      </c>
      <c r="D102" s="235">
        <v>0.0</v>
      </c>
      <c r="E102" s="235">
        <v>0.0</v>
      </c>
      <c r="F102" s="235">
        <v>0.0</v>
      </c>
      <c r="G102" s="235">
        <v>0.0</v>
      </c>
      <c r="H102" s="235">
        <v>0.0</v>
      </c>
      <c r="I102" s="235">
        <v>0.0</v>
      </c>
      <c r="J102" s="235">
        <v>0.0</v>
      </c>
      <c r="K102" s="235">
        <v>0.0</v>
      </c>
      <c r="L102" s="235">
        <v>0.0</v>
      </c>
      <c r="M102" s="4"/>
    </row>
    <row r="103">
      <c r="A103" s="236"/>
      <c r="B103" s="371" t="s">
        <v>161</v>
      </c>
      <c r="C103" s="239">
        <v>1.0</v>
      </c>
      <c r="D103" s="235">
        <v>0.0</v>
      </c>
      <c r="E103" s="235">
        <v>0.0</v>
      </c>
      <c r="F103" s="235">
        <v>0.0</v>
      </c>
      <c r="G103" s="235">
        <v>0.0</v>
      </c>
      <c r="H103" s="235">
        <v>0.0</v>
      </c>
      <c r="I103" s="235">
        <v>0.0</v>
      </c>
      <c r="J103" s="235">
        <v>0.0</v>
      </c>
      <c r="K103" s="235">
        <v>0.0</v>
      </c>
      <c r="L103" s="235">
        <v>0.0</v>
      </c>
      <c r="M103" s="4"/>
    </row>
    <row r="104">
      <c r="A104" s="236"/>
      <c r="B104" s="371" t="s">
        <v>162</v>
      </c>
      <c r="C104" s="239">
        <v>0.5</v>
      </c>
      <c r="D104" s="235">
        <v>0.0</v>
      </c>
      <c r="E104" s="235">
        <v>0.0</v>
      </c>
      <c r="F104" s="235">
        <v>0.0</v>
      </c>
      <c r="G104" s="235">
        <v>0.0</v>
      </c>
      <c r="H104" s="235">
        <v>0.0</v>
      </c>
      <c r="I104" s="235">
        <v>0.0</v>
      </c>
      <c r="J104" s="235">
        <v>0.0</v>
      </c>
      <c r="K104" s="235">
        <v>0.0</v>
      </c>
      <c r="L104" s="235">
        <v>0.0</v>
      </c>
      <c r="M104" s="4"/>
    </row>
    <row r="105">
      <c r="A105" s="369" t="s">
        <v>709</v>
      </c>
      <c r="B105" s="237"/>
      <c r="C105" s="247">
        <f>SUM(C89:C104)</f>
        <v>28.5</v>
      </c>
      <c r="D105" s="369">
        <v>0.0</v>
      </c>
      <c r="E105" s="369">
        <v>0.0</v>
      </c>
      <c r="F105" s="369">
        <v>0.0</v>
      </c>
      <c r="G105" s="369">
        <v>0.0</v>
      </c>
      <c r="H105" s="369">
        <v>0.0</v>
      </c>
      <c r="I105" s="369">
        <v>0.0</v>
      </c>
      <c r="J105" s="369">
        <v>0.0</v>
      </c>
      <c r="K105" s="369">
        <v>0.0</v>
      </c>
      <c r="L105" s="369">
        <v>0.0</v>
      </c>
      <c r="M105" s="4">
        <f>SUM(D105:L105)</f>
        <v>0</v>
      </c>
    </row>
    <row r="106">
      <c r="A106" s="369" t="s">
        <v>710</v>
      </c>
      <c r="B106" s="237"/>
      <c r="C106" s="247"/>
      <c r="D106" s="369">
        <f>SUM(D105,D71,D51,D35)</f>
        <v>0</v>
      </c>
      <c r="E106" s="369">
        <f>SUM(E105,E71,E51,E35,E87)</f>
        <v>9.5</v>
      </c>
      <c r="F106" s="369">
        <f>SUM(F105,F87,F71,F51,F35)</f>
        <v>14.5</v>
      </c>
      <c r="G106" s="369">
        <f t="shared" ref="G106:I106" si="2">SUM(G105,G71,G51,G35,G87)</f>
        <v>17</v>
      </c>
      <c r="H106" s="369">
        <f t="shared" si="2"/>
        <v>20.75</v>
      </c>
      <c r="I106" s="369">
        <f t="shared" si="2"/>
        <v>15.5</v>
      </c>
      <c r="J106" s="369">
        <f>SUM(J105,J87,J71,J51,J35)</f>
        <v>13.5</v>
      </c>
      <c r="K106" s="369">
        <f t="shared" ref="K106:L106" si="3">SUM(K105,K71,K51,K35,K87)</f>
        <v>15.25</v>
      </c>
      <c r="L106" s="369">
        <f t="shared" si="3"/>
        <v>21.5</v>
      </c>
      <c r="M106" s="4"/>
    </row>
    <row r="107">
      <c r="A107" s="4"/>
      <c r="B107" s="4"/>
      <c r="C107" s="4"/>
      <c r="D107" s="4"/>
      <c r="E107" s="4"/>
      <c r="F107" s="4"/>
      <c r="G107" s="3"/>
      <c r="H107" s="3"/>
      <c r="I107" s="3"/>
      <c r="J107" s="3"/>
      <c r="K107" s="4"/>
      <c r="L107" s="4"/>
      <c r="M107" s="4"/>
    </row>
    <row r="108">
      <c r="A108" s="4"/>
      <c r="B108" s="4"/>
      <c r="C108" s="4"/>
      <c r="D108" s="4"/>
      <c r="E108" s="4"/>
      <c r="F108" s="4"/>
      <c r="G108" s="3"/>
      <c r="H108" s="3"/>
      <c r="I108" s="3"/>
      <c r="J108" s="3"/>
      <c r="K108" s="4"/>
      <c r="L108" s="4"/>
      <c r="M108" s="4"/>
    </row>
    <row r="109">
      <c r="A109" s="367" t="s">
        <v>711</v>
      </c>
      <c r="B109" s="4"/>
      <c r="C109" s="4"/>
      <c r="D109" s="4"/>
      <c r="E109" s="4"/>
      <c r="F109" s="4"/>
      <c r="G109" s="4"/>
      <c r="H109" s="4"/>
      <c r="I109" s="4"/>
      <c r="J109" s="4"/>
      <c r="K109" s="4"/>
      <c r="L109" s="4"/>
      <c r="M109" s="4"/>
    </row>
    <row r="110">
      <c r="A110" s="363" t="s">
        <v>712</v>
      </c>
      <c r="B110" s="363" t="s">
        <v>706</v>
      </c>
      <c r="C110" s="382" t="s">
        <v>713</v>
      </c>
      <c r="D110" s="365"/>
      <c r="E110" s="366"/>
      <c r="F110" s="382" t="s">
        <v>714</v>
      </c>
      <c r="G110" s="365"/>
      <c r="H110" s="366"/>
      <c r="I110" s="382" t="s">
        <v>715</v>
      </c>
      <c r="J110" s="365"/>
      <c r="K110" s="366"/>
      <c r="L110" s="379"/>
      <c r="M110" s="4"/>
    </row>
    <row r="111">
      <c r="A111" s="233" t="s">
        <v>716</v>
      </c>
      <c r="B111" s="235" t="s">
        <v>68</v>
      </c>
      <c r="C111" s="383" t="s">
        <v>474</v>
      </c>
      <c r="D111" s="365"/>
      <c r="E111" s="366"/>
      <c r="F111" s="383" t="s">
        <v>717</v>
      </c>
      <c r="G111" s="365"/>
      <c r="H111" s="366"/>
      <c r="I111" s="383" t="s">
        <v>718</v>
      </c>
      <c r="J111" s="365"/>
      <c r="K111" s="366"/>
      <c r="L111" s="4"/>
      <c r="M111" s="4"/>
    </row>
    <row r="112">
      <c r="A112" s="235"/>
      <c r="B112" s="235" t="s">
        <v>85</v>
      </c>
      <c r="C112" s="383" t="s">
        <v>474</v>
      </c>
      <c r="D112" s="365"/>
      <c r="E112" s="366"/>
      <c r="F112" s="384" t="s">
        <v>719</v>
      </c>
      <c r="G112" s="385"/>
      <c r="H112" s="386"/>
      <c r="I112" s="383" t="s">
        <v>718</v>
      </c>
      <c r="J112" s="365"/>
      <c r="K112" s="366"/>
      <c r="L112" s="4"/>
      <c r="M112" s="4"/>
    </row>
    <row r="113">
      <c r="A113" s="235"/>
      <c r="B113" s="235" t="s">
        <v>97</v>
      </c>
      <c r="C113" s="383" t="s">
        <v>474</v>
      </c>
      <c r="D113" s="365"/>
      <c r="E113" s="366"/>
      <c r="F113" s="387" t="s">
        <v>36</v>
      </c>
      <c r="G113" s="365"/>
      <c r="H113" s="366"/>
      <c r="I113" s="383" t="s">
        <v>718</v>
      </c>
      <c r="J113" s="365"/>
      <c r="K113" s="366"/>
      <c r="L113" s="4"/>
      <c r="M113" s="4"/>
    </row>
    <row r="114">
      <c r="A114" s="235"/>
      <c r="B114" s="235" t="s">
        <v>101</v>
      </c>
      <c r="C114" s="383" t="s">
        <v>474</v>
      </c>
      <c r="D114" s="365"/>
      <c r="E114" s="366"/>
      <c r="F114" s="387" t="s">
        <v>720</v>
      </c>
      <c r="G114" s="365"/>
      <c r="H114" s="366"/>
      <c r="I114" s="383" t="s">
        <v>718</v>
      </c>
      <c r="J114" s="365"/>
      <c r="K114" s="366"/>
      <c r="L114" s="4"/>
      <c r="M114" s="4"/>
    </row>
    <row r="115">
      <c r="A115" s="235"/>
      <c r="B115" s="235" t="s">
        <v>366</v>
      </c>
      <c r="C115" s="383" t="s">
        <v>474</v>
      </c>
      <c r="D115" s="365"/>
      <c r="E115" s="366"/>
      <c r="F115" s="383" t="s">
        <v>474</v>
      </c>
      <c r="G115" s="365"/>
      <c r="H115" s="366"/>
      <c r="I115" s="383" t="s">
        <v>718</v>
      </c>
      <c r="J115" s="365"/>
      <c r="K115" s="366"/>
      <c r="L115" s="4"/>
      <c r="M115" s="4"/>
    </row>
    <row r="116">
      <c r="A116" s="388"/>
      <c r="B116" s="388"/>
      <c r="C116" s="389"/>
      <c r="D116" s="365"/>
      <c r="E116" s="366"/>
      <c r="F116" s="389"/>
      <c r="G116" s="365"/>
      <c r="H116" s="366"/>
      <c r="I116" s="389"/>
      <c r="J116" s="365"/>
      <c r="K116" s="366"/>
      <c r="L116" s="4"/>
      <c r="M116" s="4"/>
    </row>
    <row r="117">
      <c r="A117" s="233" t="s">
        <v>721</v>
      </c>
      <c r="B117" s="235" t="s">
        <v>68</v>
      </c>
      <c r="C117" s="383" t="str">
        <f t="shared" ref="C117:C121" si="4">F111</f>
        <v>student discount</v>
      </c>
      <c r="D117" s="365"/>
      <c r="E117" s="366"/>
      <c r="F117" s="383" t="str">
        <f>C117</f>
        <v>student discount</v>
      </c>
      <c r="G117" s="365"/>
      <c r="H117" s="366"/>
      <c r="I117" s="383" t="s">
        <v>722</v>
      </c>
      <c r="J117" s="365"/>
      <c r="K117" s="366"/>
      <c r="L117" s="4"/>
      <c r="M117" s="4"/>
    </row>
    <row r="118">
      <c r="A118" s="235"/>
      <c r="B118" s="235" t="s">
        <v>85</v>
      </c>
      <c r="C118" s="383" t="str">
        <f t="shared" si="4"/>
        <v>last min clean up</v>
      </c>
      <c r="D118" s="365"/>
      <c r="E118" s="366"/>
      <c r="F118" s="383" t="s">
        <v>723</v>
      </c>
      <c r="G118" s="365"/>
      <c r="H118" s="366"/>
      <c r="I118" s="383" t="s">
        <v>722</v>
      </c>
      <c r="J118" s="365"/>
      <c r="K118" s="366"/>
      <c r="L118" s="4"/>
      <c r="M118" s="4"/>
    </row>
    <row r="119">
      <c r="A119" s="235"/>
      <c r="B119" s="235" t="s">
        <v>97</v>
      </c>
      <c r="C119" s="383" t="str">
        <f t="shared" si="4"/>
        <v>UM</v>
      </c>
      <c r="D119" s="365"/>
      <c r="E119" s="366"/>
      <c r="F119" s="387" t="s">
        <v>724</v>
      </c>
      <c r="G119" s="365"/>
      <c r="H119" s="366"/>
      <c r="I119" s="383" t="s">
        <v>722</v>
      </c>
      <c r="J119" s="365"/>
      <c r="K119" s="366"/>
      <c r="L119" s="4"/>
      <c r="M119" s="4"/>
    </row>
    <row r="120">
      <c r="A120" s="235"/>
      <c r="B120" s="235" t="s">
        <v>101</v>
      </c>
      <c r="C120" s="383" t="str">
        <f t="shared" si="4"/>
        <v>account recovery</v>
      </c>
      <c r="D120" s="365"/>
      <c r="E120" s="366"/>
      <c r="F120" s="387" t="str">
        <f>C120</f>
        <v>account recovery</v>
      </c>
      <c r="G120" s="365"/>
      <c r="H120" s="366"/>
      <c r="I120" s="383" t="s">
        <v>722</v>
      </c>
      <c r="J120" s="365"/>
      <c r="K120" s="366"/>
      <c r="L120" s="4"/>
      <c r="M120" s="4"/>
    </row>
    <row r="121">
      <c r="A121" s="235"/>
      <c r="B121" s="235" t="s">
        <v>366</v>
      </c>
      <c r="C121" s="383" t="str">
        <f t="shared" si="4"/>
        <v>n/a</v>
      </c>
      <c r="D121" s="365"/>
      <c r="E121" s="366"/>
      <c r="F121" s="383" t="s">
        <v>474</v>
      </c>
      <c r="G121" s="365"/>
      <c r="H121" s="366"/>
      <c r="I121" s="383" t="s">
        <v>722</v>
      </c>
      <c r="J121" s="365"/>
      <c r="K121" s="366"/>
      <c r="L121" s="4"/>
      <c r="M121" s="4"/>
    </row>
    <row r="122">
      <c r="A122" s="388"/>
      <c r="B122" s="388"/>
      <c r="C122" s="389"/>
      <c r="D122" s="365"/>
      <c r="E122" s="366"/>
      <c r="F122" s="389"/>
      <c r="G122" s="365"/>
      <c r="H122" s="366"/>
      <c r="I122" s="389"/>
      <c r="J122" s="365"/>
      <c r="K122" s="366"/>
      <c r="L122" s="4"/>
      <c r="M122" s="4"/>
    </row>
    <row r="123">
      <c r="A123" s="233" t="s">
        <v>725</v>
      </c>
      <c r="B123" s="235" t="s">
        <v>68</v>
      </c>
      <c r="C123" s="383" t="str">
        <f t="shared" ref="C123:C127" si="5">F117</f>
        <v>student discount</v>
      </c>
      <c r="D123" s="365"/>
      <c r="E123" s="366"/>
      <c r="F123" s="390" t="s">
        <v>726</v>
      </c>
      <c r="G123" s="365"/>
      <c r="H123" s="366"/>
      <c r="I123" s="383" t="s">
        <v>718</v>
      </c>
      <c r="J123" s="365"/>
      <c r="K123" s="366"/>
      <c r="L123" s="4"/>
      <c r="M123" s="4"/>
    </row>
    <row r="124">
      <c r="A124" s="235"/>
      <c r="B124" s="235" t="s">
        <v>85</v>
      </c>
      <c r="C124" s="383" t="str">
        <f t="shared" si="5"/>
        <v>gpa/grade calc</v>
      </c>
      <c r="D124" s="365"/>
      <c r="E124" s="366"/>
      <c r="F124" s="391" t="str">
        <f t="shared" ref="F124:F126" si="6">C124</f>
        <v>gpa/grade calc</v>
      </c>
      <c r="G124" s="365"/>
      <c r="H124" s="366"/>
      <c r="I124" s="383" t="s">
        <v>718</v>
      </c>
      <c r="J124" s="365"/>
      <c r="K124" s="366"/>
      <c r="L124" s="4"/>
      <c r="M124" s="4"/>
    </row>
    <row r="125">
      <c r="A125" s="235"/>
      <c r="B125" s="235" t="s">
        <v>97</v>
      </c>
      <c r="C125" s="383" t="str">
        <f t="shared" si="5"/>
        <v>UM, user deletion</v>
      </c>
      <c r="D125" s="365"/>
      <c r="E125" s="366"/>
      <c r="F125" s="387" t="str">
        <f t="shared" si="6"/>
        <v>UM, user deletion</v>
      </c>
      <c r="G125" s="365"/>
      <c r="H125" s="366"/>
      <c r="I125" s="383" t="s">
        <v>718</v>
      </c>
      <c r="J125" s="365"/>
      <c r="K125" s="366"/>
      <c r="L125" s="4"/>
      <c r="M125" s="4"/>
    </row>
    <row r="126">
      <c r="A126" s="235"/>
      <c r="B126" s="235" t="s">
        <v>101</v>
      </c>
      <c r="C126" s="383" t="str">
        <f t="shared" si="5"/>
        <v>account recovery</v>
      </c>
      <c r="D126" s="365"/>
      <c r="E126" s="366"/>
      <c r="F126" s="387" t="str">
        <f t="shared" si="6"/>
        <v>account recovery</v>
      </c>
      <c r="G126" s="365"/>
      <c r="H126" s="366"/>
      <c r="I126" s="383" t="s">
        <v>718</v>
      </c>
      <c r="J126" s="365"/>
      <c r="K126" s="366"/>
      <c r="L126" s="4"/>
      <c r="M126" s="4"/>
    </row>
    <row r="127">
      <c r="A127" s="235"/>
      <c r="B127" s="235" t="s">
        <v>366</v>
      </c>
      <c r="C127" s="383" t="str">
        <f t="shared" si="5"/>
        <v>n/a</v>
      </c>
      <c r="D127" s="365"/>
      <c r="E127" s="366"/>
      <c r="F127" s="383" t="s">
        <v>474</v>
      </c>
      <c r="G127" s="365"/>
      <c r="H127" s="366"/>
      <c r="I127" s="383" t="s">
        <v>718</v>
      </c>
      <c r="J127" s="365"/>
      <c r="K127" s="366"/>
      <c r="L127" s="4"/>
      <c r="M127" s="4"/>
    </row>
    <row r="128">
      <c r="A128" s="238"/>
      <c r="B128" s="235"/>
      <c r="C128" s="383"/>
      <c r="D128" s="365"/>
      <c r="E128" s="366"/>
      <c r="F128" s="383"/>
      <c r="G128" s="365"/>
      <c r="H128" s="366"/>
      <c r="I128" s="383"/>
      <c r="J128" s="365"/>
      <c r="K128" s="366"/>
      <c r="L128" s="4"/>
      <c r="M128" s="4"/>
    </row>
    <row r="129">
      <c r="A129" s="233" t="s">
        <v>727</v>
      </c>
      <c r="B129" s="235" t="s">
        <v>68</v>
      </c>
      <c r="C129" s="390" t="str">
        <f t="shared" ref="C129:C133" si="7">F123</f>
        <v>clean up</v>
      </c>
      <c r="D129" s="365"/>
      <c r="E129" s="366"/>
      <c r="F129" s="390" t="str">
        <f t="shared" ref="F129:F130" si="8">C129</f>
        <v>clean up</v>
      </c>
      <c r="G129" s="365"/>
      <c r="H129" s="366"/>
      <c r="I129" s="383" t="s">
        <v>718</v>
      </c>
      <c r="J129" s="365"/>
      <c r="K129" s="366"/>
      <c r="L129" s="4"/>
      <c r="M129" s="4"/>
    </row>
    <row r="130">
      <c r="A130" s="235"/>
      <c r="B130" s="235" t="s">
        <v>85</v>
      </c>
      <c r="C130" s="383" t="str">
        <f t="shared" si="7"/>
        <v>gpa/grade calc</v>
      </c>
      <c r="D130" s="365"/>
      <c r="E130" s="366"/>
      <c r="F130" s="391" t="str">
        <f t="shared" si="8"/>
        <v>gpa/grade calc</v>
      </c>
      <c r="G130" s="365"/>
      <c r="H130" s="366"/>
      <c r="I130" s="383" t="s">
        <v>718</v>
      </c>
      <c r="J130" s="365"/>
      <c r="K130" s="366"/>
      <c r="L130" s="4"/>
      <c r="M130" s="4"/>
    </row>
    <row r="131">
      <c r="A131" s="235"/>
      <c r="B131" s="235" t="s">
        <v>97</v>
      </c>
      <c r="C131" s="383" t="str">
        <f t="shared" si="7"/>
        <v>UM, user deletion</v>
      </c>
      <c r="D131" s="365"/>
      <c r="E131" s="366"/>
      <c r="F131" s="387" t="s">
        <v>728</v>
      </c>
      <c r="G131" s="365"/>
      <c r="H131" s="366"/>
      <c r="I131" s="383" t="s">
        <v>718</v>
      </c>
      <c r="J131" s="365"/>
      <c r="K131" s="366"/>
      <c r="L131" s="4"/>
      <c r="M131" s="4"/>
    </row>
    <row r="132">
      <c r="A132" s="235"/>
      <c r="B132" s="235" t="s">
        <v>101</v>
      </c>
      <c r="C132" s="383" t="str">
        <f t="shared" si="7"/>
        <v>account recovery</v>
      </c>
      <c r="D132" s="365"/>
      <c r="E132" s="366"/>
      <c r="F132" s="383" t="str">
        <f t="shared" ref="F132:F133" si="9">C132</f>
        <v>account recovery</v>
      </c>
      <c r="G132" s="365"/>
      <c r="H132" s="366"/>
      <c r="I132" s="383" t="s">
        <v>718</v>
      </c>
      <c r="J132" s="365"/>
      <c r="K132" s="366"/>
      <c r="L132" s="4"/>
      <c r="M132" s="4"/>
    </row>
    <row r="133">
      <c r="A133" s="235"/>
      <c r="B133" s="235" t="s">
        <v>366</v>
      </c>
      <c r="C133" s="383" t="str">
        <f t="shared" si="7"/>
        <v>n/a</v>
      </c>
      <c r="D133" s="365"/>
      <c r="E133" s="366"/>
      <c r="F133" s="383" t="str">
        <f t="shared" si="9"/>
        <v>n/a</v>
      </c>
      <c r="G133" s="365"/>
      <c r="H133" s="366"/>
      <c r="I133" s="383" t="s">
        <v>718</v>
      </c>
      <c r="J133" s="365"/>
      <c r="K133" s="366"/>
      <c r="L133" s="4"/>
      <c r="M133" s="4"/>
    </row>
    <row r="134">
      <c r="A134" s="388"/>
      <c r="B134" s="388"/>
      <c r="C134" s="389"/>
      <c r="D134" s="365"/>
      <c r="E134" s="366"/>
      <c r="F134" s="389"/>
      <c r="G134" s="365"/>
      <c r="H134" s="366"/>
      <c r="I134" s="389"/>
      <c r="J134" s="365"/>
      <c r="K134" s="366"/>
      <c r="L134" s="4"/>
      <c r="M134" s="4"/>
    </row>
    <row r="135">
      <c r="A135" s="233" t="s">
        <v>729</v>
      </c>
      <c r="B135" s="235" t="s">
        <v>68</v>
      </c>
      <c r="C135" s="383" t="str">
        <f t="shared" ref="C135:C139" si="10">F129</f>
        <v>clean up</v>
      </c>
      <c r="D135" s="365"/>
      <c r="E135" s="366"/>
      <c r="F135" s="390" t="s">
        <v>730</v>
      </c>
      <c r="G135" s="365"/>
      <c r="H135" s="366"/>
      <c r="I135" s="383" t="s">
        <v>718</v>
      </c>
      <c r="J135" s="365"/>
      <c r="K135" s="366"/>
      <c r="L135" s="4"/>
      <c r="M135" s="4"/>
    </row>
    <row r="136">
      <c r="A136" s="235"/>
      <c r="B136" s="235" t="s">
        <v>85</v>
      </c>
      <c r="C136" s="383" t="str">
        <f t="shared" si="10"/>
        <v>gpa/grade calc</v>
      </c>
      <c r="D136" s="365"/>
      <c r="E136" s="366"/>
      <c r="F136" s="391" t="str">
        <f>C136</f>
        <v>gpa/grade calc</v>
      </c>
      <c r="G136" s="365"/>
      <c r="H136" s="366"/>
      <c r="I136" s="383" t="s">
        <v>718</v>
      </c>
      <c r="J136" s="365"/>
      <c r="K136" s="366"/>
      <c r="L136" s="4"/>
      <c r="M136" s="4"/>
    </row>
    <row r="137">
      <c r="A137" s="235"/>
      <c r="B137" s="235" t="s">
        <v>97</v>
      </c>
      <c r="C137" s="383" t="str">
        <f t="shared" si="10"/>
        <v>user privacy, git</v>
      </c>
      <c r="D137" s="365"/>
      <c r="E137" s="366"/>
      <c r="F137" s="387" t="s">
        <v>731</v>
      </c>
      <c r="G137" s="365"/>
      <c r="H137" s="366"/>
      <c r="I137" s="383" t="s">
        <v>718</v>
      </c>
      <c r="J137" s="365"/>
      <c r="K137" s="366"/>
      <c r="L137" s="4"/>
      <c r="M137" s="4"/>
    </row>
    <row r="138">
      <c r="A138" s="235"/>
      <c r="B138" s="235" t="s">
        <v>101</v>
      </c>
      <c r="C138" s="383" t="str">
        <f t="shared" si="10"/>
        <v>account recovery</v>
      </c>
      <c r="D138" s="365"/>
      <c r="E138" s="366"/>
      <c r="F138" s="387" t="str">
        <f t="shared" ref="F138:F139" si="11">C138</f>
        <v>account recovery</v>
      </c>
      <c r="G138" s="365"/>
      <c r="H138" s="366"/>
      <c r="I138" s="383" t="s">
        <v>718</v>
      </c>
      <c r="J138" s="365"/>
      <c r="K138" s="366"/>
      <c r="L138" s="4"/>
      <c r="M138" s="4"/>
    </row>
    <row r="139">
      <c r="A139" s="235"/>
      <c r="B139" s="235" t="s">
        <v>366</v>
      </c>
      <c r="C139" s="383" t="str">
        <f t="shared" si="10"/>
        <v>n/a</v>
      </c>
      <c r="D139" s="365"/>
      <c r="E139" s="366"/>
      <c r="F139" s="383" t="str">
        <f t="shared" si="11"/>
        <v>n/a</v>
      </c>
      <c r="G139" s="365"/>
      <c r="H139" s="366"/>
      <c r="I139" s="383" t="s">
        <v>718</v>
      </c>
      <c r="J139" s="365"/>
      <c r="K139" s="366"/>
      <c r="L139" s="4"/>
      <c r="M139" s="4"/>
    </row>
    <row r="140">
      <c r="A140" s="388"/>
      <c r="B140" s="388"/>
      <c r="C140" s="389"/>
      <c r="D140" s="365"/>
      <c r="E140" s="366"/>
      <c r="F140" s="389"/>
      <c r="G140" s="365"/>
      <c r="H140" s="366"/>
      <c r="I140" s="389"/>
      <c r="J140" s="365"/>
      <c r="K140" s="366"/>
      <c r="L140" s="4"/>
      <c r="M140" s="4"/>
    </row>
    <row r="141">
      <c r="A141" s="233" t="s">
        <v>732</v>
      </c>
      <c r="B141" s="235" t="s">
        <v>68</v>
      </c>
      <c r="C141" s="383" t="str">
        <f t="shared" ref="C141:C145" si="12">F135</f>
        <v>career opportunities</v>
      </c>
      <c r="D141" s="365"/>
      <c r="E141" s="366"/>
      <c r="F141" s="390" t="str">
        <f t="shared" ref="F141:F142" si="13">C141</f>
        <v>career opportunities</v>
      </c>
      <c r="G141" s="365"/>
      <c r="H141" s="366"/>
      <c r="I141" s="383" t="s">
        <v>718</v>
      </c>
      <c r="J141" s="365"/>
      <c r="K141" s="366"/>
      <c r="L141" s="4"/>
      <c r="M141" s="4"/>
    </row>
    <row r="142">
      <c r="A142" s="235"/>
      <c r="B142" s="235" t="s">
        <v>85</v>
      </c>
      <c r="C142" s="383" t="str">
        <f t="shared" si="12"/>
        <v>gpa/grade calc</v>
      </c>
      <c r="D142" s="365"/>
      <c r="E142" s="366"/>
      <c r="F142" s="383" t="str">
        <f t="shared" si="13"/>
        <v>gpa/grade calc</v>
      </c>
      <c r="G142" s="365"/>
      <c r="H142" s="366"/>
      <c r="I142" s="383" t="s">
        <v>718</v>
      </c>
      <c r="J142" s="365"/>
      <c r="K142" s="366"/>
      <c r="L142" s="4"/>
      <c r="M142" s="4"/>
    </row>
    <row r="143">
      <c r="A143" s="235"/>
      <c r="B143" s="235" t="s">
        <v>97</v>
      </c>
      <c r="C143" s="383" t="str">
        <f t="shared" si="12"/>
        <v>user privacy, UM</v>
      </c>
      <c r="D143" s="365"/>
      <c r="E143" s="366"/>
      <c r="F143" s="387" t="s">
        <v>733</v>
      </c>
      <c r="G143" s="365"/>
      <c r="H143" s="366"/>
      <c r="I143" s="383" t="s">
        <v>718</v>
      </c>
      <c r="J143" s="365"/>
      <c r="K143" s="366"/>
      <c r="L143" s="4"/>
      <c r="M143" s="4"/>
    </row>
    <row r="144">
      <c r="A144" s="235"/>
      <c r="B144" s="235" t="s">
        <v>101</v>
      </c>
      <c r="C144" s="383" t="str">
        <f t="shared" si="12"/>
        <v>account recovery</v>
      </c>
      <c r="D144" s="365"/>
      <c r="E144" s="366"/>
      <c r="F144" s="383" t="str">
        <f t="shared" ref="F144:F145" si="14">C144</f>
        <v>account recovery</v>
      </c>
      <c r="G144" s="365"/>
      <c r="H144" s="366"/>
      <c r="I144" s="383" t="s">
        <v>718</v>
      </c>
      <c r="J144" s="365"/>
      <c r="K144" s="366"/>
      <c r="L144" s="4"/>
      <c r="M144" s="4"/>
    </row>
    <row r="145">
      <c r="A145" s="235"/>
      <c r="B145" s="235" t="s">
        <v>366</v>
      </c>
      <c r="C145" s="383" t="str">
        <f t="shared" si="12"/>
        <v>n/a</v>
      </c>
      <c r="D145" s="365"/>
      <c r="E145" s="366"/>
      <c r="F145" s="383" t="str">
        <f t="shared" si="14"/>
        <v>n/a</v>
      </c>
      <c r="G145" s="365"/>
      <c r="H145" s="366"/>
      <c r="I145" s="383" t="s">
        <v>718</v>
      </c>
      <c r="J145" s="365"/>
      <c r="K145" s="366"/>
      <c r="L145" s="4"/>
      <c r="M145" s="4"/>
    </row>
    <row r="146">
      <c r="A146" s="388"/>
      <c r="B146" s="388"/>
      <c r="C146" s="389"/>
      <c r="D146" s="365"/>
      <c r="E146" s="366"/>
      <c r="F146" s="389"/>
      <c r="G146" s="365"/>
      <c r="H146" s="366"/>
      <c r="I146" s="389"/>
      <c r="J146" s="365"/>
      <c r="K146" s="366"/>
      <c r="L146" s="4"/>
      <c r="M146" s="4"/>
    </row>
    <row r="147">
      <c r="A147" s="233" t="s">
        <v>734</v>
      </c>
      <c r="B147" s="235" t="s">
        <v>68</v>
      </c>
      <c r="C147" s="383" t="str">
        <f t="shared" ref="C147:C151" si="15">F141</f>
        <v>career opportunities</v>
      </c>
      <c r="D147" s="365"/>
      <c r="E147" s="366"/>
      <c r="F147" s="383" t="str">
        <f t="shared" ref="F147:F148" si="16">C147</f>
        <v>career opportunities</v>
      </c>
      <c r="G147" s="365"/>
      <c r="H147" s="366"/>
      <c r="I147" s="383" t="s">
        <v>718</v>
      </c>
      <c r="J147" s="365"/>
      <c r="K147" s="366"/>
      <c r="L147" s="4"/>
      <c r="M147" s="4"/>
    </row>
    <row r="148">
      <c r="A148" s="235"/>
      <c r="B148" s="235" t="s">
        <v>85</v>
      </c>
      <c r="C148" s="383" t="str">
        <f t="shared" si="15"/>
        <v>gpa/grade calc</v>
      </c>
      <c r="D148" s="365"/>
      <c r="E148" s="366"/>
      <c r="F148" s="383" t="str">
        <f t="shared" si="16"/>
        <v>gpa/grade calc</v>
      </c>
      <c r="G148" s="365"/>
      <c r="H148" s="366"/>
      <c r="I148" s="383" t="s">
        <v>718</v>
      </c>
      <c r="J148" s="365"/>
      <c r="K148" s="366"/>
      <c r="L148" s="4"/>
      <c r="M148" s="4"/>
    </row>
    <row r="149">
      <c r="A149" s="235"/>
      <c r="B149" s="235" t="s">
        <v>97</v>
      </c>
      <c r="C149" s="383" t="str">
        <f t="shared" si="15"/>
        <v>schedule comparison</v>
      </c>
      <c r="D149" s="365"/>
      <c r="E149" s="366"/>
      <c r="F149" s="387" t="s">
        <v>726</v>
      </c>
      <c r="G149" s="365"/>
      <c r="H149" s="366"/>
      <c r="I149" s="383" t="s">
        <v>718</v>
      </c>
      <c r="J149" s="365"/>
      <c r="K149" s="366"/>
      <c r="L149" s="4"/>
      <c r="M149" s="4"/>
    </row>
    <row r="150">
      <c r="A150" s="235"/>
      <c r="B150" s="235" t="s">
        <v>101</v>
      </c>
      <c r="C150" s="383" t="str">
        <f t="shared" si="15"/>
        <v>account recovery</v>
      </c>
      <c r="D150" s="365"/>
      <c r="E150" s="366"/>
      <c r="F150" s="387" t="s">
        <v>726</v>
      </c>
      <c r="G150" s="365"/>
      <c r="H150" s="366"/>
      <c r="I150" s="383" t="s">
        <v>718</v>
      </c>
      <c r="J150" s="365"/>
      <c r="K150" s="366"/>
      <c r="L150" s="4"/>
      <c r="M150" s="4"/>
    </row>
    <row r="151">
      <c r="A151" s="235"/>
      <c r="B151" s="235" t="s">
        <v>366</v>
      </c>
      <c r="C151" s="383" t="str">
        <f t="shared" si="15"/>
        <v>n/a</v>
      </c>
      <c r="D151" s="365"/>
      <c r="E151" s="366"/>
      <c r="F151" s="383" t="str">
        <f>C151</f>
        <v>n/a</v>
      </c>
      <c r="G151" s="365"/>
      <c r="H151" s="366"/>
      <c r="I151" s="383" t="s">
        <v>718</v>
      </c>
      <c r="J151" s="365"/>
      <c r="K151" s="366"/>
      <c r="L151" s="4"/>
      <c r="M151" s="4"/>
    </row>
    <row r="152">
      <c r="A152" s="388"/>
      <c r="B152" s="388"/>
      <c r="C152" s="389"/>
      <c r="D152" s="365"/>
      <c r="E152" s="366"/>
      <c r="F152" s="389"/>
      <c r="G152" s="365"/>
      <c r="H152" s="366"/>
      <c r="I152" s="389"/>
      <c r="J152" s="365"/>
      <c r="K152" s="366"/>
      <c r="L152" s="4"/>
      <c r="M152" s="4"/>
    </row>
    <row r="153">
      <c r="A153" s="233" t="s">
        <v>735</v>
      </c>
      <c r="B153" s="235" t="s">
        <v>68</v>
      </c>
      <c r="C153" s="383" t="str">
        <f t="shared" ref="C153:C157" si="17">F147</f>
        <v>career opportunities</v>
      </c>
      <c r="D153" s="365"/>
      <c r="E153" s="366"/>
      <c r="F153" s="383" t="str">
        <f>C153</f>
        <v>career opportunities</v>
      </c>
      <c r="G153" s="365"/>
      <c r="H153" s="366"/>
      <c r="I153" s="383" t="s">
        <v>718</v>
      </c>
      <c r="J153" s="365"/>
      <c r="K153" s="366"/>
      <c r="L153" s="4"/>
      <c r="M153" s="4"/>
    </row>
    <row r="154">
      <c r="A154" s="235"/>
      <c r="B154" s="235" t="s">
        <v>85</v>
      </c>
      <c r="C154" s="383" t="str">
        <f t="shared" si="17"/>
        <v>gpa/grade calc</v>
      </c>
      <c r="D154" s="365"/>
      <c r="E154" s="366"/>
      <c r="F154" s="383" t="s">
        <v>736</v>
      </c>
      <c r="G154" s="365"/>
      <c r="H154" s="366"/>
      <c r="I154" s="383" t="s">
        <v>718</v>
      </c>
      <c r="J154" s="365"/>
      <c r="K154" s="366"/>
      <c r="L154" s="4"/>
      <c r="M154" s="4"/>
    </row>
    <row r="155">
      <c r="A155" s="235"/>
      <c r="B155" s="235" t="s">
        <v>97</v>
      </c>
      <c r="C155" s="383" t="str">
        <f t="shared" si="17"/>
        <v>clean up</v>
      </c>
      <c r="D155" s="365"/>
      <c r="E155" s="366"/>
      <c r="F155" s="387" t="s">
        <v>737</v>
      </c>
      <c r="G155" s="365"/>
      <c r="H155" s="366"/>
      <c r="I155" s="383" t="s">
        <v>718</v>
      </c>
      <c r="J155" s="365"/>
      <c r="K155" s="366"/>
      <c r="L155" s="4"/>
      <c r="M155" s="4"/>
    </row>
    <row r="156">
      <c r="A156" s="235"/>
      <c r="B156" s="235" t="s">
        <v>101</v>
      </c>
      <c r="C156" s="383" t="str">
        <f t="shared" si="17"/>
        <v>clean up</v>
      </c>
      <c r="D156" s="365"/>
      <c r="E156" s="366"/>
      <c r="F156" s="387" t="str">
        <f t="shared" ref="F156:F157" si="18">C156</f>
        <v>clean up</v>
      </c>
      <c r="G156" s="365"/>
      <c r="H156" s="366"/>
      <c r="I156" s="383" t="s">
        <v>718</v>
      </c>
      <c r="J156" s="365"/>
      <c r="K156" s="366"/>
      <c r="L156" s="4"/>
      <c r="M156" s="4"/>
    </row>
    <row r="157">
      <c r="A157" s="235"/>
      <c r="B157" s="235" t="s">
        <v>366</v>
      </c>
      <c r="C157" s="383" t="str">
        <f t="shared" si="17"/>
        <v>n/a</v>
      </c>
      <c r="D157" s="365"/>
      <c r="E157" s="366"/>
      <c r="F157" s="383" t="str">
        <f t="shared" si="18"/>
        <v>n/a</v>
      </c>
      <c r="G157" s="365"/>
      <c r="H157" s="366"/>
      <c r="I157" s="383" t="s">
        <v>718</v>
      </c>
      <c r="J157" s="365"/>
      <c r="K157" s="366"/>
      <c r="L157" s="4"/>
      <c r="M157" s="4"/>
    </row>
    <row r="158">
      <c r="A158" s="4"/>
      <c r="B158" s="4"/>
      <c r="C158" s="4"/>
      <c r="D158" s="4"/>
      <c r="E158" s="4"/>
      <c r="F158" s="4"/>
      <c r="G158" s="4"/>
      <c r="H158" s="4"/>
      <c r="I158" s="4"/>
      <c r="J158" s="4"/>
      <c r="K158" s="4"/>
      <c r="L158" s="4"/>
      <c r="M158" s="4"/>
    </row>
    <row r="159">
      <c r="A159" s="4"/>
      <c r="B159" s="4"/>
      <c r="C159" s="4"/>
      <c r="D159" s="4"/>
      <c r="E159" s="4"/>
      <c r="F159" s="4"/>
      <c r="G159" s="4"/>
      <c r="H159" s="4"/>
      <c r="I159" s="4"/>
      <c r="J159" s="4"/>
      <c r="K159" s="4"/>
      <c r="L159" s="4"/>
      <c r="M159" s="4"/>
    </row>
    <row r="160">
      <c r="A160" s="4"/>
      <c r="B160" s="4"/>
      <c r="C160" s="4"/>
      <c r="D160" s="4"/>
      <c r="E160" s="4"/>
      <c r="F160" s="4"/>
      <c r="G160" s="4"/>
      <c r="H160" s="4"/>
      <c r="I160" s="4"/>
      <c r="J160" s="4"/>
      <c r="K160" s="4"/>
      <c r="L160" s="4"/>
      <c r="M160" s="4"/>
    </row>
    <row r="161">
      <c r="A161" s="4"/>
      <c r="B161" s="4"/>
      <c r="C161" s="4"/>
      <c r="D161" s="4"/>
      <c r="E161" s="4"/>
      <c r="F161" s="4"/>
      <c r="G161" s="4"/>
      <c r="H161" s="4"/>
      <c r="I161" s="4"/>
      <c r="J161" s="4"/>
      <c r="K161" s="4"/>
      <c r="L161" s="4"/>
      <c r="M161" s="4"/>
    </row>
    <row r="162">
      <c r="A162" s="4"/>
      <c r="B162" s="4"/>
      <c r="C162" s="4"/>
      <c r="D162" s="4"/>
      <c r="E162" s="4"/>
      <c r="F162" s="4"/>
      <c r="G162" s="4"/>
      <c r="H162" s="4"/>
      <c r="I162" s="4"/>
      <c r="J162" s="4"/>
      <c r="K162" s="4"/>
      <c r="L162" s="4"/>
      <c r="M162" s="4"/>
    </row>
    <row r="163">
      <c r="A163" s="4"/>
      <c r="B163" s="4"/>
      <c r="C163" s="4"/>
      <c r="D163" s="4"/>
      <c r="E163" s="4"/>
      <c r="F163" s="4"/>
      <c r="G163" s="4"/>
      <c r="H163" s="4"/>
      <c r="I163" s="4"/>
      <c r="J163" s="4"/>
      <c r="K163" s="4"/>
      <c r="L163" s="4"/>
      <c r="M163" s="4"/>
    </row>
    <row r="164">
      <c r="A164" s="4"/>
      <c r="B164" s="4"/>
      <c r="C164" s="4"/>
      <c r="D164" s="4"/>
      <c r="E164" s="4"/>
      <c r="F164" s="4"/>
      <c r="G164" s="4"/>
      <c r="H164" s="4"/>
      <c r="I164" s="4"/>
      <c r="J164" s="4"/>
      <c r="K164" s="4"/>
      <c r="L164" s="4"/>
      <c r="M164" s="4"/>
    </row>
    <row r="165">
      <c r="A165" s="4"/>
      <c r="B165" s="4"/>
      <c r="C165" s="4"/>
      <c r="D165" s="4"/>
      <c r="E165" s="4"/>
      <c r="F165" s="4"/>
      <c r="G165" s="4"/>
      <c r="H165" s="4"/>
      <c r="I165" s="4"/>
      <c r="J165" s="4"/>
      <c r="K165" s="4"/>
      <c r="L165" s="4"/>
      <c r="M165" s="4"/>
    </row>
    <row r="166">
      <c r="A166" s="4"/>
      <c r="B166" s="4"/>
      <c r="C166" s="4"/>
      <c r="D166" s="4"/>
      <c r="E166" s="4"/>
      <c r="F166" s="4"/>
      <c r="G166" s="4"/>
      <c r="H166" s="4"/>
      <c r="I166" s="4"/>
      <c r="J166" s="4"/>
      <c r="K166" s="4"/>
      <c r="L166" s="4"/>
      <c r="M166" s="4"/>
    </row>
    <row r="167">
      <c r="A167" s="4"/>
      <c r="B167" s="4"/>
      <c r="C167" s="4"/>
      <c r="D167" s="4"/>
      <c r="E167" s="4"/>
      <c r="F167" s="4"/>
      <c r="G167" s="4"/>
      <c r="H167" s="4"/>
      <c r="I167" s="4"/>
      <c r="J167" s="4"/>
      <c r="K167" s="4"/>
      <c r="L167" s="4"/>
      <c r="M167" s="4"/>
    </row>
    <row r="168">
      <c r="A168" s="4"/>
      <c r="B168" s="4"/>
      <c r="C168" s="4"/>
      <c r="D168" s="4"/>
      <c r="E168" s="4"/>
      <c r="F168" s="4"/>
      <c r="G168" s="4"/>
      <c r="H168" s="4"/>
      <c r="I168" s="4"/>
      <c r="J168" s="4"/>
      <c r="K168" s="4"/>
      <c r="L168" s="4"/>
      <c r="M168" s="4"/>
    </row>
    <row r="169">
      <c r="A169" s="4"/>
      <c r="B169" s="4"/>
      <c r="C169" s="4"/>
      <c r="D169" s="4"/>
      <c r="E169" s="4"/>
      <c r="F169" s="4"/>
      <c r="G169" s="4"/>
      <c r="H169" s="4"/>
      <c r="I169" s="4"/>
      <c r="J169" s="4"/>
      <c r="K169" s="4"/>
      <c r="L169" s="4"/>
      <c r="M169" s="4"/>
    </row>
    <row r="170">
      <c r="A170" s="4"/>
      <c r="B170" s="4"/>
      <c r="C170" s="4"/>
      <c r="D170" s="4"/>
      <c r="E170" s="4"/>
      <c r="F170" s="4"/>
      <c r="G170" s="4"/>
      <c r="H170" s="4"/>
      <c r="I170" s="4"/>
      <c r="J170" s="4"/>
      <c r="K170" s="4"/>
      <c r="L170" s="4"/>
      <c r="M170" s="4"/>
    </row>
    <row r="171">
      <c r="A171" s="4"/>
      <c r="B171" s="4"/>
      <c r="C171" s="4"/>
      <c r="D171" s="4"/>
      <c r="E171" s="4"/>
      <c r="F171" s="4"/>
      <c r="G171" s="4"/>
      <c r="H171" s="4"/>
      <c r="I171" s="4"/>
      <c r="J171" s="4"/>
      <c r="K171" s="4"/>
      <c r="L171" s="4"/>
      <c r="M171" s="4"/>
    </row>
    <row r="172">
      <c r="A172" s="4"/>
      <c r="B172" s="4"/>
      <c r="C172" s="4"/>
      <c r="D172" s="4"/>
      <c r="E172" s="4"/>
      <c r="F172" s="4"/>
      <c r="G172" s="4"/>
      <c r="H172" s="4"/>
      <c r="I172" s="4"/>
      <c r="J172" s="4"/>
      <c r="K172" s="4"/>
      <c r="L172" s="4"/>
      <c r="M172" s="4"/>
    </row>
    <row r="173">
      <c r="A173" s="4"/>
      <c r="B173" s="4"/>
      <c r="C173" s="4"/>
      <c r="D173" s="4"/>
      <c r="E173" s="4"/>
      <c r="F173" s="4"/>
      <c r="G173" s="4"/>
      <c r="H173" s="4"/>
      <c r="I173" s="4"/>
      <c r="J173" s="4"/>
      <c r="K173" s="4"/>
      <c r="L173" s="4"/>
      <c r="M173" s="4"/>
    </row>
    <row r="174">
      <c r="A174" s="4"/>
      <c r="B174" s="4"/>
      <c r="C174" s="4"/>
      <c r="D174" s="4"/>
      <c r="E174" s="4"/>
      <c r="F174" s="4"/>
      <c r="G174" s="4"/>
      <c r="H174" s="4"/>
      <c r="I174" s="4"/>
      <c r="J174" s="4"/>
      <c r="K174" s="4"/>
      <c r="L174" s="4"/>
      <c r="M174" s="4"/>
    </row>
    <row r="175">
      <c r="A175" s="4"/>
      <c r="B175" s="4"/>
      <c r="C175" s="4"/>
      <c r="D175" s="4"/>
      <c r="E175" s="4"/>
      <c r="F175" s="4"/>
      <c r="G175" s="4"/>
      <c r="H175" s="4"/>
      <c r="I175" s="4"/>
      <c r="J175" s="4"/>
      <c r="K175" s="4"/>
      <c r="L175" s="4"/>
      <c r="M175" s="4"/>
    </row>
    <row r="176">
      <c r="A176" s="4"/>
      <c r="B176" s="4"/>
      <c r="C176" s="4"/>
      <c r="D176" s="4"/>
      <c r="E176" s="4"/>
      <c r="F176" s="4"/>
      <c r="G176" s="4"/>
      <c r="H176" s="4"/>
      <c r="I176" s="4"/>
      <c r="J176" s="4"/>
      <c r="K176" s="4"/>
      <c r="L176" s="4"/>
      <c r="M176" s="4"/>
    </row>
    <row r="177">
      <c r="A177" s="4"/>
      <c r="B177" s="4"/>
      <c r="C177" s="4"/>
      <c r="D177" s="4"/>
      <c r="E177" s="4"/>
      <c r="F177" s="4"/>
      <c r="G177" s="4"/>
      <c r="H177" s="4"/>
      <c r="I177" s="4"/>
      <c r="J177" s="4"/>
      <c r="K177" s="4"/>
      <c r="L177" s="4"/>
      <c r="M177" s="4"/>
    </row>
    <row r="178">
      <c r="A178" s="4"/>
      <c r="B178" s="4"/>
      <c r="C178" s="4"/>
      <c r="D178" s="4"/>
      <c r="E178" s="4"/>
      <c r="F178" s="4"/>
      <c r="G178" s="4"/>
      <c r="H178" s="4"/>
      <c r="I178" s="4"/>
      <c r="J178" s="4"/>
      <c r="K178" s="4"/>
      <c r="L178" s="4"/>
      <c r="M178" s="4"/>
    </row>
    <row r="179">
      <c r="A179" s="4"/>
      <c r="B179" s="4"/>
      <c r="C179" s="4"/>
      <c r="D179" s="4"/>
      <c r="E179" s="4"/>
      <c r="F179" s="4"/>
      <c r="G179" s="4"/>
      <c r="H179" s="4"/>
      <c r="I179" s="4"/>
      <c r="J179" s="4"/>
      <c r="K179" s="4"/>
      <c r="L179" s="4"/>
      <c r="M179" s="4"/>
    </row>
    <row r="180">
      <c r="A180" s="4"/>
      <c r="B180" s="4"/>
      <c r="C180" s="4"/>
      <c r="D180" s="4"/>
      <c r="E180" s="4"/>
      <c r="F180" s="4"/>
      <c r="G180" s="4"/>
      <c r="H180" s="4"/>
      <c r="I180" s="4"/>
      <c r="J180" s="4"/>
      <c r="K180" s="4"/>
      <c r="L180" s="4"/>
      <c r="M180" s="4"/>
    </row>
    <row r="181">
      <c r="A181" s="4"/>
      <c r="B181" s="4"/>
      <c r="C181" s="4"/>
      <c r="D181" s="4"/>
      <c r="E181" s="4"/>
      <c r="F181" s="4"/>
      <c r="G181" s="4"/>
      <c r="H181" s="4"/>
      <c r="I181" s="4"/>
      <c r="J181" s="4"/>
      <c r="K181" s="4"/>
      <c r="L181" s="4"/>
      <c r="M181" s="4"/>
    </row>
    <row r="182">
      <c r="A182" s="4"/>
      <c r="B182" s="4"/>
      <c r="C182" s="4"/>
      <c r="D182" s="4"/>
      <c r="E182" s="4"/>
      <c r="F182" s="4"/>
      <c r="G182" s="4"/>
      <c r="H182" s="4"/>
      <c r="I182" s="4"/>
      <c r="J182" s="4"/>
      <c r="K182" s="4"/>
      <c r="L182" s="4"/>
      <c r="M182" s="4"/>
    </row>
    <row r="183">
      <c r="A183" s="4"/>
      <c r="B183" s="4"/>
      <c r="C183" s="4"/>
      <c r="D183" s="4"/>
      <c r="E183" s="4"/>
      <c r="F183" s="4"/>
      <c r="G183" s="4"/>
      <c r="H183" s="4"/>
      <c r="I183" s="4"/>
      <c r="J183" s="4"/>
      <c r="K183" s="4"/>
      <c r="L183" s="4"/>
      <c r="M183" s="4"/>
    </row>
    <row r="184">
      <c r="A184" s="4"/>
      <c r="B184" s="4"/>
      <c r="C184" s="4"/>
      <c r="D184" s="4"/>
      <c r="E184" s="4"/>
      <c r="F184" s="4"/>
      <c r="G184" s="4"/>
      <c r="H184" s="4"/>
      <c r="I184" s="4"/>
      <c r="J184" s="4"/>
      <c r="K184" s="4"/>
      <c r="L184" s="4"/>
      <c r="M184" s="4"/>
    </row>
    <row r="185">
      <c r="A185" s="4"/>
      <c r="B185" s="4"/>
      <c r="C185" s="4"/>
      <c r="D185" s="4"/>
      <c r="E185" s="4"/>
      <c r="F185" s="4"/>
      <c r="G185" s="4"/>
      <c r="H185" s="4"/>
      <c r="I185" s="4"/>
      <c r="J185" s="4"/>
      <c r="K185" s="4"/>
      <c r="L185" s="4"/>
      <c r="M185" s="4"/>
    </row>
    <row r="186">
      <c r="A186" s="4"/>
      <c r="B186" s="4"/>
      <c r="C186" s="4"/>
      <c r="D186" s="4"/>
      <c r="E186" s="4"/>
      <c r="F186" s="4"/>
      <c r="G186" s="4"/>
      <c r="H186" s="4"/>
      <c r="I186" s="4"/>
      <c r="J186" s="4"/>
      <c r="K186" s="4"/>
      <c r="L186" s="4"/>
      <c r="M186" s="4"/>
    </row>
    <row r="187">
      <c r="A187" s="4"/>
      <c r="B187" s="4"/>
      <c r="C187" s="4"/>
      <c r="D187" s="4"/>
      <c r="E187" s="4"/>
      <c r="F187" s="4"/>
      <c r="G187" s="4"/>
      <c r="H187" s="4"/>
      <c r="I187" s="4"/>
      <c r="J187" s="4"/>
      <c r="K187" s="4"/>
      <c r="L187" s="4"/>
      <c r="M187" s="4"/>
    </row>
    <row r="188">
      <c r="A188" s="4"/>
      <c r="B188" s="4"/>
      <c r="C188" s="4"/>
      <c r="D188" s="4"/>
      <c r="E188" s="4"/>
      <c r="F188" s="4"/>
      <c r="G188" s="4"/>
      <c r="H188" s="4"/>
      <c r="I188" s="4"/>
      <c r="J188" s="4"/>
      <c r="K188" s="4"/>
      <c r="L188" s="4"/>
      <c r="M188" s="4"/>
    </row>
    <row r="189">
      <c r="A189" s="4"/>
      <c r="B189" s="4"/>
      <c r="C189" s="4"/>
      <c r="D189" s="4"/>
      <c r="E189" s="4"/>
      <c r="F189" s="4"/>
      <c r="G189" s="4"/>
      <c r="H189" s="4"/>
      <c r="I189" s="4"/>
      <c r="J189" s="4"/>
      <c r="K189" s="4"/>
      <c r="L189" s="4"/>
      <c r="M189" s="4"/>
    </row>
    <row r="190">
      <c r="A190" s="4"/>
      <c r="B190" s="4"/>
      <c r="C190" s="4"/>
      <c r="D190" s="4"/>
      <c r="E190" s="4"/>
      <c r="F190" s="4"/>
      <c r="G190" s="4"/>
      <c r="H190" s="4"/>
      <c r="I190" s="4"/>
      <c r="J190" s="4"/>
      <c r="K190" s="4"/>
      <c r="L190" s="4"/>
      <c r="M190" s="4"/>
    </row>
    <row r="191">
      <c r="A191" s="4"/>
      <c r="B191" s="4"/>
      <c r="C191" s="4"/>
      <c r="D191" s="4"/>
      <c r="E191" s="4"/>
      <c r="F191" s="4"/>
      <c r="G191" s="4"/>
      <c r="H191" s="4"/>
      <c r="I191" s="4"/>
      <c r="J191" s="4"/>
      <c r="K191" s="4"/>
      <c r="L191" s="4"/>
      <c r="M191" s="4"/>
    </row>
    <row r="192">
      <c r="A192" s="4"/>
      <c r="B192" s="4"/>
      <c r="C192" s="4"/>
      <c r="D192" s="4"/>
      <c r="E192" s="4"/>
      <c r="F192" s="4"/>
      <c r="G192" s="4"/>
      <c r="H192" s="4"/>
      <c r="I192" s="4"/>
      <c r="J192" s="4"/>
      <c r="K192" s="4"/>
      <c r="L192" s="4"/>
      <c r="M192" s="4"/>
    </row>
    <row r="193">
      <c r="A193" s="4"/>
      <c r="B193" s="4"/>
      <c r="C193" s="4"/>
      <c r="D193" s="4"/>
      <c r="E193" s="4"/>
      <c r="F193" s="4"/>
      <c r="G193" s="4"/>
      <c r="H193" s="4"/>
      <c r="I193" s="4"/>
      <c r="J193" s="4"/>
      <c r="K193" s="4"/>
      <c r="L193" s="4"/>
      <c r="M193" s="4"/>
    </row>
    <row r="194">
      <c r="A194" s="4"/>
      <c r="B194" s="4"/>
      <c r="C194" s="4"/>
      <c r="D194" s="4"/>
      <c r="E194" s="4"/>
      <c r="F194" s="4"/>
      <c r="G194" s="4"/>
      <c r="H194" s="4"/>
      <c r="I194" s="4"/>
      <c r="J194" s="4"/>
      <c r="K194" s="4"/>
      <c r="L194" s="4"/>
      <c r="M194" s="4"/>
    </row>
    <row r="195">
      <c r="A195" s="4"/>
      <c r="B195" s="4"/>
      <c r="C195" s="4"/>
      <c r="D195" s="4"/>
      <c r="E195" s="4"/>
      <c r="F195" s="4"/>
      <c r="G195" s="4"/>
      <c r="H195" s="4"/>
      <c r="I195" s="4"/>
      <c r="J195" s="4"/>
      <c r="K195" s="4"/>
      <c r="L195" s="4"/>
      <c r="M195" s="4"/>
    </row>
    <row r="196">
      <c r="A196" s="4"/>
      <c r="B196" s="4"/>
      <c r="C196" s="4"/>
      <c r="D196" s="4"/>
      <c r="E196" s="4"/>
      <c r="F196" s="4"/>
      <c r="G196" s="4"/>
      <c r="H196" s="4"/>
      <c r="I196" s="4"/>
      <c r="J196" s="4"/>
      <c r="K196" s="4"/>
      <c r="L196" s="4"/>
      <c r="M196" s="4"/>
    </row>
    <row r="197">
      <c r="A197" s="4"/>
      <c r="B197" s="4"/>
      <c r="C197" s="4"/>
      <c r="D197" s="4"/>
      <c r="E197" s="4"/>
      <c r="F197" s="4"/>
      <c r="G197" s="4"/>
      <c r="H197" s="4"/>
      <c r="I197" s="4"/>
      <c r="J197" s="4"/>
      <c r="K197" s="4"/>
      <c r="L197" s="4"/>
      <c r="M197" s="4"/>
    </row>
    <row r="198">
      <c r="A198" s="4"/>
      <c r="B198" s="4"/>
      <c r="C198" s="4"/>
      <c r="D198" s="4"/>
      <c r="E198" s="4"/>
      <c r="F198" s="4"/>
      <c r="G198" s="4"/>
      <c r="H198" s="4"/>
      <c r="I198" s="4"/>
      <c r="J198" s="4"/>
      <c r="K198" s="4"/>
      <c r="L198" s="4"/>
      <c r="M198" s="4"/>
    </row>
    <row r="199">
      <c r="A199" s="4"/>
      <c r="B199" s="4"/>
      <c r="C199" s="4"/>
      <c r="D199" s="4"/>
      <c r="E199" s="4"/>
      <c r="F199" s="4"/>
      <c r="G199" s="4"/>
      <c r="H199" s="4"/>
      <c r="I199" s="4"/>
      <c r="J199" s="4"/>
      <c r="K199" s="4"/>
      <c r="L199" s="4"/>
      <c r="M199" s="4"/>
    </row>
    <row r="200">
      <c r="A200" s="4"/>
      <c r="B200" s="4"/>
      <c r="C200" s="4"/>
      <c r="D200" s="4"/>
      <c r="E200" s="4"/>
      <c r="F200" s="4"/>
      <c r="G200" s="4"/>
      <c r="H200" s="4"/>
      <c r="I200" s="4"/>
      <c r="J200" s="4"/>
      <c r="K200" s="4"/>
      <c r="L200" s="4"/>
      <c r="M200" s="4"/>
    </row>
    <row r="201">
      <c r="A201" s="4"/>
      <c r="B201" s="4"/>
      <c r="C201" s="4"/>
      <c r="D201" s="4"/>
      <c r="E201" s="4"/>
      <c r="F201" s="4"/>
      <c r="G201" s="4"/>
      <c r="H201" s="4"/>
      <c r="I201" s="4"/>
      <c r="J201" s="4"/>
      <c r="K201" s="4"/>
      <c r="L201" s="4"/>
      <c r="M201" s="4"/>
    </row>
    <row r="202">
      <c r="A202" s="4"/>
      <c r="B202" s="4"/>
      <c r="C202" s="4"/>
      <c r="D202" s="4"/>
      <c r="E202" s="4"/>
      <c r="F202" s="4"/>
      <c r="G202" s="4"/>
      <c r="H202" s="4"/>
      <c r="I202" s="4"/>
      <c r="J202" s="4"/>
      <c r="K202" s="4"/>
      <c r="L202" s="4"/>
      <c r="M202" s="4"/>
    </row>
    <row r="203">
      <c r="A203" s="4"/>
      <c r="B203" s="4"/>
      <c r="C203" s="4"/>
      <c r="D203" s="4"/>
      <c r="E203" s="4"/>
      <c r="F203" s="4"/>
      <c r="G203" s="4"/>
      <c r="H203" s="4"/>
      <c r="I203" s="4"/>
      <c r="J203" s="4"/>
      <c r="K203" s="4"/>
      <c r="L203" s="4"/>
      <c r="M203" s="4"/>
    </row>
    <row r="204">
      <c r="A204" s="4"/>
      <c r="B204" s="4"/>
      <c r="C204" s="4"/>
      <c r="D204" s="4"/>
      <c r="E204" s="4"/>
      <c r="F204" s="4"/>
      <c r="G204" s="4"/>
      <c r="H204" s="4"/>
      <c r="I204" s="4"/>
      <c r="J204" s="4"/>
      <c r="K204" s="4"/>
      <c r="L204" s="4"/>
      <c r="M204" s="4"/>
    </row>
    <row r="205">
      <c r="A205" s="4"/>
      <c r="B205" s="4"/>
      <c r="C205" s="4"/>
      <c r="D205" s="4"/>
      <c r="E205" s="4"/>
      <c r="F205" s="4"/>
      <c r="G205" s="4"/>
      <c r="H205" s="4"/>
      <c r="I205" s="4"/>
      <c r="J205" s="4"/>
      <c r="K205" s="4"/>
      <c r="L205" s="4"/>
      <c r="M205" s="4"/>
    </row>
    <row r="206">
      <c r="A206" s="4"/>
      <c r="B206" s="4"/>
      <c r="C206" s="4"/>
      <c r="D206" s="4"/>
      <c r="E206" s="4"/>
      <c r="F206" s="4"/>
      <c r="G206" s="4"/>
      <c r="H206" s="4"/>
      <c r="I206" s="4"/>
      <c r="J206" s="4"/>
      <c r="K206" s="4"/>
      <c r="L206" s="4"/>
      <c r="M206" s="4"/>
    </row>
    <row r="207">
      <c r="A207" s="4"/>
      <c r="B207" s="4"/>
      <c r="C207" s="4"/>
      <c r="D207" s="4"/>
      <c r="E207" s="4"/>
      <c r="F207" s="4"/>
      <c r="G207" s="4"/>
      <c r="H207" s="4"/>
      <c r="I207" s="4"/>
      <c r="J207" s="4"/>
      <c r="K207" s="4"/>
      <c r="L207" s="4"/>
      <c r="M207" s="4"/>
    </row>
    <row r="208">
      <c r="A208" s="4"/>
      <c r="B208" s="4"/>
      <c r="C208" s="4"/>
      <c r="D208" s="4"/>
      <c r="E208" s="4"/>
      <c r="F208" s="4"/>
      <c r="G208" s="4"/>
      <c r="H208" s="4"/>
      <c r="I208" s="4"/>
      <c r="J208" s="4"/>
      <c r="K208" s="4"/>
      <c r="L208" s="4"/>
      <c r="M208" s="4"/>
    </row>
    <row r="209">
      <c r="A209" s="4"/>
      <c r="B209" s="4"/>
      <c r="C209" s="4"/>
      <c r="D209" s="4"/>
      <c r="E209" s="4"/>
      <c r="F209" s="4"/>
      <c r="G209" s="4"/>
      <c r="H209" s="4"/>
      <c r="I209" s="4"/>
      <c r="J209" s="4"/>
      <c r="K209" s="4"/>
      <c r="L209" s="4"/>
      <c r="M209" s="4"/>
    </row>
    <row r="210">
      <c r="A210" s="4"/>
      <c r="B210" s="4"/>
      <c r="C210" s="4"/>
      <c r="D210" s="4"/>
      <c r="E210" s="4"/>
      <c r="F210" s="4"/>
      <c r="G210" s="4"/>
      <c r="H210" s="4"/>
      <c r="I210" s="4"/>
      <c r="J210" s="4"/>
      <c r="K210" s="4"/>
      <c r="L210" s="4"/>
      <c r="M210" s="4"/>
    </row>
    <row r="211">
      <c r="A211" s="4"/>
      <c r="B211" s="4"/>
      <c r="C211" s="4"/>
      <c r="D211" s="4"/>
      <c r="E211" s="4"/>
      <c r="F211" s="4"/>
      <c r="G211" s="4"/>
      <c r="H211" s="4"/>
      <c r="I211" s="4"/>
      <c r="J211" s="4"/>
      <c r="K211" s="4"/>
      <c r="L211" s="4"/>
      <c r="M211" s="4"/>
    </row>
    <row r="212">
      <c r="A212" s="4"/>
      <c r="B212" s="4"/>
      <c r="C212" s="4"/>
      <c r="D212" s="4"/>
      <c r="E212" s="4"/>
      <c r="F212" s="4"/>
      <c r="G212" s="4"/>
      <c r="H212" s="4"/>
      <c r="I212" s="4"/>
      <c r="J212" s="4"/>
      <c r="K212" s="4"/>
      <c r="L212" s="4"/>
      <c r="M212" s="4"/>
    </row>
    <row r="213">
      <c r="A213" s="4"/>
      <c r="B213" s="4"/>
      <c r="C213" s="4"/>
      <c r="D213" s="4"/>
      <c r="E213" s="4"/>
      <c r="F213" s="4"/>
      <c r="G213" s="4"/>
      <c r="H213" s="4"/>
      <c r="I213" s="4"/>
      <c r="J213" s="4"/>
      <c r="K213" s="4"/>
      <c r="L213" s="4"/>
      <c r="M213" s="4"/>
    </row>
    <row r="214">
      <c r="A214" s="4"/>
      <c r="B214" s="4"/>
      <c r="C214" s="4"/>
      <c r="D214" s="4"/>
      <c r="E214" s="4"/>
      <c r="F214" s="4"/>
      <c r="G214" s="4"/>
      <c r="H214" s="4"/>
      <c r="I214" s="4"/>
      <c r="J214" s="4"/>
      <c r="K214" s="4"/>
      <c r="L214" s="4"/>
      <c r="M214" s="4"/>
    </row>
    <row r="215">
      <c r="A215" s="4"/>
      <c r="B215" s="4"/>
      <c r="C215" s="4"/>
      <c r="D215" s="4"/>
      <c r="E215" s="4"/>
      <c r="F215" s="4"/>
      <c r="G215" s="4"/>
      <c r="H215" s="4"/>
      <c r="I215" s="4"/>
      <c r="J215" s="4"/>
      <c r="K215" s="4"/>
      <c r="L215" s="4"/>
      <c r="M215" s="4"/>
    </row>
    <row r="216">
      <c r="A216" s="4"/>
      <c r="B216" s="4"/>
      <c r="C216" s="4"/>
      <c r="D216" s="4"/>
      <c r="E216" s="4"/>
      <c r="F216" s="4"/>
      <c r="G216" s="4"/>
      <c r="H216" s="4"/>
      <c r="I216" s="4"/>
      <c r="J216" s="4"/>
      <c r="K216" s="4"/>
      <c r="L216" s="4"/>
      <c r="M216" s="4"/>
    </row>
    <row r="217">
      <c r="A217" s="4"/>
      <c r="B217" s="4"/>
      <c r="C217" s="4"/>
      <c r="D217" s="4"/>
      <c r="E217" s="4"/>
      <c r="F217" s="4"/>
      <c r="G217" s="4"/>
      <c r="H217" s="4"/>
      <c r="I217" s="4"/>
      <c r="J217" s="4"/>
      <c r="K217" s="4"/>
      <c r="L217" s="4"/>
      <c r="M217" s="4"/>
    </row>
    <row r="218">
      <c r="A218" s="4"/>
      <c r="B218" s="4"/>
      <c r="C218" s="4"/>
      <c r="D218" s="4"/>
      <c r="E218" s="4"/>
      <c r="F218" s="4"/>
      <c r="G218" s="4"/>
      <c r="H218" s="4"/>
      <c r="I218" s="4"/>
      <c r="J218" s="4"/>
      <c r="K218" s="4"/>
      <c r="L218" s="4"/>
      <c r="M218" s="4"/>
    </row>
    <row r="219">
      <c r="A219" s="4"/>
      <c r="B219" s="4"/>
      <c r="C219" s="4"/>
      <c r="D219" s="4"/>
      <c r="E219" s="4"/>
      <c r="F219" s="4"/>
      <c r="G219" s="4"/>
      <c r="H219" s="4"/>
      <c r="I219" s="4"/>
      <c r="J219" s="4"/>
      <c r="K219" s="4"/>
      <c r="L219" s="4"/>
      <c r="M219" s="4"/>
    </row>
    <row r="220">
      <c r="A220" s="4"/>
      <c r="B220" s="4"/>
      <c r="C220" s="4"/>
      <c r="D220" s="4"/>
      <c r="E220" s="4"/>
      <c r="F220" s="4"/>
      <c r="G220" s="4"/>
      <c r="H220" s="4"/>
      <c r="I220" s="4"/>
      <c r="J220" s="4"/>
      <c r="K220" s="4"/>
      <c r="L220" s="4"/>
      <c r="M220" s="4"/>
    </row>
    <row r="221">
      <c r="A221" s="4"/>
      <c r="B221" s="4"/>
      <c r="C221" s="4"/>
      <c r="D221" s="4"/>
      <c r="E221" s="4"/>
      <c r="F221" s="4"/>
      <c r="G221" s="4"/>
      <c r="H221" s="4"/>
      <c r="I221" s="4"/>
      <c r="J221" s="4"/>
      <c r="K221" s="4"/>
      <c r="L221" s="4"/>
      <c r="M221" s="4"/>
    </row>
    <row r="222">
      <c r="A222" s="4"/>
      <c r="B222" s="4"/>
      <c r="C222" s="4"/>
      <c r="D222" s="4"/>
      <c r="E222" s="4"/>
      <c r="F222" s="4"/>
      <c r="G222" s="4"/>
      <c r="H222" s="4"/>
      <c r="I222" s="4"/>
      <c r="J222" s="4"/>
      <c r="K222" s="4"/>
      <c r="L222" s="4"/>
      <c r="M222" s="4"/>
    </row>
    <row r="223">
      <c r="A223" s="4"/>
      <c r="B223" s="4"/>
      <c r="C223" s="4"/>
      <c r="D223" s="4"/>
      <c r="E223" s="4"/>
      <c r="F223" s="4"/>
      <c r="G223" s="4"/>
      <c r="H223" s="4"/>
      <c r="I223" s="4"/>
      <c r="J223" s="4"/>
      <c r="K223" s="4"/>
      <c r="L223" s="4"/>
      <c r="M223" s="4"/>
    </row>
    <row r="224">
      <c r="A224" s="4"/>
      <c r="B224" s="4"/>
      <c r="C224" s="4"/>
      <c r="D224" s="4"/>
      <c r="E224" s="4"/>
      <c r="F224" s="4"/>
      <c r="G224" s="4"/>
      <c r="H224" s="4"/>
      <c r="I224" s="4"/>
      <c r="J224" s="4"/>
      <c r="K224" s="4"/>
      <c r="L224" s="4"/>
      <c r="M224" s="4"/>
    </row>
    <row r="225">
      <c r="A225" s="4"/>
      <c r="B225" s="4"/>
      <c r="C225" s="4"/>
      <c r="D225" s="4"/>
      <c r="E225" s="4"/>
      <c r="F225" s="4"/>
      <c r="G225" s="4"/>
      <c r="H225" s="4"/>
      <c r="I225" s="4"/>
      <c r="J225" s="4"/>
      <c r="K225" s="4"/>
      <c r="L225" s="4"/>
      <c r="M225" s="4"/>
    </row>
    <row r="226">
      <c r="A226" s="4"/>
      <c r="B226" s="4"/>
      <c r="C226" s="4"/>
      <c r="D226" s="4"/>
      <c r="E226" s="4"/>
      <c r="F226" s="4"/>
      <c r="G226" s="4"/>
      <c r="H226" s="4"/>
      <c r="I226" s="4"/>
      <c r="J226" s="4"/>
      <c r="K226" s="4"/>
      <c r="L226" s="4"/>
      <c r="M226" s="4"/>
    </row>
    <row r="227">
      <c r="A227" s="4"/>
      <c r="B227" s="4"/>
      <c r="C227" s="4"/>
      <c r="D227" s="4"/>
      <c r="E227" s="4"/>
      <c r="F227" s="4"/>
      <c r="G227" s="4"/>
      <c r="H227" s="4"/>
      <c r="I227" s="4"/>
      <c r="J227" s="4"/>
      <c r="K227" s="4"/>
      <c r="L227" s="4"/>
      <c r="M227" s="4"/>
    </row>
    <row r="228">
      <c r="A228" s="4"/>
      <c r="B228" s="4"/>
      <c r="C228" s="4"/>
      <c r="D228" s="4"/>
      <c r="E228" s="4"/>
      <c r="F228" s="4"/>
      <c r="G228" s="4"/>
      <c r="H228" s="4"/>
      <c r="I228" s="4"/>
      <c r="J228" s="4"/>
      <c r="K228" s="4"/>
      <c r="L228" s="4"/>
      <c r="M228" s="4"/>
    </row>
    <row r="229">
      <c r="A229" s="4"/>
      <c r="B229" s="4"/>
      <c r="C229" s="4"/>
      <c r="D229" s="4"/>
      <c r="E229" s="4"/>
      <c r="F229" s="4"/>
      <c r="G229" s="4"/>
      <c r="H229" s="4"/>
      <c r="I229" s="4"/>
      <c r="J229" s="4"/>
      <c r="K229" s="4"/>
      <c r="L229" s="4"/>
      <c r="M229" s="4"/>
    </row>
    <row r="230">
      <c r="A230" s="4"/>
      <c r="B230" s="4"/>
      <c r="C230" s="4"/>
      <c r="D230" s="4"/>
      <c r="E230" s="4"/>
      <c r="F230" s="4"/>
      <c r="G230" s="4"/>
      <c r="H230" s="4"/>
      <c r="I230" s="4"/>
      <c r="J230" s="4"/>
      <c r="K230" s="4"/>
      <c r="L230" s="4"/>
      <c r="M230" s="4"/>
    </row>
    <row r="231">
      <c r="A231" s="4"/>
      <c r="B231" s="4"/>
      <c r="C231" s="4"/>
      <c r="D231" s="4"/>
      <c r="E231" s="4"/>
      <c r="F231" s="4"/>
      <c r="G231" s="4"/>
      <c r="H231" s="4"/>
      <c r="I231" s="4"/>
      <c r="J231" s="4"/>
      <c r="K231" s="4"/>
      <c r="L231" s="4"/>
      <c r="M231" s="4"/>
    </row>
    <row r="232">
      <c r="A232" s="4"/>
      <c r="B232" s="4"/>
      <c r="C232" s="4"/>
      <c r="D232" s="4"/>
      <c r="E232" s="4"/>
      <c r="F232" s="4"/>
      <c r="G232" s="4"/>
      <c r="H232" s="4"/>
      <c r="I232" s="4"/>
      <c r="J232" s="4"/>
      <c r="K232" s="4"/>
      <c r="L232" s="4"/>
      <c r="M232" s="4"/>
    </row>
    <row r="233">
      <c r="A233" s="4"/>
      <c r="B233" s="4"/>
      <c r="C233" s="4"/>
      <c r="D233" s="4"/>
      <c r="E233" s="4"/>
      <c r="F233" s="4"/>
      <c r="G233" s="4"/>
      <c r="H233" s="4"/>
      <c r="I233" s="4"/>
      <c r="J233" s="4"/>
      <c r="K233" s="4"/>
      <c r="L233" s="4"/>
      <c r="M233" s="4"/>
    </row>
    <row r="234">
      <c r="A234" s="4"/>
      <c r="B234" s="4"/>
      <c r="C234" s="4"/>
      <c r="D234" s="4"/>
      <c r="E234" s="4"/>
      <c r="F234" s="4"/>
      <c r="G234" s="4"/>
      <c r="H234" s="4"/>
      <c r="I234" s="4"/>
      <c r="J234" s="4"/>
      <c r="K234" s="4"/>
      <c r="L234" s="4"/>
      <c r="M234" s="4"/>
    </row>
    <row r="235">
      <c r="A235" s="4"/>
      <c r="B235" s="4"/>
      <c r="C235" s="4"/>
      <c r="D235" s="4"/>
      <c r="E235" s="4"/>
      <c r="F235" s="4"/>
      <c r="G235" s="4"/>
      <c r="H235" s="4"/>
      <c r="I235" s="4"/>
      <c r="J235" s="4"/>
      <c r="K235" s="4"/>
      <c r="L235" s="4"/>
      <c r="M235" s="4"/>
    </row>
    <row r="236">
      <c r="A236" s="4"/>
      <c r="B236" s="4"/>
      <c r="C236" s="4"/>
      <c r="D236" s="4"/>
      <c r="E236" s="4"/>
      <c r="F236" s="4"/>
      <c r="G236" s="4"/>
      <c r="H236" s="4"/>
      <c r="I236" s="4"/>
      <c r="J236" s="4"/>
      <c r="K236" s="4"/>
      <c r="L236" s="4"/>
      <c r="M236" s="4"/>
    </row>
    <row r="237">
      <c r="A237" s="4"/>
      <c r="B237" s="4"/>
      <c r="C237" s="4"/>
      <c r="D237" s="4"/>
      <c r="E237" s="4"/>
      <c r="F237" s="4"/>
      <c r="G237" s="4"/>
      <c r="H237" s="4"/>
      <c r="I237" s="4"/>
      <c r="J237" s="4"/>
      <c r="K237" s="4"/>
      <c r="L237" s="4"/>
      <c r="M237" s="4"/>
    </row>
    <row r="238">
      <c r="A238" s="4"/>
      <c r="B238" s="4"/>
      <c r="C238" s="4"/>
      <c r="D238" s="4"/>
      <c r="E238" s="4"/>
      <c r="F238" s="4"/>
      <c r="G238" s="4"/>
      <c r="H238" s="4"/>
      <c r="I238" s="4"/>
      <c r="J238" s="4"/>
      <c r="K238" s="4"/>
      <c r="L238" s="4"/>
      <c r="M238" s="4"/>
    </row>
    <row r="239">
      <c r="A239" s="4"/>
      <c r="B239" s="4"/>
      <c r="C239" s="4"/>
      <c r="D239" s="4"/>
      <c r="E239" s="4"/>
      <c r="F239" s="4"/>
      <c r="G239" s="4"/>
      <c r="H239" s="4"/>
      <c r="I239" s="4"/>
      <c r="J239" s="4"/>
      <c r="K239" s="4"/>
      <c r="L239" s="4"/>
      <c r="M239" s="4"/>
    </row>
    <row r="240">
      <c r="A240" s="4"/>
      <c r="B240" s="4"/>
      <c r="C240" s="4"/>
      <c r="D240" s="4"/>
      <c r="E240" s="4"/>
      <c r="F240" s="4"/>
      <c r="G240" s="4"/>
      <c r="H240" s="4"/>
      <c r="I240" s="4"/>
      <c r="J240" s="4"/>
      <c r="K240" s="4"/>
      <c r="L240" s="4"/>
      <c r="M240" s="4"/>
    </row>
    <row r="241">
      <c r="A241" s="4"/>
      <c r="B241" s="4"/>
      <c r="C241" s="4"/>
      <c r="D241" s="4"/>
      <c r="E241" s="4"/>
      <c r="F241" s="4"/>
      <c r="G241" s="4"/>
      <c r="H241" s="4"/>
      <c r="I241" s="4"/>
      <c r="J241" s="4"/>
      <c r="K241" s="4"/>
      <c r="L241" s="4"/>
      <c r="M241" s="4"/>
    </row>
    <row r="242">
      <c r="A242" s="4"/>
      <c r="B242" s="4"/>
      <c r="C242" s="4"/>
      <c r="D242" s="4"/>
      <c r="E242" s="4"/>
      <c r="F242" s="4"/>
      <c r="G242" s="4"/>
      <c r="H242" s="4"/>
      <c r="I242" s="4"/>
      <c r="J242" s="4"/>
      <c r="K242" s="4"/>
      <c r="L242" s="4"/>
      <c r="M242" s="4"/>
    </row>
    <row r="243">
      <c r="A243" s="4"/>
      <c r="B243" s="4"/>
      <c r="C243" s="4"/>
      <c r="D243" s="4"/>
      <c r="E243" s="4"/>
      <c r="F243" s="4"/>
      <c r="G243" s="4"/>
      <c r="H243" s="4"/>
      <c r="I243" s="4"/>
      <c r="J243" s="4"/>
      <c r="K243" s="4"/>
      <c r="L243" s="4"/>
      <c r="M243" s="4"/>
    </row>
    <row r="244">
      <c r="A244" s="4"/>
      <c r="B244" s="4"/>
      <c r="C244" s="4"/>
      <c r="D244" s="4"/>
      <c r="E244" s="4"/>
      <c r="F244" s="4"/>
      <c r="G244" s="4"/>
      <c r="H244" s="4"/>
      <c r="I244" s="4"/>
      <c r="J244" s="4"/>
      <c r="K244" s="4"/>
      <c r="L244" s="4"/>
      <c r="M244" s="4"/>
    </row>
    <row r="245">
      <c r="A245" s="4"/>
      <c r="B245" s="4"/>
      <c r="C245" s="4"/>
      <c r="D245" s="4"/>
      <c r="E245" s="4"/>
      <c r="F245" s="4"/>
      <c r="G245" s="4"/>
      <c r="H245" s="4"/>
      <c r="I245" s="4"/>
      <c r="J245" s="4"/>
      <c r="K245" s="4"/>
      <c r="L245" s="4"/>
      <c r="M245" s="4"/>
    </row>
    <row r="246">
      <c r="A246" s="4"/>
      <c r="B246" s="4"/>
      <c r="C246" s="4"/>
      <c r="D246" s="4"/>
      <c r="E246" s="4"/>
      <c r="F246" s="4"/>
      <c r="G246" s="4"/>
      <c r="H246" s="4"/>
      <c r="I246" s="4"/>
      <c r="J246" s="4"/>
      <c r="K246" s="4"/>
      <c r="L246" s="4"/>
      <c r="M246" s="4"/>
    </row>
    <row r="247">
      <c r="A247" s="4"/>
      <c r="B247" s="4"/>
      <c r="C247" s="4"/>
      <c r="D247" s="4"/>
      <c r="E247" s="4"/>
      <c r="F247" s="4"/>
      <c r="G247" s="4"/>
      <c r="H247" s="4"/>
      <c r="I247" s="4"/>
      <c r="J247" s="4"/>
      <c r="K247" s="4"/>
      <c r="L247" s="4"/>
      <c r="M247" s="4"/>
    </row>
    <row r="248">
      <c r="A248" s="4"/>
      <c r="B248" s="4"/>
      <c r="C248" s="4"/>
      <c r="D248" s="4"/>
      <c r="E248" s="4"/>
      <c r="F248" s="4"/>
      <c r="G248" s="4"/>
      <c r="H248" s="4"/>
      <c r="I248" s="4"/>
      <c r="J248" s="4"/>
      <c r="K248" s="4"/>
      <c r="L248" s="4"/>
      <c r="M248" s="4"/>
    </row>
    <row r="249">
      <c r="A249" s="4"/>
      <c r="B249" s="4"/>
      <c r="C249" s="4"/>
      <c r="D249" s="4"/>
      <c r="E249" s="4"/>
      <c r="F249" s="4"/>
      <c r="G249" s="4"/>
      <c r="H249" s="4"/>
      <c r="I249" s="4"/>
      <c r="J249" s="4"/>
      <c r="K249" s="4"/>
      <c r="L249" s="4"/>
      <c r="M249" s="4"/>
    </row>
    <row r="250">
      <c r="A250" s="4"/>
      <c r="B250" s="4"/>
      <c r="C250" s="4"/>
      <c r="D250" s="4"/>
      <c r="E250" s="4"/>
      <c r="F250" s="4"/>
      <c r="G250" s="4"/>
      <c r="H250" s="4"/>
      <c r="I250" s="4"/>
      <c r="J250" s="4"/>
      <c r="K250" s="4"/>
      <c r="L250" s="4"/>
      <c r="M250" s="4"/>
    </row>
    <row r="251">
      <c r="A251" s="4"/>
      <c r="B251" s="4"/>
      <c r="C251" s="4"/>
      <c r="D251" s="4"/>
      <c r="E251" s="4"/>
      <c r="F251" s="4"/>
      <c r="G251" s="4"/>
      <c r="H251" s="4"/>
      <c r="I251" s="4"/>
      <c r="J251" s="4"/>
      <c r="K251" s="4"/>
      <c r="L251" s="4"/>
      <c r="M251" s="4"/>
    </row>
    <row r="252">
      <c r="A252" s="4"/>
      <c r="B252" s="4"/>
      <c r="C252" s="4"/>
      <c r="D252" s="4"/>
      <c r="E252" s="4"/>
      <c r="F252" s="4"/>
      <c r="G252" s="4"/>
      <c r="H252" s="4"/>
      <c r="I252" s="4"/>
      <c r="J252" s="4"/>
      <c r="K252" s="4"/>
      <c r="L252" s="4"/>
      <c r="M252" s="4"/>
    </row>
    <row r="253">
      <c r="A253" s="4"/>
      <c r="B253" s="4"/>
      <c r="C253" s="4"/>
      <c r="D253" s="4"/>
      <c r="E253" s="4"/>
      <c r="F253" s="4"/>
      <c r="G253" s="4"/>
      <c r="H253" s="4"/>
      <c r="I253" s="4"/>
      <c r="J253" s="4"/>
      <c r="K253" s="4"/>
      <c r="L253" s="4"/>
      <c r="M253" s="4"/>
    </row>
    <row r="254">
      <c r="A254" s="4"/>
      <c r="B254" s="4"/>
      <c r="C254" s="4"/>
      <c r="D254" s="4"/>
      <c r="E254" s="4"/>
      <c r="F254" s="4"/>
      <c r="G254" s="4"/>
      <c r="H254" s="4"/>
      <c r="I254" s="4"/>
      <c r="J254" s="4"/>
      <c r="K254" s="4"/>
      <c r="L254" s="4"/>
      <c r="M254" s="4"/>
    </row>
    <row r="255">
      <c r="A255" s="4"/>
      <c r="B255" s="4"/>
      <c r="C255" s="4"/>
      <c r="D255" s="4"/>
      <c r="E255" s="4"/>
      <c r="F255" s="4"/>
      <c r="G255" s="4"/>
      <c r="H255" s="4"/>
      <c r="I255" s="4"/>
      <c r="J255" s="4"/>
      <c r="K255" s="4"/>
      <c r="L255" s="4"/>
      <c r="M255" s="4"/>
    </row>
    <row r="256">
      <c r="A256" s="4"/>
      <c r="B256" s="4"/>
      <c r="C256" s="4"/>
      <c r="D256" s="4"/>
      <c r="E256" s="4"/>
      <c r="F256" s="4"/>
      <c r="G256" s="4"/>
      <c r="H256" s="4"/>
      <c r="I256" s="4"/>
      <c r="J256" s="4"/>
      <c r="K256" s="4"/>
      <c r="L256" s="4"/>
      <c r="M256" s="4"/>
    </row>
    <row r="257">
      <c r="A257" s="4"/>
      <c r="B257" s="4"/>
      <c r="C257" s="4"/>
      <c r="D257" s="4"/>
      <c r="E257" s="4"/>
      <c r="F257" s="4"/>
      <c r="G257" s="4"/>
      <c r="H257" s="4"/>
      <c r="I257" s="4"/>
      <c r="J257" s="4"/>
      <c r="K257" s="4"/>
      <c r="L257" s="4"/>
      <c r="M257" s="4"/>
    </row>
    <row r="258">
      <c r="A258" s="4"/>
      <c r="B258" s="4"/>
      <c r="C258" s="4"/>
      <c r="D258" s="4"/>
      <c r="E258" s="4"/>
      <c r="F258" s="4"/>
      <c r="G258" s="4"/>
      <c r="H258" s="4"/>
      <c r="I258" s="4"/>
      <c r="J258" s="4"/>
      <c r="K258" s="4"/>
      <c r="L258" s="4"/>
      <c r="M258" s="4"/>
    </row>
    <row r="259">
      <c r="A259" s="4"/>
      <c r="B259" s="4"/>
      <c r="C259" s="4"/>
      <c r="D259" s="4"/>
      <c r="E259" s="4"/>
      <c r="F259" s="4"/>
      <c r="G259" s="4"/>
      <c r="H259" s="4"/>
      <c r="I259" s="4"/>
      <c r="J259" s="4"/>
      <c r="K259" s="4"/>
      <c r="L259" s="4"/>
      <c r="M259" s="4"/>
    </row>
    <row r="260">
      <c r="A260" s="4"/>
      <c r="B260" s="4"/>
      <c r="C260" s="4"/>
      <c r="D260" s="4"/>
      <c r="E260" s="4"/>
      <c r="F260" s="4"/>
      <c r="G260" s="4"/>
      <c r="H260" s="4"/>
      <c r="I260" s="4"/>
      <c r="J260" s="4"/>
      <c r="K260" s="4"/>
      <c r="L260" s="4"/>
      <c r="M260" s="4"/>
    </row>
    <row r="261">
      <c r="A261" s="4"/>
      <c r="B261" s="4"/>
      <c r="C261" s="4"/>
      <c r="D261" s="4"/>
      <c r="E261" s="4"/>
      <c r="F261" s="4"/>
      <c r="G261" s="4"/>
      <c r="H261" s="4"/>
      <c r="I261" s="4"/>
      <c r="J261" s="4"/>
      <c r="K261" s="4"/>
      <c r="L261" s="4"/>
      <c r="M261" s="4"/>
    </row>
    <row r="262">
      <c r="A262" s="4"/>
      <c r="B262" s="4"/>
      <c r="C262" s="4"/>
      <c r="D262" s="4"/>
      <c r="E262" s="4"/>
      <c r="F262" s="4"/>
      <c r="G262" s="4"/>
      <c r="H262" s="4"/>
      <c r="I262" s="4"/>
      <c r="J262" s="4"/>
      <c r="K262" s="4"/>
      <c r="L262" s="4"/>
      <c r="M262" s="4"/>
    </row>
    <row r="263">
      <c r="A263" s="4"/>
      <c r="B263" s="4"/>
      <c r="C263" s="4"/>
      <c r="D263" s="4"/>
      <c r="E263" s="4"/>
      <c r="F263" s="4"/>
      <c r="G263" s="4"/>
      <c r="H263" s="4"/>
      <c r="I263" s="4"/>
      <c r="J263" s="4"/>
      <c r="K263" s="4"/>
      <c r="L263" s="4"/>
      <c r="M263" s="4"/>
    </row>
    <row r="264">
      <c r="A264" s="4"/>
      <c r="B264" s="4"/>
      <c r="C264" s="4"/>
      <c r="D264" s="4"/>
      <c r="E264" s="4"/>
      <c r="F264" s="4"/>
      <c r="G264" s="4"/>
      <c r="H264" s="4"/>
      <c r="I264" s="4"/>
      <c r="J264" s="4"/>
      <c r="K264" s="4"/>
      <c r="L264" s="4"/>
      <c r="M264" s="4"/>
    </row>
    <row r="265">
      <c r="A265" s="4"/>
      <c r="B265" s="4"/>
      <c r="C265" s="4"/>
      <c r="D265" s="4"/>
      <c r="E265" s="4"/>
      <c r="F265" s="4"/>
      <c r="G265" s="4"/>
      <c r="H265" s="4"/>
      <c r="I265" s="4"/>
      <c r="J265" s="4"/>
      <c r="K265" s="4"/>
      <c r="L265" s="4"/>
      <c r="M265" s="4"/>
    </row>
    <row r="266">
      <c r="A266" s="4"/>
      <c r="B266" s="4"/>
      <c r="C266" s="4"/>
      <c r="D266" s="4"/>
      <c r="E266" s="4"/>
      <c r="F266" s="4"/>
      <c r="G266" s="4"/>
      <c r="H266" s="4"/>
      <c r="I266" s="4"/>
      <c r="J266" s="4"/>
      <c r="K266" s="4"/>
      <c r="L266" s="4"/>
      <c r="M266" s="4"/>
    </row>
    <row r="267">
      <c r="A267" s="4"/>
      <c r="B267" s="4"/>
      <c r="C267" s="4"/>
      <c r="D267" s="4"/>
      <c r="E267" s="4"/>
      <c r="F267" s="4"/>
      <c r="G267" s="4"/>
      <c r="H267" s="4"/>
      <c r="I267" s="4"/>
      <c r="J267" s="4"/>
      <c r="K267" s="4"/>
      <c r="L267" s="4"/>
      <c r="M267" s="4"/>
    </row>
    <row r="268">
      <c r="A268" s="4"/>
      <c r="B268" s="4"/>
      <c r="C268" s="4"/>
      <c r="D268" s="4"/>
      <c r="E268" s="4"/>
      <c r="F268" s="4"/>
      <c r="G268" s="4"/>
      <c r="H268" s="4"/>
      <c r="I268" s="4"/>
      <c r="J268" s="4"/>
      <c r="K268" s="4"/>
      <c r="L268" s="4"/>
      <c r="M268" s="4"/>
    </row>
    <row r="269">
      <c r="A269" s="4"/>
      <c r="B269" s="4"/>
      <c r="C269" s="4"/>
      <c r="D269" s="4"/>
      <c r="E269" s="4"/>
      <c r="F269" s="4"/>
      <c r="G269" s="4"/>
      <c r="H269" s="4"/>
      <c r="I269" s="4"/>
      <c r="J269" s="4"/>
      <c r="K269" s="4"/>
      <c r="L269" s="4"/>
      <c r="M269" s="4"/>
    </row>
    <row r="270">
      <c r="A270" s="4"/>
      <c r="B270" s="4"/>
      <c r="C270" s="4"/>
      <c r="D270" s="4"/>
      <c r="E270" s="4"/>
      <c r="F270" s="4"/>
      <c r="G270" s="4"/>
      <c r="H270" s="4"/>
      <c r="I270" s="4"/>
      <c r="J270" s="4"/>
      <c r="K270" s="4"/>
      <c r="L270" s="4"/>
      <c r="M270" s="4"/>
    </row>
    <row r="271">
      <c r="A271" s="4"/>
      <c r="B271" s="4"/>
      <c r="C271" s="4"/>
      <c r="D271" s="4"/>
      <c r="E271" s="4"/>
      <c r="F271" s="4"/>
      <c r="G271" s="4"/>
      <c r="H271" s="4"/>
      <c r="I271" s="4"/>
      <c r="J271" s="4"/>
      <c r="K271" s="4"/>
      <c r="L271" s="4"/>
      <c r="M271" s="4"/>
    </row>
    <row r="272">
      <c r="A272" s="4"/>
      <c r="B272" s="4"/>
      <c r="C272" s="4"/>
      <c r="D272" s="4"/>
      <c r="E272" s="4"/>
      <c r="F272" s="4"/>
      <c r="G272" s="4"/>
      <c r="H272" s="4"/>
      <c r="I272" s="4"/>
      <c r="J272" s="4"/>
      <c r="K272" s="4"/>
      <c r="L272" s="4"/>
      <c r="M272" s="4"/>
    </row>
    <row r="273">
      <c r="A273" s="4"/>
      <c r="B273" s="4"/>
      <c r="C273" s="4"/>
      <c r="D273" s="4"/>
      <c r="E273" s="4"/>
      <c r="F273" s="4"/>
      <c r="G273" s="4"/>
      <c r="H273" s="4"/>
      <c r="I273" s="4"/>
      <c r="J273" s="4"/>
      <c r="K273" s="4"/>
      <c r="L273" s="4"/>
      <c r="M273" s="4"/>
    </row>
    <row r="274">
      <c r="A274" s="4"/>
      <c r="B274" s="4"/>
      <c r="C274" s="4"/>
      <c r="D274" s="4"/>
      <c r="E274" s="4"/>
      <c r="F274" s="4"/>
      <c r="G274" s="4"/>
      <c r="H274" s="4"/>
      <c r="I274" s="4"/>
      <c r="J274" s="4"/>
      <c r="K274" s="4"/>
      <c r="L274" s="4"/>
      <c r="M274" s="4"/>
    </row>
    <row r="275">
      <c r="A275" s="4"/>
      <c r="B275" s="4"/>
      <c r="C275" s="4"/>
      <c r="D275" s="4"/>
      <c r="E275" s="4"/>
      <c r="F275" s="4"/>
      <c r="G275" s="4"/>
      <c r="H275" s="4"/>
      <c r="I275" s="4"/>
      <c r="J275" s="4"/>
      <c r="K275" s="4"/>
      <c r="L275" s="4"/>
      <c r="M275" s="4"/>
    </row>
    <row r="276">
      <c r="A276" s="4"/>
      <c r="B276" s="4"/>
      <c r="C276" s="4"/>
      <c r="D276" s="4"/>
      <c r="E276" s="4"/>
      <c r="F276" s="4"/>
      <c r="G276" s="4"/>
      <c r="H276" s="4"/>
      <c r="I276" s="4"/>
      <c r="J276" s="4"/>
      <c r="K276" s="4"/>
      <c r="L276" s="4"/>
      <c r="M276" s="4"/>
    </row>
    <row r="277">
      <c r="A277" s="4"/>
      <c r="B277" s="4"/>
      <c r="C277" s="4"/>
      <c r="D277" s="4"/>
      <c r="E277" s="4"/>
      <c r="F277" s="4"/>
      <c r="G277" s="4"/>
      <c r="H277" s="4"/>
      <c r="I277" s="4"/>
      <c r="J277" s="4"/>
      <c r="K277" s="4"/>
      <c r="L277" s="4"/>
      <c r="M277" s="4"/>
    </row>
    <row r="278">
      <c r="A278" s="4"/>
      <c r="B278" s="4"/>
      <c r="C278" s="4"/>
      <c r="D278" s="4"/>
      <c r="E278" s="4"/>
      <c r="F278" s="4"/>
      <c r="G278" s="4"/>
      <c r="H278" s="4"/>
      <c r="I278" s="4"/>
      <c r="J278" s="4"/>
      <c r="K278" s="4"/>
      <c r="L278" s="4"/>
      <c r="M278" s="4"/>
    </row>
    <row r="279">
      <c r="A279" s="4"/>
      <c r="B279" s="4"/>
      <c r="C279" s="4"/>
      <c r="D279" s="4"/>
      <c r="E279" s="4"/>
      <c r="F279" s="4"/>
      <c r="G279" s="4"/>
      <c r="H279" s="4"/>
      <c r="I279" s="4"/>
      <c r="J279" s="4"/>
      <c r="K279" s="4"/>
      <c r="L279" s="4"/>
      <c r="M279" s="4"/>
    </row>
    <row r="280">
      <c r="A280" s="4"/>
      <c r="B280" s="4"/>
      <c r="C280" s="4"/>
      <c r="D280" s="4"/>
      <c r="E280" s="4"/>
      <c r="F280" s="4"/>
      <c r="G280" s="4"/>
      <c r="H280" s="4"/>
      <c r="I280" s="4"/>
      <c r="J280" s="4"/>
      <c r="K280" s="4"/>
      <c r="L280" s="4"/>
      <c r="M280" s="4"/>
    </row>
    <row r="281">
      <c r="A281" s="4"/>
      <c r="B281" s="4"/>
      <c r="C281" s="4"/>
      <c r="D281" s="4"/>
      <c r="E281" s="4"/>
      <c r="F281" s="4"/>
      <c r="G281" s="4"/>
      <c r="H281" s="4"/>
      <c r="I281" s="4"/>
      <c r="J281" s="4"/>
      <c r="K281" s="4"/>
      <c r="L281" s="4"/>
      <c r="M281" s="4"/>
    </row>
    <row r="282">
      <c r="A282" s="4"/>
      <c r="B282" s="4"/>
      <c r="C282" s="4"/>
      <c r="D282" s="4"/>
      <c r="E282" s="4"/>
      <c r="F282" s="4"/>
      <c r="G282" s="4"/>
      <c r="H282" s="4"/>
      <c r="I282" s="4"/>
      <c r="J282" s="4"/>
      <c r="K282" s="4"/>
      <c r="L282" s="4"/>
      <c r="M282" s="4"/>
    </row>
    <row r="283">
      <c r="A283" s="4"/>
      <c r="B283" s="4"/>
      <c r="C283" s="4"/>
      <c r="D283" s="4"/>
      <c r="E283" s="4"/>
      <c r="F283" s="4"/>
      <c r="G283" s="4"/>
      <c r="H283" s="4"/>
      <c r="I283" s="4"/>
      <c r="J283" s="4"/>
      <c r="K283" s="4"/>
      <c r="L283" s="4"/>
      <c r="M283" s="4"/>
    </row>
    <row r="284">
      <c r="A284" s="4"/>
      <c r="B284" s="4"/>
      <c r="C284" s="4"/>
      <c r="D284" s="4"/>
      <c r="E284" s="4"/>
      <c r="F284" s="4"/>
      <c r="G284" s="4"/>
      <c r="H284" s="4"/>
      <c r="I284" s="4"/>
      <c r="J284" s="4"/>
      <c r="K284" s="4"/>
      <c r="L284" s="4"/>
      <c r="M284" s="4"/>
    </row>
    <row r="285">
      <c r="A285" s="4"/>
      <c r="B285" s="4"/>
      <c r="C285" s="4"/>
      <c r="D285" s="4"/>
      <c r="E285" s="4"/>
      <c r="F285" s="4"/>
      <c r="G285" s="4"/>
      <c r="H285" s="4"/>
      <c r="I285" s="4"/>
      <c r="J285" s="4"/>
      <c r="K285" s="4"/>
      <c r="L285" s="4"/>
      <c r="M285" s="4"/>
    </row>
    <row r="286">
      <c r="A286" s="4"/>
      <c r="B286" s="4"/>
      <c r="C286" s="4"/>
      <c r="D286" s="4"/>
      <c r="E286" s="4"/>
      <c r="F286" s="4"/>
      <c r="G286" s="4"/>
      <c r="H286" s="4"/>
      <c r="I286" s="4"/>
      <c r="J286" s="4"/>
      <c r="K286" s="4"/>
      <c r="L286" s="4"/>
      <c r="M286" s="4"/>
    </row>
    <row r="287">
      <c r="A287" s="4"/>
      <c r="B287" s="4"/>
      <c r="C287" s="4"/>
      <c r="D287" s="4"/>
      <c r="E287" s="4"/>
      <c r="F287" s="4"/>
      <c r="G287" s="4"/>
      <c r="H287" s="4"/>
      <c r="I287" s="4"/>
      <c r="J287" s="4"/>
      <c r="K287" s="4"/>
      <c r="L287" s="4"/>
      <c r="M287" s="4"/>
    </row>
    <row r="288">
      <c r="A288" s="4"/>
      <c r="B288" s="4"/>
      <c r="C288" s="4"/>
      <c r="D288" s="4"/>
      <c r="E288" s="4"/>
      <c r="F288" s="4"/>
      <c r="G288" s="4"/>
      <c r="H288" s="4"/>
      <c r="I288" s="4"/>
      <c r="J288" s="4"/>
      <c r="K288" s="4"/>
      <c r="L288" s="4"/>
      <c r="M288" s="4"/>
    </row>
    <row r="289">
      <c r="A289" s="4"/>
      <c r="B289" s="4"/>
      <c r="C289" s="4"/>
      <c r="D289" s="4"/>
      <c r="E289" s="4"/>
      <c r="F289" s="4"/>
      <c r="G289" s="4"/>
      <c r="H289" s="4"/>
      <c r="I289" s="4"/>
      <c r="J289" s="4"/>
      <c r="K289" s="4"/>
      <c r="L289" s="4"/>
      <c r="M289" s="4"/>
    </row>
    <row r="290">
      <c r="A290" s="4"/>
      <c r="B290" s="4"/>
      <c r="C290" s="4"/>
      <c r="D290" s="4"/>
      <c r="E290" s="4"/>
      <c r="F290" s="4"/>
      <c r="G290" s="4"/>
      <c r="H290" s="4"/>
      <c r="I290" s="4"/>
      <c r="J290" s="4"/>
      <c r="K290" s="4"/>
      <c r="L290" s="4"/>
      <c r="M290" s="4"/>
    </row>
    <row r="291">
      <c r="A291" s="4"/>
      <c r="B291" s="4"/>
      <c r="C291" s="4"/>
      <c r="D291" s="4"/>
      <c r="E291" s="4"/>
      <c r="F291" s="4"/>
      <c r="G291" s="4"/>
      <c r="H291" s="4"/>
      <c r="I291" s="4"/>
      <c r="J291" s="4"/>
      <c r="K291" s="4"/>
      <c r="L291" s="4"/>
      <c r="M291" s="4"/>
    </row>
    <row r="292">
      <c r="A292" s="4"/>
      <c r="B292" s="4"/>
      <c r="C292" s="4"/>
      <c r="D292" s="4"/>
      <c r="E292" s="4"/>
      <c r="F292" s="4"/>
      <c r="G292" s="4"/>
      <c r="H292" s="4"/>
      <c r="I292" s="4"/>
      <c r="J292" s="4"/>
      <c r="K292" s="4"/>
      <c r="L292" s="4"/>
      <c r="M292" s="4"/>
    </row>
    <row r="293">
      <c r="A293" s="4"/>
      <c r="B293" s="4"/>
      <c r="C293" s="4"/>
      <c r="D293" s="4"/>
      <c r="E293" s="4"/>
      <c r="F293" s="4"/>
      <c r="G293" s="4"/>
      <c r="H293" s="4"/>
      <c r="I293" s="4"/>
      <c r="J293" s="4"/>
      <c r="K293" s="4"/>
      <c r="L293" s="4"/>
      <c r="M293" s="4"/>
    </row>
    <row r="294">
      <c r="A294" s="4"/>
      <c r="B294" s="4"/>
      <c r="C294" s="4"/>
      <c r="D294" s="4"/>
      <c r="E294" s="4"/>
      <c r="F294" s="4"/>
      <c r="G294" s="4"/>
      <c r="H294" s="4"/>
      <c r="I294" s="4"/>
      <c r="J294" s="4"/>
      <c r="K294" s="4"/>
      <c r="L294" s="4"/>
      <c r="M294" s="4"/>
    </row>
    <row r="295">
      <c r="A295" s="4"/>
      <c r="B295" s="4"/>
      <c r="C295" s="4"/>
      <c r="D295" s="4"/>
      <c r="E295" s="4"/>
      <c r="F295" s="4"/>
      <c r="G295" s="4"/>
      <c r="H295" s="4"/>
      <c r="I295" s="4"/>
      <c r="J295" s="4"/>
      <c r="K295" s="4"/>
      <c r="L295" s="4"/>
      <c r="M295" s="4"/>
    </row>
    <row r="296">
      <c r="A296" s="4"/>
      <c r="B296" s="4"/>
      <c r="C296" s="4"/>
      <c r="D296" s="4"/>
      <c r="E296" s="4"/>
      <c r="F296" s="4"/>
      <c r="G296" s="4"/>
      <c r="H296" s="4"/>
      <c r="I296" s="4"/>
      <c r="J296" s="4"/>
      <c r="K296" s="4"/>
      <c r="L296" s="4"/>
      <c r="M296" s="4"/>
    </row>
    <row r="297">
      <c r="A297" s="4"/>
      <c r="B297" s="4"/>
      <c r="C297" s="4"/>
      <c r="D297" s="4"/>
      <c r="E297" s="4"/>
      <c r="F297" s="4"/>
      <c r="G297" s="4"/>
      <c r="H297" s="4"/>
      <c r="I297" s="4"/>
      <c r="J297" s="4"/>
      <c r="K297" s="4"/>
      <c r="L297" s="4"/>
      <c r="M297" s="4"/>
    </row>
    <row r="298">
      <c r="A298" s="4"/>
      <c r="B298" s="4"/>
      <c r="C298" s="4"/>
      <c r="D298" s="4"/>
      <c r="E298" s="4"/>
      <c r="F298" s="4"/>
      <c r="G298" s="4"/>
      <c r="H298" s="4"/>
      <c r="I298" s="4"/>
      <c r="J298" s="4"/>
      <c r="K298" s="4"/>
      <c r="L298" s="4"/>
      <c r="M298" s="4"/>
    </row>
    <row r="299">
      <c r="A299" s="4"/>
      <c r="B299" s="4"/>
      <c r="C299" s="4"/>
      <c r="D299" s="4"/>
      <c r="E299" s="4"/>
      <c r="F299" s="4"/>
      <c r="G299" s="4"/>
      <c r="H299" s="4"/>
      <c r="I299" s="4"/>
      <c r="J299" s="4"/>
      <c r="K299" s="4"/>
      <c r="L299" s="4"/>
      <c r="M299" s="4"/>
    </row>
    <row r="300">
      <c r="A300" s="4"/>
      <c r="B300" s="4"/>
      <c r="C300" s="4"/>
      <c r="D300" s="4"/>
      <c r="E300" s="4"/>
      <c r="F300" s="4"/>
      <c r="G300" s="4"/>
      <c r="H300" s="4"/>
      <c r="I300" s="4"/>
      <c r="J300" s="4"/>
      <c r="K300" s="4"/>
      <c r="L300" s="4"/>
      <c r="M300" s="4"/>
    </row>
    <row r="301">
      <c r="A301" s="4"/>
      <c r="B301" s="4"/>
      <c r="C301" s="4"/>
      <c r="D301" s="4"/>
      <c r="E301" s="4"/>
      <c r="F301" s="4"/>
      <c r="G301" s="4"/>
      <c r="H301" s="4"/>
      <c r="I301" s="4"/>
      <c r="J301" s="4"/>
      <c r="K301" s="4"/>
      <c r="L301" s="4"/>
      <c r="M301" s="4"/>
    </row>
    <row r="302">
      <c r="A302" s="4"/>
      <c r="B302" s="4"/>
      <c r="C302" s="4"/>
      <c r="D302" s="4"/>
      <c r="E302" s="4"/>
      <c r="F302" s="4"/>
      <c r="G302" s="4"/>
      <c r="H302" s="4"/>
      <c r="I302" s="4"/>
      <c r="J302" s="4"/>
      <c r="K302" s="4"/>
      <c r="L302" s="4"/>
      <c r="M302" s="4"/>
    </row>
    <row r="303">
      <c r="A303" s="4"/>
      <c r="B303" s="4"/>
      <c r="C303" s="4"/>
      <c r="D303" s="4"/>
      <c r="E303" s="4"/>
      <c r="F303" s="4"/>
      <c r="G303" s="4"/>
      <c r="H303" s="4"/>
      <c r="I303" s="4"/>
      <c r="J303" s="4"/>
      <c r="K303" s="4"/>
      <c r="L303" s="4"/>
      <c r="M303" s="4"/>
    </row>
    <row r="304">
      <c r="A304" s="4"/>
      <c r="B304" s="4"/>
      <c r="C304" s="4"/>
      <c r="D304" s="4"/>
      <c r="E304" s="4"/>
      <c r="F304" s="4"/>
      <c r="G304" s="4"/>
      <c r="H304" s="4"/>
      <c r="I304" s="4"/>
      <c r="J304" s="4"/>
      <c r="K304" s="4"/>
      <c r="L304" s="4"/>
      <c r="M304" s="4"/>
    </row>
    <row r="305">
      <c r="A305" s="4"/>
      <c r="B305" s="4"/>
      <c r="C305" s="4"/>
      <c r="D305" s="4"/>
      <c r="E305" s="4"/>
      <c r="F305" s="4"/>
      <c r="G305" s="4"/>
      <c r="H305" s="4"/>
      <c r="I305" s="4"/>
      <c r="J305" s="4"/>
      <c r="K305" s="4"/>
      <c r="L305" s="4"/>
      <c r="M305" s="4"/>
    </row>
    <row r="306">
      <c r="A306" s="4"/>
      <c r="B306" s="4"/>
      <c r="C306" s="4"/>
      <c r="D306" s="4"/>
      <c r="E306" s="4"/>
      <c r="F306" s="4"/>
      <c r="G306" s="4"/>
      <c r="H306" s="4"/>
      <c r="I306" s="4"/>
      <c r="J306" s="4"/>
      <c r="K306" s="4"/>
      <c r="L306" s="4"/>
      <c r="M306" s="4"/>
    </row>
    <row r="307">
      <c r="A307" s="4"/>
      <c r="B307" s="4"/>
      <c r="C307" s="4"/>
      <c r="D307" s="4"/>
      <c r="E307" s="4"/>
      <c r="F307" s="4"/>
      <c r="G307" s="4"/>
      <c r="H307" s="4"/>
      <c r="I307" s="4"/>
      <c r="J307" s="4"/>
      <c r="K307" s="4"/>
      <c r="L307" s="4"/>
      <c r="M307" s="4"/>
    </row>
    <row r="308">
      <c r="A308" s="4"/>
      <c r="B308" s="4"/>
      <c r="C308" s="4"/>
      <c r="D308" s="4"/>
      <c r="E308" s="4"/>
      <c r="F308" s="4"/>
      <c r="G308" s="4"/>
      <c r="H308" s="4"/>
      <c r="I308" s="4"/>
      <c r="J308" s="4"/>
      <c r="K308" s="4"/>
      <c r="L308" s="4"/>
      <c r="M308" s="4"/>
    </row>
    <row r="309">
      <c r="A309" s="4"/>
      <c r="B309" s="4"/>
      <c r="C309" s="4"/>
      <c r="D309" s="4"/>
      <c r="E309" s="4"/>
      <c r="F309" s="4"/>
      <c r="G309" s="4"/>
      <c r="H309" s="4"/>
      <c r="I309" s="4"/>
      <c r="J309" s="4"/>
      <c r="K309" s="4"/>
      <c r="L309" s="4"/>
      <c r="M309" s="4"/>
    </row>
    <row r="310">
      <c r="A310" s="4"/>
      <c r="B310" s="4"/>
      <c r="C310" s="4"/>
      <c r="D310" s="4"/>
      <c r="E310" s="4"/>
      <c r="F310" s="4"/>
      <c r="G310" s="4"/>
      <c r="H310" s="4"/>
      <c r="I310" s="4"/>
      <c r="J310" s="4"/>
      <c r="K310" s="4"/>
      <c r="L310" s="4"/>
      <c r="M310" s="4"/>
    </row>
    <row r="311">
      <c r="A311" s="4"/>
      <c r="B311" s="4"/>
      <c r="C311" s="4"/>
      <c r="D311" s="4"/>
      <c r="E311" s="4"/>
      <c r="F311" s="4"/>
      <c r="G311" s="4"/>
      <c r="H311" s="4"/>
      <c r="I311" s="4"/>
      <c r="J311" s="4"/>
      <c r="K311" s="4"/>
      <c r="L311" s="4"/>
      <c r="M311" s="4"/>
    </row>
    <row r="312">
      <c r="A312" s="4"/>
      <c r="B312" s="4"/>
      <c r="C312" s="4"/>
      <c r="D312" s="4"/>
      <c r="E312" s="4"/>
      <c r="F312" s="4"/>
      <c r="G312" s="4"/>
      <c r="H312" s="4"/>
      <c r="I312" s="4"/>
      <c r="J312" s="4"/>
      <c r="K312" s="4"/>
      <c r="L312" s="4"/>
      <c r="M312" s="4"/>
    </row>
    <row r="313">
      <c r="A313" s="4"/>
      <c r="B313" s="4"/>
      <c r="C313" s="4"/>
      <c r="D313" s="4"/>
      <c r="E313" s="4"/>
      <c r="F313" s="4"/>
      <c r="G313" s="4"/>
      <c r="H313" s="4"/>
      <c r="I313" s="4"/>
      <c r="J313" s="4"/>
      <c r="K313" s="4"/>
      <c r="L313" s="4"/>
      <c r="M313" s="4"/>
    </row>
    <row r="314">
      <c r="A314" s="4"/>
      <c r="B314" s="4"/>
      <c r="C314" s="4"/>
      <c r="D314" s="4"/>
      <c r="E314" s="4"/>
      <c r="F314" s="4"/>
      <c r="G314" s="4"/>
      <c r="H314" s="4"/>
      <c r="I314" s="4"/>
      <c r="J314" s="4"/>
      <c r="K314" s="4"/>
      <c r="L314" s="4"/>
      <c r="M314" s="4"/>
    </row>
    <row r="315">
      <c r="A315" s="4"/>
      <c r="B315" s="4"/>
      <c r="C315" s="4"/>
      <c r="D315" s="4"/>
      <c r="E315" s="4"/>
      <c r="F315" s="4"/>
      <c r="G315" s="4"/>
      <c r="H315" s="4"/>
      <c r="I315" s="4"/>
      <c r="J315" s="4"/>
      <c r="K315" s="4"/>
      <c r="L315" s="4"/>
      <c r="M315" s="4"/>
    </row>
    <row r="316">
      <c r="A316" s="4"/>
      <c r="B316" s="4"/>
      <c r="C316" s="4"/>
      <c r="D316" s="4"/>
      <c r="E316" s="4"/>
      <c r="F316" s="4"/>
      <c r="G316" s="4"/>
      <c r="H316" s="4"/>
      <c r="I316" s="4"/>
      <c r="J316" s="4"/>
      <c r="K316" s="4"/>
      <c r="L316" s="4"/>
      <c r="M316" s="4"/>
    </row>
    <row r="317">
      <c r="A317" s="4"/>
      <c r="B317" s="4"/>
      <c r="C317" s="4"/>
      <c r="D317" s="4"/>
      <c r="E317" s="4"/>
      <c r="F317" s="4"/>
      <c r="G317" s="4"/>
      <c r="H317" s="4"/>
      <c r="I317" s="4"/>
      <c r="J317" s="4"/>
      <c r="K317" s="4"/>
      <c r="L317" s="4"/>
      <c r="M317" s="4"/>
    </row>
    <row r="318">
      <c r="A318" s="4"/>
      <c r="B318" s="4"/>
      <c r="C318" s="4"/>
      <c r="D318" s="4"/>
      <c r="E318" s="4"/>
      <c r="F318" s="4"/>
      <c r="G318" s="4"/>
      <c r="H318" s="4"/>
      <c r="I318" s="4"/>
      <c r="J318" s="4"/>
      <c r="K318" s="4"/>
      <c r="L318" s="4"/>
      <c r="M318" s="4"/>
    </row>
    <row r="319">
      <c r="A319" s="4"/>
      <c r="B319" s="4"/>
      <c r="C319" s="4"/>
      <c r="D319" s="4"/>
      <c r="E319" s="4"/>
      <c r="F319" s="4"/>
      <c r="G319" s="4"/>
      <c r="H319" s="4"/>
      <c r="I319" s="4"/>
      <c r="J319" s="4"/>
      <c r="K319" s="4"/>
      <c r="L319" s="4"/>
      <c r="M319" s="4"/>
    </row>
    <row r="320">
      <c r="A320" s="4"/>
      <c r="B320" s="4"/>
      <c r="C320" s="4"/>
      <c r="D320" s="4"/>
      <c r="E320" s="4"/>
      <c r="F320" s="4"/>
      <c r="G320" s="4"/>
      <c r="H320" s="4"/>
      <c r="I320" s="4"/>
      <c r="J320" s="4"/>
      <c r="K320" s="4"/>
      <c r="L320" s="4"/>
      <c r="M320" s="4"/>
    </row>
    <row r="321">
      <c r="A321" s="4"/>
      <c r="B321" s="4"/>
      <c r="C321" s="4"/>
      <c r="D321" s="4"/>
      <c r="E321" s="4"/>
      <c r="F321" s="4"/>
      <c r="G321" s="4"/>
      <c r="H321" s="4"/>
      <c r="I321" s="4"/>
      <c r="J321" s="4"/>
      <c r="K321" s="4"/>
      <c r="L321" s="4"/>
      <c r="M321" s="4"/>
    </row>
    <row r="322">
      <c r="A322" s="4"/>
      <c r="B322" s="4"/>
      <c r="C322" s="4"/>
      <c r="D322" s="4"/>
      <c r="E322" s="4"/>
      <c r="F322" s="4"/>
      <c r="G322" s="4"/>
      <c r="H322" s="4"/>
      <c r="I322" s="4"/>
      <c r="J322" s="4"/>
      <c r="K322" s="4"/>
      <c r="L322" s="4"/>
      <c r="M322" s="4"/>
    </row>
    <row r="323">
      <c r="A323" s="4"/>
      <c r="B323" s="4"/>
      <c r="C323" s="4"/>
      <c r="D323" s="4"/>
      <c r="E323" s="4"/>
      <c r="F323" s="4"/>
      <c r="G323" s="4"/>
      <c r="H323" s="4"/>
      <c r="I323" s="4"/>
      <c r="J323" s="4"/>
      <c r="K323" s="4"/>
      <c r="L323" s="4"/>
      <c r="M323" s="4"/>
    </row>
    <row r="324">
      <c r="A324" s="4"/>
      <c r="B324" s="4"/>
      <c r="C324" s="4"/>
      <c r="D324" s="4"/>
      <c r="E324" s="4"/>
      <c r="F324" s="4"/>
      <c r="G324" s="4"/>
      <c r="H324" s="4"/>
      <c r="I324" s="4"/>
      <c r="J324" s="4"/>
      <c r="K324" s="4"/>
      <c r="L324" s="4"/>
      <c r="M324" s="4"/>
    </row>
    <row r="325">
      <c r="A325" s="4"/>
      <c r="B325" s="4"/>
      <c r="C325" s="4"/>
      <c r="D325" s="4"/>
      <c r="E325" s="4"/>
      <c r="F325" s="4"/>
      <c r="G325" s="4"/>
      <c r="H325" s="4"/>
      <c r="I325" s="4"/>
      <c r="J325" s="4"/>
      <c r="K325" s="4"/>
      <c r="L325" s="4"/>
      <c r="M325" s="4"/>
    </row>
    <row r="326">
      <c r="A326" s="4"/>
      <c r="B326" s="4"/>
      <c r="C326" s="4"/>
      <c r="D326" s="4"/>
      <c r="E326" s="4"/>
      <c r="F326" s="4"/>
      <c r="G326" s="4"/>
      <c r="H326" s="4"/>
      <c r="I326" s="4"/>
      <c r="J326" s="4"/>
      <c r="K326" s="4"/>
      <c r="L326" s="4"/>
      <c r="M326" s="4"/>
    </row>
    <row r="327">
      <c r="A327" s="4"/>
      <c r="B327" s="4"/>
      <c r="C327" s="4"/>
      <c r="D327" s="4"/>
      <c r="E327" s="4"/>
      <c r="F327" s="4"/>
      <c r="G327" s="4"/>
      <c r="H327" s="4"/>
      <c r="I327" s="4"/>
      <c r="J327" s="4"/>
      <c r="K327" s="4"/>
      <c r="L327" s="4"/>
      <c r="M327" s="4"/>
    </row>
    <row r="328">
      <c r="A328" s="4"/>
      <c r="B328" s="4"/>
      <c r="C328" s="4"/>
      <c r="D328" s="4"/>
      <c r="E328" s="4"/>
      <c r="F328" s="4"/>
      <c r="G328" s="4"/>
      <c r="H328" s="4"/>
      <c r="I328" s="4"/>
      <c r="J328" s="4"/>
      <c r="K328" s="4"/>
      <c r="L328" s="4"/>
      <c r="M328" s="4"/>
    </row>
    <row r="329">
      <c r="A329" s="4"/>
      <c r="B329" s="4"/>
      <c r="C329" s="4"/>
      <c r="D329" s="4"/>
      <c r="E329" s="4"/>
      <c r="F329" s="4"/>
      <c r="G329" s="4"/>
      <c r="H329" s="4"/>
      <c r="I329" s="4"/>
      <c r="J329" s="4"/>
      <c r="K329" s="4"/>
      <c r="L329" s="4"/>
      <c r="M329" s="4"/>
    </row>
    <row r="330">
      <c r="A330" s="4"/>
      <c r="B330" s="4"/>
      <c r="C330" s="4"/>
      <c r="D330" s="4"/>
      <c r="E330" s="4"/>
      <c r="F330" s="4"/>
      <c r="G330" s="4"/>
      <c r="H330" s="4"/>
      <c r="I330" s="4"/>
      <c r="J330" s="4"/>
      <c r="K330" s="4"/>
      <c r="L330" s="4"/>
      <c r="M330" s="4"/>
    </row>
    <row r="331">
      <c r="A331" s="4"/>
      <c r="B331" s="4"/>
      <c r="C331" s="4"/>
      <c r="D331" s="4"/>
      <c r="E331" s="4"/>
      <c r="F331" s="4"/>
      <c r="G331" s="4"/>
      <c r="H331" s="4"/>
      <c r="I331" s="4"/>
      <c r="J331" s="4"/>
      <c r="K331" s="4"/>
      <c r="L331" s="4"/>
      <c r="M331" s="4"/>
    </row>
    <row r="332">
      <c r="A332" s="4"/>
      <c r="B332" s="4"/>
      <c r="C332" s="4"/>
      <c r="D332" s="4"/>
      <c r="E332" s="4"/>
      <c r="F332" s="4"/>
      <c r="G332" s="4"/>
      <c r="H332" s="4"/>
      <c r="I332" s="4"/>
      <c r="J332" s="4"/>
      <c r="K332" s="4"/>
      <c r="L332" s="4"/>
      <c r="M332" s="4"/>
    </row>
    <row r="333">
      <c r="A333" s="4"/>
      <c r="B333" s="4"/>
      <c r="C333" s="4"/>
      <c r="D333" s="4"/>
      <c r="E333" s="4"/>
      <c r="F333" s="4"/>
      <c r="G333" s="4"/>
      <c r="H333" s="4"/>
      <c r="I333" s="4"/>
      <c r="J333" s="4"/>
      <c r="K333" s="4"/>
      <c r="L333" s="4"/>
      <c r="M333" s="4"/>
    </row>
    <row r="334">
      <c r="A334" s="4"/>
      <c r="B334" s="4"/>
      <c r="C334" s="4"/>
      <c r="D334" s="4"/>
      <c r="E334" s="4"/>
      <c r="F334" s="4"/>
      <c r="G334" s="4"/>
      <c r="H334" s="4"/>
      <c r="I334" s="4"/>
      <c r="J334" s="4"/>
      <c r="K334" s="4"/>
      <c r="L334" s="4"/>
      <c r="M334" s="4"/>
    </row>
    <row r="335">
      <c r="A335" s="4"/>
      <c r="B335" s="4"/>
      <c r="C335" s="4"/>
      <c r="D335" s="4"/>
      <c r="E335" s="4"/>
      <c r="F335" s="4"/>
      <c r="G335" s="4"/>
      <c r="H335" s="4"/>
      <c r="I335" s="4"/>
      <c r="J335" s="4"/>
      <c r="K335" s="4"/>
      <c r="L335" s="4"/>
      <c r="M335" s="4"/>
    </row>
    <row r="336">
      <c r="A336" s="4"/>
      <c r="B336" s="4"/>
      <c r="C336" s="4"/>
      <c r="D336" s="4"/>
      <c r="E336" s="4"/>
      <c r="F336" s="4"/>
      <c r="G336" s="4"/>
      <c r="H336" s="4"/>
      <c r="I336" s="4"/>
      <c r="J336" s="4"/>
      <c r="K336" s="4"/>
      <c r="L336" s="4"/>
      <c r="M336" s="4"/>
    </row>
    <row r="337">
      <c r="A337" s="4"/>
      <c r="B337" s="4"/>
      <c r="C337" s="4"/>
      <c r="D337" s="4"/>
      <c r="E337" s="4"/>
      <c r="F337" s="4"/>
      <c r="G337" s="4"/>
      <c r="H337" s="4"/>
      <c r="I337" s="4"/>
      <c r="J337" s="4"/>
      <c r="K337" s="4"/>
      <c r="L337" s="4"/>
      <c r="M337" s="4"/>
    </row>
    <row r="338">
      <c r="A338" s="4"/>
      <c r="B338" s="4"/>
      <c r="C338" s="4"/>
      <c r="D338" s="4"/>
      <c r="E338" s="4"/>
      <c r="F338" s="4"/>
      <c r="G338" s="4"/>
      <c r="H338" s="4"/>
      <c r="I338" s="4"/>
      <c r="J338" s="4"/>
      <c r="K338" s="4"/>
      <c r="L338" s="4"/>
      <c r="M338" s="4"/>
    </row>
    <row r="339">
      <c r="A339" s="4"/>
      <c r="B339" s="4"/>
      <c r="C339" s="4"/>
      <c r="D339" s="4"/>
      <c r="E339" s="4"/>
      <c r="F339" s="4"/>
      <c r="G339" s="4"/>
      <c r="H339" s="4"/>
      <c r="I339" s="4"/>
      <c r="J339" s="4"/>
      <c r="K339" s="4"/>
      <c r="L339" s="4"/>
      <c r="M339" s="4"/>
    </row>
    <row r="340">
      <c r="A340" s="4"/>
      <c r="B340" s="4"/>
      <c r="C340" s="4"/>
      <c r="D340" s="4"/>
      <c r="E340" s="4"/>
      <c r="F340" s="4"/>
      <c r="G340" s="4"/>
      <c r="H340" s="4"/>
      <c r="I340" s="4"/>
      <c r="J340" s="4"/>
      <c r="K340" s="4"/>
      <c r="L340" s="4"/>
      <c r="M340" s="4"/>
    </row>
    <row r="341">
      <c r="A341" s="4"/>
      <c r="B341" s="4"/>
      <c r="C341" s="4"/>
      <c r="D341" s="4"/>
      <c r="E341" s="4"/>
      <c r="F341" s="4"/>
      <c r="G341" s="4"/>
      <c r="H341" s="4"/>
      <c r="I341" s="4"/>
      <c r="J341" s="4"/>
      <c r="K341" s="4"/>
      <c r="L341" s="4"/>
      <c r="M341" s="4"/>
    </row>
    <row r="342">
      <c r="A342" s="4"/>
      <c r="B342" s="4"/>
      <c r="C342" s="4"/>
      <c r="D342" s="4"/>
      <c r="E342" s="4"/>
      <c r="F342" s="4"/>
      <c r="G342" s="4"/>
      <c r="H342" s="4"/>
      <c r="I342" s="4"/>
      <c r="J342" s="4"/>
      <c r="K342" s="4"/>
      <c r="L342" s="4"/>
      <c r="M342" s="4"/>
    </row>
    <row r="343">
      <c r="A343" s="4"/>
      <c r="B343" s="4"/>
      <c r="C343" s="4"/>
      <c r="D343" s="4"/>
      <c r="E343" s="4"/>
      <c r="F343" s="4"/>
      <c r="G343" s="4"/>
      <c r="H343" s="4"/>
      <c r="I343" s="4"/>
      <c r="J343" s="4"/>
      <c r="K343" s="4"/>
      <c r="L343" s="4"/>
      <c r="M343" s="4"/>
    </row>
    <row r="344">
      <c r="A344" s="4"/>
      <c r="B344" s="4"/>
      <c r="C344" s="4"/>
      <c r="D344" s="4"/>
      <c r="E344" s="4"/>
      <c r="F344" s="4"/>
      <c r="G344" s="4"/>
      <c r="H344" s="4"/>
      <c r="I344" s="4"/>
      <c r="J344" s="4"/>
      <c r="K344" s="4"/>
      <c r="L344" s="4"/>
      <c r="M344" s="4"/>
    </row>
    <row r="345">
      <c r="A345" s="4"/>
      <c r="B345" s="4"/>
      <c r="C345" s="4"/>
      <c r="D345" s="4"/>
      <c r="E345" s="4"/>
      <c r="F345" s="4"/>
      <c r="G345" s="4"/>
      <c r="H345" s="4"/>
      <c r="I345" s="4"/>
      <c r="J345" s="4"/>
      <c r="K345" s="4"/>
      <c r="L345" s="4"/>
      <c r="M345" s="4"/>
    </row>
    <row r="346">
      <c r="A346" s="4"/>
      <c r="B346" s="4"/>
      <c r="C346" s="4"/>
      <c r="D346" s="4"/>
      <c r="E346" s="4"/>
      <c r="F346" s="4"/>
      <c r="G346" s="4"/>
      <c r="H346" s="4"/>
      <c r="I346" s="4"/>
      <c r="J346" s="4"/>
      <c r="K346" s="4"/>
      <c r="L346" s="4"/>
      <c r="M346" s="4"/>
    </row>
    <row r="347">
      <c r="A347" s="4"/>
      <c r="B347" s="4"/>
      <c r="C347" s="4"/>
      <c r="D347" s="4"/>
      <c r="E347" s="4"/>
      <c r="F347" s="4"/>
      <c r="G347" s="4"/>
      <c r="H347" s="4"/>
      <c r="I347" s="4"/>
      <c r="J347" s="4"/>
      <c r="K347" s="4"/>
      <c r="L347" s="4"/>
      <c r="M347" s="4"/>
    </row>
    <row r="348">
      <c r="A348" s="4"/>
      <c r="B348" s="4"/>
      <c r="C348" s="4"/>
      <c r="D348" s="4"/>
      <c r="E348" s="4"/>
      <c r="F348" s="4"/>
      <c r="G348" s="4"/>
      <c r="H348" s="4"/>
      <c r="I348" s="4"/>
      <c r="J348" s="4"/>
      <c r="K348" s="4"/>
      <c r="L348" s="4"/>
      <c r="M348" s="4"/>
    </row>
    <row r="349">
      <c r="A349" s="4"/>
      <c r="B349" s="4"/>
      <c r="C349" s="4"/>
      <c r="D349" s="4"/>
      <c r="E349" s="4"/>
      <c r="F349" s="4"/>
      <c r="G349" s="4"/>
      <c r="H349" s="4"/>
      <c r="I349" s="4"/>
      <c r="J349" s="4"/>
      <c r="K349" s="4"/>
      <c r="L349" s="4"/>
      <c r="M349" s="4"/>
    </row>
    <row r="350">
      <c r="A350" s="4"/>
      <c r="B350" s="4"/>
      <c r="C350" s="4"/>
      <c r="D350" s="4"/>
      <c r="E350" s="4"/>
      <c r="F350" s="4"/>
      <c r="G350" s="4"/>
      <c r="H350" s="4"/>
      <c r="I350" s="4"/>
      <c r="J350" s="4"/>
      <c r="K350" s="4"/>
      <c r="L350" s="4"/>
      <c r="M350" s="4"/>
    </row>
    <row r="351">
      <c r="A351" s="4"/>
      <c r="B351" s="4"/>
      <c r="C351" s="4"/>
      <c r="D351" s="4"/>
      <c r="E351" s="4"/>
      <c r="F351" s="4"/>
      <c r="G351" s="4"/>
      <c r="H351" s="4"/>
      <c r="I351" s="4"/>
      <c r="J351" s="4"/>
      <c r="K351" s="4"/>
      <c r="L351" s="4"/>
      <c r="M351" s="4"/>
    </row>
    <row r="352">
      <c r="A352" s="4"/>
      <c r="B352" s="4"/>
      <c r="C352" s="4"/>
      <c r="D352" s="4"/>
      <c r="E352" s="4"/>
      <c r="F352" s="4"/>
      <c r="G352" s="4"/>
      <c r="H352" s="4"/>
      <c r="I352" s="4"/>
      <c r="J352" s="4"/>
      <c r="K352" s="4"/>
      <c r="L352" s="4"/>
      <c r="M352" s="4"/>
    </row>
    <row r="353">
      <c r="A353" s="4"/>
      <c r="B353" s="4"/>
      <c r="C353" s="4"/>
      <c r="D353" s="4"/>
      <c r="E353" s="4"/>
      <c r="F353" s="4"/>
      <c r="G353" s="4"/>
      <c r="H353" s="4"/>
      <c r="I353" s="4"/>
      <c r="J353" s="4"/>
      <c r="K353" s="4"/>
      <c r="L353" s="4"/>
      <c r="M353" s="4"/>
    </row>
    <row r="354">
      <c r="A354" s="4"/>
      <c r="B354" s="4"/>
      <c r="C354" s="4"/>
      <c r="D354" s="4"/>
      <c r="E354" s="4"/>
      <c r="F354" s="4"/>
      <c r="G354" s="4"/>
      <c r="H354" s="4"/>
      <c r="I354" s="4"/>
      <c r="J354" s="4"/>
      <c r="K354" s="4"/>
      <c r="L354" s="4"/>
      <c r="M354" s="4"/>
    </row>
    <row r="355">
      <c r="A355" s="4"/>
      <c r="B355" s="4"/>
      <c r="C355" s="4"/>
      <c r="D355" s="4"/>
      <c r="E355" s="4"/>
      <c r="F355" s="4"/>
      <c r="G355" s="4"/>
      <c r="H355" s="4"/>
      <c r="I355" s="4"/>
      <c r="J355" s="4"/>
      <c r="K355" s="4"/>
      <c r="L355" s="4"/>
      <c r="M355" s="4"/>
    </row>
    <row r="356">
      <c r="A356" s="4"/>
      <c r="B356" s="4"/>
      <c r="C356" s="4"/>
      <c r="D356" s="4"/>
      <c r="E356" s="4"/>
      <c r="F356" s="4"/>
      <c r="G356" s="4"/>
      <c r="H356" s="4"/>
      <c r="I356" s="4"/>
      <c r="J356" s="4"/>
      <c r="K356" s="4"/>
      <c r="L356" s="4"/>
      <c r="M356" s="4"/>
    </row>
    <row r="357">
      <c r="A357" s="4"/>
      <c r="B357" s="4"/>
      <c r="C357" s="4"/>
      <c r="D357" s="4"/>
      <c r="E357" s="4"/>
      <c r="F357" s="4"/>
      <c r="G357" s="4"/>
      <c r="H357" s="4"/>
      <c r="I357" s="4"/>
      <c r="J357" s="4"/>
      <c r="K357" s="4"/>
      <c r="L357" s="4"/>
      <c r="M357" s="4"/>
    </row>
    <row r="358">
      <c r="A358" s="4"/>
      <c r="B358" s="4"/>
      <c r="C358" s="4"/>
      <c r="D358" s="4"/>
      <c r="E358" s="4"/>
      <c r="F358" s="4"/>
      <c r="G358" s="4"/>
      <c r="H358" s="4"/>
      <c r="I358" s="4"/>
      <c r="J358" s="4"/>
      <c r="K358" s="4"/>
      <c r="L358" s="4"/>
      <c r="M358" s="4"/>
    </row>
    <row r="359">
      <c r="A359" s="4"/>
      <c r="B359" s="4"/>
      <c r="C359" s="4"/>
      <c r="D359" s="4"/>
      <c r="E359" s="4"/>
      <c r="F359" s="4"/>
      <c r="G359" s="4"/>
      <c r="H359" s="4"/>
      <c r="I359" s="4"/>
      <c r="J359" s="4"/>
      <c r="K359" s="4"/>
      <c r="L359" s="4"/>
      <c r="M359" s="4"/>
    </row>
    <row r="360">
      <c r="A360" s="4"/>
      <c r="B360" s="4"/>
      <c r="C360" s="4"/>
      <c r="D360" s="4"/>
      <c r="E360" s="4"/>
      <c r="F360" s="4"/>
      <c r="G360" s="4"/>
      <c r="H360" s="4"/>
      <c r="I360" s="4"/>
      <c r="J360" s="4"/>
      <c r="K360" s="4"/>
      <c r="L360" s="4"/>
      <c r="M360" s="4"/>
    </row>
    <row r="361">
      <c r="A361" s="4"/>
      <c r="B361" s="4"/>
      <c r="C361" s="4"/>
      <c r="D361" s="4"/>
      <c r="E361" s="4"/>
      <c r="F361" s="4"/>
      <c r="G361" s="4"/>
      <c r="H361" s="4"/>
      <c r="I361" s="4"/>
      <c r="J361" s="4"/>
      <c r="K361" s="4"/>
      <c r="L361" s="4"/>
      <c r="M361" s="4"/>
    </row>
    <row r="362">
      <c r="A362" s="4"/>
      <c r="B362" s="4"/>
      <c r="C362" s="4"/>
      <c r="D362" s="4"/>
      <c r="E362" s="4"/>
      <c r="F362" s="4"/>
      <c r="G362" s="4"/>
      <c r="H362" s="4"/>
      <c r="I362" s="4"/>
      <c r="J362" s="4"/>
      <c r="K362" s="4"/>
      <c r="L362" s="4"/>
      <c r="M362" s="4"/>
    </row>
    <row r="363">
      <c r="A363" s="4"/>
      <c r="B363" s="4"/>
      <c r="C363" s="4"/>
      <c r="D363" s="4"/>
      <c r="E363" s="4"/>
      <c r="F363" s="4"/>
      <c r="G363" s="4"/>
      <c r="H363" s="4"/>
      <c r="I363" s="4"/>
      <c r="J363" s="4"/>
      <c r="K363" s="4"/>
      <c r="L363" s="4"/>
      <c r="M363" s="4"/>
    </row>
    <row r="364">
      <c r="A364" s="4"/>
      <c r="B364" s="4"/>
      <c r="C364" s="4"/>
      <c r="D364" s="4"/>
      <c r="E364" s="4"/>
      <c r="F364" s="4"/>
      <c r="G364" s="4"/>
      <c r="H364" s="4"/>
      <c r="I364" s="4"/>
      <c r="J364" s="4"/>
      <c r="K364" s="4"/>
      <c r="L364" s="4"/>
      <c r="M364" s="4"/>
    </row>
    <row r="365">
      <c r="A365" s="4"/>
      <c r="B365" s="4"/>
      <c r="C365" s="4"/>
      <c r="D365" s="4"/>
      <c r="E365" s="4"/>
      <c r="F365" s="4"/>
      <c r="G365" s="4"/>
      <c r="H365" s="4"/>
      <c r="I365" s="4"/>
      <c r="J365" s="4"/>
      <c r="K365" s="4"/>
      <c r="L365" s="4"/>
      <c r="M365" s="4"/>
    </row>
    <row r="366">
      <c r="A366" s="4"/>
      <c r="B366" s="4"/>
      <c r="C366" s="4"/>
      <c r="D366" s="4"/>
      <c r="E366" s="4"/>
      <c r="F366" s="4"/>
      <c r="G366" s="4"/>
      <c r="H366" s="4"/>
      <c r="I366" s="4"/>
      <c r="J366" s="4"/>
      <c r="K366" s="4"/>
      <c r="L366" s="4"/>
      <c r="M366" s="4"/>
    </row>
    <row r="367">
      <c r="A367" s="4"/>
      <c r="B367" s="4"/>
      <c r="C367" s="4"/>
      <c r="D367" s="4"/>
      <c r="E367" s="4"/>
      <c r="F367" s="4"/>
      <c r="G367" s="4"/>
      <c r="H367" s="4"/>
      <c r="I367" s="4"/>
      <c r="J367" s="4"/>
      <c r="K367" s="4"/>
      <c r="L367" s="4"/>
      <c r="M367" s="4"/>
    </row>
    <row r="368">
      <c r="A368" s="4"/>
      <c r="B368" s="4"/>
      <c r="C368" s="4"/>
      <c r="D368" s="4"/>
      <c r="E368" s="4"/>
      <c r="F368" s="4"/>
      <c r="G368" s="4"/>
      <c r="H368" s="4"/>
      <c r="I368" s="4"/>
      <c r="J368" s="4"/>
      <c r="K368" s="4"/>
      <c r="L368" s="4"/>
      <c r="M368" s="4"/>
    </row>
    <row r="369">
      <c r="A369" s="4"/>
      <c r="B369" s="4"/>
      <c r="C369" s="4"/>
      <c r="D369" s="4"/>
      <c r="E369" s="4"/>
      <c r="F369" s="4"/>
      <c r="G369" s="4"/>
      <c r="H369" s="4"/>
      <c r="I369" s="4"/>
      <c r="J369" s="4"/>
      <c r="K369" s="4"/>
      <c r="L369" s="4"/>
      <c r="M369" s="4"/>
    </row>
    <row r="370">
      <c r="A370" s="4"/>
      <c r="B370" s="4"/>
      <c r="C370" s="4"/>
      <c r="D370" s="4"/>
      <c r="E370" s="4"/>
      <c r="F370" s="4"/>
      <c r="G370" s="4"/>
      <c r="H370" s="4"/>
      <c r="I370" s="4"/>
      <c r="J370" s="4"/>
      <c r="K370" s="4"/>
      <c r="L370" s="4"/>
      <c r="M370" s="4"/>
    </row>
    <row r="371">
      <c r="A371" s="4"/>
      <c r="B371" s="4"/>
      <c r="C371" s="4"/>
      <c r="D371" s="4"/>
      <c r="E371" s="4"/>
      <c r="F371" s="4"/>
      <c r="G371" s="4"/>
      <c r="H371" s="4"/>
      <c r="I371" s="4"/>
      <c r="J371" s="4"/>
      <c r="K371" s="4"/>
      <c r="L371" s="4"/>
      <c r="M371" s="4"/>
    </row>
    <row r="372">
      <c r="A372" s="4"/>
      <c r="B372" s="4"/>
      <c r="C372" s="4"/>
      <c r="D372" s="4"/>
      <c r="E372" s="4"/>
      <c r="F372" s="4"/>
      <c r="G372" s="4"/>
      <c r="H372" s="4"/>
      <c r="I372" s="4"/>
      <c r="J372" s="4"/>
      <c r="K372" s="4"/>
      <c r="L372" s="4"/>
      <c r="M372" s="4"/>
    </row>
    <row r="373">
      <c r="A373" s="4"/>
      <c r="B373" s="4"/>
      <c r="C373" s="4"/>
      <c r="D373" s="4"/>
      <c r="E373" s="4"/>
      <c r="F373" s="4"/>
      <c r="G373" s="4"/>
      <c r="H373" s="4"/>
      <c r="I373" s="4"/>
      <c r="J373" s="4"/>
      <c r="K373" s="4"/>
      <c r="L373" s="4"/>
      <c r="M373" s="4"/>
    </row>
    <row r="374">
      <c r="A374" s="4"/>
      <c r="B374" s="4"/>
      <c r="C374" s="4"/>
      <c r="D374" s="4"/>
      <c r="E374" s="4"/>
      <c r="F374" s="4"/>
      <c r="G374" s="4"/>
      <c r="H374" s="4"/>
      <c r="I374" s="4"/>
      <c r="J374" s="4"/>
      <c r="K374" s="4"/>
      <c r="L374" s="4"/>
      <c r="M374" s="4"/>
    </row>
    <row r="375">
      <c r="A375" s="4"/>
      <c r="B375" s="4"/>
      <c r="C375" s="4"/>
      <c r="D375" s="4"/>
      <c r="E375" s="4"/>
      <c r="F375" s="4"/>
      <c r="G375" s="4"/>
      <c r="H375" s="4"/>
      <c r="I375" s="4"/>
      <c r="J375" s="4"/>
      <c r="K375" s="4"/>
      <c r="L375" s="4"/>
      <c r="M375" s="4"/>
    </row>
    <row r="376">
      <c r="A376" s="4"/>
      <c r="B376" s="4"/>
      <c r="C376" s="4"/>
      <c r="D376" s="4"/>
      <c r="E376" s="4"/>
      <c r="F376" s="4"/>
      <c r="G376" s="4"/>
      <c r="H376" s="4"/>
      <c r="I376" s="4"/>
      <c r="J376" s="4"/>
      <c r="K376" s="4"/>
      <c r="L376" s="4"/>
      <c r="M376" s="4"/>
    </row>
    <row r="377">
      <c r="A377" s="4"/>
      <c r="B377" s="4"/>
      <c r="C377" s="4"/>
      <c r="D377" s="4"/>
      <c r="E377" s="4"/>
      <c r="F377" s="4"/>
      <c r="G377" s="4"/>
      <c r="H377" s="4"/>
      <c r="I377" s="4"/>
      <c r="J377" s="4"/>
      <c r="K377" s="4"/>
      <c r="L377" s="4"/>
      <c r="M377" s="4"/>
    </row>
    <row r="378">
      <c r="A378" s="4"/>
      <c r="B378" s="4"/>
      <c r="C378" s="4"/>
      <c r="D378" s="4"/>
      <c r="E378" s="4"/>
      <c r="F378" s="4"/>
      <c r="G378" s="4"/>
      <c r="H378" s="4"/>
      <c r="I378" s="4"/>
      <c r="J378" s="4"/>
      <c r="K378" s="4"/>
      <c r="L378" s="4"/>
      <c r="M378" s="4"/>
    </row>
    <row r="379">
      <c r="A379" s="4"/>
      <c r="B379" s="4"/>
      <c r="C379" s="4"/>
      <c r="D379" s="4"/>
      <c r="E379" s="4"/>
      <c r="F379" s="4"/>
      <c r="G379" s="4"/>
      <c r="H379" s="4"/>
      <c r="I379" s="4"/>
      <c r="J379" s="4"/>
      <c r="K379" s="4"/>
      <c r="L379" s="4"/>
      <c r="M379" s="4"/>
    </row>
    <row r="380">
      <c r="A380" s="4"/>
      <c r="B380" s="4"/>
      <c r="C380" s="4"/>
      <c r="D380" s="4"/>
      <c r="E380" s="4"/>
      <c r="F380" s="4"/>
      <c r="G380" s="4"/>
      <c r="H380" s="4"/>
      <c r="I380" s="4"/>
      <c r="J380" s="4"/>
      <c r="K380" s="4"/>
      <c r="L380" s="4"/>
      <c r="M380" s="4"/>
    </row>
    <row r="381">
      <c r="A381" s="4"/>
      <c r="B381" s="4"/>
      <c r="C381" s="4"/>
      <c r="D381" s="4"/>
      <c r="E381" s="4"/>
      <c r="F381" s="4"/>
      <c r="G381" s="4"/>
      <c r="H381" s="4"/>
      <c r="I381" s="4"/>
      <c r="J381" s="4"/>
      <c r="K381" s="4"/>
      <c r="L381" s="4"/>
      <c r="M381" s="4"/>
    </row>
    <row r="382">
      <c r="A382" s="4"/>
      <c r="B382" s="4"/>
      <c r="C382" s="4"/>
      <c r="D382" s="4"/>
      <c r="E382" s="4"/>
      <c r="F382" s="4"/>
      <c r="G382" s="4"/>
      <c r="H382" s="4"/>
      <c r="I382" s="4"/>
      <c r="J382" s="4"/>
      <c r="K382" s="4"/>
      <c r="L382" s="4"/>
      <c r="M382" s="4"/>
    </row>
    <row r="383">
      <c r="A383" s="4"/>
      <c r="B383" s="4"/>
      <c r="C383" s="4"/>
      <c r="D383" s="4"/>
      <c r="E383" s="4"/>
      <c r="F383" s="4"/>
      <c r="G383" s="4"/>
      <c r="H383" s="4"/>
      <c r="I383" s="4"/>
      <c r="J383" s="4"/>
      <c r="K383" s="4"/>
      <c r="L383" s="4"/>
      <c r="M383" s="4"/>
    </row>
    <row r="384">
      <c r="A384" s="4"/>
      <c r="B384" s="4"/>
      <c r="C384" s="4"/>
      <c r="D384" s="4"/>
      <c r="E384" s="4"/>
      <c r="F384" s="4"/>
      <c r="G384" s="4"/>
      <c r="H384" s="4"/>
      <c r="I384" s="4"/>
      <c r="J384" s="4"/>
      <c r="K384" s="4"/>
      <c r="L384" s="4"/>
      <c r="M384" s="4"/>
    </row>
    <row r="385">
      <c r="A385" s="4"/>
      <c r="B385" s="4"/>
      <c r="C385" s="4"/>
      <c r="D385" s="4"/>
      <c r="E385" s="4"/>
      <c r="F385" s="4"/>
      <c r="G385" s="4"/>
      <c r="H385" s="4"/>
      <c r="I385" s="4"/>
      <c r="J385" s="4"/>
      <c r="K385" s="4"/>
      <c r="L385" s="4"/>
      <c r="M385" s="4"/>
    </row>
    <row r="386">
      <c r="A386" s="4"/>
      <c r="B386" s="4"/>
      <c r="C386" s="4"/>
      <c r="D386" s="4"/>
      <c r="E386" s="4"/>
      <c r="F386" s="4"/>
      <c r="G386" s="4"/>
      <c r="H386" s="4"/>
      <c r="I386" s="4"/>
      <c r="J386" s="4"/>
      <c r="K386" s="4"/>
      <c r="L386" s="4"/>
      <c r="M386" s="4"/>
    </row>
    <row r="387">
      <c r="A387" s="4"/>
      <c r="B387" s="4"/>
      <c r="C387" s="4"/>
      <c r="D387" s="4"/>
      <c r="E387" s="4"/>
      <c r="F387" s="4"/>
      <c r="G387" s="4"/>
      <c r="H387" s="4"/>
      <c r="I387" s="4"/>
      <c r="J387" s="4"/>
      <c r="K387" s="4"/>
      <c r="L387" s="4"/>
      <c r="M387" s="4"/>
    </row>
    <row r="388">
      <c r="A388" s="4"/>
      <c r="B388" s="4"/>
      <c r="C388" s="4"/>
      <c r="D388" s="4"/>
      <c r="E388" s="4"/>
      <c r="F388" s="4"/>
      <c r="G388" s="4"/>
      <c r="H388" s="4"/>
      <c r="I388" s="4"/>
      <c r="J388" s="4"/>
      <c r="K388" s="4"/>
      <c r="L388" s="4"/>
      <c r="M388" s="4"/>
    </row>
    <row r="389">
      <c r="A389" s="4"/>
      <c r="B389" s="4"/>
      <c r="C389" s="4"/>
      <c r="D389" s="4"/>
      <c r="E389" s="4"/>
      <c r="F389" s="4"/>
      <c r="G389" s="4"/>
      <c r="H389" s="4"/>
      <c r="I389" s="4"/>
      <c r="J389" s="4"/>
      <c r="K389" s="4"/>
      <c r="L389" s="4"/>
      <c r="M389" s="4"/>
    </row>
    <row r="390">
      <c r="A390" s="4"/>
      <c r="B390" s="4"/>
      <c r="C390" s="4"/>
      <c r="D390" s="4"/>
      <c r="E390" s="4"/>
      <c r="F390" s="4"/>
      <c r="G390" s="4"/>
      <c r="H390" s="4"/>
      <c r="I390" s="4"/>
      <c r="J390" s="4"/>
      <c r="K390" s="4"/>
      <c r="L390" s="4"/>
      <c r="M390" s="4"/>
    </row>
    <row r="391">
      <c r="A391" s="4"/>
      <c r="B391" s="4"/>
      <c r="C391" s="4"/>
      <c r="D391" s="4"/>
      <c r="E391" s="4"/>
      <c r="F391" s="4"/>
      <c r="G391" s="4"/>
      <c r="H391" s="4"/>
      <c r="I391" s="4"/>
      <c r="J391" s="4"/>
      <c r="K391" s="4"/>
      <c r="L391" s="4"/>
      <c r="M391" s="4"/>
    </row>
    <row r="392">
      <c r="A392" s="4"/>
      <c r="B392" s="4"/>
      <c r="C392" s="4"/>
      <c r="D392" s="4"/>
      <c r="E392" s="4"/>
      <c r="F392" s="4"/>
      <c r="G392" s="4"/>
      <c r="H392" s="4"/>
      <c r="I392" s="4"/>
      <c r="J392" s="4"/>
      <c r="K392" s="4"/>
      <c r="L392" s="4"/>
      <c r="M392" s="4"/>
    </row>
    <row r="393">
      <c r="A393" s="4"/>
      <c r="B393" s="4"/>
      <c r="C393" s="4"/>
      <c r="D393" s="4"/>
      <c r="E393" s="4"/>
      <c r="F393" s="4"/>
      <c r="G393" s="4"/>
      <c r="H393" s="4"/>
      <c r="I393" s="4"/>
      <c r="J393" s="4"/>
      <c r="K393" s="4"/>
      <c r="L393" s="4"/>
      <c r="M393" s="4"/>
    </row>
    <row r="394">
      <c r="A394" s="4"/>
      <c r="B394" s="4"/>
      <c r="C394" s="4"/>
      <c r="D394" s="4"/>
      <c r="E394" s="4"/>
      <c r="F394" s="4"/>
      <c r="G394" s="4"/>
      <c r="H394" s="4"/>
      <c r="I394" s="4"/>
      <c r="J394" s="4"/>
      <c r="K394" s="4"/>
      <c r="L394" s="4"/>
      <c r="M394" s="4"/>
    </row>
    <row r="395">
      <c r="A395" s="4"/>
      <c r="B395" s="4"/>
      <c r="C395" s="4"/>
      <c r="D395" s="4"/>
      <c r="E395" s="4"/>
      <c r="F395" s="4"/>
      <c r="G395" s="4"/>
      <c r="H395" s="4"/>
      <c r="I395" s="4"/>
      <c r="J395" s="4"/>
      <c r="K395" s="4"/>
      <c r="L395" s="4"/>
      <c r="M395" s="4"/>
    </row>
    <row r="396">
      <c r="A396" s="4"/>
      <c r="B396" s="4"/>
      <c r="C396" s="4"/>
      <c r="D396" s="4"/>
      <c r="E396" s="4"/>
      <c r="F396" s="4"/>
      <c r="G396" s="4"/>
      <c r="H396" s="4"/>
      <c r="I396" s="4"/>
      <c r="J396" s="4"/>
      <c r="K396" s="4"/>
      <c r="L396" s="4"/>
      <c r="M396" s="4"/>
    </row>
    <row r="397">
      <c r="A397" s="4"/>
      <c r="B397" s="4"/>
      <c r="C397" s="4"/>
      <c r="D397" s="4"/>
      <c r="E397" s="4"/>
      <c r="F397" s="4"/>
      <c r="G397" s="4"/>
      <c r="H397" s="4"/>
      <c r="I397" s="4"/>
      <c r="J397" s="4"/>
      <c r="K397" s="4"/>
      <c r="L397" s="4"/>
      <c r="M397" s="4"/>
    </row>
    <row r="398">
      <c r="A398" s="4"/>
      <c r="B398" s="4"/>
      <c r="C398" s="4"/>
      <c r="D398" s="4"/>
      <c r="E398" s="4"/>
      <c r="F398" s="4"/>
      <c r="G398" s="4"/>
      <c r="H398" s="4"/>
      <c r="I398" s="4"/>
      <c r="J398" s="4"/>
      <c r="K398" s="4"/>
      <c r="L398" s="4"/>
      <c r="M398" s="4"/>
    </row>
    <row r="399">
      <c r="A399" s="4"/>
      <c r="B399" s="4"/>
      <c r="C399" s="4"/>
      <c r="D399" s="4"/>
      <c r="E399" s="4"/>
      <c r="F399" s="4"/>
      <c r="G399" s="4"/>
      <c r="H399" s="4"/>
      <c r="I399" s="4"/>
      <c r="J399" s="4"/>
      <c r="K399" s="4"/>
      <c r="L399" s="4"/>
      <c r="M399" s="4"/>
    </row>
    <row r="400">
      <c r="A400" s="4"/>
      <c r="B400" s="4"/>
      <c r="C400" s="4"/>
      <c r="D400" s="4"/>
      <c r="E400" s="4"/>
      <c r="F400" s="4"/>
      <c r="G400" s="4"/>
      <c r="H400" s="4"/>
      <c r="I400" s="4"/>
      <c r="J400" s="4"/>
      <c r="K400" s="4"/>
      <c r="L400" s="4"/>
      <c r="M400" s="4"/>
    </row>
    <row r="401">
      <c r="A401" s="4"/>
      <c r="B401" s="4"/>
      <c r="C401" s="4"/>
      <c r="D401" s="4"/>
      <c r="E401" s="4"/>
      <c r="F401" s="4"/>
      <c r="G401" s="4"/>
      <c r="H401" s="4"/>
      <c r="I401" s="4"/>
      <c r="J401" s="4"/>
      <c r="K401" s="4"/>
      <c r="L401" s="4"/>
      <c r="M401" s="4"/>
    </row>
    <row r="402">
      <c r="A402" s="4"/>
      <c r="B402" s="4"/>
      <c r="C402" s="4"/>
      <c r="D402" s="4"/>
      <c r="E402" s="4"/>
      <c r="F402" s="4"/>
      <c r="G402" s="4"/>
      <c r="H402" s="4"/>
      <c r="I402" s="4"/>
      <c r="J402" s="4"/>
      <c r="K402" s="4"/>
      <c r="L402" s="4"/>
      <c r="M402" s="4"/>
    </row>
    <row r="403">
      <c r="A403" s="4"/>
      <c r="B403" s="4"/>
      <c r="C403" s="4"/>
      <c r="D403" s="4"/>
      <c r="E403" s="4"/>
      <c r="F403" s="4"/>
      <c r="G403" s="4"/>
      <c r="H403" s="4"/>
      <c r="I403" s="4"/>
      <c r="J403" s="4"/>
      <c r="K403" s="4"/>
      <c r="L403" s="4"/>
      <c r="M403" s="4"/>
    </row>
    <row r="404">
      <c r="A404" s="4"/>
      <c r="B404" s="4"/>
      <c r="C404" s="4"/>
      <c r="D404" s="4"/>
      <c r="E404" s="4"/>
      <c r="F404" s="4"/>
      <c r="G404" s="4"/>
      <c r="H404" s="4"/>
      <c r="I404" s="4"/>
      <c r="J404" s="4"/>
      <c r="K404" s="4"/>
      <c r="L404" s="4"/>
      <c r="M404" s="4"/>
    </row>
    <row r="405">
      <c r="A405" s="4"/>
      <c r="B405" s="4"/>
      <c r="C405" s="4"/>
      <c r="D405" s="4"/>
      <c r="E405" s="4"/>
      <c r="F405" s="4"/>
      <c r="G405" s="4"/>
      <c r="H405" s="4"/>
      <c r="I405" s="4"/>
      <c r="J405" s="4"/>
      <c r="K405" s="4"/>
      <c r="L405" s="4"/>
      <c r="M405" s="4"/>
    </row>
    <row r="406">
      <c r="A406" s="4"/>
      <c r="B406" s="4"/>
      <c r="C406" s="4"/>
      <c r="D406" s="4"/>
      <c r="E406" s="4"/>
      <c r="F406" s="4"/>
      <c r="G406" s="4"/>
      <c r="H406" s="4"/>
      <c r="I406" s="4"/>
      <c r="J406" s="4"/>
      <c r="K406" s="4"/>
      <c r="L406" s="4"/>
      <c r="M406" s="4"/>
    </row>
    <row r="407">
      <c r="A407" s="4"/>
      <c r="B407" s="4"/>
      <c r="C407" s="4"/>
      <c r="D407" s="4"/>
      <c r="E407" s="4"/>
      <c r="F407" s="4"/>
      <c r="G407" s="4"/>
      <c r="H407" s="4"/>
      <c r="I407" s="4"/>
      <c r="J407" s="4"/>
      <c r="K407" s="4"/>
      <c r="L407" s="4"/>
      <c r="M407" s="4"/>
    </row>
    <row r="408">
      <c r="A408" s="4"/>
      <c r="B408" s="4"/>
      <c r="C408" s="4"/>
      <c r="D408" s="4"/>
      <c r="E408" s="4"/>
      <c r="F408" s="4"/>
      <c r="G408" s="4"/>
      <c r="H408" s="4"/>
      <c r="I408" s="4"/>
      <c r="J408" s="4"/>
      <c r="K408" s="4"/>
      <c r="L408" s="4"/>
      <c r="M408" s="4"/>
    </row>
    <row r="409">
      <c r="A409" s="4"/>
      <c r="B409" s="4"/>
      <c r="C409" s="4"/>
      <c r="D409" s="4"/>
      <c r="E409" s="4"/>
      <c r="F409" s="4"/>
      <c r="G409" s="4"/>
      <c r="H409" s="4"/>
      <c r="I409" s="4"/>
      <c r="J409" s="4"/>
      <c r="K409" s="4"/>
      <c r="L409" s="4"/>
      <c r="M409" s="4"/>
    </row>
    <row r="410">
      <c r="A410" s="4"/>
      <c r="B410" s="4"/>
      <c r="C410" s="4"/>
      <c r="D410" s="4"/>
      <c r="E410" s="4"/>
      <c r="F410" s="4"/>
      <c r="G410" s="4"/>
      <c r="H410" s="4"/>
      <c r="I410" s="4"/>
      <c r="J410" s="4"/>
      <c r="K410" s="4"/>
      <c r="L410" s="4"/>
      <c r="M410" s="4"/>
    </row>
    <row r="411">
      <c r="A411" s="4"/>
      <c r="B411" s="4"/>
      <c r="C411" s="4"/>
      <c r="D411" s="4"/>
      <c r="E411" s="4"/>
      <c r="F411" s="4"/>
      <c r="G411" s="4"/>
      <c r="H411" s="4"/>
      <c r="I411" s="4"/>
      <c r="J411" s="4"/>
      <c r="K411" s="4"/>
      <c r="L411" s="4"/>
      <c r="M411" s="4"/>
    </row>
    <row r="412">
      <c r="A412" s="4"/>
      <c r="B412" s="4"/>
      <c r="C412" s="4"/>
      <c r="D412" s="4"/>
      <c r="E412" s="4"/>
      <c r="F412" s="4"/>
      <c r="G412" s="4"/>
      <c r="H412" s="4"/>
      <c r="I412" s="4"/>
      <c r="J412" s="4"/>
      <c r="K412" s="4"/>
      <c r="L412" s="4"/>
      <c r="M412" s="4"/>
    </row>
    <row r="413">
      <c r="A413" s="4"/>
      <c r="B413" s="4"/>
      <c r="C413" s="4"/>
      <c r="D413" s="4"/>
      <c r="E413" s="4"/>
      <c r="F413" s="4"/>
      <c r="G413" s="4"/>
      <c r="H413" s="4"/>
      <c r="I413" s="4"/>
      <c r="J413" s="4"/>
      <c r="K413" s="4"/>
      <c r="L413" s="4"/>
      <c r="M413" s="4"/>
    </row>
    <row r="414">
      <c r="A414" s="4"/>
      <c r="B414" s="4"/>
      <c r="C414" s="4"/>
      <c r="D414" s="4"/>
      <c r="E414" s="4"/>
      <c r="F414" s="4"/>
      <c r="G414" s="4"/>
      <c r="H414" s="4"/>
      <c r="I414" s="4"/>
      <c r="J414" s="4"/>
      <c r="K414" s="4"/>
      <c r="L414" s="4"/>
      <c r="M414" s="4"/>
    </row>
    <row r="415">
      <c r="A415" s="4"/>
      <c r="B415" s="4"/>
      <c r="C415" s="4"/>
      <c r="D415" s="4"/>
      <c r="E415" s="4"/>
      <c r="F415" s="4"/>
      <c r="G415" s="4"/>
      <c r="H415" s="4"/>
      <c r="I415" s="4"/>
      <c r="J415" s="4"/>
      <c r="K415" s="4"/>
      <c r="L415" s="4"/>
      <c r="M415" s="4"/>
    </row>
    <row r="416">
      <c r="A416" s="4"/>
      <c r="B416" s="4"/>
      <c r="C416" s="4"/>
      <c r="D416" s="4"/>
      <c r="E416" s="4"/>
      <c r="F416" s="4"/>
      <c r="G416" s="4"/>
      <c r="H416" s="4"/>
      <c r="I416" s="4"/>
      <c r="J416" s="4"/>
      <c r="K416" s="4"/>
      <c r="L416" s="4"/>
      <c r="M416" s="4"/>
    </row>
    <row r="417">
      <c r="A417" s="4"/>
      <c r="B417" s="4"/>
      <c r="C417" s="4"/>
      <c r="D417" s="4"/>
      <c r="E417" s="4"/>
      <c r="F417" s="4"/>
      <c r="G417" s="4"/>
      <c r="H417" s="4"/>
      <c r="I417" s="4"/>
      <c r="J417" s="4"/>
      <c r="K417" s="4"/>
      <c r="L417" s="4"/>
      <c r="M417" s="4"/>
    </row>
    <row r="418">
      <c r="A418" s="4"/>
      <c r="B418" s="4"/>
      <c r="C418" s="4"/>
      <c r="D418" s="4"/>
      <c r="E418" s="4"/>
      <c r="F418" s="4"/>
      <c r="G418" s="4"/>
      <c r="H418" s="4"/>
      <c r="I418" s="4"/>
      <c r="J418" s="4"/>
      <c r="K418" s="4"/>
      <c r="L418" s="4"/>
      <c r="M418" s="4"/>
    </row>
    <row r="419">
      <c r="A419" s="4"/>
      <c r="B419" s="4"/>
      <c r="C419" s="4"/>
      <c r="D419" s="4"/>
      <c r="E419" s="4"/>
      <c r="F419" s="4"/>
      <c r="G419" s="4"/>
      <c r="H419" s="4"/>
      <c r="I419" s="4"/>
      <c r="J419" s="4"/>
      <c r="K419" s="4"/>
      <c r="L419" s="4"/>
      <c r="M419" s="4"/>
    </row>
    <row r="420">
      <c r="A420" s="4"/>
      <c r="B420" s="4"/>
      <c r="C420" s="4"/>
      <c r="D420" s="4"/>
      <c r="E420" s="4"/>
      <c r="F420" s="4"/>
      <c r="G420" s="4"/>
      <c r="H420" s="4"/>
      <c r="I420" s="4"/>
      <c r="J420" s="4"/>
      <c r="K420" s="4"/>
      <c r="L420" s="4"/>
      <c r="M420" s="4"/>
    </row>
    <row r="421">
      <c r="A421" s="4"/>
      <c r="B421" s="4"/>
      <c r="C421" s="4"/>
      <c r="D421" s="4"/>
      <c r="E421" s="4"/>
      <c r="F421" s="4"/>
      <c r="G421" s="4"/>
      <c r="H421" s="4"/>
      <c r="I421" s="4"/>
      <c r="J421" s="4"/>
      <c r="K421" s="4"/>
      <c r="L421" s="4"/>
      <c r="M421" s="4"/>
    </row>
    <row r="422">
      <c r="A422" s="4"/>
      <c r="B422" s="4"/>
      <c r="C422" s="4"/>
      <c r="D422" s="4"/>
      <c r="E422" s="4"/>
      <c r="F422" s="4"/>
      <c r="G422" s="4"/>
      <c r="H422" s="4"/>
      <c r="I422" s="4"/>
      <c r="J422" s="4"/>
      <c r="K422" s="4"/>
      <c r="L422" s="4"/>
      <c r="M422" s="4"/>
    </row>
    <row r="423">
      <c r="A423" s="4"/>
      <c r="B423" s="4"/>
      <c r="C423" s="4"/>
      <c r="D423" s="4"/>
      <c r="E423" s="4"/>
      <c r="F423" s="4"/>
      <c r="G423" s="4"/>
      <c r="H423" s="4"/>
      <c r="I423" s="4"/>
      <c r="J423" s="4"/>
      <c r="K423" s="4"/>
      <c r="L423" s="4"/>
      <c r="M423" s="4"/>
    </row>
    <row r="424">
      <c r="A424" s="4"/>
      <c r="B424" s="4"/>
      <c r="C424" s="4"/>
      <c r="D424" s="4"/>
      <c r="E424" s="4"/>
      <c r="F424" s="4"/>
      <c r="G424" s="4"/>
      <c r="H424" s="4"/>
      <c r="I424" s="4"/>
      <c r="J424" s="4"/>
      <c r="K424" s="4"/>
      <c r="L424" s="4"/>
      <c r="M424" s="4"/>
    </row>
    <row r="425">
      <c r="A425" s="4"/>
      <c r="B425" s="4"/>
      <c r="C425" s="4"/>
      <c r="D425" s="4"/>
      <c r="E425" s="4"/>
      <c r="F425" s="4"/>
      <c r="G425" s="4"/>
      <c r="H425" s="4"/>
      <c r="I425" s="4"/>
      <c r="J425" s="4"/>
      <c r="K425" s="4"/>
      <c r="L425" s="4"/>
      <c r="M425" s="4"/>
    </row>
    <row r="426">
      <c r="A426" s="4"/>
      <c r="B426" s="4"/>
      <c r="C426" s="4"/>
      <c r="D426" s="4"/>
      <c r="E426" s="4"/>
      <c r="F426" s="4"/>
      <c r="G426" s="4"/>
      <c r="H426" s="4"/>
      <c r="I426" s="4"/>
      <c r="J426" s="4"/>
      <c r="K426" s="4"/>
      <c r="L426" s="4"/>
      <c r="M426" s="4"/>
    </row>
    <row r="427">
      <c r="A427" s="4"/>
      <c r="B427" s="4"/>
      <c r="C427" s="4"/>
      <c r="D427" s="4"/>
      <c r="E427" s="4"/>
      <c r="F427" s="4"/>
      <c r="G427" s="4"/>
      <c r="H427" s="4"/>
      <c r="I427" s="4"/>
      <c r="J427" s="4"/>
      <c r="K427" s="4"/>
      <c r="L427" s="4"/>
      <c r="M427" s="4"/>
    </row>
    <row r="428">
      <c r="A428" s="4"/>
      <c r="B428" s="4"/>
      <c r="C428" s="4"/>
      <c r="D428" s="4"/>
      <c r="E428" s="4"/>
      <c r="F428" s="4"/>
      <c r="G428" s="4"/>
      <c r="H428" s="4"/>
      <c r="I428" s="4"/>
      <c r="J428" s="4"/>
      <c r="K428" s="4"/>
      <c r="L428" s="4"/>
      <c r="M428" s="4"/>
    </row>
    <row r="429">
      <c r="A429" s="4"/>
      <c r="B429" s="4"/>
      <c r="C429" s="4"/>
      <c r="D429" s="4"/>
      <c r="E429" s="4"/>
      <c r="F429" s="4"/>
      <c r="G429" s="4"/>
      <c r="H429" s="4"/>
      <c r="I429" s="4"/>
      <c r="J429" s="4"/>
      <c r="K429" s="4"/>
      <c r="L429" s="4"/>
      <c r="M429" s="4"/>
    </row>
    <row r="430">
      <c r="A430" s="4"/>
      <c r="B430" s="4"/>
      <c r="C430" s="4"/>
      <c r="D430" s="4"/>
      <c r="E430" s="4"/>
      <c r="F430" s="4"/>
      <c r="G430" s="4"/>
      <c r="H430" s="4"/>
      <c r="I430" s="4"/>
      <c r="J430" s="4"/>
      <c r="K430" s="4"/>
      <c r="L430" s="4"/>
      <c r="M430" s="4"/>
    </row>
    <row r="431">
      <c r="A431" s="4"/>
      <c r="B431" s="4"/>
      <c r="C431" s="4"/>
      <c r="D431" s="4"/>
      <c r="E431" s="4"/>
      <c r="F431" s="4"/>
      <c r="G431" s="4"/>
      <c r="H431" s="4"/>
      <c r="I431" s="4"/>
      <c r="J431" s="4"/>
      <c r="K431" s="4"/>
      <c r="L431" s="4"/>
      <c r="M431" s="4"/>
    </row>
    <row r="432">
      <c r="A432" s="4"/>
      <c r="B432" s="4"/>
      <c r="C432" s="4"/>
      <c r="D432" s="4"/>
      <c r="E432" s="4"/>
      <c r="F432" s="4"/>
      <c r="G432" s="4"/>
      <c r="H432" s="4"/>
      <c r="I432" s="4"/>
      <c r="J432" s="4"/>
      <c r="K432" s="4"/>
      <c r="L432" s="4"/>
      <c r="M432" s="4"/>
    </row>
    <row r="433">
      <c r="A433" s="4"/>
      <c r="B433" s="4"/>
      <c r="C433" s="4"/>
      <c r="D433" s="4"/>
      <c r="E433" s="4"/>
      <c r="F433" s="4"/>
      <c r="G433" s="4"/>
      <c r="H433" s="4"/>
      <c r="I433" s="4"/>
      <c r="J433" s="4"/>
      <c r="K433" s="4"/>
      <c r="L433" s="4"/>
      <c r="M433" s="4"/>
    </row>
    <row r="434">
      <c r="A434" s="4"/>
      <c r="B434" s="4"/>
      <c r="C434" s="4"/>
      <c r="D434" s="4"/>
      <c r="E434" s="4"/>
      <c r="F434" s="4"/>
      <c r="G434" s="4"/>
      <c r="H434" s="4"/>
      <c r="I434" s="4"/>
      <c r="J434" s="4"/>
      <c r="K434" s="4"/>
      <c r="L434" s="4"/>
      <c r="M434" s="4"/>
    </row>
    <row r="435">
      <c r="A435" s="4"/>
      <c r="B435" s="4"/>
      <c r="C435" s="4"/>
      <c r="D435" s="4"/>
      <c r="E435" s="4"/>
      <c r="F435" s="4"/>
      <c r="G435" s="4"/>
      <c r="H435" s="4"/>
      <c r="I435" s="4"/>
      <c r="J435" s="4"/>
      <c r="K435" s="4"/>
      <c r="L435" s="4"/>
      <c r="M435" s="4"/>
    </row>
    <row r="436">
      <c r="A436" s="4"/>
      <c r="B436" s="4"/>
      <c r="C436" s="4"/>
      <c r="D436" s="4"/>
      <c r="E436" s="4"/>
      <c r="F436" s="4"/>
      <c r="G436" s="4"/>
      <c r="H436" s="4"/>
      <c r="I436" s="4"/>
      <c r="J436" s="4"/>
      <c r="K436" s="4"/>
      <c r="L436" s="4"/>
      <c r="M436" s="4"/>
    </row>
    <row r="437">
      <c r="A437" s="4"/>
      <c r="B437" s="4"/>
      <c r="C437" s="4"/>
      <c r="D437" s="4"/>
      <c r="E437" s="4"/>
      <c r="F437" s="4"/>
      <c r="G437" s="4"/>
      <c r="H437" s="4"/>
      <c r="I437" s="4"/>
      <c r="J437" s="4"/>
      <c r="K437" s="4"/>
      <c r="L437" s="4"/>
      <c r="M437" s="4"/>
    </row>
    <row r="438">
      <c r="A438" s="4"/>
      <c r="B438" s="4"/>
      <c r="C438" s="4"/>
      <c r="D438" s="4"/>
      <c r="E438" s="4"/>
      <c r="F438" s="4"/>
      <c r="G438" s="4"/>
      <c r="H438" s="4"/>
      <c r="I438" s="4"/>
      <c r="J438" s="4"/>
      <c r="K438" s="4"/>
      <c r="L438" s="4"/>
      <c r="M438" s="4"/>
    </row>
    <row r="439">
      <c r="A439" s="4"/>
      <c r="B439" s="4"/>
      <c r="C439" s="4"/>
      <c r="D439" s="4"/>
      <c r="E439" s="4"/>
      <c r="F439" s="4"/>
      <c r="G439" s="4"/>
      <c r="H439" s="4"/>
      <c r="I439" s="4"/>
      <c r="J439" s="4"/>
      <c r="K439" s="4"/>
      <c r="L439" s="4"/>
      <c r="M439" s="4"/>
    </row>
    <row r="440">
      <c r="A440" s="4"/>
      <c r="B440" s="4"/>
      <c r="C440" s="4"/>
      <c r="D440" s="4"/>
      <c r="E440" s="4"/>
      <c r="F440" s="4"/>
      <c r="G440" s="4"/>
      <c r="H440" s="4"/>
      <c r="I440" s="4"/>
      <c r="J440" s="4"/>
      <c r="K440" s="4"/>
      <c r="L440" s="4"/>
      <c r="M440" s="4"/>
    </row>
    <row r="441">
      <c r="A441" s="4"/>
      <c r="B441" s="4"/>
      <c r="C441" s="4"/>
      <c r="D441" s="4"/>
      <c r="E441" s="4"/>
      <c r="F441" s="4"/>
      <c r="G441" s="4"/>
      <c r="H441" s="4"/>
      <c r="I441" s="4"/>
      <c r="J441" s="4"/>
      <c r="K441" s="4"/>
      <c r="L441" s="4"/>
      <c r="M441" s="4"/>
    </row>
    <row r="442">
      <c r="A442" s="4"/>
      <c r="B442" s="4"/>
      <c r="C442" s="4"/>
      <c r="D442" s="4"/>
      <c r="E442" s="4"/>
      <c r="F442" s="4"/>
      <c r="G442" s="4"/>
      <c r="H442" s="4"/>
      <c r="I442" s="4"/>
      <c r="J442" s="4"/>
      <c r="K442" s="4"/>
      <c r="L442" s="4"/>
      <c r="M442" s="4"/>
    </row>
    <row r="443">
      <c r="A443" s="4"/>
      <c r="B443" s="4"/>
      <c r="C443" s="4"/>
      <c r="D443" s="4"/>
      <c r="E443" s="4"/>
      <c r="F443" s="4"/>
      <c r="G443" s="4"/>
      <c r="H443" s="4"/>
      <c r="I443" s="4"/>
      <c r="J443" s="4"/>
      <c r="K443" s="4"/>
      <c r="L443" s="4"/>
      <c r="M443" s="4"/>
    </row>
    <row r="444">
      <c r="A444" s="4"/>
      <c r="B444" s="4"/>
      <c r="C444" s="4"/>
      <c r="D444" s="4"/>
      <c r="E444" s="4"/>
      <c r="F444" s="4"/>
      <c r="G444" s="4"/>
      <c r="H444" s="4"/>
      <c r="I444" s="4"/>
      <c r="J444" s="4"/>
      <c r="K444" s="4"/>
      <c r="L444" s="4"/>
      <c r="M444" s="4"/>
    </row>
    <row r="445">
      <c r="A445" s="4"/>
      <c r="B445" s="4"/>
      <c r="C445" s="4"/>
      <c r="D445" s="4"/>
      <c r="E445" s="4"/>
      <c r="F445" s="4"/>
      <c r="G445" s="4"/>
      <c r="H445" s="4"/>
      <c r="I445" s="4"/>
      <c r="J445" s="4"/>
      <c r="K445" s="4"/>
      <c r="L445" s="4"/>
      <c r="M445" s="4"/>
    </row>
    <row r="446">
      <c r="A446" s="4"/>
      <c r="B446" s="4"/>
      <c r="C446" s="4"/>
      <c r="D446" s="4"/>
      <c r="E446" s="4"/>
      <c r="F446" s="4"/>
      <c r="G446" s="4"/>
      <c r="H446" s="4"/>
      <c r="I446" s="4"/>
      <c r="J446" s="4"/>
      <c r="K446" s="4"/>
      <c r="L446" s="4"/>
      <c r="M446" s="4"/>
    </row>
    <row r="447">
      <c r="A447" s="4"/>
      <c r="B447" s="4"/>
      <c r="C447" s="4"/>
      <c r="D447" s="4"/>
      <c r="E447" s="4"/>
      <c r="F447" s="4"/>
      <c r="G447" s="4"/>
      <c r="H447" s="4"/>
      <c r="I447" s="4"/>
      <c r="J447" s="4"/>
      <c r="K447" s="4"/>
      <c r="L447" s="4"/>
      <c r="M447" s="4"/>
    </row>
    <row r="448">
      <c r="A448" s="4"/>
      <c r="B448" s="4"/>
      <c r="C448" s="4"/>
      <c r="D448" s="4"/>
      <c r="E448" s="4"/>
      <c r="F448" s="4"/>
      <c r="G448" s="4"/>
      <c r="H448" s="4"/>
      <c r="I448" s="4"/>
      <c r="J448" s="4"/>
      <c r="K448" s="4"/>
      <c r="L448" s="4"/>
      <c r="M448" s="4"/>
    </row>
    <row r="449">
      <c r="A449" s="4"/>
      <c r="B449" s="4"/>
      <c r="C449" s="4"/>
      <c r="D449" s="4"/>
      <c r="E449" s="4"/>
      <c r="F449" s="4"/>
      <c r="G449" s="4"/>
      <c r="H449" s="4"/>
      <c r="I449" s="4"/>
      <c r="J449" s="4"/>
      <c r="K449" s="4"/>
      <c r="L449" s="4"/>
      <c r="M449" s="4"/>
    </row>
    <row r="450">
      <c r="A450" s="4"/>
      <c r="B450" s="4"/>
      <c r="C450" s="4"/>
      <c r="D450" s="4"/>
      <c r="E450" s="4"/>
      <c r="F450" s="4"/>
      <c r="G450" s="4"/>
      <c r="H450" s="4"/>
      <c r="I450" s="4"/>
      <c r="J450" s="4"/>
      <c r="K450" s="4"/>
      <c r="L450" s="4"/>
      <c r="M450" s="4"/>
    </row>
    <row r="451">
      <c r="A451" s="4"/>
      <c r="B451" s="4"/>
      <c r="C451" s="4"/>
      <c r="D451" s="4"/>
      <c r="E451" s="4"/>
      <c r="F451" s="4"/>
      <c r="G451" s="4"/>
      <c r="H451" s="4"/>
      <c r="I451" s="4"/>
      <c r="J451" s="4"/>
      <c r="K451" s="4"/>
      <c r="L451" s="4"/>
      <c r="M451" s="4"/>
    </row>
    <row r="452">
      <c r="A452" s="4"/>
      <c r="B452" s="4"/>
      <c r="C452" s="4"/>
      <c r="D452" s="4"/>
      <c r="E452" s="4"/>
      <c r="F452" s="4"/>
      <c r="G452" s="4"/>
      <c r="H452" s="4"/>
      <c r="I452" s="4"/>
      <c r="J452" s="4"/>
      <c r="K452" s="4"/>
      <c r="L452" s="4"/>
      <c r="M452" s="4"/>
    </row>
    <row r="453">
      <c r="A453" s="4"/>
      <c r="B453" s="4"/>
      <c r="C453" s="4"/>
      <c r="D453" s="4"/>
      <c r="E453" s="4"/>
      <c r="F453" s="4"/>
      <c r="G453" s="4"/>
      <c r="H453" s="4"/>
      <c r="I453" s="4"/>
      <c r="J453" s="4"/>
      <c r="K453" s="4"/>
      <c r="L453" s="4"/>
      <c r="M453" s="4"/>
    </row>
    <row r="454">
      <c r="A454" s="4"/>
      <c r="B454" s="4"/>
      <c r="C454" s="4"/>
      <c r="D454" s="4"/>
      <c r="E454" s="4"/>
      <c r="F454" s="4"/>
      <c r="G454" s="4"/>
      <c r="H454" s="4"/>
      <c r="I454" s="4"/>
      <c r="J454" s="4"/>
      <c r="K454" s="4"/>
      <c r="L454" s="4"/>
      <c r="M454" s="4"/>
    </row>
    <row r="455">
      <c r="A455" s="4"/>
      <c r="B455" s="4"/>
      <c r="C455" s="4"/>
      <c r="D455" s="4"/>
      <c r="E455" s="4"/>
      <c r="F455" s="4"/>
      <c r="G455" s="4"/>
      <c r="H455" s="4"/>
      <c r="I455" s="4"/>
      <c r="J455" s="4"/>
      <c r="K455" s="4"/>
      <c r="L455" s="4"/>
      <c r="M455" s="4"/>
    </row>
    <row r="456">
      <c r="A456" s="4"/>
      <c r="B456" s="4"/>
      <c r="C456" s="4"/>
      <c r="D456" s="4"/>
      <c r="E456" s="4"/>
      <c r="F456" s="4"/>
      <c r="G456" s="4"/>
      <c r="H456" s="4"/>
      <c r="I456" s="4"/>
      <c r="J456" s="4"/>
      <c r="K456" s="4"/>
      <c r="L456" s="4"/>
      <c r="M456" s="4"/>
    </row>
    <row r="457">
      <c r="A457" s="4"/>
      <c r="B457" s="4"/>
      <c r="C457" s="4"/>
      <c r="D457" s="4"/>
      <c r="E457" s="4"/>
      <c r="F457" s="4"/>
      <c r="G457" s="4"/>
      <c r="H457" s="4"/>
      <c r="I457" s="4"/>
      <c r="J457" s="4"/>
      <c r="K457" s="4"/>
      <c r="L457" s="4"/>
      <c r="M457" s="4"/>
    </row>
    <row r="458">
      <c r="A458" s="4"/>
      <c r="B458" s="4"/>
      <c r="C458" s="4"/>
      <c r="D458" s="4"/>
      <c r="E458" s="4"/>
      <c r="F458" s="4"/>
      <c r="G458" s="4"/>
      <c r="H458" s="4"/>
      <c r="I458" s="4"/>
      <c r="J458" s="4"/>
      <c r="K458" s="4"/>
      <c r="L458" s="4"/>
      <c r="M458" s="4"/>
    </row>
    <row r="459">
      <c r="A459" s="4"/>
      <c r="B459" s="4"/>
      <c r="C459" s="4"/>
      <c r="D459" s="4"/>
      <c r="E459" s="4"/>
      <c r="F459" s="4"/>
      <c r="G459" s="4"/>
      <c r="H459" s="4"/>
      <c r="I459" s="4"/>
      <c r="J459" s="4"/>
      <c r="K459" s="4"/>
      <c r="L459" s="4"/>
      <c r="M459" s="4"/>
    </row>
    <row r="460">
      <c r="A460" s="4"/>
      <c r="B460" s="4"/>
      <c r="C460" s="4"/>
      <c r="D460" s="4"/>
      <c r="E460" s="4"/>
      <c r="F460" s="4"/>
      <c r="G460" s="4"/>
      <c r="H460" s="4"/>
      <c r="I460" s="4"/>
      <c r="J460" s="4"/>
      <c r="K460" s="4"/>
      <c r="L460" s="4"/>
      <c r="M460" s="4"/>
    </row>
    <row r="461">
      <c r="A461" s="4"/>
      <c r="B461" s="4"/>
      <c r="C461" s="4"/>
      <c r="D461" s="4"/>
      <c r="E461" s="4"/>
      <c r="F461" s="4"/>
      <c r="G461" s="4"/>
      <c r="H461" s="4"/>
      <c r="I461" s="4"/>
      <c r="J461" s="4"/>
      <c r="K461" s="4"/>
      <c r="L461" s="4"/>
      <c r="M461" s="4"/>
    </row>
    <row r="462">
      <c r="A462" s="4"/>
      <c r="B462" s="4"/>
      <c r="C462" s="4"/>
      <c r="D462" s="4"/>
      <c r="E462" s="4"/>
      <c r="F462" s="4"/>
      <c r="G462" s="4"/>
      <c r="H462" s="4"/>
      <c r="I462" s="4"/>
      <c r="J462" s="4"/>
      <c r="K462" s="4"/>
      <c r="L462" s="4"/>
      <c r="M462" s="4"/>
    </row>
    <row r="463">
      <c r="A463" s="4"/>
      <c r="B463" s="4"/>
      <c r="C463" s="4"/>
      <c r="D463" s="4"/>
      <c r="E463" s="4"/>
      <c r="F463" s="4"/>
      <c r="G463" s="4"/>
      <c r="H463" s="4"/>
      <c r="I463" s="4"/>
      <c r="J463" s="4"/>
      <c r="K463" s="4"/>
      <c r="L463" s="4"/>
      <c r="M463" s="4"/>
    </row>
    <row r="464">
      <c r="A464" s="4"/>
      <c r="B464" s="4"/>
      <c r="C464" s="4"/>
      <c r="D464" s="4"/>
      <c r="E464" s="4"/>
      <c r="F464" s="4"/>
      <c r="G464" s="4"/>
      <c r="H464" s="4"/>
      <c r="I464" s="4"/>
      <c r="J464" s="4"/>
      <c r="K464" s="4"/>
      <c r="L464" s="4"/>
      <c r="M464" s="4"/>
    </row>
    <row r="465">
      <c r="A465" s="4"/>
      <c r="B465" s="4"/>
      <c r="C465" s="4"/>
      <c r="D465" s="4"/>
      <c r="E465" s="4"/>
      <c r="F465" s="4"/>
      <c r="G465" s="4"/>
      <c r="H465" s="4"/>
      <c r="I465" s="4"/>
      <c r="J465" s="4"/>
      <c r="K465" s="4"/>
      <c r="L465" s="4"/>
      <c r="M465" s="4"/>
    </row>
    <row r="466">
      <c r="A466" s="4"/>
      <c r="B466" s="4"/>
      <c r="C466" s="4"/>
      <c r="D466" s="4"/>
      <c r="E466" s="4"/>
      <c r="F466" s="4"/>
      <c r="G466" s="4"/>
      <c r="H466" s="4"/>
      <c r="I466" s="4"/>
      <c r="J466" s="4"/>
      <c r="K466" s="4"/>
      <c r="L466" s="4"/>
      <c r="M466" s="4"/>
    </row>
    <row r="467">
      <c r="A467" s="4"/>
      <c r="B467" s="4"/>
      <c r="C467" s="4"/>
      <c r="D467" s="4"/>
      <c r="E467" s="4"/>
      <c r="F467" s="4"/>
      <c r="G467" s="4"/>
      <c r="H467" s="4"/>
      <c r="I467" s="4"/>
      <c r="J467" s="4"/>
      <c r="K467" s="4"/>
      <c r="L467" s="4"/>
      <c r="M467" s="4"/>
    </row>
    <row r="468">
      <c r="A468" s="4"/>
      <c r="B468" s="4"/>
      <c r="C468" s="4"/>
      <c r="D468" s="4"/>
      <c r="E468" s="4"/>
      <c r="F468" s="4"/>
      <c r="G468" s="4"/>
      <c r="H468" s="4"/>
      <c r="I468" s="4"/>
      <c r="J468" s="4"/>
      <c r="K468" s="4"/>
      <c r="L468" s="4"/>
      <c r="M468" s="4"/>
    </row>
    <row r="469">
      <c r="A469" s="4"/>
      <c r="B469" s="4"/>
      <c r="C469" s="4"/>
      <c r="D469" s="4"/>
      <c r="E469" s="4"/>
      <c r="F469" s="4"/>
      <c r="G469" s="4"/>
      <c r="H469" s="4"/>
      <c r="I469" s="4"/>
      <c r="J469" s="4"/>
      <c r="K469" s="4"/>
      <c r="L469" s="4"/>
      <c r="M469" s="4"/>
    </row>
    <row r="470">
      <c r="A470" s="4"/>
      <c r="B470" s="4"/>
      <c r="C470" s="4"/>
      <c r="D470" s="4"/>
      <c r="E470" s="4"/>
      <c r="F470" s="4"/>
      <c r="G470" s="4"/>
      <c r="H470" s="4"/>
      <c r="I470" s="4"/>
      <c r="J470" s="4"/>
      <c r="K470" s="4"/>
      <c r="L470" s="4"/>
      <c r="M470" s="4"/>
    </row>
    <row r="471">
      <c r="A471" s="4"/>
      <c r="B471" s="4"/>
      <c r="C471" s="4"/>
      <c r="D471" s="4"/>
      <c r="E471" s="4"/>
      <c r="F471" s="4"/>
      <c r="G471" s="4"/>
      <c r="H471" s="4"/>
      <c r="I471" s="4"/>
      <c r="J471" s="4"/>
      <c r="K471" s="4"/>
      <c r="L471" s="4"/>
      <c r="M471" s="4"/>
    </row>
    <row r="472">
      <c r="A472" s="4"/>
      <c r="B472" s="4"/>
      <c r="C472" s="4"/>
      <c r="D472" s="4"/>
      <c r="E472" s="4"/>
      <c r="F472" s="4"/>
      <c r="G472" s="4"/>
      <c r="H472" s="4"/>
      <c r="I472" s="4"/>
      <c r="J472" s="4"/>
      <c r="K472" s="4"/>
      <c r="L472" s="4"/>
      <c r="M472" s="4"/>
    </row>
    <row r="473">
      <c r="A473" s="4"/>
      <c r="B473" s="4"/>
      <c r="C473" s="4"/>
      <c r="D473" s="4"/>
      <c r="E473" s="4"/>
      <c r="F473" s="4"/>
      <c r="G473" s="4"/>
      <c r="H473" s="4"/>
      <c r="I473" s="4"/>
      <c r="J473" s="4"/>
      <c r="K473" s="4"/>
      <c r="L473" s="4"/>
      <c r="M473" s="4"/>
    </row>
    <row r="474">
      <c r="A474" s="4"/>
      <c r="B474" s="4"/>
      <c r="C474" s="4"/>
      <c r="D474" s="4"/>
      <c r="E474" s="4"/>
      <c r="F474" s="4"/>
      <c r="G474" s="4"/>
      <c r="H474" s="4"/>
      <c r="I474" s="4"/>
      <c r="J474" s="4"/>
      <c r="K474" s="4"/>
      <c r="L474" s="4"/>
      <c r="M474" s="4"/>
    </row>
    <row r="475">
      <c r="A475" s="4"/>
      <c r="B475" s="4"/>
      <c r="C475" s="4"/>
      <c r="D475" s="4"/>
      <c r="E475" s="4"/>
      <c r="F475" s="4"/>
      <c r="G475" s="4"/>
      <c r="H475" s="4"/>
      <c r="I475" s="4"/>
      <c r="J475" s="4"/>
      <c r="K475" s="4"/>
      <c r="L475" s="4"/>
      <c r="M475" s="4"/>
    </row>
    <row r="476">
      <c r="A476" s="4"/>
      <c r="B476" s="4"/>
      <c r="C476" s="4"/>
      <c r="D476" s="4"/>
      <c r="E476" s="4"/>
      <c r="F476" s="4"/>
      <c r="G476" s="4"/>
      <c r="H476" s="4"/>
      <c r="I476" s="4"/>
      <c r="J476" s="4"/>
      <c r="K476" s="4"/>
      <c r="L476" s="4"/>
      <c r="M476" s="4"/>
    </row>
    <row r="477">
      <c r="A477" s="4"/>
      <c r="B477" s="4"/>
      <c r="C477" s="4"/>
      <c r="D477" s="4"/>
      <c r="E477" s="4"/>
      <c r="F477" s="4"/>
      <c r="G477" s="4"/>
      <c r="H477" s="4"/>
      <c r="I477" s="4"/>
      <c r="J477" s="4"/>
      <c r="K477" s="4"/>
      <c r="L477" s="4"/>
      <c r="M477" s="4"/>
    </row>
    <row r="478">
      <c r="A478" s="4"/>
      <c r="B478" s="4"/>
      <c r="C478" s="4"/>
      <c r="D478" s="4"/>
      <c r="E478" s="4"/>
      <c r="F478" s="4"/>
      <c r="G478" s="4"/>
      <c r="H478" s="4"/>
      <c r="I478" s="4"/>
      <c r="J478" s="4"/>
      <c r="K478" s="4"/>
      <c r="L478" s="4"/>
      <c r="M478" s="4"/>
    </row>
    <row r="479">
      <c r="A479" s="4"/>
      <c r="B479" s="4"/>
      <c r="C479" s="4"/>
      <c r="D479" s="4"/>
      <c r="E479" s="4"/>
      <c r="F479" s="4"/>
      <c r="G479" s="4"/>
      <c r="H479" s="4"/>
      <c r="I479" s="4"/>
      <c r="J479" s="4"/>
      <c r="K479" s="4"/>
      <c r="L479" s="4"/>
      <c r="M479" s="4"/>
    </row>
    <row r="480">
      <c r="A480" s="4"/>
      <c r="B480" s="4"/>
      <c r="C480" s="4"/>
      <c r="D480" s="4"/>
      <c r="E480" s="4"/>
      <c r="F480" s="4"/>
      <c r="G480" s="4"/>
      <c r="H480" s="4"/>
      <c r="I480" s="4"/>
      <c r="J480" s="4"/>
      <c r="K480" s="4"/>
      <c r="L480" s="4"/>
      <c r="M480" s="4"/>
    </row>
    <row r="481">
      <c r="A481" s="4"/>
      <c r="B481" s="4"/>
      <c r="C481" s="4"/>
      <c r="D481" s="4"/>
      <c r="E481" s="4"/>
      <c r="F481" s="4"/>
      <c r="G481" s="4"/>
      <c r="H481" s="4"/>
      <c r="I481" s="4"/>
      <c r="J481" s="4"/>
      <c r="K481" s="4"/>
      <c r="L481" s="4"/>
      <c r="M481" s="4"/>
    </row>
    <row r="482">
      <c r="A482" s="4"/>
      <c r="B482" s="4"/>
      <c r="C482" s="4"/>
      <c r="D482" s="4"/>
      <c r="E482" s="4"/>
      <c r="F482" s="4"/>
      <c r="G482" s="4"/>
      <c r="H482" s="4"/>
      <c r="I482" s="4"/>
      <c r="J482" s="4"/>
      <c r="K482" s="4"/>
      <c r="L482" s="4"/>
      <c r="M482" s="4"/>
    </row>
    <row r="483">
      <c r="A483" s="4"/>
      <c r="B483" s="4"/>
      <c r="C483" s="4"/>
      <c r="D483" s="4"/>
      <c r="E483" s="4"/>
      <c r="F483" s="4"/>
      <c r="G483" s="4"/>
      <c r="H483" s="4"/>
      <c r="I483" s="4"/>
      <c r="J483" s="4"/>
      <c r="K483" s="4"/>
      <c r="L483" s="4"/>
      <c r="M483" s="4"/>
    </row>
    <row r="484">
      <c r="A484" s="4"/>
      <c r="B484" s="4"/>
      <c r="C484" s="4"/>
      <c r="D484" s="4"/>
      <c r="E484" s="4"/>
      <c r="F484" s="4"/>
      <c r="G484" s="4"/>
      <c r="H484" s="4"/>
      <c r="I484" s="4"/>
      <c r="J484" s="4"/>
      <c r="K484" s="4"/>
      <c r="L484" s="4"/>
      <c r="M484" s="4"/>
    </row>
    <row r="485">
      <c r="A485" s="4"/>
      <c r="B485" s="4"/>
      <c r="C485" s="4"/>
      <c r="D485" s="4"/>
      <c r="E485" s="4"/>
      <c r="F485" s="4"/>
      <c r="G485" s="4"/>
      <c r="H485" s="4"/>
      <c r="I485" s="4"/>
      <c r="J485" s="4"/>
      <c r="K485" s="4"/>
      <c r="L485" s="4"/>
      <c r="M485" s="4"/>
    </row>
    <row r="486">
      <c r="A486" s="4"/>
      <c r="B486" s="4"/>
      <c r="C486" s="4"/>
      <c r="D486" s="4"/>
      <c r="E486" s="4"/>
      <c r="F486" s="4"/>
      <c r="G486" s="4"/>
      <c r="H486" s="4"/>
      <c r="I486" s="4"/>
      <c r="J486" s="4"/>
      <c r="K486" s="4"/>
      <c r="L486" s="4"/>
      <c r="M486" s="4"/>
    </row>
    <row r="487">
      <c r="A487" s="4"/>
      <c r="B487" s="4"/>
      <c r="C487" s="4"/>
      <c r="D487" s="4"/>
      <c r="E487" s="4"/>
      <c r="F487" s="4"/>
      <c r="G487" s="4"/>
      <c r="H487" s="4"/>
      <c r="I487" s="4"/>
      <c r="J487" s="4"/>
      <c r="K487" s="4"/>
      <c r="L487" s="4"/>
      <c r="M487" s="4"/>
    </row>
    <row r="488">
      <c r="A488" s="4"/>
      <c r="B488" s="4"/>
      <c r="C488" s="4"/>
      <c r="D488" s="4"/>
      <c r="E488" s="4"/>
      <c r="F488" s="4"/>
      <c r="G488" s="4"/>
      <c r="H488" s="4"/>
      <c r="I488" s="4"/>
      <c r="J488" s="4"/>
      <c r="K488" s="4"/>
      <c r="L488" s="4"/>
      <c r="M488" s="4"/>
    </row>
    <row r="489">
      <c r="A489" s="4"/>
      <c r="B489" s="4"/>
      <c r="C489" s="4"/>
      <c r="D489" s="4"/>
      <c r="E489" s="4"/>
      <c r="F489" s="4"/>
      <c r="G489" s="4"/>
      <c r="H489" s="4"/>
      <c r="I489" s="4"/>
      <c r="J489" s="4"/>
      <c r="K489" s="4"/>
      <c r="L489" s="4"/>
      <c r="M489" s="4"/>
    </row>
    <row r="490">
      <c r="A490" s="4"/>
      <c r="B490" s="4"/>
      <c r="C490" s="4"/>
      <c r="D490" s="4"/>
      <c r="E490" s="4"/>
      <c r="F490" s="4"/>
      <c r="G490" s="4"/>
      <c r="H490" s="4"/>
      <c r="I490" s="4"/>
      <c r="J490" s="4"/>
      <c r="K490" s="4"/>
      <c r="L490" s="4"/>
      <c r="M490" s="4"/>
    </row>
    <row r="491">
      <c r="A491" s="4"/>
      <c r="B491" s="4"/>
      <c r="C491" s="4"/>
      <c r="D491" s="4"/>
      <c r="E491" s="4"/>
      <c r="F491" s="4"/>
      <c r="G491" s="4"/>
      <c r="H491" s="4"/>
      <c r="I491" s="4"/>
      <c r="J491" s="4"/>
      <c r="K491" s="4"/>
      <c r="L491" s="4"/>
      <c r="M491" s="4"/>
    </row>
    <row r="492">
      <c r="A492" s="4"/>
      <c r="B492" s="4"/>
      <c r="C492" s="4"/>
      <c r="D492" s="4"/>
      <c r="E492" s="4"/>
      <c r="F492" s="4"/>
      <c r="G492" s="4"/>
      <c r="H492" s="4"/>
      <c r="I492" s="4"/>
      <c r="J492" s="4"/>
      <c r="K492" s="4"/>
      <c r="L492" s="4"/>
      <c r="M492" s="4"/>
    </row>
    <row r="493">
      <c r="A493" s="4"/>
      <c r="B493" s="4"/>
      <c r="C493" s="4"/>
      <c r="D493" s="4"/>
      <c r="E493" s="4"/>
      <c r="F493" s="4"/>
      <c r="G493" s="4"/>
      <c r="H493" s="4"/>
      <c r="I493" s="4"/>
      <c r="J493" s="4"/>
      <c r="K493" s="4"/>
      <c r="L493" s="4"/>
      <c r="M493" s="4"/>
    </row>
    <row r="494">
      <c r="A494" s="4"/>
      <c r="B494" s="4"/>
      <c r="C494" s="4"/>
      <c r="D494" s="4"/>
      <c r="E494" s="4"/>
      <c r="F494" s="4"/>
      <c r="G494" s="4"/>
      <c r="H494" s="4"/>
      <c r="I494" s="4"/>
      <c r="J494" s="4"/>
      <c r="K494" s="4"/>
      <c r="L494" s="4"/>
      <c r="M494" s="4"/>
    </row>
    <row r="495">
      <c r="A495" s="4"/>
      <c r="B495" s="4"/>
      <c r="C495" s="4"/>
      <c r="D495" s="4"/>
      <c r="E495" s="4"/>
      <c r="F495" s="4"/>
      <c r="G495" s="4"/>
      <c r="H495" s="4"/>
      <c r="I495" s="4"/>
      <c r="J495" s="4"/>
      <c r="K495" s="4"/>
      <c r="L495" s="4"/>
      <c r="M495" s="4"/>
    </row>
    <row r="496">
      <c r="A496" s="4"/>
      <c r="B496" s="4"/>
      <c r="C496" s="4"/>
      <c r="D496" s="4"/>
      <c r="E496" s="4"/>
      <c r="F496" s="4"/>
      <c r="G496" s="4"/>
      <c r="H496" s="4"/>
      <c r="I496" s="4"/>
      <c r="J496" s="4"/>
      <c r="K496" s="4"/>
      <c r="L496" s="4"/>
      <c r="M496" s="4"/>
    </row>
    <row r="497">
      <c r="A497" s="4"/>
      <c r="B497" s="4"/>
      <c r="C497" s="4"/>
      <c r="D497" s="4"/>
      <c r="E497" s="4"/>
      <c r="F497" s="4"/>
      <c r="G497" s="4"/>
      <c r="H497" s="4"/>
      <c r="I497" s="4"/>
      <c r="J497" s="4"/>
      <c r="K497" s="4"/>
      <c r="L497" s="4"/>
      <c r="M497" s="4"/>
    </row>
    <row r="498">
      <c r="A498" s="4"/>
      <c r="B498" s="4"/>
      <c r="C498" s="4"/>
      <c r="D498" s="4"/>
      <c r="E498" s="4"/>
      <c r="F498" s="4"/>
      <c r="G498" s="4"/>
      <c r="H498" s="4"/>
      <c r="I498" s="4"/>
      <c r="J498" s="4"/>
      <c r="K498" s="4"/>
      <c r="L498" s="4"/>
      <c r="M498" s="4"/>
    </row>
    <row r="499">
      <c r="A499" s="4"/>
      <c r="B499" s="4"/>
      <c r="C499" s="4"/>
      <c r="D499" s="4"/>
      <c r="E499" s="4"/>
      <c r="F499" s="4"/>
      <c r="G499" s="4"/>
      <c r="H499" s="4"/>
      <c r="I499" s="4"/>
      <c r="J499" s="4"/>
      <c r="K499" s="4"/>
      <c r="L499" s="4"/>
      <c r="M499" s="4"/>
    </row>
    <row r="500">
      <c r="A500" s="4"/>
      <c r="B500" s="4"/>
      <c r="C500" s="4"/>
      <c r="D500" s="4"/>
      <c r="E500" s="4"/>
      <c r="F500" s="4"/>
      <c r="G500" s="4"/>
      <c r="H500" s="4"/>
      <c r="I500" s="4"/>
      <c r="J500" s="4"/>
      <c r="K500" s="4"/>
      <c r="L500" s="4"/>
      <c r="M500" s="4"/>
    </row>
    <row r="501">
      <c r="A501" s="4"/>
      <c r="B501" s="4"/>
      <c r="C501" s="4"/>
      <c r="D501" s="4"/>
      <c r="E501" s="4"/>
      <c r="F501" s="4"/>
      <c r="G501" s="4"/>
      <c r="H501" s="4"/>
      <c r="I501" s="4"/>
      <c r="J501" s="4"/>
      <c r="K501" s="4"/>
      <c r="L501" s="4"/>
      <c r="M501" s="4"/>
    </row>
    <row r="502">
      <c r="A502" s="4"/>
      <c r="B502" s="4"/>
      <c r="C502" s="4"/>
      <c r="D502" s="4"/>
      <c r="E502" s="4"/>
      <c r="F502" s="4"/>
      <c r="G502" s="4"/>
      <c r="H502" s="4"/>
      <c r="I502" s="4"/>
      <c r="J502" s="4"/>
      <c r="K502" s="4"/>
      <c r="L502" s="4"/>
      <c r="M502" s="4"/>
    </row>
    <row r="503">
      <c r="A503" s="4"/>
      <c r="B503" s="4"/>
      <c r="C503" s="4"/>
      <c r="D503" s="4"/>
      <c r="E503" s="4"/>
      <c r="F503" s="4"/>
      <c r="G503" s="4"/>
      <c r="H503" s="4"/>
      <c r="I503" s="4"/>
      <c r="J503" s="4"/>
      <c r="K503" s="4"/>
      <c r="L503" s="4"/>
      <c r="M503" s="4"/>
    </row>
    <row r="504">
      <c r="A504" s="4"/>
      <c r="B504" s="4"/>
      <c r="C504" s="4"/>
      <c r="D504" s="4"/>
      <c r="E504" s="4"/>
      <c r="F504" s="4"/>
      <c r="G504" s="4"/>
      <c r="H504" s="4"/>
      <c r="I504" s="4"/>
      <c r="J504" s="4"/>
      <c r="K504" s="4"/>
      <c r="L504" s="4"/>
      <c r="M504" s="4"/>
    </row>
    <row r="505">
      <c r="A505" s="4"/>
      <c r="B505" s="4"/>
      <c r="C505" s="4"/>
      <c r="D505" s="4"/>
      <c r="E505" s="4"/>
      <c r="F505" s="4"/>
      <c r="G505" s="4"/>
      <c r="H505" s="4"/>
      <c r="I505" s="4"/>
      <c r="J505" s="4"/>
      <c r="K505" s="4"/>
      <c r="L505" s="4"/>
      <c r="M505" s="4"/>
    </row>
    <row r="506">
      <c r="A506" s="4"/>
      <c r="B506" s="4"/>
      <c r="C506" s="4"/>
      <c r="D506" s="4"/>
      <c r="E506" s="4"/>
      <c r="F506" s="4"/>
      <c r="G506" s="4"/>
      <c r="H506" s="4"/>
      <c r="I506" s="4"/>
      <c r="J506" s="4"/>
      <c r="K506" s="4"/>
      <c r="L506" s="4"/>
      <c r="M506" s="4"/>
    </row>
    <row r="507">
      <c r="A507" s="4"/>
      <c r="B507" s="4"/>
      <c r="C507" s="4"/>
      <c r="D507" s="4"/>
      <c r="E507" s="4"/>
      <c r="F507" s="4"/>
      <c r="G507" s="4"/>
      <c r="H507" s="4"/>
      <c r="I507" s="4"/>
      <c r="J507" s="4"/>
      <c r="K507" s="4"/>
      <c r="L507" s="4"/>
      <c r="M507" s="4"/>
    </row>
    <row r="508">
      <c r="A508" s="4"/>
      <c r="B508" s="4"/>
      <c r="C508" s="4"/>
      <c r="D508" s="4"/>
      <c r="E508" s="4"/>
      <c r="F508" s="4"/>
      <c r="G508" s="4"/>
      <c r="H508" s="4"/>
      <c r="I508" s="4"/>
      <c r="J508" s="4"/>
      <c r="K508" s="4"/>
      <c r="L508" s="4"/>
      <c r="M508" s="4"/>
    </row>
    <row r="509">
      <c r="A509" s="4"/>
      <c r="B509" s="4"/>
      <c r="C509" s="4"/>
      <c r="D509" s="4"/>
      <c r="E509" s="4"/>
      <c r="F509" s="4"/>
      <c r="G509" s="4"/>
      <c r="H509" s="4"/>
      <c r="I509" s="4"/>
      <c r="J509" s="4"/>
      <c r="K509" s="4"/>
      <c r="L509" s="4"/>
      <c r="M509" s="4"/>
    </row>
    <row r="510">
      <c r="A510" s="4"/>
      <c r="B510" s="4"/>
      <c r="C510" s="4"/>
      <c r="D510" s="4"/>
      <c r="E510" s="4"/>
      <c r="F510" s="4"/>
      <c r="G510" s="4"/>
      <c r="H510" s="4"/>
      <c r="I510" s="4"/>
      <c r="J510" s="4"/>
      <c r="K510" s="4"/>
      <c r="L510" s="4"/>
      <c r="M510" s="4"/>
    </row>
    <row r="511">
      <c r="A511" s="4"/>
      <c r="B511" s="4"/>
      <c r="C511" s="4"/>
      <c r="D511" s="4"/>
      <c r="E511" s="4"/>
      <c r="F511" s="4"/>
      <c r="G511" s="4"/>
      <c r="H511" s="4"/>
      <c r="I511" s="4"/>
      <c r="J511" s="4"/>
      <c r="K511" s="4"/>
      <c r="L511" s="4"/>
      <c r="M511" s="4"/>
    </row>
    <row r="512">
      <c r="A512" s="4"/>
      <c r="B512" s="4"/>
      <c r="C512" s="4"/>
      <c r="D512" s="4"/>
      <c r="E512" s="4"/>
      <c r="F512" s="4"/>
      <c r="G512" s="4"/>
      <c r="H512" s="4"/>
      <c r="I512" s="4"/>
      <c r="J512" s="4"/>
      <c r="K512" s="4"/>
      <c r="L512" s="4"/>
      <c r="M512" s="4"/>
    </row>
    <row r="513">
      <c r="A513" s="4"/>
      <c r="B513" s="4"/>
      <c r="C513" s="4"/>
      <c r="D513" s="4"/>
      <c r="E513" s="4"/>
      <c r="F513" s="4"/>
      <c r="G513" s="4"/>
      <c r="H513" s="4"/>
      <c r="I513" s="4"/>
      <c r="J513" s="4"/>
      <c r="K513" s="4"/>
      <c r="L513" s="4"/>
      <c r="M513" s="4"/>
    </row>
    <row r="514">
      <c r="A514" s="4"/>
      <c r="B514" s="4"/>
      <c r="C514" s="4"/>
      <c r="D514" s="4"/>
      <c r="E514" s="4"/>
      <c r="F514" s="4"/>
      <c r="G514" s="4"/>
      <c r="H514" s="4"/>
      <c r="I514" s="4"/>
      <c r="J514" s="4"/>
      <c r="K514" s="4"/>
      <c r="L514" s="4"/>
      <c r="M514" s="4"/>
    </row>
    <row r="515">
      <c r="A515" s="4"/>
      <c r="B515" s="4"/>
      <c r="C515" s="4"/>
      <c r="D515" s="4"/>
      <c r="E515" s="4"/>
      <c r="F515" s="4"/>
      <c r="G515" s="4"/>
      <c r="H515" s="4"/>
      <c r="I515" s="4"/>
      <c r="J515" s="4"/>
      <c r="K515" s="4"/>
      <c r="L515" s="4"/>
      <c r="M515" s="4"/>
    </row>
    <row r="516">
      <c r="A516" s="4"/>
      <c r="B516" s="4"/>
      <c r="C516" s="4"/>
      <c r="D516" s="4"/>
      <c r="E516" s="4"/>
      <c r="F516" s="4"/>
      <c r="G516" s="4"/>
      <c r="H516" s="4"/>
      <c r="I516" s="4"/>
      <c r="J516" s="4"/>
      <c r="K516" s="4"/>
      <c r="L516" s="4"/>
      <c r="M516" s="4"/>
    </row>
    <row r="517">
      <c r="A517" s="4"/>
      <c r="B517" s="4"/>
      <c r="C517" s="4"/>
      <c r="D517" s="4"/>
      <c r="E517" s="4"/>
      <c r="F517" s="4"/>
      <c r="G517" s="4"/>
      <c r="H517" s="4"/>
      <c r="I517" s="4"/>
      <c r="J517" s="4"/>
      <c r="K517" s="4"/>
      <c r="L517" s="4"/>
      <c r="M517" s="4"/>
    </row>
    <row r="518">
      <c r="A518" s="4"/>
      <c r="B518" s="4"/>
      <c r="C518" s="4"/>
      <c r="D518" s="4"/>
      <c r="E518" s="4"/>
      <c r="F518" s="4"/>
      <c r="G518" s="4"/>
      <c r="H518" s="4"/>
      <c r="I518" s="4"/>
      <c r="J518" s="4"/>
      <c r="K518" s="4"/>
      <c r="L518" s="4"/>
      <c r="M518" s="4"/>
    </row>
    <row r="519">
      <c r="A519" s="4"/>
      <c r="B519" s="4"/>
      <c r="C519" s="4"/>
      <c r="D519" s="4"/>
      <c r="E519" s="4"/>
      <c r="F519" s="4"/>
      <c r="G519" s="4"/>
      <c r="H519" s="4"/>
      <c r="I519" s="4"/>
      <c r="J519" s="4"/>
      <c r="K519" s="4"/>
      <c r="L519" s="4"/>
      <c r="M519" s="4"/>
    </row>
    <row r="520">
      <c r="A520" s="4"/>
      <c r="B520" s="4"/>
      <c r="C520" s="4"/>
      <c r="D520" s="4"/>
      <c r="E520" s="4"/>
      <c r="F520" s="4"/>
      <c r="G520" s="4"/>
      <c r="H520" s="4"/>
      <c r="I520" s="4"/>
      <c r="J520" s="4"/>
      <c r="K520" s="4"/>
      <c r="L520" s="4"/>
      <c r="M520" s="4"/>
    </row>
    <row r="521">
      <c r="A521" s="4"/>
      <c r="B521" s="4"/>
      <c r="C521" s="4"/>
      <c r="D521" s="4"/>
      <c r="E521" s="4"/>
      <c r="F521" s="4"/>
      <c r="G521" s="4"/>
      <c r="H521" s="4"/>
      <c r="I521" s="4"/>
      <c r="J521" s="4"/>
      <c r="K521" s="4"/>
      <c r="L521" s="4"/>
      <c r="M521" s="4"/>
    </row>
    <row r="522">
      <c r="A522" s="4"/>
      <c r="B522" s="4"/>
      <c r="C522" s="4"/>
      <c r="D522" s="4"/>
      <c r="E522" s="4"/>
      <c r="F522" s="4"/>
      <c r="G522" s="4"/>
      <c r="H522" s="4"/>
      <c r="I522" s="4"/>
      <c r="J522" s="4"/>
      <c r="K522" s="4"/>
      <c r="L522" s="4"/>
      <c r="M522" s="4"/>
    </row>
    <row r="523">
      <c r="A523" s="4"/>
      <c r="B523" s="4"/>
      <c r="C523" s="4"/>
      <c r="D523" s="4"/>
      <c r="E523" s="4"/>
      <c r="F523" s="4"/>
      <c r="G523" s="4"/>
      <c r="H523" s="4"/>
      <c r="I523" s="4"/>
      <c r="J523" s="4"/>
      <c r="K523" s="4"/>
      <c r="L523" s="4"/>
      <c r="M523" s="4"/>
    </row>
    <row r="524">
      <c r="A524" s="4"/>
      <c r="B524" s="4"/>
      <c r="C524" s="4"/>
      <c r="D524" s="4"/>
      <c r="E524" s="4"/>
      <c r="F524" s="4"/>
      <c r="G524" s="4"/>
      <c r="H524" s="4"/>
      <c r="I524" s="4"/>
      <c r="J524" s="4"/>
      <c r="K524" s="4"/>
      <c r="L524" s="4"/>
      <c r="M524" s="4"/>
    </row>
    <row r="525">
      <c r="A525" s="4"/>
      <c r="B525" s="4"/>
      <c r="C525" s="4"/>
      <c r="D525" s="4"/>
      <c r="E525" s="4"/>
      <c r="F525" s="4"/>
      <c r="G525" s="4"/>
      <c r="H525" s="4"/>
      <c r="I525" s="4"/>
      <c r="J525" s="4"/>
      <c r="K525" s="4"/>
      <c r="L525" s="4"/>
      <c r="M525" s="4"/>
    </row>
    <row r="526">
      <c r="A526" s="4"/>
      <c r="B526" s="4"/>
      <c r="C526" s="4"/>
      <c r="D526" s="4"/>
      <c r="E526" s="4"/>
      <c r="F526" s="4"/>
      <c r="G526" s="4"/>
      <c r="H526" s="4"/>
      <c r="I526" s="4"/>
      <c r="J526" s="4"/>
      <c r="K526" s="4"/>
      <c r="L526" s="4"/>
      <c r="M526" s="4"/>
    </row>
    <row r="527">
      <c r="A527" s="4"/>
      <c r="B527" s="4"/>
      <c r="C527" s="4"/>
      <c r="D527" s="4"/>
      <c r="E527" s="4"/>
      <c r="F527" s="4"/>
      <c r="G527" s="4"/>
      <c r="H527" s="4"/>
      <c r="I527" s="4"/>
      <c r="J527" s="4"/>
      <c r="K527" s="4"/>
      <c r="L527" s="4"/>
      <c r="M527" s="4"/>
    </row>
    <row r="528">
      <c r="A528" s="4"/>
      <c r="B528" s="4"/>
      <c r="C528" s="4"/>
      <c r="D528" s="4"/>
      <c r="E528" s="4"/>
      <c r="F528" s="4"/>
      <c r="G528" s="4"/>
      <c r="H528" s="4"/>
      <c r="I528" s="4"/>
      <c r="J528" s="4"/>
      <c r="K528" s="4"/>
      <c r="L528" s="4"/>
      <c r="M528" s="4"/>
    </row>
    <row r="529">
      <c r="A529" s="4"/>
      <c r="B529" s="4"/>
      <c r="C529" s="4"/>
      <c r="D529" s="4"/>
      <c r="E529" s="4"/>
      <c r="F529" s="4"/>
      <c r="G529" s="4"/>
      <c r="H529" s="4"/>
      <c r="I529" s="4"/>
      <c r="J529" s="4"/>
      <c r="K529" s="4"/>
      <c r="L529" s="4"/>
      <c r="M529" s="4"/>
    </row>
    <row r="530">
      <c r="A530" s="4"/>
      <c r="B530" s="4"/>
      <c r="C530" s="4"/>
      <c r="D530" s="4"/>
      <c r="E530" s="4"/>
      <c r="F530" s="4"/>
      <c r="G530" s="4"/>
      <c r="H530" s="4"/>
      <c r="I530" s="4"/>
      <c r="J530" s="4"/>
      <c r="K530" s="4"/>
      <c r="L530" s="4"/>
      <c r="M530" s="4"/>
    </row>
    <row r="531">
      <c r="A531" s="4"/>
      <c r="B531" s="4"/>
      <c r="C531" s="4"/>
      <c r="D531" s="4"/>
      <c r="E531" s="4"/>
      <c r="F531" s="4"/>
      <c r="G531" s="4"/>
      <c r="H531" s="4"/>
      <c r="I531" s="4"/>
      <c r="J531" s="4"/>
      <c r="K531" s="4"/>
      <c r="L531" s="4"/>
      <c r="M531" s="4"/>
    </row>
    <row r="532">
      <c r="A532" s="4"/>
      <c r="B532" s="4"/>
      <c r="C532" s="4"/>
      <c r="D532" s="4"/>
      <c r="E532" s="4"/>
      <c r="F532" s="4"/>
      <c r="G532" s="4"/>
      <c r="H532" s="4"/>
      <c r="I532" s="4"/>
      <c r="J532" s="4"/>
      <c r="K532" s="4"/>
      <c r="L532" s="4"/>
      <c r="M532" s="4"/>
    </row>
    <row r="533">
      <c r="A533" s="4"/>
      <c r="B533" s="4"/>
      <c r="C533" s="4"/>
      <c r="D533" s="4"/>
      <c r="E533" s="4"/>
      <c r="F533" s="4"/>
      <c r="G533" s="4"/>
      <c r="H533" s="4"/>
      <c r="I533" s="4"/>
      <c r="J533" s="4"/>
      <c r="K533" s="4"/>
      <c r="L533" s="4"/>
      <c r="M533" s="4"/>
    </row>
    <row r="534">
      <c r="A534" s="4"/>
      <c r="B534" s="4"/>
      <c r="C534" s="4"/>
      <c r="D534" s="4"/>
      <c r="E534" s="4"/>
      <c r="F534" s="4"/>
      <c r="G534" s="4"/>
      <c r="H534" s="4"/>
      <c r="I534" s="4"/>
      <c r="J534" s="4"/>
      <c r="K534" s="4"/>
      <c r="L534" s="4"/>
      <c r="M534" s="4"/>
    </row>
    <row r="535">
      <c r="A535" s="4"/>
      <c r="B535" s="4"/>
      <c r="C535" s="4"/>
      <c r="D535" s="4"/>
      <c r="E535" s="4"/>
      <c r="F535" s="4"/>
      <c r="G535" s="4"/>
      <c r="H535" s="4"/>
      <c r="I535" s="4"/>
      <c r="J535" s="4"/>
      <c r="K535" s="4"/>
      <c r="L535" s="4"/>
      <c r="M535" s="4"/>
    </row>
    <row r="536">
      <c r="A536" s="4"/>
      <c r="B536" s="4"/>
      <c r="C536" s="4"/>
      <c r="D536" s="4"/>
      <c r="E536" s="4"/>
      <c r="F536" s="4"/>
      <c r="G536" s="4"/>
      <c r="H536" s="4"/>
      <c r="I536" s="4"/>
      <c r="J536" s="4"/>
      <c r="K536" s="4"/>
      <c r="L536" s="4"/>
      <c r="M536" s="4"/>
    </row>
    <row r="537">
      <c r="A537" s="4"/>
      <c r="B537" s="4"/>
      <c r="C537" s="4"/>
      <c r="D537" s="4"/>
      <c r="E537" s="4"/>
      <c r="F537" s="4"/>
      <c r="G537" s="4"/>
      <c r="H537" s="4"/>
      <c r="I537" s="4"/>
      <c r="J537" s="4"/>
      <c r="K537" s="4"/>
      <c r="L537" s="4"/>
      <c r="M537" s="4"/>
    </row>
    <row r="538">
      <c r="A538" s="4"/>
      <c r="B538" s="4"/>
      <c r="C538" s="4"/>
      <c r="D538" s="4"/>
      <c r="E538" s="4"/>
      <c r="F538" s="4"/>
      <c r="G538" s="4"/>
      <c r="H538" s="4"/>
      <c r="I538" s="4"/>
      <c r="J538" s="4"/>
      <c r="K538" s="4"/>
      <c r="L538" s="4"/>
      <c r="M538" s="4"/>
    </row>
    <row r="539">
      <c r="A539" s="4"/>
      <c r="B539" s="4"/>
      <c r="C539" s="4"/>
      <c r="D539" s="4"/>
      <c r="E539" s="4"/>
      <c r="F539" s="4"/>
      <c r="G539" s="4"/>
      <c r="H539" s="4"/>
      <c r="I539" s="4"/>
      <c r="J539" s="4"/>
      <c r="K539" s="4"/>
      <c r="L539" s="4"/>
      <c r="M539" s="4"/>
    </row>
    <row r="540">
      <c r="A540" s="4"/>
      <c r="B540" s="4"/>
      <c r="C540" s="4"/>
      <c r="D540" s="4"/>
      <c r="E540" s="4"/>
      <c r="F540" s="4"/>
      <c r="G540" s="4"/>
      <c r="H540" s="4"/>
      <c r="I540" s="4"/>
      <c r="J540" s="4"/>
      <c r="K540" s="4"/>
      <c r="L540" s="4"/>
      <c r="M540" s="4"/>
    </row>
    <row r="541">
      <c r="A541" s="4"/>
      <c r="B541" s="4"/>
      <c r="C541" s="4"/>
      <c r="D541" s="4"/>
      <c r="E541" s="4"/>
      <c r="F541" s="4"/>
      <c r="G541" s="4"/>
      <c r="H541" s="4"/>
      <c r="I541" s="4"/>
      <c r="J541" s="4"/>
      <c r="K541" s="4"/>
      <c r="L541" s="4"/>
      <c r="M541" s="4"/>
    </row>
    <row r="542">
      <c r="A542" s="4"/>
      <c r="B542" s="4"/>
      <c r="C542" s="4"/>
      <c r="D542" s="4"/>
      <c r="E542" s="4"/>
      <c r="F542" s="4"/>
      <c r="G542" s="4"/>
      <c r="H542" s="4"/>
      <c r="I542" s="4"/>
      <c r="J542" s="4"/>
      <c r="K542" s="4"/>
      <c r="L542" s="4"/>
      <c r="M542" s="4"/>
    </row>
    <row r="543">
      <c r="A543" s="4"/>
      <c r="B543" s="4"/>
      <c r="C543" s="4"/>
      <c r="D543" s="4"/>
      <c r="E543" s="4"/>
      <c r="F543" s="4"/>
      <c r="G543" s="4"/>
      <c r="H543" s="4"/>
      <c r="I543" s="4"/>
      <c r="J543" s="4"/>
      <c r="K543" s="4"/>
      <c r="L543" s="4"/>
      <c r="M543" s="4"/>
    </row>
    <row r="544">
      <c r="A544" s="4"/>
      <c r="B544" s="4"/>
      <c r="C544" s="4"/>
      <c r="D544" s="4"/>
      <c r="E544" s="4"/>
      <c r="F544" s="4"/>
      <c r="G544" s="4"/>
      <c r="H544" s="4"/>
      <c r="I544" s="4"/>
      <c r="J544" s="4"/>
      <c r="K544" s="4"/>
      <c r="L544" s="4"/>
      <c r="M544" s="4"/>
    </row>
    <row r="545">
      <c r="A545" s="4"/>
      <c r="B545" s="4"/>
      <c r="C545" s="4"/>
      <c r="D545" s="4"/>
      <c r="E545" s="4"/>
      <c r="F545" s="4"/>
      <c r="G545" s="4"/>
      <c r="H545" s="4"/>
      <c r="I545" s="4"/>
      <c r="J545" s="4"/>
      <c r="K545" s="4"/>
      <c r="L545" s="4"/>
      <c r="M545" s="4"/>
    </row>
    <row r="546">
      <c r="A546" s="4"/>
      <c r="B546" s="4"/>
      <c r="C546" s="4"/>
      <c r="D546" s="4"/>
      <c r="E546" s="4"/>
      <c r="F546" s="4"/>
      <c r="G546" s="4"/>
      <c r="H546" s="4"/>
      <c r="I546" s="4"/>
      <c r="J546" s="4"/>
      <c r="K546" s="4"/>
      <c r="L546" s="4"/>
      <c r="M546" s="4"/>
    </row>
    <row r="547">
      <c r="A547" s="4"/>
      <c r="B547" s="4"/>
      <c r="C547" s="4"/>
      <c r="D547" s="4"/>
      <c r="E547" s="4"/>
      <c r="F547" s="4"/>
      <c r="G547" s="4"/>
      <c r="H547" s="4"/>
      <c r="I547" s="4"/>
      <c r="J547" s="4"/>
      <c r="K547" s="4"/>
      <c r="L547" s="4"/>
      <c r="M547" s="4"/>
    </row>
    <row r="548">
      <c r="A548" s="4"/>
      <c r="B548" s="4"/>
      <c r="C548" s="4"/>
      <c r="D548" s="4"/>
      <c r="E548" s="4"/>
      <c r="F548" s="4"/>
      <c r="G548" s="4"/>
      <c r="H548" s="4"/>
      <c r="I548" s="4"/>
      <c r="J548" s="4"/>
      <c r="K548" s="4"/>
      <c r="L548" s="4"/>
      <c r="M548" s="4"/>
    </row>
    <row r="549">
      <c r="A549" s="4"/>
      <c r="B549" s="4"/>
      <c r="C549" s="4"/>
      <c r="D549" s="4"/>
      <c r="E549" s="4"/>
      <c r="F549" s="4"/>
      <c r="G549" s="4"/>
      <c r="H549" s="4"/>
      <c r="I549" s="4"/>
      <c r="J549" s="4"/>
      <c r="K549" s="4"/>
      <c r="L549" s="4"/>
      <c r="M549" s="4"/>
    </row>
    <row r="550">
      <c r="A550" s="4"/>
      <c r="B550" s="4"/>
      <c r="C550" s="4"/>
      <c r="D550" s="4"/>
      <c r="E550" s="4"/>
      <c r="F550" s="4"/>
      <c r="G550" s="4"/>
      <c r="H550" s="4"/>
      <c r="I550" s="4"/>
      <c r="J550" s="4"/>
      <c r="K550" s="4"/>
      <c r="L550" s="4"/>
      <c r="M550" s="4"/>
    </row>
    <row r="551">
      <c r="A551" s="4"/>
      <c r="B551" s="4"/>
      <c r="C551" s="4"/>
      <c r="D551" s="4"/>
      <c r="E551" s="4"/>
      <c r="F551" s="4"/>
      <c r="G551" s="4"/>
      <c r="H551" s="4"/>
      <c r="I551" s="4"/>
      <c r="J551" s="4"/>
      <c r="K551" s="4"/>
      <c r="L551" s="4"/>
      <c r="M551" s="4"/>
    </row>
    <row r="552">
      <c r="A552" s="4"/>
      <c r="B552" s="4"/>
      <c r="C552" s="4"/>
      <c r="D552" s="4"/>
      <c r="E552" s="4"/>
      <c r="F552" s="4"/>
      <c r="G552" s="4"/>
      <c r="H552" s="4"/>
      <c r="I552" s="4"/>
      <c r="J552" s="4"/>
      <c r="K552" s="4"/>
      <c r="L552" s="4"/>
      <c r="M552" s="4"/>
    </row>
    <row r="553">
      <c r="A553" s="4"/>
      <c r="B553" s="4"/>
      <c r="C553" s="4"/>
      <c r="D553" s="4"/>
      <c r="E553" s="4"/>
      <c r="F553" s="4"/>
      <c r="G553" s="4"/>
      <c r="H553" s="4"/>
      <c r="I553" s="4"/>
      <c r="J553" s="4"/>
      <c r="K553" s="4"/>
      <c r="L553" s="4"/>
      <c r="M553" s="4"/>
    </row>
    <row r="554">
      <c r="A554" s="4"/>
      <c r="B554" s="4"/>
      <c r="C554" s="4"/>
      <c r="D554" s="4"/>
      <c r="E554" s="4"/>
      <c r="F554" s="4"/>
      <c r="G554" s="4"/>
      <c r="H554" s="4"/>
      <c r="I554" s="4"/>
      <c r="J554" s="4"/>
      <c r="K554" s="4"/>
      <c r="L554" s="4"/>
      <c r="M554" s="4"/>
    </row>
    <row r="555">
      <c r="A555" s="4"/>
      <c r="B555" s="4"/>
      <c r="C555" s="4"/>
      <c r="D555" s="4"/>
      <c r="E555" s="4"/>
      <c r="F555" s="4"/>
      <c r="G555" s="4"/>
      <c r="H555" s="4"/>
      <c r="I555" s="4"/>
      <c r="J555" s="4"/>
      <c r="K555" s="4"/>
      <c r="L555" s="4"/>
      <c r="M555" s="4"/>
    </row>
    <row r="556">
      <c r="A556" s="4"/>
      <c r="B556" s="4"/>
      <c r="C556" s="4"/>
      <c r="D556" s="4"/>
      <c r="E556" s="4"/>
      <c r="F556" s="4"/>
      <c r="G556" s="4"/>
      <c r="H556" s="4"/>
      <c r="I556" s="4"/>
      <c r="J556" s="4"/>
      <c r="K556" s="4"/>
      <c r="L556" s="4"/>
      <c r="M556" s="4"/>
    </row>
    <row r="557">
      <c r="A557" s="4"/>
      <c r="B557" s="4"/>
      <c r="C557" s="4"/>
      <c r="D557" s="4"/>
      <c r="E557" s="4"/>
      <c r="F557" s="4"/>
      <c r="G557" s="4"/>
      <c r="H557" s="4"/>
      <c r="I557" s="4"/>
      <c r="J557" s="4"/>
      <c r="K557" s="4"/>
      <c r="L557" s="4"/>
      <c r="M557" s="4"/>
    </row>
    <row r="558">
      <c r="A558" s="4"/>
      <c r="B558" s="4"/>
      <c r="C558" s="4"/>
      <c r="D558" s="4"/>
      <c r="E558" s="4"/>
      <c r="F558" s="4"/>
      <c r="G558" s="4"/>
      <c r="H558" s="4"/>
      <c r="I558" s="4"/>
      <c r="J558" s="4"/>
      <c r="K558" s="4"/>
      <c r="L558" s="4"/>
      <c r="M558" s="4"/>
    </row>
    <row r="559">
      <c r="A559" s="4"/>
      <c r="B559" s="4"/>
      <c r="C559" s="4"/>
      <c r="D559" s="4"/>
      <c r="E559" s="4"/>
      <c r="F559" s="4"/>
      <c r="G559" s="4"/>
      <c r="H559" s="4"/>
      <c r="I559" s="4"/>
      <c r="J559" s="4"/>
      <c r="K559" s="4"/>
      <c r="L559" s="4"/>
      <c r="M559" s="4"/>
    </row>
    <row r="560">
      <c r="A560" s="4"/>
      <c r="B560" s="4"/>
      <c r="C560" s="4"/>
      <c r="D560" s="4"/>
      <c r="E560" s="4"/>
      <c r="F560" s="4"/>
      <c r="G560" s="4"/>
      <c r="H560" s="4"/>
      <c r="I560" s="4"/>
      <c r="J560" s="4"/>
      <c r="K560" s="4"/>
      <c r="L560" s="4"/>
      <c r="M560" s="4"/>
    </row>
    <row r="561">
      <c r="A561" s="4"/>
      <c r="B561" s="4"/>
      <c r="C561" s="4"/>
      <c r="D561" s="4"/>
      <c r="E561" s="4"/>
      <c r="F561" s="4"/>
      <c r="G561" s="4"/>
      <c r="H561" s="4"/>
      <c r="I561" s="4"/>
      <c r="J561" s="4"/>
      <c r="K561" s="4"/>
      <c r="L561" s="4"/>
      <c r="M561" s="4"/>
    </row>
    <row r="562">
      <c r="A562" s="4"/>
      <c r="B562" s="4"/>
      <c r="C562" s="4"/>
      <c r="D562" s="4"/>
      <c r="E562" s="4"/>
      <c r="F562" s="4"/>
      <c r="G562" s="4"/>
      <c r="H562" s="4"/>
      <c r="I562" s="4"/>
      <c r="J562" s="4"/>
      <c r="K562" s="4"/>
      <c r="L562" s="4"/>
      <c r="M562" s="4"/>
    </row>
    <row r="563">
      <c r="A563" s="4"/>
      <c r="B563" s="4"/>
      <c r="C563" s="4"/>
      <c r="D563" s="4"/>
      <c r="E563" s="4"/>
      <c r="F563" s="4"/>
      <c r="G563" s="4"/>
      <c r="H563" s="4"/>
      <c r="I563" s="4"/>
      <c r="J563" s="4"/>
      <c r="K563" s="4"/>
      <c r="L563" s="4"/>
      <c r="M563" s="4"/>
    </row>
    <row r="564">
      <c r="A564" s="4"/>
      <c r="B564" s="4"/>
      <c r="C564" s="4"/>
      <c r="D564" s="4"/>
      <c r="E564" s="4"/>
      <c r="F564" s="4"/>
      <c r="G564" s="4"/>
      <c r="H564" s="4"/>
      <c r="I564" s="4"/>
      <c r="J564" s="4"/>
      <c r="K564" s="4"/>
      <c r="L564" s="4"/>
      <c r="M564" s="4"/>
    </row>
    <row r="565">
      <c r="A565" s="4"/>
      <c r="B565" s="4"/>
      <c r="C565" s="4"/>
      <c r="D565" s="4"/>
      <c r="E565" s="4"/>
      <c r="F565" s="4"/>
      <c r="G565" s="4"/>
      <c r="H565" s="4"/>
      <c r="I565" s="4"/>
      <c r="J565" s="4"/>
      <c r="K565" s="4"/>
      <c r="L565" s="4"/>
      <c r="M565" s="4"/>
    </row>
    <row r="566">
      <c r="A566" s="4"/>
      <c r="B566" s="4"/>
      <c r="C566" s="4"/>
      <c r="D566" s="4"/>
      <c r="E566" s="4"/>
      <c r="F566" s="4"/>
      <c r="G566" s="4"/>
      <c r="H566" s="4"/>
      <c r="I566" s="4"/>
      <c r="J566" s="4"/>
      <c r="K566" s="4"/>
      <c r="L566" s="4"/>
      <c r="M566" s="4"/>
    </row>
    <row r="567">
      <c r="A567" s="4"/>
      <c r="B567" s="4"/>
      <c r="C567" s="4"/>
      <c r="D567" s="4"/>
      <c r="E567" s="4"/>
      <c r="F567" s="4"/>
      <c r="G567" s="4"/>
      <c r="H567" s="4"/>
      <c r="I567" s="4"/>
      <c r="J567" s="4"/>
      <c r="K567" s="4"/>
      <c r="L567" s="4"/>
      <c r="M567" s="4"/>
    </row>
    <row r="568">
      <c r="A568" s="4"/>
      <c r="B568" s="4"/>
      <c r="C568" s="4"/>
      <c r="D568" s="4"/>
      <c r="E568" s="4"/>
      <c r="F568" s="4"/>
      <c r="G568" s="4"/>
      <c r="H568" s="4"/>
      <c r="I568" s="4"/>
      <c r="J568" s="4"/>
      <c r="K568" s="4"/>
      <c r="L568" s="4"/>
      <c r="M568" s="4"/>
    </row>
    <row r="569">
      <c r="A569" s="4"/>
      <c r="B569" s="4"/>
      <c r="C569" s="4"/>
      <c r="D569" s="4"/>
      <c r="E569" s="4"/>
      <c r="F569" s="4"/>
      <c r="G569" s="4"/>
      <c r="H569" s="4"/>
      <c r="I569" s="4"/>
      <c r="J569" s="4"/>
      <c r="K569" s="4"/>
      <c r="L569" s="4"/>
      <c r="M569" s="4"/>
    </row>
    <row r="570">
      <c r="A570" s="4"/>
      <c r="B570" s="4"/>
      <c r="C570" s="4"/>
      <c r="D570" s="4"/>
      <c r="E570" s="4"/>
      <c r="F570" s="4"/>
      <c r="G570" s="4"/>
      <c r="H570" s="4"/>
      <c r="I570" s="4"/>
      <c r="J570" s="4"/>
      <c r="K570" s="4"/>
      <c r="L570" s="4"/>
      <c r="M570" s="4"/>
    </row>
    <row r="571">
      <c r="A571" s="4"/>
      <c r="B571" s="4"/>
      <c r="C571" s="4"/>
      <c r="D571" s="4"/>
      <c r="E571" s="4"/>
      <c r="F571" s="4"/>
      <c r="G571" s="4"/>
      <c r="H571" s="4"/>
      <c r="I571" s="4"/>
      <c r="J571" s="4"/>
      <c r="K571" s="4"/>
      <c r="L571" s="4"/>
      <c r="M571" s="4"/>
    </row>
    <row r="572">
      <c r="A572" s="4"/>
      <c r="B572" s="4"/>
      <c r="C572" s="4"/>
      <c r="D572" s="4"/>
      <c r="E572" s="4"/>
      <c r="F572" s="4"/>
      <c r="G572" s="4"/>
      <c r="H572" s="4"/>
      <c r="I572" s="4"/>
      <c r="J572" s="4"/>
      <c r="K572" s="4"/>
      <c r="L572" s="4"/>
      <c r="M572" s="4"/>
    </row>
    <row r="573">
      <c r="A573" s="4"/>
      <c r="B573" s="4"/>
      <c r="C573" s="4"/>
      <c r="D573" s="4"/>
      <c r="E573" s="4"/>
      <c r="F573" s="4"/>
      <c r="G573" s="4"/>
      <c r="H573" s="4"/>
      <c r="I573" s="4"/>
      <c r="J573" s="4"/>
      <c r="K573" s="4"/>
      <c r="L573" s="4"/>
      <c r="M573" s="4"/>
    </row>
    <row r="574">
      <c r="A574" s="4"/>
      <c r="B574" s="4"/>
      <c r="C574" s="4"/>
      <c r="D574" s="4"/>
      <c r="E574" s="4"/>
      <c r="F574" s="4"/>
      <c r="G574" s="4"/>
      <c r="H574" s="4"/>
      <c r="I574" s="4"/>
      <c r="J574" s="4"/>
      <c r="K574" s="4"/>
      <c r="L574" s="4"/>
      <c r="M574" s="4"/>
    </row>
    <row r="575">
      <c r="A575" s="4"/>
      <c r="B575" s="4"/>
      <c r="C575" s="4"/>
      <c r="D575" s="4"/>
      <c r="E575" s="4"/>
      <c r="F575" s="4"/>
      <c r="G575" s="4"/>
      <c r="H575" s="4"/>
      <c r="I575" s="4"/>
      <c r="J575" s="4"/>
      <c r="K575" s="4"/>
      <c r="L575" s="4"/>
      <c r="M575" s="4"/>
    </row>
    <row r="576">
      <c r="A576" s="4"/>
      <c r="B576" s="4"/>
      <c r="C576" s="4"/>
      <c r="D576" s="4"/>
      <c r="E576" s="4"/>
      <c r="F576" s="4"/>
      <c r="G576" s="4"/>
      <c r="H576" s="4"/>
      <c r="I576" s="4"/>
      <c r="J576" s="4"/>
      <c r="K576" s="4"/>
      <c r="L576" s="4"/>
      <c r="M576" s="4"/>
    </row>
    <row r="577">
      <c r="A577" s="4"/>
      <c r="B577" s="4"/>
      <c r="C577" s="4"/>
      <c r="D577" s="4"/>
      <c r="E577" s="4"/>
      <c r="F577" s="4"/>
      <c r="G577" s="4"/>
      <c r="H577" s="4"/>
      <c r="I577" s="4"/>
      <c r="J577" s="4"/>
      <c r="K577" s="4"/>
      <c r="L577" s="4"/>
      <c r="M577" s="4"/>
    </row>
    <row r="578">
      <c r="A578" s="4"/>
      <c r="B578" s="4"/>
      <c r="C578" s="4"/>
      <c r="D578" s="4"/>
      <c r="E578" s="4"/>
      <c r="F578" s="4"/>
      <c r="G578" s="4"/>
      <c r="H578" s="4"/>
      <c r="I578" s="4"/>
      <c r="J578" s="4"/>
      <c r="K578" s="4"/>
      <c r="L578" s="4"/>
      <c r="M578" s="4"/>
    </row>
    <row r="579">
      <c r="A579" s="4"/>
      <c r="B579" s="4"/>
      <c r="C579" s="4"/>
      <c r="D579" s="4"/>
      <c r="E579" s="4"/>
      <c r="F579" s="4"/>
      <c r="G579" s="4"/>
      <c r="H579" s="4"/>
      <c r="I579" s="4"/>
      <c r="J579" s="4"/>
      <c r="K579" s="4"/>
      <c r="L579" s="4"/>
      <c r="M579" s="4"/>
    </row>
    <row r="580">
      <c r="A580" s="4"/>
      <c r="B580" s="4"/>
      <c r="C580" s="4"/>
      <c r="D580" s="4"/>
      <c r="E580" s="4"/>
      <c r="F580" s="4"/>
      <c r="G580" s="4"/>
      <c r="H580" s="4"/>
      <c r="I580" s="4"/>
      <c r="J580" s="4"/>
      <c r="K580" s="4"/>
      <c r="L580" s="4"/>
      <c r="M580" s="4"/>
    </row>
    <row r="581">
      <c r="A581" s="4"/>
      <c r="B581" s="4"/>
      <c r="C581" s="4"/>
      <c r="D581" s="4"/>
      <c r="E581" s="4"/>
      <c r="F581" s="4"/>
      <c r="G581" s="4"/>
      <c r="H581" s="4"/>
      <c r="I581" s="4"/>
      <c r="J581" s="4"/>
      <c r="K581" s="4"/>
      <c r="L581" s="4"/>
      <c r="M581" s="4"/>
    </row>
    <row r="582">
      <c r="A582" s="4"/>
      <c r="B582" s="4"/>
      <c r="C582" s="4"/>
      <c r="D582" s="4"/>
      <c r="E582" s="4"/>
      <c r="F582" s="4"/>
      <c r="G582" s="4"/>
      <c r="H582" s="4"/>
      <c r="I582" s="4"/>
      <c r="J582" s="4"/>
      <c r="K582" s="4"/>
      <c r="L582" s="4"/>
      <c r="M582" s="4"/>
    </row>
    <row r="583">
      <c r="A583" s="4"/>
      <c r="B583" s="4"/>
      <c r="C583" s="4"/>
      <c r="D583" s="4"/>
      <c r="E583" s="4"/>
      <c r="F583" s="4"/>
      <c r="G583" s="4"/>
      <c r="H583" s="4"/>
      <c r="I583" s="4"/>
      <c r="J583" s="4"/>
      <c r="K583" s="4"/>
      <c r="L583" s="4"/>
      <c r="M583" s="4"/>
    </row>
    <row r="584">
      <c r="A584" s="4"/>
      <c r="B584" s="4"/>
      <c r="C584" s="4"/>
      <c r="D584" s="4"/>
      <c r="E584" s="4"/>
      <c r="F584" s="4"/>
      <c r="G584" s="4"/>
      <c r="H584" s="4"/>
      <c r="I584" s="4"/>
      <c r="J584" s="4"/>
      <c r="K584" s="4"/>
      <c r="L584" s="4"/>
      <c r="M584" s="4"/>
    </row>
    <row r="585">
      <c r="A585" s="4"/>
      <c r="B585" s="4"/>
      <c r="C585" s="4"/>
      <c r="D585" s="4"/>
      <c r="E585" s="4"/>
      <c r="F585" s="4"/>
      <c r="G585" s="4"/>
      <c r="H585" s="4"/>
      <c r="I585" s="4"/>
      <c r="J585" s="4"/>
      <c r="K585" s="4"/>
      <c r="L585" s="4"/>
      <c r="M585" s="4"/>
    </row>
    <row r="586">
      <c r="A586" s="4"/>
      <c r="B586" s="4"/>
      <c r="C586" s="4"/>
      <c r="D586" s="4"/>
      <c r="E586" s="4"/>
      <c r="F586" s="4"/>
      <c r="G586" s="4"/>
      <c r="H586" s="4"/>
      <c r="I586" s="4"/>
      <c r="J586" s="4"/>
      <c r="K586" s="4"/>
      <c r="L586" s="4"/>
      <c r="M586" s="4"/>
    </row>
    <row r="587">
      <c r="A587" s="4"/>
      <c r="B587" s="4"/>
      <c r="C587" s="4"/>
      <c r="D587" s="4"/>
      <c r="E587" s="4"/>
      <c r="F587" s="4"/>
      <c r="G587" s="4"/>
      <c r="H587" s="4"/>
      <c r="I587" s="4"/>
      <c r="J587" s="4"/>
      <c r="K587" s="4"/>
      <c r="L587" s="4"/>
      <c r="M587" s="4"/>
    </row>
    <row r="588">
      <c r="A588" s="4"/>
      <c r="B588" s="4"/>
      <c r="C588" s="4"/>
      <c r="D588" s="4"/>
      <c r="E588" s="4"/>
      <c r="F588" s="4"/>
      <c r="G588" s="4"/>
      <c r="H588" s="4"/>
      <c r="I588" s="4"/>
      <c r="J588" s="4"/>
      <c r="K588" s="4"/>
      <c r="L588" s="4"/>
      <c r="M588" s="4"/>
    </row>
    <row r="589">
      <c r="A589" s="4"/>
      <c r="B589" s="4"/>
      <c r="C589" s="4"/>
      <c r="D589" s="4"/>
      <c r="E589" s="4"/>
      <c r="F589" s="4"/>
      <c r="G589" s="4"/>
      <c r="H589" s="4"/>
      <c r="I589" s="4"/>
      <c r="J589" s="4"/>
      <c r="K589" s="4"/>
      <c r="L589" s="4"/>
      <c r="M589" s="4"/>
    </row>
    <row r="590">
      <c r="A590" s="4"/>
      <c r="B590" s="4"/>
      <c r="C590" s="4"/>
      <c r="D590" s="4"/>
      <c r="E590" s="4"/>
      <c r="F590" s="4"/>
      <c r="G590" s="4"/>
      <c r="H590" s="4"/>
      <c r="I590" s="4"/>
      <c r="J590" s="4"/>
      <c r="K590" s="4"/>
      <c r="L590" s="4"/>
      <c r="M590" s="4"/>
    </row>
    <row r="591">
      <c r="A591" s="4"/>
      <c r="B591" s="4"/>
      <c r="C591" s="4"/>
      <c r="D591" s="4"/>
      <c r="E591" s="4"/>
      <c r="F591" s="4"/>
      <c r="G591" s="4"/>
      <c r="H591" s="4"/>
      <c r="I591" s="4"/>
      <c r="J591" s="4"/>
      <c r="K591" s="4"/>
      <c r="L591" s="4"/>
      <c r="M591" s="4"/>
    </row>
    <row r="592">
      <c r="A592" s="4"/>
      <c r="B592" s="4"/>
      <c r="C592" s="4"/>
      <c r="D592" s="4"/>
      <c r="E592" s="4"/>
      <c r="F592" s="4"/>
      <c r="G592" s="4"/>
      <c r="H592" s="4"/>
      <c r="I592" s="4"/>
      <c r="J592" s="4"/>
      <c r="K592" s="4"/>
      <c r="L592" s="4"/>
      <c r="M592" s="4"/>
    </row>
    <row r="593">
      <c r="A593" s="4"/>
      <c r="B593" s="4"/>
      <c r="C593" s="4"/>
      <c r="D593" s="4"/>
      <c r="E593" s="4"/>
      <c r="F593" s="4"/>
      <c r="G593" s="4"/>
      <c r="H593" s="4"/>
      <c r="I593" s="4"/>
      <c r="J593" s="4"/>
      <c r="K593" s="4"/>
      <c r="L593" s="4"/>
      <c r="M593" s="4"/>
    </row>
    <row r="594">
      <c r="A594" s="4"/>
      <c r="B594" s="4"/>
      <c r="C594" s="4"/>
      <c r="D594" s="4"/>
      <c r="E594" s="4"/>
      <c r="F594" s="4"/>
      <c r="G594" s="4"/>
      <c r="H594" s="4"/>
      <c r="I594" s="4"/>
      <c r="J594" s="4"/>
      <c r="K594" s="4"/>
      <c r="L594" s="4"/>
      <c r="M594" s="4"/>
    </row>
    <row r="595">
      <c r="A595" s="4"/>
      <c r="B595" s="4"/>
      <c r="C595" s="4"/>
      <c r="D595" s="4"/>
      <c r="E595" s="4"/>
      <c r="F595" s="4"/>
      <c r="G595" s="4"/>
      <c r="H595" s="4"/>
      <c r="I595" s="4"/>
      <c r="J595" s="4"/>
      <c r="K595" s="4"/>
      <c r="L595" s="4"/>
      <c r="M595" s="4"/>
    </row>
    <row r="596">
      <c r="A596" s="4"/>
      <c r="B596" s="4"/>
      <c r="C596" s="4"/>
      <c r="D596" s="4"/>
      <c r="E596" s="4"/>
      <c r="F596" s="4"/>
      <c r="G596" s="4"/>
      <c r="H596" s="4"/>
      <c r="I596" s="4"/>
      <c r="J596" s="4"/>
      <c r="K596" s="4"/>
      <c r="L596" s="4"/>
      <c r="M596" s="4"/>
    </row>
    <row r="597">
      <c r="A597" s="4"/>
      <c r="B597" s="4"/>
      <c r="C597" s="4"/>
      <c r="D597" s="4"/>
      <c r="E597" s="4"/>
      <c r="F597" s="4"/>
      <c r="G597" s="4"/>
      <c r="H597" s="4"/>
      <c r="I597" s="4"/>
      <c r="J597" s="4"/>
      <c r="K597" s="4"/>
      <c r="L597" s="4"/>
      <c r="M597" s="4"/>
    </row>
    <row r="598">
      <c r="A598" s="4"/>
      <c r="B598" s="4"/>
      <c r="C598" s="4"/>
      <c r="D598" s="4"/>
      <c r="E598" s="4"/>
      <c r="F598" s="4"/>
      <c r="G598" s="4"/>
      <c r="H598" s="4"/>
      <c r="I598" s="4"/>
      <c r="J598" s="4"/>
      <c r="K598" s="4"/>
      <c r="L598" s="4"/>
      <c r="M598" s="4"/>
    </row>
    <row r="599">
      <c r="A599" s="4"/>
      <c r="B599" s="4"/>
      <c r="C599" s="4"/>
      <c r="D599" s="4"/>
      <c r="E599" s="4"/>
      <c r="F599" s="4"/>
      <c r="G599" s="4"/>
      <c r="H599" s="4"/>
      <c r="I599" s="4"/>
      <c r="J599" s="4"/>
      <c r="K599" s="4"/>
      <c r="L599" s="4"/>
      <c r="M599" s="4"/>
    </row>
    <row r="600">
      <c r="A600" s="4"/>
      <c r="B600" s="4"/>
      <c r="C600" s="4"/>
      <c r="D600" s="4"/>
      <c r="E600" s="4"/>
      <c r="F600" s="4"/>
      <c r="G600" s="4"/>
      <c r="H600" s="4"/>
      <c r="I600" s="4"/>
      <c r="J600" s="4"/>
      <c r="K600" s="4"/>
      <c r="L600" s="4"/>
      <c r="M600" s="4"/>
    </row>
    <row r="601">
      <c r="A601" s="4"/>
      <c r="B601" s="4"/>
      <c r="C601" s="4"/>
      <c r="D601" s="4"/>
      <c r="E601" s="4"/>
      <c r="F601" s="4"/>
      <c r="G601" s="4"/>
      <c r="H601" s="4"/>
      <c r="I601" s="4"/>
      <c r="J601" s="4"/>
      <c r="K601" s="4"/>
      <c r="L601" s="4"/>
      <c r="M601" s="4"/>
    </row>
    <row r="602">
      <c r="A602" s="4"/>
      <c r="B602" s="4"/>
      <c r="C602" s="4"/>
      <c r="D602" s="4"/>
      <c r="E602" s="4"/>
      <c r="F602" s="4"/>
      <c r="G602" s="4"/>
      <c r="H602" s="4"/>
      <c r="I602" s="4"/>
      <c r="J602" s="4"/>
      <c r="K602" s="4"/>
      <c r="L602" s="4"/>
      <c r="M602" s="4"/>
    </row>
    <row r="603">
      <c r="A603" s="4"/>
      <c r="B603" s="4"/>
      <c r="C603" s="4"/>
      <c r="D603" s="4"/>
      <c r="E603" s="4"/>
      <c r="F603" s="4"/>
      <c r="G603" s="4"/>
      <c r="H603" s="4"/>
      <c r="I603" s="4"/>
      <c r="J603" s="4"/>
      <c r="K603" s="4"/>
      <c r="L603" s="4"/>
      <c r="M603" s="4"/>
    </row>
    <row r="604">
      <c r="A604" s="4"/>
      <c r="B604" s="4"/>
      <c r="C604" s="4"/>
      <c r="D604" s="4"/>
      <c r="E604" s="4"/>
      <c r="F604" s="4"/>
      <c r="G604" s="4"/>
      <c r="H604" s="4"/>
      <c r="I604" s="4"/>
      <c r="J604" s="4"/>
      <c r="K604" s="4"/>
      <c r="L604" s="4"/>
      <c r="M604" s="4"/>
    </row>
    <row r="605">
      <c r="A605" s="4"/>
      <c r="B605" s="4"/>
      <c r="C605" s="4"/>
      <c r="D605" s="4"/>
      <c r="E605" s="4"/>
      <c r="F605" s="4"/>
      <c r="G605" s="4"/>
      <c r="H605" s="4"/>
      <c r="I605" s="4"/>
      <c r="J605" s="4"/>
      <c r="K605" s="4"/>
      <c r="L605" s="4"/>
      <c r="M605" s="4"/>
    </row>
    <row r="606">
      <c r="A606" s="4"/>
      <c r="B606" s="4"/>
      <c r="C606" s="4"/>
      <c r="D606" s="4"/>
      <c r="E606" s="4"/>
      <c r="F606" s="4"/>
      <c r="G606" s="4"/>
      <c r="H606" s="4"/>
      <c r="I606" s="4"/>
      <c r="J606" s="4"/>
      <c r="K606" s="4"/>
      <c r="L606" s="4"/>
      <c r="M606" s="4"/>
    </row>
    <row r="607">
      <c r="A607" s="4"/>
      <c r="B607" s="4"/>
      <c r="C607" s="4"/>
      <c r="D607" s="4"/>
      <c r="E607" s="4"/>
      <c r="F607" s="4"/>
      <c r="G607" s="4"/>
      <c r="H607" s="4"/>
      <c r="I607" s="4"/>
      <c r="J607" s="4"/>
      <c r="K607" s="4"/>
      <c r="L607" s="4"/>
      <c r="M607" s="4"/>
    </row>
    <row r="608">
      <c r="A608" s="4"/>
      <c r="B608" s="4"/>
      <c r="C608" s="4"/>
      <c r="D608" s="4"/>
      <c r="E608" s="4"/>
      <c r="F608" s="4"/>
      <c r="G608" s="4"/>
      <c r="H608" s="4"/>
      <c r="I608" s="4"/>
      <c r="J608" s="4"/>
      <c r="K608" s="4"/>
      <c r="L608" s="4"/>
      <c r="M608" s="4"/>
    </row>
    <row r="609">
      <c r="A609" s="4"/>
      <c r="B609" s="4"/>
      <c r="C609" s="4"/>
      <c r="D609" s="4"/>
      <c r="E609" s="4"/>
      <c r="F609" s="4"/>
      <c r="G609" s="4"/>
      <c r="H609" s="4"/>
      <c r="I609" s="4"/>
      <c r="J609" s="4"/>
      <c r="K609" s="4"/>
      <c r="L609" s="4"/>
      <c r="M609" s="4"/>
    </row>
    <row r="610">
      <c r="A610" s="4"/>
      <c r="B610" s="4"/>
      <c r="C610" s="4"/>
      <c r="D610" s="4"/>
      <c r="E610" s="4"/>
      <c r="F610" s="4"/>
      <c r="G610" s="4"/>
      <c r="H610" s="4"/>
      <c r="I610" s="4"/>
      <c r="J610" s="4"/>
      <c r="K610" s="4"/>
      <c r="L610" s="4"/>
      <c r="M610" s="4"/>
    </row>
    <row r="611">
      <c r="A611" s="4"/>
      <c r="B611" s="4"/>
      <c r="C611" s="4"/>
      <c r="D611" s="4"/>
      <c r="E611" s="4"/>
      <c r="F611" s="4"/>
      <c r="G611" s="4"/>
      <c r="H611" s="4"/>
      <c r="I611" s="4"/>
      <c r="J611" s="4"/>
      <c r="K611" s="4"/>
      <c r="L611" s="4"/>
      <c r="M611" s="4"/>
    </row>
    <row r="612">
      <c r="A612" s="4"/>
      <c r="B612" s="4"/>
      <c r="C612" s="4"/>
      <c r="D612" s="4"/>
      <c r="E612" s="4"/>
      <c r="F612" s="4"/>
      <c r="G612" s="4"/>
      <c r="H612" s="4"/>
      <c r="I612" s="4"/>
      <c r="J612" s="4"/>
      <c r="K612" s="4"/>
      <c r="L612" s="4"/>
      <c r="M612" s="4"/>
    </row>
    <row r="613">
      <c r="A613" s="4"/>
      <c r="B613" s="4"/>
      <c r="C613" s="4"/>
      <c r="D613" s="4"/>
      <c r="E613" s="4"/>
      <c r="F613" s="4"/>
      <c r="G613" s="4"/>
      <c r="H613" s="4"/>
      <c r="I613" s="4"/>
      <c r="J613" s="4"/>
      <c r="K613" s="4"/>
      <c r="L613" s="4"/>
      <c r="M613" s="4"/>
    </row>
    <row r="614">
      <c r="A614" s="4"/>
      <c r="B614" s="4"/>
      <c r="C614" s="4"/>
      <c r="D614" s="4"/>
      <c r="E614" s="4"/>
      <c r="F614" s="4"/>
      <c r="G614" s="4"/>
      <c r="H614" s="4"/>
      <c r="I614" s="4"/>
      <c r="J614" s="4"/>
      <c r="K614" s="4"/>
      <c r="L614" s="4"/>
      <c r="M614" s="4"/>
    </row>
    <row r="615">
      <c r="A615" s="4"/>
      <c r="B615" s="4"/>
      <c r="C615" s="4"/>
      <c r="D615" s="4"/>
      <c r="E615" s="4"/>
      <c r="F615" s="4"/>
      <c r="G615" s="4"/>
      <c r="H615" s="4"/>
      <c r="I615" s="4"/>
      <c r="J615" s="4"/>
      <c r="K615" s="4"/>
      <c r="L615" s="4"/>
      <c r="M615" s="4"/>
    </row>
    <row r="616">
      <c r="A616" s="4"/>
      <c r="B616" s="4"/>
      <c r="C616" s="4"/>
      <c r="D616" s="4"/>
      <c r="E616" s="4"/>
      <c r="F616" s="4"/>
      <c r="G616" s="4"/>
      <c r="H616" s="4"/>
      <c r="I616" s="4"/>
      <c r="J616" s="4"/>
      <c r="K616" s="4"/>
      <c r="L616" s="4"/>
      <c r="M616" s="4"/>
    </row>
    <row r="617">
      <c r="A617" s="4"/>
      <c r="B617" s="4"/>
      <c r="C617" s="4"/>
      <c r="D617" s="4"/>
      <c r="E617" s="4"/>
      <c r="F617" s="4"/>
      <c r="G617" s="4"/>
      <c r="H617" s="4"/>
      <c r="I617" s="4"/>
      <c r="J617" s="4"/>
      <c r="K617" s="4"/>
      <c r="L617" s="4"/>
      <c r="M617" s="4"/>
    </row>
    <row r="618">
      <c r="A618" s="4"/>
      <c r="B618" s="4"/>
      <c r="C618" s="4"/>
      <c r="D618" s="4"/>
      <c r="E618" s="4"/>
      <c r="F618" s="4"/>
      <c r="G618" s="4"/>
      <c r="H618" s="4"/>
      <c r="I618" s="4"/>
      <c r="J618" s="4"/>
      <c r="K618" s="4"/>
      <c r="L618" s="4"/>
      <c r="M618" s="4"/>
    </row>
    <row r="619">
      <c r="A619" s="4"/>
      <c r="B619" s="4"/>
      <c r="C619" s="4"/>
      <c r="D619" s="4"/>
      <c r="E619" s="4"/>
      <c r="F619" s="4"/>
      <c r="G619" s="4"/>
      <c r="H619" s="4"/>
      <c r="I619" s="4"/>
      <c r="J619" s="4"/>
      <c r="K619" s="4"/>
      <c r="L619" s="4"/>
      <c r="M619" s="4"/>
    </row>
    <row r="620">
      <c r="A620" s="4"/>
      <c r="B620" s="4"/>
      <c r="C620" s="4"/>
      <c r="D620" s="4"/>
      <c r="E620" s="4"/>
      <c r="F620" s="4"/>
      <c r="G620" s="4"/>
      <c r="H620" s="4"/>
      <c r="I620" s="4"/>
      <c r="J620" s="4"/>
      <c r="K620" s="4"/>
      <c r="L620" s="4"/>
      <c r="M620" s="4"/>
    </row>
    <row r="621">
      <c r="A621" s="4"/>
      <c r="B621" s="4"/>
      <c r="C621" s="4"/>
      <c r="D621" s="4"/>
      <c r="E621" s="4"/>
      <c r="F621" s="4"/>
      <c r="G621" s="4"/>
      <c r="H621" s="4"/>
      <c r="I621" s="4"/>
      <c r="J621" s="4"/>
      <c r="K621" s="4"/>
      <c r="L621" s="4"/>
      <c r="M621" s="4"/>
    </row>
    <row r="622">
      <c r="A622" s="4"/>
      <c r="B622" s="4"/>
      <c r="C622" s="4"/>
      <c r="D622" s="4"/>
      <c r="E622" s="4"/>
      <c r="F622" s="4"/>
      <c r="G622" s="4"/>
      <c r="H622" s="4"/>
      <c r="I622" s="4"/>
      <c r="J622" s="4"/>
      <c r="K622" s="4"/>
      <c r="L622" s="4"/>
      <c r="M622" s="4"/>
    </row>
    <row r="623">
      <c r="A623" s="4"/>
      <c r="B623" s="4"/>
      <c r="C623" s="4"/>
      <c r="D623" s="4"/>
      <c r="E623" s="4"/>
      <c r="F623" s="4"/>
      <c r="G623" s="4"/>
      <c r="H623" s="4"/>
      <c r="I623" s="4"/>
      <c r="J623" s="4"/>
      <c r="K623" s="4"/>
      <c r="L623" s="4"/>
      <c r="M623" s="4"/>
    </row>
    <row r="624">
      <c r="A624" s="4"/>
      <c r="B624" s="4"/>
      <c r="C624" s="4"/>
      <c r="D624" s="4"/>
      <c r="E624" s="4"/>
      <c r="F624" s="4"/>
      <c r="G624" s="4"/>
      <c r="H624" s="4"/>
      <c r="I624" s="4"/>
      <c r="J624" s="4"/>
      <c r="K624" s="4"/>
      <c r="L624" s="4"/>
      <c r="M624" s="4"/>
    </row>
    <row r="625">
      <c r="A625" s="4"/>
      <c r="B625" s="4"/>
      <c r="C625" s="4"/>
      <c r="D625" s="4"/>
      <c r="E625" s="4"/>
      <c r="F625" s="4"/>
      <c r="G625" s="4"/>
      <c r="H625" s="4"/>
      <c r="I625" s="4"/>
      <c r="J625" s="4"/>
      <c r="K625" s="4"/>
      <c r="L625" s="4"/>
      <c r="M625" s="4"/>
    </row>
    <row r="626">
      <c r="A626" s="4"/>
      <c r="B626" s="4"/>
      <c r="C626" s="4"/>
      <c r="D626" s="4"/>
      <c r="E626" s="4"/>
      <c r="F626" s="4"/>
      <c r="G626" s="4"/>
      <c r="H626" s="4"/>
      <c r="I626" s="4"/>
      <c r="J626" s="4"/>
      <c r="K626" s="4"/>
      <c r="L626" s="4"/>
      <c r="M626" s="4"/>
    </row>
    <row r="627">
      <c r="A627" s="4"/>
      <c r="B627" s="4"/>
      <c r="C627" s="4"/>
      <c r="D627" s="4"/>
      <c r="E627" s="4"/>
      <c r="F627" s="4"/>
      <c r="G627" s="4"/>
      <c r="H627" s="4"/>
      <c r="I627" s="4"/>
      <c r="J627" s="4"/>
      <c r="K627" s="4"/>
      <c r="L627" s="4"/>
      <c r="M627" s="4"/>
    </row>
    <row r="628">
      <c r="A628" s="4"/>
      <c r="B628" s="4"/>
      <c r="C628" s="4"/>
      <c r="D628" s="4"/>
      <c r="E628" s="4"/>
      <c r="F628" s="4"/>
      <c r="G628" s="4"/>
      <c r="H628" s="4"/>
      <c r="I628" s="4"/>
      <c r="J628" s="4"/>
      <c r="K628" s="4"/>
      <c r="L628" s="4"/>
      <c r="M628" s="4"/>
    </row>
    <row r="629">
      <c r="A629" s="4"/>
      <c r="B629" s="4"/>
      <c r="C629" s="4"/>
      <c r="D629" s="4"/>
      <c r="E629" s="4"/>
      <c r="F629" s="4"/>
      <c r="G629" s="4"/>
      <c r="H629" s="4"/>
      <c r="I629" s="4"/>
      <c r="J629" s="4"/>
      <c r="K629" s="4"/>
      <c r="L629" s="4"/>
      <c r="M629" s="4"/>
    </row>
    <row r="630">
      <c r="A630" s="4"/>
      <c r="B630" s="4"/>
      <c r="C630" s="4"/>
      <c r="D630" s="4"/>
      <c r="E630" s="4"/>
      <c r="F630" s="4"/>
      <c r="G630" s="4"/>
      <c r="H630" s="4"/>
      <c r="I630" s="4"/>
      <c r="J630" s="4"/>
      <c r="K630" s="4"/>
      <c r="L630" s="4"/>
      <c r="M630" s="4"/>
    </row>
    <row r="631">
      <c r="A631" s="4"/>
      <c r="B631" s="4"/>
      <c r="C631" s="4"/>
      <c r="D631" s="4"/>
      <c r="E631" s="4"/>
      <c r="F631" s="4"/>
      <c r="G631" s="4"/>
      <c r="H631" s="4"/>
      <c r="I631" s="4"/>
      <c r="J631" s="4"/>
      <c r="K631" s="4"/>
      <c r="L631" s="4"/>
      <c r="M631" s="4"/>
    </row>
    <row r="632">
      <c r="A632" s="4"/>
      <c r="B632" s="4"/>
      <c r="C632" s="4"/>
      <c r="D632" s="4"/>
      <c r="E632" s="4"/>
      <c r="F632" s="4"/>
      <c r="G632" s="4"/>
      <c r="H632" s="4"/>
      <c r="I632" s="4"/>
      <c r="J632" s="4"/>
      <c r="K632" s="4"/>
      <c r="L632" s="4"/>
      <c r="M632" s="4"/>
    </row>
    <row r="633">
      <c r="A633" s="4"/>
      <c r="B633" s="4"/>
      <c r="C633" s="4"/>
      <c r="D633" s="4"/>
      <c r="E633" s="4"/>
      <c r="F633" s="4"/>
      <c r="G633" s="4"/>
      <c r="H633" s="4"/>
      <c r="I633" s="4"/>
      <c r="J633" s="4"/>
      <c r="K633" s="4"/>
      <c r="L633" s="4"/>
      <c r="M633" s="4"/>
    </row>
    <row r="634">
      <c r="A634" s="4"/>
      <c r="B634" s="4"/>
      <c r="C634" s="4"/>
      <c r="D634" s="4"/>
      <c r="E634" s="4"/>
      <c r="F634" s="4"/>
      <c r="G634" s="4"/>
      <c r="H634" s="4"/>
      <c r="I634" s="4"/>
      <c r="J634" s="4"/>
      <c r="K634" s="4"/>
      <c r="L634" s="4"/>
      <c r="M634" s="4"/>
    </row>
    <row r="635">
      <c r="A635" s="4"/>
      <c r="B635" s="4"/>
      <c r="C635" s="4"/>
      <c r="D635" s="4"/>
      <c r="E635" s="4"/>
      <c r="F635" s="4"/>
      <c r="G635" s="4"/>
      <c r="H635" s="4"/>
      <c r="I635" s="4"/>
      <c r="J635" s="4"/>
      <c r="K635" s="4"/>
      <c r="L635" s="4"/>
      <c r="M635" s="4"/>
    </row>
    <row r="636">
      <c r="A636" s="4"/>
      <c r="B636" s="4"/>
      <c r="C636" s="4"/>
      <c r="D636" s="4"/>
      <c r="E636" s="4"/>
      <c r="F636" s="4"/>
      <c r="G636" s="4"/>
      <c r="H636" s="4"/>
      <c r="I636" s="4"/>
      <c r="J636" s="4"/>
      <c r="K636" s="4"/>
      <c r="L636" s="4"/>
      <c r="M636" s="4"/>
    </row>
    <row r="637">
      <c r="A637" s="4"/>
      <c r="B637" s="4"/>
      <c r="C637" s="4"/>
      <c r="D637" s="4"/>
      <c r="E637" s="4"/>
      <c r="F637" s="4"/>
      <c r="G637" s="4"/>
      <c r="H637" s="4"/>
      <c r="I637" s="4"/>
      <c r="J637" s="4"/>
      <c r="K637" s="4"/>
      <c r="L637" s="4"/>
      <c r="M637" s="4"/>
    </row>
    <row r="638">
      <c r="A638" s="4"/>
      <c r="B638" s="4"/>
      <c r="C638" s="4"/>
      <c r="D638" s="4"/>
      <c r="E638" s="4"/>
      <c r="F638" s="4"/>
      <c r="G638" s="4"/>
      <c r="H638" s="4"/>
      <c r="I638" s="4"/>
      <c r="J638" s="4"/>
      <c r="K638" s="4"/>
      <c r="L638" s="4"/>
      <c r="M638" s="4"/>
    </row>
    <row r="639">
      <c r="A639" s="4"/>
      <c r="B639" s="4"/>
      <c r="C639" s="4"/>
      <c r="D639" s="4"/>
      <c r="E639" s="4"/>
      <c r="F639" s="4"/>
      <c r="G639" s="4"/>
      <c r="H639" s="4"/>
      <c r="I639" s="4"/>
      <c r="J639" s="4"/>
      <c r="K639" s="4"/>
      <c r="L639" s="4"/>
      <c r="M639" s="4"/>
    </row>
    <row r="640">
      <c r="A640" s="4"/>
      <c r="B640" s="4"/>
      <c r="C640" s="4"/>
      <c r="D640" s="4"/>
      <c r="E640" s="4"/>
      <c r="F640" s="4"/>
      <c r="G640" s="4"/>
      <c r="H640" s="4"/>
      <c r="I640" s="4"/>
      <c r="J640" s="4"/>
      <c r="K640" s="4"/>
      <c r="L640" s="4"/>
      <c r="M640" s="4"/>
    </row>
    <row r="641">
      <c r="A641" s="4"/>
      <c r="B641" s="4"/>
      <c r="C641" s="4"/>
      <c r="D641" s="4"/>
      <c r="E641" s="4"/>
      <c r="F641" s="4"/>
      <c r="G641" s="4"/>
      <c r="H641" s="4"/>
      <c r="I641" s="4"/>
      <c r="J641" s="4"/>
      <c r="K641" s="4"/>
      <c r="L641" s="4"/>
      <c r="M641" s="4"/>
    </row>
    <row r="642">
      <c r="A642" s="4"/>
      <c r="B642" s="4"/>
      <c r="C642" s="4"/>
      <c r="D642" s="4"/>
      <c r="E642" s="4"/>
      <c r="F642" s="4"/>
      <c r="G642" s="4"/>
      <c r="H642" s="4"/>
      <c r="I642" s="4"/>
      <c r="J642" s="4"/>
      <c r="K642" s="4"/>
      <c r="L642" s="4"/>
      <c r="M642" s="4"/>
    </row>
    <row r="643">
      <c r="A643" s="4"/>
      <c r="B643" s="4"/>
      <c r="C643" s="4"/>
      <c r="D643" s="4"/>
      <c r="E643" s="4"/>
      <c r="F643" s="4"/>
      <c r="G643" s="4"/>
      <c r="H643" s="4"/>
      <c r="I643" s="4"/>
      <c r="J643" s="4"/>
      <c r="K643" s="4"/>
      <c r="L643" s="4"/>
      <c r="M643" s="4"/>
    </row>
    <row r="644">
      <c r="A644" s="4"/>
      <c r="B644" s="4"/>
      <c r="C644" s="4"/>
      <c r="D644" s="4"/>
      <c r="E644" s="4"/>
      <c r="F644" s="4"/>
      <c r="G644" s="4"/>
      <c r="H644" s="4"/>
      <c r="I644" s="4"/>
      <c r="J644" s="4"/>
      <c r="K644" s="4"/>
      <c r="L644" s="4"/>
      <c r="M644" s="4"/>
    </row>
    <row r="645">
      <c r="A645" s="4"/>
      <c r="B645" s="4"/>
      <c r="C645" s="4"/>
      <c r="D645" s="4"/>
      <c r="E645" s="4"/>
      <c r="F645" s="4"/>
      <c r="G645" s="4"/>
      <c r="H645" s="4"/>
      <c r="I645" s="4"/>
      <c r="J645" s="4"/>
      <c r="K645" s="4"/>
      <c r="L645" s="4"/>
      <c r="M645" s="4"/>
    </row>
    <row r="646">
      <c r="A646" s="4"/>
      <c r="B646" s="4"/>
      <c r="C646" s="4"/>
      <c r="D646" s="4"/>
      <c r="E646" s="4"/>
      <c r="F646" s="4"/>
      <c r="G646" s="4"/>
      <c r="H646" s="4"/>
      <c r="I646" s="4"/>
      <c r="J646" s="4"/>
      <c r="K646" s="4"/>
      <c r="L646" s="4"/>
      <c r="M646" s="4"/>
    </row>
    <row r="647">
      <c r="A647" s="4"/>
      <c r="B647" s="4"/>
      <c r="C647" s="4"/>
      <c r="D647" s="4"/>
      <c r="E647" s="4"/>
      <c r="F647" s="4"/>
      <c r="G647" s="4"/>
      <c r="H647" s="4"/>
      <c r="I647" s="4"/>
      <c r="J647" s="4"/>
      <c r="K647" s="4"/>
      <c r="L647" s="4"/>
      <c r="M647" s="4"/>
    </row>
    <row r="648">
      <c r="A648" s="4"/>
      <c r="B648" s="4"/>
      <c r="C648" s="4"/>
      <c r="D648" s="4"/>
      <c r="E648" s="4"/>
      <c r="F648" s="4"/>
      <c r="G648" s="4"/>
      <c r="H648" s="4"/>
      <c r="I648" s="4"/>
      <c r="J648" s="4"/>
      <c r="K648" s="4"/>
      <c r="L648" s="4"/>
      <c r="M648" s="4"/>
    </row>
    <row r="649">
      <c r="A649" s="4"/>
      <c r="B649" s="4"/>
      <c r="C649" s="4"/>
      <c r="D649" s="4"/>
      <c r="E649" s="4"/>
      <c r="F649" s="4"/>
      <c r="G649" s="4"/>
      <c r="H649" s="4"/>
      <c r="I649" s="4"/>
      <c r="J649" s="4"/>
      <c r="K649" s="4"/>
      <c r="L649" s="4"/>
      <c r="M649" s="4"/>
    </row>
    <row r="650">
      <c r="A650" s="4"/>
      <c r="B650" s="4"/>
      <c r="C650" s="4"/>
      <c r="D650" s="4"/>
      <c r="E650" s="4"/>
      <c r="F650" s="4"/>
      <c r="G650" s="4"/>
      <c r="H650" s="4"/>
      <c r="I650" s="4"/>
      <c r="J650" s="4"/>
      <c r="K650" s="4"/>
      <c r="L650" s="4"/>
      <c r="M650" s="4"/>
    </row>
    <row r="651">
      <c r="A651" s="4"/>
      <c r="B651" s="4"/>
      <c r="C651" s="4"/>
      <c r="D651" s="4"/>
      <c r="E651" s="4"/>
      <c r="F651" s="4"/>
      <c r="G651" s="4"/>
      <c r="H651" s="4"/>
      <c r="I651" s="4"/>
      <c r="J651" s="4"/>
      <c r="K651" s="4"/>
      <c r="L651" s="4"/>
      <c r="M651" s="4"/>
    </row>
    <row r="652">
      <c r="A652" s="4"/>
      <c r="B652" s="4"/>
      <c r="C652" s="4"/>
      <c r="D652" s="4"/>
      <c r="E652" s="4"/>
      <c r="F652" s="4"/>
      <c r="G652" s="4"/>
      <c r="H652" s="4"/>
      <c r="I652" s="4"/>
      <c r="J652" s="4"/>
      <c r="K652" s="4"/>
      <c r="L652" s="4"/>
      <c r="M652" s="4"/>
    </row>
    <row r="653">
      <c r="A653" s="4"/>
      <c r="B653" s="4"/>
      <c r="C653" s="4"/>
      <c r="D653" s="4"/>
      <c r="E653" s="4"/>
      <c r="F653" s="4"/>
      <c r="G653" s="4"/>
      <c r="H653" s="4"/>
      <c r="I653" s="4"/>
      <c r="J653" s="4"/>
      <c r="K653" s="4"/>
      <c r="L653" s="4"/>
      <c r="M653" s="4"/>
    </row>
    <row r="654">
      <c r="A654" s="4"/>
      <c r="B654" s="4"/>
      <c r="C654" s="4"/>
      <c r="D654" s="4"/>
      <c r="E654" s="4"/>
      <c r="F654" s="4"/>
      <c r="G654" s="4"/>
      <c r="H654" s="4"/>
      <c r="I654" s="4"/>
      <c r="J654" s="4"/>
      <c r="K654" s="4"/>
      <c r="L654" s="4"/>
      <c r="M654" s="4"/>
    </row>
    <row r="655">
      <c r="A655" s="4"/>
      <c r="B655" s="4"/>
      <c r="C655" s="4"/>
      <c r="D655" s="4"/>
      <c r="E655" s="4"/>
      <c r="F655" s="4"/>
      <c r="G655" s="4"/>
      <c r="H655" s="4"/>
      <c r="I655" s="4"/>
      <c r="J655" s="4"/>
      <c r="K655" s="4"/>
      <c r="L655" s="4"/>
      <c r="M655" s="4"/>
    </row>
    <row r="656">
      <c r="A656" s="4"/>
      <c r="B656" s="4"/>
      <c r="C656" s="4"/>
      <c r="D656" s="4"/>
      <c r="E656" s="4"/>
      <c r="F656" s="4"/>
      <c r="G656" s="4"/>
      <c r="H656" s="4"/>
      <c r="I656" s="4"/>
      <c r="J656" s="4"/>
      <c r="K656" s="4"/>
      <c r="L656" s="4"/>
      <c r="M656" s="4"/>
    </row>
    <row r="657">
      <c r="A657" s="4"/>
      <c r="B657" s="4"/>
      <c r="C657" s="4"/>
      <c r="D657" s="4"/>
      <c r="E657" s="4"/>
      <c r="F657" s="4"/>
      <c r="G657" s="4"/>
      <c r="H657" s="4"/>
      <c r="I657" s="4"/>
      <c r="J657" s="4"/>
      <c r="K657" s="4"/>
      <c r="L657" s="4"/>
      <c r="M657" s="4"/>
    </row>
    <row r="658">
      <c r="A658" s="4"/>
      <c r="B658" s="4"/>
      <c r="C658" s="4"/>
      <c r="D658" s="4"/>
      <c r="E658" s="4"/>
      <c r="F658" s="4"/>
      <c r="G658" s="4"/>
      <c r="H658" s="4"/>
      <c r="I658" s="4"/>
      <c r="J658" s="4"/>
      <c r="K658" s="4"/>
      <c r="L658" s="4"/>
      <c r="M658" s="4"/>
    </row>
    <row r="659">
      <c r="A659" s="4"/>
      <c r="B659" s="4"/>
      <c r="C659" s="4"/>
      <c r="D659" s="4"/>
      <c r="E659" s="4"/>
      <c r="F659" s="4"/>
      <c r="G659" s="4"/>
      <c r="H659" s="4"/>
      <c r="I659" s="4"/>
      <c r="J659" s="4"/>
      <c r="K659" s="4"/>
      <c r="L659" s="4"/>
      <c r="M659" s="4"/>
    </row>
    <row r="660">
      <c r="A660" s="4"/>
      <c r="B660" s="4"/>
      <c r="C660" s="4"/>
      <c r="D660" s="4"/>
      <c r="E660" s="4"/>
      <c r="F660" s="4"/>
      <c r="G660" s="4"/>
      <c r="H660" s="4"/>
      <c r="I660" s="4"/>
      <c r="J660" s="4"/>
      <c r="K660" s="4"/>
      <c r="L660" s="4"/>
      <c r="M660" s="4"/>
    </row>
    <row r="661">
      <c r="A661" s="4"/>
      <c r="B661" s="4"/>
      <c r="C661" s="4"/>
      <c r="D661" s="4"/>
      <c r="E661" s="4"/>
      <c r="F661" s="4"/>
      <c r="G661" s="4"/>
      <c r="H661" s="4"/>
      <c r="I661" s="4"/>
      <c r="J661" s="4"/>
      <c r="K661" s="4"/>
      <c r="L661" s="4"/>
      <c r="M661" s="4"/>
    </row>
    <row r="662">
      <c r="A662" s="4"/>
      <c r="B662" s="4"/>
      <c r="C662" s="4"/>
      <c r="D662" s="4"/>
      <c r="E662" s="4"/>
      <c r="F662" s="4"/>
      <c r="G662" s="4"/>
      <c r="H662" s="4"/>
      <c r="I662" s="4"/>
      <c r="J662" s="4"/>
      <c r="K662" s="4"/>
      <c r="L662" s="4"/>
      <c r="M662" s="4"/>
    </row>
    <row r="663">
      <c r="A663" s="4"/>
      <c r="B663" s="4"/>
      <c r="C663" s="4"/>
      <c r="D663" s="4"/>
      <c r="E663" s="4"/>
      <c r="F663" s="4"/>
      <c r="G663" s="4"/>
      <c r="H663" s="4"/>
      <c r="I663" s="4"/>
      <c r="J663" s="4"/>
      <c r="K663" s="4"/>
      <c r="L663" s="4"/>
      <c r="M663" s="4"/>
    </row>
    <row r="664">
      <c r="A664" s="4"/>
      <c r="B664" s="4"/>
      <c r="C664" s="4"/>
      <c r="D664" s="4"/>
      <c r="E664" s="4"/>
      <c r="F664" s="4"/>
      <c r="G664" s="4"/>
      <c r="H664" s="4"/>
      <c r="I664" s="4"/>
      <c r="J664" s="4"/>
      <c r="K664" s="4"/>
      <c r="L664" s="4"/>
      <c r="M664" s="4"/>
    </row>
    <row r="665">
      <c r="A665" s="4"/>
      <c r="B665" s="4"/>
      <c r="C665" s="4"/>
      <c r="D665" s="4"/>
      <c r="E665" s="4"/>
      <c r="F665" s="4"/>
      <c r="G665" s="4"/>
      <c r="H665" s="4"/>
      <c r="I665" s="4"/>
      <c r="J665" s="4"/>
      <c r="K665" s="4"/>
      <c r="L665" s="4"/>
      <c r="M665" s="4"/>
    </row>
    <row r="666">
      <c r="A666" s="4"/>
      <c r="B666" s="4"/>
      <c r="C666" s="4"/>
      <c r="D666" s="4"/>
      <c r="E666" s="4"/>
      <c r="F666" s="4"/>
      <c r="G666" s="4"/>
      <c r="H666" s="4"/>
      <c r="I666" s="4"/>
      <c r="J666" s="4"/>
      <c r="K666" s="4"/>
      <c r="L666" s="4"/>
      <c r="M666" s="4"/>
    </row>
    <row r="667">
      <c r="A667" s="4"/>
      <c r="B667" s="4"/>
      <c r="C667" s="4"/>
      <c r="D667" s="4"/>
      <c r="E667" s="4"/>
      <c r="F667" s="4"/>
      <c r="G667" s="4"/>
      <c r="H667" s="4"/>
      <c r="I667" s="4"/>
      <c r="J667" s="4"/>
      <c r="K667" s="4"/>
      <c r="L667" s="4"/>
      <c r="M667" s="4"/>
    </row>
    <row r="668">
      <c r="A668" s="4"/>
      <c r="B668" s="4"/>
      <c r="C668" s="4"/>
      <c r="D668" s="4"/>
      <c r="E668" s="4"/>
      <c r="F668" s="4"/>
      <c r="G668" s="4"/>
      <c r="H668" s="4"/>
      <c r="I668" s="4"/>
      <c r="J668" s="4"/>
      <c r="K668" s="4"/>
      <c r="L668" s="4"/>
      <c r="M668" s="4"/>
    </row>
    <row r="669">
      <c r="A669" s="4"/>
      <c r="B669" s="4"/>
      <c r="C669" s="4"/>
      <c r="D669" s="4"/>
      <c r="E669" s="4"/>
      <c r="F669" s="4"/>
      <c r="G669" s="4"/>
      <c r="H669" s="4"/>
      <c r="I669" s="4"/>
      <c r="J669" s="4"/>
      <c r="K669" s="4"/>
      <c r="L669" s="4"/>
      <c r="M669" s="4"/>
    </row>
    <row r="670">
      <c r="A670" s="4"/>
      <c r="B670" s="4"/>
      <c r="C670" s="4"/>
      <c r="D670" s="4"/>
      <c r="E670" s="4"/>
      <c r="F670" s="4"/>
      <c r="G670" s="4"/>
      <c r="H670" s="4"/>
      <c r="I670" s="4"/>
      <c r="J670" s="4"/>
      <c r="K670" s="4"/>
      <c r="L670" s="4"/>
      <c r="M670" s="4"/>
    </row>
    <row r="671">
      <c r="A671" s="4"/>
      <c r="B671" s="4"/>
      <c r="C671" s="4"/>
      <c r="D671" s="4"/>
      <c r="E671" s="4"/>
      <c r="F671" s="4"/>
      <c r="G671" s="4"/>
      <c r="H671" s="4"/>
      <c r="I671" s="4"/>
      <c r="J671" s="4"/>
      <c r="K671" s="4"/>
      <c r="L671" s="4"/>
      <c r="M671" s="4"/>
    </row>
    <row r="672">
      <c r="A672" s="4"/>
      <c r="B672" s="4"/>
      <c r="C672" s="4"/>
      <c r="D672" s="4"/>
      <c r="E672" s="4"/>
      <c r="F672" s="4"/>
      <c r="G672" s="4"/>
      <c r="H672" s="4"/>
      <c r="I672" s="4"/>
      <c r="J672" s="4"/>
      <c r="K672" s="4"/>
      <c r="L672" s="4"/>
      <c r="M672" s="4"/>
    </row>
    <row r="673">
      <c r="A673" s="4"/>
      <c r="B673" s="4"/>
      <c r="C673" s="4"/>
      <c r="D673" s="4"/>
      <c r="E673" s="4"/>
      <c r="F673" s="4"/>
      <c r="G673" s="4"/>
      <c r="H673" s="4"/>
      <c r="I673" s="4"/>
      <c r="J673" s="4"/>
      <c r="K673" s="4"/>
      <c r="L673" s="4"/>
      <c r="M673" s="4"/>
    </row>
    <row r="674">
      <c r="A674" s="4"/>
      <c r="B674" s="4"/>
      <c r="C674" s="4"/>
      <c r="D674" s="4"/>
      <c r="E674" s="4"/>
      <c r="F674" s="4"/>
      <c r="G674" s="4"/>
      <c r="H674" s="4"/>
      <c r="I674" s="4"/>
      <c r="J674" s="4"/>
      <c r="K674" s="4"/>
      <c r="L674" s="4"/>
      <c r="M674" s="4"/>
    </row>
    <row r="675">
      <c r="A675" s="4"/>
      <c r="B675" s="4"/>
      <c r="C675" s="4"/>
      <c r="D675" s="4"/>
      <c r="E675" s="4"/>
      <c r="F675" s="4"/>
      <c r="G675" s="4"/>
      <c r="H675" s="4"/>
      <c r="I675" s="4"/>
      <c r="J675" s="4"/>
      <c r="K675" s="4"/>
      <c r="L675" s="4"/>
      <c r="M675" s="4"/>
    </row>
    <row r="676">
      <c r="A676" s="4"/>
      <c r="B676" s="4"/>
      <c r="C676" s="4"/>
      <c r="D676" s="4"/>
      <c r="E676" s="4"/>
      <c r="F676" s="4"/>
      <c r="G676" s="4"/>
      <c r="H676" s="4"/>
      <c r="I676" s="4"/>
      <c r="J676" s="4"/>
      <c r="K676" s="4"/>
      <c r="L676" s="4"/>
      <c r="M676" s="4"/>
    </row>
    <row r="677">
      <c r="A677" s="4"/>
      <c r="B677" s="4"/>
      <c r="C677" s="4"/>
      <c r="D677" s="4"/>
      <c r="E677" s="4"/>
      <c r="F677" s="4"/>
      <c r="G677" s="4"/>
      <c r="H677" s="4"/>
      <c r="I677" s="4"/>
      <c r="J677" s="4"/>
      <c r="K677" s="4"/>
      <c r="L677" s="4"/>
      <c r="M677" s="4"/>
    </row>
    <row r="678">
      <c r="A678" s="4"/>
      <c r="B678" s="4"/>
      <c r="C678" s="4"/>
      <c r="D678" s="4"/>
      <c r="E678" s="4"/>
      <c r="F678" s="4"/>
      <c r="G678" s="4"/>
      <c r="H678" s="4"/>
      <c r="I678" s="4"/>
      <c r="J678" s="4"/>
      <c r="K678" s="4"/>
      <c r="L678" s="4"/>
      <c r="M678" s="4"/>
    </row>
    <row r="679">
      <c r="A679" s="4"/>
      <c r="B679" s="4"/>
      <c r="C679" s="4"/>
      <c r="D679" s="4"/>
      <c r="E679" s="4"/>
      <c r="F679" s="4"/>
      <c r="G679" s="4"/>
      <c r="H679" s="4"/>
      <c r="I679" s="4"/>
      <c r="J679" s="4"/>
      <c r="K679" s="4"/>
      <c r="L679" s="4"/>
      <c r="M679" s="4"/>
    </row>
    <row r="680">
      <c r="A680" s="4"/>
      <c r="B680" s="4"/>
      <c r="C680" s="4"/>
      <c r="D680" s="4"/>
      <c r="E680" s="4"/>
      <c r="F680" s="4"/>
      <c r="G680" s="4"/>
      <c r="H680" s="4"/>
      <c r="I680" s="4"/>
      <c r="J680" s="4"/>
      <c r="K680" s="4"/>
      <c r="L680" s="4"/>
      <c r="M680" s="4"/>
    </row>
    <row r="681">
      <c r="A681" s="4"/>
      <c r="B681" s="4"/>
      <c r="C681" s="4"/>
      <c r="D681" s="4"/>
      <c r="E681" s="4"/>
      <c r="F681" s="4"/>
      <c r="G681" s="4"/>
      <c r="H681" s="4"/>
      <c r="I681" s="4"/>
      <c r="J681" s="4"/>
      <c r="K681" s="4"/>
      <c r="L681" s="4"/>
      <c r="M681" s="4"/>
    </row>
    <row r="682">
      <c r="A682" s="4"/>
      <c r="B682" s="4"/>
      <c r="C682" s="4"/>
      <c r="D682" s="4"/>
      <c r="E682" s="4"/>
      <c r="F682" s="4"/>
      <c r="G682" s="4"/>
      <c r="H682" s="4"/>
      <c r="I682" s="4"/>
      <c r="J682" s="4"/>
      <c r="K682" s="4"/>
      <c r="L682" s="4"/>
      <c r="M682" s="4"/>
    </row>
    <row r="683">
      <c r="A683" s="4"/>
      <c r="B683" s="4"/>
      <c r="C683" s="4"/>
      <c r="D683" s="4"/>
      <c r="E683" s="4"/>
      <c r="F683" s="4"/>
      <c r="G683" s="4"/>
      <c r="H683" s="4"/>
      <c r="I683" s="4"/>
      <c r="J683" s="4"/>
      <c r="K683" s="4"/>
      <c r="L683" s="4"/>
      <c r="M683" s="4"/>
    </row>
    <row r="684">
      <c r="A684" s="4"/>
      <c r="B684" s="4"/>
      <c r="C684" s="4"/>
      <c r="D684" s="4"/>
      <c r="E684" s="4"/>
      <c r="F684" s="4"/>
      <c r="G684" s="4"/>
      <c r="H684" s="4"/>
      <c r="I684" s="4"/>
      <c r="J684" s="4"/>
      <c r="K684" s="4"/>
      <c r="L684" s="4"/>
      <c r="M684" s="4"/>
    </row>
    <row r="685">
      <c r="A685" s="4"/>
      <c r="B685" s="4"/>
      <c r="C685" s="4"/>
      <c r="D685" s="4"/>
      <c r="E685" s="4"/>
      <c r="F685" s="4"/>
      <c r="G685" s="4"/>
      <c r="H685" s="4"/>
      <c r="I685" s="4"/>
      <c r="J685" s="4"/>
      <c r="K685" s="4"/>
      <c r="L685" s="4"/>
      <c r="M685" s="4"/>
    </row>
    <row r="686">
      <c r="A686" s="4"/>
      <c r="B686" s="4"/>
      <c r="C686" s="4"/>
      <c r="D686" s="4"/>
      <c r="E686" s="4"/>
      <c r="F686" s="4"/>
      <c r="G686" s="4"/>
      <c r="H686" s="4"/>
      <c r="I686" s="4"/>
      <c r="J686" s="4"/>
      <c r="K686" s="4"/>
      <c r="L686" s="4"/>
      <c r="M686" s="4"/>
    </row>
    <row r="687">
      <c r="A687" s="4"/>
      <c r="B687" s="4"/>
      <c r="C687" s="4"/>
      <c r="D687" s="4"/>
      <c r="E687" s="4"/>
      <c r="F687" s="4"/>
      <c r="G687" s="4"/>
      <c r="H687" s="4"/>
      <c r="I687" s="4"/>
      <c r="J687" s="4"/>
      <c r="K687" s="4"/>
      <c r="L687" s="4"/>
      <c r="M687" s="4"/>
    </row>
    <row r="688">
      <c r="A688" s="4"/>
      <c r="B688" s="4"/>
      <c r="C688" s="4"/>
      <c r="D688" s="4"/>
      <c r="E688" s="4"/>
      <c r="F688" s="4"/>
      <c r="G688" s="4"/>
      <c r="H688" s="4"/>
      <c r="I688" s="4"/>
      <c r="J688" s="4"/>
      <c r="K688" s="4"/>
      <c r="L688" s="4"/>
      <c r="M688" s="4"/>
    </row>
    <row r="689">
      <c r="A689" s="4"/>
      <c r="B689" s="4"/>
      <c r="C689" s="4"/>
      <c r="D689" s="4"/>
      <c r="E689" s="4"/>
      <c r="F689" s="4"/>
      <c r="G689" s="4"/>
      <c r="H689" s="4"/>
      <c r="I689" s="4"/>
      <c r="J689" s="4"/>
      <c r="K689" s="4"/>
      <c r="L689" s="4"/>
      <c r="M689" s="4"/>
    </row>
    <row r="690">
      <c r="A690" s="4"/>
      <c r="B690" s="4"/>
      <c r="C690" s="4"/>
      <c r="D690" s="4"/>
      <c r="E690" s="4"/>
      <c r="F690" s="4"/>
      <c r="G690" s="4"/>
      <c r="H690" s="4"/>
      <c r="I690" s="4"/>
      <c r="J690" s="4"/>
      <c r="K690" s="4"/>
      <c r="L690" s="4"/>
      <c r="M690" s="4"/>
    </row>
    <row r="691">
      <c r="A691" s="4"/>
      <c r="B691" s="4"/>
      <c r="C691" s="4"/>
      <c r="D691" s="4"/>
      <c r="E691" s="4"/>
      <c r="F691" s="4"/>
      <c r="G691" s="4"/>
      <c r="H691" s="4"/>
      <c r="I691" s="4"/>
      <c r="J691" s="4"/>
      <c r="K691" s="4"/>
      <c r="L691" s="4"/>
      <c r="M691" s="4"/>
    </row>
    <row r="692">
      <c r="A692" s="4"/>
      <c r="B692" s="4"/>
      <c r="C692" s="4"/>
      <c r="D692" s="4"/>
      <c r="E692" s="4"/>
      <c r="F692" s="4"/>
      <c r="G692" s="4"/>
      <c r="H692" s="4"/>
      <c r="I692" s="4"/>
      <c r="J692" s="4"/>
      <c r="K692" s="4"/>
      <c r="L692" s="4"/>
      <c r="M692" s="4"/>
    </row>
    <row r="693">
      <c r="A693" s="4"/>
      <c r="B693" s="4"/>
      <c r="C693" s="4"/>
      <c r="D693" s="4"/>
      <c r="E693" s="4"/>
      <c r="F693" s="4"/>
      <c r="G693" s="4"/>
      <c r="H693" s="4"/>
      <c r="I693" s="4"/>
      <c r="J693" s="4"/>
      <c r="K693" s="4"/>
      <c r="L693" s="4"/>
      <c r="M693" s="4"/>
    </row>
    <row r="694">
      <c r="A694" s="4"/>
      <c r="B694" s="4"/>
      <c r="C694" s="4"/>
      <c r="D694" s="4"/>
      <c r="E694" s="4"/>
      <c r="F694" s="4"/>
      <c r="G694" s="4"/>
      <c r="H694" s="4"/>
      <c r="I694" s="4"/>
      <c r="J694" s="4"/>
      <c r="K694" s="4"/>
      <c r="L694" s="4"/>
      <c r="M694" s="4"/>
    </row>
    <row r="695">
      <c r="A695" s="4"/>
      <c r="B695" s="4"/>
      <c r="C695" s="4"/>
      <c r="D695" s="4"/>
      <c r="E695" s="4"/>
      <c r="F695" s="4"/>
      <c r="G695" s="4"/>
      <c r="H695" s="4"/>
      <c r="I695" s="4"/>
      <c r="J695" s="4"/>
      <c r="K695" s="4"/>
      <c r="L695" s="4"/>
      <c r="M695" s="4"/>
    </row>
    <row r="696">
      <c r="A696" s="4"/>
      <c r="B696" s="4"/>
      <c r="C696" s="4"/>
      <c r="D696" s="4"/>
      <c r="E696" s="4"/>
      <c r="F696" s="4"/>
      <c r="G696" s="4"/>
      <c r="H696" s="4"/>
      <c r="I696" s="4"/>
      <c r="J696" s="4"/>
      <c r="K696" s="4"/>
      <c r="L696" s="4"/>
      <c r="M696" s="4"/>
    </row>
    <row r="697">
      <c r="A697" s="4"/>
      <c r="B697" s="4"/>
      <c r="C697" s="4"/>
      <c r="D697" s="4"/>
      <c r="E697" s="4"/>
      <c r="F697" s="4"/>
      <c r="G697" s="4"/>
      <c r="H697" s="4"/>
      <c r="I697" s="4"/>
      <c r="J697" s="4"/>
      <c r="K697" s="4"/>
      <c r="L697" s="4"/>
      <c r="M697" s="4"/>
    </row>
    <row r="698">
      <c r="A698" s="4"/>
      <c r="B698" s="4"/>
      <c r="C698" s="4"/>
      <c r="D698" s="4"/>
      <c r="E698" s="4"/>
      <c r="F698" s="4"/>
      <c r="G698" s="4"/>
      <c r="H698" s="4"/>
      <c r="I698" s="4"/>
      <c r="J698" s="4"/>
      <c r="K698" s="4"/>
      <c r="L698" s="4"/>
      <c r="M698" s="4"/>
    </row>
    <row r="699">
      <c r="A699" s="4"/>
      <c r="B699" s="4"/>
      <c r="C699" s="4"/>
      <c r="D699" s="4"/>
      <c r="E699" s="4"/>
      <c r="F699" s="4"/>
      <c r="G699" s="4"/>
      <c r="H699" s="4"/>
      <c r="I699" s="4"/>
      <c r="J699" s="4"/>
      <c r="K699" s="4"/>
      <c r="L699" s="4"/>
      <c r="M699" s="4"/>
    </row>
    <row r="700">
      <c r="A700" s="4"/>
      <c r="B700" s="4"/>
      <c r="C700" s="4"/>
      <c r="D700" s="4"/>
      <c r="E700" s="4"/>
      <c r="F700" s="4"/>
      <c r="G700" s="4"/>
      <c r="H700" s="4"/>
      <c r="I700" s="4"/>
      <c r="J700" s="4"/>
      <c r="K700" s="4"/>
      <c r="L700" s="4"/>
      <c r="M700" s="4"/>
    </row>
    <row r="701">
      <c r="A701" s="4"/>
      <c r="B701" s="4"/>
      <c r="C701" s="4"/>
      <c r="D701" s="4"/>
      <c r="E701" s="4"/>
      <c r="F701" s="4"/>
      <c r="G701" s="4"/>
      <c r="H701" s="4"/>
      <c r="I701" s="4"/>
      <c r="J701" s="4"/>
      <c r="K701" s="4"/>
      <c r="L701" s="4"/>
      <c r="M701" s="4"/>
    </row>
    <row r="702">
      <c r="A702" s="4"/>
      <c r="B702" s="4"/>
      <c r="C702" s="4"/>
      <c r="D702" s="4"/>
      <c r="E702" s="4"/>
      <c r="F702" s="4"/>
      <c r="G702" s="4"/>
      <c r="H702" s="4"/>
      <c r="I702" s="4"/>
      <c r="J702" s="4"/>
      <c r="K702" s="4"/>
      <c r="L702" s="4"/>
      <c r="M702" s="4"/>
    </row>
    <row r="703">
      <c r="A703" s="4"/>
      <c r="B703" s="4"/>
      <c r="C703" s="4"/>
      <c r="D703" s="4"/>
      <c r="E703" s="4"/>
      <c r="F703" s="4"/>
      <c r="G703" s="4"/>
      <c r="H703" s="4"/>
      <c r="I703" s="4"/>
      <c r="J703" s="4"/>
      <c r="K703" s="4"/>
      <c r="L703" s="4"/>
      <c r="M703" s="4"/>
    </row>
    <row r="704">
      <c r="A704" s="4"/>
      <c r="B704" s="4"/>
      <c r="C704" s="4"/>
      <c r="D704" s="4"/>
      <c r="E704" s="4"/>
      <c r="F704" s="4"/>
      <c r="G704" s="4"/>
      <c r="H704" s="4"/>
      <c r="I704" s="4"/>
      <c r="J704" s="4"/>
      <c r="K704" s="4"/>
      <c r="L704" s="4"/>
      <c r="M704" s="4"/>
    </row>
    <row r="705">
      <c r="A705" s="4"/>
      <c r="B705" s="4"/>
      <c r="C705" s="4"/>
      <c r="D705" s="4"/>
      <c r="E705" s="4"/>
      <c r="F705" s="4"/>
      <c r="G705" s="4"/>
      <c r="H705" s="4"/>
      <c r="I705" s="4"/>
      <c r="J705" s="4"/>
      <c r="K705" s="4"/>
      <c r="L705" s="4"/>
      <c r="M705" s="4"/>
    </row>
    <row r="706">
      <c r="A706" s="4"/>
      <c r="B706" s="4"/>
      <c r="C706" s="4"/>
      <c r="D706" s="4"/>
      <c r="E706" s="4"/>
      <c r="F706" s="4"/>
      <c r="G706" s="4"/>
      <c r="H706" s="4"/>
      <c r="I706" s="4"/>
      <c r="J706" s="4"/>
      <c r="K706" s="4"/>
      <c r="L706" s="4"/>
      <c r="M706" s="4"/>
    </row>
    <row r="707">
      <c r="A707" s="4"/>
      <c r="B707" s="4"/>
      <c r="C707" s="4"/>
      <c r="D707" s="4"/>
      <c r="E707" s="4"/>
      <c r="F707" s="4"/>
      <c r="G707" s="4"/>
      <c r="H707" s="4"/>
      <c r="I707" s="4"/>
      <c r="J707" s="4"/>
      <c r="K707" s="4"/>
      <c r="L707" s="4"/>
      <c r="M707" s="4"/>
    </row>
    <row r="708">
      <c r="A708" s="4"/>
      <c r="B708" s="4"/>
      <c r="C708" s="4"/>
      <c r="D708" s="4"/>
      <c r="E708" s="4"/>
      <c r="F708" s="4"/>
      <c r="G708" s="4"/>
      <c r="H708" s="4"/>
      <c r="I708" s="4"/>
      <c r="J708" s="4"/>
      <c r="K708" s="4"/>
      <c r="L708" s="4"/>
      <c r="M708" s="4"/>
    </row>
    <row r="709">
      <c r="A709" s="4"/>
      <c r="B709" s="4"/>
      <c r="C709" s="4"/>
      <c r="D709" s="4"/>
      <c r="E709" s="4"/>
      <c r="F709" s="4"/>
      <c r="G709" s="4"/>
      <c r="H709" s="4"/>
      <c r="I709" s="4"/>
      <c r="J709" s="4"/>
      <c r="K709" s="4"/>
      <c r="L709" s="4"/>
      <c r="M709" s="4"/>
    </row>
    <row r="710">
      <c r="A710" s="4"/>
      <c r="B710" s="4"/>
      <c r="C710" s="4"/>
      <c r="D710" s="4"/>
      <c r="E710" s="4"/>
      <c r="F710" s="4"/>
      <c r="G710" s="4"/>
      <c r="H710" s="4"/>
      <c r="I710" s="4"/>
      <c r="J710" s="4"/>
      <c r="K710" s="4"/>
      <c r="L710" s="4"/>
      <c r="M710" s="4"/>
    </row>
    <row r="711">
      <c r="A711" s="4"/>
      <c r="B711" s="4"/>
      <c r="C711" s="4"/>
      <c r="D711" s="4"/>
      <c r="E711" s="4"/>
      <c r="F711" s="4"/>
      <c r="G711" s="4"/>
      <c r="H711" s="4"/>
      <c r="I711" s="4"/>
      <c r="J711" s="4"/>
      <c r="K711" s="4"/>
      <c r="L711" s="4"/>
      <c r="M711" s="4"/>
    </row>
    <row r="712">
      <c r="A712" s="4"/>
      <c r="B712" s="4"/>
      <c r="C712" s="4"/>
      <c r="D712" s="4"/>
      <c r="E712" s="4"/>
      <c r="F712" s="4"/>
      <c r="G712" s="4"/>
      <c r="H712" s="4"/>
      <c r="I712" s="4"/>
      <c r="J712" s="4"/>
      <c r="K712" s="4"/>
      <c r="L712" s="4"/>
      <c r="M712" s="4"/>
    </row>
    <row r="713">
      <c r="A713" s="4"/>
      <c r="B713" s="4"/>
      <c r="C713" s="4"/>
      <c r="D713" s="4"/>
      <c r="E713" s="4"/>
      <c r="F713" s="4"/>
      <c r="G713" s="4"/>
      <c r="H713" s="4"/>
      <c r="I713" s="4"/>
      <c r="J713" s="4"/>
      <c r="K713" s="4"/>
      <c r="L713" s="4"/>
      <c r="M713" s="4"/>
    </row>
    <row r="714">
      <c r="A714" s="4"/>
      <c r="B714" s="4"/>
      <c r="C714" s="4"/>
      <c r="D714" s="4"/>
      <c r="E714" s="4"/>
      <c r="F714" s="4"/>
      <c r="G714" s="4"/>
      <c r="H714" s="4"/>
      <c r="I714" s="4"/>
      <c r="J714" s="4"/>
      <c r="K714" s="4"/>
      <c r="L714" s="4"/>
      <c r="M714" s="4"/>
    </row>
    <row r="715">
      <c r="A715" s="4"/>
      <c r="B715" s="4"/>
      <c r="C715" s="4"/>
      <c r="D715" s="4"/>
      <c r="E715" s="4"/>
      <c r="F715" s="4"/>
      <c r="G715" s="4"/>
      <c r="H715" s="4"/>
      <c r="I715" s="4"/>
      <c r="J715" s="4"/>
      <c r="K715" s="4"/>
      <c r="L715" s="4"/>
      <c r="M715" s="4"/>
    </row>
    <row r="716">
      <c r="A716" s="4"/>
      <c r="B716" s="4"/>
      <c r="C716" s="4"/>
      <c r="D716" s="4"/>
      <c r="E716" s="4"/>
      <c r="F716" s="4"/>
      <c r="G716" s="4"/>
      <c r="H716" s="4"/>
      <c r="I716" s="4"/>
      <c r="J716" s="4"/>
      <c r="K716" s="4"/>
      <c r="L716" s="4"/>
      <c r="M716" s="4"/>
    </row>
    <row r="717">
      <c r="A717" s="4"/>
      <c r="B717" s="4"/>
      <c r="C717" s="4"/>
      <c r="D717" s="4"/>
      <c r="E717" s="4"/>
      <c r="F717" s="4"/>
      <c r="G717" s="4"/>
      <c r="H717" s="4"/>
      <c r="I717" s="4"/>
      <c r="J717" s="4"/>
      <c r="K717" s="4"/>
      <c r="L717" s="4"/>
      <c r="M717" s="4"/>
    </row>
    <row r="718">
      <c r="A718" s="4"/>
      <c r="B718" s="4"/>
      <c r="C718" s="4"/>
      <c r="D718" s="4"/>
      <c r="E718" s="4"/>
      <c r="F718" s="4"/>
      <c r="G718" s="4"/>
      <c r="H718" s="4"/>
      <c r="I718" s="4"/>
      <c r="J718" s="4"/>
      <c r="K718" s="4"/>
      <c r="L718" s="4"/>
      <c r="M718" s="4"/>
    </row>
    <row r="719">
      <c r="A719" s="4"/>
      <c r="B719" s="4"/>
      <c r="C719" s="4"/>
      <c r="D719" s="4"/>
      <c r="E719" s="4"/>
      <c r="F719" s="4"/>
      <c r="G719" s="4"/>
      <c r="H719" s="4"/>
      <c r="I719" s="4"/>
      <c r="J719" s="4"/>
      <c r="K719" s="4"/>
      <c r="L719" s="4"/>
      <c r="M719" s="4"/>
    </row>
    <row r="720">
      <c r="A720" s="4"/>
      <c r="B720" s="4"/>
      <c r="C720" s="4"/>
      <c r="D720" s="4"/>
      <c r="E720" s="4"/>
      <c r="F720" s="4"/>
      <c r="G720" s="4"/>
      <c r="H720" s="4"/>
      <c r="I720" s="4"/>
      <c r="J720" s="4"/>
      <c r="K720" s="4"/>
      <c r="L720" s="4"/>
      <c r="M720" s="4"/>
    </row>
    <row r="721">
      <c r="A721" s="4"/>
      <c r="B721" s="4"/>
      <c r="C721" s="4"/>
      <c r="D721" s="4"/>
      <c r="E721" s="4"/>
      <c r="F721" s="4"/>
      <c r="G721" s="4"/>
      <c r="H721" s="4"/>
      <c r="I721" s="4"/>
      <c r="J721" s="4"/>
      <c r="K721" s="4"/>
      <c r="L721" s="4"/>
      <c r="M721" s="4"/>
    </row>
    <row r="722">
      <c r="A722" s="4"/>
      <c r="B722" s="4"/>
      <c r="C722" s="4"/>
      <c r="D722" s="4"/>
      <c r="E722" s="4"/>
      <c r="F722" s="4"/>
      <c r="G722" s="4"/>
      <c r="H722" s="4"/>
      <c r="I722" s="4"/>
      <c r="J722" s="4"/>
      <c r="K722" s="4"/>
      <c r="L722" s="4"/>
      <c r="M722" s="4"/>
    </row>
    <row r="723">
      <c r="A723" s="4"/>
      <c r="B723" s="4"/>
      <c r="C723" s="4"/>
      <c r="D723" s="4"/>
      <c r="E723" s="4"/>
      <c r="F723" s="4"/>
      <c r="G723" s="4"/>
      <c r="H723" s="4"/>
      <c r="I723" s="4"/>
      <c r="J723" s="4"/>
      <c r="K723" s="4"/>
      <c r="L723" s="4"/>
      <c r="M723" s="4"/>
    </row>
    <row r="724">
      <c r="A724" s="4"/>
      <c r="B724" s="4"/>
      <c r="C724" s="4"/>
      <c r="D724" s="4"/>
      <c r="E724" s="4"/>
      <c r="F724" s="4"/>
      <c r="G724" s="4"/>
      <c r="H724" s="4"/>
      <c r="I724" s="4"/>
      <c r="J724" s="4"/>
      <c r="K724" s="4"/>
      <c r="L724" s="4"/>
      <c r="M724" s="4"/>
    </row>
    <row r="725">
      <c r="A725" s="4"/>
      <c r="B725" s="4"/>
      <c r="C725" s="4"/>
      <c r="D725" s="4"/>
      <c r="E725" s="4"/>
      <c r="F725" s="4"/>
      <c r="G725" s="4"/>
      <c r="H725" s="4"/>
      <c r="I725" s="4"/>
      <c r="J725" s="4"/>
      <c r="K725" s="4"/>
      <c r="L725" s="4"/>
      <c r="M725" s="4"/>
    </row>
    <row r="726">
      <c r="A726" s="4"/>
      <c r="B726" s="4"/>
      <c r="C726" s="4"/>
      <c r="D726" s="4"/>
      <c r="E726" s="4"/>
      <c r="F726" s="4"/>
      <c r="G726" s="4"/>
      <c r="H726" s="4"/>
      <c r="I726" s="4"/>
      <c r="J726" s="4"/>
      <c r="K726" s="4"/>
      <c r="L726" s="4"/>
      <c r="M726" s="4"/>
    </row>
    <row r="727">
      <c r="A727" s="4"/>
      <c r="B727" s="4"/>
      <c r="C727" s="4"/>
      <c r="D727" s="4"/>
      <c r="E727" s="4"/>
      <c r="F727" s="4"/>
      <c r="G727" s="4"/>
      <c r="H727" s="4"/>
      <c r="I727" s="4"/>
      <c r="J727" s="4"/>
      <c r="K727" s="4"/>
      <c r="L727" s="4"/>
      <c r="M727" s="4"/>
    </row>
    <row r="728">
      <c r="A728" s="4"/>
      <c r="B728" s="4"/>
      <c r="C728" s="4"/>
      <c r="D728" s="4"/>
      <c r="E728" s="4"/>
      <c r="F728" s="4"/>
      <c r="G728" s="4"/>
      <c r="H728" s="4"/>
      <c r="I728" s="4"/>
      <c r="J728" s="4"/>
      <c r="K728" s="4"/>
      <c r="L728" s="4"/>
      <c r="M728" s="4"/>
    </row>
    <row r="729">
      <c r="A729" s="4"/>
      <c r="B729" s="4"/>
      <c r="C729" s="4"/>
      <c r="D729" s="4"/>
      <c r="E729" s="4"/>
      <c r="F729" s="4"/>
      <c r="G729" s="4"/>
      <c r="H729" s="4"/>
      <c r="I729" s="4"/>
      <c r="J729" s="4"/>
      <c r="K729" s="4"/>
      <c r="L729" s="4"/>
      <c r="M729" s="4"/>
    </row>
    <row r="730">
      <c r="A730" s="4"/>
      <c r="B730" s="4"/>
      <c r="C730" s="4"/>
      <c r="D730" s="4"/>
      <c r="E730" s="4"/>
      <c r="F730" s="4"/>
      <c r="G730" s="4"/>
      <c r="H730" s="4"/>
      <c r="I730" s="4"/>
      <c r="J730" s="4"/>
      <c r="K730" s="4"/>
      <c r="L730" s="4"/>
      <c r="M730" s="4"/>
    </row>
    <row r="731">
      <c r="A731" s="4"/>
      <c r="B731" s="4"/>
      <c r="C731" s="4"/>
      <c r="D731" s="4"/>
      <c r="E731" s="4"/>
      <c r="F731" s="4"/>
      <c r="G731" s="4"/>
      <c r="H731" s="4"/>
      <c r="I731" s="4"/>
      <c r="J731" s="4"/>
      <c r="K731" s="4"/>
      <c r="L731" s="4"/>
      <c r="M731" s="4"/>
    </row>
    <row r="732">
      <c r="A732" s="4"/>
      <c r="B732" s="4"/>
      <c r="C732" s="4"/>
      <c r="D732" s="4"/>
      <c r="E732" s="4"/>
      <c r="F732" s="4"/>
      <c r="G732" s="4"/>
      <c r="H732" s="4"/>
      <c r="I732" s="4"/>
      <c r="J732" s="4"/>
      <c r="K732" s="4"/>
      <c r="L732" s="4"/>
      <c r="M732" s="4"/>
    </row>
    <row r="733">
      <c r="A733" s="4"/>
      <c r="B733" s="4"/>
      <c r="C733" s="4"/>
      <c r="D733" s="4"/>
      <c r="E733" s="4"/>
      <c r="F733" s="4"/>
      <c r="G733" s="4"/>
      <c r="H733" s="4"/>
      <c r="I733" s="4"/>
      <c r="J733" s="4"/>
      <c r="K733" s="4"/>
      <c r="L733" s="4"/>
      <c r="M733" s="4"/>
    </row>
    <row r="734">
      <c r="A734" s="4"/>
      <c r="B734" s="4"/>
      <c r="C734" s="4"/>
      <c r="D734" s="4"/>
      <c r="E734" s="4"/>
      <c r="F734" s="4"/>
      <c r="G734" s="4"/>
      <c r="H734" s="4"/>
      <c r="I734" s="4"/>
      <c r="J734" s="4"/>
      <c r="K734" s="4"/>
      <c r="L734" s="4"/>
      <c r="M734" s="4"/>
    </row>
    <row r="735">
      <c r="A735" s="4"/>
      <c r="B735" s="4"/>
      <c r="C735" s="4"/>
      <c r="D735" s="4"/>
      <c r="E735" s="4"/>
      <c r="F735" s="4"/>
      <c r="G735" s="4"/>
      <c r="H735" s="4"/>
      <c r="I735" s="4"/>
      <c r="J735" s="4"/>
      <c r="K735" s="4"/>
      <c r="L735" s="4"/>
      <c r="M735" s="4"/>
    </row>
    <row r="736">
      <c r="A736" s="4"/>
      <c r="B736" s="4"/>
      <c r="C736" s="4"/>
      <c r="D736" s="4"/>
      <c r="E736" s="4"/>
      <c r="F736" s="4"/>
      <c r="G736" s="4"/>
      <c r="H736" s="4"/>
      <c r="I736" s="4"/>
      <c r="J736" s="4"/>
      <c r="K736" s="4"/>
      <c r="L736" s="4"/>
      <c r="M736" s="4"/>
    </row>
    <row r="737">
      <c r="A737" s="4"/>
      <c r="B737" s="4"/>
      <c r="C737" s="4"/>
      <c r="D737" s="4"/>
      <c r="E737" s="4"/>
      <c r="F737" s="4"/>
      <c r="G737" s="4"/>
      <c r="H737" s="4"/>
      <c r="I737" s="4"/>
      <c r="J737" s="4"/>
      <c r="K737" s="4"/>
      <c r="L737" s="4"/>
      <c r="M737" s="4"/>
    </row>
    <row r="738">
      <c r="A738" s="4"/>
      <c r="B738" s="4"/>
      <c r="C738" s="4"/>
      <c r="D738" s="4"/>
      <c r="E738" s="4"/>
      <c r="F738" s="4"/>
      <c r="G738" s="4"/>
      <c r="H738" s="4"/>
      <c r="I738" s="4"/>
      <c r="J738" s="4"/>
      <c r="K738" s="4"/>
      <c r="L738" s="4"/>
      <c r="M738" s="4"/>
    </row>
    <row r="739">
      <c r="A739" s="4"/>
      <c r="B739" s="4"/>
      <c r="C739" s="4"/>
      <c r="D739" s="4"/>
      <c r="E739" s="4"/>
      <c r="F739" s="4"/>
      <c r="G739" s="4"/>
      <c r="H739" s="4"/>
      <c r="I739" s="4"/>
      <c r="J739" s="4"/>
      <c r="K739" s="4"/>
      <c r="L739" s="4"/>
      <c r="M739" s="4"/>
    </row>
    <row r="740">
      <c r="A740" s="4"/>
      <c r="B740" s="4"/>
      <c r="C740" s="4"/>
      <c r="D740" s="4"/>
      <c r="E740" s="4"/>
      <c r="F740" s="4"/>
      <c r="G740" s="4"/>
      <c r="H740" s="4"/>
      <c r="I740" s="4"/>
      <c r="J740" s="4"/>
      <c r="K740" s="4"/>
      <c r="L740" s="4"/>
      <c r="M740" s="4"/>
    </row>
    <row r="741">
      <c r="A741" s="4"/>
      <c r="B741" s="4"/>
      <c r="C741" s="4"/>
      <c r="D741" s="4"/>
      <c r="E741" s="4"/>
      <c r="F741" s="4"/>
      <c r="G741" s="4"/>
      <c r="H741" s="4"/>
      <c r="I741" s="4"/>
      <c r="J741" s="4"/>
      <c r="K741" s="4"/>
      <c r="L741" s="4"/>
      <c r="M741" s="4"/>
    </row>
    <row r="742">
      <c r="A742" s="4"/>
      <c r="B742" s="4"/>
      <c r="C742" s="4"/>
      <c r="D742" s="4"/>
      <c r="E742" s="4"/>
      <c r="F742" s="4"/>
      <c r="G742" s="4"/>
      <c r="H742" s="4"/>
      <c r="I742" s="4"/>
      <c r="J742" s="4"/>
      <c r="K742" s="4"/>
      <c r="L742" s="4"/>
      <c r="M742" s="4"/>
    </row>
    <row r="743">
      <c r="A743" s="4"/>
      <c r="B743" s="4"/>
      <c r="C743" s="4"/>
      <c r="D743" s="4"/>
      <c r="E743" s="4"/>
      <c r="F743" s="4"/>
      <c r="G743" s="4"/>
      <c r="H743" s="4"/>
      <c r="I743" s="4"/>
      <c r="J743" s="4"/>
      <c r="K743" s="4"/>
      <c r="L743" s="4"/>
      <c r="M743" s="4"/>
    </row>
    <row r="744">
      <c r="A744" s="4"/>
      <c r="B744" s="4"/>
      <c r="C744" s="4"/>
      <c r="D744" s="4"/>
      <c r="E744" s="4"/>
      <c r="F744" s="4"/>
      <c r="G744" s="4"/>
      <c r="H744" s="4"/>
      <c r="I744" s="4"/>
      <c r="J744" s="4"/>
      <c r="K744" s="4"/>
      <c r="L744" s="4"/>
      <c r="M744" s="4"/>
    </row>
    <row r="745">
      <c r="A745" s="4"/>
      <c r="B745" s="4"/>
      <c r="C745" s="4"/>
      <c r="D745" s="4"/>
      <c r="E745" s="4"/>
      <c r="F745" s="4"/>
      <c r="G745" s="4"/>
      <c r="H745" s="4"/>
      <c r="I745" s="4"/>
      <c r="J745" s="4"/>
      <c r="K745" s="4"/>
      <c r="L745" s="4"/>
      <c r="M745" s="4"/>
    </row>
    <row r="746">
      <c r="A746" s="4"/>
      <c r="B746" s="4"/>
      <c r="C746" s="4"/>
      <c r="D746" s="4"/>
      <c r="E746" s="4"/>
      <c r="F746" s="4"/>
      <c r="G746" s="4"/>
      <c r="H746" s="4"/>
      <c r="I746" s="4"/>
      <c r="J746" s="4"/>
      <c r="K746" s="4"/>
      <c r="L746" s="4"/>
      <c r="M746" s="4"/>
    </row>
    <row r="747">
      <c r="A747" s="4"/>
      <c r="B747" s="4"/>
      <c r="C747" s="4"/>
      <c r="D747" s="4"/>
      <c r="E747" s="4"/>
      <c r="F747" s="4"/>
      <c r="G747" s="4"/>
      <c r="H747" s="4"/>
      <c r="I747" s="4"/>
      <c r="J747" s="4"/>
      <c r="K747" s="4"/>
      <c r="L747" s="4"/>
      <c r="M747" s="4"/>
    </row>
    <row r="748">
      <c r="A748" s="4"/>
      <c r="B748" s="4"/>
      <c r="C748" s="4"/>
      <c r="D748" s="4"/>
      <c r="E748" s="4"/>
      <c r="F748" s="4"/>
      <c r="G748" s="4"/>
      <c r="H748" s="4"/>
      <c r="I748" s="4"/>
      <c r="J748" s="4"/>
      <c r="K748" s="4"/>
      <c r="L748" s="4"/>
      <c r="M748" s="4"/>
    </row>
    <row r="749">
      <c r="A749" s="4"/>
      <c r="B749" s="4"/>
      <c r="C749" s="4"/>
      <c r="D749" s="4"/>
      <c r="E749" s="4"/>
      <c r="F749" s="4"/>
      <c r="G749" s="4"/>
      <c r="H749" s="4"/>
      <c r="I749" s="4"/>
      <c r="J749" s="4"/>
      <c r="K749" s="4"/>
      <c r="L749" s="4"/>
      <c r="M749" s="4"/>
    </row>
    <row r="750">
      <c r="A750" s="4"/>
      <c r="B750" s="4"/>
      <c r="C750" s="4"/>
      <c r="D750" s="4"/>
      <c r="E750" s="4"/>
      <c r="F750" s="4"/>
      <c r="G750" s="4"/>
      <c r="H750" s="4"/>
      <c r="I750" s="4"/>
      <c r="J750" s="4"/>
      <c r="K750" s="4"/>
      <c r="L750" s="4"/>
      <c r="M750" s="4"/>
    </row>
    <row r="751">
      <c r="A751" s="4"/>
      <c r="B751" s="4"/>
      <c r="C751" s="4"/>
      <c r="D751" s="4"/>
      <c r="E751" s="4"/>
      <c r="F751" s="4"/>
      <c r="G751" s="4"/>
      <c r="H751" s="4"/>
      <c r="I751" s="4"/>
      <c r="J751" s="4"/>
      <c r="K751" s="4"/>
      <c r="L751" s="4"/>
      <c r="M751" s="4"/>
    </row>
    <row r="752">
      <c r="A752" s="4"/>
      <c r="B752" s="4"/>
      <c r="C752" s="4"/>
      <c r="D752" s="4"/>
      <c r="E752" s="4"/>
      <c r="F752" s="4"/>
      <c r="G752" s="4"/>
      <c r="H752" s="4"/>
      <c r="I752" s="4"/>
      <c r="J752" s="4"/>
      <c r="K752" s="4"/>
      <c r="L752" s="4"/>
      <c r="M752" s="4"/>
    </row>
    <row r="753">
      <c r="A753" s="4"/>
      <c r="B753" s="4"/>
      <c r="C753" s="4"/>
      <c r="D753" s="4"/>
      <c r="E753" s="4"/>
      <c r="F753" s="4"/>
      <c r="G753" s="4"/>
      <c r="H753" s="4"/>
      <c r="I753" s="4"/>
      <c r="J753" s="4"/>
      <c r="K753" s="4"/>
      <c r="L753" s="4"/>
      <c r="M753" s="4"/>
    </row>
    <row r="754">
      <c r="A754" s="4"/>
      <c r="B754" s="4"/>
      <c r="C754" s="4"/>
      <c r="D754" s="4"/>
      <c r="E754" s="4"/>
      <c r="F754" s="4"/>
      <c r="G754" s="4"/>
      <c r="H754" s="4"/>
      <c r="I754" s="4"/>
      <c r="J754" s="4"/>
      <c r="K754" s="4"/>
      <c r="L754" s="4"/>
      <c r="M754" s="4"/>
    </row>
    <row r="755">
      <c r="A755" s="4"/>
      <c r="B755" s="4"/>
      <c r="C755" s="4"/>
      <c r="D755" s="4"/>
      <c r="E755" s="4"/>
      <c r="F755" s="4"/>
      <c r="G755" s="4"/>
      <c r="H755" s="4"/>
      <c r="I755" s="4"/>
      <c r="J755" s="4"/>
      <c r="K755" s="4"/>
      <c r="L755" s="4"/>
      <c r="M755" s="4"/>
    </row>
    <row r="756">
      <c r="A756" s="4"/>
      <c r="B756" s="4"/>
      <c r="C756" s="4"/>
      <c r="D756" s="4"/>
      <c r="E756" s="4"/>
      <c r="F756" s="4"/>
      <c r="G756" s="4"/>
      <c r="H756" s="4"/>
      <c r="I756" s="4"/>
      <c r="J756" s="4"/>
      <c r="K756" s="4"/>
      <c r="L756" s="4"/>
      <c r="M756" s="4"/>
    </row>
    <row r="757">
      <c r="A757" s="4"/>
      <c r="B757" s="4"/>
      <c r="C757" s="4"/>
      <c r="D757" s="4"/>
      <c r="E757" s="4"/>
      <c r="F757" s="4"/>
      <c r="G757" s="4"/>
      <c r="H757" s="4"/>
      <c r="I757" s="4"/>
      <c r="J757" s="4"/>
      <c r="K757" s="4"/>
      <c r="L757" s="4"/>
      <c r="M757" s="4"/>
    </row>
    <row r="758">
      <c r="A758" s="4"/>
      <c r="B758" s="4"/>
      <c r="C758" s="4"/>
      <c r="D758" s="4"/>
      <c r="E758" s="4"/>
      <c r="F758" s="4"/>
      <c r="G758" s="4"/>
      <c r="H758" s="4"/>
      <c r="I758" s="4"/>
      <c r="J758" s="4"/>
      <c r="K758" s="4"/>
      <c r="L758" s="4"/>
      <c r="M758" s="4"/>
    </row>
    <row r="759">
      <c r="A759" s="4"/>
      <c r="B759" s="4"/>
      <c r="C759" s="4"/>
      <c r="D759" s="4"/>
      <c r="E759" s="4"/>
      <c r="F759" s="4"/>
      <c r="G759" s="4"/>
      <c r="H759" s="4"/>
      <c r="I759" s="4"/>
      <c r="J759" s="4"/>
      <c r="K759" s="4"/>
      <c r="L759" s="4"/>
      <c r="M759" s="4"/>
    </row>
    <row r="760">
      <c r="A760" s="4"/>
      <c r="B760" s="4"/>
      <c r="C760" s="4"/>
      <c r="D760" s="4"/>
      <c r="E760" s="4"/>
      <c r="F760" s="4"/>
      <c r="G760" s="4"/>
      <c r="H760" s="4"/>
      <c r="I760" s="4"/>
      <c r="J760" s="4"/>
      <c r="K760" s="4"/>
      <c r="L760" s="4"/>
      <c r="M760" s="4"/>
    </row>
    <row r="761">
      <c r="A761" s="4"/>
      <c r="B761" s="4"/>
      <c r="C761" s="4"/>
      <c r="D761" s="4"/>
      <c r="E761" s="4"/>
      <c r="F761" s="4"/>
      <c r="G761" s="4"/>
      <c r="H761" s="4"/>
      <c r="I761" s="4"/>
      <c r="J761" s="4"/>
      <c r="K761" s="4"/>
      <c r="L761" s="4"/>
      <c r="M761" s="4"/>
    </row>
    <row r="762">
      <c r="A762" s="4"/>
      <c r="B762" s="4"/>
      <c r="C762" s="4"/>
      <c r="D762" s="4"/>
      <c r="E762" s="4"/>
      <c r="F762" s="4"/>
      <c r="G762" s="4"/>
      <c r="H762" s="4"/>
      <c r="I762" s="4"/>
      <c r="J762" s="4"/>
      <c r="K762" s="4"/>
      <c r="L762" s="4"/>
      <c r="M762" s="4"/>
    </row>
    <row r="763">
      <c r="A763" s="4"/>
      <c r="B763" s="4"/>
      <c r="C763" s="4"/>
      <c r="D763" s="4"/>
      <c r="E763" s="4"/>
      <c r="F763" s="4"/>
      <c r="G763" s="4"/>
      <c r="H763" s="4"/>
      <c r="I763" s="4"/>
      <c r="J763" s="4"/>
      <c r="K763" s="4"/>
      <c r="L763" s="4"/>
      <c r="M763" s="4"/>
    </row>
    <row r="764">
      <c r="A764" s="4"/>
      <c r="B764" s="4"/>
      <c r="C764" s="4"/>
      <c r="D764" s="4"/>
      <c r="E764" s="4"/>
      <c r="F764" s="4"/>
      <c r="G764" s="4"/>
      <c r="H764" s="4"/>
      <c r="I764" s="4"/>
      <c r="J764" s="4"/>
      <c r="K764" s="4"/>
      <c r="L764" s="4"/>
      <c r="M764" s="4"/>
    </row>
    <row r="765">
      <c r="A765" s="4"/>
      <c r="B765" s="4"/>
      <c r="C765" s="4"/>
      <c r="D765" s="4"/>
      <c r="E765" s="4"/>
      <c r="F765" s="4"/>
      <c r="G765" s="4"/>
      <c r="H765" s="4"/>
      <c r="I765" s="4"/>
      <c r="J765" s="4"/>
      <c r="K765" s="4"/>
      <c r="L765" s="4"/>
      <c r="M765" s="4"/>
    </row>
    <row r="766">
      <c r="A766" s="4"/>
      <c r="B766" s="4"/>
      <c r="C766" s="4"/>
      <c r="D766" s="4"/>
      <c r="E766" s="4"/>
      <c r="F766" s="4"/>
      <c r="G766" s="4"/>
      <c r="H766" s="4"/>
      <c r="I766" s="4"/>
      <c r="J766" s="4"/>
      <c r="K766" s="4"/>
      <c r="L766" s="4"/>
      <c r="M766" s="4"/>
    </row>
    <row r="767">
      <c r="A767" s="4"/>
      <c r="B767" s="4"/>
      <c r="C767" s="4"/>
      <c r="D767" s="4"/>
      <c r="E767" s="4"/>
      <c r="F767" s="4"/>
      <c r="G767" s="4"/>
      <c r="H767" s="4"/>
      <c r="I767" s="4"/>
      <c r="J767" s="4"/>
      <c r="K767" s="4"/>
      <c r="L767" s="4"/>
      <c r="M767" s="4"/>
    </row>
    <row r="768">
      <c r="A768" s="4"/>
      <c r="B768" s="4"/>
      <c r="C768" s="4"/>
      <c r="D768" s="4"/>
      <c r="E768" s="4"/>
      <c r="F768" s="4"/>
      <c r="G768" s="4"/>
      <c r="H768" s="4"/>
      <c r="I768" s="4"/>
      <c r="J768" s="4"/>
      <c r="K768" s="4"/>
      <c r="L768" s="4"/>
      <c r="M768" s="4"/>
    </row>
    <row r="769">
      <c r="A769" s="4"/>
      <c r="B769" s="4"/>
      <c r="C769" s="4"/>
      <c r="D769" s="4"/>
      <c r="E769" s="4"/>
      <c r="F769" s="4"/>
      <c r="G769" s="4"/>
      <c r="H769" s="4"/>
      <c r="I769" s="4"/>
      <c r="J769" s="4"/>
      <c r="K769" s="4"/>
      <c r="L769" s="4"/>
      <c r="M769" s="4"/>
    </row>
    <row r="770">
      <c r="A770" s="4"/>
      <c r="B770" s="4"/>
      <c r="C770" s="4"/>
      <c r="D770" s="4"/>
      <c r="E770" s="4"/>
      <c r="F770" s="4"/>
      <c r="G770" s="4"/>
      <c r="H770" s="4"/>
      <c r="I770" s="4"/>
      <c r="J770" s="4"/>
      <c r="K770" s="4"/>
      <c r="L770" s="4"/>
      <c r="M770" s="4"/>
    </row>
    <row r="771">
      <c r="A771" s="4"/>
      <c r="B771" s="4"/>
      <c r="C771" s="4"/>
      <c r="D771" s="4"/>
      <c r="E771" s="4"/>
      <c r="F771" s="4"/>
      <c r="G771" s="4"/>
      <c r="H771" s="4"/>
      <c r="I771" s="4"/>
      <c r="J771" s="4"/>
      <c r="K771" s="4"/>
      <c r="L771" s="4"/>
      <c r="M771" s="4"/>
    </row>
    <row r="772">
      <c r="A772" s="4"/>
      <c r="B772" s="4"/>
      <c r="C772" s="4"/>
      <c r="D772" s="4"/>
      <c r="E772" s="4"/>
      <c r="F772" s="4"/>
      <c r="G772" s="4"/>
      <c r="H772" s="4"/>
      <c r="I772" s="4"/>
      <c r="J772" s="4"/>
      <c r="K772" s="4"/>
      <c r="L772" s="4"/>
      <c r="M772" s="4"/>
    </row>
    <row r="773">
      <c r="A773" s="4"/>
      <c r="B773" s="4"/>
      <c r="C773" s="4"/>
      <c r="D773" s="4"/>
      <c r="E773" s="4"/>
      <c r="F773" s="4"/>
      <c r="G773" s="4"/>
      <c r="H773" s="4"/>
      <c r="I773" s="4"/>
      <c r="J773" s="4"/>
      <c r="K773" s="4"/>
      <c r="L773" s="4"/>
      <c r="M773" s="4"/>
    </row>
    <row r="774">
      <c r="A774" s="4"/>
      <c r="B774" s="4"/>
      <c r="C774" s="4"/>
      <c r="D774" s="4"/>
      <c r="E774" s="4"/>
      <c r="F774" s="4"/>
      <c r="G774" s="4"/>
      <c r="H774" s="4"/>
      <c r="I774" s="4"/>
      <c r="J774" s="4"/>
      <c r="K774" s="4"/>
      <c r="L774" s="4"/>
      <c r="M774" s="4"/>
    </row>
    <row r="775">
      <c r="A775" s="4"/>
      <c r="B775" s="4"/>
      <c r="C775" s="4"/>
      <c r="D775" s="4"/>
      <c r="E775" s="4"/>
      <c r="F775" s="4"/>
      <c r="G775" s="4"/>
      <c r="H775" s="4"/>
      <c r="I775" s="4"/>
      <c r="J775" s="4"/>
      <c r="K775" s="4"/>
      <c r="L775" s="4"/>
      <c r="M775" s="4"/>
    </row>
    <row r="776">
      <c r="A776" s="4"/>
      <c r="B776" s="4"/>
      <c r="C776" s="4"/>
      <c r="D776" s="4"/>
      <c r="E776" s="4"/>
      <c r="F776" s="4"/>
      <c r="G776" s="4"/>
      <c r="H776" s="4"/>
      <c r="I776" s="4"/>
      <c r="J776" s="4"/>
      <c r="K776" s="4"/>
      <c r="L776" s="4"/>
      <c r="M776" s="4"/>
    </row>
    <row r="777">
      <c r="A777" s="4"/>
      <c r="B777" s="4"/>
      <c r="C777" s="4"/>
      <c r="D777" s="4"/>
      <c r="E777" s="4"/>
      <c r="F777" s="4"/>
      <c r="G777" s="4"/>
      <c r="H777" s="4"/>
      <c r="I777" s="4"/>
      <c r="J777" s="4"/>
      <c r="K777" s="4"/>
      <c r="L777" s="4"/>
      <c r="M777" s="4"/>
    </row>
    <row r="778">
      <c r="A778" s="4"/>
      <c r="B778" s="4"/>
      <c r="C778" s="4"/>
      <c r="D778" s="4"/>
      <c r="E778" s="4"/>
      <c r="F778" s="4"/>
      <c r="G778" s="4"/>
      <c r="H778" s="4"/>
      <c r="I778" s="4"/>
      <c r="J778" s="4"/>
      <c r="K778" s="4"/>
      <c r="L778" s="4"/>
      <c r="M778" s="4"/>
    </row>
    <row r="779">
      <c r="A779" s="4"/>
      <c r="B779" s="4"/>
      <c r="C779" s="4"/>
      <c r="D779" s="4"/>
      <c r="E779" s="4"/>
      <c r="F779" s="4"/>
      <c r="G779" s="4"/>
      <c r="H779" s="4"/>
      <c r="I779" s="4"/>
      <c r="J779" s="4"/>
      <c r="K779" s="4"/>
      <c r="L779" s="4"/>
      <c r="M779" s="4"/>
    </row>
    <row r="780">
      <c r="A780" s="4"/>
      <c r="B780" s="4"/>
      <c r="C780" s="4"/>
      <c r="D780" s="4"/>
      <c r="E780" s="4"/>
      <c r="F780" s="4"/>
      <c r="G780" s="4"/>
      <c r="H780" s="4"/>
      <c r="I780" s="4"/>
      <c r="J780" s="4"/>
      <c r="K780" s="4"/>
      <c r="L780" s="4"/>
      <c r="M780" s="4"/>
    </row>
    <row r="781">
      <c r="A781" s="4"/>
      <c r="B781" s="4"/>
      <c r="C781" s="4"/>
      <c r="D781" s="4"/>
      <c r="E781" s="4"/>
      <c r="F781" s="4"/>
      <c r="G781" s="4"/>
      <c r="H781" s="4"/>
      <c r="I781" s="4"/>
      <c r="J781" s="4"/>
      <c r="K781" s="4"/>
      <c r="L781" s="4"/>
      <c r="M781" s="4"/>
    </row>
    <row r="782">
      <c r="A782" s="4"/>
      <c r="B782" s="4"/>
      <c r="C782" s="4"/>
      <c r="D782" s="4"/>
      <c r="E782" s="4"/>
      <c r="F782" s="4"/>
      <c r="G782" s="4"/>
      <c r="H782" s="4"/>
      <c r="I782" s="4"/>
      <c r="J782" s="4"/>
      <c r="K782" s="4"/>
      <c r="L782" s="4"/>
      <c r="M782" s="4"/>
    </row>
    <row r="783">
      <c r="A783" s="4"/>
      <c r="B783" s="4"/>
      <c r="C783" s="4"/>
      <c r="D783" s="4"/>
      <c r="E783" s="4"/>
      <c r="F783" s="4"/>
      <c r="G783" s="4"/>
      <c r="H783" s="4"/>
      <c r="I783" s="4"/>
      <c r="J783" s="4"/>
      <c r="K783" s="4"/>
      <c r="L783" s="4"/>
      <c r="M783" s="4"/>
    </row>
    <row r="784">
      <c r="A784" s="4"/>
      <c r="B784" s="4"/>
      <c r="C784" s="4"/>
      <c r="D784" s="4"/>
      <c r="E784" s="4"/>
      <c r="F784" s="4"/>
      <c r="G784" s="4"/>
      <c r="H784" s="4"/>
      <c r="I784" s="4"/>
      <c r="J784" s="4"/>
      <c r="K784" s="4"/>
      <c r="L784" s="4"/>
      <c r="M784" s="4"/>
    </row>
    <row r="785">
      <c r="A785" s="4"/>
      <c r="B785" s="4"/>
      <c r="C785" s="4"/>
      <c r="D785" s="4"/>
      <c r="E785" s="4"/>
      <c r="F785" s="4"/>
      <c r="G785" s="4"/>
      <c r="H785" s="4"/>
      <c r="I785" s="4"/>
      <c r="J785" s="4"/>
      <c r="K785" s="4"/>
      <c r="L785" s="4"/>
      <c r="M785" s="4"/>
    </row>
    <row r="786">
      <c r="A786" s="4"/>
      <c r="B786" s="4"/>
      <c r="C786" s="4"/>
      <c r="D786" s="4"/>
      <c r="E786" s="4"/>
      <c r="F786" s="4"/>
      <c r="G786" s="4"/>
      <c r="H786" s="4"/>
      <c r="I786" s="4"/>
      <c r="J786" s="4"/>
      <c r="K786" s="4"/>
      <c r="L786" s="4"/>
      <c r="M786" s="4"/>
    </row>
    <row r="787">
      <c r="A787" s="4"/>
      <c r="B787" s="4"/>
      <c r="C787" s="4"/>
      <c r="D787" s="4"/>
      <c r="E787" s="4"/>
      <c r="F787" s="4"/>
      <c r="G787" s="4"/>
      <c r="H787" s="4"/>
      <c r="I787" s="4"/>
      <c r="J787" s="4"/>
      <c r="K787" s="4"/>
      <c r="L787" s="4"/>
      <c r="M787" s="4"/>
    </row>
    <row r="788">
      <c r="A788" s="4"/>
      <c r="B788" s="4"/>
      <c r="C788" s="4"/>
      <c r="D788" s="4"/>
      <c r="E788" s="4"/>
      <c r="F788" s="4"/>
      <c r="G788" s="4"/>
      <c r="H788" s="4"/>
      <c r="I788" s="4"/>
      <c r="J788" s="4"/>
      <c r="K788" s="4"/>
      <c r="L788" s="4"/>
      <c r="M788" s="4"/>
    </row>
    <row r="789">
      <c r="A789" s="4"/>
      <c r="B789" s="4"/>
      <c r="C789" s="4"/>
      <c r="D789" s="4"/>
      <c r="E789" s="4"/>
      <c r="F789" s="4"/>
      <c r="G789" s="4"/>
      <c r="H789" s="4"/>
      <c r="I789" s="4"/>
      <c r="J789" s="4"/>
      <c r="K789" s="4"/>
      <c r="L789" s="4"/>
      <c r="M789" s="4"/>
    </row>
    <row r="790">
      <c r="A790" s="4"/>
      <c r="B790" s="4"/>
      <c r="C790" s="4"/>
      <c r="D790" s="4"/>
      <c r="E790" s="4"/>
      <c r="F790" s="4"/>
      <c r="G790" s="4"/>
      <c r="H790" s="4"/>
      <c r="I790" s="4"/>
      <c r="J790" s="4"/>
      <c r="K790" s="4"/>
      <c r="L790" s="4"/>
      <c r="M790" s="4"/>
    </row>
    <row r="791">
      <c r="A791" s="4"/>
      <c r="B791" s="4"/>
      <c r="C791" s="4"/>
      <c r="D791" s="4"/>
      <c r="E791" s="4"/>
      <c r="F791" s="4"/>
      <c r="G791" s="4"/>
      <c r="H791" s="4"/>
      <c r="I791" s="4"/>
      <c r="J791" s="4"/>
      <c r="K791" s="4"/>
      <c r="L791" s="4"/>
      <c r="M791" s="4"/>
    </row>
    <row r="792">
      <c r="A792" s="4"/>
      <c r="B792" s="4"/>
      <c r="C792" s="4"/>
      <c r="D792" s="4"/>
      <c r="E792" s="4"/>
      <c r="F792" s="4"/>
      <c r="G792" s="4"/>
      <c r="H792" s="4"/>
      <c r="I792" s="4"/>
      <c r="J792" s="4"/>
      <c r="K792" s="4"/>
      <c r="L792" s="4"/>
      <c r="M792" s="4"/>
    </row>
    <row r="793">
      <c r="A793" s="4"/>
      <c r="B793" s="4"/>
      <c r="C793" s="4"/>
      <c r="D793" s="4"/>
      <c r="E793" s="4"/>
      <c r="F793" s="4"/>
      <c r="G793" s="4"/>
      <c r="H793" s="4"/>
      <c r="I793" s="4"/>
      <c r="J793" s="4"/>
      <c r="K793" s="4"/>
      <c r="L793" s="4"/>
      <c r="M793" s="4"/>
    </row>
    <row r="794">
      <c r="A794" s="4"/>
      <c r="B794" s="4"/>
      <c r="C794" s="4"/>
      <c r="D794" s="4"/>
      <c r="E794" s="4"/>
      <c r="F794" s="4"/>
      <c r="G794" s="4"/>
      <c r="H794" s="4"/>
      <c r="I794" s="4"/>
      <c r="J794" s="4"/>
      <c r="K794" s="4"/>
      <c r="L794" s="4"/>
      <c r="M794" s="4"/>
    </row>
    <row r="795">
      <c r="A795" s="4"/>
      <c r="B795" s="4"/>
      <c r="C795" s="4"/>
      <c r="D795" s="4"/>
      <c r="E795" s="4"/>
      <c r="F795" s="4"/>
      <c r="G795" s="4"/>
      <c r="H795" s="4"/>
      <c r="I795" s="4"/>
      <c r="J795" s="4"/>
      <c r="K795" s="4"/>
      <c r="L795" s="4"/>
      <c r="M795" s="4"/>
    </row>
    <row r="796">
      <c r="A796" s="4"/>
      <c r="B796" s="4"/>
      <c r="C796" s="4"/>
      <c r="D796" s="4"/>
      <c r="E796" s="4"/>
      <c r="F796" s="4"/>
      <c r="G796" s="4"/>
      <c r="H796" s="4"/>
      <c r="I796" s="4"/>
      <c r="J796" s="4"/>
      <c r="K796" s="4"/>
      <c r="L796" s="4"/>
      <c r="M796" s="4"/>
    </row>
    <row r="797">
      <c r="A797" s="4"/>
      <c r="B797" s="4"/>
      <c r="C797" s="4"/>
      <c r="D797" s="4"/>
      <c r="E797" s="4"/>
      <c r="F797" s="4"/>
      <c r="G797" s="4"/>
      <c r="H797" s="4"/>
      <c r="I797" s="4"/>
      <c r="J797" s="4"/>
      <c r="K797" s="4"/>
      <c r="L797" s="4"/>
      <c r="M797" s="4"/>
    </row>
    <row r="798">
      <c r="A798" s="4"/>
      <c r="B798" s="4"/>
      <c r="C798" s="4"/>
      <c r="D798" s="4"/>
      <c r="E798" s="4"/>
      <c r="F798" s="4"/>
      <c r="G798" s="4"/>
      <c r="H798" s="4"/>
      <c r="I798" s="4"/>
      <c r="J798" s="4"/>
      <c r="K798" s="4"/>
      <c r="L798" s="4"/>
      <c r="M798" s="4"/>
    </row>
    <row r="799">
      <c r="A799" s="4"/>
      <c r="B799" s="4"/>
      <c r="C799" s="4"/>
      <c r="D799" s="4"/>
      <c r="E799" s="4"/>
      <c r="F799" s="4"/>
      <c r="G799" s="4"/>
      <c r="H799" s="4"/>
      <c r="I799" s="4"/>
      <c r="J799" s="4"/>
      <c r="K799" s="4"/>
      <c r="L799" s="4"/>
      <c r="M799" s="4"/>
    </row>
    <row r="800">
      <c r="A800" s="4"/>
      <c r="B800" s="4"/>
      <c r="C800" s="4"/>
      <c r="D800" s="4"/>
      <c r="E800" s="4"/>
      <c r="F800" s="4"/>
      <c r="G800" s="4"/>
      <c r="H800" s="4"/>
      <c r="I800" s="4"/>
      <c r="J800" s="4"/>
      <c r="K800" s="4"/>
      <c r="L800" s="4"/>
      <c r="M800" s="4"/>
    </row>
    <row r="801">
      <c r="A801" s="4"/>
      <c r="B801" s="4"/>
      <c r="C801" s="4"/>
      <c r="D801" s="4"/>
      <c r="E801" s="4"/>
      <c r="F801" s="4"/>
      <c r="G801" s="4"/>
      <c r="H801" s="4"/>
      <c r="I801" s="4"/>
      <c r="J801" s="4"/>
      <c r="K801" s="4"/>
      <c r="L801" s="4"/>
      <c r="M801" s="4"/>
    </row>
    <row r="802">
      <c r="A802" s="4"/>
      <c r="B802" s="4"/>
      <c r="C802" s="4"/>
      <c r="D802" s="4"/>
      <c r="E802" s="4"/>
      <c r="F802" s="4"/>
      <c r="G802" s="4"/>
      <c r="H802" s="4"/>
      <c r="I802" s="4"/>
      <c r="J802" s="4"/>
      <c r="K802" s="4"/>
      <c r="L802" s="4"/>
      <c r="M802" s="4"/>
    </row>
    <row r="803">
      <c r="A803" s="4"/>
      <c r="B803" s="4"/>
      <c r="C803" s="4"/>
      <c r="D803" s="4"/>
      <c r="E803" s="4"/>
      <c r="F803" s="4"/>
      <c r="G803" s="4"/>
      <c r="H803" s="4"/>
      <c r="I803" s="4"/>
      <c r="J803" s="4"/>
      <c r="K803" s="4"/>
      <c r="L803" s="4"/>
      <c r="M803" s="4"/>
    </row>
    <row r="804">
      <c r="A804" s="4"/>
      <c r="B804" s="4"/>
      <c r="C804" s="4"/>
      <c r="D804" s="4"/>
      <c r="E804" s="4"/>
      <c r="F804" s="4"/>
      <c r="G804" s="4"/>
      <c r="H804" s="4"/>
      <c r="I804" s="4"/>
      <c r="J804" s="4"/>
      <c r="K804" s="4"/>
      <c r="L804" s="4"/>
      <c r="M804" s="4"/>
    </row>
    <row r="805">
      <c r="A805" s="4"/>
      <c r="B805" s="4"/>
      <c r="C805" s="4"/>
      <c r="D805" s="4"/>
      <c r="E805" s="4"/>
      <c r="F805" s="4"/>
      <c r="G805" s="4"/>
      <c r="H805" s="4"/>
      <c r="I805" s="4"/>
      <c r="J805" s="4"/>
      <c r="K805" s="4"/>
      <c r="L805" s="4"/>
      <c r="M805" s="4"/>
    </row>
    <row r="806">
      <c r="A806" s="4"/>
      <c r="B806" s="4"/>
      <c r="C806" s="4"/>
      <c r="D806" s="4"/>
      <c r="E806" s="4"/>
      <c r="F806" s="4"/>
      <c r="G806" s="4"/>
      <c r="H806" s="4"/>
      <c r="I806" s="4"/>
      <c r="J806" s="4"/>
      <c r="K806" s="4"/>
      <c r="L806" s="4"/>
      <c r="M806" s="4"/>
    </row>
    <row r="807">
      <c r="A807" s="4"/>
      <c r="B807" s="4"/>
      <c r="C807" s="4"/>
      <c r="D807" s="4"/>
      <c r="E807" s="4"/>
      <c r="F807" s="4"/>
      <c r="G807" s="4"/>
      <c r="H807" s="4"/>
      <c r="I807" s="4"/>
      <c r="J807" s="4"/>
      <c r="K807" s="4"/>
      <c r="L807" s="4"/>
      <c r="M807" s="4"/>
    </row>
    <row r="808">
      <c r="A808" s="4"/>
      <c r="B808" s="4"/>
      <c r="C808" s="4"/>
      <c r="D808" s="4"/>
      <c r="E808" s="4"/>
      <c r="F808" s="4"/>
      <c r="G808" s="4"/>
      <c r="H808" s="4"/>
      <c r="I808" s="4"/>
      <c r="J808" s="4"/>
      <c r="K808" s="4"/>
      <c r="L808" s="4"/>
      <c r="M808" s="4"/>
    </row>
    <row r="809">
      <c r="A809" s="4"/>
      <c r="B809" s="4"/>
      <c r="C809" s="4"/>
      <c r="D809" s="4"/>
      <c r="E809" s="4"/>
      <c r="F809" s="4"/>
      <c r="G809" s="4"/>
      <c r="H809" s="4"/>
      <c r="I809" s="4"/>
      <c r="J809" s="4"/>
      <c r="K809" s="4"/>
      <c r="L809" s="4"/>
      <c r="M809" s="4"/>
    </row>
    <row r="810">
      <c r="A810" s="4"/>
      <c r="B810" s="4"/>
      <c r="C810" s="4"/>
      <c r="D810" s="4"/>
      <c r="E810" s="4"/>
      <c r="F810" s="4"/>
      <c r="G810" s="4"/>
      <c r="H810" s="4"/>
      <c r="I810" s="4"/>
      <c r="J810" s="4"/>
      <c r="K810" s="4"/>
      <c r="L810" s="4"/>
      <c r="M810" s="4"/>
    </row>
    <row r="811">
      <c r="A811" s="4"/>
      <c r="B811" s="4"/>
      <c r="C811" s="4"/>
      <c r="D811" s="4"/>
      <c r="E811" s="4"/>
      <c r="F811" s="4"/>
      <c r="G811" s="4"/>
      <c r="H811" s="4"/>
      <c r="I811" s="4"/>
      <c r="J811" s="4"/>
      <c r="K811" s="4"/>
      <c r="L811" s="4"/>
      <c r="M811" s="4"/>
    </row>
    <row r="812">
      <c r="A812" s="4"/>
      <c r="B812" s="4"/>
      <c r="C812" s="4"/>
      <c r="D812" s="4"/>
      <c r="E812" s="4"/>
      <c r="F812" s="4"/>
      <c r="G812" s="4"/>
      <c r="H812" s="4"/>
      <c r="I812" s="4"/>
      <c r="J812" s="4"/>
      <c r="K812" s="4"/>
      <c r="L812" s="4"/>
      <c r="M812" s="4"/>
    </row>
    <row r="813">
      <c r="A813" s="4"/>
      <c r="B813" s="4"/>
      <c r="C813" s="4"/>
      <c r="D813" s="4"/>
      <c r="E813" s="4"/>
      <c r="F813" s="4"/>
      <c r="G813" s="4"/>
      <c r="H813" s="4"/>
      <c r="I813" s="4"/>
      <c r="J813" s="4"/>
      <c r="K813" s="4"/>
      <c r="L813" s="4"/>
      <c r="M813" s="4"/>
    </row>
    <row r="814">
      <c r="A814" s="4"/>
      <c r="B814" s="4"/>
      <c r="C814" s="4"/>
      <c r="D814" s="4"/>
      <c r="E814" s="4"/>
      <c r="F814" s="4"/>
      <c r="G814" s="4"/>
      <c r="H814" s="4"/>
      <c r="I814" s="4"/>
      <c r="J814" s="4"/>
      <c r="K814" s="4"/>
      <c r="L814" s="4"/>
      <c r="M814" s="4"/>
    </row>
    <row r="815">
      <c r="A815" s="4"/>
      <c r="B815" s="4"/>
      <c r="C815" s="4"/>
      <c r="D815" s="4"/>
      <c r="E815" s="4"/>
      <c r="F815" s="4"/>
      <c r="G815" s="4"/>
      <c r="H815" s="4"/>
      <c r="I815" s="4"/>
      <c r="J815" s="4"/>
      <c r="K815" s="4"/>
      <c r="L815" s="4"/>
      <c r="M815" s="4"/>
    </row>
    <row r="816">
      <c r="A816" s="4"/>
      <c r="B816" s="4"/>
      <c r="C816" s="4"/>
      <c r="D816" s="4"/>
      <c r="E816" s="4"/>
      <c r="F816" s="4"/>
      <c r="G816" s="4"/>
      <c r="H816" s="4"/>
      <c r="I816" s="4"/>
      <c r="J816" s="4"/>
      <c r="K816" s="4"/>
      <c r="L816" s="4"/>
      <c r="M816" s="4"/>
    </row>
    <row r="817">
      <c r="A817" s="4"/>
      <c r="B817" s="4"/>
      <c r="C817" s="4"/>
      <c r="D817" s="4"/>
      <c r="E817" s="4"/>
      <c r="F817" s="4"/>
      <c r="G817" s="4"/>
      <c r="H817" s="4"/>
      <c r="I817" s="4"/>
      <c r="J817" s="4"/>
      <c r="K817" s="4"/>
      <c r="L817" s="4"/>
      <c r="M817" s="4"/>
    </row>
    <row r="818">
      <c r="A818" s="4"/>
      <c r="B818" s="4"/>
      <c r="C818" s="4"/>
      <c r="D818" s="4"/>
      <c r="E818" s="4"/>
      <c r="F818" s="4"/>
      <c r="G818" s="4"/>
      <c r="H818" s="4"/>
      <c r="I818" s="4"/>
      <c r="J818" s="4"/>
      <c r="K818" s="4"/>
      <c r="L818" s="4"/>
      <c r="M818" s="4"/>
    </row>
    <row r="819">
      <c r="A819" s="4"/>
      <c r="B819" s="4"/>
      <c r="C819" s="4"/>
      <c r="D819" s="4"/>
      <c r="E819" s="4"/>
      <c r="F819" s="4"/>
      <c r="G819" s="4"/>
      <c r="H819" s="4"/>
      <c r="I819" s="4"/>
      <c r="J819" s="4"/>
      <c r="K819" s="4"/>
      <c r="L819" s="4"/>
      <c r="M819" s="4"/>
    </row>
    <row r="820">
      <c r="A820" s="4"/>
      <c r="B820" s="4"/>
      <c r="C820" s="4"/>
      <c r="D820" s="4"/>
      <c r="E820" s="4"/>
      <c r="F820" s="4"/>
      <c r="G820" s="4"/>
      <c r="H820" s="4"/>
      <c r="I820" s="4"/>
      <c r="J820" s="4"/>
      <c r="K820" s="4"/>
      <c r="L820" s="4"/>
      <c r="M820" s="4"/>
    </row>
    <row r="821">
      <c r="A821" s="4"/>
      <c r="B821" s="4"/>
      <c r="C821" s="4"/>
      <c r="D821" s="4"/>
      <c r="E821" s="4"/>
      <c r="F821" s="4"/>
      <c r="G821" s="4"/>
      <c r="H821" s="4"/>
      <c r="I821" s="4"/>
      <c r="J821" s="4"/>
      <c r="K821" s="4"/>
      <c r="L821" s="4"/>
      <c r="M821" s="4"/>
    </row>
    <row r="822">
      <c r="A822" s="4"/>
      <c r="B822" s="4"/>
      <c r="C822" s="4"/>
      <c r="D822" s="4"/>
      <c r="E822" s="4"/>
      <c r="F822" s="4"/>
      <c r="G822" s="4"/>
      <c r="H822" s="4"/>
      <c r="I822" s="4"/>
      <c r="J822" s="4"/>
      <c r="K822" s="4"/>
      <c r="L822" s="4"/>
      <c r="M822" s="4"/>
    </row>
    <row r="823">
      <c r="A823" s="4"/>
      <c r="B823" s="4"/>
      <c r="C823" s="4"/>
      <c r="D823" s="4"/>
      <c r="E823" s="4"/>
      <c r="F823" s="4"/>
      <c r="G823" s="4"/>
      <c r="H823" s="4"/>
      <c r="I823" s="4"/>
      <c r="J823" s="4"/>
      <c r="K823" s="4"/>
      <c r="L823" s="4"/>
      <c r="M823" s="4"/>
    </row>
    <row r="824">
      <c r="A824" s="4"/>
      <c r="B824" s="4"/>
      <c r="C824" s="4"/>
      <c r="D824" s="4"/>
      <c r="E824" s="4"/>
      <c r="F824" s="4"/>
      <c r="G824" s="4"/>
      <c r="H824" s="4"/>
      <c r="I824" s="4"/>
      <c r="J824" s="4"/>
      <c r="K824" s="4"/>
      <c r="L824" s="4"/>
      <c r="M824" s="4"/>
    </row>
    <row r="825">
      <c r="A825" s="4"/>
      <c r="B825" s="4"/>
      <c r="C825" s="4"/>
      <c r="D825" s="4"/>
      <c r="E825" s="4"/>
      <c r="F825" s="4"/>
      <c r="G825" s="4"/>
      <c r="H825" s="4"/>
      <c r="I825" s="4"/>
      <c r="J825" s="4"/>
      <c r="K825" s="4"/>
      <c r="L825" s="4"/>
      <c r="M825" s="4"/>
    </row>
    <row r="826">
      <c r="A826" s="4"/>
      <c r="B826" s="4"/>
      <c r="C826" s="4"/>
      <c r="D826" s="4"/>
      <c r="E826" s="4"/>
      <c r="F826" s="4"/>
      <c r="G826" s="4"/>
      <c r="H826" s="4"/>
      <c r="I826" s="4"/>
      <c r="J826" s="4"/>
      <c r="K826" s="4"/>
      <c r="L826" s="4"/>
      <c r="M826" s="4"/>
    </row>
    <row r="827">
      <c r="A827" s="4"/>
      <c r="B827" s="4"/>
      <c r="C827" s="4"/>
      <c r="D827" s="4"/>
      <c r="E827" s="4"/>
      <c r="F827" s="4"/>
      <c r="G827" s="4"/>
      <c r="H827" s="4"/>
      <c r="I827" s="4"/>
      <c r="J827" s="4"/>
      <c r="K827" s="4"/>
      <c r="L827" s="4"/>
      <c r="M827" s="4"/>
    </row>
    <row r="828">
      <c r="A828" s="4"/>
      <c r="B828" s="4"/>
      <c r="C828" s="4"/>
      <c r="D828" s="4"/>
      <c r="E828" s="4"/>
      <c r="F828" s="4"/>
      <c r="G828" s="4"/>
      <c r="H828" s="4"/>
      <c r="I828" s="4"/>
      <c r="J828" s="4"/>
      <c r="K828" s="4"/>
      <c r="L828" s="4"/>
      <c r="M828" s="4"/>
    </row>
    <row r="829">
      <c r="A829" s="4"/>
      <c r="B829" s="4"/>
      <c r="C829" s="4"/>
      <c r="D829" s="4"/>
      <c r="E829" s="4"/>
      <c r="F829" s="4"/>
      <c r="G829" s="4"/>
      <c r="H829" s="4"/>
      <c r="I829" s="4"/>
      <c r="J829" s="4"/>
      <c r="K829" s="4"/>
      <c r="L829" s="4"/>
      <c r="M829" s="4"/>
    </row>
    <row r="830">
      <c r="A830" s="4"/>
      <c r="B830" s="4"/>
      <c r="C830" s="4"/>
      <c r="D830" s="4"/>
      <c r="E830" s="4"/>
      <c r="F830" s="4"/>
      <c r="G830" s="4"/>
      <c r="H830" s="4"/>
      <c r="I830" s="4"/>
      <c r="J830" s="4"/>
      <c r="K830" s="4"/>
      <c r="L830" s="4"/>
      <c r="M830" s="4"/>
    </row>
    <row r="831">
      <c r="A831" s="4"/>
      <c r="B831" s="4"/>
      <c r="C831" s="4"/>
      <c r="D831" s="4"/>
      <c r="E831" s="4"/>
      <c r="F831" s="4"/>
      <c r="G831" s="4"/>
      <c r="H831" s="4"/>
      <c r="I831" s="4"/>
      <c r="J831" s="4"/>
      <c r="K831" s="4"/>
      <c r="L831" s="4"/>
      <c r="M831" s="4"/>
    </row>
    <row r="832">
      <c r="A832" s="4"/>
      <c r="B832" s="4"/>
      <c r="C832" s="4"/>
      <c r="D832" s="4"/>
      <c r="E832" s="4"/>
      <c r="F832" s="4"/>
      <c r="G832" s="4"/>
      <c r="H832" s="4"/>
      <c r="I832" s="4"/>
      <c r="J832" s="4"/>
      <c r="K832" s="4"/>
      <c r="L832" s="4"/>
      <c r="M832" s="4"/>
    </row>
    <row r="833">
      <c r="A833" s="4"/>
      <c r="B833" s="4"/>
      <c r="C833" s="4"/>
      <c r="D833" s="4"/>
      <c r="E833" s="4"/>
      <c r="F833" s="4"/>
      <c r="G833" s="4"/>
      <c r="H833" s="4"/>
      <c r="I833" s="4"/>
      <c r="J833" s="4"/>
      <c r="K833" s="4"/>
      <c r="L833" s="4"/>
      <c r="M833" s="4"/>
    </row>
    <row r="834">
      <c r="A834" s="4"/>
      <c r="B834" s="4"/>
      <c r="C834" s="4"/>
      <c r="D834" s="4"/>
      <c r="E834" s="4"/>
      <c r="F834" s="4"/>
      <c r="G834" s="4"/>
      <c r="H834" s="4"/>
      <c r="I834" s="4"/>
      <c r="J834" s="4"/>
      <c r="K834" s="4"/>
      <c r="L834" s="4"/>
      <c r="M834" s="4"/>
    </row>
    <row r="835">
      <c r="A835" s="4"/>
      <c r="B835" s="4"/>
      <c r="C835" s="4"/>
      <c r="D835" s="4"/>
      <c r="E835" s="4"/>
      <c r="F835" s="4"/>
      <c r="G835" s="4"/>
      <c r="H835" s="4"/>
      <c r="I835" s="4"/>
      <c r="J835" s="4"/>
      <c r="K835" s="4"/>
      <c r="L835" s="4"/>
      <c r="M835" s="4"/>
    </row>
    <row r="836">
      <c r="A836" s="4"/>
      <c r="B836" s="4"/>
      <c r="C836" s="4"/>
      <c r="D836" s="4"/>
      <c r="E836" s="4"/>
      <c r="F836" s="4"/>
      <c r="G836" s="4"/>
      <c r="H836" s="4"/>
      <c r="I836" s="4"/>
      <c r="J836" s="4"/>
      <c r="K836" s="4"/>
      <c r="L836" s="4"/>
      <c r="M836" s="4"/>
    </row>
    <row r="837">
      <c r="A837" s="4"/>
      <c r="B837" s="4"/>
      <c r="C837" s="4"/>
      <c r="D837" s="4"/>
      <c r="E837" s="4"/>
      <c r="F837" s="4"/>
      <c r="G837" s="4"/>
      <c r="H837" s="4"/>
      <c r="I837" s="4"/>
      <c r="J837" s="4"/>
      <c r="K837" s="4"/>
      <c r="L837" s="4"/>
      <c r="M837" s="4"/>
    </row>
    <row r="838">
      <c r="A838" s="4"/>
      <c r="B838" s="4"/>
      <c r="C838" s="4"/>
      <c r="D838" s="4"/>
      <c r="E838" s="4"/>
      <c r="F838" s="4"/>
      <c r="G838" s="4"/>
      <c r="H838" s="4"/>
      <c r="I838" s="4"/>
      <c r="J838" s="4"/>
      <c r="K838" s="4"/>
      <c r="L838" s="4"/>
      <c r="M838" s="4"/>
    </row>
    <row r="839">
      <c r="A839" s="4"/>
      <c r="B839" s="4"/>
      <c r="C839" s="4"/>
      <c r="D839" s="4"/>
      <c r="E839" s="4"/>
      <c r="F839" s="4"/>
      <c r="G839" s="4"/>
      <c r="H839" s="4"/>
      <c r="I839" s="4"/>
      <c r="J839" s="4"/>
      <c r="K839" s="4"/>
      <c r="L839" s="4"/>
      <c r="M839" s="4"/>
    </row>
    <row r="840">
      <c r="A840" s="4"/>
      <c r="B840" s="4"/>
      <c r="C840" s="4"/>
      <c r="D840" s="4"/>
      <c r="E840" s="4"/>
      <c r="F840" s="4"/>
      <c r="G840" s="4"/>
      <c r="H840" s="4"/>
      <c r="I840" s="4"/>
      <c r="J840" s="4"/>
      <c r="K840" s="4"/>
      <c r="L840" s="4"/>
      <c r="M840" s="4"/>
    </row>
    <row r="841">
      <c r="A841" s="4"/>
      <c r="B841" s="4"/>
      <c r="C841" s="4"/>
      <c r="D841" s="4"/>
      <c r="E841" s="4"/>
      <c r="F841" s="4"/>
      <c r="G841" s="4"/>
      <c r="H841" s="4"/>
      <c r="I841" s="4"/>
      <c r="J841" s="4"/>
      <c r="K841" s="4"/>
      <c r="L841" s="4"/>
      <c r="M841" s="4"/>
    </row>
    <row r="842">
      <c r="A842" s="4"/>
      <c r="B842" s="4"/>
      <c r="C842" s="4"/>
      <c r="D842" s="4"/>
      <c r="E842" s="4"/>
      <c r="F842" s="4"/>
      <c r="G842" s="4"/>
      <c r="H842" s="4"/>
      <c r="I842" s="4"/>
      <c r="J842" s="4"/>
      <c r="K842" s="4"/>
      <c r="L842" s="4"/>
      <c r="M842" s="4"/>
    </row>
    <row r="843">
      <c r="A843" s="4"/>
      <c r="B843" s="4"/>
      <c r="C843" s="4"/>
      <c r="D843" s="4"/>
      <c r="E843" s="4"/>
      <c r="F843" s="4"/>
      <c r="G843" s="4"/>
      <c r="H843" s="4"/>
      <c r="I843" s="4"/>
      <c r="J843" s="4"/>
      <c r="K843" s="4"/>
      <c r="L843" s="4"/>
      <c r="M843" s="4"/>
    </row>
    <row r="844">
      <c r="A844" s="4"/>
      <c r="B844" s="4"/>
      <c r="C844" s="4"/>
      <c r="D844" s="4"/>
      <c r="E844" s="4"/>
      <c r="F844" s="4"/>
      <c r="G844" s="4"/>
      <c r="H844" s="4"/>
      <c r="I844" s="4"/>
      <c r="J844" s="4"/>
      <c r="K844" s="4"/>
      <c r="L844" s="4"/>
      <c r="M844" s="4"/>
    </row>
    <row r="845">
      <c r="A845" s="4"/>
      <c r="B845" s="4"/>
      <c r="C845" s="4"/>
      <c r="D845" s="4"/>
      <c r="E845" s="4"/>
      <c r="F845" s="4"/>
      <c r="G845" s="4"/>
      <c r="H845" s="4"/>
      <c r="I845" s="4"/>
      <c r="J845" s="4"/>
      <c r="K845" s="4"/>
      <c r="L845" s="4"/>
      <c r="M845" s="4"/>
    </row>
    <row r="846">
      <c r="A846" s="4"/>
      <c r="B846" s="4"/>
      <c r="C846" s="4"/>
      <c r="D846" s="4"/>
      <c r="E846" s="4"/>
      <c r="F846" s="4"/>
      <c r="G846" s="4"/>
      <c r="H846" s="4"/>
      <c r="I846" s="4"/>
      <c r="J846" s="4"/>
      <c r="K846" s="4"/>
      <c r="L846" s="4"/>
      <c r="M846" s="4"/>
    </row>
    <row r="847">
      <c r="A847" s="4"/>
      <c r="B847" s="4"/>
      <c r="C847" s="4"/>
      <c r="D847" s="4"/>
      <c r="E847" s="4"/>
      <c r="F847" s="4"/>
      <c r="G847" s="4"/>
      <c r="H847" s="4"/>
      <c r="I847" s="4"/>
      <c r="J847" s="4"/>
      <c r="K847" s="4"/>
      <c r="L847" s="4"/>
      <c r="M847" s="4"/>
    </row>
    <row r="848">
      <c r="A848" s="4"/>
      <c r="B848" s="4"/>
      <c r="C848" s="4"/>
      <c r="D848" s="4"/>
      <c r="E848" s="4"/>
      <c r="F848" s="4"/>
      <c r="G848" s="4"/>
      <c r="H848" s="4"/>
      <c r="I848" s="4"/>
      <c r="J848" s="4"/>
      <c r="K848" s="4"/>
      <c r="L848" s="4"/>
      <c r="M848" s="4"/>
    </row>
    <row r="849">
      <c r="A849" s="4"/>
      <c r="B849" s="4"/>
      <c r="C849" s="4"/>
      <c r="D849" s="4"/>
      <c r="E849" s="4"/>
      <c r="F849" s="4"/>
      <c r="G849" s="4"/>
      <c r="H849" s="4"/>
      <c r="I849" s="4"/>
      <c r="J849" s="4"/>
      <c r="K849" s="4"/>
      <c r="L849" s="4"/>
      <c r="M849" s="4"/>
    </row>
    <row r="850">
      <c r="A850" s="4"/>
      <c r="B850" s="4"/>
      <c r="C850" s="4"/>
      <c r="D850" s="4"/>
      <c r="E850" s="4"/>
      <c r="F850" s="4"/>
      <c r="G850" s="4"/>
      <c r="H850" s="4"/>
      <c r="I850" s="4"/>
      <c r="J850" s="4"/>
      <c r="K850" s="4"/>
      <c r="L850" s="4"/>
      <c r="M850" s="4"/>
    </row>
    <row r="851">
      <c r="A851" s="4"/>
      <c r="B851" s="4"/>
      <c r="C851" s="4"/>
      <c r="D851" s="4"/>
      <c r="E851" s="4"/>
      <c r="F851" s="4"/>
      <c r="G851" s="4"/>
      <c r="H851" s="4"/>
      <c r="I851" s="4"/>
      <c r="J851" s="4"/>
      <c r="K851" s="4"/>
      <c r="L851" s="4"/>
      <c r="M851" s="4"/>
    </row>
    <row r="852">
      <c r="A852" s="4"/>
      <c r="B852" s="4"/>
      <c r="C852" s="4"/>
      <c r="D852" s="4"/>
      <c r="E852" s="4"/>
      <c r="F852" s="4"/>
      <c r="G852" s="4"/>
      <c r="H852" s="4"/>
      <c r="I852" s="4"/>
      <c r="J852" s="4"/>
      <c r="K852" s="4"/>
      <c r="L852" s="4"/>
      <c r="M852" s="4"/>
    </row>
    <row r="853">
      <c r="A853" s="4"/>
      <c r="B853" s="4"/>
      <c r="C853" s="4"/>
      <c r="D853" s="4"/>
      <c r="E853" s="4"/>
      <c r="F853" s="4"/>
      <c r="G853" s="4"/>
      <c r="H853" s="4"/>
      <c r="I853" s="4"/>
      <c r="J853" s="4"/>
      <c r="K853" s="4"/>
      <c r="L853" s="4"/>
      <c r="M853" s="4"/>
    </row>
    <row r="854">
      <c r="A854" s="4"/>
      <c r="B854" s="4"/>
      <c r="C854" s="4"/>
      <c r="D854" s="4"/>
      <c r="E854" s="4"/>
      <c r="F854" s="4"/>
      <c r="G854" s="4"/>
      <c r="H854" s="4"/>
      <c r="I854" s="4"/>
      <c r="J854" s="4"/>
      <c r="K854" s="4"/>
      <c r="L854" s="4"/>
      <c r="M854" s="4"/>
    </row>
    <row r="855">
      <c r="A855" s="4"/>
      <c r="B855" s="4"/>
      <c r="C855" s="4"/>
      <c r="D855" s="4"/>
      <c r="E855" s="4"/>
      <c r="F855" s="4"/>
      <c r="G855" s="4"/>
      <c r="H855" s="4"/>
      <c r="I855" s="4"/>
      <c r="J855" s="4"/>
      <c r="K855" s="4"/>
      <c r="L855" s="4"/>
      <c r="M855" s="4"/>
    </row>
    <row r="856">
      <c r="A856" s="4"/>
      <c r="B856" s="4"/>
      <c r="C856" s="4"/>
      <c r="D856" s="4"/>
      <c r="E856" s="4"/>
      <c r="F856" s="4"/>
      <c r="G856" s="4"/>
      <c r="H856" s="4"/>
      <c r="I856" s="4"/>
      <c r="J856" s="4"/>
      <c r="K856" s="4"/>
      <c r="L856" s="4"/>
      <c r="M856" s="4"/>
    </row>
    <row r="857">
      <c r="A857" s="4"/>
      <c r="B857" s="4"/>
      <c r="C857" s="4"/>
      <c r="D857" s="4"/>
      <c r="E857" s="4"/>
      <c r="F857" s="4"/>
      <c r="G857" s="4"/>
      <c r="H857" s="4"/>
      <c r="I857" s="4"/>
      <c r="J857" s="4"/>
      <c r="K857" s="4"/>
      <c r="L857" s="4"/>
      <c r="M857" s="4"/>
    </row>
    <row r="858">
      <c r="A858" s="4"/>
      <c r="B858" s="4"/>
      <c r="C858" s="4"/>
      <c r="D858" s="4"/>
      <c r="E858" s="4"/>
      <c r="F858" s="4"/>
      <c r="G858" s="4"/>
      <c r="H858" s="4"/>
      <c r="I858" s="4"/>
      <c r="J858" s="4"/>
      <c r="K858" s="4"/>
      <c r="L858" s="4"/>
      <c r="M858" s="4"/>
    </row>
    <row r="859">
      <c r="A859" s="4"/>
      <c r="B859" s="4"/>
      <c r="C859" s="4"/>
      <c r="D859" s="4"/>
      <c r="E859" s="4"/>
      <c r="F859" s="4"/>
      <c r="G859" s="4"/>
      <c r="H859" s="4"/>
      <c r="I859" s="4"/>
      <c r="J859" s="4"/>
      <c r="K859" s="4"/>
      <c r="L859" s="4"/>
      <c r="M859" s="4"/>
    </row>
    <row r="860">
      <c r="A860" s="4"/>
      <c r="B860" s="4"/>
      <c r="C860" s="4"/>
      <c r="D860" s="4"/>
      <c r="E860" s="4"/>
      <c r="F860" s="4"/>
      <c r="G860" s="4"/>
      <c r="H860" s="4"/>
      <c r="I860" s="4"/>
      <c r="J860" s="4"/>
      <c r="K860" s="4"/>
      <c r="L860" s="4"/>
      <c r="M860" s="4"/>
    </row>
    <row r="861">
      <c r="A861" s="4"/>
      <c r="B861" s="4"/>
      <c r="C861" s="4"/>
      <c r="D861" s="4"/>
      <c r="E861" s="4"/>
      <c r="F861" s="4"/>
      <c r="G861" s="4"/>
      <c r="H861" s="4"/>
      <c r="I861" s="4"/>
      <c r="J861" s="4"/>
      <c r="K861" s="4"/>
      <c r="L861" s="4"/>
      <c r="M861" s="4"/>
    </row>
    <row r="862">
      <c r="A862" s="4"/>
      <c r="B862" s="4"/>
      <c r="C862" s="4"/>
      <c r="D862" s="4"/>
      <c r="E862" s="4"/>
      <c r="F862" s="4"/>
      <c r="G862" s="4"/>
      <c r="H862" s="4"/>
      <c r="I862" s="4"/>
      <c r="J862" s="4"/>
      <c r="K862" s="4"/>
      <c r="L862" s="4"/>
      <c r="M862" s="4"/>
    </row>
    <row r="863">
      <c r="A863" s="4"/>
      <c r="B863" s="4"/>
      <c r="C863" s="4"/>
      <c r="D863" s="4"/>
      <c r="E863" s="4"/>
      <c r="F863" s="4"/>
      <c r="G863" s="4"/>
      <c r="H863" s="4"/>
      <c r="I863" s="4"/>
      <c r="J863" s="4"/>
      <c r="K863" s="4"/>
      <c r="L863" s="4"/>
      <c r="M863" s="4"/>
    </row>
    <row r="864">
      <c r="A864" s="4"/>
      <c r="B864" s="4"/>
      <c r="C864" s="4"/>
      <c r="D864" s="4"/>
      <c r="E864" s="4"/>
      <c r="F864" s="4"/>
      <c r="G864" s="4"/>
      <c r="H864" s="4"/>
      <c r="I864" s="4"/>
      <c r="J864" s="4"/>
      <c r="K864" s="4"/>
      <c r="L864" s="4"/>
      <c r="M864" s="4"/>
    </row>
    <row r="865">
      <c r="A865" s="4"/>
      <c r="B865" s="4"/>
      <c r="C865" s="4"/>
      <c r="D865" s="4"/>
      <c r="E865" s="4"/>
      <c r="F865" s="4"/>
      <c r="G865" s="4"/>
      <c r="H865" s="4"/>
      <c r="I865" s="4"/>
      <c r="J865" s="4"/>
      <c r="K865" s="4"/>
      <c r="L865" s="4"/>
      <c r="M865" s="4"/>
    </row>
    <row r="866">
      <c r="A866" s="4"/>
      <c r="B866" s="4"/>
      <c r="C866" s="4"/>
      <c r="D866" s="4"/>
      <c r="E866" s="4"/>
      <c r="F866" s="4"/>
      <c r="G866" s="4"/>
      <c r="H866" s="4"/>
      <c r="I866" s="4"/>
      <c r="J866" s="4"/>
      <c r="K866" s="4"/>
      <c r="L866" s="4"/>
      <c r="M866" s="4"/>
    </row>
    <row r="867">
      <c r="A867" s="4"/>
      <c r="B867" s="4"/>
      <c r="C867" s="4"/>
      <c r="D867" s="4"/>
      <c r="E867" s="4"/>
      <c r="F867" s="4"/>
      <c r="G867" s="4"/>
      <c r="H867" s="4"/>
      <c r="I867" s="4"/>
      <c r="J867" s="4"/>
      <c r="K867" s="4"/>
      <c r="L867" s="4"/>
      <c r="M867" s="4"/>
    </row>
    <row r="868">
      <c r="A868" s="4"/>
      <c r="B868" s="4"/>
      <c r="C868" s="4"/>
      <c r="D868" s="4"/>
      <c r="E868" s="4"/>
      <c r="F868" s="4"/>
      <c r="G868" s="4"/>
      <c r="H868" s="4"/>
      <c r="I868" s="4"/>
      <c r="J868" s="4"/>
      <c r="K868" s="4"/>
      <c r="L868" s="4"/>
      <c r="M868" s="4"/>
    </row>
    <row r="869">
      <c r="A869" s="4"/>
      <c r="B869" s="4"/>
      <c r="C869" s="4"/>
      <c r="D869" s="4"/>
      <c r="E869" s="4"/>
      <c r="F869" s="4"/>
      <c r="G869" s="4"/>
      <c r="H869" s="4"/>
      <c r="I869" s="4"/>
      <c r="J869" s="4"/>
      <c r="K869" s="4"/>
      <c r="L869" s="4"/>
      <c r="M869" s="4"/>
    </row>
    <row r="870">
      <c r="A870" s="4"/>
      <c r="B870" s="4"/>
      <c r="C870" s="4"/>
      <c r="D870" s="4"/>
      <c r="E870" s="4"/>
      <c r="F870" s="4"/>
      <c r="G870" s="4"/>
      <c r="H870" s="4"/>
      <c r="I870" s="4"/>
      <c r="J870" s="4"/>
      <c r="K870" s="4"/>
      <c r="L870" s="4"/>
      <c r="M870" s="4"/>
    </row>
    <row r="871">
      <c r="A871" s="4"/>
      <c r="B871" s="4"/>
      <c r="C871" s="4"/>
      <c r="D871" s="4"/>
      <c r="E871" s="4"/>
      <c r="F871" s="4"/>
      <c r="G871" s="4"/>
      <c r="H871" s="4"/>
      <c r="I871" s="4"/>
      <c r="J871" s="4"/>
      <c r="K871" s="4"/>
      <c r="L871" s="4"/>
      <c r="M871" s="4"/>
    </row>
    <row r="872">
      <c r="A872" s="4"/>
      <c r="B872" s="4"/>
      <c r="C872" s="4"/>
      <c r="D872" s="4"/>
      <c r="E872" s="4"/>
      <c r="F872" s="4"/>
      <c r="G872" s="4"/>
      <c r="H872" s="4"/>
      <c r="I872" s="4"/>
      <c r="J872" s="4"/>
      <c r="K872" s="4"/>
      <c r="L872" s="4"/>
      <c r="M872" s="4"/>
    </row>
    <row r="873">
      <c r="A873" s="4"/>
      <c r="B873" s="4"/>
      <c r="C873" s="4"/>
      <c r="D873" s="4"/>
      <c r="E873" s="4"/>
      <c r="F873" s="4"/>
      <c r="G873" s="4"/>
      <c r="H873" s="4"/>
      <c r="I873" s="4"/>
      <c r="J873" s="4"/>
      <c r="K873" s="4"/>
      <c r="L873" s="4"/>
      <c r="M873" s="4"/>
    </row>
    <row r="874">
      <c r="A874" s="4"/>
      <c r="B874" s="4"/>
      <c r="C874" s="4"/>
      <c r="D874" s="4"/>
      <c r="E874" s="4"/>
      <c r="F874" s="4"/>
      <c r="G874" s="4"/>
      <c r="H874" s="4"/>
      <c r="I874" s="4"/>
      <c r="J874" s="4"/>
      <c r="K874" s="4"/>
      <c r="L874" s="4"/>
      <c r="M874" s="4"/>
    </row>
    <row r="875">
      <c r="A875" s="4"/>
      <c r="B875" s="4"/>
      <c r="C875" s="4"/>
      <c r="D875" s="4"/>
      <c r="E875" s="4"/>
      <c r="F875" s="4"/>
      <c r="G875" s="4"/>
      <c r="H875" s="4"/>
      <c r="I875" s="4"/>
      <c r="J875" s="4"/>
      <c r="K875" s="4"/>
      <c r="L875" s="4"/>
      <c r="M875" s="4"/>
    </row>
    <row r="876">
      <c r="A876" s="4"/>
      <c r="B876" s="4"/>
      <c r="C876" s="4"/>
      <c r="D876" s="4"/>
      <c r="E876" s="4"/>
      <c r="F876" s="4"/>
      <c r="G876" s="4"/>
      <c r="H876" s="4"/>
      <c r="I876" s="4"/>
      <c r="J876" s="4"/>
      <c r="K876" s="4"/>
      <c r="L876" s="4"/>
      <c r="M876" s="4"/>
    </row>
    <row r="877">
      <c r="A877" s="4"/>
      <c r="B877" s="4"/>
      <c r="C877" s="4"/>
      <c r="D877" s="4"/>
      <c r="E877" s="4"/>
      <c r="F877" s="4"/>
      <c r="G877" s="4"/>
      <c r="H877" s="4"/>
      <c r="I877" s="4"/>
      <c r="J877" s="4"/>
      <c r="K877" s="4"/>
      <c r="L877" s="4"/>
      <c r="M877" s="4"/>
    </row>
    <row r="878">
      <c r="A878" s="4"/>
      <c r="B878" s="4"/>
      <c r="C878" s="4"/>
      <c r="D878" s="4"/>
      <c r="E878" s="4"/>
      <c r="F878" s="4"/>
      <c r="G878" s="4"/>
      <c r="H878" s="4"/>
      <c r="I878" s="4"/>
      <c r="J878" s="4"/>
      <c r="K878" s="4"/>
      <c r="L878" s="4"/>
      <c r="M878" s="4"/>
    </row>
    <row r="879">
      <c r="A879" s="4"/>
      <c r="B879" s="4"/>
      <c r="C879" s="4"/>
      <c r="D879" s="4"/>
      <c r="E879" s="4"/>
      <c r="F879" s="4"/>
      <c r="G879" s="4"/>
      <c r="H879" s="4"/>
      <c r="I879" s="4"/>
      <c r="J879" s="4"/>
      <c r="K879" s="4"/>
      <c r="L879" s="4"/>
      <c r="M879" s="4"/>
    </row>
    <row r="880">
      <c r="A880" s="4"/>
      <c r="B880" s="4"/>
      <c r="C880" s="4"/>
      <c r="D880" s="4"/>
      <c r="E880" s="4"/>
      <c r="F880" s="4"/>
      <c r="G880" s="4"/>
      <c r="H880" s="4"/>
      <c r="I880" s="4"/>
      <c r="J880" s="4"/>
      <c r="K880" s="4"/>
      <c r="L880" s="4"/>
      <c r="M880" s="4"/>
    </row>
    <row r="881">
      <c r="A881" s="4"/>
      <c r="B881" s="4"/>
      <c r="C881" s="4"/>
      <c r="D881" s="4"/>
      <c r="E881" s="4"/>
      <c r="F881" s="4"/>
      <c r="G881" s="4"/>
      <c r="H881" s="4"/>
      <c r="I881" s="4"/>
      <c r="J881" s="4"/>
      <c r="K881" s="4"/>
      <c r="L881" s="4"/>
      <c r="M881" s="4"/>
    </row>
    <row r="882">
      <c r="A882" s="4"/>
      <c r="B882" s="4"/>
      <c r="C882" s="4"/>
      <c r="D882" s="4"/>
      <c r="E882" s="4"/>
      <c r="F882" s="4"/>
      <c r="G882" s="4"/>
      <c r="H882" s="4"/>
      <c r="I882" s="4"/>
      <c r="J882" s="4"/>
      <c r="K882" s="4"/>
      <c r="L882" s="4"/>
      <c r="M882" s="4"/>
    </row>
    <row r="883">
      <c r="A883" s="4"/>
      <c r="B883" s="4"/>
      <c r="C883" s="4"/>
      <c r="D883" s="4"/>
      <c r="E883" s="4"/>
      <c r="F883" s="4"/>
      <c r="G883" s="4"/>
      <c r="H883" s="4"/>
      <c r="I883" s="4"/>
      <c r="J883" s="4"/>
      <c r="K883" s="4"/>
      <c r="L883" s="4"/>
      <c r="M883" s="4"/>
    </row>
    <row r="884">
      <c r="A884" s="4"/>
      <c r="B884" s="4"/>
      <c r="C884" s="4"/>
      <c r="D884" s="4"/>
      <c r="E884" s="4"/>
      <c r="F884" s="4"/>
      <c r="G884" s="4"/>
      <c r="H884" s="4"/>
      <c r="I884" s="4"/>
      <c r="J884" s="4"/>
      <c r="K884" s="4"/>
      <c r="L884" s="4"/>
      <c r="M884" s="4"/>
    </row>
    <row r="885">
      <c r="A885" s="4"/>
      <c r="B885" s="4"/>
      <c r="C885" s="4"/>
      <c r="D885" s="4"/>
      <c r="E885" s="4"/>
      <c r="F885" s="4"/>
      <c r="G885" s="4"/>
      <c r="H885" s="4"/>
      <c r="I885" s="4"/>
      <c r="J885" s="4"/>
      <c r="K885" s="4"/>
      <c r="L885" s="4"/>
      <c r="M885" s="4"/>
    </row>
    <row r="886">
      <c r="A886" s="4"/>
      <c r="B886" s="4"/>
      <c r="C886" s="4"/>
      <c r="D886" s="4"/>
      <c r="E886" s="4"/>
      <c r="F886" s="4"/>
      <c r="G886" s="4"/>
      <c r="H886" s="4"/>
      <c r="I886" s="4"/>
      <c r="J886" s="4"/>
      <c r="K886" s="4"/>
      <c r="L886" s="4"/>
      <c r="M886" s="4"/>
    </row>
    <row r="887">
      <c r="A887" s="4"/>
      <c r="B887" s="4"/>
      <c r="C887" s="4"/>
      <c r="D887" s="4"/>
      <c r="E887" s="4"/>
      <c r="F887" s="4"/>
      <c r="G887" s="4"/>
      <c r="H887" s="4"/>
      <c r="I887" s="4"/>
      <c r="J887" s="4"/>
      <c r="K887" s="4"/>
      <c r="L887" s="4"/>
      <c r="M887" s="4"/>
    </row>
    <row r="888">
      <c r="A888" s="4"/>
      <c r="B888" s="4"/>
      <c r="C888" s="4"/>
      <c r="D888" s="4"/>
      <c r="E888" s="4"/>
      <c r="F888" s="4"/>
      <c r="G888" s="4"/>
      <c r="H888" s="4"/>
      <c r="I888" s="4"/>
      <c r="J888" s="4"/>
      <c r="K888" s="4"/>
      <c r="L888" s="4"/>
      <c r="M888" s="4"/>
    </row>
    <row r="889">
      <c r="A889" s="4"/>
      <c r="B889" s="4"/>
      <c r="C889" s="4"/>
      <c r="D889" s="4"/>
      <c r="E889" s="4"/>
      <c r="F889" s="4"/>
      <c r="G889" s="4"/>
      <c r="H889" s="4"/>
      <c r="I889" s="4"/>
      <c r="J889" s="4"/>
      <c r="K889" s="4"/>
      <c r="L889" s="4"/>
      <c r="M889" s="4"/>
    </row>
    <row r="890">
      <c r="A890" s="4"/>
      <c r="B890" s="4"/>
      <c r="C890" s="4"/>
      <c r="D890" s="4"/>
      <c r="E890" s="4"/>
      <c r="F890" s="4"/>
      <c r="G890" s="4"/>
      <c r="H890" s="4"/>
      <c r="I890" s="4"/>
      <c r="J890" s="4"/>
      <c r="K890" s="4"/>
      <c r="L890" s="4"/>
      <c r="M890" s="4"/>
    </row>
    <row r="891">
      <c r="A891" s="4"/>
      <c r="B891" s="4"/>
      <c r="C891" s="4"/>
      <c r="D891" s="4"/>
      <c r="E891" s="4"/>
      <c r="F891" s="4"/>
      <c r="G891" s="4"/>
      <c r="H891" s="4"/>
      <c r="I891" s="4"/>
      <c r="J891" s="4"/>
      <c r="K891" s="4"/>
      <c r="L891" s="4"/>
      <c r="M891" s="4"/>
    </row>
    <row r="892">
      <c r="A892" s="4"/>
      <c r="B892" s="4"/>
      <c r="C892" s="4"/>
      <c r="D892" s="4"/>
      <c r="E892" s="4"/>
      <c r="F892" s="4"/>
      <c r="G892" s="4"/>
      <c r="H892" s="4"/>
      <c r="I892" s="4"/>
      <c r="J892" s="4"/>
      <c r="K892" s="4"/>
      <c r="L892" s="4"/>
      <c r="M892" s="4"/>
    </row>
    <row r="893">
      <c r="A893" s="4"/>
      <c r="B893" s="4"/>
      <c r="C893" s="4"/>
      <c r="D893" s="4"/>
      <c r="E893" s="4"/>
      <c r="F893" s="4"/>
      <c r="G893" s="4"/>
      <c r="H893" s="4"/>
      <c r="I893" s="4"/>
      <c r="J893" s="4"/>
      <c r="K893" s="4"/>
      <c r="L893" s="4"/>
      <c r="M893" s="4"/>
    </row>
    <row r="894">
      <c r="A894" s="4"/>
      <c r="B894" s="4"/>
      <c r="C894" s="4"/>
      <c r="D894" s="4"/>
      <c r="E894" s="4"/>
      <c r="F894" s="4"/>
      <c r="G894" s="4"/>
      <c r="H894" s="4"/>
      <c r="I894" s="4"/>
      <c r="J894" s="4"/>
      <c r="K894" s="4"/>
      <c r="L894" s="4"/>
      <c r="M894" s="4"/>
    </row>
    <row r="895">
      <c r="A895" s="4"/>
      <c r="B895" s="4"/>
      <c r="C895" s="4"/>
      <c r="D895" s="4"/>
      <c r="E895" s="4"/>
      <c r="F895" s="4"/>
      <c r="G895" s="4"/>
      <c r="H895" s="4"/>
      <c r="I895" s="4"/>
      <c r="J895" s="4"/>
      <c r="K895" s="4"/>
      <c r="L895" s="4"/>
      <c r="M895" s="4"/>
    </row>
    <row r="896">
      <c r="A896" s="4"/>
      <c r="B896" s="4"/>
      <c r="C896" s="4"/>
      <c r="D896" s="4"/>
      <c r="E896" s="4"/>
      <c r="F896" s="4"/>
      <c r="G896" s="4"/>
      <c r="H896" s="4"/>
      <c r="I896" s="4"/>
      <c r="J896" s="4"/>
      <c r="K896" s="4"/>
      <c r="L896" s="4"/>
      <c r="M896" s="4"/>
    </row>
    <row r="897">
      <c r="A897" s="4"/>
      <c r="B897" s="4"/>
      <c r="C897" s="4"/>
      <c r="D897" s="4"/>
      <c r="E897" s="4"/>
      <c r="F897" s="4"/>
      <c r="G897" s="4"/>
      <c r="H897" s="4"/>
      <c r="I897" s="4"/>
      <c r="J897" s="4"/>
      <c r="K897" s="4"/>
      <c r="L897" s="4"/>
      <c r="M897" s="4"/>
    </row>
    <row r="898">
      <c r="A898" s="4"/>
      <c r="B898" s="4"/>
      <c r="C898" s="4"/>
      <c r="D898" s="4"/>
      <c r="E898" s="4"/>
      <c r="F898" s="4"/>
      <c r="G898" s="4"/>
      <c r="H898" s="4"/>
      <c r="I898" s="4"/>
      <c r="J898" s="4"/>
      <c r="K898" s="4"/>
      <c r="L898" s="4"/>
      <c r="M898" s="4"/>
    </row>
    <row r="899">
      <c r="A899" s="4"/>
      <c r="B899" s="4"/>
      <c r="C899" s="4"/>
      <c r="D899" s="4"/>
      <c r="E899" s="4"/>
      <c r="F899" s="4"/>
      <c r="G899" s="4"/>
      <c r="H899" s="4"/>
      <c r="I899" s="4"/>
      <c r="J899" s="4"/>
      <c r="K899" s="4"/>
      <c r="L899" s="4"/>
      <c r="M899" s="4"/>
    </row>
    <row r="900">
      <c r="A900" s="4"/>
      <c r="B900" s="4"/>
      <c r="C900" s="4"/>
      <c r="D900" s="4"/>
      <c r="E900" s="4"/>
      <c r="F900" s="4"/>
      <c r="G900" s="4"/>
      <c r="H900" s="4"/>
      <c r="I900" s="4"/>
      <c r="J900" s="4"/>
      <c r="K900" s="4"/>
      <c r="L900" s="4"/>
      <c r="M900" s="4"/>
    </row>
    <row r="901">
      <c r="A901" s="4"/>
      <c r="B901" s="4"/>
      <c r="C901" s="4"/>
      <c r="D901" s="4"/>
      <c r="E901" s="4"/>
      <c r="F901" s="4"/>
      <c r="G901" s="4"/>
      <c r="H901" s="4"/>
      <c r="I901" s="4"/>
      <c r="J901" s="4"/>
      <c r="K901" s="4"/>
      <c r="L901" s="4"/>
      <c r="M901" s="4"/>
    </row>
    <row r="902">
      <c r="A902" s="4"/>
      <c r="B902" s="4"/>
      <c r="C902" s="4"/>
      <c r="D902" s="4"/>
      <c r="E902" s="4"/>
      <c r="F902" s="4"/>
      <c r="G902" s="4"/>
      <c r="H902" s="4"/>
      <c r="I902" s="4"/>
      <c r="J902" s="4"/>
      <c r="K902" s="4"/>
      <c r="L902" s="4"/>
      <c r="M902" s="4"/>
    </row>
    <row r="903">
      <c r="A903" s="4"/>
      <c r="B903" s="4"/>
      <c r="C903" s="4"/>
      <c r="D903" s="4"/>
      <c r="E903" s="4"/>
      <c r="F903" s="4"/>
      <c r="G903" s="4"/>
      <c r="H903" s="4"/>
      <c r="I903" s="4"/>
      <c r="J903" s="4"/>
      <c r="K903" s="4"/>
      <c r="L903" s="4"/>
      <c r="M903" s="4"/>
    </row>
    <row r="904">
      <c r="A904" s="4"/>
      <c r="B904" s="4"/>
      <c r="C904" s="4"/>
      <c r="D904" s="4"/>
      <c r="E904" s="4"/>
      <c r="F904" s="4"/>
      <c r="G904" s="4"/>
      <c r="H904" s="4"/>
      <c r="I904" s="4"/>
      <c r="J904" s="4"/>
      <c r="K904" s="4"/>
      <c r="L904" s="4"/>
      <c r="M904" s="4"/>
    </row>
    <row r="905">
      <c r="A905" s="4"/>
      <c r="B905" s="4"/>
      <c r="C905" s="4"/>
      <c r="D905" s="4"/>
      <c r="E905" s="4"/>
      <c r="F905" s="4"/>
      <c r="G905" s="4"/>
      <c r="H905" s="4"/>
      <c r="I905" s="4"/>
      <c r="J905" s="4"/>
      <c r="K905" s="4"/>
      <c r="L905" s="4"/>
      <c r="M905" s="4"/>
    </row>
    <row r="906">
      <c r="A906" s="4"/>
      <c r="B906" s="4"/>
      <c r="C906" s="4"/>
      <c r="D906" s="4"/>
      <c r="E906" s="4"/>
      <c r="F906" s="4"/>
      <c r="G906" s="4"/>
      <c r="H906" s="4"/>
      <c r="I906" s="4"/>
      <c r="J906" s="4"/>
      <c r="K906" s="4"/>
      <c r="L906" s="4"/>
      <c r="M906" s="4"/>
    </row>
    <row r="907">
      <c r="A907" s="4"/>
      <c r="B907" s="4"/>
      <c r="C907" s="4"/>
      <c r="D907" s="4"/>
      <c r="E907" s="4"/>
      <c r="F907" s="4"/>
      <c r="G907" s="4"/>
      <c r="H907" s="4"/>
      <c r="I907" s="4"/>
      <c r="J907" s="4"/>
      <c r="K907" s="4"/>
      <c r="L907" s="4"/>
      <c r="M907" s="4"/>
    </row>
    <row r="908">
      <c r="A908" s="4"/>
      <c r="B908" s="4"/>
      <c r="C908" s="4"/>
      <c r="D908" s="4"/>
      <c r="E908" s="4"/>
      <c r="F908" s="4"/>
      <c r="G908" s="4"/>
      <c r="H908" s="4"/>
      <c r="I908" s="4"/>
      <c r="J908" s="4"/>
      <c r="K908" s="4"/>
      <c r="L908" s="4"/>
      <c r="M908" s="4"/>
    </row>
    <row r="909">
      <c r="A909" s="4"/>
      <c r="B909" s="4"/>
      <c r="C909" s="4"/>
      <c r="D909" s="4"/>
      <c r="E909" s="4"/>
      <c r="F909" s="4"/>
      <c r="G909" s="4"/>
      <c r="H909" s="4"/>
      <c r="I909" s="4"/>
      <c r="J909" s="4"/>
      <c r="K909" s="4"/>
      <c r="L909" s="4"/>
      <c r="M909" s="4"/>
    </row>
    <row r="910">
      <c r="A910" s="4"/>
      <c r="B910" s="4"/>
      <c r="C910" s="4"/>
      <c r="D910" s="4"/>
      <c r="E910" s="4"/>
      <c r="F910" s="4"/>
      <c r="G910" s="4"/>
      <c r="H910" s="4"/>
      <c r="I910" s="4"/>
      <c r="J910" s="4"/>
      <c r="K910" s="4"/>
      <c r="L910" s="4"/>
      <c r="M910" s="4"/>
    </row>
    <row r="911">
      <c r="A911" s="4"/>
      <c r="B911" s="4"/>
      <c r="C911" s="4"/>
      <c r="D911" s="4"/>
      <c r="E911" s="4"/>
      <c r="F911" s="4"/>
      <c r="G911" s="4"/>
      <c r="H911" s="4"/>
      <c r="I911" s="4"/>
      <c r="J911" s="4"/>
      <c r="K911" s="4"/>
      <c r="L911" s="4"/>
      <c r="M911" s="4"/>
    </row>
    <row r="912">
      <c r="A912" s="4"/>
      <c r="B912" s="4"/>
      <c r="C912" s="4"/>
      <c r="D912" s="4"/>
      <c r="E912" s="4"/>
      <c r="F912" s="4"/>
      <c r="G912" s="4"/>
      <c r="H912" s="4"/>
      <c r="I912" s="4"/>
      <c r="J912" s="4"/>
      <c r="K912" s="4"/>
      <c r="L912" s="4"/>
      <c r="M912" s="4"/>
    </row>
    <row r="913">
      <c r="A913" s="4"/>
      <c r="B913" s="4"/>
      <c r="C913" s="4"/>
      <c r="D913" s="4"/>
      <c r="E913" s="4"/>
      <c r="F913" s="4"/>
      <c r="G913" s="4"/>
      <c r="H913" s="4"/>
      <c r="I913" s="4"/>
      <c r="J913" s="4"/>
      <c r="K913" s="4"/>
      <c r="L913" s="4"/>
      <c r="M913" s="4"/>
    </row>
    <row r="914">
      <c r="A914" s="4"/>
      <c r="B914" s="4"/>
      <c r="C914" s="4"/>
      <c r="D914" s="4"/>
      <c r="E914" s="4"/>
      <c r="F914" s="4"/>
      <c r="G914" s="4"/>
      <c r="H914" s="4"/>
      <c r="I914" s="4"/>
      <c r="J914" s="4"/>
      <c r="K914" s="4"/>
      <c r="L914" s="4"/>
      <c r="M914" s="4"/>
    </row>
    <row r="915">
      <c r="A915" s="4"/>
      <c r="B915" s="4"/>
      <c r="C915" s="4"/>
      <c r="D915" s="4"/>
      <c r="E915" s="4"/>
      <c r="F915" s="4"/>
      <c r="G915" s="4"/>
      <c r="H915" s="4"/>
      <c r="I915" s="4"/>
      <c r="J915" s="4"/>
      <c r="K915" s="4"/>
      <c r="L915" s="4"/>
      <c r="M915" s="4"/>
    </row>
    <row r="916">
      <c r="A916" s="4"/>
      <c r="B916" s="4"/>
      <c r="C916" s="4"/>
      <c r="D916" s="4"/>
      <c r="E916" s="4"/>
      <c r="F916" s="4"/>
      <c r="G916" s="4"/>
      <c r="H916" s="4"/>
      <c r="I916" s="4"/>
      <c r="J916" s="4"/>
      <c r="K916" s="4"/>
      <c r="L916" s="4"/>
      <c r="M916" s="4"/>
    </row>
    <row r="917">
      <c r="A917" s="4"/>
      <c r="B917" s="4"/>
      <c r="C917" s="4"/>
      <c r="D917" s="4"/>
      <c r="E917" s="4"/>
      <c r="F917" s="4"/>
      <c r="G917" s="4"/>
      <c r="H917" s="4"/>
      <c r="I917" s="4"/>
      <c r="J917" s="4"/>
      <c r="K917" s="4"/>
      <c r="L917" s="4"/>
      <c r="M917" s="4"/>
    </row>
    <row r="918">
      <c r="A918" s="4"/>
      <c r="B918" s="4"/>
      <c r="C918" s="4"/>
      <c r="D918" s="4"/>
      <c r="E918" s="4"/>
      <c r="F918" s="4"/>
      <c r="G918" s="4"/>
      <c r="H918" s="4"/>
      <c r="I918" s="4"/>
      <c r="J918" s="4"/>
      <c r="K918" s="4"/>
      <c r="L918" s="4"/>
      <c r="M918" s="4"/>
    </row>
    <row r="919">
      <c r="A919" s="4"/>
      <c r="B919" s="4"/>
      <c r="C919" s="4"/>
      <c r="D919" s="4"/>
      <c r="E919" s="4"/>
      <c r="F919" s="4"/>
      <c r="G919" s="4"/>
      <c r="H919" s="4"/>
      <c r="I919" s="4"/>
      <c r="J919" s="4"/>
      <c r="K919" s="4"/>
      <c r="L919" s="4"/>
      <c r="M919" s="4"/>
    </row>
    <row r="920">
      <c r="A920" s="4"/>
      <c r="B920" s="4"/>
      <c r="C920" s="4"/>
      <c r="D920" s="4"/>
      <c r="E920" s="4"/>
      <c r="F920" s="4"/>
      <c r="G920" s="4"/>
      <c r="H920" s="4"/>
      <c r="I920" s="4"/>
      <c r="J920" s="4"/>
      <c r="K920" s="4"/>
      <c r="L920" s="4"/>
      <c r="M920" s="4"/>
    </row>
    <row r="921">
      <c r="A921" s="4"/>
      <c r="B921" s="4"/>
      <c r="C921" s="4"/>
      <c r="D921" s="4"/>
      <c r="E921" s="4"/>
      <c r="F921" s="4"/>
      <c r="G921" s="4"/>
      <c r="H921" s="4"/>
      <c r="I921" s="4"/>
      <c r="J921" s="4"/>
      <c r="K921" s="4"/>
      <c r="L921" s="4"/>
      <c r="M921" s="4"/>
    </row>
    <row r="922">
      <c r="A922" s="4"/>
      <c r="B922" s="4"/>
      <c r="C922" s="4"/>
      <c r="D922" s="4"/>
      <c r="E922" s="4"/>
      <c r="F922" s="4"/>
      <c r="G922" s="4"/>
      <c r="H922" s="4"/>
      <c r="I922" s="4"/>
      <c r="J922" s="4"/>
      <c r="K922" s="4"/>
      <c r="L922" s="4"/>
      <c r="M922" s="4"/>
    </row>
    <row r="923">
      <c r="A923" s="4"/>
      <c r="B923" s="4"/>
      <c r="C923" s="4"/>
      <c r="D923" s="4"/>
      <c r="E923" s="4"/>
      <c r="F923" s="4"/>
      <c r="G923" s="4"/>
      <c r="H923" s="4"/>
      <c r="I923" s="4"/>
      <c r="J923" s="4"/>
      <c r="K923" s="4"/>
      <c r="L923" s="4"/>
      <c r="M923" s="4"/>
    </row>
    <row r="924">
      <c r="A924" s="4"/>
      <c r="B924" s="4"/>
      <c r="C924" s="4"/>
      <c r="D924" s="4"/>
      <c r="E924" s="4"/>
      <c r="F924" s="4"/>
      <c r="G924" s="4"/>
      <c r="H924" s="4"/>
      <c r="I924" s="4"/>
      <c r="J924" s="4"/>
      <c r="K924" s="4"/>
      <c r="L924" s="4"/>
      <c r="M924" s="4"/>
    </row>
    <row r="925">
      <c r="A925" s="4"/>
      <c r="B925" s="4"/>
      <c r="C925" s="4"/>
      <c r="D925" s="4"/>
      <c r="E925" s="4"/>
      <c r="F925" s="4"/>
      <c r="G925" s="4"/>
      <c r="H925" s="4"/>
      <c r="I925" s="4"/>
      <c r="J925" s="4"/>
      <c r="K925" s="4"/>
      <c r="L925" s="4"/>
      <c r="M925" s="4"/>
    </row>
    <row r="926">
      <c r="A926" s="4"/>
      <c r="B926" s="4"/>
      <c r="C926" s="4"/>
      <c r="D926" s="4"/>
      <c r="E926" s="4"/>
      <c r="F926" s="4"/>
      <c r="G926" s="4"/>
      <c r="H926" s="4"/>
      <c r="I926" s="4"/>
      <c r="J926" s="4"/>
      <c r="K926" s="4"/>
      <c r="L926" s="4"/>
      <c r="M926" s="4"/>
    </row>
    <row r="927">
      <c r="A927" s="4"/>
      <c r="B927" s="4"/>
      <c r="C927" s="4"/>
      <c r="D927" s="4"/>
      <c r="E927" s="4"/>
      <c r="F927" s="4"/>
      <c r="G927" s="4"/>
      <c r="H927" s="4"/>
      <c r="I927" s="4"/>
      <c r="J927" s="4"/>
      <c r="K927" s="4"/>
      <c r="L927" s="4"/>
      <c r="M927" s="4"/>
    </row>
    <row r="928">
      <c r="A928" s="4"/>
      <c r="B928" s="4"/>
      <c r="C928" s="4"/>
      <c r="D928" s="4"/>
      <c r="E928" s="4"/>
      <c r="F928" s="4"/>
      <c r="G928" s="4"/>
      <c r="H928" s="4"/>
      <c r="I928" s="4"/>
      <c r="J928" s="4"/>
      <c r="K928" s="4"/>
      <c r="L928" s="4"/>
      <c r="M928" s="4"/>
    </row>
    <row r="929">
      <c r="A929" s="4"/>
      <c r="B929" s="4"/>
      <c r="C929" s="4"/>
      <c r="D929" s="4"/>
      <c r="E929" s="4"/>
      <c r="F929" s="4"/>
      <c r="G929" s="4"/>
      <c r="H929" s="4"/>
      <c r="I929" s="4"/>
      <c r="J929" s="4"/>
      <c r="K929" s="4"/>
      <c r="L929" s="4"/>
      <c r="M929" s="4"/>
    </row>
    <row r="930">
      <c r="A930" s="4"/>
      <c r="B930" s="4"/>
      <c r="C930" s="4"/>
      <c r="D930" s="4"/>
      <c r="E930" s="4"/>
      <c r="F930" s="4"/>
      <c r="G930" s="4"/>
      <c r="H930" s="4"/>
      <c r="I930" s="4"/>
      <c r="J930" s="4"/>
      <c r="K930" s="4"/>
      <c r="L930" s="4"/>
      <c r="M930" s="4"/>
    </row>
    <row r="931">
      <c r="A931" s="4"/>
      <c r="B931" s="4"/>
      <c r="C931" s="4"/>
      <c r="D931" s="4"/>
      <c r="E931" s="4"/>
      <c r="F931" s="4"/>
      <c r="G931" s="4"/>
      <c r="H931" s="4"/>
      <c r="I931" s="4"/>
      <c r="J931" s="4"/>
      <c r="K931" s="4"/>
      <c r="L931" s="4"/>
      <c r="M931" s="4"/>
    </row>
    <row r="932">
      <c r="A932" s="4"/>
      <c r="B932" s="4"/>
      <c r="C932" s="4"/>
      <c r="D932" s="4"/>
      <c r="E932" s="4"/>
      <c r="F932" s="4"/>
      <c r="G932" s="4"/>
      <c r="H932" s="4"/>
      <c r="I932" s="4"/>
      <c r="J932" s="4"/>
      <c r="K932" s="4"/>
      <c r="L932" s="4"/>
      <c r="M932" s="4"/>
    </row>
    <row r="933">
      <c r="A933" s="4"/>
      <c r="B933" s="4"/>
      <c r="C933" s="4"/>
      <c r="D933" s="4"/>
      <c r="E933" s="4"/>
      <c r="F933" s="4"/>
      <c r="G933" s="4"/>
      <c r="H933" s="4"/>
      <c r="I933" s="4"/>
      <c r="J933" s="4"/>
      <c r="K933" s="4"/>
      <c r="L933" s="4"/>
      <c r="M933" s="4"/>
    </row>
    <row r="934">
      <c r="A934" s="4"/>
      <c r="B934" s="4"/>
      <c r="C934" s="4"/>
      <c r="D934" s="4"/>
      <c r="E934" s="4"/>
      <c r="F934" s="4"/>
      <c r="G934" s="4"/>
      <c r="H934" s="4"/>
      <c r="I934" s="4"/>
      <c r="J934" s="4"/>
      <c r="K934" s="4"/>
      <c r="L934" s="4"/>
      <c r="M934" s="4"/>
    </row>
    <row r="935">
      <c r="A935" s="4"/>
      <c r="B935" s="4"/>
      <c r="C935" s="4"/>
      <c r="D935" s="4"/>
      <c r="E935" s="4"/>
      <c r="F935" s="4"/>
      <c r="G935" s="4"/>
      <c r="H935" s="4"/>
      <c r="I935" s="4"/>
      <c r="J935" s="4"/>
      <c r="K935" s="4"/>
      <c r="L935" s="4"/>
      <c r="M935" s="4"/>
    </row>
    <row r="936">
      <c r="A936" s="4"/>
      <c r="B936" s="4"/>
      <c r="C936" s="4"/>
      <c r="D936" s="4"/>
      <c r="E936" s="4"/>
      <c r="F936" s="4"/>
      <c r="G936" s="4"/>
      <c r="H936" s="4"/>
      <c r="I936" s="4"/>
      <c r="J936" s="4"/>
      <c r="K936" s="4"/>
      <c r="L936" s="4"/>
      <c r="M936" s="4"/>
    </row>
    <row r="937">
      <c r="A937" s="4"/>
      <c r="B937" s="4"/>
      <c r="C937" s="4"/>
      <c r="D937" s="4"/>
      <c r="E937" s="4"/>
      <c r="F937" s="4"/>
      <c r="G937" s="4"/>
      <c r="H937" s="4"/>
      <c r="I937" s="4"/>
      <c r="J937" s="4"/>
      <c r="K937" s="4"/>
      <c r="L937" s="4"/>
      <c r="M937" s="4"/>
    </row>
    <row r="938">
      <c r="A938" s="4"/>
      <c r="B938" s="4"/>
      <c r="C938" s="4"/>
      <c r="D938" s="4"/>
      <c r="E938" s="4"/>
      <c r="F938" s="4"/>
      <c r="G938" s="4"/>
      <c r="H938" s="4"/>
      <c r="I938" s="4"/>
      <c r="J938" s="4"/>
      <c r="K938" s="4"/>
      <c r="L938" s="4"/>
      <c r="M938" s="4"/>
    </row>
    <row r="939">
      <c r="A939" s="4"/>
      <c r="B939" s="4"/>
      <c r="C939" s="4"/>
      <c r="D939" s="4"/>
      <c r="E939" s="4"/>
      <c r="F939" s="4"/>
      <c r="G939" s="4"/>
      <c r="H939" s="4"/>
      <c r="I939" s="4"/>
      <c r="J939" s="4"/>
      <c r="K939" s="4"/>
      <c r="L939" s="4"/>
      <c r="M939" s="4"/>
    </row>
    <row r="940">
      <c r="A940" s="4"/>
      <c r="B940" s="4"/>
      <c r="C940" s="4"/>
      <c r="D940" s="4"/>
      <c r="E940" s="4"/>
      <c r="F940" s="4"/>
      <c r="G940" s="4"/>
      <c r="H940" s="4"/>
      <c r="I940" s="4"/>
      <c r="J940" s="4"/>
      <c r="K940" s="4"/>
      <c r="L940" s="4"/>
      <c r="M940" s="4"/>
    </row>
    <row r="941">
      <c r="A941" s="4"/>
      <c r="B941" s="4"/>
      <c r="C941" s="4"/>
      <c r="D941" s="4"/>
      <c r="E941" s="4"/>
      <c r="F941" s="4"/>
      <c r="G941" s="4"/>
      <c r="H941" s="4"/>
      <c r="I941" s="4"/>
      <c r="J941" s="4"/>
      <c r="K941" s="4"/>
      <c r="L941" s="4"/>
      <c r="M941" s="4"/>
    </row>
    <row r="942">
      <c r="A942" s="4"/>
      <c r="B942" s="4"/>
      <c r="C942" s="4"/>
      <c r="D942" s="4"/>
      <c r="E942" s="4"/>
      <c r="F942" s="4"/>
      <c r="G942" s="4"/>
      <c r="H942" s="4"/>
      <c r="I942" s="4"/>
      <c r="J942" s="4"/>
      <c r="K942" s="4"/>
      <c r="L942" s="4"/>
      <c r="M942" s="4"/>
    </row>
    <row r="943">
      <c r="A943" s="4"/>
      <c r="B943" s="4"/>
      <c r="C943" s="4"/>
      <c r="D943" s="4"/>
      <c r="E943" s="4"/>
      <c r="F943" s="4"/>
      <c r="G943" s="4"/>
      <c r="H943" s="4"/>
      <c r="I943" s="4"/>
      <c r="J943" s="4"/>
      <c r="K943" s="4"/>
      <c r="L943" s="4"/>
      <c r="M943" s="4"/>
    </row>
    <row r="944">
      <c r="A944" s="4"/>
      <c r="B944" s="4"/>
      <c r="C944" s="4"/>
      <c r="D944" s="4"/>
      <c r="E944" s="4"/>
      <c r="F944" s="4"/>
      <c r="G944" s="4"/>
      <c r="H944" s="4"/>
      <c r="I944" s="4"/>
      <c r="J944" s="4"/>
      <c r="K944" s="4"/>
      <c r="L944" s="4"/>
      <c r="M944" s="4"/>
    </row>
    <row r="945">
      <c r="A945" s="4"/>
      <c r="B945" s="4"/>
      <c r="C945" s="4"/>
      <c r="D945" s="4"/>
      <c r="E945" s="4"/>
      <c r="F945" s="4"/>
      <c r="G945" s="4"/>
      <c r="H945" s="4"/>
      <c r="I945" s="4"/>
      <c r="J945" s="4"/>
      <c r="K945" s="4"/>
      <c r="L945" s="4"/>
      <c r="M945" s="4"/>
    </row>
    <row r="946">
      <c r="A946" s="4"/>
      <c r="B946" s="4"/>
      <c r="C946" s="4"/>
      <c r="D946" s="4"/>
      <c r="E946" s="4"/>
      <c r="F946" s="4"/>
      <c r="G946" s="4"/>
      <c r="H946" s="4"/>
      <c r="I946" s="4"/>
      <c r="J946" s="4"/>
      <c r="K946" s="4"/>
      <c r="L946" s="4"/>
      <c r="M946" s="4"/>
    </row>
    <row r="947">
      <c r="A947" s="4"/>
      <c r="B947" s="4"/>
      <c r="C947" s="4"/>
      <c r="D947" s="4"/>
      <c r="E947" s="4"/>
      <c r="F947" s="4"/>
      <c r="G947" s="4"/>
      <c r="H947" s="4"/>
      <c r="I947" s="4"/>
      <c r="J947" s="4"/>
      <c r="K947" s="4"/>
      <c r="L947" s="4"/>
      <c r="M947" s="4"/>
    </row>
    <row r="948">
      <c r="A948" s="4"/>
      <c r="B948" s="4"/>
      <c r="C948" s="4"/>
      <c r="D948" s="4"/>
      <c r="E948" s="4"/>
      <c r="F948" s="4"/>
      <c r="G948" s="4"/>
      <c r="H948" s="4"/>
      <c r="I948" s="4"/>
      <c r="J948" s="4"/>
      <c r="K948" s="4"/>
      <c r="L948" s="4"/>
      <c r="M948" s="4"/>
    </row>
    <row r="949">
      <c r="A949" s="4"/>
      <c r="B949" s="4"/>
      <c r="C949" s="4"/>
      <c r="D949" s="4"/>
      <c r="E949" s="4"/>
      <c r="F949" s="4"/>
      <c r="G949" s="4"/>
      <c r="H949" s="4"/>
      <c r="I949" s="4"/>
      <c r="J949" s="4"/>
      <c r="K949" s="4"/>
      <c r="L949" s="4"/>
      <c r="M949" s="4"/>
    </row>
    <row r="950">
      <c r="A950" s="4"/>
      <c r="B950" s="4"/>
      <c r="C950" s="4"/>
      <c r="D950" s="4"/>
      <c r="E950" s="4"/>
      <c r="F950" s="4"/>
      <c r="G950" s="4"/>
      <c r="H950" s="4"/>
      <c r="I950" s="4"/>
      <c r="J950" s="4"/>
      <c r="K950" s="4"/>
      <c r="L950" s="4"/>
      <c r="M950" s="4"/>
    </row>
    <row r="951">
      <c r="A951" s="4"/>
      <c r="B951" s="4"/>
      <c r="C951" s="4"/>
      <c r="D951" s="4"/>
      <c r="E951" s="4"/>
      <c r="F951" s="4"/>
      <c r="G951" s="4"/>
      <c r="H951" s="4"/>
      <c r="I951" s="4"/>
      <c r="J951" s="4"/>
      <c r="K951" s="4"/>
      <c r="L951" s="4"/>
      <c r="M951" s="4"/>
    </row>
    <row r="952">
      <c r="A952" s="4"/>
      <c r="B952" s="4"/>
      <c r="C952" s="4"/>
      <c r="D952" s="4"/>
      <c r="E952" s="4"/>
      <c r="F952" s="4"/>
      <c r="G952" s="4"/>
      <c r="H952" s="4"/>
      <c r="I952" s="4"/>
      <c r="J952" s="4"/>
      <c r="K952" s="4"/>
      <c r="L952" s="4"/>
      <c r="M952" s="4"/>
    </row>
    <row r="953">
      <c r="A953" s="4"/>
      <c r="B953" s="4"/>
      <c r="C953" s="4"/>
      <c r="D953" s="4"/>
      <c r="E953" s="4"/>
      <c r="F953" s="4"/>
      <c r="G953" s="4"/>
      <c r="H953" s="4"/>
      <c r="I953" s="4"/>
      <c r="J953" s="4"/>
      <c r="K953" s="4"/>
      <c r="L953" s="4"/>
      <c r="M953" s="4"/>
    </row>
    <row r="954">
      <c r="A954" s="4"/>
      <c r="B954" s="4"/>
      <c r="C954" s="4"/>
      <c r="D954" s="4"/>
      <c r="E954" s="4"/>
      <c r="F954" s="4"/>
      <c r="G954" s="4"/>
      <c r="H954" s="4"/>
      <c r="I954" s="4"/>
      <c r="J954" s="4"/>
      <c r="K954" s="4"/>
      <c r="L954" s="4"/>
      <c r="M954" s="4"/>
    </row>
    <row r="955">
      <c r="A955" s="4"/>
      <c r="B955" s="4"/>
      <c r="C955" s="4"/>
      <c r="D955" s="4"/>
      <c r="E955" s="4"/>
      <c r="F955" s="4"/>
      <c r="G955" s="4"/>
      <c r="H955" s="4"/>
      <c r="I955" s="4"/>
      <c r="J955" s="4"/>
      <c r="K955" s="4"/>
      <c r="L955" s="4"/>
      <c r="M955" s="4"/>
    </row>
    <row r="956">
      <c r="A956" s="4"/>
      <c r="B956" s="4"/>
      <c r="C956" s="4"/>
      <c r="D956" s="4"/>
      <c r="E956" s="4"/>
      <c r="F956" s="4"/>
      <c r="G956" s="4"/>
      <c r="H956" s="4"/>
      <c r="I956" s="4"/>
      <c r="J956" s="4"/>
      <c r="K956" s="4"/>
      <c r="L956" s="4"/>
      <c r="M956" s="4"/>
    </row>
    <row r="957">
      <c r="A957" s="4"/>
      <c r="B957" s="4"/>
      <c r="C957" s="4"/>
      <c r="D957" s="4"/>
      <c r="E957" s="4"/>
      <c r="F957" s="4"/>
      <c r="G957" s="4"/>
      <c r="H957" s="4"/>
      <c r="I957" s="4"/>
      <c r="J957" s="4"/>
      <c r="K957" s="4"/>
      <c r="L957" s="4"/>
      <c r="M957" s="4"/>
    </row>
    <row r="958">
      <c r="A958" s="4"/>
      <c r="B958" s="4"/>
      <c r="C958" s="4"/>
      <c r="D958" s="4"/>
      <c r="E958" s="4"/>
      <c r="F958" s="4"/>
      <c r="G958" s="4"/>
      <c r="H958" s="4"/>
      <c r="I958" s="4"/>
      <c r="J958" s="4"/>
      <c r="K958" s="4"/>
      <c r="L958" s="4"/>
      <c r="M958" s="4"/>
    </row>
    <row r="959">
      <c r="A959" s="4"/>
      <c r="B959" s="4"/>
      <c r="C959" s="4"/>
      <c r="D959" s="4"/>
      <c r="E959" s="4"/>
      <c r="F959" s="4"/>
      <c r="G959" s="4"/>
      <c r="H959" s="4"/>
      <c r="I959" s="4"/>
      <c r="J959" s="4"/>
      <c r="K959" s="4"/>
      <c r="L959" s="4"/>
      <c r="M959" s="4"/>
    </row>
    <row r="960">
      <c r="A960" s="4"/>
      <c r="B960" s="4"/>
      <c r="C960" s="4"/>
      <c r="D960" s="4"/>
      <c r="E960" s="4"/>
      <c r="F960" s="4"/>
      <c r="G960" s="4"/>
      <c r="H960" s="4"/>
      <c r="I960" s="4"/>
      <c r="J960" s="4"/>
      <c r="K960" s="4"/>
      <c r="L960" s="4"/>
      <c r="M960" s="4"/>
    </row>
    <row r="961">
      <c r="A961" s="4"/>
      <c r="B961" s="4"/>
      <c r="C961" s="4"/>
      <c r="D961" s="4"/>
      <c r="E961" s="4"/>
      <c r="F961" s="4"/>
      <c r="G961" s="4"/>
      <c r="H961" s="4"/>
      <c r="I961" s="4"/>
      <c r="J961" s="4"/>
      <c r="K961" s="4"/>
      <c r="L961" s="4"/>
      <c r="M961" s="4"/>
    </row>
    <row r="962">
      <c r="A962" s="4"/>
      <c r="B962" s="4"/>
      <c r="C962" s="4"/>
      <c r="D962" s="4"/>
      <c r="E962" s="4"/>
      <c r="F962" s="4"/>
      <c r="G962" s="4"/>
      <c r="H962" s="4"/>
      <c r="I962" s="4"/>
      <c r="J962" s="4"/>
      <c r="K962" s="4"/>
      <c r="L962" s="4"/>
      <c r="M962" s="4"/>
    </row>
    <row r="963">
      <c r="A963" s="4"/>
      <c r="B963" s="4"/>
      <c r="C963" s="4"/>
      <c r="D963" s="4"/>
      <c r="E963" s="4"/>
      <c r="F963" s="4"/>
      <c r="G963" s="4"/>
      <c r="H963" s="4"/>
      <c r="I963" s="4"/>
      <c r="J963" s="4"/>
      <c r="K963" s="4"/>
      <c r="L963" s="4"/>
      <c r="M963" s="4"/>
    </row>
    <row r="964">
      <c r="A964" s="4"/>
      <c r="B964" s="4"/>
      <c r="C964" s="4"/>
      <c r="D964" s="4"/>
      <c r="E964" s="4"/>
      <c r="F964" s="4"/>
      <c r="G964" s="4"/>
      <c r="H964" s="4"/>
      <c r="I964" s="4"/>
      <c r="J964" s="4"/>
      <c r="K964" s="4"/>
      <c r="L964" s="4"/>
      <c r="M964" s="4"/>
    </row>
    <row r="965">
      <c r="A965" s="4"/>
      <c r="B965" s="4"/>
      <c r="C965" s="4"/>
      <c r="D965" s="4"/>
      <c r="E965" s="4"/>
      <c r="F965" s="4"/>
      <c r="G965" s="4"/>
      <c r="H965" s="4"/>
      <c r="I965" s="4"/>
      <c r="J965" s="4"/>
      <c r="K965" s="4"/>
      <c r="L965" s="4"/>
      <c r="M965" s="4"/>
    </row>
    <row r="966">
      <c r="A966" s="4"/>
      <c r="B966" s="4"/>
      <c r="C966" s="4"/>
      <c r="D966" s="4"/>
      <c r="E966" s="4"/>
      <c r="F966" s="4"/>
      <c r="G966" s="4"/>
      <c r="H966" s="4"/>
      <c r="I966" s="4"/>
      <c r="J966" s="4"/>
      <c r="K966" s="4"/>
      <c r="L966" s="4"/>
      <c r="M966" s="4"/>
    </row>
    <row r="967">
      <c r="A967" s="4"/>
      <c r="B967" s="4"/>
      <c r="C967" s="4"/>
      <c r="D967" s="4"/>
      <c r="E967" s="4"/>
      <c r="F967" s="4"/>
      <c r="G967" s="4"/>
      <c r="H967" s="4"/>
      <c r="I967" s="4"/>
      <c r="J967" s="4"/>
      <c r="K967" s="4"/>
      <c r="L967" s="4"/>
      <c r="M967" s="4"/>
    </row>
    <row r="968">
      <c r="A968" s="4"/>
      <c r="B968" s="4"/>
      <c r="C968" s="4"/>
      <c r="D968" s="4"/>
      <c r="E968" s="4"/>
      <c r="F968" s="4"/>
      <c r="G968" s="4"/>
      <c r="H968" s="4"/>
      <c r="I968" s="4"/>
      <c r="J968" s="4"/>
      <c r="K968" s="4"/>
      <c r="L968" s="4"/>
      <c r="M968" s="4"/>
    </row>
    <row r="969">
      <c r="A969" s="4"/>
      <c r="B969" s="4"/>
      <c r="C969" s="4"/>
      <c r="D969" s="4"/>
      <c r="E969" s="4"/>
      <c r="F969" s="4"/>
      <c r="G969" s="4"/>
      <c r="H969" s="4"/>
      <c r="I969" s="4"/>
      <c r="J969" s="4"/>
      <c r="K969" s="4"/>
      <c r="L969" s="4"/>
      <c r="M969" s="4"/>
    </row>
    <row r="970">
      <c r="A970" s="4"/>
      <c r="B970" s="4"/>
      <c r="C970" s="4"/>
      <c r="D970" s="4"/>
      <c r="E970" s="4"/>
      <c r="F970" s="4"/>
      <c r="G970" s="4"/>
      <c r="H970" s="4"/>
      <c r="I970" s="4"/>
      <c r="J970" s="4"/>
      <c r="K970" s="4"/>
      <c r="L970" s="4"/>
      <c r="M970" s="4"/>
    </row>
    <row r="971">
      <c r="A971" s="4"/>
      <c r="B971" s="4"/>
      <c r="C971" s="4"/>
      <c r="D971" s="4"/>
      <c r="E971" s="4"/>
      <c r="F971" s="4"/>
      <c r="G971" s="4"/>
      <c r="H971" s="4"/>
      <c r="I971" s="4"/>
      <c r="J971" s="4"/>
      <c r="K971" s="4"/>
      <c r="L971" s="4"/>
      <c r="M971" s="4"/>
    </row>
    <row r="972">
      <c r="A972" s="4"/>
      <c r="B972" s="4"/>
      <c r="C972" s="4"/>
      <c r="D972" s="4"/>
      <c r="E972" s="4"/>
      <c r="F972" s="4"/>
      <c r="G972" s="4"/>
      <c r="H972" s="4"/>
      <c r="I972" s="4"/>
      <c r="J972" s="4"/>
      <c r="K972" s="4"/>
      <c r="L972" s="4"/>
      <c r="M972" s="4"/>
    </row>
    <row r="973">
      <c r="A973" s="4"/>
      <c r="B973" s="4"/>
      <c r="C973" s="4"/>
      <c r="D973" s="4"/>
      <c r="E973" s="4"/>
      <c r="F973" s="4"/>
      <c r="G973" s="4"/>
      <c r="H973" s="4"/>
      <c r="I973" s="4"/>
      <c r="J973" s="4"/>
      <c r="K973" s="4"/>
      <c r="L973" s="4"/>
      <c r="M973" s="4"/>
    </row>
    <row r="974">
      <c r="A974" s="4"/>
      <c r="B974" s="4"/>
      <c r="C974" s="4"/>
      <c r="D974" s="4"/>
      <c r="E974" s="4"/>
      <c r="F974" s="4"/>
      <c r="G974" s="4"/>
      <c r="H974" s="4"/>
      <c r="I974" s="4"/>
      <c r="J974" s="4"/>
      <c r="K974" s="4"/>
      <c r="L974" s="4"/>
      <c r="M974" s="4"/>
    </row>
    <row r="975">
      <c r="M975" s="4"/>
    </row>
    <row r="976">
      <c r="M976" s="4"/>
    </row>
  </sheetData>
  <mergeCells count="145">
    <mergeCell ref="F150:H150"/>
    <mergeCell ref="I150:K150"/>
    <mergeCell ref="C148:E148"/>
    <mergeCell ref="F148:H148"/>
    <mergeCell ref="I148:K148"/>
    <mergeCell ref="C149:E149"/>
    <mergeCell ref="F149:H149"/>
    <mergeCell ref="I149:K149"/>
    <mergeCell ref="C150:E150"/>
    <mergeCell ref="F153:H153"/>
    <mergeCell ref="I153:K153"/>
    <mergeCell ref="C151:E151"/>
    <mergeCell ref="F151:H151"/>
    <mergeCell ref="I151:K151"/>
    <mergeCell ref="C152:E152"/>
    <mergeCell ref="F152:H152"/>
    <mergeCell ref="I152:K152"/>
    <mergeCell ref="C153:E153"/>
    <mergeCell ref="F156:H156"/>
    <mergeCell ref="I156:K156"/>
    <mergeCell ref="C154:E154"/>
    <mergeCell ref="F154:H154"/>
    <mergeCell ref="I154:K154"/>
    <mergeCell ref="C155:E155"/>
    <mergeCell ref="F155:H155"/>
    <mergeCell ref="I155:K155"/>
    <mergeCell ref="C156:E156"/>
    <mergeCell ref="F123:H123"/>
    <mergeCell ref="I123:K123"/>
    <mergeCell ref="C121:E121"/>
    <mergeCell ref="F121:H121"/>
    <mergeCell ref="I121:K121"/>
    <mergeCell ref="C122:E122"/>
    <mergeCell ref="F122:H122"/>
    <mergeCell ref="I122:K122"/>
    <mergeCell ref="C123:E123"/>
    <mergeCell ref="F126:H126"/>
    <mergeCell ref="I126:K126"/>
    <mergeCell ref="C124:E124"/>
    <mergeCell ref="F124:H124"/>
    <mergeCell ref="I124:K124"/>
    <mergeCell ref="C125:E125"/>
    <mergeCell ref="F125:H125"/>
    <mergeCell ref="I125:K125"/>
    <mergeCell ref="C126:E126"/>
    <mergeCell ref="F129:H129"/>
    <mergeCell ref="I129:K129"/>
    <mergeCell ref="C127:E127"/>
    <mergeCell ref="F127:H127"/>
    <mergeCell ref="I127:K127"/>
    <mergeCell ref="C128:E128"/>
    <mergeCell ref="F128:H128"/>
    <mergeCell ref="I128:K128"/>
    <mergeCell ref="C129:E129"/>
    <mergeCell ref="C157:E157"/>
    <mergeCell ref="F157:H157"/>
    <mergeCell ref="I157:K157"/>
    <mergeCell ref="C16:L16"/>
    <mergeCell ref="C110:E110"/>
    <mergeCell ref="F110:H110"/>
    <mergeCell ref="I110:K110"/>
    <mergeCell ref="C111:E111"/>
    <mergeCell ref="F111:H111"/>
    <mergeCell ref="I111:K111"/>
    <mergeCell ref="F114:H114"/>
    <mergeCell ref="I114:K114"/>
    <mergeCell ref="C112:E112"/>
    <mergeCell ref="F112:H112"/>
    <mergeCell ref="I112:K112"/>
    <mergeCell ref="C113:E113"/>
    <mergeCell ref="F113:H113"/>
    <mergeCell ref="I113:K113"/>
    <mergeCell ref="C114:E114"/>
    <mergeCell ref="F117:H117"/>
    <mergeCell ref="I117:K117"/>
    <mergeCell ref="C115:E115"/>
    <mergeCell ref="F115:H115"/>
    <mergeCell ref="I115:K115"/>
    <mergeCell ref="C116:E116"/>
    <mergeCell ref="F116:H116"/>
    <mergeCell ref="I116:K116"/>
    <mergeCell ref="C117:E117"/>
    <mergeCell ref="F120:H120"/>
    <mergeCell ref="I120:K120"/>
    <mergeCell ref="C118:E118"/>
    <mergeCell ref="F118:H118"/>
    <mergeCell ref="I118:K118"/>
    <mergeCell ref="C119:E119"/>
    <mergeCell ref="F119:H119"/>
    <mergeCell ref="I119:K119"/>
    <mergeCell ref="C120:E120"/>
    <mergeCell ref="F132:H132"/>
    <mergeCell ref="I132:K132"/>
    <mergeCell ref="C130:E130"/>
    <mergeCell ref="F130:H130"/>
    <mergeCell ref="I130:K130"/>
    <mergeCell ref="C131:E131"/>
    <mergeCell ref="F131:H131"/>
    <mergeCell ref="I131:K131"/>
    <mergeCell ref="C132:E132"/>
    <mergeCell ref="F135:H135"/>
    <mergeCell ref="I135:K135"/>
    <mergeCell ref="C133:E133"/>
    <mergeCell ref="F133:H133"/>
    <mergeCell ref="I133:K133"/>
    <mergeCell ref="C134:E134"/>
    <mergeCell ref="F134:H134"/>
    <mergeCell ref="I134:K134"/>
    <mergeCell ref="C135:E135"/>
    <mergeCell ref="F138:H138"/>
    <mergeCell ref="I138:K138"/>
    <mergeCell ref="C136:E136"/>
    <mergeCell ref="F136:H136"/>
    <mergeCell ref="I136:K136"/>
    <mergeCell ref="C137:E137"/>
    <mergeCell ref="F137:H137"/>
    <mergeCell ref="I137:K137"/>
    <mergeCell ref="C138:E138"/>
    <mergeCell ref="F141:H141"/>
    <mergeCell ref="I141:K141"/>
    <mergeCell ref="C139:E139"/>
    <mergeCell ref="F139:H139"/>
    <mergeCell ref="I139:K139"/>
    <mergeCell ref="C140:E140"/>
    <mergeCell ref="F140:H140"/>
    <mergeCell ref="I140:K140"/>
    <mergeCell ref="C141:E141"/>
    <mergeCell ref="F144:H144"/>
    <mergeCell ref="I144:K144"/>
    <mergeCell ref="C142:E142"/>
    <mergeCell ref="F142:H142"/>
    <mergeCell ref="I142:K142"/>
    <mergeCell ref="C143:E143"/>
    <mergeCell ref="F143:H143"/>
    <mergeCell ref="I143:K143"/>
    <mergeCell ref="C144:E144"/>
    <mergeCell ref="F147:H147"/>
    <mergeCell ref="I147:K147"/>
    <mergeCell ref="C145:E145"/>
    <mergeCell ref="F145:H145"/>
    <mergeCell ref="I145:K145"/>
    <mergeCell ref="C146:E146"/>
    <mergeCell ref="F146:H146"/>
    <mergeCell ref="I146:K146"/>
    <mergeCell ref="C147:E147"/>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37.25"/>
    <col customWidth="1" min="12" max="12" width="13.25"/>
    <col customWidth="1" min="36" max="36" width="12.88"/>
  </cols>
  <sheetData>
    <row r="1">
      <c r="A1" s="392" t="s">
        <v>679</v>
      </c>
      <c r="B1" s="353"/>
      <c r="C1" s="256"/>
      <c r="D1" s="256"/>
      <c r="E1" s="256"/>
      <c r="F1" s="256"/>
      <c r="G1" s="4"/>
      <c r="H1" s="4"/>
      <c r="I1" s="4"/>
      <c r="J1" s="4"/>
      <c r="K1" s="4"/>
      <c r="L1" s="4"/>
      <c r="M1" s="4"/>
      <c r="N1" s="4"/>
      <c r="O1" s="4"/>
      <c r="P1" s="4"/>
      <c r="Q1" s="4"/>
    </row>
    <row r="2">
      <c r="A2" s="4"/>
      <c r="B2" s="234" t="s">
        <v>689</v>
      </c>
      <c r="C2" s="356">
        <v>44670.0</v>
      </c>
      <c r="D2" s="331"/>
      <c r="E2" s="355" t="s">
        <v>690</v>
      </c>
      <c r="F2" s="357" t="s">
        <v>691</v>
      </c>
      <c r="G2" s="4"/>
      <c r="H2" s="325"/>
      <c r="I2" s="358" t="s">
        <v>690</v>
      </c>
      <c r="J2" s="357" t="s">
        <v>692</v>
      </c>
      <c r="K2" s="234" t="s">
        <v>693</v>
      </c>
      <c r="L2" s="4"/>
      <c r="M2" s="4"/>
      <c r="N2" s="4"/>
      <c r="O2" s="4"/>
      <c r="P2" s="4"/>
      <c r="Q2" s="4"/>
    </row>
    <row r="3">
      <c r="A3" s="354"/>
      <c r="B3" s="355" t="s">
        <v>694</v>
      </c>
      <c r="C3" s="356">
        <v>44681.0</v>
      </c>
      <c r="D3" s="331"/>
      <c r="E3" s="331">
        <v>0.0</v>
      </c>
      <c r="F3" s="359">
        <f>C7</f>
        <v>180</v>
      </c>
      <c r="G3" s="4"/>
      <c r="H3" s="240"/>
      <c r="I3" s="239">
        <v>0.0</v>
      </c>
      <c r="J3" s="359">
        <f>C7</f>
        <v>180</v>
      </c>
      <c r="K3" s="360">
        <f>F3</f>
        <v>180</v>
      </c>
      <c r="L3" s="4"/>
      <c r="M3" s="4"/>
      <c r="N3" s="4"/>
      <c r="O3" s="4"/>
      <c r="P3" s="4"/>
      <c r="Q3" s="4"/>
    </row>
    <row r="4">
      <c r="A4" s="354"/>
      <c r="B4" s="355" t="s">
        <v>695</v>
      </c>
      <c r="C4" s="336">
        <f>C3-C2+1</f>
        <v>12</v>
      </c>
      <c r="D4" s="331"/>
      <c r="E4" s="331">
        <v>1.0</v>
      </c>
      <c r="F4" s="359">
        <f>F3-E105</f>
        <v>170</v>
      </c>
      <c r="G4" s="4"/>
      <c r="H4" s="240"/>
      <c r="I4" s="239">
        <v>1.0</v>
      </c>
      <c r="J4" s="360">
        <f>J3-C8</f>
        <v>165</v>
      </c>
      <c r="K4" s="360">
        <f>K3-E105</f>
        <v>170</v>
      </c>
      <c r="L4" s="4"/>
      <c r="M4" s="4"/>
      <c r="N4" s="4"/>
      <c r="O4" s="4"/>
      <c r="P4" s="4"/>
      <c r="Q4" s="4"/>
    </row>
    <row r="5">
      <c r="A5" s="354"/>
      <c r="B5" s="355" t="s">
        <v>696</v>
      </c>
      <c r="C5" s="336">
        <v>7.0</v>
      </c>
      <c r="D5" s="331"/>
      <c r="E5" s="331">
        <v>2.0</v>
      </c>
      <c r="F5" s="359">
        <f>F4-F105</f>
        <v>159</v>
      </c>
      <c r="G5" s="4"/>
      <c r="H5" s="240"/>
      <c r="I5" s="239">
        <v>2.0</v>
      </c>
      <c r="J5" s="360">
        <f>J4-C8</f>
        <v>150</v>
      </c>
      <c r="K5" s="360">
        <f>K4-F105</f>
        <v>159</v>
      </c>
      <c r="L5" s="4"/>
      <c r="M5" s="4"/>
      <c r="N5" s="4"/>
      <c r="O5" s="4"/>
      <c r="P5" s="4"/>
      <c r="Q5" s="4"/>
    </row>
    <row r="6">
      <c r="A6" s="354"/>
      <c r="B6" s="355" t="s">
        <v>697</v>
      </c>
      <c r="C6" s="336">
        <v>190.0</v>
      </c>
      <c r="D6" s="331"/>
      <c r="E6" s="331">
        <v>3.0</v>
      </c>
      <c r="F6" s="360">
        <f>F5-G105</f>
        <v>145.25</v>
      </c>
      <c r="G6" s="4"/>
      <c r="H6" s="240"/>
      <c r="I6" s="239">
        <v>3.0</v>
      </c>
      <c r="J6" s="360">
        <f>J5-C8</f>
        <v>135</v>
      </c>
      <c r="K6" s="360">
        <f>K5-G105</f>
        <v>145.25</v>
      </c>
      <c r="L6" s="4"/>
      <c r="M6" s="4"/>
      <c r="N6" s="4"/>
      <c r="O6" s="4"/>
      <c r="P6" s="4"/>
      <c r="Q6" s="4"/>
    </row>
    <row r="7">
      <c r="A7" s="354"/>
      <c r="B7" s="355" t="s">
        <v>698</v>
      </c>
      <c r="C7" s="336">
        <v>180.0</v>
      </c>
      <c r="D7" s="331"/>
      <c r="E7" s="331">
        <v>4.0</v>
      </c>
      <c r="F7" s="360">
        <f>F6-H105</f>
        <v>133.75</v>
      </c>
      <c r="G7" s="4"/>
      <c r="H7" s="240"/>
      <c r="I7" s="239">
        <v>4.0</v>
      </c>
      <c r="J7" s="360">
        <f>J6-C8</f>
        <v>120</v>
      </c>
      <c r="K7" s="360">
        <f>K6-H105</f>
        <v>133.75</v>
      </c>
      <c r="L7" s="4"/>
      <c r="M7" s="4"/>
      <c r="N7" s="4"/>
      <c r="O7" s="4"/>
      <c r="P7" s="4"/>
      <c r="Q7" s="4"/>
    </row>
    <row r="8">
      <c r="A8" s="354"/>
      <c r="B8" s="355" t="s">
        <v>699</v>
      </c>
      <c r="C8" s="331">
        <f>C7/C4</f>
        <v>15</v>
      </c>
      <c r="D8" s="331"/>
      <c r="E8" s="331">
        <v>5.0</v>
      </c>
      <c r="F8" s="360">
        <f>F7-I105</f>
        <v>125.25</v>
      </c>
      <c r="G8" s="4"/>
      <c r="H8" s="240"/>
      <c r="I8" s="239">
        <v>5.0</v>
      </c>
      <c r="J8" s="360">
        <f>J7-C8</f>
        <v>105</v>
      </c>
      <c r="K8" s="360">
        <f>K7-I105</f>
        <v>125.25</v>
      </c>
      <c r="L8" s="4"/>
      <c r="M8" s="4"/>
      <c r="N8" s="4"/>
      <c r="O8" s="4"/>
      <c r="P8" s="4"/>
      <c r="Q8" s="4"/>
    </row>
    <row r="9">
      <c r="A9" s="354"/>
      <c r="B9" s="239"/>
      <c r="C9" s="239"/>
      <c r="D9" s="239"/>
      <c r="E9" s="239">
        <v>6.0</v>
      </c>
      <c r="F9" s="360">
        <f>F8-J105</f>
        <v>113.25</v>
      </c>
      <c r="G9" s="4"/>
      <c r="H9" s="240"/>
      <c r="I9" s="239">
        <v>6.0</v>
      </c>
      <c r="J9" s="360">
        <f>J8-C8</f>
        <v>90</v>
      </c>
      <c r="K9" s="360">
        <f>K8-J105</f>
        <v>113.25</v>
      </c>
      <c r="L9" s="4"/>
      <c r="M9" s="4"/>
      <c r="N9" s="4"/>
      <c r="O9" s="4"/>
      <c r="P9" s="4"/>
      <c r="Q9" s="4"/>
    </row>
    <row r="10">
      <c r="A10" s="4"/>
      <c r="B10" s="238"/>
      <c r="C10" s="238"/>
      <c r="D10" s="238"/>
      <c r="E10" s="235">
        <v>7.0</v>
      </c>
      <c r="F10" s="361">
        <f>F9-K105</f>
        <v>102.25</v>
      </c>
      <c r="G10" s="4"/>
      <c r="H10" s="4"/>
      <c r="I10" s="235">
        <v>7.0</v>
      </c>
      <c r="J10" s="361">
        <f>J9-C8</f>
        <v>75</v>
      </c>
      <c r="K10" s="361">
        <f>K9-K105</f>
        <v>102.25</v>
      </c>
      <c r="L10" s="4"/>
      <c r="M10" s="4"/>
      <c r="N10" s="4"/>
      <c r="O10" s="4"/>
      <c r="P10" s="4"/>
      <c r="Q10" s="4"/>
    </row>
    <row r="11">
      <c r="A11" s="4"/>
      <c r="B11" s="238"/>
      <c r="C11" s="238"/>
      <c r="D11" s="238"/>
      <c r="E11" s="235">
        <v>8.0</v>
      </c>
      <c r="F11" s="361">
        <f>F10-L105</f>
        <v>88.75</v>
      </c>
      <c r="G11" s="4"/>
      <c r="H11" s="4"/>
      <c r="I11" s="235">
        <v>8.0</v>
      </c>
      <c r="J11" s="361">
        <f>J10-C8</f>
        <v>60</v>
      </c>
      <c r="K11" s="361">
        <f>K10-L105</f>
        <v>88.75</v>
      </c>
      <c r="L11" s="4"/>
      <c r="M11" s="4"/>
      <c r="N11" s="4"/>
      <c r="O11" s="4"/>
      <c r="P11" s="4"/>
      <c r="Q11" s="4"/>
    </row>
    <row r="12">
      <c r="A12" s="4"/>
      <c r="B12" s="238"/>
      <c r="C12" s="388"/>
      <c r="D12" s="388"/>
      <c r="E12" s="235">
        <v>9.0</v>
      </c>
      <c r="F12" s="361">
        <f>F11-M105</f>
        <v>82.75</v>
      </c>
      <c r="G12" s="4"/>
      <c r="H12" s="4"/>
      <c r="I12" s="235">
        <v>9.0</v>
      </c>
      <c r="J12" s="361">
        <f>J11-C8</f>
        <v>45</v>
      </c>
      <c r="K12" s="361">
        <f>K11-M105</f>
        <v>82.75</v>
      </c>
      <c r="L12" s="4"/>
      <c r="M12" s="4"/>
      <c r="N12" s="4"/>
      <c r="O12" s="4"/>
      <c r="P12" s="4"/>
      <c r="Q12" s="4"/>
    </row>
    <row r="13">
      <c r="A13" s="4"/>
      <c r="B13" s="238"/>
      <c r="C13" s="388"/>
      <c r="D13" s="388"/>
      <c r="E13" s="235">
        <v>10.0</v>
      </c>
      <c r="F13" s="361">
        <f>F12-N105</f>
        <v>78.75</v>
      </c>
      <c r="G13" s="4"/>
      <c r="H13" s="4"/>
      <c r="I13" s="235">
        <v>10.0</v>
      </c>
      <c r="J13" s="361">
        <f>J12-C8</f>
        <v>30</v>
      </c>
      <c r="K13" s="361">
        <f>K12-N105</f>
        <v>78.75</v>
      </c>
      <c r="L13" s="4"/>
      <c r="M13" s="4"/>
      <c r="N13" s="4"/>
      <c r="O13" s="4"/>
      <c r="P13" s="4"/>
      <c r="Q13" s="4"/>
    </row>
    <row r="14">
      <c r="A14" s="4"/>
      <c r="B14" s="238"/>
      <c r="C14" s="388"/>
      <c r="D14" s="388"/>
      <c r="E14" s="235">
        <v>11.0</v>
      </c>
      <c r="F14" s="361">
        <f>F13-O105</f>
        <v>74.25</v>
      </c>
      <c r="G14" s="4"/>
      <c r="H14" s="4"/>
      <c r="I14" s="235">
        <v>11.0</v>
      </c>
      <c r="J14" s="361">
        <f>J13-C8</f>
        <v>15</v>
      </c>
      <c r="K14" s="361">
        <f>K13-O105</f>
        <v>74.25</v>
      </c>
      <c r="L14" s="4"/>
      <c r="M14" s="4"/>
      <c r="N14" s="4"/>
      <c r="O14" s="4"/>
      <c r="P14" s="4"/>
      <c r="Q14" s="4"/>
    </row>
    <row r="15">
      <c r="A15" s="4"/>
      <c r="B15" s="238"/>
      <c r="C15" s="388"/>
      <c r="D15" s="388"/>
      <c r="E15" s="235">
        <v>12.0</v>
      </c>
      <c r="F15" s="361">
        <f>F14-P105</f>
        <v>71.25</v>
      </c>
      <c r="G15" s="9"/>
      <c r="H15" s="4"/>
      <c r="I15" s="235">
        <v>12.0</v>
      </c>
      <c r="J15" s="361">
        <f>J14-C8</f>
        <v>0</v>
      </c>
      <c r="K15" s="361">
        <f>K14-P105</f>
        <v>71.25</v>
      </c>
      <c r="L15" s="4"/>
      <c r="M15" s="4"/>
      <c r="N15" s="4"/>
      <c r="O15" s="4"/>
      <c r="P15" s="4"/>
      <c r="Q15" s="4"/>
    </row>
    <row r="16">
      <c r="A16" s="4"/>
      <c r="B16" s="4"/>
      <c r="E16" s="3"/>
      <c r="F16" s="362"/>
      <c r="G16" s="8"/>
      <c r="H16" s="4"/>
      <c r="I16" s="3"/>
      <c r="J16" s="4"/>
      <c r="K16" s="4"/>
      <c r="L16" s="4"/>
      <c r="M16" s="4"/>
      <c r="N16" s="4"/>
      <c r="O16" s="4"/>
      <c r="P16" s="4"/>
      <c r="Q16" s="4"/>
    </row>
    <row r="17">
      <c r="A17" s="4"/>
      <c r="B17" s="4"/>
      <c r="C17" s="4"/>
      <c r="D17" s="4"/>
      <c r="E17" s="3"/>
      <c r="F17" s="4"/>
      <c r="G17" s="4"/>
      <c r="H17" s="4"/>
      <c r="I17" s="3"/>
      <c r="J17" s="4"/>
      <c r="K17" s="4"/>
      <c r="L17" s="4"/>
      <c r="M17" s="4"/>
      <c r="N17" s="4"/>
      <c r="O17" s="4"/>
      <c r="P17" s="4"/>
      <c r="Q17" s="4"/>
    </row>
    <row r="18">
      <c r="A18" s="4"/>
      <c r="B18" s="4"/>
      <c r="C18" s="4"/>
      <c r="D18" s="4"/>
      <c r="E18" s="4"/>
      <c r="F18" s="4"/>
      <c r="G18" s="4"/>
      <c r="H18" s="4"/>
      <c r="I18" s="393" t="s">
        <v>738</v>
      </c>
      <c r="J18" s="4"/>
      <c r="K18" s="393" t="s">
        <v>738</v>
      </c>
      <c r="L18" s="4"/>
      <c r="M18" s="393" t="s">
        <v>738</v>
      </c>
      <c r="N18" s="4"/>
      <c r="O18" s="4"/>
      <c r="P18" s="393" t="s">
        <v>738</v>
      </c>
      <c r="Q18" s="4"/>
    </row>
    <row r="19">
      <c r="B19" s="4"/>
      <c r="C19" s="4"/>
      <c r="D19" s="3"/>
      <c r="E19" s="353" t="s">
        <v>700</v>
      </c>
      <c r="F19" s="353" t="s">
        <v>701</v>
      </c>
      <c r="G19" s="353" t="s">
        <v>702</v>
      </c>
      <c r="H19" s="353" t="s">
        <v>703</v>
      </c>
      <c r="I19" s="353" t="s">
        <v>704</v>
      </c>
      <c r="J19" s="254" t="s">
        <v>704</v>
      </c>
      <c r="K19" s="353" t="s">
        <v>705</v>
      </c>
      <c r="L19" s="353" t="s">
        <v>700</v>
      </c>
      <c r="M19" s="299" t="s">
        <v>701</v>
      </c>
      <c r="N19" s="299" t="s">
        <v>702</v>
      </c>
      <c r="O19" s="3" t="s">
        <v>703</v>
      </c>
      <c r="P19" s="3" t="s">
        <v>704</v>
      </c>
      <c r="Q19" s="4"/>
    </row>
    <row r="20">
      <c r="A20" s="394" t="s">
        <v>706</v>
      </c>
      <c r="B20" s="394" t="s">
        <v>707</v>
      </c>
      <c r="C20" s="395" t="s">
        <v>708</v>
      </c>
      <c r="D20" s="365"/>
      <c r="E20" s="365"/>
      <c r="F20" s="365"/>
      <c r="G20" s="365"/>
      <c r="H20" s="365"/>
      <c r="I20" s="365"/>
      <c r="J20" s="365"/>
      <c r="K20" s="365"/>
      <c r="L20" s="365"/>
      <c r="M20" s="365"/>
      <c r="N20" s="365"/>
      <c r="O20" s="365"/>
      <c r="P20" s="366"/>
      <c r="Q20" s="367"/>
    </row>
    <row r="21">
      <c r="A21" s="396"/>
      <c r="B21" s="396"/>
      <c r="C21" s="397"/>
      <c r="D21" s="394">
        <v>0.0</v>
      </c>
      <c r="E21" s="394">
        <v>1.0</v>
      </c>
      <c r="F21" s="394">
        <v>2.0</v>
      </c>
      <c r="G21" s="394">
        <f t="shared" ref="G21:P21" si="1">F21+1</f>
        <v>3</v>
      </c>
      <c r="H21" s="394">
        <f t="shared" si="1"/>
        <v>4</v>
      </c>
      <c r="I21" s="394">
        <f t="shared" si="1"/>
        <v>5</v>
      </c>
      <c r="J21" s="394">
        <f t="shared" si="1"/>
        <v>6</v>
      </c>
      <c r="K21" s="394">
        <f t="shared" si="1"/>
        <v>7</v>
      </c>
      <c r="L21" s="394">
        <f t="shared" si="1"/>
        <v>8</v>
      </c>
      <c r="M21" s="394">
        <f t="shared" si="1"/>
        <v>9</v>
      </c>
      <c r="N21" s="394">
        <f t="shared" si="1"/>
        <v>10</v>
      </c>
      <c r="O21" s="394">
        <f t="shared" si="1"/>
        <v>11</v>
      </c>
      <c r="P21" s="394">
        <f t="shared" si="1"/>
        <v>12</v>
      </c>
      <c r="Q21" s="367"/>
    </row>
    <row r="22">
      <c r="A22" s="233" t="s">
        <v>68</v>
      </c>
      <c r="B22" s="237"/>
      <c r="C22" s="235"/>
      <c r="D22" s="235"/>
      <c r="E22" s="238"/>
      <c r="F22" s="235"/>
      <c r="G22" s="235"/>
      <c r="H22" s="235"/>
      <c r="I22" s="238"/>
      <c r="J22" s="238"/>
      <c r="K22" s="238"/>
      <c r="L22" s="237"/>
      <c r="M22" s="398"/>
      <c r="N22" s="247"/>
      <c r="O22" s="238"/>
      <c r="P22" s="238"/>
      <c r="Q22" s="9"/>
    </row>
    <row r="23">
      <c r="A23" s="236"/>
      <c r="B23" s="399" t="s">
        <v>595</v>
      </c>
      <c r="C23" s="306">
        <v>2.0</v>
      </c>
      <c r="D23" s="235">
        <v>0.0</v>
      </c>
      <c r="E23" s="235">
        <v>2.0</v>
      </c>
      <c r="F23" s="235">
        <v>1.0</v>
      </c>
      <c r="G23" s="235">
        <v>0.0</v>
      </c>
      <c r="H23" s="235">
        <v>0.0</v>
      </c>
      <c r="I23" s="235">
        <v>1.0</v>
      </c>
      <c r="J23" s="235">
        <v>0.0</v>
      </c>
      <c r="K23" s="3">
        <v>0.0</v>
      </c>
      <c r="L23" s="235">
        <v>0.0</v>
      </c>
      <c r="M23" s="235">
        <v>0.0</v>
      </c>
      <c r="N23" s="235">
        <v>0.0</v>
      </c>
      <c r="O23" s="235">
        <v>0.0</v>
      </c>
      <c r="P23" s="235">
        <v>0.0</v>
      </c>
      <c r="Q23" s="9"/>
    </row>
    <row r="24">
      <c r="A24" s="236"/>
      <c r="B24" s="399" t="s">
        <v>595</v>
      </c>
      <c r="C24" s="306">
        <v>2.0</v>
      </c>
      <c r="D24" s="235">
        <v>0.0</v>
      </c>
      <c r="E24" s="235">
        <v>1.0</v>
      </c>
      <c r="F24" s="235">
        <v>2.0</v>
      </c>
      <c r="G24" s="235">
        <v>1.0</v>
      </c>
      <c r="H24" s="235">
        <v>0.0</v>
      </c>
      <c r="I24" s="235">
        <v>0.0</v>
      </c>
      <c r="J24" s="235">
        <v>0.0</v>
      </c>
      <c r="K24" s="235">
        <v>0.0</v>
      </c>
      <c r="L24" s="235">
        <v>0.0</v>
      </c>
      <c r="M24" s="235">
        <v>0.0</v>
      </c>
      <c r="N24" s="235">
        <v>0.0</v>
      </c>
      <c r="O24" s="235">
        <v>0.0</v>
      </c>
      <c r="P24" s="235">
        <v>0.0</v>
      </c>
      <c r="Q24" s="9"/>
    </row>
    <row r="25">
      <c r="A25" s="236"/>
      <c r="B25" s="399" t="s">
        <v>594</v>
      </c>
      <c r="C25" s="306">
        <v>4.0</v>
      </c>
      <c r="D25" s="235">
        <v>0.0</v>
      </c>
      <c r="E25" s="235">
        <v>0.0</v>
      </c>
      <c r="F25" s="235">
        <v>0.0</v>
      </c>
      <c r="G25" s="235">
        <v>2.0</v>
      </c>
      <c r="H25" s="235">
        <v>0.0</v>
      </c>
      <c r="I25" s="235">
        <v>2.0</v>
      </c>
      <c r="J25" s="235">
        <v>2.0</v>
      </c>
      <c r="K25" s="235">
        <v>0.0</v>
      </c>
      <c r="L25" s="235">
        <v>0.0</v>
      </c>
      <c r="M25" s="235">
        <v>0.0</v>
      </c>
      <c r="N25" s="235">
        <v>0.0</v>
      </c>
      <c r="O25" s="235">
        <v>0.0</v>
      </c>
      <c r="P25" s="235">
        <v>0.0</v>
      </c>
      <c r="Q25" s="9"/>
    </row>
    <row r="26">
      <c r="A26" s="236"/>
      <c r="B26" s="399" t="s">
        <v>558</v>
      </c>
      <c r="C26" s="306">
        <v>2.0</v>
      </c>
      <c r="D26" s="235">
        <v>0.0</v>
      </c>
      <c r="E26" s="235">
        <v>0.0</v>
      </c>
      <c r="F26" s="235">
        <v>0.0</v>
      </c>
      <c r="G26" s="235">
        <v>0.0</v>
      </c>
      <c r="H26" s="235">
        <v>0.0</v>
      </c>
      <c r="I26" s="235">
        <v>2.0</v>
      </c>
      <c r="J26" s="235">
        <v>2.0</v>
      </c>
      <c r="K26" s="235">
        <v>0.0</v>
      </c>
      <c r="L26" s="235">
        <v>0.0</v>
      </c>
      <c r="M26" s="235">
        <v>0.0</v>
      </c>
      <c r="N26" s="235">
        <v>0.0</v>
      </c>
      <c r="O26" s="235">
        <v>0.0</v>
      </c>
      <c r="P26" s="235">
        <v>0.0</v>
      </c>
      <c r="Q26" s="9"/>
    </row>
    <row r="27">
      <c r="A27" s="236"/>
      <c r="B27" s="400" t="s">
        <v>557</v>
      </c>
      <c r="C27" s="306">
        <v>2.0</v>
      </c>
      <c r="D27" s="235">
        <v>0.0</v>
      </c>
      <c r="E27" s="235">
        <v>0.0</v>
      </c>
      <c r="F27" s="235">
        <v>1.0</v>
      </c>
      <c r="G27" s="235">
        <v>0.0</v>
      </c>
      <c r="H27" s="235">
        <v>0.0</v>
      </c>
      <c r="I27" s="235">
        <v>0.0</v>
      </c>
      <c r="J27" s="235">
        <v>2.0</v>
      </c>
      <c r="K27" s="235">
        <v>2.0</v>
      </c>
      <c r="L27" s="235">
        <v>0.0</v>
      </c>
      <c r="M27" s="235">
        <v>0.0</v>
      </c>
      <c r="N27" s="235">
        <v>0.0</v>
      </c>
      <c r="O27" s="235">
        <v>0.0</v>
      </c>
      <c r="P27" s="235">
        <v>0.0</v>
      </c>
      <c r="Q27" s="9"/>
    </row>
    <row r="28">
      <c r="A28" s="236"/>
      <c r="B28" s="399" t="s">
        <v>593</v>
      </c>
      <c r="C28" s="306">
        <v>4.0</v>
      </c>
      <c r="D28" s="235">
        <v>0.0</v>
      </c>
      <c r="E28" s="235">
        <v>0.0</v>
      </c>
      <c r="F28" s="235">
        <v>0.0</v>
      </c>
      <c r="G28" s="235">
        <v>0.0</v>
      </c>
      <c r="H28" s="235">
        <v>0.0</v>
      </c>
      <c r="I28" s="235">
        <v>0.0</v>
      </c>
      <c r="J28" s="235">
        <v>2.0</v>
      </c>
      <c r="K28" s="235">
        <v>2.0</v>
      </c>
      <c r="L28" s="235">
        <v>0.0</v>
      </c>
      <c r="M28" s="235">
        <v>0.0</v>
      </c>
      <c r="N28" s="235">
        <v>0.0</v>
      </c>
      <c r="O28" s="235">
        <v>0.0</v>
      </c>
      <c r="P28" s="235">
        <v>0.0</v>
      </c>
      <c r="Q28" s="9"/>
    </row>
    <row r="29">
      <c r="A29" s="236"/>
      <c r="B29" s="401" t="s">
        <v>528</v>
      </c>
      <c r="C29" s="237">
        <v>1.0</v>
      </c>
      <c r="D29" s="235">
        <v>0.0</v>
      </c>
      <c r="E29" s="235">
        <v>0.0</v>
      </c>
      <c r="F29" s="235">
        <v>0.0</v>
      </c>
      <c r="G29" s="235">
        <v>0.0</v>
      </c>
      <c r="H29" s="235">
        <v>1.0</v>
      </c>
      <c r="I29" s="235">
        <v>0.0</v>
      </c>
      <c r="J29" s="235">
        <v>1.0</v>
      </c>
      <c r="K29" s="235">
        <v>0.0</v>
      </c>
      <c r="L29" s="235">
        <v>0.0</v>
      </c>
      <c r="M29" s="235">
        <v>0.0</v>
      </c>
      <c r="N29" s="235">
        <v>0.0</v>
      </c>
      <c r="O29" s="235">
        <v>0.0</v>
      </c>
      <c r="P29" s="235">
        <v>0.0</v>
      </c>
      <c r="Q29" s="9"/>
    </row>
    <row r="30">
      <c r="A30" s="236"/>
      <c r="B30" s="401" t="s">
        <v>96</v>
      </c>
      <c r="C30" s="237">
        <v>2.0</v>
      </c>
      <c r="D30" s="235">
        <v>0.0</v>
      </c>
      <c r="E30" s="235">
        <v>0.0</v>
      </c>
      <c r="F30" s="235">
        <v>0.0</v>
      </c>
      <c r="G30" s="235">
        <v>0.0</v>
      </c>
      <c r="H30" s="235">
        <v>1.0</v>
      </c>
      <c r="I30" s="235">
        <v>0.0</v>
      </c>
      <c r="J30" s="235">
        <v>1.0</v>
      </c>
      <c r="K30" s="235">
        <v>1.0</v>
      </c>
      <c r="L30" s="235">
        <v>0.0</v>
      </c>
      <c r="M30" s="235">
        <v>0.0</v>
      </c>
      <c r="N30" s="235">
        <v>0.0</v>
      </c>
      <c r="O30" s="235">
        <v>0.0</v>
      </c>
      <c r="P30" s="235">
        <v>0.0</v>
      </c>
      <c r="Q30" s="9"/>
    </row>
    <row r="31">
      <c r="A31" s="236"/>
      <c r="B31" s="402" t="s">
        <v>534</v>
      </c>
      <c r="C31" s="403">
        <v>1.0</v>
      </c>
      <c r="D31" s="235">
        <v>0.0</v>
      </c>
      <c r="E31" s="235">
        <v>0.0</v>
      </c>
      <c r="F31" s="235">
        <v>0.0</v>
      </c>
      <c r="G31" s="235">
        <v>0.0</v>
      </c>
      <c r="H31" s="235">
        <v>0.5</v>
      </c>
      <c r="I31" s="235">
        <v>0.0</v>
      </c>
      <c r="J31" s="235">
        <v>0.0</v>
      </c>
      <c r="K31" s="235">
        <v>1.0</v>
      </c>
      <c r="L31" s="235">
        <v>0.0</v>
      </c>
      <c r="M31" s="235">
        <v>0.0</v>
      </c>
      <c r="N31" s="235">
        <v>0.0</v>
      </c>
      <c r="O31" s="235">
        <v>0.0</v>
      </c>
      <c r="P31" s="235">
        <v>0.0</v>
      </c>
      <c r="Q31" s="9"/>
    </row>
    <row r="32">
      <c r="A32" s="236"/>
      <c r="B32" s="402" t="s">
        <v>529</v>
      </c>
      <c r="C32" s="237">
        <v>0.5</v>
      </c>
      <c r="D32" s="235">
        <v>0.0</v>
      </c>
      <c r="E32" s="235">
        <v>0.0</v>
      </c>
      <c r="F32" s="235">
        <v>0.0</v>
      </c>
      <c r="G32" s="235">
        <v>0.0</v>
      </c>
      <c r="H32" s="235">
        <v>0.5</v>
      </c>
      <c r="I32" s="235">
        <v>0.0</v>
      </c>
      <c r="J32" s="235">
        <v>0.0</v>
      </c>
      <c r="K32" s="235">
        <v>0.0</v>
      </c>
      <c r="L32" s="235">
        <v>0.0</v>
      </c>
      <c r="M32" s="235">
        <v>0.0</v>
      </c>
      <c r="N32" s="235">
        <v>0.0</v>
      </c>
      <c r="O32" s="235">
        <v>0.0</v>
      </c>
      <c r="P32" s="235">
        <v>0.0</v>
      </c>
      <c r="Q32" s="9"/>
    </row>
    <row r="33">
      <c r="A33" s="397" t="s">
        <v>709</v>
      </c>
      <c r="B33" s="237"/>
      <c r="C33" s="247">
        <f>SUM(C23:C32)</f>
        <v>20.5</v>
      </c>
      <c r="D33" s="397">
        <v>0.0</v>
      </c>
      <c r="E33" s="397">
        <v>2.0</v>
      </c>
      <c r="F33" s="397">
        <v>2.0</v>
      </c>
      <c r="G33" s="397">
        <v>2.0</v>
      </c>
      <c r="H33" s="397">
        <v>2.0</v>
      </c>
      <c r="I33" s="397">
        <v>4.0</v>
      </c>
      <c r="J33" s="397">
        <v>4.0</v>
      </c>
      <c r="K33" s="397">
        <v>4.5</v>
      </c>
      <c r="L33" s="397">
        <v>0.0</v>
      </c>
      <c r="M33" s="397">
        <v>0.0</v>
      </c>
      <c r="N33" s="397">
        <v>0.0</v>
      </c>
      <c r="O33" s="397">
        <v>0.0</v>
      </c>
      <c r="P33" s="397">
        <v>0.0</v>
      </c>
      <c r="Q33" s="9">
        <f>SUM(D33:P33)</f>
        <v>20.5</v>
      </c>
    </row>
    <row r="34">
      <c r="A34" s="233" t="s">
        <v>85</v>
      </c>
      <c r="B34" s="237"/>
      <c r="C34" s="237"/>
      <c r="D34" s="235"/>
      <c r="E34" s="238"/>
      <c r="F34" s="238"/>
      <c r="G34" s="238"/>
      <c r="H34" s="238"/>
      <c r="I34" s="238"/>
      <c r="J34" s="238"/>
      <c r="K34" s="238"/>
      <c r="L34" s="237"/>
      <c r="M34" s="398"/>
      <c r="N34" s="247"/>
      <c r="O34" s="238"/>
      <c r="P34" s="238"/>
      <c r="Q34" s="9"/>
    </row>
    <row r="35">
      <c r="A35" s="236"/>
      <c r="B35" s="401" t="s">
        <v>96</v>
      </c>
      <c r="C35" s="237">
        <v>2.0</v>
      </c>
      <c r="D35" s="235">
        <v>0.0</v>
      </c>
      <c r="E35" s="235">
        <v>0.0</v>
      </c>
      <c r="F35" s="235">
        <v>0.0</v>
      </c>
      <c r="G35" s="235">
        <v>0.5</v>
      </c>
      <c r="H35" s="235">
        <v>0.0</v>
      </c>
      <c r="I35" s="235">
        <v>0.5</v>
      </c>
      <c r="J35" s="235">
        <v>0.0</v>
      </c>
      <c r="K35" s="235">
        <v>0.0</v>
      </c>
      <c r="L35" s="235">
        <v>0.0</v>
      </c>
      <c r="M35" s="235">
        <v>0.0</v>
      </c>
      <c r="N35" s="235">
        <v>0.0</v>
      </c>
      <c r="O35" s="235">
        <v>0.0</v>
      </c>
      <c r="P35" s="235">
        <v>0.0</v>
      </c>
      <c r="Q35" s="9"/>
    </row>
    <row r="36">
      <c r="A36" s="236"/>
      <c r="B36" s="402" t="s">
        <v>98</v>
      </c>
      <c r="C36" s="403">
        <v>1.0</v>
      </c>
      <c r="D36" s="235">
        <v>0.0</v>
      </c>
      <c r="E36" s="235">
        <v>0.0</v>
      </c>
      <c r="F36" s="235">
        <v>0.0</v>
      </c>
      <c r="G36" s="235">
        <v>0.0</v>
      </c>
      <c r="H36" s="235">
        <v>0.0</v>
      </c>
      <c r="I36" s="235">
        <v>0.0</v>
      </c>
      <c r="J36" s="235">
        <v>0.0</v>
      </c>
      <c r="K36" s="235">
        <v>0.0</v>
      </c>
      <c r="L36" s="235">
        <v>0.0</v>
      </c>
      <c r="M36" s="235">
        <v>0.0</v>
      </c>
      <c r="N36" s="235">
        <v>0.0</v>
      </c>
      <c r="O36" s="235">
        <v>0.0</v>
      </c>
      <c r="P36" s="235">
        <v>0.0</v>
      </c>
      <c r="Q36" s="9"/>
    </row>
    <row r="37">
      <c r="A37" s="233"/>
      <c r="B37" s="402" t="s">
        <v>99</v>
      </c>
      <c r="C37" s="237">
        <v>0.5</v>
      </c>
      <c r="D37" s="237">
        <v>0.0</v>
      </c>
      <c r="E37" s="237">
        <v>0.0</v>
      </c>
      <c r="F37" s="237">
        <v>0.0</v>
      </c>
      <c r="G37" s="237">
        <v>0.0</v>
      </c>
      <c r="H37" s="237">
        <v>0.0</v>
      </c>
      <c r="I37" s="237">
        <v>0.0</v>
      </c>
      <c r="J37" s="237">
        <v>0.0</v>
      </c>
      <c r="K37" s="237">
        <v>0.0</v>
      </c>
      <c r="L37" s="237">
        <v>0.0</v>
      </c>
      <c r="M37" s="237">
        <v>0.0</v>
      </c>
      <c r="N37" s="237">
        <v>0.0</v>
      </c>
      <c r="O37" s="237">
        <v>0.0</v>
      </c>
      <c r="P37" s="237">
        <v>0.0</v>
      </c>
      <c r="Q37" s="372"/>
    </row>
    <row r="38">
      <c r="A38" s="233"/>
      <c r="B38" s="400" t="s">
        <v>576</v>
      </c>
      <c r="C38" s="306">
        <v>4.0</v>
      </c>
      <c r="D38" s="237">
        <v>0.0</v>
      </c>
      <c r="E38" s="237">
        <v>0.0</v>
      </c>
      <c r="F38" s="237">
        <v>0.0</v>
      </c>
      <c r="G38" s="237">
        <v>2.0</v>
      </c>
      <c r="H38" s="237">
        <v>0.0</v>
      </c>
      <c r="I38" s="237">
        <v>0.5</v>
      </c>
      <c r="J38" s="237">
        <v>1.0</v>
      </c>
      <c r="K38" s="237">
        <v>1.0</v>
      </c>
      <c r="L38" s="237">
        <v>0.0</v>
      </c>
      <c r="M38" s="237">
        <v>0.5</v>
      </c>
      <c r="N38" s="237">
        <v>1.0</v>
      </c>
      <c r="O38" s="237">
        <v>0.0</v>
      </c>
      <c r="P38" s="237">
        <v>0.5</v>
      </c>
      <c r="Q38" s="9"/>
    </row>
    <row r="39">
      <c r="A39" s="236"/>
      <c r="B39" s="400" t="s">
        <v>579</v>
      </c>
      <c r="C39" s="306">
        <v>4.0</v>
      </c>
      <c r="D39" s="235">
        <v>0.0</v>
      </c>
      <c r="E39" s="235">
        <v>0.0</v>
      </c>
      <c r="F39" s="235">
        <v>0.0</v>
      </c>
      <c r="G39" s="235">
        <v>2.0</v>
      </c>
      <c r="H39" s="235">
        <v>0.0</v>
      </c>
      <c r="I39" s="235">
        <v>0.0</v>
      </c>
      <c r="J39" s="235">
        <v>1.0</v>
      </c>
      <c r="K39" s="235">
        <v>0.0</v>
      </c>
      <c r="L39" s="235">
        <v>0.0</v>
      </c>
      <c r="M39" s="235">
        <v>0.5</v>
      </c>
      <c r="N39" s="235">
        <v>0.0</v>
      </c>
      <c r="O39" s="235">
        <v>0.0</v>
      </c>
      <c r="P39" s="235">
        <v>0.5</v>
      </c>
      <c r="Q39" s="9"/>
    </row>
    <row r="40">
      <c r="A40" s="236"/>
      <c r="B40" s="400" t="s">
        <v>578</v>
      </c>
      <c r="C40" s="306">
        <v>4.0</v>
      </c>
      <c r="D40" s="235">
        <v>0.0</v>
      </c>
      <c r="E40" s="235">
        <v>0.0</v>
      </c>
      <c r="F40" s="235">
        <v>0.5</v>
      </c>
      <c r="G40" s="235">
        <v>0.0</v>
      </c>
      <c r="H40" s="235">
        <v>2.0</v>
      </c>
      <c r="I40" s="235">
        <v>0.0</v>
      </c>
      <c r="J40" s="235">
        <v>1.0</v>
      </c>
      <c r="K40" s="235">
        <v>0.0</v>
      </c>
      <c r="L40" s="235">
        <v>0.0</v>
      </c>
      <c r="M40" s="235">
        <v>0.5</v>
      </c>
      <c r="N40" s="235">
        <v>0.0</v>
      </c>
      <c r="O40" s="235">
        <v>0.0</v>
      </c>
      <c r="P40" s="235">
        <v>0.5</v>
      </c>
      <c r="Q40" s="9"/>
    </row>
    <row r="41">
      <c r="A41" s="233"/>
      <c r="B41" s="400" t="s">
        <v>575</v>
      </c>
      <c r="C41" s="306">
        <v>4.0</v>
      </c>
      <c r="D41" s="237">
        <v>0.0</v>
      </c>
      <c r="E41" s="237">
        <v>0.0</v>
      </c>
      <c r="F41" s="237">
        <v>0.5</v>
      </c>
      <c r="G41" s="237">
        <v>0.0</v>
      </c>
      <c r="H41" s="237">
        <v>2.0</v>
      </c>
      <c r="I41" s="237">
        <v>0.0</v>
      </c>
      <c r="J41" s="237">
        <v>1.0</v>
      </c>
      <c r="K41" s="237">
        <v>0.5</v>
      </c>
      <c r="L41" s="237">
        <v>0.5</v>
      </c>
      <c r="M41" s="237">
        <v>0.5</v>
      </c>
      <c r="N41" s="237">
        <v>1.0</v>
      </c>
      <c r="O41" s="237">
        <v>1.0</v>
      </c>
      <c r="P41" s="237">
        <v>0.5</v>
      </c>
      <c r="Q41" s="372"/>
    </row>
    <row r="42">
      <c r="A42" s="233"/>
      <c r="B42" s="400" t="s">
        <v>577</v>
      </c>
      <c r="C42" s="306">
        <v>2.0</v>
      </c>
      <c r="D42" s="237">
        <v>0.0</v>
      </c>
      <c r="E42" s="237">
        <v>0.0</v>
      </c>
      <c r="F42" s="237">
        <v>0.0</v>
      </c>
      <c r="G42" s="237">
        <v>0.0</v>
      </c>
      <c r="H42" s="237">
        <v>0.0</v>
      </c>
      <c r="I42" s="237">
        <v>0.0</v>
      </c>
      <c r="J42" s="237">
        <v>0.0</v>
      </c>
      <c r="K42" s="237">
        <v>0.0</v>
      </c>
      <c r="L42" s="237">
        <v>0.0</v>
      </c>
      <c r="M42" s="237">
        <v>1.0</v>
      </c>
      <c r="N42" s="237">
        <v>0.0</v>
      </c>
      <c r="O42" s="237">
        <v>1.0</v>
      </c>
      <c r="P42" s="237">
        <v>1.0</v>
      </c>
      <c r="Q42" s="9"/>
    </row>
    <row r="43">
      <c r="A43" s="233"/>
      <c r="B43" s="400" t="s">
        <v>522</v>
      </c>
      <c r="C43" s="306">
        <v>2.0</v>
      </c>
      <c r="D43" s="237">
        <v>0.0</v>
      </c>
      <c r="E43" s="237">
        <v>0.0</v>
      </c>
      <c r="F43" s="237">
        <v>0.0</v>
      </c>
      <c r="G43" s="237">
        <v>0.0</v>
      </c>
      <c r="H43" s="237">
        <v>0.5</v>
      </c>
      <c r="I43" s="237">
        <v>0.5</v>
      </c>
      <c r="J43" s="237">
        <v>1.0</v>
      </c>
      <c r="K43" s="237">
        <v>0.0</v>
      </c>
      <c r="L43" s="237">
        <v>0.0</v>
      </c>
      <c r="M43" s="237">
        <v>1.0</v>
      </c>
      <c r="N43" s="237">
        <v>0.0</v>
      </c>
      <c r="O43" s="237">
        <v>1.0</v>
      </c>
      <c r="P43" s="237">
        <v>1.0</v>
      </c>
      <c r="Q43" s="9"/>
    </row>
    <row r="44">
      <c r="A44" s="233"/>
      <c r="B44" s="400" t="s">
        <v>87</v>
      </c>
      <c r="C44" s="306">
        <v>2.0</v>
      </c>
      <c r="D44" s="237">
        <v>0.0</v>
      </c>
      <c r="E44" s="237">
        <v>1.0</v>
      </c>
      <c r="F44" s="237">
        <v>1.0</v>
      </c>
      <c r="G44" s="237">
        <v>0.0</v>
      </c>
      <c r="H44" s="237">
        <v>0.5</v>
      </c>
      <c r="I44" s="237">
        <v>2.0</v>
      </c>
      <c r="J44" s="237">
        <v>0.0</v>
      </c>
      <c r="K44" s="237">
        <v>0.0</v>
      </c>
      <c r="L44" s="237">
        <v>0.0</v>
      </c>
      <c r="M44" s="237">
        <v>0.0</v>
      </c>
      <c r="N44" s="237">
        <v>0.0</v>
      </c>
      <c r="O44" s="237">
        <v>0.0</v>
      </c>
      <c r="P44" s="237">
        <v>0.0</v>
      </c>
      <c r="Q44" s="372"/>
    </row>
    <row r="45">
      <c r="A45" s="397" t="s">
        <v>709</v>
      </c>
      <c r="B45" s="237"/>
      <c r="C45" s="247">
        <f>SUM(C35:C44)</f>
        <v>25.5</v>
      </c>
      <c r="D45" s="397">
        <v>0.0</v>
      </c>
      <c r="E45" s="397">
        <v>0.5</v>
      </c>
      <c r="F45" s="397">
        <v>0.5</v>
      </c>
      <c r="G45" s="397">
        <v>2.5</v>
      </c>
      <c r="H45" s="397">
        <v>2.0</v>
      </c>
      <c r="I45" s="397">
        <v>3.0</v>
      </c>
      <c r="J45" s="397">
        <v>3.0</v>
      </c>
      <c r="K45" s="397">
        <v>1.0</v>
      </c>
      <c r="L45" s="397">
        <v>1.0</v>
      </c>
      <c r="M45" s="397">
        <v>3.0</v>
      </c>
      <c r="N45" s="397">
        <v>3.0</v>
      </c>
      <c r="O45" s="397">
        <v>3.0</v>
      </c>
      <c r="P45" s="397">
        <v>3.0</v>
      </c>
      <c r="Q45" s="372">
        <f>SUM(D45:P45)</f>
        <v>25.5</v>
      </c>
    </row>
    <row r="46">
      <c r="A46" s="233" t="s">
        <v>97</v>
      </c>
      <c r="B46" s="237"/>
      <c r="C46" s="237"/>
      <c r="D46" s="235"/>
      <c r="E46" s="238"/>
      <c r="F46" s="238"/>
      <c r="G46" s="238"/>
      <c r="H46" s="238"/>
      <c r="I46" s="238"/>
      <c r="J46" s="238"/>
      <c r="K46" s="238"/>
      <c r="L46" s="237"/>
      <c r="M46" s="398"/>
      <c r="N46" s="247"/>
      <c r="O46" s="238"/>
      <c r="P46" s="238"/>
      <c r="Q46" s="372"/>
    </row>
    <row r="47">
      <c r="A47" s="404"/>
      <c r="B47" s="405" t="s">
        <v>96</v>
      </c>
      <c r="C47" s="235">
        <v>2.0</v>
      </c>
      <c r="D47" s="235">
        <v>0.0</v>
      </c>
      <c r="E47" s="235">
        <v>0.0</v>
      </c>
      <c r="F47" s="235">
        <v>0.0</v>
      </c>
      <c r="G47" s="235">
        <v>0.0</v>
      </c>
      <c r="H47" s="235">
        <v>0.0</v>
      </c>
      <c r="I47" s="235">
        <v>0.0</v>
      </c>
      <c r="J47" s="235">
        <v>0.0</v>
      </c>
      <c r="K47" s="235">
        <v>0.0</v>
      </c>
      <c r="L47" s="235">
        <v>0.0</v>
      </c>
      <c r="M47" s="235">
        <v>0.0</v>
      </c>
      <c r="N47" s="235">
        <v>0.0</v>
      </c>
      <c r="O47" s="235">
        <v>0.0</v>
      </c>
      <c r="P47" s="235">
        <v>0.0</v>
      </c>
      <c r="Q47" s="9"/>
    </row>
    <row r="48">
      <c r="A48" s="322"/>
      <c r="B48" s="346" t="s">
        <v>591</v>
      </c>
      <c r="C48" s="243">
        <v>1.75</v>
      </c>
      <c r="D48" s="235">
        <v>0.0</v>
      </c>
      <c r="E48" s="235">
        <v>0.0</v>
      </c>
      <c r="F48" s="235">
        <v>0.0</v>
      </c>
      <c r="G48" s="235">
        <v>0.0</v>
      </c>
      <c r="H48" s="235">
        <v>0.0</v>
      </c>
      <c r="I48" s="235">
        <v>0.0</v>
      </c>
      <c r="J48" s="235">
        <v>0.0</v>
      </c>
      <c r="K48" s="235">
        <v>0.0</v>
      </c>
      <c r="L48" s="235">
        <v>0.0</v>
      </c>
      <c r="M48" s="235">
        <v>0.0</v>
      </c>
      <c r="N48" s="235">
        <v>0.0</v>
      </c>
      <c r="O48" s="235">
        <v>0.0</v>
      </c>
      <c r="P48" s="235">
        <v>0.0</v>
      </c>
      <c r="Q48" s="9"/>
    </row>
    <row r="49">
      <c r="A49" s="322"/>
      <c r="B49" s="346" t="s">
        <v>592</v>
      </c>
      <c r="C49" s="243">
        <v>1.75</v>
      </c>
      <c r="D49" s="235">
        <v>0.0</v>
      </c>
      <c r="E49" s="235">
        <v>0.0</v>
      </c>
      <c r="F49" s="235">
        <v>0.0</v>
      </c>
      <c r="G49" s="235">
        <v>0.0</v>
      </c>
      <c r="H49" s="235">
        <v>0.0</v>
      </c>
      <c r="I49" s="235">
        <v>0.0</v>
      </c>
      <c r="J49" s="235">
        <v>0.0</v>
      </c>
      <c r="K49" s="235">
        <v>0.0</v>
      </c>
      <c r="L49" s="235">
        <v>0.0</v>
      </c>
      <c r="M49" s="235">
        <v>0.0</v>
      </c>
      <c r="N49" s="235">
        <v>0.0</v>
      </c>
      <c r="O49" s="235">
        <v>0.0</v>
      </c>
      <c r="P49" s="235">
        <v>0.0</v>
      </c>
      <c r="Q49" s="9"/>
    </row>
    <row r="50">
      <c r="A50" s="322"/>
      <c r="B50" s="346" t="s">
        <v>125</v>
      </c>
      <c r="C50" s="243">
        <v>1.0</v>
      </c>
      <c r="D50" s="235">
        <v>0.0</v>
      </c>
      <c r="E50" s="235">
        <v>0.0</v>
      </c>
      <c r="F50" s="235">
        <v>0.0</v>
      </c>
      <c r="G50" s="235">
        <v>0.0</v>
      </c>
      <c r="H50" s="235">
        <v>0.0</v>
      </c>
      <c r="I50" s="235">
        <v>0.0</v>
      </c>
      <c r="J50" s="235">
        <v>0.0</v>
      </c>
      <c r="K50" s="235">
        <v>0.0</v>
      </c>
      <c r="L50" s="235">
        <v>0.0</v>
      </c>
      <c r="M50" s="235">
        <v>0.0</v>
      </c>
      <c r="N50" s="235">
        <v>0.0</v>
      </c>
      <c r="O50" s="235">
        <v>0.0</v>
      </c>
      <c r="P50" s="235">
        <v>0.0</v>
      </c>
      <c r="Q50" s="9"/>
    </row>
    <row r="51">
      <c r="A51" s="322"/>
      <c r="B51" s="346" t="s">
        <v>588</v>
      </c>
      <c r="C51" s="243">
        <v>2.0</v>
      </c>
      <c r="D51" s="235">
        <v>0.0</v>
      </c>
      <c r="E51" s="235">
        <v>0.0</v>
      </c>
      <c r="F51" s="235">
        <v>0.0</v>
      </c>
      <c r="G51" s="235">
        <v>1.0</v>
      </c>
      <c r="H51" s="235">
        <v>0.0</v>
      </c>
      <c r="I51" s="235">
        <v>0.0</v>
      </c>
      <c r="J51" s="235">
        <v>0.0</v>
      </c>
      <c r="K51" s="235">
        <v>1.0</v>
      </c>
      <c r="L51" s="235">
        <v>0.0</v>
      </c>
      <c r="M51" s="235">
        <v>0.0</v>
      </c>
      <c r="N51" s="235">
        <v>0.0</v>
      </c>
      <c r="O51" s="235">
        <v>0.0</v>
      </c>
      <c r="P51" s="235">
        <v>0.0</v>
      </c>
      <c r="Q51" s="9"/>
    </row>
    <row r="52">
      <c r="A52" s="322"/>
      <c r="B52" s="346" t="s">
        <v>587</v>
      </c>
      <c r="C52" s="243">
        <v>3.0</v>
      </c>
      <c r="D52" s="235">
        <v>0.0</v>
      </c>
      <c r="E52" s="235">
        <v>0.0</v>
      </c>
      <c r="F52" s="235">
        <v>0.0</v>
      </c>
      <c r="G52" s="235">
        <v>0.5</v>
      </c>
      <c r="H52" s="235">
        <v>0.0</v>
      </c>
      <c r="I52" s="235">
        <v>0.0</v>
      </c>
      <c r="J52" s="235">
        <v>0.0</v>
      </c>
      <c r="K52" s="235">
        <v>0.0</v>
      </c>
      <c r="L52" s="235">
        <v>2.5</v>
      </c>
      <c r="M52" s="235">
        <v>0.0</v>
      </c>
      <c r="N52" s="235">
        <v>0.0</v>
      </c>
      <c r="O52" s="235">
        <v>0.0</v>
      </c>
      <c r="P52" s="235">
        <v>0.0</v>
      </c>
      <c r="Q52" s="9"/>
    </row>
    <row r="53">
      <c r="A53" s="322"/>
      <c r="B53" s="346" t="s">
        <v>586</v>
      </c>
      <c r="C53" s="243">
        <v>2.0</v>
      </c>
      <c r="D53" s="235">
        <v>0.0</v>
      </c>
      <c r="E53" s="235">
        <v>0.0</v>
      </c>
      <c r="F53" s="235">
        <v>0.0</v>
      </c>
      <c r="G53" s="235">
        <v>0.0</v>
      </c>
      <c r="H53" s="235">
        <v>0.0</v>
      </c>
      <c r="I53" s="235">
        <v>0.0</v>
      </c>
      <c r="J53" s="235">
        <v>0.0</v>
      </c>
      <c r="K53" s="235">
        <v>0.0</v>
      </c>
      <c r="L53" s="235">
        <v>2.0</v>
      </c>
      <c r="M53" s="235">
        <v>0.0</v>
      </c>
      <c r="N53" s="235">
        <v>0.0</v>
      </c>
      <c r="O53" s="235">
        <v>0.0</v>
      </c>
      <c r="P53" s="235">
        <v>0.0</v>
      </c>
      <c r="Q53" s="9"/>
    </row>
    <row r="54">
      <c r="A54" s="322"/>
      <c r="B54" s="346" t="s">
        <v>585</v>
      </c>
      <c r="C54" s="243">
        <v>2.0</v>
      </c>
      <c r="D54" s="235">
        <v>0.0</v>
      </c>
      <c r="E54" s="235">
        <v>0.0</v>
      </c>
      <c r="F54" s="235">
        <v>0.0</v>
      </c>
      <c r="G54" s="235">
        <v>0.0</v>
      </c>
      <c r="H54" s="235">
        <v>0.0</v>
      </c>
      <c r="I54" s="235">
        <v>0.0</v>
      </c>
      <c r="J54" s="235">
        <v>0.0</v>
      </c>
      <c r="K54" s="235">
        <v>0.0</v>
      </c>
      <c r="L54" s="235">
        <v>2.0</v>
      </c>
      <c r="M54" s="235">
        <v>0.0</v>
      </c>
      <c r="N54" s="235">
        <v>0.0</v>
      </c>
      <c r="O54" s="235">
        <v>0.0</v>
      </c>
      <c r="P54" s="235">
        <v>0.0</v>
      </c>
      <c r="Q54" s="9"/>
    </row>
    <row r="55">
      <c r="A55" s="322"/>
      <c r="B55" s="346" t="s">
        <v>584</v>
      </c>
      <c r="C55" s="243">
        <v>1.0</v>
      </c>
      <c r="D55" s="235">
        <v>0.0</v>
      </c>
      <c r="E55" s="235">
        <v>0.0</v>
      </c>
      <c r="F55" s="235">
        <v>0.0</v>
      </c>
      <c r="G55" s="235">
        <v>0.0</v>
      </c>
      <c r="H55" s="235">
        <v>0.0</v>
      </c>
      <c r="I55" s="235">
        <v>0.0</v>
      </c>
      <c r="J55" s="235">
        <v>0.0</v>
      </c>
      <c r="K55" s="235">
        <v>0.0</v>
      </c>
      <c r="L55" s="235">
        <v>0.0</v>
      </c>
      <c r="M55" s="235">
        <v>0.0</v>
      </c>
      <c r="N55" s="235">
        <v>0.0</v>
      </c>
      <c r="O55" s="235">
        <v>0.0</v>
      </c>
      <c r="P55" s="235">
        <v>0.0</v>
      </c>
      <c r="Q55" s="9"/>
    </row>
    <row r="56">
      <c r="A56" s="322"/>
      <c r="B56" s="346" t="s">
        <v>583</v>
      </c>
      <c r="C56" s="243">
        <v>1.0</v>
      </c>
      <c r="D56" s="235">
        <v>0.0</v>
      </c>
      <c r="E56" s="235">
        <v>0.0</v>
      </c>
      <c r="F56" s="235">
        <v>0.0</v>
      </c>
      <c r="G56" s="235">
        <v>0.0</v>
      </c>
      <c r="H56" s="235">
        <v>0.0</v>
      </c>
      <c r="I56" s="235">
        <v>0.0</v>
      </c>
      <c r="J56" s="235">
        <v>0.0</v>
      </c>
      <c r="K56" s="235">
        <v>0.0</v>
      </c>
      <c r="L56" s="235">
        <v>1.0</v>
      </c>
      <c r="M56" s="235">
        <v>0.0</v>
      </c>
      <c r="N56" s="235">
        <v>0.0</v>
      </c>
      <c r="O56" s="235">
        <v>0.0</v>
      </c>
      <c r="P56" s="235">
        <v>0.0</v>
      </c>
      <c r="Q56" s="9"/>
    </row>
    <row r="57">
      <c r="A57" s="233"/>
      <c r="B57" s="346" t="s">
        <v>582</v>
      </c>
      <c r="C57" s="243">
        <v>4.0</v>
      </c>
      <c r="D57" s="235">
        <v>0.0</v>
      </c>
      <c r="E57" s="235">
        <v>1.0</v>
      </c>
      <c r="F57" s="235">
        <v>1.0</v>
      </c>
      <c r="G57" s="235">
        <v>0.0</v>
      </c>
      <c r="H57" s="235">
        <v>0.0</v>
      </c>
      <c r="I57" s="235">
        <v>0.0</v>
      </c>
      <c r="J57" s="235">
        <v>0.0</v>
      </c>
      <c r="K57" s="235">
        <v>0.0</v>
      </c>
      <c r="L57" s="235">
        <v>2.0</v>
      </c>
      <c r="M57" s="235">
        <v>0.0</v>
      </c>
      <c r="N57" s="235">
        <v>0.0</v>
      </c>
      <c r="O57" s="235">
        <v>0.0</v>
      </c>
      <c r="P57" s="235">
        <v>0.0</v>
      </c>
      <c r="Q57" s="9"/>
    </row>
    <row r="58">
      <c r="A58" s="233"/>
      <c r="B58" s="406" t="s">
        <v>547</v>
      </c>
      <c r="C58" s="243">
        <v>4.0</v>
      </c>
      <c r="D58" s="235">
        <v>0.0</v>
      </c>
      <c r="E58" s="235">
        <v>1.0</v>
      </c>
      <c r="F58" s="235">
        <v>1.0</v>
      </c>
      <c r="G58" s="235">
        <v>0.0</v>
      </c>
      <c r="H58" s="235">
        <v>0.0</v>
      </c>
      <c r="I58" s="235">
        <v>0.0</v>
      </c>
      <c r="J58" s="235">
        <v>0.0</v>
      </c>
      <c r="K58" s="235">
        <v>0.0</v>
      </c>
      <c r="L58" s="235">
        <v>2.0</v>
      </c>
      <c r="M58" s="235">
        <v>0.0</v>
      </c>
      <c r="N58" s="235">
        <v>0.0</v>
      </c>
      <c r="O58" s="235">
        <v>0.0</v>
      </c>
      <c r="P58" s="235">
        <v>0.0</v>
      </c>
      <c r="Q58" s="9"/>
    </row>
    <row r="59">
      <c r="A59" s="233"/>
      <c r="B59" s="346" t="s">
        <v>568</v>
      </c>
      <c r="C59" s="243">
        <v>4.0</v>
      </c>
      <c r="D59" s="235">
        <v>0.0</v>
      </c>
      <c r="E59" s="235">
        <f>4+6</f>
        <v>10</v>
      </c>
      <c r="F59" s="235">
        <f>2.5+1.5+3</f>
        <v>7</v>
      </c>
      <c r="G59" s="235">
        <v>0.5</v>
      </c>
      <c r="H59" s="235">
        <v>0.0</v>
      </c>
      <c r="I59" s="235">
        <v>0.0</v>
      </c>
      <c r="J59" s="235">
        <v>0.0</v>
      </c>
      <c r="K59" s="235">
        <v>0.0</v>
      </c>
      <c r="L59" s="235">
        <v>0.0</v>
      </c>
      <c r="M59" s="235">
        <v>0.0</v>
      </c>
      <c r="N59" s="235">
        <v>0.0</v>
      </c>
      <c r="O59" s="235">
        <v>0.0</v>
      </c>
      <c r="P59" s="235">
        <v>0.0</v>
      </c>
      <c r="Q59" s="8"/>
    </row>
    <row r="60">
      <c r="A60" s="233"/>
      <c r="B60" s="346" t="s">
        <v>569</v>
      </c>
      <c r="C60" s="243">
        <v>1.0</v>
      </c>
      <c r="D60" s="235">
        <v>0.0</v>
      </c>
      <c r="E60" s="243">
        <v>0.0</v>
      </c>
      <c r="F60" s="335">
        <v>0.0</v>
      </c>
      <c r="G60" s="235">
        <v>0.0</v>
      </c>
      <c r="H60" s="235">
        <v>2.0</v>
      </c>
      <c r="I60" s="235">
        <v>0.0</v>
      </c>
      <c r="J60" s="235">
        <v>0.0</v>
      </c>
      <c r="K60" s="235">
        <v>0.0</v>
      </c>
      <c r="L60" s="235">
        <v>0.0</v>
      </c>
      <c r="M60" s="235">
        <v>0.0</v>
      </c>
      <c r="N60" s="235">
        <v>0.0</v>
      </c>
      <c r="O60" s="235">
        <v>0.0</v>
      </c>
      <c r="P60" s="235">
        <v>0.0</v>
      </c>
      <c r="Q60" s="9"/>
    </row>
    <row r="61">
      <c r="A61" s="233"/>
      <c r="B61" s="346" t="s">
        <v>570</v>
      </c>
      <c r="C61" s="243">
        <v>1.0</v>
      </c>
      <c r="D61" s="235">
        <v>0.0</v>
      </c>
      <c r="E61" s="243">
        <v>0.0</v>
      </c>
      <c r="F61" s="335">
        <v>0.0</v>
      </c>
      <c r="G61" s="235">
        <v>0.0</v>
      </c>
      <c r="H61" s="235">
        <v>0.0</v>
      </c>
      <c r="I61" s="235">
        <v>0.0</v>
      </c>
      <c r="J61" s="235">
        <v>3.0</v>
      </c>
      <c r="K61" s="235">
        <v>0.0</v>
      </c>
      <c r="L61" s="235">
        <v>0.0</v>
      </c>
      <c r="M61" s="235">
        <v>0.0</v>
      </c>
      <c r="N61" s="235">
        <v>0.0</v>
      </c>
      <c r="O61" s="235">
        <v>0.0</v>
      </c>
      <c r="P61" s="235">
        <v>0.0</v>
      </c>
      <c r="Q61" s="9"/>
    </row>
    <row r="62">
      <c r="A62" s="233"/>
      <c r="B62" s="407" t="s">
        <v>530</v>
      </c>
      <c r="C62" s="235">
        <v>0.5</v>
      </c>
      <c r="D62" s="235">
        <v>0.0</v>
      </c>
      <c r="E62" s="235">
        <v>0.0</v>
      </c>
      <c r="F62" s="235">
        <v>0.0</v>
      </c>
      <c r="G62" s="235">
        <v>0.0</v>
      </c>
      <c r="H62" s="235">
        <v>0.0</v>
      </c>
      <c r="I62" s="235">
        <v>0.0</v>
      </c>
      <c r="J62" s="235">
        <v>0.0</v>
      </c>
      <c r="K62" s="235">
        <v>0.0</v>
      </c>
      <c r="L62" s="235">
        <v>0.5</v>
      </c>
      <c r="M62" s="235">
        <v>0.0</v>
      </c>
      <c r="N62" s="235">
        <v>0.0</v>
      </c>
      <c r="O62" s="235">
        <v>0.0</v>
      </c>
      <c r="P62" s="235">
        <v>0.0</v>
      </c>
      <c r="Q62" s="8"/>
    </row>
    <row r="63">
      <c r="A63" s="233"/>
      <c r="B63" s="407" t="s">
        <v>535</v>
      </c>
      <c r="C63" s="344">
        <v>1.0</v>
      </c>
      <c r="D63" s="235">
        <v>0.0</v>
      </c>
      <c r="E63" s="235">
        <v>0.0</v>
      </c>
      <c r="F63" s="235">
        <v>0.0</v>
      </c>
      <c r="G63" s="235">
        <v>0.0</v>
      </c>
      <c r="H63" s="235">
        <v>0.0</v>
      </c>
      <c r="I63" s="235">
        <v>0.0</v>
      </c>
      <c r="J63" s="235">
        <v>0.0</v>
      </c>
      <c r="K63" s="235">
        <v>0.0</v>
      </c>
      <c r="L63" s="235">
        <v>0.5</v>
      </c>
      <c r="M63" s="235">
        <v>0.0</v>
      </c>
      <c r="N63" s="235">
        <v>0.0</v>
      </c>
      <c r="O63" s="235">
        <v>0.0</v>
      </c>
      <c r="P63" s="235">
        <v>0.0</v>
      </c>
      <c r="Q63" s="8"/>
    </row>
    <row r="64">
      <c r="A64" s="233"/>
      <c r="B64" s="346" t="s">
        <v>572</v>
      </c>
      <c r="C64" s="243">
        <v>2.0</v>
      </c>
      <c r="D64" s="235">
        <v>0.0</v>
      </c>
      <c r="E64" s="243">
        <v>0.0</v>
      </c>
      <c r="F64" s="335">
        <v>0.0</v>
      </c>
      <c r="G64" s="235">
        <v>0.0</v>
      </c>
      <c r="H64" s="235">
        <v>0.0</v>
      </c>
      <c r="I64" s="235">
        <v>0.0</v>
      </c>
      <c r="J64" s="235">
        <v>0.0</v>
      </c>
      <c r="K64" s="235">
        <v>0.0</v>
      </c>
      <c r="L64" s="235">
        <v>0.0</v>
      </c>
      <c r="M64" s="235">
        <v>1.0</v>
      </c>
      <c r="N64" s="235">
        <v>0.0</v>
      </c>
      <c r="O64" s="235">
        <v>0.0</v>
      </c>
      <c r="P64" s="235">
        <v>0.0</v>
      </c>
      <c r="Q64" s="9"/>
    </row>
    <row r="65">
      <c r="A65" s="233"/>
      <c r="B65" s="346" t="s">
        <v>573</v>
      </c>
      <c r="C65" s="243">
        <v>1.0</v>
      </c>
      <c r="D65" s="235">
        <v>0.0</v>
      </c>
      <c r="E65" s="235">
        <v>0.0</v>
      </c>
      <c r="F65" s="235">
        <v>0.0</v>
      </c>
      <c r="G65" s="235">
        <v>0.0</v>
      </c>
      <c r="H65" s="235">
        <v>0.0</v>
      </c>
      <c r="I65" s="235">
        <v>0.0</v>
      </c>
      <c r="J65" s="235">
        <v>0.0</v>
      </c>
      <c r="K65" s="235">
        <v>0.0</v>
      </c>
      <c r="L65" s="235">
        <v>0.0</v>
      </c>
      <c r="M65" s="235">
        <v>0.0</v>
      </c>
      <c r="N65" s="235">
        <v>0.0</v>
      </c>
      <c r="O65" s="235">
        <v>1.0</v>
      </c>
      <c r="P65" s="235">
        <v>0.0</v>
      </c>
      <c r="Q65" s="8"/>
    </row>
    <row r="66">
      <c r="A66" s="397" t="s">
        <v>709</v>
      </c>
      <c r="B66" s="237"/>
      <c r="C66" s="237">
        <f>SUM(C47:C65)</f>
        <v>36</v>
      </c>
      <c r="D66" s="397">
        <v>0.0</v>
      </c>
      <c r="E66" s="397">
        <f>1</f>
        <v>1</v>
      </c>
      <c r="F66" s="397">
        <f>1+1+1</f>
        <v>3</v>
      </c>
      <c r="G66" s="397">
        <f>2+0.5+0.25</f>
        <v>2.75</v>
      </c>
      <c r="H66" s="397">
        <v>1.0</v>
      </c>
      <c r="I66" s="397">
        <v>0.0</v>
      </c>
      <c r="J66" s="397">
        <v>1.0</v>
      </c>
      <c r="K66" s="397">
        <v>2.0</v>
      </c>
      <c r="L66" s="397">
        <f>9+1+0.5+0</f>
        <v>10.5</v>
      </c>
      <c r="M66" s="397">
        <v>1.0</v>
      </c>
      <c r="N66" s="397">
        <v>0.0</v>
      </c>
      <c r="O66" s="397">
        <v>1.0</v>
      </c>
      <c r="P66" s="397">
        <v>0.0</v>
      </c>
      <c r="Q66" s="9">
        <f>C66-SUM(D66:P66)</f>
        <v>12.75</v>
      </c>
    </row>
    <row r="67">
      <c r="A67" s="246" t="s">
        <v>101</v>
      </c>
      <c r="B67" s="237"/>
      <c r="C67" s="237"/>
      <c r="D67" s="237"/>
      <c r="E67" s="237"/>
      <c r="F67" s="237"/>
      <c r="G67" s="237"/>
      <c r="H67" s="237"/>
      <c r="I67" s="237"/>
      <c r="J67" s="237"/>
      <c r="K67" s="235"/>
      <c r="L67" s="237"/>
      <c r="M67" s="237"/>
      <c r="N67" s="237"/>
      <c r="O67" s="237"/>
      <c r="P67" s="237"/>
      <c r="Q67" s="9"/>
    </row>
    <row r="68">
      <c r="A68" s="237"/>
      <c r="B68" s="408" t="s">
        <v>581</v>
      </c>
      <c r="C68" s="306">
        <v>2.0</v>
      </c>
      <c r="D68" s="237">
        <v>0.0</v>
      </c>
      <c r="E68" s="237">
        <v>2.0</v>
      </c>
      <c r="F68" s="237">
        <v>1.0</v>
      </c>
      <c r="G68" s="237">
        <v>0.0</v>
      </c>
      <c r="H68" s="237">
        <v>0.0</v>
      </c>
      <c r="I68" s="237">
        <v>0.0</v>
      </c>
      <c r="J68" s="237">
        <v>0.0</v>
      </c>
      <c r="K68" s="235">
        <v>0.0</v>
      </c>
      <c r="L68" s="237">
        <v>0.0</v>
      </c>
      <c r="M68" s="237">
        <v>0.0</v>
      </c>
      <c r="N68" s="237">
        <v>0.0</v>
      </c>
      <c r="O68" s="237">
        <v>0.0</v>
      </c>
      <c r="P68" s="237">
        <v>0.0</v>
      </c>
      <c r="Q68" s="9"/>
    </row>
    <row r="69">
      <c r="A69" s="237"/>
      <c r="B69" s="408" t="s">
        <v>597</v>
      </c>
      <c r="C69" s="306">
        <v>3.0</v>
      </c>
      <c r="D69" s="237">
        <v>0.0</v>
      </c>
      <c r="E69" s="237">
        <v>0.0</v>
      </c>
      <c r="F69" s="237">
        <v>0.0</v>
      </c>
      <c r="G69" s="237">
        <v>1.0</v>
      </c>
      <c r="H69" s="237">
        <v>2.0</v>
      </c>
      <c r="I69" s="237">
        <v>0.0</v>
      </c>
      <c r="J69" s="237">
        <v>0.0</v>
      </c>
      <c r="K69" s="235">
        <v>0.0</v>
      </c>
      <c r="L69" s="237">
        <v>0.0</v>
      </c>
      <c r="M69" s="237">
        <v>0.0</v>
      </c>
      <c r="N69" s="237">
        <v>0.0</v>
      </c>
      <c r="O69" s="237">
        <v>0.0</v>
      </c>
      <c r="P69" s="237">
        <v>0.0</v>
      </c>
      <c r="Q69" s="9"/>
    </row>
    <row r="70">
      <c r="A70" s="237"/>
      <c r="B70" s="408" t="s">
        <v>596</v>
      </c>
      <c r="C70" s="306">
        <v>3.0</v>
      </c>
      <c r="D70" s="237">
        <v>0.0</v>
      </c>
      <c r="E70" s="237">
        <v>0.0</v>
      </c>
      <c r="F70" s="237">
        <v>0.0</v>
      </c>
      <c r="G70" s="237">
        <v>0.0</v>
      </c>
      <c r="H70" s="237">
        <v>0.0</v>
      </c>
      <c r="I70" s="237">
        <v>0.0</v>
      </c>
      <c r="J70" s="237">
        <v>3.0</v>
      </c>
      <c r="K70" s="235">
        <v>0.0</v>
      </c>
      <c r="L70" s="237">
        <v>0.0</v>
      </c>
      <c r="M70" s="237">
        <v>0.0</v>
      </c>
      <c r="N70" s="237">
        <v>0.0</v>
      </c>
      <c r="O70" s="237">
        <v>0.0</v>
      </c>
      <c r="P70" s="237">
        <v>0.0</v>
      </c>
      <c r="Q70" s="9"/>
    </row>
    <row r="71">
      <c r="A71" s="237"/>
      <c r="B71" s="408" t="s">
        <v>580</v>
      </c>
      <c r="C71" s="306">
        <v>4.0</v>
      </c>
      <c r="D71" s="237">
        <v>0.0</v>
      </c>
      <c r="E71" s="237">
        <v>0.0</v>
      </c>
      <c r="F71" s="237">
        <v>0.0</v>
      </c>
      <c r="G71" s="237">
        <v>0.0</v>
      </c>
      <c r="H71" s="237">
        <v>0.0</v>
      </c>
      <c r="I71" s="237">
        <v>0.0</v>
      </c>
      <c r="J71" s="237">
        <v>0.0</v>
      </c>
      <c r="K71" s="235">
        <v>2.0</v>
      </c>
      <c r="L71" s="237">
        <v>2.0</v>
      </c>
      <c r="M71" s="237">
        <v>0.0</v>
      </c>
      <c r="N71" s="237">
        <v>0.0</v>
      </c>
      <c r="O71" s="237">
        <v>0.0</v>
      </c>
      <c r="P71" s="237">
        <v>0.0</v>
      </c>
      <c r="Q71" s="9"/>
    </row>
    <row r="72">
      <c r="A72" s="237"/>
      <c r="B72" s="401" t="s">
        <v>96</v>
      </c>
      <c r="C72" s="237">
        <v>2.0</v>
      </c>
      <c r="D72" s="237">
        <v>0.0</v>
      </c>
      <c r="E72" s="237">
        <v>0.0</v>
      </c>
      <c r="F72" s="237">
        <v>0.0</v>
      </c>
      <c r="G72" s="237">
        <v>0.0</v>
      </c>
      <c r="H72" s="237">
        <v>0.0</v>
      </c>
      <c r="I72" s="237">
        <v>0.0</v>
      </c>
      <c r="J72" s="237">
        <v>0.0</v>
      </c>
      <c r="K72" s="235">
        <v>0.0</v>
      </c>
      <c r="L72" s="237">
        <v>0.0</v>
      </c>
      <c r="M72" s="237">
        <v>2.0</v>
      </c>
      <c r="N72" s="237">
        <v>0.0</v>
      </c>
      <c r="O72" s="237">
        <v>0.0</v>
      </c>
      <c r="P72" s="237">
        <v>0.0</v>
      </c>
      <c r="Q72" s="9"/>
    </row>
    <row r="73">
      <c r="A73" s="237"/>
      <c r="B73" s="402" t="s">
        <v>536</v>
      </c>
      <c r="C73" s="403">
        <v>1.0</v>
      </c>
      <c r="D73" s="237">
        <v>0.0</v>
      </c>
      <c r="E73" s="237">
        <v>0.0</v>
      </c>
      <c r="F73" s="237">
        <v>0.0</v>
      </c>
      <c r="G73" s="237">
        <v>0.0</v>
      </c>
      <c r="H73" s="237">
        <v>0.0</v>
      </c>
      <c r="I73" s="237">
        <v>0.0</v>
      </c>
      <c r="J73" s="237">
        <v>0.0</v>
      </c>
      <c r="K73" s="235">
        <v>0.0</v>
      </c>
      <c r="L73" s="237">
        <v>0.0</v>
      </c>
      <c r="M73" s="237">
        <v>0.0</v>
      </c>
      <c r="N73" s="237">
        <v>1.0</v>
      </c>
      <c r="O73" s="237">
        <v>0.0</v>
      </c>
      <c r="P73" s="237">
        <v>0.0</v>
      </c>
      <c r="Q73" s="9"/>
    </row>
    <row r="74">
      <c r="A74" s="237"/>
      <c r="B74" s="402" t="s">
        <v>531</v>
      </c>
      <c r="C74" s="237">
        <v>0.5</v>
      </c>
      <c r="D74" s="237">
        <v>0.0</v>
      </c>
      <c r="E74" s="237">
        <v>0.0</v>
      </c>
      <c r="F74" s="237">
        <v>0.0</v>
      </c>
      <c r="G74" s="237">
        <v>0.0</v>
      </c>
      <c r="H74" s="237">
        <v>0.0</v>
      </c>
      <c r="I74" s="237">
        <v>0.0</v>
      </c>
      <c r="J74" s="237">
        <v>0.0</v>
      </c>
      <c r="K74" s="235">
        <v>0.0</v>
      </c>
      <c r="L74" s="237">
        <v>0.0</v>
      </c>
      <c r="M74" s="237">
        <v>0.0</v>
      </c>
      <c r="N74" s="237">
        <v>0.0</v>
      </c>
      <c r="O74" s="237">
        <v>0.5</v>
      </c>
      <c r="P74" s="237">
        <v>0.0</v>
      </c>
      <c r="Q74" s="9"/>
    </row>
    <row r="75">
      <c r="A75" s="237"/>
      <c r="B75" s="408" t="s">
        <v>574</v>
      </c>
      <c r="C75" s="306">
        <v>4.0</v>
      </c>
      <c r="D75" s="237">
        <v>0.0</v>
      </c>
      <c r="E75" s="237">
        <v>0.0</v>
      </c>
      <c r="F75" s="237">
        <v>0.0</v>
      </c>
      <c r="G75" s="237">
        <v>0.0</v>
      </c>
      <c r="H75" s="237">
        <v>0.0</v>
      </c>
      <c r="I75" s="237">
        <v>0.0</v>
      </c>
      <c r="J75" s="237">
        <v>0.0</v>
      </c>
      <c r="K75" s="235">
        <v>0.0</v>
      </c>
      <c r="L75" s="237">
        <v>0.0</v>
      </c>
      <c r="M75" s="237">
        <v>0.0</v>
      </c>
      <c r="N75" s="237">
        <v>0.0</v>
      </c>
      <c r="O75" s="237">
        <v>0.0</v>
      </c>
      <c r="P75" s="237">
        <v>4.0</v>
      </c>
      <c r="Q75" s="9"/>
    </row>
    <row r="76">
      <c r="A76" s="397" t="s">
        <v>709</v>
      </c>
      <c r="B76" s="237"/>
      <c r="C76" s="237">
        <f>SUM(C68:C75)</f>
        <v>19.5</v>
      </c>
      <c r="D76" s="397">
        <v>0.0</v>
      </c>
      <c r="E76" s="397">
        <v>2.0</v>
      </c>
      <c r="F76" s="397">
        <v>1.0</v>
      </c>
      <c r="G76" s="397">
        <v>1.0</v>
      </c>
      <c r="H76" s="397">
        <v>2.0</v>
      </c>
      <c r="I76" s="397">
        <v>0.0</v>
      </c>
      <c r="J76" s="397">
        <v>3.0</v>
      </c>
      <c r="K76" s="397">
        <v>2.0</v>
      </c>
      <c r="L76" s="397">
        <v>2.0</v>
      </c>
      <c r="M76" s="397">
        <v>2.0</v>
      </c>
      <c r="N76" s="397">
        <v>1.0</v>
      </c>
      <c r="O76" s="397">
        <v>0.5</v>
      </c>
      <c r="P76" s="397">
        <v>0.0</v>
      </c>
      <c r="Q76" s="9">
        <f>SUM(D76:P76)</f>
        <v>16.5</v>
      </c>
    </row>
    <row r="77">
      <c r="A77" s="246" t="s">
        <v>363</v>
      </c>
      <c r="B77" s="237"/>
      <c r="C77" s="237"/>
      <c r="D77" s="237"/>
      <c r="E77" s="237"/>
      <c r="F77" s="237"/>
      <c r="G77" s="237"/>
      <c r="H77" s="237"/>
      <c r="I77" s="237"/>
      <c r="J77" s="237"/>
      <c r="K77" s="235"/>
      <c r="L77" s="237"/>
      <c r="M77" s="237"/>
      <c r="N77" s="237"/>
      <c r="O77" s="237"/>
      <c r="P77" s="237"/>
      <c r="Q77" s="9"/>
    </row>
    <row r="78">
      <c r="A78" s="236"/>
      <c r="B78" s="400" t="s">
        <v>560</v>
      </c>
      <c r="C78" s="306">
        <v>6.0</v>
      </c>
      <c r="D78" s="235">
        <v>0.0</v>
      </c>
      <c r="E78" s="235">
        <v>0.0</v>
      </c>
      <c r="F78" s="235">
        <v>0.0</v>
      </c>
      <c r="G78" s="235">
        <v>0.0</v>
      </c>
      <c r="H78" s="235">
        <v>0.0</v>
      </c>
      <c r="I78" s="235">
        <v>0.0</v>
      </c>
      <c r="J78" s="235">
        <v>0.0</v>
      </c>
      <c r="K78" s="235">
        <v>0.0</v>
      </c>
      <c r="L78" s="235">
        <v>0.0</v>
      </c>
      <c r="M78" s="235">
        <v>0.0</v>
      </c>
      <c r="N78" s="235">
        <v>0.0</v>
      </c>
      <c r="O78" s="235">
        <v>0.0</v>
      </c>
      <c r="P78" s="235">
        <v>0.0</v>
      </c>
      <c r="Q78" s="9"/>
    </row>
    <row r="79">
      <c r="A79" s="237"/>
      <c r="B79" s="401" t="s">
        <v>96</v>
      </c>
      <c r="C79" s="237">
        <v>2.0</v>
      </c>
      <c r="D79" s="237">
        <v>0.0</v>
      </c>
      <c r="E79" s="237">
        <v>0.0</v>
      </c>
      <c r="F79" s="237">
        <v>0.0</v>
      </c>
      <c r="G79" s="237">
        <v>0.0</v>
      </c>
      <c r="H79" s="237">
        <v>0.0</v>
      </c>
      <c r="I79" s="237">
        <v>0.0</v>
      </c>
      <c r="J79" s="237">
        <v>0.0</v>
      </c>
      <c r="K79" s="237">
        <v>0.0</v>
      </c>
      <c r="L79" s="237">
        <v>0.0</v>
      </c>
      <c r="M79" s="237">
        <v>0.0</v>
      </c>
      <c r="N79" s="237">
        <v>0.0</v>
      </c>
      <c r="O79" s="237">
        <v>0.0</v>
      </c>
      <c r="P79" s="237">
        <v>0.0</v>
      </c>
      <c r="Q79" s="9"/>
    </row>
    <row r="80">
      <c r="A80" s="237"/>
      <c r="B80" s="401" t="s">
        <v>566</v>
      </c>
      <c r="C80" s="237">
        <v>2.0</v>
      </c>
      <c r="D80" s="237">
        <v>0.0</v>
      </c>
      <c r="E80" s="237">
        <v>0.0</v>
      </c>
      <c r="F80" s="237">
        <v>0.0</v>
      </c>
      <c r="G80" s="237">
        <v>0.0</v>
      </c>
      <c r="H80" s="237">
        <v>0.0</v>
      </c>
      <c r="I80" s="237">
        <v>0.0</v>
      </c>
      <c r="J80" s="237">
        <v>0.0</v>
      </c>
      <c r="K80" s="237">
        <v>0.0</v>
      </c>
      <c r="L80" s="237">
        <v>0.0</v>
      </c>
      <c r="M80" s="237">
        <v>0.0</v>
      </c>
      <c r="N80" s="237">
        <v>0.0</v>
      </c>
      <c r="O80" s="237">
        <v>0.0</v>
      </c>
      <c r="P80" s="237">
        <v>0.0</v>
      </c>
      <c r="Q80" s="9"/>
    </row>
    <row r="81">
      <c r="A81" s="237"/>
      <c r="B81" s="402" t="s">
        <v>571</v>
      </c>
      <c r="C81" s="403">
        <v>1.0</v>
      </c>
      <c r="D81" s="237">
        <v>0.0</v>
      </c>
      <c r="E81" s="237">
        <v>0.0</v>
      </c>
      <c r="F81" s="237">
        <v>0.0</v>
      </c>
      <c r="G81" s="237">
        <v>0.0</v>
      </c>
      <c r="H81" s="237">
        <v>0.0</v>
      </c>
      <c r="I81" s="237">
        <v>0.0</v>
      </c>
      <c r="J81" s="237">
        <v>0.0</v>
      </c>
      <c r="K81" s="237">
        <v>0.0</v>
      </c>
      <c r="L81" s="237">
        <v>0.0</v>
      </c>
      <c r="M81" s="237">
        <v>0.0</v>
      </c>
      <c r="N81" s="237">
        <v>0.0</v>
      </c>
      <c r="O81" s="237">
        <v>0.0</v>
      </c>
      <c r="P81" s="237">
        <v>0.0</v>
      </c>
      <c r="Q81" s="9"/>
    </row>
    <row r="82">
      <c r="A82" s="237"/>
      <c r="B82" s="401" t="s">
        <v>565</v>
      </c>
      <c r="C82" s="237">
        <v>3.0</v>
      </c>
      <c r="D82" s="237">
        <v>0.0</v>
      </c>
      <c r="E82" s="237">
        <v>0.0</v>
      </c>
      <c r="F82" s="237">
        <v>0.0</v>
      </c>
      <c r="G82" s="237">
        <v>0.0</v>
      </c>
      <c r="H82" s="237">
        <v>0.0</v>
      </c>
      <c r="I82" s="237">
        <v>0.0</v>
      </c>
      <c r="J82" s="237">
        <v>0.0</v>
      </c>
      <c r="K82" s="237">
        <v>0.0</v>
      </c>
      <c r="L82" s="237">
        <v>0.0</v>
      </c>
      <c r="M82" s="237">
        <v>0.0</v>
      </c>
      <c r="N82" s="237">
        <v>0.0</v>
      </c>
      <c r="O82" s="237">
        <v>0.0</v>
      </c>
      <c r="P82" s="237">
        <v>0.0</v>
      </c>
      <c r="Q82" s="9"/>
    </row>
    <row r="83">
      <c r="A83" s="237"/>
      <c r="B83" s="402" t="s">
        <v>532</v>
      </c>
      <c r="C83" s="237">
        <v>0.5</v>
      </c>
      <c r="D83" s="237">
        <v>0.0</v>
      </c>
      <c r="E83" s="237">
        <v>0.0</v>
      </c>
      <c r="F83" s="237">
        <v>0.0</v>
      </c>
      <c r="G83" s="237">
        <v>0.0</v>
      </c>
      <c r="H83" s="237">
        <v>0.0</v>
      </c>
      <c r="I83" s="237">
        <v>0.0</v>
      </c>
      <c r="J83" s="237">
        <v>0.0</v>
      </c>
      <c r="K83" s="237">
        <v>0.0</v>
      </c>
      <c r="L83" s="237">
        <v>0.0</v>
      </c>
      <c r="M83" s="237">
        <v>0.0</v>
      </c>
      <c r="N83" s="237">
        <v>0.0</v>
      </c>
      <c r="O83" s="237">
        <v>0.0</v>
      </c>
      <c r="P83" s="237">
        <v>0.0</v>
      </c>
      <c r="Q83" s="9"/>
    </row>
    <row r="84">
      <c r="A84" s="237"/>
      <c r="B84" s="401" t="s">
        <v>567</v>
      </c>
      <c r="C84" s="237">
        <v>8.0</v>
      </c>
      <c r="D84" s="237">
        <v>0.0</v>
      </c>
      <c r="E84" s="237">
        <v>0.0</v>
      </c>
      <c r="F84" s="237">
        <v>0.0</v>
      </c>
      <c r="G84" s="237">
        <v>0.0</v>
      </c>
      <c r="H84" s="237">
        <v>0.0</v>
      </c>
      <c r="I84" s="237">
        <v>0.0</v>
      </c>
      <c r="J84" s="237">
        <v>0.0</v>
      </c>
      <c r="K84" s="237">
        <v>0.0</v>
      </c>
      <c r="L84" s="237">
        <v>0.0</v>
      </c>
      <c r="M84" s="237">
        <v>0.0</v>
      </c>
      <c r="N84" s="237">
        <v>0.0</v>
      </c>
      <c r="O84" s="237">
        <v>0.0</v>
      </c>
      <c r="P84" s="237">
        <v>0.0</v>
      </c>
      <c r="Q84" s="9"/>
    </row>
    <row r="85">
      <c r="A85" s="397" t="s">
        <v>709</v>
      </c>
      <c r="B85" s="237"/>
      <c r="C85" s="237">
        <f>SUM(C78:C84)</f>
        <v>22.5</v>
      </c>
      <c r="D85" s="397">
        <v>0.0</v>
      </c>
      <c r="E85" s="397">
        <v>0.0</v>
      </c>
      <c r="F85" s="397">
        <v>0.0</v>
      </c>
      <c r="G85" s="397">
        <v>0.0</v>
      </c>
      <c r="H85" s="397">
        <v>0.0</v>
      </c>
      <c r="I85" s="397">
        <v>0.0</v>
      </c>
      <c r="J85" s="397">
        <v>0.0</v>
      </c>
      <c r="K85" s="397">
        <v>0.0</v>
      </c>
      <c r="L85" s="397">
        <v>0.0</v>
      </c>
      <c r="M85" s="397">
        <v>0.0</v>
      </c>
      <c r="N85" s="397">
        <v>0.0</v>
      </c>
      <c r="O85" s="397">
        <v>0.0</v>
      </c>
      <c r="P85" s="397">
        <v>0.0</v>
      </c>
      <c r="Q85" s="9">
        <f>SUM(D85:P85)</f>
        <v>0</v>
      </c>
    </row>
    <row r="86">
      <c r="A86" s="233" t="s">
        <v>616</v>
      </c>
      <c r="B86" s="247"/>
      <c r="C86" s="237"/>
      <c r="D86" s="235"/>
      <c r="E86" s="235"/>
      <c r="F86" s="235"/>
      <c r="G86" s="235"/>
      <c r="H86" s="235"/>
      <c r="I86" s="235"/>
      <c r="J86" s="235"/>
      <c r="K86" s="238"/>
      <c r="L86" s="237"/>
      <c r="M86" s="398"/>
      <c r="N86" s="247"/>
      <c r="O86" s="238"/>
      <c r="P86" s="238"/>
      <c r="Q86" s="9"/>
    </row>
    <row r="87">
      <c r="A87" s="236"/>
      <c r="B87" s="401" t="s">
        <v>96</v>
      </c>
      <c r="C87" s="237">
        <v>2.0</v>
      </c>
      <c r="D87" s="235">
        <v>0.0</v>
      </c>
      <c r="E87" s="235">
        <v>0.0</v>
      </c>
      <c r="F87" s="235">
        <v>0.0</v>
      </c>
      <c r="G87" s="235">
        <v>1.0</v>
      </c>
      <c r="H87" s="235">
        <v>3.0</v>
      </c>
      <c r="I87" s="235">
        <v>0.0</v>
      </c>
      <c r="J87" s="235">
        <v>0.0</v>
      </c>
      <c r="K87" s="235">
        <v>0.0</v>
      </c>
      <c r="L87" s="235">
        <v>0.0</v>
      </c>
      <c r="M87" s="235">
        <v>0.0</v>
      </c>
      <c r="N87" s="235">
        <v>0.0</v>
      </c>
      <c r="O87" s="235">
        <v>0.0</v>
      </c>
      <c r="P87" s="235">
        <v>0.0</v>
      </c>
      <c r="Q87" s="9"/>
    </row>
    <row r="88">
      <c r="A88" s="236"/>
      <c r="B88" s="402" t="s">
        <v>538</v>
      </c>
      <c r="C88" s="403">
        <v>1.0</v>
      </c>
      <c r="D88" s="235">
        <v>0.0</v>
      </c>
      <c r="E88" s="235">
        <v>0.0</v>
      </c>
      <c r="F88" s="235">
        <v>0.0</v>
      </c>
      <c r="G88" s="235">
        <v>1.0</v>
      </c>
      <c r="H88" s="235">
        <v>3.0</v>
      </c>
      <c r="I88" s="235">
        <v>0.0</v>
      </c>
      <c r="J88" s="235">
        <v>0.0</v>
      </c>
      <c r="K88" s="235">
        <v>0.0</v>
      </c>
      <c r="L88" s="235">
        <v>0.0</v>
      </c>
      <c r="M88" s="235">
        <v>0.0</v>
      </c>
      <c r="N88" s="235">
        <v>0.0</v>
      </c>
      <c r="O88" s="235">
        <v>0.0</v>
      </c>
      <c r="P88" s="235">
        <v>0.0</v>
      </c>
      <c r="Q88" s="9"/>
    </row>
    <row r="89">
      <c r="A89" s="236"/>
      <c r="B89" s="402" t="s">
        <v>533</v>
      </c>
      <c r="C89" s="237">
        <v>0.5</v>
      </c>
      <c r="D89" s="235">
        <v>0.0</v>
      </c>
      <c r="E89" s="235">
        <v>2.0</v>
      </c>
      <c r="F89" s="235">
        <v>0.0</v>
      </c>
      <c r="G89" s="235">
        <v>1.0</v>
      </c>
      <c r="H89" s="235">
        <v>3.0</v>
      </c>
      <c r="I89" s="235">
        <v>0.0</v>
      </c>
      <c r="J89" s="235">
        <v>0.0</v>
      </c>
      <c r="K89" s="235">
        <v>0.0</v>
      </c>
      <c r="L89" s="235">
        <v>0.0</v>
      </c>
      <c r="M89" s="235">
        <v>0.0</v>
      </c>
      <c r="N89" s="235">
        <v>0.0</v>
      </c>
      <c r="O89" s="235">
        <v>0.0</v>
      </c>
      <c r="P89" s="235">
        <v>0.0</v>
      </c>
      <c r="Q89" s="9"/>
    </row>
    <row r="90">
      <c r="A90" s="236"/>
      <c r="B90" s="408" t="s">
        <v>495</v>
      </c>
      <c r="C90" s="306">
        <v>2.0</v>
      </c>
      <c r="D90" s="235">
        <v>0.0</v>
      </c>
      <c r="E90" s="235">
        <v>0.0</v>
      </c>
      <c r="F90" s="235">
        <v>0.0</v>
      </c>
      <c r="G90" s="235">
        <v>0.0</v>
      </c>
      <c r="H90" s="235">
        <v>0.0</v>
      </c>
      <c r="I90" s="235">
        <v>0.0</v>
      </c>
      <c r="J90" s="235">
        <v>0.0</v>
      </c>
      <c r="K90" s="235">
        <v>0.0</v>
      </c>
      <c r="L90" s="235">
        <v>0.0</v>
      </c>
      <c r="M90" s="235">
        <v>0.0</v>
      </c>
      <c r="N90" s="235">
        <v>0.0</v>
      </c>
      <c r="O90" s="235">
        <v>0.0</v>
      </c>
      <c r="P90" s="235">
        <v>0.0</v>
      </c>
      <c r="Q90" s="9"/>
    </row>
    <row r="91">
      <c r="A91" s="236"/>
      <c r="B91" s="400" t="s">
        <v>554</v>
      </c>
      <c r="C91" s="306">
        <v>6.0</v>
      </c>
      <c r="D91" s="235">
        <v>0.0</v>
      </c>
      <c r="E91" s="235">
        <v>0.0</v>
      </c>
      <c r="F91" s="235">
        <v>0.0</v>
      </c>
      <c r="G91" s="235">
        <v>0.0</v>
      </c>
      <c r="H91" s="235">
        <v>0.0</v>
      </c>
      <c r="I91" s="235">
        <v>0.0</v>
      </c>
      <c r="J91" s="235">
        <v>0.0</v>
      </c>
      <c r="K91" s="235">
        <v>0.0</v>
      </c>
      <c r="L91" s="235">
        <v>0.0</v>
      </c>
      <c r="M91" s="235">
        <v>0.0</v>
      </c>
      <c r="N91" s="235">
        <v>0.0</v>
      </c>
      <c r="O91" s="235">
        <v>0.0</v>
      </c>
      <c r="P91" s="235">
        <v>0.0</v>
      </c>
      <c r="Q91" s="9"/>
    </row>
    <row r="92">
      <c r="A92" s="236"/>
      <c r="B92" s="400" t="s">
        <v>553</v>
      </c>
      <c r="C92" s="306">
        <v>8.0</v>
      </c>
      <c r="D92" s="235">
        <v>0.0</v>
      </c>
      <c r="E92" s="235">
        <v>0.0</v>
      </c>
      <c r="F92" s="235">
        <v>0.0</v>
      </c>
      <c r="G92" s="235">
        <v>1.0</v>
      </c>
      <c r="H92" s="235">
        <v>2.0</v>
      </c>
      <c r="I92" s="235">
        <v>0.0</v>
      </c>
      <c r="J92" s="235">
        <v>0.0</v>
      </c>
      <c r="K92" s="235">
        <v>0.0</v>
      </c>
      <c r="L92" s="235">
        <v>0.0</v>
      </c>
      <c r="M92" s="235">
        <v>0.0</v>
      </c>
      <c r="N92" s="235">
        <v>0.0</v>
      </c>
      <c r="O92" s="235">
        <v>0.0</v>
      </c>
      <c r="P92" s="235">
        <v>0.0</v>
      </c>
      <c r="Q92" s="9"/>
    </row>
    <row r="93">
      <c r="A93" s="236"/>
      <c r="B93" s="400" t="s">
        <v>550</v>
      </c>
      <c r="C93" s="306">
        <v>6.0</v>
      </c>
      <c r="D93" s="235">
        <v>0.0</v>
      </c>
      <c r="E93" s="235">
        <v>2.0</v>
      </c>
      <c r="F93" s="235">
        <v>4.0</v>
      </c>
      <c r="G93" s="235">
        <v>1.0</v>
      </c>
      <c r="H93" s="235">
        <v>2.0</v>
      </c>
      <c r="I93" s="235">
        <v>0.0</v>
      </c>
      <c r="J93" s="235">
        <v>0.0</v>
      </c>
      <c r="K93" s="235">
        <v>0.0</v>
      </c>
      <c r="L93" s="235">
        <v>0.0</v>
      </c>
      <c r="M93" s="235">
        <v>0.0</v>
      </c>
      <c r="N93" s="235">
        <v>0.0</v>
      </c>
      <c r="O93" s="235">
        <v>0.0</v>
      </c>
      <c r="P93" s="235">
        <v>0.0</v>
      </c>
      <c r="Q93" s="9"/>
    </row>
    <row r="94">
      <c r="A94" s="236"/>
      <c r="B94" s="400" t="s">
        <v>552</v>
      </c>
      <c r="C94" s="237">
        <v>8.0</v>
      </c>
      <c r="D94" s="235">
        <v>0.0</v>
      </c>
      <c r="E94" s="235">
        <v>0.0</v>
      </c>
      <c r="F94" s="235">
        <v>0.0</v>
      </c>
      <c r="G94" s="235">
        <v>2.0</v>
      </c>
      <c r="H94" s="235">
        <v>2.0</v>
      </c>
      <c r="I94" s="235">
        <v>0.0</v>
      </c>
      <c r="J94" s="235">
        <v>0.0</v>
      </c>
      <c r="K94" s="235">
        <v>0.0</v>
      </c>
      <c r="L94" s="235">
        <v>0.0</v>
      </c>
      <c r="M94" s="235">
        <v>0.0</v>
      </c>
      <c r="N94" s="235">
        <v>0.0</v>
      </c>
      <c r="O94" s="235">
        <v>0.0</v>
      </c>
      <c r="P94" s="235">
        <v>0.0</v>
      </c>
      <c r="Q94" s="9"/>
    </row>
    <row r="95">
      <c r="A95" s="397" t="s">
        <v>709</v>
      </c>
      <c r="B95" s="237"/>
      <c r="C95" s="247">
        <f>SUM(C87:C94)</f>
        <v>33.5</v>
      </c>
      <c r="D95" s="397">
        <v>0.0</v>
      </c>
      <c r="E95" s="397">
        <v>4.0</v>
      </c>
      <c r="F95" s="397">
        <v>4.0</v>
      </c>
      <c r="G95" s="397">
        <v>5.0</v>
      </c>
      <c r="H95" s="397">
        <v>4.0</v>
      </c>
      <c r="I95" s="397">
        <v>0.0</v>
      </c>
      <c r="J95" s="397">
        <v>0.0</v>
      </c>
      <c r="K95" s="397">
        <v>0.0</v>
      </c>
      <c r="L95" s="397">
        <v>0.0</v>
      </c>
      <c r="M95" s="397">
        <v>0.0</v>
      </c>
      <c r="N95" s="397">
        <v>0.0</v>
      </c>
      <c r="O95" s="397">
        <v>0.0</v>
      </c>
      <c r="P95" s="397">
        <v>0.0</v>
      </c>
      <c r="Q95" s="4">
        <f>SUM(D95:P95)</f>
        <v>17</v>
      </c>
    </row>
    <row r="96">
      <c r="A96" s="246" t="s">
        <v>366</v>
      </c>
      <c r="B96" s="409"/>
      <c r="C96" s="237"/>
      <c r="D96" s="235"/>
      <c r="E96" s="235"/>
      <c r="F96" s="235"/>
      <c r="G96" s="235"/>
      <c r="H96" s="235"/>
      <c r="I96" s="235"/>
      <c r="J96" s="235"/>
      <c r="K96" s="235"/>
      <c r="L96" s="235"/>
      <c r="M96" s="235"/>
      <c r="N96" s="237"/>
      <c r="O96" s="235"/>
      <c r="P96" s="235"/>
      <c r="Q96" s="4"/>
    </row>
    <row r="97">
      <c r="A97" s="236"/>
      <c r="B97" s="400" t="s">
        <v>146</v>
      </c>
      <c r="C97" s="237">
        <v>0.5</v>
      </c>
      <c r="D97" s="235">
        <v>0.0</v>
      </c>
      <c r="E97" s="235">
        <v>0.0</v>
      </c>
      <c r="F97" s="235">
        <v>0.0</v>
      </c>
      <c r="G97" s="235">
        <v>0.0</v>
      </c>
      <c r="H97" s="235">
        <v>0.0</v>
      </c>
      <c r="I97" s="235">
        <v>0.0</v>
      </c>
      <c r="J97" s="235">
        <v>0.0</v>
      </c>
      <c r="K97" s="235">
        <v>0.0</v>
      </c>
      <c r="L97" s="235">
        <v>0.0</v>
      </c>
      <c r="M97" s="235">
        <v>0.0</v>
      </c>
      <c r="N97" s="235">
        <v>0.0</v>
      </c>
      <c r="O97" s="235">
        <v>0.0</v>
      </c>
      <c r="P97" s="235">
        <v>0.0</v>
      </c>
      <c r="Q97" s="4"/>
    </row>
    <row r="98">
      <c r="A98" s="236"/>
      <c r="B98" s="401" t="s">
        <v>96</v>
      </c>
      <c r="C98" s="237">
        <v>2.0</v>
      </c>
      <c r="D98" s="235">
        <v>0.0</v>
      </c>
      <c r="E98" s="235">
        <v>0.0</v>
      </c>
      <c r="F98" s="235">
        <v>0.0</v>
      </c>
      <c r="G98" s="235">
        <v>0.0</v>
      </c>
      <c r="H98" s="235">
        <v>0.0</v>
      </c>
      <c r="I98" s="235">
        <v>0.0</v>
      </c>
      <c r="J98" s="235">
        <v>0.0</v>
      </c>
      <c r="K98" s="235">
        <v>0.0</v>
      </c>
      <c r="L98" s="235">
        <v>0.0</v>
      </c>
      <c r="M98" s="235">
        <v>0.0</v>
      </c>
      <c r="N98" s="235">
        <v>0.0</v>
      </c>
      <c r="O98" s="235">
        <v>0.0</v>
      </c>
      <c r="P98" s="235">
        <v>0.0</v>
      </c>
      <c r="Q98" s="379"/>
      <c r="R98" s="380"/>
      <c r="S98" s="380"/>
      <c r="T98" s="380"/>
      <c r="U98" s="380"/>
      <c r="V98" s="380"/>
      <c r="W98" s="380"/>
      <c r="X98" s="380"/>
      <c r="Y98" s="380"/>
      <c r="Z98" s="380"/>
      <c r="AA98" s="380"/>
      <c r="AB98" s="380"/>
      <c r="AC98" s="380"/>
      <c r="AD98" s="380"/>
      <c r="AE98" s="380"/>
      <c r="AF98" s="380"/>
      <c r="AG98" s="380"/>
      <c r="AH98" s="380"/>
      <c r="AI98" s="380"/>
      <c r="AJ98" s="380"/>
      <c r="AK98" s="380"/>
      <c r="AL98" s="380"/>
      <c r="AM98" s="380"/>
      <c r="AN98" s="380"/>
      <c r="AO98" s="380"/>
      <c r="AP98" s="380"/>
      <c r="AQ98" s="380"/>
      <c r="AR98" s="380"/>
    </row>
    <row r="99">
      <c r="A99" s="236"/>
      <c r="B99" s="402" t="s">
        <v>161</v>
      </c>
      <c r="C99" s="403">
        <v>1.0</v>
      </c>
      <c r="D99" s="235">
        <v>0.0</v>
      </c>
      <c r="E99" s="235">
        <v>0.0</v>
      </c>
      <c r="F99" s="235">
        <v>0.0</v>
      </c>
      <c r="G99" s="235">
        <v>0.0</v>
      </c>
      <c r="H99" s="235">
        <v>0.0</v>
      </c>
      <c r="I99" s="235">
        <v>0.0</v>
      </c>
      <c r="J99" s="235">
        <v>0.0</v>
      </c>
      <c r="K99" s="235">
        <v>1.0</v>
      </c>
      <c r="L99" s="235">
        <v>0.0</v>
      </c>
      <c r="M99" s="235">
        <v>0.0</v>
      </c>
      <c r="N99" s="235">
        <v>0.0</v>
      </c>
      <c r="O99" s="235">
        <v>0.0</v>
      </c>
      <c r="P99" s="235">
        <v>0.0</v>
      </c>
      <c r="Q99" s="4"/>
    </row>
    <row r="100">
      <c r="A100" s="236"/>
      <c r="B100" s="408" t="s">
        <v>152</v>
      </c>
      <c r="C100" s="306">
        <v>5.0</v>
      </c>
      <c r="D100" s="235">
        <v>0.0</v>
      </c>
      <c r="E100" s="235">
        <v>0.0</v>
      </c>
      <c r="F100" s="235">
        <v>0.0</v>
      </c>
      <c r="G100" s="235">
        <v>0.0</v>
      </c>
      <c r="H100" s="235">
        <v>0.0</v>
      </c>
      <c r="I100" s="235">
        <v>0.0</v>
      </c>
      <c r="J100" s="235">
        <v>0.0</v>
      </c>
      <c r="K100" s="235">
        <v>0.0</v>
      </c>
      <c r="L100" s="235">
        <v>0.0</v>
      </c>
      <c r="M100" s="235">
        <v>0.0</v>
      </c>
      <c r="N100" s="235">
        <v>0.0</v>
      </c>
      <c r="O100" s="235">
        <v>0.0</v>
      </c>
      <c r="P100" s="235">
        <v>0.0</v>
      </c>
      <c r="Q100" s="4"/>
    </row>
    <row r="101">
      <c r="A101" s="236"/>
      <c r="B101" s="400" t="s">
        <v>549</v>
      </c>
      <c r="C101" s="306">
        <v>7.5</v>
      </c>
      <c r="D101" s="235">
        <v>0.0</v>
      </c>
      <c r="E101" s="235">
        <v>0.0</v>
      </c>
      <c r="F101" s="235">
        <v>0.0</v>
      </c>
      <c r="G101" s="235">
        <v>0.0</v>
      </c>
      <c r="H101" s="235">
        <v>0.0</v>
      </c>
      <c r="I101" s="235">
        <v>0.5</v>
      </c>
      <c r="J101" s="235">
        <v>0.5</v>
      </c>
      <c r="K101" s="235">
        <v>0.0</v>
      </c>
      <c r="L101" s="235">
        <v>0.0</v>
      </c>
      <c r="M101" s="235">
        <v>0.0</v>
      </c>
      <c r="N101" s="235">
        <v>0.0</v>
      </c>
      <c r="O101" s="235">
        <v>0.0</v>
      </c>
      <c r="P101" s="235">
        <v>0.0</v>
      </c>
      <c r="Q101" s="4"/>
    </row>
    <row r="102">
      <c r="A102" s="236"/>
      <c r="B102" s="400" t="s">
        <v>548</v>
      </c>
      <c r="C102" s="306">
        <v>4.0</v>
      </c>
      <c r="D102" s="235">
        <v>0.0</v>
      </c>
      <c r="E102" s="235">
        <v>0.5</v>
      </c>
      <c r="F102" s="235">
        <v>0.5</v>
      </c>
      <c r="G102" s="235">
        <v>0.5</v>
      </c>
      <c r="H102" s="235">
        <v>0.5</v>
      </c>
      <c r="I102" s="235">
        <v>1.0</v>
      </c>
      <c r="J102" s="235">
        <v>0.5</v>
      </c>
      <c r="K102" s="235">
        <v>0.5</v>
      </c>
      <c r="L102" s="235">
        <v>0.0</v>
      </c>
      <c r="M102" s="235">
        <v>0.0</v>
      </c>
      <c r="N102" s="235">
        <v>0.0</v>
      </c>
      <c r="O102" s="235">
        <v>0.0</v>
      </c>
      <c r="P102" s="235">
        <v>0.0</v>
      </c>
      <c r="Q102" s="4"/>
    </row>
    <row r="103">
      <c r="A103" s="236"/>
      <c r="B103" s="402" t="s">
        <v>162</v>
      </c>
      <c r="C103" s="237">
        <v>0.5</v>
      </c>
      <c r="D103" s="235">
        <v>0.0</v>
      </c>
      <c r="E103" s="235">
        <v>0.0</v>
      </c>
      <c r="F103" s="235">
        <v>0.0</v>
      </c>
      <c r="G103" s="235">
        <v>0.0</v>
      </c>
      <c r="H103" s="235">
        <v>0.0</v>
      </c>
      <c r="I103" s="235">
        <v>0.0</v>
      </c>
      <c r="J103" s="235">
        <v>0.0</v>
      </c>
      <c r="K103" s="235">
        <v>0.0</v>
      </c>
      <c r="L103" s="235">
        <v>0.0</v>
      </c>
      <c r="M103" s="235">
        <v>0.0</v>
      </c>
      <c r="N103" s="235">
        <v>0.0</v>
      </c>
      <c r="O103" s="235">
        <v>0.0</v>
      </c>
      <c r="P103" s="235">
        <v>0.0</v>
      </c>
      <c r="Q103" s="4"/>
    </row>
    <row r="104">
      <c r="A104" s="397" t="s">
        <v>709</v>
      </c>
      <c r="B104" s="237"/>
      <c r="C104" s="247">
        <f>SUM(C97:C103)</f>
        <v>20.5</v>
      </c>
      <c r="D104" s="397">
        <v>0.0</v>
      </c>
      <c r="E104" s="397">
        <v>0.5</v>
      </c>
      <c r="F104" s="397">
        <v>0.5</v>
      </c>
      <c r="G104" s="397">
        <v>0.5</v>
      </c>
      <c r="H104" s="397">
        <v>0.5</v>
      </c>
      <c r="I104" s="397">
        <v>1.5</v>
      </c>
      <c r="J104" s="397">
        <v>1.0</v>
      </c>
      <c r="K104" s="397">
        <v>1.5</v>
      </c>
      <c r="L104" s="397">
        <v>0.0</v>
      </c>
      <c r="M104" s="397">
        <v>0.0</v>
      </c>
      <c r="N104" s="397">
        <v>0.0</v>
      </c>
      <c r="O104" s="397">
        <v>0.0</v>
      </c>
      <c r="P104" s="397">
        <v>0.0</v>
      </c>
      <c r="Q104" s="4">
        <f>SUM(D104:P104)</f>
        <v>6</v>
      </c>
    </row>
    <row r="105">
      <c r="A105" s="397" t="s">
        <v>710</v>
      </c>
      <c r="B105" s="237"/>
      <c r="C105" s="247"/>
      <c r="D105" s="397">
        <f>SUM(D104,D95,D66,D45,D33)</f>
        <v>0</v>
      </c>
      <c r="E105" s="397">
        <f>SUM(E104,E95,E66,E45,E33,E85,E76)</f>
        <v>10</v>
      </c>
      <c r="F105" s="397">
        <f>SUM(F104,F95,F85,F76,F66,F45,F33)</f>
        <v>11</v>
      </c>
      <c r="G105" s="397">
        <f t="shared" ref="G105:I105" si="2">SUM(G104,G95,G66,G45,G33,G85,G76)</f>
        <v>13.75</v>
      </c>
      <c r="H105" s="397">
        <f t="shared" si="2"/>
        <v>11.5</v>
      </c>
      <c r="I105" s="397">
        <f t="shared" si="2"/>
        <v>8.5</v>
      </c>
      <c r="J105" s="397">
        <f>SUM(J104,J95,J85,J76,J66,J45,J33)</f>
        <v>12</v>
      </c>
      <c r="K105" s="397">
        <f t="shared" ref="K105:P105" si="3">SUM(K104,K95,K66,K45,K33,K85,K76)</f>
        <v>11</v>
      </c>
      <c r="L105" s="397">
        <f t="shared" si="3"/>
        <v>13.5</v>
      </c>
      <c r="M105" s="397">
        <f t="shared" si="3"/>
        <v>6</v>
      </c>
      <c r="N105" s="397">
        <f t="shared" si="3"/>
        <v>4</v>
      </c>
      <c r="O105" s="397">
        <f t="shared" si="3"/>
        <v>4.5</v>
      </c>
      <c r="P105" s="397">
        <f t="shared" si="3"/>
        <v>3</v>
      </c>
      <c r="Q105" s="4"/>
    </row>
    <row r="106">
      <c r="A106" s="4"/>
      <c r="B106" s="4"/>
      <c r="C106" s="4"/>
      <c r="D106" s="4"/>
      <c r="E106" s="4"/>
      <c r="F106" s="4"/>
      <c r="G106" s="3"/>
      <c r="H106" s="3"/>
      <c r="I106" s="3"/>
      <c r="J106" s="3"/>
      <c r="K106" s="4"/>
      <c r="L106" s="4"/>
      <c r="M106" s="4"/>
      <c r="N106" s="4"/>
      <c r="O106" s="4"/>
      <c r="P106" s="4"/>
      <c r="Q106" s="4"/>
    </row>
    <row r="107">
      <c r="A107" s="4"/>
      <c r="B107" s="4"/>
      <c r="C107" s="4"/>
      <c r="D107" s="4"/>
      <c r="E107" s="4"/>
      <c r="F107" s="4"/>
      <c r="G107" s="3"/>
      <c r="H107" s="3"/>
      <c r="I107" s="3"/>
      <c r="J107" s="3"/>
      <c r="K107" s="4"/>
      <c r="L107" s="4"/>
      <c r="M107" s="4"/>
      <c r="N107" s="4"/>
      <c r="O107" s="4"/>
      <c r="P107" s="4"/>
      <c r="Q107" s="4"/>
    </row>
    <row r="108">
      <c r="A108" s="367" t="s">
        <v>711</v>
      </c>
      <c r="B108" s="4"/>
      <c r="C108" s="4"/>
      <c r="D108" s="4"/>
      <c r="E108" s="4"/>
      <c r="F108" s="4"/>
      <c r="G108" s="4"/>
      <c r="H108" s="4"/>
      <c r="I108" s="4"/>
      <c r="J108" s="4"/>
      <c r="K108" s="4"/>
      <c r="L108" s="4"/>
      <c r="M108" s="4"/>
      <c r="N108" s="4"/>
      <c r="O108" s="4"/>
      <c r="P108" s="4"/>
      <c r="Q108" s="4"/>
    </row>
    <row r="109">
      <c r="A109" s="394" t="s">
        <v>712</v>
      </c>
      <c r="B109" s="394" t="s">
        <v>706</v>
      </c>
      <c r="C109" s="410" t="s">
        <v>713</v>
      </c>
      <c r="D109" s="365"/>
      <c r="E109" s="366"/>
      <c r="F109" s="410" t="s">
        <v>714</v>
      </c>
      <c r="G109" s="365"/>
      <c r="H109" s="366"/>
      <c r="I109" s="410" t="s">
        <v>715</v>
      </c>
      <c r="J109" s="365"/>
      <c r="K109" s="366"/>
      <c r="L109" s="379"/>
      <c r="M109" s="379"/>
      <c r="N109" s="379"/>
      <c r="O109" s="379"/>
      <c r="P109" s="379"/>
      <c r="Q109" s="4"/>
    </row>
    <row r="110">
      <c r="A110" s="233" t="s">
        <v>716</v>
      </c>
      <c r="B110" s="235" t="s">
        <v>68</v>
      </c>
      <c r="C110" s="383" t="s">
        <v>474</v>
      </c>
      <c r="D110" s="365"/>
      <c r="E110" s="366"/>
      <c r="F110" s="383" t="s">
        <v>739</v>
      </c>
      <c r="G110" s="365"/>
      <c r="H110" s="366"/>
      <c r="I110" s="383" t="s">
        <v>718</v>
      </c>
      <c r="J110" s="365"/>
      <c r="K110" s="366"/>
      <c r="L110" s="4"/>
      <c r="M110" s="4"/>
      <c r="N110" s="4"/>
      <c r="O110" s="4"/>
      <c r="P110" s="4"/>
      <c r="Q110" s="4"/>
    </row>
    <row r="111">
      <c r="A111" s="235"/>
      <c r="B111" s="235" t="s">
        <v>85</v>
      </c>
      <c r="C111" s="383" t="s">
        <v>474</v>
      </c>
      <c r="D111" s="365"/>
      <c r="E111" s="366"/>
      <c r="F111" s="384" t="s">
        <v>719</v>
      </c>
      <c r="G111" s="385"/>
      <c r="H111" s="386"/>
      <c r="I111" s="383" t="s">
        <v>718</v>
      </c>
      <c r="J111" s="365"/>
      <c r="K111" s="366"/>
      <c r="L111" s="4"/>
      <c r="M111" s="4"/>
      <c r="N111" s="4"/>
      <c r="O111" s="4"/>
      <c r="P111" s="4"/>
      <c r="Q111" s="4"/>
    </row>
    <row r="112">
      <c r="A112" s="235"/>
      <c r="B112" s="235" t="s">
        <v>97</v>
      </c>
      <c r="C112" s="383" t="s">
        <v>474</v>
      </c>
      <c r="D112" s="365"/>
      <c r="E112" s="366"/>
      <c r="F112" s="387" t="s">
        <v>740</v>
      </c>
      <c r="G112" s="365"/>
      <c r="H112" s="366"/>
      <c r="I112" s="383" t="s">
        <v>718</v>
      </c>
      <c r="J112" s="365"/>
      <c r="K112" s="366"/>
      <c r="L112" s="4"/>
      <c r="M112" s="4"/>
      <c r="N112" s="4"/>
      <c r="O112" s="4"/>
      <c r="P112" s="4"/>
      <c r="Q112" s="4"/>
    </row>
    <row r="113">
      <c r="A113" s="235"/>
      <c r="B113" s="235" t="s">
        <v>101</v>
      </c>
      <c r="C113" s="383" t="s">
        <v>474</v>
      </c>
      <c r="D113" s="365"/>
      <c r="E113" s="366"/>
      <c r="F113" s="387" t="s">
        <v>741</v>
      </c>
      <c r="G113" s="365"/>
      <c r="H113" s="366"/>
      <c r="I113" s="383" t="s">
        <v>718</v>
      </c>
      <c r="J113" s="365"/>
      <c r="K113" s="366"/>
      <c r="L113" s="4"/>
      <c r="M113" s="4"/>
      <c r="N113" s="4"/>
      <c r="O113" s="4"/>
      <c r="P113" s="4"/>
      <c r="Q113" s="4"/>
    </row>
    <row r="114">
      <c r="A114" s="235"/>
      <c r="B114" s="235" t="s">
        <v>363</v>
      </c>
      <c r="C114" s="383" t="s">
        <v>474</v>
      </c>
      <c r="D114" s="365"/>
      <c r="E114" s="366"/>
      <c r="F114" s="383" t="s">
        <v>474</v>
      </c>
      <c r="G114" s="365"/>
      <c r="H114" s="366"/>
      <c r="I114" s="383" t="s">
        <v>718</v>
      </c>
      <c r="J114" s="365"/>
      <c r="K114" s="366"/>
      <c r="L114" s="4"/>
      <c r="M114" s="4"/>
      <c r="N114" s="4"/>
      <c r="O114" s="4"/>
      <c r="P114" s="4"/>
      <c r="Q114" s="4"/>
    </row>
    <row r="115">
      <c r="A115" s="235"/>
      <c r="B115" s="235" t="s">
        <v>168</v>
      </c>
      <c r="C115" s="383" t="s">
        <v>474</v>
      </c>
      <c r="D115" s="365"/>
      <c r="E115" s="366"/>
      <c r="F115" s="383" t="s">
        <v>742</v>
      </c>
      <c r="G115" s="365"/>
      <c r="H115" s="366"/>
      <c r="I115" s="383" t="s">
        <v>718</v>
      </c>
      <c r="J115" s="365"/>
      <c r="K115" s="366"/>
      <c r="L115" s="4"/>
      <c r="M115" s="4"/>
      <c r="N115" s="4"/>
      <c r="O115" s="4"/>
      <c r="P115" s="4"/>
      <c r="Q115" s="4"/>
    </row>
    <row r="116">
      <c r="A116" s="235"/>
      <c r="B116" s="235" t="s">
        <v>366</v>
      </c>
      <c r="C116" s="383" t="s">
        <v>474</v>
      </c>
      <c r="D116" s="365"/>
      <c r="E116" s="366"/>
      <c r="F116" s="383" t="s">
        <v>743</v>
      </c>
      <c r="G116" s="365"/>
      <c r="H116" s="366"/>
      <c r="I116" s="383" t="s">
        <v>718</v>
      </c>
      <c r="J116" s="365"/>
      <c r="K116" s="366"/>
      <c r="L116" s="4"/>
      <c r="M116" s="4"/>
      <c r="N116" s="4"/>
      <c r="O116" s="4"/>
      <c r="P116" s="4"/>
      <c r="Q116" s="4"/>
    </row>
    <row r="117">
      <c r="A117" s="388"/>
      <c r="B117" s="388"/>
      <c r="C117" s="389"/>
      <c r="D117" s="365"/>
      <c r="E117" s="366"/>
      <c r="F117" s="389"/>
      <c r="G117" s="365"/>
      <c r="H117" s="366"/>
      <c r="I117" s="389"/>
      <c r="J117" s="365"/>
      <c r="K117" s="366"/>
      <c r="L117" s="4"/>
      <c r="M117" s="4"/>
      <c r="N117" s="4"/>
      <c r="O117" s="4"/>
      <c r="P117" s="4"/>
      <c r="Q117" s="4"/>
    </row>
    <row r="118">
      <c r="A118" s="233" t="s">
        <v>721</v>
      </c>
      <c r="B118" s="235" t="s">
        <v>68</v>
      </c>
      <c r="C118" s="383" t="str">
        <f t="shared" ref="C118:C124" si="4">F110</f>
        <v>student discounts</v>
      </c>
      <c r="D118" s="365"/>
      <c r="E118" s="366"/>
      <c r="F118" s="383" t="str">
        <f t="shared" ref="F118:F124" si="5">C118</f>
        <v>student discounts</v>
      </c>
      <c r="G118" s="365"/>
      <c r="H118" s="366"/>
      <c r="I118" s="383" t="s">
        <v>722</v>
      </c>
      <c r="J118" s="365"/>
      <c r="K118" s="366"/>
      <c r="L118" s="4"/>
      <c r="M118" s="4"/>
      <c r="N118" s="4"/>
      <c r="O118" s="4"/>
      <c r="P118" s="4"/>
      <c r="Q118" s="4"/>
    </row>
    <row r="119">
      <c r="A119" s="235"/>
      <c r="B119" s="235" t="s">
        <v>85</v>
      </c>
      <c r="C119" s="383" t="str">
        <f t="shared" si="4"/>
        <v>last min clean up</v>
      </c>
      <c r="D119" s="365"/>
      <c r="E119" s="366"/>
      <c r="F119" s="383" t="str">
        <f t="shared" si="5"/>
        <v>last min clean up</v>
      </c>
      <c r="G119" s="365"/>
      <c r="H119" s="366"/>
      <c r="I119" s="383" t="s">
        <v>722</v>
      </c>
      <c r="J119" s="365"/>
      <c r="K119" s="366"/>
      <c r="L119" s="4"/>
      <c r="M119" s="4"/>
      <c r="N119" s="4"/>
      <c r="O119" s="4"/>
      <c r="P119" s="4"/>
      <c r="Q119" s="4"/>
    </row>
    <row r="120">
      <c r="A120" s="235"/>
      <c r="B120" s="235" t="s">
        <v>97</v>
      </c>
      <c r="C120" s="383" t="str">
        <f t="shared" si="4"/>
        <v>git</v>
      </c>
      <c r="D120" s="365"/>
      <c r="E120" s="366"/>
      <c r="F120" s="387" t="str">
        <f t="shared" si="5"/>
        <v>git</v>
      </c>
      <c r="G120" s="365"/>
      <c r="H120" s="366"/>
      <c r="I120" s="383" t="s">
        <v>722</v>
      </c>
      <c r="J120" s="365"/>
      <c r="K120" s="366"/>
      <c r="L120" s="4"/>
      <c r="M120" s="4"/>
      <c r="N120" s="4"/>
      <c r="O120" s="4"/>
      <c r="P120" s="4"/>
      <c r="Q120" s="4"/>
    </row>
    <row r="121">
      <c r="A121" s="235"/>
      <c r="B121" s="235" t="s">
        <v>101</v>
      </c>
      <c r="C121" s="383" t="str">
        <f t="shared" si="4"/>
        <v>recipe</v>
      </c>
      <c r="D121" s="365"/>
      <c r="E121" s="366"/>
      <c r="F121" s="387" t="str">
        <f t="shared" si="5"/>
        <v>recipe</v>
      </c>
      <c r="G121" s="365"/>
      <c r="H121" s="366"/>
      <c r="I121" s="383" t="s">
        <v>722</v>
      </c>
      <c r="J121" s="365"/>
      <c r="K121" s="366"/>
      <c r="L121" s="4"/>
      <c r="M121" s="4"/>
      <c r="N121" s="4"/>
      <c r="O121" s="4"/>
      <c r="P121" s="4"/>
      <c r="Q121" s="4"/>
    </row>
    <row r="122">
      <c r="A122" s="235"/>
      <c r="B122" s="235" t="s">
        <v>363</v>
      </c>
      <c r="C122" s="383" t="str">
        <f t="shared" si="4"/>
        <v>n/a</v>
      </c>
      <c r="D122" s="365"/>
      <c r="E122" s="366"/>
      <c r="F122" s="383" t="str">
        <f t="shared" si="5"/>
        <v>n/a</v>
      </c>
      <c r="G122" s="365"/>
      <c r="H122" s="366"/>
      <c r="I122" s="383" t="s">
        <v>722</v>
      </c>
      <c r="J122" s="365"/>
      <c r="K122" s="366"/>
      <c r="L122" s="4"/>
      <c r="M122" s="4"/>
      <c r="N122" s="4"/>
      <c r="O122" s="4"/>
      <c r="P122" s="4"/>
      <c r="Q122" s="4"/>
    </row>
    <row r="123">
      <c r="A123" s="235"/>
      <c r="B123" s="235" t="s">
        <v>168</v>
      </c>
      <c r="C123" s="383" t="str">
        <f t="shared" si="4"/>
        <v>aid egilibility</v>
      </c>
      <c r="D123" s="365"/>
      <c r="E123" s="366"/>
      <c r="F123" s="383" t="str">
        <f t="shared" si="5"/>
        <v>aid egilibility</v>
      </c>
      <c r="G123" s="365"/>
      <c r="H123" s="366"/>
      <c r="I123" s="383" t="s">
        <v>722</v>
      </c>
      <c r="J123" s="365"/>
      <c r="K123" s="366"/>
      <c r="L123" s="4"/>
      <c r="M123" s="4"/>
      <c r="N123" s="4"/>
      <c r="O123" s="4"/>
      <c r="P123" s="4"/>
      <c r="Q123" s="4"/>
    </row>
    <row r="124">
      <c r="A124" s="235"/>
      <c r="B124" s="235" t="s">
        <v>366</v>
      </c>
      <c r="C124" s="383" t="str">
        <f t="shared" si="4"/>
        <v>event planning</v>
      </c>
      <c r="D124" s="365"/>
      <c r="E124" s="366"/>
      <c r="F124" s="383" t="str">
        <f t="shared" si="5"/>
        <v>event planning</v>
      </c>
      <c r="G124" s="365"/>
      <c r="H124" s="366"/>
      <c r="I124" s="383" t="s">
        <v>722</v>
      </c>
      <c r="J124" s="365"/>
      <c r="K124" s="366"/>
      <c r="L124" s="4"/>
      <c r="M124" s="4"/>
      <c r="N124" s="4"/>
      <c r="O124" s="4"/>
      <c r="P124" s="4"/>
      <c r="Q124" s="4"/>
    </row>
    <row r="125">
      <c r="A125" s="388"/>
      <c r="B125" s="388"/>
      <c r="C125" s="389"/>
      <c r="D125" s="365"/>
      <c r="E125" s="366"/>
      <c r="F125" s="389"/>
      <c r="G125" s="365"/>
      <c r="H125" s="366"/>
      <c r="I125" s="389"/>
      <c r="J125" s="365"/>
      <c r="K125" s="366"/>
      <c r="L125" s="4"/>
      <c r="M125" s="4"/>
      <c r="N125" s="4"/>
      <c r="O125" s="4"/>
      <c r="P125" s="4"/>
      <c r="Q125" s="4"/>
    </row>
    <row r="126">
      <c r="A126" s="233" t="s">
        <v>725</v>
      </c>
      <c r="B126" s="235" t="s">
        <v>68</v>
      </c>
      <c r="C126" s="383" t="str">
        <f t="shared" ref="C126:C132" si="6">F118</f>
        <v>student discounts</v>
      </c>
      <c r="D126" s="365"/>
      <c r="E126" s="366"/>
      <c r="F126" s="390" t="str">
        <f>C126</f>
        <v>student discounts</v>
      </c>
      <c r="G126" s="365"/>
      <c r="H126" s="366"/>
      <c r="I126" s="383" t="s">
        <v>718</v>
      </c>
      <c r="J126" s="365"/>
      <c r="K126" s="366"/>
      <c r="L126" s="4"/>
      <c r="M126" s="4"/>
      <c r="N126" s="4"/>
      <c r="O126" s="4"/>
      <c r="P126" s="4"/>
      <c r="Q126" s="4"/>
    </row>
    <row r="127">
      <c r="A127" s="235"/>
      <c r="B127" s="235" t="s">
        <v>85</v>
      </c>
      <c r="C127" s="383" t="str">
        <f t="shared" si="6"/>
        <v>last min clean up</v>
      </c>
      <c r="D127" s="365"/>
      <c r="E127" s="366"/>
      <c r="F127" s="391" t="s">
        <v>744</v>
      </c>
      <c r="G127" s="365"/>
      <c r="H127" s="366"/>
      <c r="I127" s="383" t="s">
        <v>718</v>
      </c>
      <c r="J127" s="365"/>
      <c r="K127" s="366"/>
      <c r="L127" s="4"/>
      <c r="M127" s="4"/>
      <c r="N127" s="4"/>
      <c r="O127" s="4"/>
      <c r="P127" s="4"/>
      <c r="Q127" s="4"/>
    </row>
    <row r="128">
      <c r="A128" s="235"/>
      <c r="B128" s="235" t="s">
        <v>97</v>
      </c>
      <c r="C128" s="383" t="str">
        <f t="shared" si="6"/>
        <v>git</v>
      </c>
      <c r="D128" s="365"/>
      <c r="E128" s="366"/>
      <c r="F128" s="387" t="s">
        <v>745</v>
      </c>
      <c r="G128" s="365"/>
      <c r="H128" s="366"/>
      <c r="I128" s="383" t="s">
        <v>718</v>
      </c>
      <c r="J128" s="365"/>
      <c r="K128" s="366"/>
      <c r="L128" s="4"/>
      <c r="M128" s="4"/>
      <c r="N128" s="4"/>
      <c r="O128" s="4"/>
      <c r="P128" s="4"/>
      <c r="Q128" s="4"/>
    </row>
    <row r="129">
      <c r="A129" s="235"/>
      <c r="B129" s="235" t="s">
        <v>101</v>
      </c>
      <c r="C129" s="383" t="str">
        <f t="shared" si="6"/>
        <v>recipe</v>
      </c>
      <c r="D129" s="365"/>
      <c r="E129" s="366"/>
      <c r="F129" s="387" t="s">
        <v>741</v>
      </c>
      <c r="G129" s="365"/>
      <c r="H129" s="366"/>
      <c r="I129" s="383" t="s">
        <v>718</v>
      </c>
      <c r="J129" s="365"/>
      <c r="K129" s="366"/>
      <c r="L129" s="4"/>
      <c r="M129" s="4"/>
      <c r="N129" s="4"/>
      <c r="O129" s="4"/>
      <c r="P129" s="4"/>
      <c r="Q129" s="4"/>
    </row>
    <row r="130">
      <c r="A130" s="235"/>
      <c r="B130" s="235" t="s">
        <v>363</v>
      </c>
      <c r="C130" s="383" t="str">
        <f t="shared" si="6"/>
        <v>n/a</v>
      </c>
      <c r="D130" s="365"/>
      <c r="E130" s="366"/>
      <c r="F130" s="383" t="s">
        <v>474</v>
      </c>
      <c r="G130" s="365"/>
      <c r="H130" s="366"/>
      <c r="I130" s="383" t="s">
        <v>718</v>
      </c>
      <c r="J130" s="365"/>
      <c r="K130" s="366"/>
      <c r="L130" s="4"/>
      <c r="M130" s="4"/>
      <c r="N130" s="4"/>
      <c r="O130" s="4"/>
      <c r="P130" s="4"/>
      <c r="Q130" s="4"/>
    </row>
    <row r="131">
      <c r="A131" s="235"/>
      <c r="B131" s="235" t="s">
        <v>168</v>
      </c>
      <c r="C131" s="383" t="str">
        <f t="shared" si="6"/>
        <v>aid egilibility</v>
      </c>
      <c r="D131" s="365"/>
      <c r="E131" s="366"/>
      <c r="F131" s="383" t="str">
        <f t="shared" ref="F131:F132" si="7">C131</f>
        <v>aid egilibility</v>
      </c>
      <c r="G131" s="365"/>
      <c r="H131" s="366"/>
      <c r="I131" s="383" t="s">
        <v>718</v>
      </c>
      <c r="J131" s="365"/>
      <c r="K131" s="366"/>
      <c r="L131" s="4"/>
      <c r="M131" s="4"/>
      <c r="N131" s="4"/>
      <c r="O131" s="4"/>
      <c r="P131" s="4"/>
      <c r="Q131" s="4"/>
    </row>
    <row r="132">
      <c r="A132" s="235"/>
      <c r="B132" s="235" t="s">
        <v>366</v>
      </c>
      <c r="C132" s="383" t="str">
        <f t="shared" si="6"/>
        <v>event planning</v>
      </c>
      <c r="D132" s="365"/>
      <c r="E132" s="366"/>
      <c r="F132" s="383" t="str">
        <f t="shared" si="7"/>
        <v>event planning</v>
      </c>
      <c r="G132" s="365"/>
      <c r="H132" s="366"/>
      <c r="I132" s="383" t="s">
        <v>718</v>
      </c>
      <c r="J132" s="365"/>
      <c r="K132" s="366"/>
      <c r="L132" s="4"/>
      <c r="M132" s="4"/>
      <c r="N132" s="4"/>
      <c r="O132" s="4"/>
      <c r="P132" s="4"/>
      <c r="Q132" s="4"/>
    </row>
    <row r="133">
      <c r="A133" s="238"/>
      <c r="B133" s="235"/>
      <c r="C133" s="383"/>
      <c r="D133" s="365"/>
      <c r="E133" s="366"/>
      <c r="F133" s="383"/>
      <c r="G133" s="365"/>
      <c r="H133" s="366"/>
      <c r="I133" s="383"/>
      <c r="J133" s="365"/>
      <c r="K133" s="366"/>
      <c r="L133" s="4"/>
      <c r="M133" s="4"/>
      <c r="N133" s="4"/>
      <c r="O133" s="4"/>
      <c r="P133" s="4"/>
      <c r="Q133" s="4"/>
    </row>
    <row r="134">
      <c r="A134" s="233" t="s">
        <v>727</v>
      </c>
      <c r="B134" s="235" t="s">
        <v>68</v>
      </c>
      <c r="C134" s="390" t="str">
        <f t="shared" ref="C134:C140" si="8">F126</f>
        <v>student discounts</v>
      </c>
      <c r="D134" s="365"/>
      <c r="E134" s="366"/>
      <c r="F134" s="390" t="str">
        <f t="shared" ref="F134:F135" si="9">C134</f>
        <v>student discounts</v>
      </c>
      <c r="G134" s="365"/>
      <c r="H134" s="366"/>
      <c r="I134" s="383" t="s">
        <v>718</v>
      </c>
      <c r="J134" s="365"/>
      <c r="K134" s="366"/>
      <c r="L134" s="4"/>
      <c r="M134" s="4"/>
      <c r="N134" s="4"/>
      <c r="O134" s="4"/>
      <c r="P134" s="4"/>
      <c r="Q134" s="4"/>
    </row>
    <row r="135">
      <c r="A135" s="235"/>
      <c r="B135" s="235" t="s">
        <v>85</v>
      </c>
      <c r="C135" s="383" t="str">
        <f t="shared" si="8"/>
        <v>matching</v>
      </c>
      <c r="D135" s="365"/>
      <c r="E135" s="366"/>
      <c r="F135" s="391" t="str">
        <f t="shared" si="9"/>
        <v>matching</v>
      </c>
      <c r="G135" s="365"/>
      <c r="H135" s="366"/>
      <c r="I135" s="383" t="s">
        <v>718</v>
      </c>
      <c r="J135" s="365"/>
      <c r="K135" s="366"/>
      <c r="L135" s="4"/>
      <c r="M135" s="4"/>
      <c r="N135" s="4"/>
      <c r="O135" s="4"/>
      <c r="P135" s="4"/>
      <c r="Q135" s="4"/>
    </row>
    <row r="136">
      <c r="A136" s="235"/>
      <c r="B136" s="235" t="s">
        <v>97</v>
      </c>
      <c r="C136" s="383" t="str">
        <f t="shared" si="8"/>
        <v>git </v>
      </c>
      <c r="D136" s="365"/>
      <c r="E136" s="366"/>
      <c r="F136" s="387" t="s">
        <v>733</v>
      </c>
      <c r="G136" s="365"/>
      <c r="H136" s="366"/>
      <c r="I136" s="383" t="s">
        <v>718</v>
      </c>
      <c r="J136" s="365"/>
      <c r="K136" s="366"/>
      <c r="L136" s="4"/>
      <c r="M136" s="4"/>
      <c r="N136" s="4"/>
      <c r="O136" s="4"/>
      <c r="P136" s="4"/>
      <c r="Q136" s="4"/>
    </row>
    <row r="137">
      <c r="A137" s="235"/>
      <c r="B137" s="235" t="s">
        <v>101</v>
      </c>
      <c r="C137" s="383" t="str">
        <f t="shared" si="8"/>
        <v>recipe</v>
      </c>
      <c r="D137" s="365"/>
      <c r="E137" s="366"/>
      <c r="F137" s="383" t="str">
        <f t="shared" ref="F137:F140" si="10">C137</f>
        <v>recipe</v>
      </c>
      <c r="G137" s="365"/>
      <c r="H137" s="366"/>
      <c r="I137" s="383" t="s">
        <v>718</v>
      </c>
      <c r="J137" s="365"/>
      <c r="K137" s="366"/>
      <c r="L137" s="4"/>
      <c r="M137" s="4"/>
      <c r="N137" s="4"/>
      <c r="O137" s="4"/>
      <c r="P137" s="4"/>
      <c r="Q137" s="4"/>
    </row>
    <row r="138">
      <c r="A138" s="235"/>
      <c r="B138" s="235" t="s">
        <v>363</v>
      </c>
      <c r="C138" s="383" t="str">
        <f t="shared" si="8"/>
        <v>n/a</v>
      </c>
      <c r="D138" s="365"/>
      <c r="E138" s="366"/>
      <c r="F138" s="383" t="str">
        <f t="shared" si="10"/>
        <v>n/a</v>
      </c>
      <c r="G138" s="365"/>
      <c r="H138" s="366"/>
      <c r="I138" s="383" t="s">
        <v>718</v>
      </c>
      <c r="J138" s="365"/>
      <c r="K138" s="366"/>
      <c r="L138" s="4"/>
      <c r="M138" s="4"/>
      <c r="N138" s="4"/>
      <c r="O138" s="4"/>
      <c r="P138" s="4"/>
      <c r="Q138" s="4"/>
    </row>
    <row r="139">
      <c r="A139" s="235"/>
      <c r="B139" s="235" t="s">
        <v>168</v>
      </c>
      <c r="C139" s="383" t="str">
        <f t="shared" si="8"/>
        <v>aid egilibility</v>
      </c>
      <c r="D139" s="365"/>
      <c r="E139" s="366"/>
      <c r="F139" s="383" t="str">
        <f t="shared" si="10"/>
        <v>aid egilibility</v>
      </c>
      <c r="G139" s="365"/>
      <c r="H139" s="366"/>
      <c r="I139" s="383" t="s">
        <v>718</v>
      </c>
      <c r="J139" s="365"/>
      <c r="K139" s="366"/>
      <c r="L139" s="4"/>
      <c r="M139" s="4"/>
      <c r="N139" s="4"/>
      <c r="O139" s="4"/>
      <c r="P139" s="4"/>
      <c r="Q139" s="4"/>
    </row>
    <row r="140">
      <c r="A140" s="235"/>
      <c r="B140" s="235" t="s">
        <v>366</v>
      </c>
      <c r="C140" s="383" t="str">
        <f t="shared" si="8"/>
        <v>event planning</v>
      </c>
      <c r="D140" s="365"/>
      <c r="E140" s="366"/>
      <c r="F140" s="383" t="str">
        <f t="shared" si="10"/>
        <v>event planning</v>
      </c>
      <c r="G140" s="365"/>
      <c r="H140" s="366"/>
      <c r="I140" s="383" t="s">
        <v>718</v>
      </c>
      <c r="J140" s="365"/>
      <c r="K140" s="366"/>
      <c r="L140" s="4"/>
      <c r="M140" s="4"/>
      <c r="N140" s="4"/>
      <c r="O140" s="4"/>
      <c r="P140" s="4"/>
      <c r="Q140" s="4"/>
    </row>
    <row r="141">
      <c r="A141" s="388"/>
      <c r="B141" s="388"/>
      <c r="C141" s="389"/>
      <c r="D141" s="365"/>
      <c r="E141" s="366"/>
      <c r="F141" s="389"/>
      <c r="G141" s="365"/>
      <c r="H141" s="366"/>
      <c r="I141" s="389"/>
      <c r="J141" s="365"/>
      <c r="K141" s="366"/>
      <c r="L141" s="4"/>
      <c r="M141" s="4"/>
      <c r="N141" s="4"/>
      <c r="O141" s="4"/>
      <c r="P141" s="4"/>
      <c r="Q141" s="4"/>
    </row>
    <row r="142">
      <c r="A142" s="233" t="s">
        <v>729</v>
      </c>
      <c r="B142" s="235" t="s">
        <v>68</v>
      </c>
      <c r="C142" s="383" t="str">
        <f t="shared" ref="C142:C148" si="11">F134</f>
        <v>student discounts</v>
      </c>
      <c r="D142" s="365"/>
      <c r="E142" s="366"/>
      <c r="F142" s="390" t="str">
        <f t="shared" ref="F142:F146" si="12">C142</f>
        <v>student discounts</v>
      </c>
      <c r="G142" s="365"/>
      <c r="H142" s="366"/>
      <c r="I142" s="383" t="s">
        <v>718</v>
      </c>
      <c r="J142" s="365"/>
      <c r="K142" s="366"/>
      <c r="L142" s="4"/>
      <c r="M142" s="4"/>
      <c r="N142" s="4"/>
      <c r="O142" s="4"/>
      <c r="P142" s="4"/>
      <c r="Q142" s="4"/>
    </row>
    <row r="143">
      <c r="A143" s="235"/>
      <c r="B143" s="235" t="s">
        <v>85</v>
      </c>
      <c r="C143" s="383" t="str">
        <f t="shared" si="11"/>
        <v>matching</v>
      </c>
      <c r="D143" s="365"/>
      <c r="E143" s="366"/>
      <c r="F143" s="391" t="str">
        <f t="shared" si="12"/>
        <v>matching</v>
      </c>
      <c r="G143" s="365"/>
      <c r="H143" s="366"/>
      <c r="I143" s="383" t="s">
        <v>718</v>
      </c>
      <c r="J143" s="365"/>
      <c r="K143" s="366"/>
      <c r="L143" s="4"/>
      <c r="M143" s="4"/>
      <c r="N143" s="4"/>
      <c r="O143" s="4"/>
      <c r="P143" s="4"/>
      <c r="Q143" s="4"/>
    </row>
    <row r="144">
      <c r="A144" s="235"/>
      <c r="B144" s="235" t="s">
        <v>97</v>
      </c>
      <c r="C144" s="383" t="str">
        <f t="shared" si="11"/>
        <v>schedule comparison</v>
      </c>
      <c r="D144" s="365"/>
      <c r="E144" s="366"/>
      <c r="F144" s="387" t="str">
        <f t="shared" si="12"/>
        <v>schedule comparison</v>
      </c>
      <c r="G144" s="365"/>
      <c r="H144" s="366"/>
      <c r="I144" s="383" t="s">
        <v>718</v>
      </c>
      <c r="J144" s="365"/>
      <c r="K144" s="366"/>
      <c r="L144" s="4"/>
      <c r="M144" s="4"/>
      <c r="N144" s="4"/>
      <c r="O144" s="4"/>
      <c r="P144" s="4"/>
      <c r="Q144" s="4"/>
    </row>
    <row r="145">
      <c r="A145" s="235"/>
      <c r="B145" s="235" t="s">
        <v>101</v>
      </c>
      <c r="C145" s="383" t="str">
        <f t="shared" si="11"/>
        <v>recipe</v>
      </c>
      <c r="D145" s="365"/>
      <c r="E145" s="366"/>
      <c r="F145" s="387" t="str">
        <f t="shared" si="12"/>
        <v>recipe</v>
      </c>
      <c r="G145" s="365"/>
      <c r="H145" s="366"/>
      <c r="I145" s="383" t="s">
        <v>718</v>
      </c>
      <c r="J145" s="365"/>
      <c r="K145" s="366"/>
      <c r="L145" s="4"/>
      <c r="M145" s="4"/>
      <c r="N145" s="4"/>
      <c r="O145" s="4"/>
      <c r="P145" s="4"/>
      <c r="Q145" s="4"/>
    </row>
    <row r="146">
      <c r="A146" s="235"/>
      <c r="B146" s="235" t="s">
        <v>363</v>
      </c>
      <c r="C146" s="383" t="str">
        <f t="shared" si="11"/>
        <v>n/a</v>
      </c>
      <c r="D146" s="365"/>
      <c r="E146" s="366"/>
      <c r="F146" s="383" t="str">
        <f t="shared" si="12"/>
        <v>n/a</v>
      </c>
      <c r="G146" s="365"/>
      <c r="H146" s="366"/>
      <c r="I146" s="383" t="s">
        <v>718</v>
      </c>
      <c r="J146" s="365"/>
      <c r="K146" s="366"/>
      <c r="L146" s="4"/>
      <c r="M146" s="4"/>
      <c r="N146" s="4"/>
      <c r="O146" s="4"/>
      <c r="P146" s="4"/>
      <c r="Q146" s="4"/>
    </row>
    <row r="147">
      <c r="A147" s="235"/>
      <c r="B147" s="235" t="s">
        <v>168</v>
      </c>
      <c r="C147" s="383" t="str">
        <f t="shared" si="11"/>
        <v>aid egilibility</v>
      </c>
      <c r="D147" s="365"/>
      <c r="E147" s="366"/>
      <c r="F147" s="383" t="str">
        <f>F146</f>
        <v>n/a</v>
      </c>
      <c r="G147" s="365"/>
      <c r="H147" s="366"/>
      <c r="I147" s="383" t="s">
        <v>718</v>
      </c>
      <c r="J147" s="365"/>
      <c r="K147" s="366"/>
      <c r="L147" s="4"/>
      <c r="M147" s="4"/>
      <c r="N147" s="4"/>
      <c r="O147" s="4"/>
      <c r="P147" s="4"/>
      <c r="Q147" s="4"/>
    </row>
    <row r="148">
      <c r="A148" s="235"/>
      <c r="B148" s="235" t="s">
        <v>366</v>
      </c>
      <c r="C148" s="383" t="str">
        <f t="shared" si="11"/>
        <v>event planning</v>
      </c>
      <c r="D148" s="365"/>
      <c r="E148" s="366"/>
      <c r="F148" s="383" t="str">
        <f>C148</f>
        <v>event planning</v>
      </c>
      <c r="G148" s="365"/>
      <c r="H148" s="366"/>
      <c r="I148" s="383" t="s">
        <v>718</v>
      </c>
      <c r="J148" s="365"/>
      <c r="K148" s="366"/>
      <c r="L148" s="4"/>
      <c r="M148" s="4"/>
      <c r="N148" s="4"/>
      <c r="O148" s="4"/>
      <c r="P148" s="4"/>
      <c r="Q148" s="4"/>
    </row>
    <row r="149">
      <c r="A149" s="388"/>
      <c r="B149" s="388"/>
      <c r="C149" s="389"/>
      <c r="D149" s="365"/>
      <c r="E149" s="366"/>
      <c r="F149" s="389"/>
      <c r="G149" s="365"/>
      <c r="H149" s="366"/>
      <c r="I149" s="389"/>
      <c r="J149" s="365"/>
      <c r="K149" s="366"/>
      <c r="L149" s="4"/>
      <c r="M149" s="4"/>
      <c r="N149" s="4"/>
      <c r="O149" s="4"/>
      <c r="P149" s="4"/>
      <c r="Q149" s="4"/>
    </row>
    <row r="150">
      <c r="A150" s="233" t="s">
        <v>732</v>
      </c>
      <c r="B150" s="235" t="s">
        <v>68</v>
      </c>
      <c r="C150" s="383" t="str">
        <f t="shared" ref="C150:C156" si="13">F142</f>
        <v>student discounts</v>
      </c>
      <c r="D150" s="365"/>
      <c r="E150" s="366"/>
      <c r="F150" s="390" t="str">
        <f t="shared" ref="F150:F156" si="14">C150</f>
        <v>student discounts</v>
      </c>
      <c r="G150" s="365"/>
      <c r="H150" s="366"/>
      <c r="I150" s="383" t="s">
        <v>718</v>
      </c>
      <c r="J150" s="365"/>
      <c r="K150" s="366"/>
      <c r="L150" s="4"/>
      <c r="M150" s="4"/>
      <c r="N150" s="4"/>
      <c r="O150" s="4"/>
      <c r="P150" s="4"/>
      <c r="Q150" s="4"/>
    </row>
    <row r="151">
      <c r="A151" s="235"/>
      <c r="B151" s="235" t="s">
        <v>85</v>
      </c>
      <c r="C151" s="383" t="str">
        <f t="shared" si="13"/>
        <v>matching</v>
      </c>
      <c r="D151" s="365"/>
      <c r="E151" s="366"/>
      <c r="F151" s="383" t="str">
        <f t="shared" si="14"/>
        <v>matching</v>
      </c>
      <c r="G151" s="365"/>
      <c r="H151" s="366"/>
      <c r="I151" s="383" t="s">
        <v>718</v>
      </c>
      <c r="J151" s="365"/>
      <c r="K151" s="366"/>
      <c r="L151" s="4"/>
      <c r="M151" s="4"/>
      <c r="N151" s="4"/>
      <c r="O151" s="4"/>
      <c r="P151" s="4"/>
      <c r="Q151" s="4"/>
    </row>
    <row r="152">
      <c r="A152" s="235"/>
      <c r="B152" s="235" t="s">
        <v>97</v>
      </c>
      <c r="C152" s="383" t="str">
        <f t="shared" si="13"/>
        <v>schedule comparison</v>
      </c>
      <c r="D152" s="365"/>
      <c r="E152" s="366"/>
      <c r="F152" s="387" t="str">
        <f t="shared" si="14"/>
        <v>schedule comparison</v>
      </c>
      <c r="G152" s="365"/>
      <c r="H152" s="366"/>
      <c r="I152" s="383" t="s">
        <v>718</v>
      </c>
      <c r="J152" s="365"/>
      <c r="K152" s="366"/>
      <c r="L152" s="4"/>
      <c r="M152" s="4"/>
      <c r="N152" s="4"/>
      <c r="O152" s="4"/>
      <c r="P152" s="4"/>
      <c r="Q152" s="4"/>
    </row>
    <row r="153">
      <c r="A153" s="235"/>
      <c r="B153" s="235" t="s">
        <v>101</v>
      </c>
      <c r="C153" s="383" t="str">
        <f t="shared" si="13"/>
        <v>recipe</v>
      </c>
      <c r="D153" s="365"/>
      <c r="E153" s="366"/>
      <c r="F153" s="383" t="str">
        <f t="shared" si="14"/>
        <v>recipe</v>
      </c>
      <c r="G153" s="365"/>
      <c r="H153" s="366"/>
      <c r="I153" s="383" t="s">
        <v>718</v>
      </c>
      <c r="J153" s="365"/>
      <c r="K153" s="366"/>
      <c r="L153" s="4"/>
      <c r="M153" s="4"/>
      <c r="N153" s="4"/>
      <c r="O153" s="4"/>
      <c r="P153" s="4"/>
      <c r="Q153" s="4"/>
    </row>
    <row r="154">
      <c r="A154" s="235"/>
      <c r="B154" s="235" t="s">
        <v>363</v>
      </c>
      <c r="C154" s="383" t="str">
        <f t="shared" si="13"/>
        <v>n/a</v>
      </c>
      <c r="D154" s="365"/>
      <c r="E154" s="366"/>
      <c r="F154" s="383" t="str">
        <f t="shared" si="14"/>
        <v>n/a</v>
      </c>
      <c r="G154" s="365"/>
      <c r="H154" s="366"/>
      <c r="I154" s="383" t="s">
        <v>718</v>
      </c>
      <c r="J154" s="365"/>
      <c r="K154" s="366"/>
      <c r="L154" s="4"/>
      <c r="M154" s="4"/>
      <c r="N154" s="4"/>
      <c r="O154" s="4"/>
      <c r="P154" s="4"/>
      <c r="Q154" s="4"/>
    </row>
    <row r="155">
      <c r="A155" s="235"/>
      <c r="B155" s="235" t="s">
        <v>168</v>
      </c>
      <c r="C155" s="383" t="str">
        <f t="shared" si="13"/>
        <v>n/a</v>
      </c>
      <c r="D155" s="365"/>
      <c r="E155" s="366"/>
      <c r="F155" s="383" t="str">
        <f t="shared" si="14"/>
        <v>n/a</v>
      </c>
      <c r="G155" s="365"/>
      <c r="H155" s="366"/>
      <c r="I155" s="383" t="s">
        <v>718</v>
      </c>
      <c r="J155" s="365"/>
      <c r="K155" s="366"/>
      <c r="L155" s="4"/>
      <c r="M155" s="4"/>
      <c r="N155" s="4"/>
      <c r="O155" s="4"/>
      <c r="P155" s="4"/>
      <c r="Q155" s="4"/>
    </row>
    <row r="156">
      <c r="A156" s="235"/>
      <c r="B156" s="235" t="s">
        <v>366</v>
      </c>
      <c r="C156" s="383" t="str">
        <f t="shared" si="13"/>
        <v>event planning</v>
      </c>
      <c r="D156" s="365"/>
      <c r="E156" s="366"/>
      <c r="F156" s="383" t="str">
        <f t="shared" si="14"/>
        <v>event planning</v>
      </c>
      <c r="G156" s="365"/>
      <c r="H156" s="366"/>
      <c r="I156" s="383" t="s">
        <v>718</v>
      </c>
      <c r="J156" s="365"/>
      <c r="K156" s="366"/>
      <c r="L156" s="4"/>
      <c r="M156" s="4"/>
      <c r="N156" s="4"/>
      <c r="O156" s="4"/>
      <c r="P156" s="4"/>
      <c r="Q156" s="4"/>
    </row>
    <row r="157">
      <c r="A157" s="388"/>
      <c r="B157" s="388"/>
      <c r="C157" s="389"/>
      <c r="D157" s="365"/>
      <c r="E157" s="366"/>
      <c r="F157" s="389"/>
      <c r="G157" s="365"/>
      <c r="H157" s="366"/>
      <c r="I157" s="389"/>
      <c r="J157" s="365"/>
      <c r="K157" s="366"/>
      <c r="L157" s="4"/>
      <c r="M157" s="4"/>
      <c r="N157" s="4"/>
      <c r="O157" s="4"/>
      <c r="P157" s="4"/>
      <c r="Q157" s="4"/>
    </row>
    <row r="158">
      <c r="A158" s="233" t="s">
        <v>734</v>
      </c>
      <c r="B158" s="235" t="s">
        <v>68</v>
      </c>
      <c r="C158" s="383" t="str">
        <f t="shared" ref="C158:C164" si="15">F150</f>
        <v>student discounts</v>
      </c>
      <c r="D158" s="365"/>
      <c r="E158" s="366"/>
      <c r="F158" s="383" t="str">
        <f t="shared" ref="F158:F164" si="16">C158</f>
        <v>student discounts</v>
      </c>
      <c r="G158" s="365"/>
      <c r="H158" s="366"/>
      <c r="I158" s="383" t="s">
        <v>718</v>
      </c>
      <c r="J158" s="365"/>
      <c r="K158" s="366"/>
      <c r="L158" s="4"/>
      <c r="M158" s="4"/>
      <c r="N158" s="4"/>
      <c r="O158" s="4"/>
      <c r="P158" s="4"/>
      <c r="Q158" s="4"/>
    </row>
    <row r="159">
      <c r="A159" s="235"/>
      <c r="B159" s="235" t="s">
        <v>85</v>
      </c>
      <c r="C159" s="383" t="str">
        <f t="shared" si="15"/>
        <v>matching</v>
      </c>
      <c r="D159" s="365"/>
      <c r="E159" s="366"/>
      <c r="F159" s="383" t="str">
        <f t="shared" si="16"/>
        <v>matching</v>
      </c>
      <c r="G159" s="365"/>
      <c r="H159" s="366"/>
      <c r="I159" s="383" t="s">
        <v>718</v>
      </c>
      <c r="J159" s="365"/>
      <c r="K159" s="366"/>
      <c r="L159" s="4"/>
      <c r="M159" s="4"/>
      <c r="N159" s="4"/>
      <c r="O159" s="4"/>
      <c r="P159" s="4"/>
      <c r="Q159" s="4"/>
    </row>
    <row r="160">
      <c r="A160" s="235"/>
      <c r="B160" s="235" t="s">
        <v>97</v>
      </c>
      <c r="C160" s="383" t="str">
        <f t="shared" si="15"/>
        <v>schedule comparison</v>
      </c>
      <c r="D160" s="365"/>
      <c r="E160" s="366"/>
      <c r="F160" s="387" t="str">
        <f t="shared" si="16"/>
        <v>schedule comparison</v>
      </c>
      <c r="G160" s="365"/>
      <c r="H160" s="366"/>
      <c r="I160" s="383" t="s">
        <v>718</v>
      </c>
      <c r="J160" s="365"/>
      <c r="K160" s="366"/>
      <c r="L160" s="4"/>
      <c r="M160" s="4"/>
      <c r="N160" s="4"/>
      <c r="O160" s="4"/>
      <c r="P160" s="4"/>
      <c r="Q160" s="4"/>
    </row>
    <row r="161">
      <c r="A161" s="235"/>
      <c r="B161" s="235" t="s">
        <v>101</v>
      </c>
      <c r="C161" s="383" t="str">
        <f t="shared" si="15"/>
        <v>recipe</v>
      </c>
      <c r="D161" s="365"/>
      <c r="E161" s="366"/>
      <c r="F161" s="387" t="str">
        <f t="shared" si="16"/>
        <v>recipe</v>
      </c>
      <c r="G161" s="365"/>
      <c r="H161" s="366"/>
      <c r="I161" s="383" t="s">
        <v>718</v>
      </c>
      <c r="J161" s="365"/>
      <c r="K161" s="366"/>
      <c r="L161" s="4"/>
      <c r="M161" s="4"/>
      <c r="N161" s="4"/>
      <c r="O161" s="4"/>
      <c r="P161" s="4"/>
      <c r="Q161" s="4"/>
    </row>
    <row r="162">
      <c r="A162" s="235"/>
      <c r="B162" s="235" t="s">
        <v>363</v>
      </c>
      <c r="C162" s="383" t="str">
        <f t="shared" si="15"/>
        <v>n/a</v>
      </c>
      <c r="D162" s="365"/>
      <c r="E162" s="366"/>
      <c r="F162" s="383" t="str">
        <f t="shared" si="16"/>
        <v>n/a</v>
      </c>
      <c r="G162" s="365"/>
      <c r="H162" s="366"/>
      <c r="I162" s="383" t="s">
        <v>718</v>
      </c>
      <c r="J162" s="365"/>
      <c r="K162" s="366"/>
      <c r="L162" s="4"/>
      <c r="M162" s="4"/>
      <c r="N162" s="4"/>
      <c r="O162" s="4"/>
      <c r="P162" s="4"/>
      <c r="Q162" s="4"/>
    </row>
    <row r="163">
      <c r="A163" s="235"/>
      <c r="B163" s="235" t="s">
        <v>168</v>
      </c>
      <c r="C163" s="383" t="str">
        <f t="shared" si="15"/>
        <v>n/a</v>
      </c>
      <c r="D163" s="365"/>
      <c r="E163" s="366"/>
      <c r="F163" s="383" t="str">
        <f t="shared" si="16"/>
        <v>n/a</v>
      </c>
      <c r="G163" s="365"/>
      <c r="H163" s="366"/>
      <c r="I163" s="383" t="s">
        <v>718</v>
      </c>
      <c r="J163" s="365"/>
      <c r="K163" s="366"/>
      <c r="L163" s="4"/>
      <c r="M163" s="4"/>
      <c r="N163" s="4"/>
      <c r="O163" s="4"/>
      <c r="P163" s="4"/>
      <c r="Q163" s="4"/>
    </row>
    <row r="164">
      <c r="A164" s="235"/>
      <c r="B164" s="235" t="s">
        <v>366</v>
      </c>
      <c r="C164" s="383" t="str">
        <f t="shared" si="15"/>
        <v>event planning</v>
      </c>
      <c r="D164" s="365"/>
      <c r="E164" s="366"/>
      <c r="F164" s="383" t="str">
        <f t="shared" si="16"/>
        <v>event planning</v>
      </c>
      <c r="G164" s="365"/>
      <c r="H164" s="366"/>
      <c r="I164" s="383" t="s">
        <v>718</v>
      </c>
      <c r="J164" s="365"/>
      <c r="K164" s="366"/>
      <c r="L164" s="4"/>
      <c r="M164" s="4"/>
      <c r="N164" s="4"/>
      <c r="O164" s="4"/>
      <c r="P164" s="4"/>
      <c r="Q164" s="4"/>
    </row>
    <row r="165">
      <c r="A165" s="388"/>
      <c r="B165" s="388"/>
      <c r="C165" s="389"/>
      <c r="D165" s="365"/>
      <c r="E165" s="366"/>
      <c r="F165" s="389"/>
      <c r="G165" s="365"/>
      <c r="H165" s="366"/>
      <c r="I165" s="389"/>
      <c r="J165" s="365"/>
      <c r="K165" s="366"/>
      <c r="L165" s="4"/>
      <c r="M165" s="4"/>
      <c r="N165" s="4"/>
      <c r="O165" s="4"/>
      <c r="P165" s="4"/>
      <c r="Q165" s="4"/>
    </row>
    <row r="166">
      <c r="A166" s="233" t="s">
        <v>735</v>
      </c>
      <c r="B166" s="235" t="s">
        <v>68</v>
      </c>
      <c r="C166" s="383" t="str">
        <f t="shared" ref="C166:C172" si="17">F158</f>
        <v>student discounts</v>
      </c>
      <c r="D166" s="365"/>
      <c r="E166" s="366"/>
      <c r="F166" s="383" t="s">
        <v>474</v>
      </c>
      <c r="G166" s="365"/>
      <c r="H166" s="366"/>
      <c r="I166" s="383" t="s">
        <v>718</v>
      </c>
      <c r="J166" s="365"/>
      <c r="K166" s="366"/>
      <c r="L166" s="4"/>
      <c r="M166" s="4"/>
      <c r="N166" s="4"/>
      <c r="O166" s="4"/>
      <c r="P166" s="4"/>
      <c r="Q166" s="4"/>
    </row>
    <row r="167">
      <c r="A167" s="235"/>
      <c r="B167" s="235" t="s">
        <v>85</v>
      </c>
      <c r="C167" s="383" t="str">
        <f t="shared" si="17"/>
        <v>matching</v>
      </c>
      <c r="D167" s="365"/>
      <c r="E167" s="366"/>
      <c r="F167" s="383" t="str">
        <f t="shared" ref="F167:F172" si="18">C167</f>
        <v>matching</v>
      </c>
      <c r="G167" s="365"/>
      <c r="H167" s="366"/>
      <c r="I167" s="383" t="s">
        <v>718</v>
      </c>
      <c r="J167" s="365"/>
      <c r="K167" s="366"/>
      <c r="L167" s="4"/>
      <c r="M167" s="4"/>
      <c r="N167" s="4"/>
      <c r="O167" s="4"/>
      <c r="P167" s="4"/>
      <c r="Q167" s="4"/>
    </row>
    <row r="168">
      <c r="A168" s="235"/>
      <c r="B168" s="235" t="s">
        <v>97</v>
      </c>
      <c r="C168" s="383" t="str">
        <f t="shared" si="17"/>
        <v>schedule comparison</v>
      </c>
      <c r="D168" s="365"/>
      <c r="E168" s="366"/>
      <c r="F168" s="387" t="str">
        <f t="shared" si="18"/>
        <v>schedule comparison</v>
      </c>
      <c r="G168" s="365"/>
      <c r="H168" s="366"/>
      <c r="I168" s="383" t="s">
        <v>718</v>
      </c>
      <c r="J168" s="365"/>
      <c r="K168" s="366"/>
      <c r="L168" s="4"/>
      <c r="M168" s="4"/>
      <c r="N168" s="4"/>
      <c r="O168" s="4"/>
      <c r="P168" s="4"/>
      <c r="Q168" s="4"/>
    </row>
    <row r="169">
      <c r="A169" s="235"/>
      <c r="B169" s="235" t="s">
        <v>101</v>
      </c>
      <c r="C169" s="383" t="str">
        <f t="shared" si="17"/>
        <v>recipe</v>
      </c>
      <c r="D169" s="365"/>
      <c r="E169" s="366"/>
      <c r="F169" s="387" t="str">
        <f t="shared" si="18"/>
        <v>recipe</v>
      </c>
      <c r="G169" s="365"/>
      <c r="H169" s="366"/>
      <c r="I169" s="383" t="s">
        <v>718</v>
      </c>
      <c r="J169" s="365"/>
      <c r="K169" s="366"/>
      <c r="L169" s="4"/>
      <c r="M169" s="4"/>
      <c r="N169" s="4"/>
      <c r="O169" s="4"/>
      <c r="P169" s="4"/>
      <c r="Q169" s="4"/>
    </row>
    <row r="170">
      <c r="A170" s="235"/>
      <c r="B170" s="235" t="s">
        <v>363</v>
      </c>
      <c r="C170" s="383" t="str">
        <f t="shared" si="17"/>
        <v>n/a</v>
      </c>
      <c r="D170" s="365"/>
      <c r="E170" s="366"/>
      <c r="F170" s="383" t="str">
        <f t="shared" si="18"/>
        <v>n/a</v>
      </c>
      <c r="G170" s="365"/>
      <c r="H170" s="366"/>
      <c r="I170" s="383" t="s">
        <v>718</v>
      </c>
      <c r="J170" s="365"/>
      <c r="K170" s="366"/>
      <c r="L170" s="4"/>
      <c r="M170" s="4"/>
      <c r="N170" s="4"/>
      <c r="O170" s="4"/>
      <c r="P170" s="4"/>
      <c r="Q170" s="4"/>
    </row>
    <row r="171">
      <c r="A171" s="235"/>
      <c r="B171" s="235" t="s">
        <v>168</v>
      </c>
      <c r="C171" s="383" t="str">
        <f t="shared" si="17"/>
        <v>n/a</v>
      </c>
      <c r="D171" s="365"/>
      <c r="E171" s="366"/>
      <c r="F171" s="383" t="str">
        <f t="shared" si="18"/>
        <v>n/a</v>
      </c>
      <c r="G171" s="365"/>
      <c r="H171" s="366"/>
      <c r="I171" s="383" t="s">
        <v>718</v>
      </c>
      <c r="J171" s="365"/>
      <c r="K171" s="366"/>
      <c r="L171" s="4"/>
      <c r="M171" s="4"/>
      <c r="N171" s="4"/>
      <c r="O171" s="4"/>
      <c r="P171" s="4"/>
      <c r="Q171" s="4"/>
    </row>
    <row r="172">
      <c r="A172" s="235"/>
      <c r="B172" s="235" t="s">
        <v>366</v>
      </c>
      <c r="C172" s="383" t="str">
        <f t="shared" si="17"/>
        <v>event planning</v>
      </c>
      <c r="D172" s="365"/>
      <c r="E172" s="366"/>
      <c r="F172" s="383" t="str">
        <f t="shared" si="18"/>
        <v>event planning</v>
      </c>
      <c r="G172" s="365"/>
      <c r="H172" s="366"/>
      <c r="I172" s="383" t="s">
        <v>718</v>
      </c>
      <c r="J172" s="365"/>
      <c r="K172" s="366"/>
      <c r="L172" s="4"/>
      <c r="M172" s="4"/>
      <c r="N172" s="4"/>
      <c r="O172" s="4"/>
      <c r="P172" s="4"/>
      <c r="Q172" s="4"/>
    </row>
    <row r="173">
      <c r="A173" s="388"/>
      <c r="B173" s="388"/>
      <c r="C173" s="389"/>
      <c r="D173" s="365"/>
      <c r="E173" s="366"/>
      <c r="F173" s="389"/>
      <c r="G173" s="365"/>
      <c r="H173" s="366"/>
      <c r="I173" s="389"/>
      <c r="J173" s="365"/>
      <c r="K173" s="366"/>
      <c r="L173" s="4"/>
      <c r="M173" s="4"/>
      <c r="N173" s="4"/>
      <c r="O173" s="4"/>
      <c r="P173" s="4"/>
      <c r="Q173" s="4"/>
    </row>
    <row r="174">
      <c r="A174" s="233" t="s">
        <v>746</v>
      </c>
      <c r="B174" s="235" t="s">
        <v>68</v>
      </c>
      <c r="C174" s="383" t="str">
        <f t="shared" ref="C174:C180" si="19">F166</f>
        <v>n/a</v>
      </c>
      <c r="D174" s="365"/>
      <c r="E174" s="366"/>
      <c r="F174" s="383" t="str">
        <f t="shared" ref="F174:F179" si="20">C174</f>
        <v>n/a</v>
      </c>
      <c r="G174" s="365"/>
      <c r="H174" s="366"/>
      <c r="I174" s="383" t="s">
        <v>718</v>
      </c>
      <c r="J174" s="365"/>
      <c r="K174" s="366"/>
      <c r="L174" s="4"/>
      <c r="M174" s="4"/>
      <c r="N174" s="4"/>
      <c r="O174" s="4"/>
      <c r="P174" s="4"/>
      <c r="Q174" s="4"/>
    </row>
    <row r="175">
      <c r="A175" s="235"/>
      <c r="B175" s="235" t="s">
        <v>85</v>
      </c>
      <c r="C175" s="383" t="str">
        <f t="shared" si="19"/>
        <v>matching</v>
      </c>
      <c r="D175" s="365"/>
      <c r="E175" s="366"/>
      <c r="F175" s="383" t="str">
        <f t="shared" si="20"/>
        <v>matching</v>
      </c>
      <c r="G175" s="365"/>
      <c r="H175" s="366"/>
      <c r="I175" s="383" t="s">
        <v>718</v>
      </c>
      <c r="J175" s="365"/>
      <c r="K175" s="366"/>
      <c r="L175" s="4"/>
      <c r="M175" s="4"/>
      <c r="N175" s="4"/>
      <c r="O175" s="4"/>
      <c r="P175" s="4"/>
      <c r="Q175" s="4"/>
    </row>
    <row r="176">
      <c r="A176" s="235"/>
      <c r="B176" s="235" t="s">
        <v>97</v>
      </c>
      <c r="C176" s="383" t="str">
        <f t="shared" si="19"/>
        <v>schedule comparison</v>
      </c>
      <c r="D176" s="365"/>
      <c r="E176" s="366"/>
      <c r="F176" s="387" t="str">
        <f t="shared" si="20"/>
        <v>schedule comparison</v>
      </c>
      <c r="G176" s="365"/>
      <c r="H176" s="366"/>
      <c r="I176" s="383" t="s">
        <v>718</v>
      </c>
      <c r="J176" s="365"/>
      <c r="K176" s="366"/>
      <c r="L176" s="4"/>
      <c r="M176" s="4"/>
      <c r="N176" s="4"/>
      <c r="O176" s="4"/>
      <c r="P176" s="4"/>
      <c r="Q176" s="4"/>
    </row>
    <row r="177">
      <c r="A177" s="235"/>
      <c r="B177" s="235" t="s">
        <v>101</v>
      </c>
      <c r="C177" s="383" t="str">
        <f t="shared" si="19"/>
        <v>recipe</v>
      </c>
      <c r="D177" s="365"/>
      <c r="E177" s="366"/>
      <c r="F177" s="387" t="str">
        <f t="shared" si="20"/>
        <v>recipe</v>
      </c>
      <c r="G177" s="365"/>
      <c r="H177" s="366"/>
      <c r="I177" s="383" t="s">
        <v>718</v>
      </c>
      <c r="J177" s="365"/>
      <c r="K177" s="366"/>
      <c r="L177" s="4"/>
      <c r="M177" s="4"/>
      <c r="N177" s="4"/>
      <c r="O177" s="4"/>
      <c r="P177" s="4"/>
      <c r="Q177" s="4"/>
    </row>
    <row r="178">
      <c r="A178" s="235"/>
      <c r="B178" s="235" t="s">
        <v>363</v>
      </c>
      <c r="C178" s="383" t="str">
        <f t="shared" si="19"/>
        <v>n/a</v>
      </c>
      <c r="D178" s="365"/>
      <c r="E178" s="366"/>
      <c r="F178" s="383" t="str">
        <f t="shared" si="20"/>
        <v>n/a</v>
      </c>
      <c r="G178" s="365"/>
      <c r="H178" s="366"/>
      <c r="I178" s="383" t="s">
        <v>718</v>
      </c>
      <c r="J178" s="365"/>
      <c r="K178" s="366"/>
      <c r="L178" s="4"/>
      <c r="M178" s="4"/>
      <c r="N178" s="4"/>
      <c r="O178" s="4"/>
      <c r="P178" s="4"/>
      <c r="Q178" s="4"/>
    </row>
    <row r="179">
      <c r="A179" s="235"/>
      <c r="B179" s="235" t="s">
        <v>168</v>
      </c>
      <c r="C179" s="383" t="str">
        <f t="shared" si="19"/>
        <v>n/a</v>
      </c>
      <c r="D179" s="365"/>
      <c r="E179" s="366"/>
      <c r="F179" s="383" t="str">
        <f t="shared" si="20"/>
        <v>n/a</v>
      </c>
      <c r="G179" s="365"/>
      <c r="H179" s="366"/>
      <c r="I179" s="383" t="s">
        <v>718</v>
      </c>
      <c r="J179" s="365"/>
      <c r="K179" s="366"/>
      <c r="L179" s="4"/>
      <c r="M179" s="4"/>
      <c r="N179" s="4"/>
      <c r="O179" s="4"/>
      <c r="P179" s="4"/>
      <c r="Q179" s="4"/>
    </row>
    <row r="180">
      <c r="A180" s="235"/>
      <c r="B180" s="235" t="s">
        <v>366</v>
      </c>
      <c r="C180" s="383" t="str">
        <f t="shared" si="19"/>
        <v>event planning</v>
      </c>
      <c r="D180" s="365"/>
      <c r="E180" s="366"/>
      <c r="F180" s="383" t="s">
        <v>474</v>
      </c>
      <c r="G180" s="365"/>
      <c r="H180" s="366"/>
      <c r="I180" s="383" t="s">
        <v>718</v>
      </c>
      <c r="J180" s="365"/>
      <c r="K180" s="366"/>
      <c r="L180" s="4"/>
      <c r="M180" s="4"/>
      <c r="N180" s="4"/>
      <c r="O180" s="4"/>
      <c r="P180" s="4"/>
      <c r="Q180" s="4"/>
    </row>
    <row r="181">
      <c r="A181" s="388"/>
      <c r="B181" s="388"/>
      <c r="C181" s="389"/>
      <c r="D181" s="365"/>
      <c r="E181" s="366"/>
      <c r="F181" s="389"/>
      <c r="G181" s="365"/>
      <c r="H181" s="366"/>
      <c r="I181" s="389"/>
      <c r="J181" s="365"/>
      <c r="K181" s="366"/>
      <c r="L181" s="4"/>
      <c r="M181" s="4"/>
      <c r="N181" s="4"/>
      <c r="O181" s="4"/>
      <c r="P181" s="4"/>
      <c r="Q181" s="4"/>
    </row>
    <row r="182">
      <c r="A182" s="233" t="s">
        <v>747</v>
      </c>
      <c r="B182" s="235" t="s">
        <v>68</v>
      </c>
      <c r="C182" s="383" t="str">
        <f t="shared" ref="C182:C188" si="21">F174</f>
        <v>n/a</v>
      </c>
      <c r="D182" s="365"/>
      <c r="E182" s="366"/>
      <c r="F182" s="383" t="str">
        <f t="shared" ref="F182:F183" si="22">C182</f>
        <v>n/a</v>
      </c>
      <c r="G182" s="365"/>
      <c r="H182" s="366"/>
      <c r="I182" s="383" t="s">
        <v>718</v>
      </c>
      <c r="J182" s="365"/>
      <c r="K182" s="366"/>
      <c r="L182" s="4"/>
      <c r="M182" s="4"/>
      <c r="N182" s="4"/>
      <c r="O182" s="4"/>
      <c r="P182" s="4"/>
      <c r="Q182" s="4"/>
    </row>
    <row r="183">
      <c r="A183" s="235"/>
      <c r="B183" s="235" t="s">
        <v>85</v>
      </c>
      <c r="C183" s="383" t="str">
        <f t="shared" si="21"/>
        <v>matching</v>
      </c>
      <c r="D183" s="365"/>
      <c r="E183" s="366"/>
      <c r="F183" s="383" t="str">
        <f t="shared" si="22"/>
        <v>matching</v>
      </c>
      <c r="G183" s="365"/>
      <c r="H183" s="366"/>
      <c r="I183" s="383" t="s">
        <v>718</v>
      </c>
      <c r="J183" s="365"/>
      <c r="K183" s="366"/>
      <c r="L183" s="4"/>
      <c r="M183" s="4"/>
      <c r="N183" s="4"/>
      <c r="O183" s="4"/>
      <c r="P183" s="4"/>
      <c r="Q183" s="4"/>
    </row>
    <row r="184">
      <c r="A184" s="235"/>
      <c r="B184" s="235" t="s">
        <v>97</v>
      </c>
      <c r="C184" s="383" t="str">
        <f t="shared" si="21"/>
        <v>schedule comparison</v>
      </c>
      <c r="D184" s="365"/>
      <c r="E184" s="366"/>
      <c r="F184" s="387" t="s">
        <v>474</v>
      </c>
      <c r="G184" s="365"/>
      <c r="H184" s="366"/>
      <c r="I184" s="383" t="s">
        <v>718</v>
      </c>
      <c r="J184" s="365"/>
      <c r="K184" s="366"/>
      <c r="L184" s="4"/>
      <c r="M184" s="4"/>
      <c r="N184" s="4"/>
      <c r="O184" s="4"/>
      <c r="P184" s="4"/>
      <c r="Q184" s="4"/>
    </row>
    <row r="185">
      <c r="A185" s="235"/>
      <c r="B185" s="235" t="s">
        <v>101</v>
      </c>
      <c r="C185" s="383" t="str">
        <f t="shared" si="21"/>
        <v>recipe</v>
      </c>
      <c r="D185" s="365"/>
      <c r="E185" s="366"/>
      <c r="F185" s="387" t="s">
        <v>474</v>
      </c>
      <c r="G185" s="365"/>
      <c r="H185" s="366"/>
      <c r="I185" s="383" t="s">
        <v>718</v>
      </c>
      <c r="J185" s="365"/>
      <c r="K185" s="366"/>
      <c r="L185" s="4"/>
      <c r="M185" s="4"/>
      <c r="N185" s="4"/>
      <c r="O185" s="4"/>
      <c r="P185" s="4"/>
      <c r="Q185" s="4"/>
    </row>
    <row r="186">
      <c r="A186" s="235"/>
      <c r="B186" s="235" t="s">
        <v>363</v>
      </c>
      <c r="C186" s="383" t="str">
        <f t="shared" si="21"/>
        <v>n/a</v>
      </c>
      <c r="D186" s="365"/>
      <c r="E186" s="366"/>
      <c r="F186" s="383" t="str">
        <f t="shared" ref="F186:F188" si="23">C186</f>
        <v>n/a</v>
      </c>
      <c r="G186" s="365"/>
      <c r="H186" s="366"/>
      <c r="I186" s="383" t="s">
        <v>718</v>
      </c>
      <c r="J186" s="365"/>
      <c r="K186" s="366"/>
      <c r="L186" s="4"/>
      <c r="M186" s="4"/>
      <c r="N186" s="4"/>
      <c r="O186" s="4"/>
      <c r="P186" s="4"/>
      <c r="Q186" s="4"/>
    </row>
    <row r="187">
      <c r="A187" s="235"/>
      <c r="B187" s="235" t="s">
        <v>168</v>
      </c>
      <c r="C187" s="383" t="str">
        <f t="shared" si="21"/>
        <v>n/a</v>
      </c>
      <c r="D187" s="365"/>
      <c r="E187" s="366"/>
      <c r="F187" s="383" t="str">
        <f t="shared" si="23"/>
        <v>n/a</v>
      </c>
      <c r="G187" s="365"/>
      <c r="H187" s="366"/>
      <c r="I187" s="383" t="s">
        <v>718</v>
      </c>
      <c r="J187" s="365"/>
      <c r="K187" s="366"/>
      <c r="L187" s="4"/>
      <c r="M187" s="4"/>
      <c r="N187" s="4"/>
      <c r="O187" s="4"/>
      <c r="P187" s="4"/>
      <c r="Q187" s="4"/>
    </row>
    <row r="188">
      <c r="A188" s="235"/>
      <c r="B188" s="235" t="s">
        <v>366</v>
      </c>
      <c r="C188" s="383" t="str">
        <f t="shared" si="21"/>
        <v>n/a</v>
      </c>
      <c r="D188" s="365"/>
      <c r="E188" s="366"/>
      <c r="F188" s="383" t="str">
        <f t="shared" si="23"/>
        <v>n/a</v>
      </c>
      <c r="G188" s="365"/>
      <c r="H188" s="366"/>
      <c r="I188" s="383" t="s">
        <v>718</v>
      </c>
      <c r="J188" s="365"/>
      <c r="K188" s="366"/>
      <c r="L188" s="4"/>
      <c r="M188" s="4"/>
      <c r="N188" s="4"/>
      <c r="O188" s="4"/>
      <c r="P188" s="4"/>
      <c r="Q188" s="4"/>
    </row>
    <row r="189">
      <c r="A189" s="388"/>
      <c r="B189" s="388"/>
      <c r="C189" s="389"/>
      <c r="D189" s="365"/>
      <c r="E189" s="366"/>
      <c r="F189" s="389"/>
      <c r="G189" s="365"/>
      <c r="H189" s="366"/>
      <c r="I189" s="389"/>
      <c r="J189" s="365"/>
      <c r="K189" s="366"/>
      <c r="L189" s="4"/>
      <c r="M189" s="4"/>
      <c r="N189" s="4"/>
      <c r="O189" s="4"/>
      <c r="P189" s="4"/>
      <c r="Q189" s="4"/>
    </row>
    <row r="190">
      <c r="A190" s="233" t="s">
        <v>748</v>
      </c>
      <c r="B190" s="235" t="s">
        <v>68</v>
      </c>
      <c r="C190" s="383" t="str">
        <f t="shared" ref="C190:C196" si="24">F182</f>
        <v>n/a</v>
      </c>
      <c r="D190" s="365"/>
      <c r="E190" s="366"/>
      <c r="F190" s="383" t="str">
        <f t="shared" ref="F190:F191" si="25">C190</f>
        <v>n/a</v>
      </c>
      <c r="G190" s="365"/>
      <c r="H190" s="366"/>
      <c r="I190" s="383" t="s">
        <v>718</v>
      </c>
      <c r="J190" s="365"/>
      <c r="K190" s="366"/>
      <c r="L190" s="4"/>
      <c r="M190" s="4"/>
      <c r="N190" s="4"/>
      <c r="O190" s="4"/>
      <c r="P190" s="4"/>
      <c r="Q190" s="4"/>
    </row>
    <row r="191">
      <c r="A191" s="235"/>
      <c r="B191" s="235" t="s">
        <v>85</v>
      </c>
      <c r="C191" s="383" t="str">
        <f t="shared" si="24"/>
        <v>matching</v>
      </c>
      <c r="D191" s="365"/>
      <c r="E191" s="366"/>
      <c r="F191" s="383" t="str">
        <f t="shared" si="25"/>
        <v>matching</v>
      </c>
      <c r="G191" s="365"/>
      <c r="H191" s="366"/>
      <c r="I191" s="383" t="s">
        <v>718</v>
      </c>
      <c r="J191" s="365"/>
      <c r="K191" s="366"/>
      <c r="L191" s="4"/>
      <c r="M191" s="4"/>
      <c r="N191" s="4"/>
      <c r="O191" s="4"/>
      <c r="P191" s="4"/>
      <c r="Q191" s="4"/>
    </row>
    <row r="192">
      <c r="A192" s="235"/>
      <c r="B192" s="235" t="s">
        <v>97</v>
      </c>
      <c r="C192" s="383" t="str">
        <f t="shared" si="24"/>
        <v>n/a</v>
      </c>
      <c r="D192" s="365"/>
      <c r="E192" s="366"/>
      <c r="F192" s="387" t="s">
        <v>740</v>
      </c>
      <c r="G192" s="365"/>
      <c r="H192" s="366"/>
      <c r="I192" s="383" t="s">
        <v>718</v>
      </c>
      <c r="J192" s="365"/>
      <c r="K192" s="366"/>
      <c r="L192" s="4"/>
      <c r="M192" s="4"/>
      <c r="N192" s="4"/>
      <c r="O192" s="4"/>
      <c r="P192" s="4"/>
      <c r="Q192" s="4"/>
    </row>
    <row r="193">
      <c r="A193" s="235"/>
      <c r="B193" s="235" t="s">
        <v>101</v>
      </c>
      <c r="C193" s="383" t="str">
        <f t="shared" si="24"/>
        <v>n/a</v>
      </c>
      <c r="D193" s="365"/>
      <c r="E193" s="366"/>
      <c r="F193" s="387" t="str">
        <f t="shared" ref="F193:F196" si="26">C193</f>
        <v>n/a</v>
      </c>
      <c r="G193" s="365"/>
      <c r="H193" s="366"/>
      <c r="I193" s="383" t="s">
        <v>718</v>
      </c>
      <c r="J193" s="365"/>
      <c r="K193" s="366"/>
      <c r="L193" s="4"/>
      <c r="M193" s="4"/>
      <c r="N193" s="4"/>
      <c r="O193" s="4"/>
      <c r="P193" s="4"/>
      <c r="Q193" s="4"/>
    </row>
    <row r="194">
      <c r="A194" s="235"/>
      <c r="B194" s="235" t="s">
        <v>363</v>
      </c>
      <c r="C194" s="383" t="str">
        <f t="shared" si="24"/>
        <v>n/a</v>
      </c>
      <c r="D194" s="365"/>
      <c r="E194" s="366"/>
      <c r="F194" s="383" t="str">
        <f t="shared" si="26"/>
        <v>n/a</v>
      </c>
      <c r="G194" s="365"/>
      <c r="H194" s="366"/>
      <c r="I194" s="383" t="s">
        <v>718</v>
      </c>
      <c r="J194" s="365"/>
      <c r="K194" s="366"/>
      <c r="L194" s="4"/>
      <c r="M194" s="4"/>
      <c r="N194" s="4"/>
      <c r="O194" s="4"/>
      <c r="P194" s="4"/>
      <c r="Q194" s="4"/>
    </row>
    <row r="195">
      <c r="A195" s="235"/>
      <c r="B195" s="235" t="s">
        <v>168</v>
      </c>
      <c r="C195" s="383" t="str">
        <f t="shared" si="24"/>
        <v>n/a</v>
      </c>
      <c r="D195" s="365"/>
      <c r="E195" s="366"/>
      <c r="F195" s="383" t="str">
        <f t="shared" si="26"/>
        <v>n/a</v>
      </c>
      <c r="G195" s="365"/>
      <c r="H195" s="366"/>
      <c r="I195" s="383" t="s">
        <v>718</v>
      </c>
      <c r="J195" s="365"/>
      <c r="K195" s="366"/>
      <c r="L195" s="4"/>
      <c r="M195" s="4"/>
      <c r="N195" s="4"/>
      <c r="O195" s="4"/>
      <c r="P195" s="4"/>
      <c r="Q195" s="4"/>
    </row>
    <row r="196">
      <c r="A196" s="235"/>
      <c r="B196" s="235" t="s">
        <v>366</v>
      </c>
      <c r="C196" s="383" t="str">
        <f t="shared" si="24"/>
        <v>n/a</v>
      </c>
      <c r="D196" s="365"/>
      <c r="E196" s="366"/>
      <c r="F196" s="383" t="str">
        <f t="shared" si="26"/>
        <v>n/a</v>
      </c>
      <c r="G196" s="365"/>
      <c r="H196" s="366"/>
      <c r="I196" s="383" t="s">
        <v>718</v>
      </c>
      <c r="J196" s="365"/>
      <c r="K196" s="366"/>
      <c r="L196" s="4"/>
      <c r="M196" s="4"/>
      <c r="N196" s="4"/>
      <c r="O196" s="4"/>
      <c r="P196" s="4"/>
      <c r="Q196" s="4"/>
    </row>
    <row r="197">
      <c r="A197" s="388"/>
      <c r="B197" s="388"/>
      <c r="C197" s="389"/>
      <c r="D197" s="365"/>
      <c r="E197" s="366"/>
      <c r="F197" s="389"/>
      <c r="G197" s="365"/>
      <c r="H197" s="366"/>
      <c r="I197" s="389"/>
      <c r="J197" s="365"/>
      <c r="K197" s="366"/>
      <c r="L197" s="4"/>
      <c r="M197" s="4"/>
      <c r="N197" s="4"/>
      <c r="O197" s="4"/>
      <c r="P197" s="4"/>
      <c r="Q197" s="4"/>
    </row>
    <row r="198">
      <c r="A198" s="233" t="s">
        <v>749</v>
      </c>
      <c r="B198" s="235" t="s">
        <v>68</v>
      </c>
      <c r="C198" s="383" t="str">
        <f t="shared" ref="C198:C204" si="27">F190</f>
        <v>n/a</v>
      </c>
      <c r="D198" s="365"/>
      <c r="E198" s="366"/>
      <c r="F198" s="383" t="str">
        <f t="shared" ref="F198:F199" si="28">C198</f>
        <v>n/a</v>
      </c>
      <c r="G198" s="365"/>
      <c r="H198" s="366"/>
      <c r="I198" s="383" t="s">
        <v>718</v>
      </c>
      <c r="J198" s="365"/>
      <c r="K198" s="366"/>
      <c r="L198" s="4"/>
      <c r="M198" s="4"/>
      <c r="N198" s="4"/>
      <c r="O198" s="4"/>
      <c r="P198" s="4"/>
      <c r="Q198" s="4"/>
    </row>
    <row r="199">
      <c r="A199" s="235"/>
      <c r="B199" s="235" t="s">
        <v>85</v>
      </c>
      <c r="C199" s="383" t="str">
        <f t="shared" si="27"/>
        <v>matching</v>
      </c>
      <c r="D199" s="365"/>
      <c r="E199" s="366"/>
      <c r="F199" s="383" t="str">
        <f t="shared" si="28"/>
        <v>matching</v>
      </c>
      <c r="G199" s="365"/>
      <c r="H199" s="366"/>
      <c r="I199" s="383" t="s">
        <v>718</v>
      </c>
      <c r="J199" s="365"/>
      <c r="K199" s="366"/>
      <c r="L199" s="4"/>
      <c r="M199" s="4"/>
      <c r="N199" s="4"/>
      <c r="O199" s="4"/>
      <c r="P199" s="4"/>
      <c r="Q199" s="4"/>
    </row>
    <row r="200">
      <c r="A200" s="235"/>
      <c r="B200" s="235" t="s">
        <v>97</v>
      </c>
      <c r="C200" s="383" t="str">
        <f t="shared" si="27"/>
        <v>git</v>
      </c>
      <c r="D200" s="365"/>
      <c r="E200" s="366"/>
      <c r="F200" s="387" t="s">
        <v>474</v>
      </c>
      <c r="G200" s="365"/>
      <c r="H200" s="366"/>
      <c r="I200" s="383" t="s">
        <v>718</v>
      </c>
      <c r="J200" s="365"/>
      <c r="K200" s="366"/>
      <c r="L200" s="4"/>
      <c r="M200" s="4"/>
      <c r="N200" s="4"/>
      <c r="O200" s="4"/>
      <c r="P200" s="4"/>
      <c r="Q200" s="4"/>
    </row>
    <row r="201">
      <c r="A201" s="235"/>
      <c r="B201" s="235" t="s">
        <v>101</v>
      </c>
      <c r="C201" s="383" t="str">
        <f t="shared" si="27"/>
        <v>n/a</v>
      </c>
      <c r="D201" s="365"/>
      <c r="E201" s="366"/>
      <c r="F201" s="387" t="str">
        <f t="shared" ref="F201:F204" si="29">C201</f>
        <v>n/a</v>
      </c>
      <c r="G201" s="365"/>
      <c r="H201" s="366"/>
      <c r="I201" s="383" t="s">
        <v>718</v>
      </c>
      <c r="J201" s="365"/>
      <c r="K201" s="366"/>
      <c r="L201" s="4"/>
      <c r="M201" s="4"/>
      <c r="N201" s="4"/>
      <c r="O201" s="4"/>
      <c r="P201" s="4"/>
      <c r="Q201" s="4"/>
    </row>
    <row r="202">
      <c r="A202" s="235"/>
      <c r="B202" s="235" t="s">
        <v>363</v>
      </c>
      <c r="C202" s="383" t="str">
        <f t="shared" si="27"/>
        <v>n/a</v>
      </c>
      <c r="D202" s="365"/>
      <c r="E202" s="366"/>
      <c r="F202" s="383" t="str">
        <f t="shared" si="29"/>
        <v>n/a</v>
      </c>
      <c r="G202" s="365"/>
      <c r="H202" s="366"/>
      <c r="I202" s="383" t="s">
        <v>718</v>
      </c>
      <c r="J202" s="365"/>
      <c r="K202" s="366"/>
      <c r="L202" s="4"/>
      <c r="M202" s="4"/>
      <c r="N202" s="4"/>
      <c r="O202" s="4"/>
      <c r="P202" s="4"/>
      <c r="Q202" s="4"/>
    </row>
    <row r="203">
      <c r="A203" s="235"/>
      <c r="B203" s="235" t="s">
        <v>168</v>
      </c>
      <c r="C203" s="383" t="str">
        <f t="shared" si="27"/>
        <v>n/a</v>
      </c>
      <c r="D203" s="365"/>
      <c r="E203" s="366"/>
      <c r="F203" s="383" t="str">
        <f t="shared" si="29"/>
        <v>n/a</v>
      </c>
      <c r="G203" s="365"/>
      <c r="H203" s="366"/>
      <c r="I203" s="383" t="s">
        <v>718</v>
      </c>
      <c r="J203" s="365"/>
      <c r="K203" s="366"/>
      <c r="L203" s="4"/>
      <c r="M203" s="4"/>
      <c r="N203" s="4"/>
      <c r="O203" s="4"/>
      <c r="P203" s="4"/>
      <c r="Q203" s="4"/>
    </row>
    <row r="204">
      <c r="A204" s="235"/>
      <c r="B204" s="235" t="s">
        <v>366</v>
      </c>
      <c r="C204" s="383" t="str">
        <f t="shared" si="27"/>
        <v>n/a</v>
      </c>
      <c r="D204" s="365"/>
      <c r="E204" s="366"/>
      <c r="F204" s="383" t="str">
        <f t="shared" si="29"/>
        <v>n/a</v>
      </c>
      <c r="G204" s="365"/>
      <c r="H204" s="366"/>
      <c r="I204" s="383" t="s">
        <v>718</v>
      </c>
      <c r="J204" s="365"/>
      <c r="K204" s="366"/>
      <c r="L204" s="4"/>
      <c r="M204" s="4"/>
      <c r="N204" s="4"/>
      <c r="O204" s="4"/>
      <c r="P204" s="4"/>
      <c r="Q204" s="4"/>
    </row>
    <row r="205">
      <c r="A205" s="4"/>
      <c r="B205" s="4"/>
      <c r="C205" s="4"/>
      <c r="D205" s="4"/>
      <c r="E205" s="4"/>
      <c r="F205" s="4"/>
      <c r="G205" s="4"/>
      <c r="H205" s="4"/>
      <c r="I205" s="4"/>
      <c r="J205" s="4"/>
      <c r="K205" s="4"/>
      <c r="L205" s="4"/>
      <c r="M205" s="4"/>
      <c r="N205" s="4"/>
      <c r="O205" s="4"/>
      <c r="P205" s="4"/>
      <c r="Q205" s="4"/>
    </row>
    <row r="206">
      <c r="A206" s="4"/>
      <c r="B206" s="4"/>
      <c r="C206" s="4"/>
      <c r="D206" s="4"/>
      <c r="E206" s="4"/>
      <c r="F206" s="4"/>
      <c r="G206" s="4"/>
      <c r="H206" s="4"/>
      <c r="I206" s="4"/>
      <c r="J206" s="4"/>
      <c r="K206" s="4"/>
      <c r="L206" s="4"/>
      <c r="M206" s="4"/>
      <c r="N206" s="4"/>
      <c r="O206" s="4"/>
      <c r="P206" s="4"/>
      <c r="Q206" s="4"/>
    </row>
    <row r="207">
      <c r="A207" s="4"/>
      <c r="B207" s="4"/>
      <c r="C207" s="4"/>
      <c r="D207" s="4"/>
      <c r="E207" s="4"/>
      <c r="F207" s="4"/>
      <c r="G207" s="4"/>
      <c r="H207" s="4"/>
      <c r="I207" s="4"/>
      <c r="J207" s="4"/>
      <c r="K207" s="4"/>
      <c r="L207" s="4"/>
      <c r="M207" s="4"/>
      <c r="N207" s="4"/>
      <c r="O207" s="4"/>
      <c r="P207" s="4"/>
      <c r="Q207" s="4"/>
    </row>
    <row r="208">
      <c r="A208" s="4"/>
      <c r="B208" s="4"/>
      <c r="C208" s="4"/>
      <c r="D208" s="4"/>
      <c r="E208" s="4"/>
      <c r="F208" s="4"/>
      <c r="G208" s="4"/>
      <c r="H208" s="4"/>
      <c r="I208" s="4"/>
      <c r="J208" s="4"/>
      <c r="K208" s="4"/>
      <c r="L208" s="4"/>
      <c r="M208" s="4"/>
      <c r="N208" s="4"/>
      <c r="O208" s="4"/>
      <c r="P208" s="4"/>
      <c r="Q208" s="4"/>
    </row>
    <row r="209">
      <c r="A209" s="4"/>
      <c r="B209" s="4"/>
      <c r="C209" s="4"/>
      <c r="D209" s="4"/>
      <c r="E209" s="4"/>
      <c r="F209" s="4"/>
      <c r="G209" s="4"/>
      <c r="H209" s="4"/>
      <c r="I209" s="4"/>
      <c r="J209" s="4"/>
      <c r="K209" s="4"/>
      <c r="L209" s="4"/>
      <c r="M209" s="4"/>
      <c r="N209" s="4"/>
      <c r="O209" s="4"/>
      <c r="P209" s="4"/>
      <c r="Q209" s="4"/>
    </row>
    <row r="210">
      <c r="A210" s="4"/>
      <c r="B210" s="4"/>
      <c r="C210" s="4"/>
      <c r="D210" s="4"/>
      <c r="E210" s="4"/>
      <c r="F210" s="4"/>
      <c r="G210" s="4"/>
      <c r="H210" s="4"/>
      <c r="I210" s="4"/>
      <c r="J210" s="4"/>
      <c r="K210" s="4"/>
      <c r="L210" s="4"/>
      <c r="M210" s="4"/>
      <c r="N210" s="4"/>
      <c r="O210" s="4"/>
      <c r="P210" s="4"/>
      <c r="Q210" s="4"/>
    </row>
    <row r="211">
      <c r="A211" s="4"/>
      <c r="B211" s="4"/>
      <c r="C211" s="4"/>
      <c r="D211" s="4"/>
      <c r="E211" s="4"/>
      <c r="F211" s="4"/>
      <c r="G211" s="4"/>
      <c r="H211" s="4"/>
      <c r="I211" s="4"/>
      <c r="J211" s="4"/>
      <c r="K211" s="4"/>
      <c r="L211" s="4"/>
      <c r="M211" s="4"/>
      <c r="N211" s="4"/>
      <c r="O211" s="4"/>
      <c r="P211" s="4"/>
      <c r="Q211" s="4"/>
    </row>
    <row r="212">
      <c r="A212" s="4"/>
      <c r="B212" s="4"/>
      <c r="C212" s="4"/>
      <c r="D212" s="4"/>
      <c r="E212" s="4"/>
      <c r="F212" s="4"/>
      <c r="G212" s="4"/>
      <c r="H212" s="4"/>
      <c r="I212" s="4"/>
      <c r="J212" s="4"/>
      <c r="K212" s="4"/>
      <c r="L212" s="4"/>
      <c r="M212" s="4"/>
      <c r="N212" s="4"/>
      <c r="O212" s="4"/>
      <c r="P212" s="4"/>
      <c r="Q212" s="4"/>
    </row>
    <row r="213">
      <c r="A213" s="4"/>
      <c r="B213" s="4"/>
      <c r="C213" s="4"/>
      <c r="D213" s="4"/>
      <c r="E213" s="4"/>
      <c r="F213" s="4"/>
      <c r="G213" s="4"/>
      <c r="H213" s="4"/>
      <c r="I213" s="4"/>
      <c r="J213" s="4"/>
      <c r="K213" s="4"/>
      <c r="L213" s="4"/>
      <c r="M213" s="4"/>
      <c r="N213" s="4"/>
      <c r="O213" s="4"/>
      <c r="P213" s="4"/>
      <c r="Q213" s="4"/>
    </row>
    <row r="214">
      <c r="A214" s="4"/>
      <c r="B214" s="4"/>
      <c r="C214" s="4"/>
      <c r="D214" s="4"/>
      <c r="E214" s="4"/>
      <c r="F214" s="4"/>
      <c r="G214" s="4"/>
      <c r="H214" s="4"/>
      <c r="I214" s="4"/>
      <c r="J214" s="4"/>
      <c r="K214" s="4"/>
      <c r="L214" s="4"/>
      <c r="M214" s="4"/>
      <c r="N214" s="4"/>
      <c r="O214" s="4"/>
      <c r="P214" s="4"/>
      <c r="Q214" s="4"/>
    </row>
    <row r="215">
      <c r="A215" s="4"/>
      <c r="B215" s="4"/>
      <c r="C215" s="4"/>
      <c r="D215" s="4"/>
      <c r="E215" s="4"/>
      <c r="F215" s="4"/>
      <c r="G215" s="4"/>
      <c r="H215" s="4"/>
      <c r="I215" s="4"/>
      <c r="J215" s="4"/>
      <c r="K215" s="4"/>
      <c r="L215" s="4"/>
      <c r="M215" s="4"/>
      <c r="N215" s="4"/>
      <c r="O215" s="4"/>
      <c r="P215" s="4"/>
      <c r="Q215" s="4"/>
    </row>
    <row r="216">
      <c r="A216" s="4"/>
      <c r="B216" s="4"/>
      <c r="C216" s="4"/>
      <c r="D216" s="4"/>
      <c r="E216" s="4"/>
      <c r="F216" s="4"/>
      <c r="G216" s="4"/>
      <c r="H216" s="4"/>
      <c r="I216" s="4"/>
      <c r="J216" s="4"/>
      <c r="K216" s="4"/>
      <c r="L216" s="4"/>
      <c r="M216" s="4"/>
      <c r="N216" s="4"/>
      <c r="O216" s="4"/>
      <c r="P216" s="4"/>
      <c r="Q216" s="4"/>
    </row>
    <row r="217">
      <c r="A217" s="4"/>
      <c r="B217" s="4"/>
      <c r="C217" s="4"/>
      <c r="D217" s="4"/>
      <c r="E217" s="4"/>
      <c r="F217" s="4"/>
      <c r="G217" s="4"/>
      <c r="H217" s="4"/>
      <c r="I217" s="4"/>
      <c r="J217" s="4"/>
      <c r="K217" s="4"/>
      <c r="L217" s="4"/>
      <c r="M217" s="4"/>
      <c r="N217" s="4"/>
      <c r="O217" s="4"/>
      <c r="P217" s="4"/>
      <c r="Q217" s="4"/>
    </row>
    <row r="218">
      <c r="A218" s="4"/>
      <c r="B218" s="4"/>
      <c r="C218" s="4"/>
      <c r="D218" s="4"/>
      <c r="E218" s="4"/>
      <c r="F218" s="4"/>
      <c r="G218" s="4"/>
      <c r="H218" s="4"/>
      <c r="I218" s="4"/>
      <c r="J218" s="4"/>
      <c r="K218" s="4"/>
      <c r="L218" s="4"/>
      <c r="M218" s="4"/>
      <c r="N218" s="4"/>
      <c r="O218" s="4"/>
      <c r="P218" s="4"/>
      <c r="Q218" s="4"/>
    </row>
    <row r="219">
      <c r="A219" s="4"/>
      <c r="B219" s="4"/>
      <c r="C219" s="4"/>
      <c r="D219" s="4"/>
      <c r="E219" s="4"/>
      <c r="F219" s="4"/>
      <c r="G219" s="4"/>
      <c r="H219" s="4"/>
      <c r="I219" s="4"/>
      <c r="J219" s="4"/>
      <c r="K219" s="4"/>
      <c r="L219" s="4"/>
      <c r="M219" s="4"/>
      <c r="N219" s="4"/>
      <c r="O219" s="4"/>
      <c r="P219" s="4"/>
      <c r="Q219" s="4"/>
    </row>
    <row r="220">
      <c r="A220" s="4"/>
      <c r="B220" s="4"/>
      <c r="C220" s="4"/>
      <c r="D220" s="4"/>
      <c r="E220" s="4"/>
      <c r="F220" s="4"/>
      <c r="G220" s="4"/>
      <c r="H220" s="4"/>
      <c r="I220" s="4"/>
      <c r="J220" s="4"/>
      <c r="K220" s="4"/>
      <c r="L220" s="4"/>
      <c r="M220" s="4"/>
      <c r="N220" s="4"/>
      <c r="O220" s="4"/>
      <c r="P220" s="4"/>
      <c r="Q220" s="4"/>
    </row>
    <row r="221">
      <c r="A221" s="4"/>
      <c r="B221" s="4"/>
      <c r="C221" s="4"/>
      <c r="D221" s="4"/>
      <c r="E221" s="4"/>
      <c r="F221" s="4"/>
      <c r="G221" s="4"/>
      <c r="H221" s="4"/>
      <c r="I221" s="4"/>
      <c r="J221" s="4"/>
      <c r="K221" s="4"/>
      <c r="L221" s="4"/>
      <c r="M221" s="4"/>
      <c r="N221" s="4"/>
      <c r="O221" s="4"/>
      <c r="P221" s="4"/>
      <c r="Q221" s="4"/>
    </row>
    <row r="222">
      <c r="A222" s="4"/>
      <c r="B222" s="4"/>
      <c r="C222" s="4"/>
      <c r="D222" s="4"/>
      <c r="E222" s="4"/>
      <c r="F222" s="4"/>
      <c r="G222" s="4"/>
      <c r="H222" s="4"/>
      <c r="I222" s="4"/>
      <c r="J222" s="4"/>
      <c r="K222" s="4"/>
      <c r="L222" s="4"/>
      <c r="M222" s="4"/>
      <c r="N222" s="4"/>
      <c r="O222" s="4"/>
      <c r="P222" s="4"/>
      <c r="Q222" s="4"/>
    </row>
    <row r="223">
      <c r="A223" s="4"/>
      <c r="B223" s="4"/>
      <c r="C223" s="4"/>
      <c r="D223" s="4"/>
      <c r="E223" s="4"/>
      <c r="F223" s="4"/>
      <c r="G223" s="4"/>
      <c r="H223" s="4"/>
      <c r="I223" s="4"/>
      <c r="J223" s="4"/>
      <c r="K223" s="4"/>
      <c r="L223" s="4"/>
      <c r="M223" s="4"/>
      <c r="N223" s="4"/>
      <c r="O223" s="4"/>
      <c r="P223" s="4"/>
      <c r="Q223" s="4"/>
    </row>
    <row r="224">
      <c r="A224" s="4"/>
      <c r="B224" s="4"/>
      <c r="C224" s="4"/>
      <c r="D224" s="4"/>
      <c r="E224" s="4"/>
      <c r="F224" s="4"/>
      <c r="G224" s="4"/>
      <c r="H224" s="4"/>
      <c r="I224" s="4"/>
      <c r="J224" s="4"/>
      <c r="K224" s="4"/>
      <c r="L224" s="4"/>
      <c r="M224" s="4"/>
      <c r="N224" s="4"/>
      <c r="O224" s="4"/>
      <c r="P224" s="4"/>
      <c r="Q224" s="4"/>
    </row>
    <row r="225">
      <c r="A225" s="4"/>
      <c r="B225" s="4"/>
      <c r="C225" s="4"/>
      <c r="D225" s="4"/>
      <c r="E225" s="4"/>
      <c r="F225" s="4"/>
      <c r="G225" s="4"/>
      <c r="H225" s="4"/>
      <c r="I225" s="4"/>
      <c r="J225" s="4"/>
      <c r="K225" s="4"/>
      <c r="L225" s="4"/>
      <c r="M225" s="4"/>
      <c r="N225" s="4"/>
      <c r="O225" s="4"/>
      <c r="P225" s="4"/>
      <c r="Q225" s="4"/>
    </row>
    <row r="226">
      <c r="A226" s="4"/>
      <c r="B226" s="4"/>
      <c r="C226" s="4"/>
      <c r="D226" s="4"/>
      <c r="E226" s="4"/>
      <c r="F226" s="4"/>
      <c r="G226" s="4"/>
      <c r="H226" s="4"/>
      <c r="I226" s="4"/>
      <c r="J226" s="4"/>
      <c r="K226" s="4"/>
      <c r="L226" s="4"/>
      <c r="M226" s="4"/>
      <c r="N226" s="4"/>
      <c r="O226" s="4"/>
      <c r="P226" s="4"/>
      <c r="Q226" s="4"/>
    </row>
    <row r="227">
      <c r="A227" s="4"/>
      <c r="B227" s="4"/>
      <c r="C227" s="4"/>
      <c r="D227" s="4"/>
      <c r="E227" s="4"/>
      <c r="F227" s="4"/>
      <c r="G227" s="4"/>
      <c r="H227" s="4"/>
      <c r="I227" s="4"/>
      <c r="J227" s="4"/>
      <c r="K227" s="4"/>
      <c r="L227" s="4"/>
      <c r="M227" s="4"/>
      <c r="N227" s="4"/>
      <c r="O227" s="4"/>
      <c r="P227" s="4"/>
      <c r="Q227" s="4"/>
    </row>
    <row r="228">
      <c r="A228" s="4"/>
      <c r="B228" s="4"/>
      <c r="C228" s="4"/>
      <c r="D228" s="4"/>
      <c r="E228" s="4"/>
      <c r="F228" s="4"/>
      <c r="G228" s="4"/>
      <c r="H228" s="4"/>
      <c r="I228" s="4"/>
      <c r="J228" s="4"/>
      <c r="K228" s="4"/>
      <c r="L228" s="4"/>
      <c r="M228" s="4"/>
      <c r="N228" s="4"/>
      <c r="O228" s="4"/>
      <c r="P228" s="4"/>
      <c r="Q228" s="4"/>
    </row>
    <row r="229">
      <c r="A229" s="4"/>
      <c r="B229" s="4"/>
      <c r="C229" s="4"/>
      <c r="D229" s="4"/>
      <c r="E229" s="4"/>
      <c r="F229" s="4"/>
      <c r="G229" s="4"/>
      <c r="H229" s="4"/>
      <c r="I229" s="4"/>
      <c r="J229" s="4"/>
      <c r="K229" s="4"/>
      <c r="L229" s="4"/>
      <c r="M229" s="4"/>
      <c r="N229" s="4"/>
      <c r="O229" s="4"/>
      <c r="P229" s="4"/>
      <c r="Q229" s="4"/>
    </row>
    <row r="230">
      <c r="A230" s="4"/>
      <c r="B230" s="4"/>
      <c r="C230" s="4"/>
      <c r="D230" s="4"/>
      <c r="E230" s="4"/>
      <c r="F230" s="4"/>
      <c r="G230" s="4"/>
      <c r="H230" s="4"/>
      <c r="I230" s="4"/>
      <c r="J230" s="4"/>
      <c r="K230" s="4"/>
      <c r="L230" s="4"/>
      <c r="M230" s="4"/>
      <c r="N230" s="4"/>
      <c r="O230" s="4"/>
      <c r="P230" s="4"/>
      <c r="Q230" s="4"/>
    </row>
    <row r="231">
      <c r="A231" s="4"/>
      <c r="B231" s="4"/>
      <c r="C231" s="4"/>
      <c r="D231" s="4"/>
      <c r="E231" s="4"/>
      <c r="F231" s="4"/>
      <c r="G231" s="4"/>
      <c r="H231" s="4"/>
      <c r="I231" s="4"/>
      <c r="J231" s="4"/>
      <c r="K231" s="4"/>
      <c r="L231" s="4"/>
      <c r="M231" s="4"/>
      <c r="N231" s="4"/>
      <c r="O231" s="4"/>
      <c r="P231" s="4"/>
      <c r="Q231" s="4"/>
    </row>
    <row r="232">
      <c r="A232" s="4"/>
      <c r="B232" s="4"/>
      <c r="C232" s="4"/>
      <c r="D232" s="4"/>
      <c r="E232" s="4"/>
      <c r="F232" s="4"/>
      <c r="G232" s="4"/>
      <c r="H232" s="4"/>
      <c r="I232" s="4"/>
      <c r="J232" s="4"/>
      <c r="K232" s="4"/>
      <c r="L232" s="4"/>
      <c r="M232" s="4"/>
      <c r="N232" s="4"/>
      <c r="O232" s="4"/>
      <c r="P232" s="4"/>
      <c r="Q232" s="4"/>
    </row>
    <row r="233">
      <c r="A233" s="4"/>
      <c r="B233" s="4"/>
      <c r="C233" s="4"/>
      <c r="D233" s="4"/>
      <c r="E233" s="4"/>
      <c r="F233" s="4"/>
      <c r="G233" s="4"/>
      <c r="H233" s="4"/>
      <c r="I233" s="4"/>
      <c r="J233" s="4"/>
      <c r="K233" s="4"/>
      <c r="L233" s="4"/>
      <c r="M233" s="4"/>
      <c r="N233" s="4"/>
      <c r="O233" s="4"/>
      <c r="P233" s="4"/>
      <c r="Q233" s="4"/>
    </row>
    <row r="234">
      <c r="A234" s="4"/>
      <c r="B234" s="4"/>
      <c r="C234" s="4"/>
      <c r="D234" s="4"/>
      <c r="E234" s="4"/>
      <c r="F234" s="4"/>
      <c r="G234" s="4"/>
      <c r="H234" s="4"/>
      <c r="I234" s="4"/>
      <c r="J234" s="4"/>
      <c r="K234" s="4"/>
      <c r="L234" s="4"/>
      <c r="M234" s="4"/>
      <c r="N234" s="4"/>
      <c r="O234" s="4"/>
      <c r="P234" s="4"/>
      <c r="Q234" s="4"/>
    </row>
    <row r="235">
      <c r="A235" s="4"/>
      <c r="B235" s="4"/>
      <c r="C235" s="4"/>
      <c r="D235" s="4"/>
      <c r="E235" s="4"/>
      <c r="F235" s="4"/>
      <c r="G235" s="4"/>
      <c r="H235" s="4"/>
      <c r="I235" s="4"/>
      <c r="J235" s="4"/>
      <c r="K235" s="4"/>
      <c r="L235" s="4"/>
      <c r="M235" s="4"/>
      <c r="N235" s="4"/>
      <c r="O235" s="4"/>
      <c r="P235" s="4"/>
      <c r="Q235" s="4"/>
    </row>
    <row r="236">
      <c r="A236" s="4"/>
      <c r="B236" s="4"/>
      <c r="C236" s="4"/>
      <c r="D236" s="4"/>
      <c r="E236" s="4"/>
      <c r="F236" s="4"/>
      <c r="G236" s="4"/>
      <c r="H236" s="4"/>
      <c r="I236" s="4"/>
      <c r="J236" s="4"/>
      <c r="K236" s="4"/>
      <c r="L236" s="4"/>
      <c r="M236" s="4"/>
      <c r="N236" s="4"/>
      <c r="O236" s="4"/>
      <c r="P236" s="4"/>
      <c r="Q236" s="4"/>
    </row>
    <row r="237">
      <c r="A237" s="4"/>
      <c r="B237" s="4"/>
      <c r="C237" s="4"/>
      <c r="D237" s="4"/>
      <c r="E237" s="4"/>
      <c r="F237" s="4"/>
      <c r="G237" s="4"/>
      <c r="H237" s="4"/>
      <c r="I237" s="4"/>
      <c r="J237" s="4"/>
      <c r="K237" s="4"/>
      <c r="L237" s="4"/>
      <c r="M237" s="4"/>
      <c r="N237" s="4"/>
      <c r="O237" s="4"/>
      <c r="P237" s="4"/>
      <c r="Q237" s="4"/>
    </row>
    <row r="238">
      <c r="A238" s="4"/>
      <c r="B238" s="4"/>
      <c r="C238" s="4"/>
      <c r="D238" s="4"/>
      <c r="E238" s="4"/>
      <c r="F238" s="4"/>
      <c r="G238" s="4"/>
      <c r="H238" s="4"/>
      <c r="I238" s="4"/>
      <c r="J238" s="4"/>
      <c r="K238" s="4"/>
      <c r="L238" s="4"/>
      <c r="M238" s="4"/>
      <c r="N238" s="4"/>
      <c r="O238" s="4"/>
      <c r="P238" s="4"/>
      <c r="Q238" s="4"/>
    </row>
    <row r="239">
      <c r="A239" s="4"/>
      <c r="B239" s="4"/>
      <c r="C239" s="4"/>
      <c r="D239" s="4"/>
      <c r="E239" s="4"/>
      <c r="F239" s="4"/>
      <c r="G239" s="4"/>
      <c r="H239" s="4"/>
      <c r="I239" s="4"/>
      <c r="J239" s="4"/>
      <c r="K239" s="4"/>
      <c r="L239" s="4"/>
      <c r="M239" s="4"/>
      <c r="N239" s="4"/>
      <c r="O239" s="4"/>
      <c r="P239" s="4"/>
      <c r="Q239" s="4"/>
    </row>
    <row r="240">
      <c r="A240" s="4"/>
      <c r="B240" s="4"/>
      <c r="C240" s="4"/>
      <c r="D240" s="4"/>
      <c r="E240" s="4"/>
      <c r="F240" s="4"/>
      <c r="G240" s="4"/>
      <c r="H240" s="4"/>
      <c r="I240" s="4"/>
      <c r="J240" s="4"/>
      <c r="K240" s="4"/>
      <c r="L240" s="4"/>
      <c r="M240" s="4"/>
      <c r="N240" s="4"/>
      <c r="O240" s="4"/>
      <c r="P240" s="4"/>
      <c r="Q240" s="4"/>
    </row>
    <row r="241">
      <c r="A241" s="4"/>
      <c r="B241" s="4"/>
      <c r="C241" s="4"/>
      <c r="D241" s="4"/>
      <c r="E241" s="4"/>
      <c r="F241" s="4"/>
      <c r="G241" s="4"/>
      <c r="H241" s="4"/>
      <c r="I241" s="4"/>
      <c r="J241" s="4"/>
      <c r="K241" s="4"/>
      <c r="L241" s="4"/>
      <c r="M241" s="4"/>
      <c r="N241" s="4"/>
      <c r="O241" s="4"/>
      <c r="P241" s="4"/>
      <c r="Q241" s="4"/>
    </row>
    <row r="242">
      <c r="A242" s="4"/>
      <c r="B242" s="4"/>
      <c r="C242" s="4"/>
      <c r="D242" s="4"/>
      <c r="E242" s="4"/>
      <c r="F242" s="4"/>
      <c r="G242" s="4"/>
      <c r="H242" s="4"/>
      <c r="I242" s="4"/>
      <c r="J242" s="4"/>
      <c r="K242" s="4"/>
      <c r="L242" s="4"/>
      <c r="M242" s="4"/>
      <c r="N242" s="4"/>
      <c r="O242" s="4"/>
      <c r="P242" s="4"/>
      <c r="Q242" s="4"/>
    </row>
    <row r="243">
      <c r="A243" s="4"/>
      <c r="B243" s="4"/>
      <c r="C243" s="4"/>
      <c r="D243" s="4"/>
      <c r="E243" s="4"/>
      <c r="F243" s="4"/>
      <c r="G243" s="4"/>
      <c r="H243" s="4"/>
      <c r="I243" s="4"/>
      <c r="J243" s="4"/>
      <c r="K243" s="4"/>
      <c r="L243" s="4"/>
      <c r="M243" s="4"/>
      <c r="N243" s="4"/>
      <c r="O243" s="4"/>
      <c r="P243" s="4"/>
      <c r="Q243" s="4"/>
    </row>
    <row r="244">
      <c r="A244" s="4"/>
      <c r="B244" s="4"/>
      <c r="C244" s="4"/>
      <c r="D244" s="4"/>
      <c r="E244" s="4"/>
      <c r="F244" s="4"/>
      <c r="G244" s="4"/>
      <c r="H244" s="4"/>
      <c r="I244" s="4"/>
      <c r="J244" s="4"/>
      <c r="K244" s="4"/>
      <c r="L244" s="4"/>
      <c r="M244" s="4"/>
      <c r="N244" s="4"/>
      <c r="O244" s="4"/>
      <c r="P244" s="4"/>
      <c r="Q244" s="4"/>
    </row>
    <row r="245">
      <c r="A245" s="4"/>
      <c r="B245" s="4"/>
      <c r="C245" s="4"/>
      <c r="D245" s="4"/>
      <c r="E245" s="4"/>
      <c r="F245" s="4"/>
      <c r="G245" s="4"/>
      <c r="H245" s="4"/>
      <c r="I245" s="4"/>
      <c r="J245" s="4"/>
      <c r="K245" s="4"/>
      <c r="L245" s="4"/>
      <c r="M245" s="4"/>
      <c r="N245" s="4"/>
      <c r="O245" s="4"/>
      <c r="P245" s="4"/>
      <c r="Q245" s="4"/>
    </row>
    <row r="246">
      <c r="A246" s="4"/>
      <c r="B246" s="4"/>
      <c r="C246" s="4"/>
      <c r="D246" s="4"/>
      <c r="E246" s="4"/>
      <c r="F246" s="4"/>
      <c r="G246" s="4"/>
      <c r="H246" s="4"/>
      <c r="I246" s="4"/>
      <c r="J246" s="4"/>
      <c r="K246" s="4"/>
      <c r="L246" s="4"/>
      <c r="M246" s="4"/>
      <c r="N246" s="4"/>
      <c r="O246" s="4"/>
      <c r="P246" s="4"/>
      <c r="Q246" s="4"/>
    </row>
    <row r="247">
      <c r="A247" s="4"/>
      <c r="B247" s="4"/>
      <c r="C247" s="4"/>
      <c r="D247" s="4"/>
      <c r="E247" s="4"/>
      <c r="F247" s="4"/>
      <c r="G247" s="4"/>
      <c r="H247" s="4"/>
      <c r="I247" s="4"/>
      <c r="J247" s="4"/>
      <c r="K247" s="4"/>
      <c r="L247" s="4"/>
      <c r="M247" s="4"/>
      <c r="N247" s="4"/>
      <c r="O247" s="4"/>
      <c r="P247" s="4"/>
      <c r="Q247" s="4"/>
    </row>
    <row r="248">
      <c r="A248" s="4"/>
      <c r="B248" s="4"/>
      <c r="C248" s="4"/>
      <c r="D248" s="4"/>
      <c r="E248" s="4"/>
      <c r="F248" s="4"/>
      <c r="G248" s="4"/>
      <c r="H248" s="4"/>
      <c r="I248" s="4"/>
      <c r="J248" s="4"/>
      <c r="K248" s="4"/>
      <c r="L248" s="4"/>
      <c r="M248" s="4"/>
      <c r="N248" s="4"/>
      <c r="O248" s="4"/>
      <c r="P248" s="4"/>
      <c r="Q248" s="4"/>
    </row>
    <row r="249">
      <c r="A249" s="4"/>
      <c r="B249" s="4"/>
      <c r="C249" s="4"/>
      <c r="D249" s="4"/>
      <c r="E249" s="4"/>
      <c r="F249" s="4"/>
      <c r="G249" s="4"/>
      <c r="H249" s="4"/>
      <c r="I249" s="4"/>
      <c r="J249" s="4"/>
      <c r="K249" s="4"/>
      <c r="L249" s="4"/>
      <c r="M249" s="4"/>
      <c r="N249" s="4"/>
      <c r="O249" s="4"/>
      <c r="P249" s="4"/>
      <c r="Q249" s="4"/>
    </row>
    <row r="250">
      <c r="A250" s="4"/>
      <c r="B250" s="4"/>
      <c r="C250" s="4"/>
      <c r="D250" s="4"/>
      <c r="E250" s="4"/>
      <c r="F250" s="4"/>
      <c r="G250" s="4"/>
      <c r="H250" s="4"/>
      <c r="I250" s="4"/>
      <c r="J250" s="4"/>
      <c r="K250" s="4"/>
      <c r="L250" s="4"/>
      <c r="M250" s="4"/>
      <c r="N250" s="4"/>
      <c r="O250" s="4"/>
      <c r="P250" s="4"/>
      <c r="Q250" s="4"/>
    </row>
    <row r="251">
      <c r="A251" s="4"/>
      <c r="B251" s="4"/>
      <c r="C251" s="4"/>
      <c r="D251" s="4"/>
      <c r="E251" s="4"/>
      <c r="F251" s="4"/>
      <c r="G251" s="4"/>
      <c r="H251" s="4"/>
      <c r="I251" s="4"/>
      <c r="J251" s="4"/>
      <c r="K251" s="4"/>
      <c r="L251" s="4"/>
      <c r="M251" s="4"/>
      <c r="N251" s="4"/>
      <c r="O251" s="4"/>
      <c r="P251" s="4"/>
      <c r="Q251" s="4"/>
    </row>
    <row r="252">
      <c r="A252" s="4"/>
      <c r="B252" s="4"/>
      <c r="C252" s="4"/>
      <c r="D252" s="4"/>
      <c r="E252" s="4"/>
      <c r="F252" s="4"/>
      <c r="G252" s="4"/>
      <c r="H252" s="4"/>
      <c r="I252" s="4"/>
      <c r="J252" s="4"/>
      <c r="K252" s="4"/>
      <c r="L252" s="4"/>
      <c r="M252" s="4"/>
      <c r="N252" s="4"/>
      <c r="O252" s="4"/>
      <c r="P252" s="4"/>
      <c r="Q252" s="4"/>
    </row>
    <row r="253">
      <c r="A253" s="4"/>
      <c r="B253" s="4"/>
      <c r="C253" s="4"/>
      <c r="D253" s="4"/>
      <c r="E253" s="4"/>
      <c r="F253" s="4"/>
      <c r="G253" s="4"/>
      <c r="H253" s="4"/>
      <c r="I253" s="4"/>
      <c r="J253" s="4"/>
      <c r="K253" s="4"/>
      <c r="L253" s="4"/>
      <c r="M253" s="4"/>
      <c r="N253" s="4"/>
      <c r="O253" s="4"/>
      <c r="P253" s="4"/>
      <c r="Q253" s="4"/>
    </row>
    <row r="254">
      <c r="A254" s="4"/>
      <c r="B254" s="4"/>
      <c r="C254" s="4"/>
      <c r="D254" s="4"/>
      <c r="E254" s="4"/>
      <c r="F254" s="4"/>
      <c r="G254" s="4"/>
      <c r="H254" s="4"/>
      <c r="I254" s="4"/>
      <c r="J254" s="4"/>
      <c r="K254" s="4"/>
      <c r="L254" s="4"/>
      <c r="M254" s="4"/>
      <c r="N254" s="4"/>
      <c r="O254" s="4"/>
      <c r="P254" s="4"/>
      <c r="Q254" s="4"/>
    </row>
    <row r="255">
      <c r="A255" s="4"/>
      <c r="B255" s="4"/>
      <c r="C255" s="4"/>
      <c r="D255" s="4"/>
      <c r="E255" s="4"/>
      <c r="F255" s="4"/>
      <c r="G255" s="4"/>
      <c r="H255" s="4"/>
      <c r="I255" s="4"/>
      <c r="J255" s="4"/>
      <c r="K255" s="4"/>
      <c r="L255" s="4"/>
      <c r="M255" s="4"/>
      <c r="N255" s="4"/>
      <c r="O255" s="4"/>
      <c r="P255" s="4"/>
      <c r="Q255" s="4"/>
    </row>
    <row r="256">
      <c r="A256" s="4"/>
      <c r="B256" s="4"/>
      <c r="C256" s="4"/>
      <c r="D256" s="4"/>
      <c r="E256" s="4"/>
      <c r="F256" s="4"/>
      <c r="G256" s="4"/>
      <c r="H256" s="4"/>
      <c r="I256" s="4"/>
      <c r="J256" s="4"/>
      <c r="K256" s="4"/>
      <c r="L256" s="4"/>
      <c r="M256" s="4"/>
      <c r="N256" s="4"/>
      <c r="O256" s="4"/>
      <c r="P256" s="4"/>
      <c r="Q256" s="4"/>
    </row>
    <row r="257">
      <c r="A257" s="4"/>
      <c r="B257" s="4"/>
      <c r="C257" s="4"/>
      <c r="D257" s="4"/>
      <c r="E257" s="4"/>
      <c r="F257" s="4"/>
      <c r="G257" s="4"/>
      <c r="H257" s="4"/>
      <c r="I257" s="4"/>
      <c r="J257" s="4"/>
      <c r="K257" s="4"/>
      <c r="L257" s="4"/>
      <c r="M257" s="4"/>
      <c r="N257" s="4"/>
      <c r="O257" s="4"/>
      <c r="P257" s="4"/>
      <c r="Q257" s="4"/>
    </row>
    <row r="258">
      <c r="A258" s="4"/>
      <c r="B258" s="4"/>
      <c r="C258" s="4"/>
      <c r="D258" s="4"/>
      <c r="E258" s="4"/>
      <c r="F258" s="4"/>
      <c r="G258" s="4"/>
      <c r="H258" s="4"/>
      <c r="I258" s="4"/>
      <c r="J258" s="4"/>
      <c r="K258" s="4"/>
      <c r="L258" s="4"/>
      <c r="M258" s="4"/>
      <c r="N258" s="4"/>
      <c r="O258" s="4"/>
      <c r="P258" s="4"/>
      <c r="Q258" s="4"/>
    </row>
    <row r="259">
      <c r="A259" s="4"/>
      <c r="B259" s="4"/>
      <c r="C259" s="4"/>
      <c r="D259" s="4"/>
      <c r="E259" s="4"/>
      <c r="F259" s="4"/>
      <c r="G259" s="4"/>
      <c r="H259" s="4"/>
      <c r="I259" s="4"/>
      <c r="J259" s="4"/>
      <c r="K259" s="4"/>
      <c r="L259" s="4"/>
      <c r="M259" s="4"/>
      <c r="N259" s="4"/>
      <c r="O259" s="4"/>
      <c r="P259" s="4"/>
      <c r="Q259" s="4"/>
    </row>
    <row r="260">
      <c r="A260" s="4"/>
      <c r="B260" s="4"/>
      <c r="C260" s="4"/>
      <c r="D260" s="4"/>
      <c r="E260" s="4"/>
      <c r="F260" s="4"/>
      <c r="G260" s="4"/>
      <c r="H260" s="4"/>
      <c r="I260" s="4"/>
      <c r="J260" s="4"/>
      <c r="K260" s="4"/>
      <c r="L260" s="4"/>
      <c r="M260" s="4"/>
      <c r="N260" s="4"/>
      <c r="O260" s="4"/>
      <c r="P260" s="4"/>
      <c r="Q260" s="4"/>
    </row>
    <row r="261">
      <c r="A261" s="4"/>
      <c r="B261" s="4"/>
      <c r="C261" s="4"/>
      <c r="D261" s="4"/>
      <c r="E261" s="4"/>
      <c r="F261" s="4"/>
      <c r="G261" s="4"/>
      <c r="H261" s="4"/>
      <c r="I261" s="4"/>
      <c r="J261" s="4"/>
      <c r="K261" s="4"/>
      <c r="L261" s="4"/>
      <c r="M261" s="4"/>
      <c r="N261" s="4"/>
      <c r="O261" s="4"/>
      <c r="P261" s="4"/>
      <c r="Q261" s="4"/>
    </row>
    <row r="262">
      <c r="A262" s="4"/>
      <c r="B262" s="4"/>
      <c r="C262" s="4"/>
      <c r="D262" s="4"/>
      <c r="E262" s="4"/>
      <c r="F262" s="4"/>
      <c r="G262" s="4"/>
      <c r="H262" s="4"/>
      <c r="I262" s="4"/>
      <c r="J262" s="4"/>
      <c r="K262" s="4"/>
      <c r="L262" s="4"/>
      <c r="M262" s="4"/>
      <c r="N262" s="4"/>
      <c r="O262" s="4"/>
      <c r="P262" s="4"/>
      <c r="Q262" s="4"/>
    </row>
    <row r="263">
      <c r="A263" s="4"/>
      <c r="B263" s="4"/>
      <c r="C263" s="4"/>
      <c r="D263" s="4"/>
      <c r="E263" s="4"/>
      <c r="F263" s="4"/>
      <c r="G263" s="4"/>
      <c r="H263" s="4"/>
      <c r="I263" s="4"/>
      <c r="J263" s="4"/>
      <c r="K263" s="4"/>
      <c r="L263" s="4"/>
      <c r="M263" s="4"/>
      <c r="N263" s="4"/>
      <c r="O263" s="4"/>
      <c r="P263" s="4"/>
      <c r="Q263" s="4"/>
    </row>
    <row r="264">
      <c r="A264" s="4"/>
      <c r="B264" s="4"/>
      <c r="C264" s="4"/>
      <c r="D264" s="4"/>
      <c r="E264" s="4"/>
      <c r="F264" s="4"/>
      <c r="G264" s="4"/>
      <c r="H264" s="4"/>
      <c r="I264" s="4"/>
      <c r="J264" s="4"/>
      <c r="K264" s="4"/>
      <c r="L264" s="4"/>
      <c r="M264" s="4"/>
      <c r="N264" s="4"/>
      <c r="O264" s="4"/>
      <c r="P264" s="4"/>
      <c r="Q264" s="4"/>
    </row>
    <row r="265">
      <c r="A265" s="4"/>
      <c r="B265" s="4"/>
      <c r="C265" s="4"/>
      <c r="D265" s="4"/>
      <c r="E265" s="4"/>
      <c r="F265" s="4"/>
      <c r="G265" s="4"/>
      <c r="H265" s="4"/>
      <c r="I265" s="4"/>
      <c r="J265" s="4"/>
      <c r="K265" s="4"/>
      <c r="L265" s="4"/>
      <c r="M265" s="4"/>
      <c r="N265" s="4"/>
      <c r="O265" s="4"/>
      <c r="P265" s="4"/>
      <c r="Q265" s="4"/>
    </row>
    <row r="266">
      <c r="A266" s="4"/>
      <c r="B266" s="4"/>
      <c r="C266" s="4"/>
      <c r="D266" s="4"/>
      <c r="E266" s="4"/>
      <c r="F266" s="4"/>
      <c r="G266" s="4"/>
      <c r="H266" s="4"/>
      <c r="I266" s="4"/>
      <c r="J266" s="4"/>
      <c r="K266" s="4"/>
      <c r="L266" s="4"/>
      <c r="M266" s="4"/>
      <c r="N266" s="4"/>
      <c r="O266" s="4"/>
      <c r="P266" s="4"/>
      <c r="Q266" s="4"/>
    </row>
    <row r="267">
      <c r="A267" s="4"/>
      <c r="B267" s="4"/>
      <c r="C267" s="4"/>
      <c r="D267" s="4"/>
      <c r="E267" s="4"/>
      <c r="F267" s="4"/>
      <c r="G267" s="4"/>
      <c r="H267" s="4"/>
      <c r="I267" s="4"/>
      <c r="J267" s="4"/>
      <c r="K267" s="4"/>
      <c r="L267" s="4"/>
      <c r="M267" s="4"/>
      <c r="N267" s="4"/>
      <c r="O267" s="4"/>
      <c r="P267" s="4"/>
      <c r="Q267" s="4"/>
    </row>
    <row r="268">
      <c r="A268" s="4"/>
      <c r="B268" s="4"/>
      <c r="C268" s="4"/>
      <c r="D268" s="4"/>
      <c r="E268" s="4"/>
      <c r="F268" s="4"/>
      <c r="G268" s="4"/>
      <c r="H268" s="4"/>
      <c r="I268" s="4"/>
      <c r="J268" s="4"/>
      <c r="K268" s="4"/>
      <c r="L268" s="4"/>
      <c r="M268" s="4"/>
      <c r="N268" s="4"/>
      <c r="O268" s="4"/>
      <c r="P268" s="4"/>
      <c r="Q268" s="4"/>
    </row>
    <row r="269">
      <c r="A269" s="4"/>
      <c r="B269" s="4"/>
      <c r="C269" s="4"/>
      <c r="D269" s="4"/>
      <c r="E269" s="4"/>
      <c r="F269" s="4"/>
      <c r="G269" s="4"/>
      <c r="H269" s="4"/>
      <c r="I269" s="4"/>
      <c r="J269" s="4"/>
      <c r="K269" s="4"/>
      <c r="L269" s="4"/>
      <c r="M269" s="4"/>
      <c r="N269" s="4"/>
      <c r="O269" s="4"/>
      <c r="P269" s="4"/>
      <c r="Q269" s="4"/>
    </row>
    <row r="270">
      <c r="A270" s="4"/>
      <c r="B270" s="4"/>
      <c r="C270" s="4"/>
      <c r="D270" s="4"/>
      <c r="E270" s="4"/>
      <c r="F270" s="4"/>
      <c r="G270" s="4"/>
      <c r="H270" s="4"/>
      <c r="I270" s="4"/>
      <c r="J270" s="4"/>
      <c r="K270" s="4"/>
      <c r="L270" s="4"/>
      <c r="M270" s="4"/>
      <c r="N270" s="4"/>
      <c r="O270" s="4"/>
      <c r="P270" s="4"/>
      <c r="Q270" s="4"/>
    </row>
    <row r="271">
      <c r="A271" s="4"/>
      <c r="B271" s="4"/>
      <c r="C271" s="4"/>
      <c r="D271" s="4"/>
      <c r="E271" s="4"/>
      <c r="F271" s="4"/>
      <c r="G271" s="4"/>
      <c r="H271" s="4"/>
      <c r="I271" s="4"/>
      <c r="J271" s="4"/>
      <c r="K271" s="4"/>
      <c r="L271" s="4"/>
      <c r="M271" s="4"/>
      <c r="N271" s="4"/>
      <c r="O271" s="4"/>
      <c r="P271" s="4"/>
      <c r="Q271" s="4"/>
    </row>
    <row r="272">
      <c r="A272" s="4"/>
      <c r="B272" s="4"/>
      <c r="C272" s="4"/>
      <c r="D272" s="4"/>
      <c r="E272" s="4"/>
      <c r="F272" s="4"/>
      <c r="G272" s="4"/>
      <c r="H272" s="4"/>
      <c r="I272" s="4"/>
      <c r="J272" s="4"/>
      <c r="K272" s="4"/>
      <c r="L272" s="4"/>
      <c r="M272" s="4"/>
      <c r="N272" s="4"/>
      <c r="O272" s="4"/>
      <c r="P272" s="4"/>
      <c r="Q272" s="4"/>
    </row>
    <row r="273">
      <c r="A273" s="4"/>
      <c r="B273" s="4"/>
      <c r="C273" s="4"/>
      <c r="D273" s="4"/>
      <c r="E273" s="4"/>
      <c r="F273" s="4"/>
      <c r="G273" s="4"/>
      <c r="H273" s="4"/>
      <c r="I273" s="4"/>
      <c r="J273" s="4"/>
      <c r="K273" s="4"/>
      <c r="L273" s="4"/>
      <c r="M273" s="4"/>
      <c r="N273" s="4"/>
      <c r="O273" s="4"/>
      <c r="P273" s="4"/>
      <c r="Q273" s="4"/>
    </row>
    <row r="274">
      <c r="A274" s="4"/>
      <c r="B274" s="4"/>
      <c r="C274" s="4"/>
      <c r="D274" s="4"/>
      <c r="E274" s="4"/>
      <c r="F274" s="4"/>
      <c r="G274" s="4"/>
      <c r="H274" s="4"/>
      <c r="I274" s="4"/>
      <c r="J274" s="4"/>
      <c r="K274" s="4"/>
      <c r="L274" s="4"/>
      <c r="M274" s="4"/>
      <c r="N274" s="4"/>
      <c r="O274" s="4"/>
      <c r="P274" s="4"/>
      <c r="Q274" s="4"/>
    </row>
    <row r="275">
      <c r="A275" s="4"/>
      <c r="B275" s="4"/>
      <c r="C275" s="4"/>
      <c r="D275" s="4"/>
      <c r="E275" s="4"/>
      <c r="F275" s="4"/>
      <c r="G275" s="4"/>
      <c r="H275" s="4"/>
      <c r="I275" s="4"/>
      <c r="J275" s="4"/>
      <c r="K275" s="4"/>
      <c r="L275" s="4"/>
      <c r="M275" s="4"/>
      <c r="N275" s="4"/>
      <c r="O275" s="4"/>
      <c r="P275" s="4"/>
      <c r="Q275" s="4"/>
    </row>
    <row r="276">
      <c r="A276" s="4"/>
      <c r="B276" s="4"/>
      <c r="C276" s="4"/>
      <c r="D276" s="4"/>
      <c r="E276" s="4"/>
      <c r="F276" s="4"/>
      <c r="G276" s="4"/>
      <c r="H276" s="4"/>
      <c r="I276" s="4"/>
      <c r="J276" s="4"/>
      <c r="K276" s="4"/>
      <c r="L276" s="4"/>
      <c r="M276" s="4"/>
      <c r="N276" s="4"/>
      <c r="O276" s="4"/>
      <c r="P276" s="4"/>
      <c r="Q276" s="4"/>
    </row>
    <row r="277">
      <c r="A277" s="4"/>
      <c r="B277" s="4"/>
      <c r="C277" s="4"/>
      <c r="D277" s="4"/>
      <c r="E277" s="4"/>
      <c r="F277" s="4"/>
      <c r="G277" s="4"/>
      <c r="H277" s="4"/>
      <c r="I277" s="4"/>
      <c r="J277" s="4"/>
      <c r="K277" s="4"/>
      <c r="L277" s="4"/>
      <c r="M277" s="4"/>
      <c r="N277" s="4"/>
      <c r="O277" s="4"/>
      <c r="P277" s="4"/>
      <c r="Q277" s="4"/>
    </row>
    <row r="278">
      <c r="A278" s="4"/>
      <c r="B278" s="4"/>
      <c r="C278" s="4"/>
      <c r="D278" s="4"/>
      <c r="E278" s="4"/>
      <c r="F278" s="4"/>
      <c r="G278" s="4"/>
      <c r="H278" s="4"/>
      <c r="I278" s="4"/>
      <c r="J278" s="4"/>
      <c r="K278" s="4"/>
      <c r="L278" s="4"/>
      <c r="M278" s="4"/>
      <c r="N278" s="4"/>
      <c r="O278" s="4"/>
      <c r="P278" s="4"/>
      <c r="Q278" s="4"/>
    </row>
    <row r="279">
      <c r="A279" s="4"/>
      <c r="B279" s="4"/>
      <c r="C279" s="4"/>
      <c r="D279" s="4"/>
      <c r="E279" s="4"/>
      <c r="F279" s="4"/>
      <c r="G279" s="4"/>
      <c r="H279" s="4"/>
      <c r="I279" s="4"/>
      <c r="J279" s="4"/>
      <c r="K279" s="4"/>
      <c r="L279" s="4"/>
      <c r="M279" s="4"/>
      <c r="N279" s="4"/>
      <c r="O279" s="4"/>
      <c r="P279" s="4"/>
      <c r="Q279" s="4"/>
    </row>
    <row r="280">
      <c r="A280" s="4"/>
      <c r="B280" s="4"/>
      <c r="C280" s="4"/>
      <c r="D280" s="4"/>
      <c r="E280" s="4"/>
      <c r="F280" s="4"/>
      <c r="G280" s="4"/>
      <c r="H280" s="4"/>
      <c r="I280" s="4"/>
      <c r="J280" s="4"/>
      <c r="K280" s="4"/>
      <c r="L280" s="4"/>
      <c r="M280" s="4"/>
      <c r="N280" s="4"/>
      <c r="O280" s="4"/>
      <c r="P280" s="4"/>
      <c r="Q280" s="4"/>
    </row>
    <row r="281">
      <c r="A281" s="4"/>
      <c r="B281" s="4"/>
      <c r="C281" s="4"/>
      <c r="D281" s="4"/>
      <c r="E281" s="4"/>
      <c r="F281" s="4"/>
      <c r="G281" s="4"/>
      <c r="H281" s="4"/>
      <c r="I281" s="4"/>
      <c r="J281" s="4"/>
      <c r="K281" s="4"/>
      <c r="L281" s="4"/>
      <c r="M281" s="4"/>
      <c r="N281" s="4"/>
      <c r="O281" s="4"/>
      <c r="P281" s="4"/>
      <c r="Q281" s="4"/>
    </row>
    <row r="282">
      <c r="A282" s="4"/>
      <c r="B282" s="4"/>
      <c r="C282" s="4"/>
      <c r="D282" s="4"/>
      <c r="E282" s="4"/>
      <c r="F282" s="4"/>
      <c r="G282" s="4"/>
      <c r="H282" s="4"/>
      <c r="I282" s="4"/>
      <c r="J282" s="4"/>
      <c r="K282" s="4"/>
      <c r="L282" s="4"/>
      <c r="M282" s="4"/>
      <c r="N282" s="4"/>
      <c r="O282" s="4"/>
      <c r="P282" s="4"/>
      <c r="Q282" s="4"/>
    </row>
    <row r="283">
      <c r="A283" s="4"/>
      <c r="B283" s="4"/>
      <c r="C283" s="4"/>
      <c r="D283" s="4"/>
      <c r="E283" s="4"/>
      <c r="F283" s="4"/>
      <c r="G283" s="4"/>
      <c r="H283" s="4"/>
      <c r="I283" s="4"/>
      <c r="J283" s="4"/>
      <c r="K283" s="4"/>
      <c r="L283" s="4"/>
      <c r="M283" s="4"/>
      <c r="N283" s="4"/>
      <c r="O283" s="4"/>
      <c r="P283" s="4"/>
      <c r="Q283" s="4"/>
    </row>
    <row r="284">
      <c r="A284" s="4"/>
      <c r="B284" s="4"/>
      <c r="C284" s="4"/>
      <c r="D284" s="4"/>
      <c r="E284" s="4"/>
      <c r="F284" s="4"/>
      <c r="G284" s="4"/>
      <c r="H284" s="4"/>
      <c r="I284" s="4"/>
      <c r="J284" s="4"/>
      <c r="K284" s="4"/>
      <c r="L284" s="4"/>
      <c r="M284" s="4"/>
      <c r="N284" s="4"/>
      <c r="O284" s="4"/>
      <c r="P284" s="4"/>
      <c r="Q284" s="4"/>
    </row>
    <row r="285">
      <c r="A285" s="4"/>
      <c r="B285" s="4"/>
      <c r="C285" s="4"/>
      <c r="D285" s="4"/>
      <c r="E285" s="4"/>
      <c r="F285" s="4"/>
      <c r="G285" s="4"/>
      <c r="H285" s="4"/>
      <c r="I285" s="4"/>
      <c r="J285" s="4"/>
      <c r="K285" s="4"/>
      <c r="L285" s="4"/>
      <c r="M285" s="4"/>
      <c r="N285" s="4"/>
      <c r="O285" s="4"/>
      <c r="P285" s="4"/>
      <c r="Q285" s="4"/>
    </row>
    <row r="286">
      <c r="A286" s="4"/>
      <c r="B286" s="4"/>
      <c r="C286" s="4"/>
      <c r="D286" s="4"/>
      <c r="E286" s="4"/>
      <c r="F286" s="4"/>
      <c r="G286" s="4"/>
      <c r="H286" s="4"/>
      <c r="I286" s="4"/>
      <c r="J286" s="4"/>
      <c r="K286" s="4"/>
      <c r="L286" s="4"/>
      <c r="M286" s="4"/>
      <c r="N286" s="4"/>
      <c r="O286" s="4"/>
      <c r="P286" s="4"/>
      <c r="Q286" s="4"/>
    </row>
    <row r="287">
      <c r="A287" s="4"/>
      <c r="B287" s="4"/>
      <c r="C287" s="4"/>
      <c r="D287" s="4"/>
      <c r="E287" s="4"/>
      <c r="F287" s="4"/>
      <c r="G287" s="4"/>
      <c r="H287" s="4"/>
      <c r="I287" s="4"/>
      <c r="J287" s="4"/>
      <c r="K287" s="4"/>
      <c r="L287" s="4"/>
      <c r="M287" s="4"/>
      <c r="N287" s="4"/>
      <c r="O287" s="4"/>
      <c r="P287" s="4"/>
      <c r="Q287" s="4"/>
    </row>
    <row r="288">
      <c r="A288" s="4"/>
      <c r="B288" s="4"/>
      <c r="C288" s="4"/>
      <c r="D288" s="4"/>
      <c r="E288" s="4"/>
      <c r="F288" s="4"/>
      <c r="G288" s="4"/>
      <c r="H288" s="4"/>
      <c r="I288" s="4"/>
      <c r="J288" s="4"/>
      <c r="K288" s="4"/>
      <c r="L288" s="4"/>
      <c r="M288" s="4"/>
      <c r="N288" s="4"/>
      <c r="O288" s="4"/>
      <c r="P288" s="4"/>
      <c r="Q288" s="4"/>
    </row>
    <row r="289">
      <c r="A289" s="4"/>
      <c r="B289" s="4"/>
      <c r="C289" s="4"/>
      <c r="D289" s="4"/>
      <c r="E289" s="4"/>
      <c r="F289" s="4"/>
      <c r="G289" s="4"/>
      <c r="H289" s="4"/>
      <c r="I289" s="4"/>
      <c r="J289" s="4"/>
      <c r="K289" s="4"/>
      <c r="L289" s="4"/>
      <c r="M289" s="4"/>
      <c r="N289" s="4"/>
      <c r="O289" s="4"/>
      <c r="P289" s="4"/>
      <c r="Q289" s="4"/>
    </row>
    <row r="290">
      <c r="A290" s="4"/>
      <c r="B290" s="4"/>
      <c r="C290" s="4"/>
      <c r="D290" s="4"/>
      <c r="E290" s="4"/>
      <c r="F290" s="4"/>
      <c r="G290" s="4"/>
      <c r="H290" s="4"/>
      <c r="I290" s="4"/>
      <c r="J290" s="4"/>
      <c r="K290" s="4"/>
      <c r="L290" s="4"/>
      <c r="M290" s="4"/>
      <c r="N290" s="4"/>
      <c r="O290" s="4"/>
      <c r="P290" s="4"/>
      <c r="Q290" s="4"/>
    </row>
    <row r="291">
      <c r="A291" s="4"/>
      <c r="B291" s="4"/>
      <c r="C291" s="4"/>
      <c r="D291" s="4"/>
      <c r="E291" s="4"/>
      <c r="F291" s="4"/>
      <c r="G291" s="4"/>
      <c r="H291" s="4"/>
      <c r="I291" s="4"/>
      <c r="J291" s="4"/>
      <c r="K291" s="4"/>
      <c r="L291" s="4"/>
      <c r="M291" s="4"/>
      <c r="N291" s="4"/>
      <c r="O291" s="4"/>
      <c r="P291" s="4"/>
      <c r="Q291" s="4"/>
    </row>
    <row r="292">
      <c r="A292" s="4"/>
      <c r="B292" s="4"/>
      <c r="C292" s="4"/>
      <c r="D292" s="4"/>
      <c r="E292" s="4"/>
      <c r="F292" s="4"/>
      <c r="G292" s="4"/>
      <c r="H292" s="4"/>
      <c r="I292" s="4"/>
      <c r="J292" s="4"/>
      <c r="K292" s="4"/>
      <c r="L292" s="4"/>
      <c r="M292" s="4"/>
      <c r="N292" s="4"/>
      <c r="O292" s="4"/>
      <c r="P292" s="4"/>
      <c r="Q292" s="4"/>
    </row>
    <row r="293">
      <c r="A293" s="4"/>
      <c r="B293" s="4"/>
      <c r="C293" s="4"/>
      <c r="D293" s="4"/>
      <c r="E293" s="4"/>
      <c r="F293" s="4"/>
      <c r="G293" s="4"/>
      <c r="H293" s="4"/>
      <c r="I293" s="4"/>
      <c r="J293" s="4"/>
      <c r="K293" s="4"/>
      <c r="L293" s="4"/>
      <c r="M293" s="4"/>
      <c r="N293" s="4"/>
      <c r="O293" s="4"/>
      <c r="P293" s="4"/>
      <c r="Q293" s="4"/>
    </row>
    <row r="294">
      <c r="A294" s="4"/>
      <c r="B294" s="4"/>
      <c r="C294" s="4"/>
      <c r="D294" s="4"/>
      <c r="E294" s="4"/>
      <c r="F294" s="4"/>
      <c r="G294" s="4"/>
      <c r="H294" s="4"/>
      <c r="I294" s="4"/>
      <c r="J294" s="4"/>
      <c r="K294" s="4"/>
      <c r="L294" s="4"/>
      <c r="M294" s="4"/>
      <c r="N294" s="4"/>
      <c r="O294" s="4"/>
      <c r="P294" s="4"/>
      <c r="Q294" s="4"/>
    </row>
    <row r="295">
      <c r="A295" s="4"/>
      <c r="B295" s="4"/>
      <c r="C295" s="4"/>
      <c r="D295" s="4"/>
      <c r="E295" s="4"/>
      <c r="F295" s="4"/>
      <c r="G295" s="4"/>
      <c r="H295" s="4"/>
      <c r="I295" s="4"/>
      <c r="J295" s="4"/>
      <c r="K295" s="4"/>
      <c r="L295" s="4"/>
      <c r="M295" s="4"/>
      <c r="N295" s="4"/>
      <c r="O295" s="4"/>
      <c r="P295" s="4"/>
      <c r="Q295" s="4"/>
    </row>
    <row r="296">
      <c r="A296" s="4"/>
      <c r="B296" s="4"/>
      <c r="C296" s="4"/>
      <c r="D296" s="4"/>
      <c r="E296" s="4"/>
      <c r="F296" s="4"/>
      <c r="G296" s="4"/>
      <c r="H296" s="4"/>
      <c r="I296" s="4"/>
      <c r="J296" s="4"/>
      <c r="K296" s="4"/>
      <c r="L296" s="4"/>
      <c r="M296" s="4"/>
      <c r="N296" s="4"/>
      <c r="O296" s="4"/>
      <c r="P296" s="4"/>
      <c r="Q296" s="4"/>
    </row>
    <row r="297">
      <c r="A297" s="4"/>
      <c r="B297" s="4"/>
      <c r="C297" s="4"/>
      <c r="D297" s="4"/>
      <c r="E297" s="4"/>
      <c r="F297" s="4"/>
      <c r="G297" s="4"/>
      <c r="H297" s="4"/>
      <c r="I297" s="4"/>
      <c r="J297" s="4"/>
      <c r="K297" s="4"/>
      <c r="L297" s="4"/>
      <c r="M297" s="4"/>
      <c r="N297" s="4"/>
      <c r="O297" s="4"/>
      <c r="P297" s="4"/>
      <c r="Q297" s="4"/>
    </row>
    <row r="298">
      <c r="A298" s="4"/>
      <c r="B298" s="4"/>
      <c r="C298" s="4"/>
      <c r="D298" s="4"/>
      <c r="E298" s="4"/>
      <c r="F298" s="4"/>
      <c r="G298" s="4"/>
      <c r="H298" s="4"/>
      <c r="I298" s="4"/>
      <c r="J298" s="4"/>
      <c r="K298" s="4"/>
      <c r="L298" s="4"/>
      <c r="M298" s="4"/>
      <c r="N298" s="4"/>
      <c r="O298" s="4"/>
      <c r="P298" s="4"/>
      <c r="Q298" s="4"/>
    </row>
    <row r="299">
      <c r="A299" s="4"/>
      <c r="B299" s="4"/>
      <c r="C299" s="4"/>
      <c r="D299" s="4"/>
      <c r="E299" s="4"/>
      <c r="F299" s="4"/>
      <c r="G299" s="4"/>
      <c r="H299" s="4"/>
      <c r="I299" s="4"/>
      <c r="J299" s="4"/>
      <c r="K299" s="4"/>
      <c r="L299" s="4"/>
      <c r="M299" s="4"/>
      <c r="N299" s="4"/>
      <c r="O299" s="4"/>
      <c r="P299" s="4"/>
      <c r="Q299" s="4"/>
    </row>
    <row r="300">
      <c r="A300" s="4"/>
      <c r="B300" s="4"/>
      <c r="C300" s="4"/>
      <c r="D300" s="4"/>
      <c r="E300" s="4"/>
      <c r="F300" s="4"/>
      <c r="G300" s="4"/>
      <c r="H300" s="4"/>
      <c r="I300" s="4"/>
      <c r="J300" s="4"/>
      <c r="K300" s="4"/>
      <c r="L300" s="4"/>
      <c r="M300" s="4"/>
      <c r="N300" s="4"/>
      <c r="O300" s="4"/>
      <c r="P300" s="4"/>
      <c r="Q300" s="4"/>
    </row>
    <row r="301">
      <c r="A301" s="4"/>
      <c r="B301" s="4"/>
      <c r="C301" s="4"/>
      <c r="D301" s="4"/>
      <c r="E301" s="4"/>
      <c r="F301" s="4"/>
      <c r="G301" s="4"/>
      <c r="H301" s="4"/>
      <c r="I301" s="4"/>
      <c r="J301" s="4"/>
      <c r="K301" s="4"/>
      <c r="L301" s="4"/>
      <c r="M301" s="4"/>
      <c r="N301" s="4"/>
      <c r="O301" s="4"/>
      <c r="P301" s="4"/>
      <c r="Q301" s="4"/>
    </row>
    <row r="302">
      <c r="A302" s="4"/>
      <c r="B302" s="4"/>
      <c r="C302" s="4"/>
      <c r="D302" s="4"/>
      <c r="E302" s="4"/>
      <c r="F302" s="4"/>
      <c r="G302" s="4"/>
      <c r="H302" s="4"/>
      <c r="I302" s="4"/>
      <c r="J302" s="4"/>
      <c r="K302" s="4"/>
      <c r="L302" s="4"/>
      <c r="M302" s="4"/>
      <c r="N302" s="4"/>
      <c r="O302" s="4"/>
      <c r="P302" s="4"/>
      <c r="Q302" s="4"/>
    </row>
    <row r="303">
      <c r="A303" s="4"/>
      <c r="B303" s="4"/>
      <c r="C303" s="4"/>
      <c r="D303" s="4"/>
      <c r="E303" s="4"/>
      <c r="F303" s="4"/>
      <c r="G303" s="4"/>
      <c r="H303" s="4"/>
      <c r="I303" s="4"/>
      <c r="J303" s="4"/>
      <c r="K303" s="4"/>
      <c r="L303" s="4"/>
      <c r="M303" s="4"/>
      <c r="N303" s="4"/>
      <c r="O303" s="4"/>
      <c r="P303" s="4"/>
      <c r="Q303" s="4"/>
    </row>
    <row r="304">
      <c r="A304" s="4"/>
      <c r="B304" s="4"/>
      <c r="C304" s="4"/>
      <c r="D304" s="4"/>
      <c r="E304" s="4"/>
      <c r="F304" s="4"/>
      <c r="G304" s="4"/>
      <c r="H304" s="4"/>
      <c r="I304" s="4"/>
      <c r="J304" s="4"/>
      <c r="K304" s="4"/>
      <c r="L304" s="4"/>
      <c r="M304" s="4"/>
      <c r="N304" s="4"/>
      <c r="O304" s="4"/>
      <c r="P304" s="4"/>
      <c r="Q304" s="4"/>
    </row>
    <row r="305">
      <c r="A305" s="4"/>
      <c r="B305" s="4"/>
      <c r="C305" s="4"/>
      <c r="D305" s="4"/>
      <c r="E305" s="4"/>
      <c r="F305" s="4"/>
      <c r="G305" s="4"/>
      <c r="H305" s="4"/>
      <c r="I305" s="4"/>
      <c r="J305" s="4"/>
      <c r="K305" s="4"/>
      <c r="L305" s="4"/>
      <c r="M305" s="4"/>
      <c r="N305" s="4"/>
      <c r="O305" s="4"/>
      <c r="P305" s="4"/>
      <c r="Q305" s="4"/>
    </row>
    <row r="306">
      <c r="A306" s="4"/>
      <c r="B306" s="4"/>
      <c r="C306" s="4"/>
      <c r="D306" s="4"/>
      <c r="E306" s="4"/>
      <c r="F306" s="4"/>
      <c r="G306" s="4"/>
      <c r="H306" s="4"/>
      <c r="I306" s="4"/>
      <c r="J306" s="4"/>
      <c r="K306" s="4"/>
      <c r="L306" s="4"/>
      <c r="M306" s="4"/>
      <c r="N306" s="4"/>
      <c r="O306" s="4"/>
      <c r="P306" s="4"/>
      <c r="Q306" s="4"/>
    </row>
    <row r="307">
      <c r="A307" s="4"/>
      <c r="B307" s="4"/>
      <c r="C307" s="4"/>
      <c r="D307" s="4"/>
      <c r="E307" s="4"/>
      <c r="F307" s="4"/>
      <c r="G307" s="4"/>
      <c r="H307" s="4"/>
      <c r="I307" s="4"/>
      <c r="J307" s="4"/>
      <c r="K307" s="4"/>
      <c r="L307" s="4"/>
      <c r="M307" s="4"/>
      <c r="N307" s="4"/>
      <c r="O307" s="4"/>
      <c r="P307" s="4"/>
      <c r="Q307" s="4"/>
    </row>
    <row r="308">
      <c r="A308" s="4"/>
      <c r="B308" s="4"/>
      <c r="C308" s="4"/>
      <c r="D308" s="4"/>
      <c r="E308" s="4"/>
      <c r="F308" s="4"/>
      <c r="G308" s="4"/>
      <c r="H308" s="4"/>
      <c r="I308" s="4"/>
      <c r="J308" s="4"/>
      <c r="K308" s="4"/>
      <c r="L308" s="4"/>
      <c r="M308" s="4"/>
      <c r="N308" s="4"/>
      <c r="O308" s="4"/>
      <c r="P308" s="4"/>
      <c r="Q308" s="4"/>
    </row>
    <row r="309">
      <c r="A309" s="4"/>
      <c r="B309" s="4"/>
      <c r="C309" s="4"/>
      <c r="D309" s="4"/>
      <c r="E309" s="4"/>
      <c r="F309" s="4"/>
      <c r="G309" s="4"/>
      <c r="H309" s="4"/>
      <c r="I309" s="4"/>
      <c r="J309" s="4"/>
      <c r="K309" s="4"/>
      <c r="L309" s="4"/>
      <c r="M309" s="4"/>
      <c r="N309" s="4"/>
      <c r="O309" s="4"/>
      <c r="P309" s="4"/>
      <c r="Q309" s="4"/>
    </row>
    <row r="310">
      <c r="A310" s="4"/>
      <c r="B310" s="4"/>
      <c r="C310" s="4"/>
      <c r="D310" s="4"/>
      <c r="E310" s="4"/>
      <c r="F310" s="4"/>
      <c r="G310" s="4"/>
      <c r="H310" s="4"/>
      <c r="I310" s="4"/>
      <c r="J310" s="4"/>
      <c r="K310" s="4"/>
      <c r="L310" s="4"/>
      <c r="M310" s="4"/>
      <c r="N310" s="4"/>
      <c r="O310" s="4"/>
      <c r="P310" s="4"/>
      <c r="Q310" s="4"/>
    </row>
    <row r="311">
      <c r="A311" s="4"/>
      <c r="B311" s="4"/>
      <c r="C311" s="4"/>
      <c r="D311" s="4"/>
      <c r="E311" s="4"/>
      <c r="F311" s="4"/>
      <c r="G311" s="4"/>
      <c r="H311" s="4"/>
      <c r="I311" s="4"/>
      <c r="J311" s="4"/>
      <c r="K311" s="4"/>
      <c r="L311" s="4"/>
      <c r="M311" s="4"/>
      <c r="N311" s="4"/>
      <c r="O311" s="4"/>
      <c r="P311" s="4"/>
      <c r="Q311" s="4"/>
    </row>
    <row r="312">
      <c r="A312" s="4"/>
      <c r="B312" s="4"/>
      <c r="C312" s="4"/>
      <c r="D312" s="4"/>
      <c r="E312" s="4"/>
      <c r="F312" s="4"/>
      <c r="G312" s="4"/>
      <c r="H312" s="4"/>
      <c r="I312" s="4"/>
      <c r="J312" s="4"/>
      <c r="K312" s="4"/>
      <c r="L312" s="4"/>
      <c r="M312" s="4"/>
      <c r="N312" s="4"/>
      <c r="O312" s="4"/>
      <c r="P312" s="4"/>
      <c r="Q312" s="4"/>
    </row>
    <row r="313">
      <c r="A313" s="4"/>
      <c r="B313" s="4"/>
      <c r="C313" s="4"/>
      <c r="D313" s="4"/>
      <c r="E313" s="4"/>
      <c r="F313" s="4"/>
      <c r="G313" s="4"/>
      <c r="H313" s="4"/>
      <c r="I313" s="4"/>
      <c r="J313" s="4"/>
      <c r="K313" s="4"/>
      <c r="L313" s="4"/>
      <c r="M313" s="4"/>
      <c r="N313" s="4"/>
      <c r="O313" s="4"/>
      <c r="P313" s="4"/>
      <c r="Q313" s="4"/>
    </row>
    <row r="314">
      <c r="A314" s="4"/>
      <c r="B314" s="4"/>
      <c r="C314" s="4"/>
      <c r="D314" s="4"/>
      <c r="E314" s="4"/>
      <c r="F314" s="4"/>
      <c r="G314" s="4"/>
      <c r="H314" s="4"/>
      <c r="I314" s="4"/>
      <c r="J314" s="4"/>
      <c r="K314" s="4"/>
      <c r="L314" s="4"/>
      <c r="M314" s="4"/>
      <c r="N314" s="4"/>
      <c r="O314" s="4"/>
      <c r="P314" s="4"/>
      <c r="Q314" s="4"/>
    </row>
    <row r="315">
      <c r="A315" s="4"/>
      <c r="B315" s="4"/>
      <c r="C315" s="4"/>
      <c r="D315" s="4"/>
      <c r="E315" s="4"/>
      <c r="F315" s="4"/>
      <c r="G315" s="4"/>
      <c r="H315" s="4"/>
      <c r="I315" s="4"/>
      <c r="J315" s="4"/>
      <c r="K315" s="4"/>
      <c r="L315" s="4"/>
      <c r="M315" s="4"/>
      <c r="N315" s="4"/>
      <c r="O315" s="4"/>
      <c r="P315" s="4"/>
      <c r="Q315" s="4"/>
    </row>
    <row r="316">
      <c r="A316" s="4"/>
      <c r="B316" s="4"/>
      <c r="C316" s="4"/>
      <c r="D316" s="4"/>
      <c r="E316" s="4"/>
      <c r="F316" s="4"/>
      <c r="G316" s="4"/>
      <c r="H316" s="4"/>
      <c r="I316" s="4"/>
      <c r="J316" s="4"/>
      <c r="K316" s="4"/>
      <c r="L316" s="4"/>
      <c r="M316" s="4"/>
      <c r="N316" s="4"/>
      <c r="O316" s="4"/>
      <c r="P316" s="4"/>
      <c r="Q316" s="4"/>
    </row>
    <row r="317">
      <c r="A317" s="4"/>
      <c r="B317" s="4"/>
      <c r="C317" s="4"/>
      <c r="D317" s="4"/>
      <c r="E317" s="4"/>
      <c r="F317" s="4"/>
      <c r="G317" s="4"/>
      <c r="H317" s="4"/>
      <c r="I317" s="4"/>
      <c r="J317" s="4"/>
      <c r="K317" s="4"/>
      <c r="L317" s="4"/>
      <c r="M317" s="4"/>
      <c r="N317" s="4"/>
      <c r="O317" s="4"/>
      <c r="P317" s="4"/>
      <c r="Q317" s="4"/>
    </row>
    <row r="318">
      <c r="A318" s="4"/>
      <c r="B318" s="4"/>
      <c r="C318" s="4"/>
      <c r="D318" s="4"/>
      <c r="E318" s="4"/>
      <c r="F318" s="4"/>
      <c r="G318" s="4"/>
      <c r="H318" s="4"/>
      <c r="I318" s="4"/>
      <c r="J318" s="4"/>
      <c r="K318" s="4"/>
      <c r="L318" s="4"/>
      <c r="M318" s="4"/>
      <c r="N318" s="4"/>
      <c r="O318" s="4"/>
      <c r="P318" s="4"/>
      <c r="Q318" s="4"/>
    </row>
    <row r="319">
      <c r="A319" s="4"/>
      <c r="B319" s="4"/>
      <c r="C319" s="4"/>
      <c r="D319" s="4"/>
      <c r="E319" s="4"/>
      <c r="F319" s="4"/>
      <c r="G319" s="4"/>
      <c r="H319" s="4"/>
      <c r="I319" s="4"/>
      <c r="J319" s="4"/>
      <c r="K319" s="4"/>
      <c r="L319" s="4"/>
      <c r="M319" s="4"/>
      <c r="N319" s="4"/>
      <c r="O319" s="4"/>
      <c r="P319" s="4"/>
      <c r="Q319" s="4"/>
    </row>
    <row r="320">
      <c r="A320" s="4"/>
      <c r="B320" s="4"/>
      <c r="C320" s="4"/>
      <c r="D320" s="4"/>
      <c r="E320" s="4"/>
      <c r="F320" s="4"/>
      <c r="G320" s="4"/>
      <c r="H320" s="4"/>
      <c r="I320" s="4"/>
      <c r="J320" s="4"/>
      <c r="K320" s="4"/>
      <c r="L320" s="4"/>
      <c r="M320" s="4"/>
      <c r="N320" s="4"/>
      <c r="O320" s="4"/>
      <c r="P320" s="4"/>
      <c r="Q320" s="4"/>
    </row>
    <row r="321">
      <c r="A321" s="4"/>
      <c r="B321" s="4"/>
      <c r="C321" s="4"/>
      <c r="D321" s="4"/>
      <c r="E321" s="4"/>
      <c r="F321" s="4"/>
      <c r="G321" s="4"/>
      <c r="H321" s="4"/>
      <c r="I321" s="4"/>
      <c r="J321" s="4"/>
      <c r="K321" s="4"/>
      <c r="L321" s="4"/>
      <c r="M321" s="4"/>
      <c r="N321" s="4"/>
      <c r="O321" s="4"/>
      <c r="P321" s="4"/>
      <c r="Q321" s="4"/>
    </row>
    <row r="322">
      <c r="A322" s="4"/>
      <c r="B322" s="4"/>
      <c r="C322" s="4"/>
      <c r="D322" s="4"/>
      <c r="E322" s="4"/>
      <c r="F322" s="4"/>
      <c r="G322" s="4"/>
      <c r="H322" s="4"/>
      <c r="I322" s="4"/>
      <c r="J322" s="4"/>
      <c r="K322" s="4"/>
      <c r="L322" s="4"/>
      <c r="M322" s="4"/>
      <c r="N322" s="4"/>
      <c r="O322" s="4"/>
      <c r="P322" s="4"/>
      <c r="Q322" s="4"/>
    </row>
    <row r="323">
      <c r="A323" s="4"/>
      <c r="B323" s="4"/>
      <c r="C323" s="4"/>
      <c r="D323" s="4"/>
      <c r="E323" s="4"/>
      <c r="F323" s="4"/>
      <c r="G323" s="4"/>
      <c r="H323" s="4"/>
      <c r="I323" s="4"/>
      <c r="J323" s="4"/>
      <c r="K323" s="4"/>
      <c r="L323" s="4"/>
      <c r="M323" s="4"/>
      <c r="N323" s="4"/>
      <c r="O323" s="4"/>
      <c r="P323" s="4"/>
      <c r="Q323" s="4"/>
    </row>
    <row r="324">
      <c r="A324" s="4"/>
      <c r="B324" s="4"/>
      <c r="C324" s="4"/>
      <c r="D324" s="4"/>
      <c r="E324" s="4"/>
      <c r="F324" s="4"/>
      <c r="G324" s="4"/>
      <c r="H324" s="4"/>
      <c r="I324" s="4"/>
      <c r="J324" s="4"/>
      <c r="K324" s="4"/>
      <c r="L324" s="4"/>
      <c r="M324" s="4"/>
      <c r="N324" s="4"/>
      <c r="O324" s="4"/>
      <c r="P324" s="4"/>
      <c r="Q324" s="4"/>
    </row>
    <row r="325">
      <c r="A325" s="4"/>
      <c r="B325" s="4"/>
      <c r="C325" s="4"/>
      <c r="D325" s="4"/>
      <c r="E325" s="4"/>
      <c r="F325" s="4"/>
      <c r="G325" s="4"/>
      <c r="H325" s="4"/>
      <c r="I325" s="4"/>
      <c r="J325" s="4"/>
      <c r="K325" s="4"/>
      <c r="L325" s="4"/>
      <c r="M325" s="4"/>
      <c r="N325" s="4"/>
      <c r="O325" s="4"/>
      <c r="P325" s="4"/>
      <c r="Q325" s="4"/>
    </row>
    <row r="326">
      <c r="A326" s="4"/>
      <c r="B326" s="4"/>
      <c r="C326" s="4"/>
      <c r="D326" s="4"/>
      <c r="E326" s="4"/>
      <c r="F326" s="4"/>
      <c r="G326" s="4"/>
      <c r="H326" s="4"/>
      <c r="I326" s="4"/>
      <c r="J326" s="4"/>
      <c r="K326" s="4"/>
      <c r="L326" s="4"/>
      <c r="M326" s="4"/>
      <c r="N326" s="4"/>
      <c r="O326" s="4"/>
      <c r="P326" s="4"/>
      <c r="Q326" s="4"/>
    </row>
    <row r="327">
      <c r="A327" s="4"/>
      <c r="B327" s="4"/>
      <c r="C327" s="4"/>
      <c r="D327" s="4"/>
      <c r="E327" s="4"/>
      <c r="F327" s="4"/>
      <c r="G327" s="4"/>
      <c r="H327" s="4"/>
      <c r="I327" s="4"/>
      <c r="J327" s="4"/>
      <c r="K327" s="4"/>
      <c r="L327" s="4"/>
      <c r="M327" s="4"/>
      <c r="N327" s="4"/>
      <c r="O327" s="4"/>
      <c r="P327" s="4"/>
      <c r="Q327" s="4"/>
    </row>
    <row r="328">
      <c r="A328" s="4"/>
      <c r="B328" s="4"/>
      <c r="C328" s="4"/>
      <c r="D328" s="4"/>
      <c r="E328" s="4"/>
      <c r="F328" s="4"/>
      <c r="G328" s="4"/>
      <c r="H328" s="4"/>
      <c r="I328" s="4"/>
      <c r="J328" s="4"/>
      <c r="K328" s="4"/>
      <c r="L328" s="4"/>
      <c r="M328" s="4"/>
      <c r="N328" s="4"/>
      <c r="O328" s="4"/>
      <c r="P328" s="4"/>
      <c r="Q328" s="4"/>
    </row>
    <row r="329">
      <c r="A329" s="4"/>
      <c r="B329" s="4"/>
      <c r="C329" s="4"/>
      <c r="D329" s="4"/>
      <c r="E329" s="4"/>
      <c r="F329" s="4"/>
      <c r="G329" s="4"/>
      <c r="H329" s="4"/>
      <c r="I329" s="4"/>
      <c r="J329" s="4"/>
      <c r="K329" s="4"/>
      <c r="L329" s="4"/>
      <c r="M329" s="4"/>
      <c r="N329" s="4"/>
      <c r="O329" s="4"/>
      <c r="P329" s="4"/>
      <c r="Q329" s="4"/>
    </row>
    <row r="330">
      <c r="A330" s="4"/>
      <c r="B330" s="4"/>
      <c r="C330" s="4"/>
      <c r="D330" s="4"/>
      <c r="E330" s="4"/>
      <c r="F330" s="4"/>
      <c r="G330" s="4"/>
      <c r="H330" s="4"/>
      <c r="I330" s="4"/>
      <c r="J330" s="4"/>
      <c r="K330" s="4"/>
      <c r="L330" s="4"/>
      <c r="M330" s="4"/>
      <c r="N330" s="4"/>
      <c r="O330" s="4"/>
      <c r="P330" s="4"/>
      <c r="Q330" s="4"/>
    </row>
    <row r="331">
      <c r="A331" s="4"/>
      <c r="B331" s="4"/>
      <c r="C331" s="4"/>
      <c r="D331" s="4"/>
      <c r="E331" s="4"/>
      <c r="F331" s="4"/>
      <c r="G331" s="4"/>
      <c r="H331" s="4"/>
      <c r="I331" s="4"/>
      <c r="J331" s="4"/>
      <c r="K331" s="4"/>
      <c r="L331" s="4"/>
      <c r="M331" s="4"/>
      <c r="N331" s="4"/>
      <c r="O331" s="4"/>
      <c r="P331" s="4"/>
      <c r="Q331" s="4"/>
    </row>
    <row r="332">
      <c r="A332" s="4"/>
      <c r="B332" s="4"/>
      <c r="C332" s="4"/>
      <c r="D332" s="4"/>
      <c r="E332" s="4"/>
      <c r="F332" s="4"/>
      <c r="G332" s="4"/>
      <c r="H332" s="4"/>
      <c r="I332" s="4"/>
      <c r="J332" s="4"/>
      <c r="K332" s="4"/>
      <c r="L332" s="4"/>
      <c r="M332" s="4"/>
      <c r="N332" s="4"/>
      <c r="O332" s="4"/>
      <c r="P332" s="4"/>
      <c r="Q332" s="4"/>
    </row>
    <row r="333">
      <c r="A333" s="4"/>
      <c r="B333" s="4"/>
      <c r="C333" s="4"/>
      <c r="D333" s="4"/>
      <c r="E333" s="4"/>
      <c r="F333" s="4"/>
      <c r="G333" s="4"/>
      <c r="H333" s="4"/>
      <c r="I333" s="4"/>
      <c r="J333" s="4"/>
      <c r="K333" s="4"/>
      <c r="L333" s="4"/>
      <c r="M333" s="4"/>
      <c r="N333" s="4"/>
      <c r="O333" s="4"/>
      <c r="P333" s="4"/>
      <c r="Q333" s="4"/>
    </row>
    <row r="334">
      <c r="A334" s="4"/>
      <c r="B334" s="4"/>
      <c r="C334" s="4"/>
      <c r="D334" s="4"/>
      <c r="E334" s="4"/>
      <c r="F334" s="4"/>
      <c r="G334" s="4"/>
      <c r="H334" s="4"/>
      <c r="I334" s="4"/>
      <c r="J334" s="4"/>
      <c r="K334" s="4"/>
      <c r="L334" s="4"/>
      <c r="M334" s="4"/>
      <c r="N334" s="4"/>
      <c r="O334" s="4"/>
      <c r="P334" s="4"/>
      <c r="Q334" s="4"/>
    </row>
    <row r="335">
      <c r="A335" s="4"/>
      <c r="B335" s="4"/>
      <c r="C335" s="4"/>
      <c r="D335" s="4"/>
      <c r="E335" s="4"/>
      <c r="F335" s="4"/>
      <c r="G335" s="4"/>
      <c r="H335" s="4"/>
      <c r="I335" s="4"/>
      <c r="J335" s="4"/>
      <c r="K335" s="4"/>
      <c r="L335" s="4"/>
      <c r="M335" s="4"/>
      <c r="N335" s="4"/>
      <c r="O335" s="4"/>
      <c r="P335" s="4"/>
      <c r="Q335" s="4"/>
    </row>
    <row r="336">
      <c r="A336" s="4"/>
      <c r="B336" s="4"/>
      <c r="C336" s="4"/>
      <c r="D336" s="4"/>
      <c r="E336" s="4"/>
      <c r="F336" s="4"/>
      <c r="G336" s="4"/>
      <c r="H336" s="4"/>
      <c r="I336" s="4"/>
      <c r="J336" s="4"/>
      <c r="K336" s="4"/>
      <c r="L336" s="4"/>
      <c r="M336" s="4"/>
      <c r="N336" s="4"/>
      <c r="O336" s="4"/>
      <c r="P336" s="4"/>
      <c r="Q336" s="4"/>
    </row>
    <row r="337">
      <c r="A337" s="4"/>
      <c r="B337" s="4"/>
      <c r="C337" s="4"/>
      <c r="D337" s="4"/>
      <c r="E337" s="4"/>
      <c r="F337" s="4"/>
      <c r="G337" s="4"/>
      <c r="H337" s="4"/>
      <c r="I337" s="4"/>
      <c r="J337" s="4"/>
      <c r="K337" s="4"/>
      <c r="L337" s="4"/>
      <c r="M337" s="4"/>
      <c r="N337" s="4"/>
      <c r="O337" s="4"/>
      <c r="P337" s="4"/>
      <c r="Q337" s="4"/>
    </row>
    <row r="338">
      <c r="A338" s="4"/>
      <c r="B338" s="4"/>
      <c r="C338" s="4"/>
      <c r="D338" s="4"/>
      <c r="E338" s="4"/>
      <c r="F338" s="4"/>
      <c r="G338" s="4"/>
      <c r="H338" s="4"/>
      <c r="I338" s="4"/>
      <c r="J338" s="4"/>
      <c r="K338" s="4"/>
      <c r="L338" s="4"/>
      <c r="M338" s="4"/>
      <c r="N338" s="4"/>
      <c r="O338" s="4"/>
      <c r="P338" s="4"/>
      <c r="Q338" s="4"/>
    </row>
    <row r="339">
      <c r="A339" s="4"/>
      <c r="B339" s="4"/>
      <c r="C339" s="4"/>
      <c r="D339" s="4"/>
      <c r="E339" s="4"/>
      <c r="F339" s="4"/>
      <c r="G339" s="4"/>
      <c r="H339" s="4"/>
      <c r="I339" s="4"/>
      <c r="J339" s="4"/>
      <c r="K339" s="4"/>
      <c r="L339" s="4"/>
      <c r="M339" s="4"/>
      <c r="N339" s="4"/>
      <c r="O339" s="4"/>
      <c r="P339" s="4"/>
      <c r="Q339" s="4"/>
    </row>
    <row r="340">
      <c r="A340" s="4"/>
      <c r="B340" s="4"/>
      <c r="C340" s="4"/>
      <c r="D340" s="4"/>
      <c r="E340" s="4"/>
      <c r="F340" s="4"/>
      <c r="G340" s="4"/>
      <c r="H340" s="4"/>
      <c r="I340" s="4"/>
      <c r="J340" s="4"/>
      <c r="K340" s="4"/>
      <c r="L340" s="4"/>
      <c r="M340" s="4"/>
      <c r="N340" s="4"/>
      <c r="O340" s="4"/>
      <c r="P340" s="4"/>
      <c r="Q340" s="4"/>
    </row>
    <row r="341">
      <c r="A341" s="4"/>
      <c r="B341" s="4"/>
      <c r="C341" s="4"/>
      <c r="D341" s="4"/>
      <c r="E341" s="4"/>
      <c r="F341" s="4"/>
      <c r="G341" s="4"/>
      <c r="H341" s="4"/>
      <c r="I341" s="4"/>
      <c r="J341" s="4"/>
      <c r="K341" s="4"/>
      <c r="L341" s="4"/>
      <c r="M341" s="4"/>
      <c r="N341" s="4"/>
      <c r="O341" s="4"/>
      <c r="P341" s="4"/>
      <c r="Q341" s="4"/>
    </row>
    <row r="342">
      <c r="A342" s="4"/>
      <c r="B342" s="4"/>
      <c r="C342" s="4"/>
      <c r="D342" s="4"/>
      <c r="E342" s="4"/>
      <c r="F342" s="4"/>
      <c r="G342" s="4"/>
      <c r="H342" s="4"/>
      <c r="I342" s="4"/>
      <c r="J342" s="4"/>
      <c r="K342" s="4"/>
      <c r="L342" s="4"/>
      <c r="M342" s="4"/>
      <c r="N342" s="4"/>
      <c r="O342" s="4"/>
      <c r="P342" s="4"/>
      <c r="Q342" s="4"/>
    </row>
    <row r="343">
      <c r="A343" s="4"/>
      <c r="B343" s="4"/>
      <c r="C343" s="4"/>
      <c r="D343" s="4"/>
      <c r="E343" s="4"/>
      <c r="F343" s="4"/>
      <c r="G343" s="4"/>
      <c r="H343" s="4"/>
      <c r="I343" s="4"/>
      <c r="J343" s="4"/>
      <c r="K343" s="4"/>
      <c r="L343" s="4"/>
      <c r="M343" s="4"/>
      <c r="N343" s="4"/>
      <c r="O343" s="4"/>
      <c r="P343" s="4"/>
      <c r="Q343" s="4"/>
    </row>
    <row r="344">
      <c r="A344" s="4"/>
      <c r="B344" s="4"/>
      <c r="C344" s="4"/>
      <c r="D344" s="4"/>
      <c r="E344" s="4"/>
      <c r="F344" s="4"/>
      <c r="G344" s="4"/>
      <c r="H344" s="4"/>
      <c r="I344" s="4"/>
      <c r="J344" s="4"/>
      <c r="K344" s="4"/>
      <c r="L344" s="4"/>
      <c r="M344" s="4"/>
      <c r="N344" s="4"/>
      <c r="O344" s="4"/>
      <c r="P344" s="4"/>
      <c r="Q344" s="4"/>
    </row>
    <row r="345">
      <c r="A345" s="4"/>
      <c r="B345" s="4"/>
      <c r="C345" s="4"/>
      <c r="D345" s="4"/>
      <c r="E345" s="4"/>
      <c r="F345" s="4"/>
      <c r="G345" s="4"/>
      <c r="H345" s="4"/>
      <c r="I345" s="4"/>
      <c r="J345" s="4"/>
      <c r="K345" s="4"/>
      <c r="L345" s="4"/>
      <c r="M345" s="4"/>
      <c r="N345" s="4"/>
      <c r="O345" s="4"/>
      <c r="P345" s="4"/>
      <c r="Q345" s="4"/>
    </row>
    <row r="346">
      <c r="A346" s="4"/>
      <c r="B346" s="4"/>
      <c r="C346" s="4"/>
      <c r="D346" s="4"/>
      <c r="E346" s="4"/>
      <c r="F346" s="4"/>
      <c r="G346" s="4"/>
      <c r="H346" s="4"/>
      <c r="I346" s="4"/>
      <c r="J346" s="4"/>
      <c r="K346" s="4"/>
      <c r="L346" s="4"/>
      <c r="M346" s="4"/>
      <c r="N346" s="4"/>
      <c r="O346" s="4"/>
      <c r="P346" s="4"/>
      <c r="Q346" s="4"/>
    </row>
    <row r="347">
      <c r="A347" s="4"/>
      <c r="B347" s="4"/>
      <c r="C347" s="4"/>
      <c r="D347" s="4"/>
      <c r="E347" s="4"/>
      <c r="F347" s="4"/>
      <c r="G347" s="4"/>
      <c r="H347" s="4"/>
      <c r="I347" s="4"/>
      <c r="J347" s="4"/>
      <c r="K347" s="4"/>
      <c r="L347" s="4"/>
      <c r="M347" s="4"/>
      <c r="N347" s="4"/>
      <c r="O347" s="4"/>
      <c r="P347" s="4"/>
      <c r="Q347" s="4"/>
    </row>
    <row r="348">
      <c r="A348" s="4"/>
      <c r="B348" s="4"/>
      <c r="C348" s="4"/>
      <c r="D348" s="4"/>
      <c r="E348" s="4"/>
      <c r="F348" s="4"/>
      <c r="G348" s="4"/>
      <c r="H348" s="4"/>
      <c r="I348" s="4"/>
      <c r="J348" s="4"/>
      <c r="K348" s="4"/>
      <c r="L348" s="4"/>
      <c r="M348" s="4"/>
      <c r="N348" s="4"/>
      <c r="O348" s="4"/>
      <c r="P348" s="4"/>
      <c r="Q348" s="4"/>
    </row>
    <row r="349">
      <c r="A349" s="4"/>
      <c r="B349" s="4"/>
      <c r="C349" s="4"/>
      <c r="D349" s="4"/>
      <c r="E349" s="4"/>
      <c r="F349" s="4"/>
      <c r="G349" s="4"/>
      <c r="H349" s="4"/>
      <c r="I349" s="4"/>
      <c r="J349" s="4"/>
      <c r="K349" s="4"/>
      <c r="L349" s="4"/>
      <c r="M349" s="4"/>
      <c r="N349" s="4"/>
      <c r="O349" s="4"/>
      <c r="P349" s="4"/>
      <c r="Q349" s="4"/>
    </row>
    <row r="350">
      <c r="A350" s="4"/>
      <c r="B350" s="4"/>
      <c r="C350" s="4"/>
      <c r="D350" s="4"/>
      <c r="E350" s="4"/>
      <c r="F350" s="4"/>
      <c r="G350" s="4"/>
      <c r="H350" s="4"/>
      <c r="I350" s="4"/>
      <c r="J350" s="4"/>
      <c r="K350" s="4"/>
      <c r="L350" s="4"/>
      <c r="M350" s="4"/>
      <c r="N350" s="4"/>
      <c r="O350" s="4"/>
      <c r="P350" s="4"/>
      <c r="Q350" s="4"/>
    </row>
    <row r="351">
      <c r="A351" s="4"/>
      <c r="B351" s="4"/>
      <c r="C351" s="4"/>
      <c r="D351" s="4"/>
      <c r="E351" s="4"/>
      <c r="F351" s="4"/>
      <c r="G351" s="4"/>
      <c r="H351" s="4"/>
      <c r="I351" s="4"/>
      <c r="J351" s="4"/>
      <c r="K351" s="4"/>
      <c r="L351" s="4"/>
      <c r="M351" s="4"/>
      <c r="N351" s="4"/>
      <c r="O351" s="4"/>
      <c r="P351" s="4"/>
      <c r="Q351" s="4"/>
    </row>
    <row r="352">
      <c r="A352" s="4"/>
      <c r="B352" s="4"/>
      <c r="C352" s="4"/>
      <c r="D352" s="4"/>
      <c r="E352" s="4"/>
      <c r="F352" s="4"/>
      <c r="G352" s="4"/>
      <c r="H352" s="4"/>
      <c r="I352" s="4"/>
      <c r="J352" s="4"/>
      <c r="K352" s="4"/>
      <c r="L352" s="4"/>
      <c r="M352" s="4"/>
      <c r="N352" s="4"/>
      <c r="O352" s="4"/>
      <c r="P352" s="4"/>
      <c r="Q352" s="4"/>
    </row>
    <row r="353">
      <c r="A353" s="4"/>
      <c r="B353" s="4"/>
      <c r="C353" s="4"/>
      <c r="D353" s="4"/>
      <c r="E353" s="4"/>
      <c r="F353" s="4"/>
      <c r="G353" s="4"/>
      <c r="H353" s="4"/>
      <c r="I353" s="4"/>
      <c r="J353" s="4"/>
      <c r="K353" s="4"/>
      <c r="L353" s="4"/>
      <c r="M353" s="4"/>
      <c r="N353" s="4"/>
      <c r="O353" s="4"/>
      <c r="P353" s="4"/>
      <c r="Q353" s="4"/>
    </row>
    <row r="354">
      <c r="A354" s="4"/>
      <c r="B354" s="4"/>
      <c r="C354" s="4"/>
      <c r="D354" s="4"/>
      <c r="E354" s="4"/>
      <c r="F354" s="4"/>
      <c r="G354" s="4"/>
      <c r="H354" s="4"/>
      <c r="I354" s="4"/>
      <c r="J354" s="4"/>
      <c r="K354" s="4"/>
      <c r="L354" s="4"/>
      <c r="M354" s="4"/>
      <c r="N354" s="4"/>
      <c r="O354" s="4"/>
      <c r="P354" s="4"/>
      <c r="Q354" s="4"/>
    </row>
    <row r="355">
      <c r="A355" s="4"/>
      <c r="B355" s="4"/>
      <c r="C355" s="4"/>
      <c r="D355" s="4"/>
      <c r="E355" s="4"/>
      <c r="F355" s="4"/>
      <c r="G355" s="4"/>
      <c r="H355" s="4"/>
      <c r="I355" s="4"/>
      <c r="J355" s="4"/>
      <c r="K355" s="4"/>
      <c r="L355" s="4"/>
      <c r="M355" s="4"/>
      <c r="N355" s="4"/>
      <c r="O355" s="4"/>
      <c r="P355" s="4"/>
      <c r="Q355" s="4"/>
    </row>
    <row r="356">
      <c r="A356" s="4"/>
      <c r="B356" s="4"/>
      <c r="C356" s="4"/>
      <c r="D356" s="4"/>
      <c r="E356" s="4"/>
      <c r="F356" s="4"/>
      <c r="G356" s="4"/>
      <c r="H356" s="4"/>
      <c r="I356" s="4"/>
      <c r="J356" s="4"/>
      <c r="K356" s="4"/>
      <c r="L356" s="4"/>
      <c r="M356" s="4"/>
      <c r="N356" s="4"/>
      <c r="O356" s="4"/>
      <c r="P356" s="4"/>
      <c r="Q356" s="4"/>
    </row>
    <row r="357">
      <c r="A357" s="4"/>
      <c r="B357" s="4"/>
      <c r="C357" s="4"/>
      <c r="D357" s="4"/>
      <c r="E357" s="4"/>
      <c r="F357" s="4"/>
      <c r="G357" s="4"/>
      <c r="H357" s="4"/>
      <c r="I357" s="4"/>
      <c r="J357" s="4"/>
      <c r="K357" s="4"/>
      <c r="L357" s="4"/>
      <c r="M357" s="4"/>
      <c r="N357" s="4"/>
      <c r="O357" s="4"/>
      <c r="P357" s="4"/>
      <c r="Q357" s="4"/>
    </row>
    <row r="358">
      <c r="A358" s="4"/>
      <c r="B358" s="4"/>
      <c r="C358" s="4"/>
      <c r="D358" s="4"/>
      <c r="E358" s="4"/>
      <c r="F358" s="4"/>
      <c r="G358" s="4"/>
      <c r="H358" s="4"/>
      <c r="I358" s="4"/>
      <c r="J358" s="4"/>
      <c r="K358" s="4"/>
      <c r="L358" s="4"/>
      <c r="M358" s="4"/>
      <c r="N358" s="4"/>
      <c r="O358" s="4"/>
      <c r="P358" s="4"/>
      <c r="Q358" s="4"/>
    </row>
    <row r="359">
      <c r="A359" s="4"/>
      <c r="B359" s="4"/>
      <c r="C359" s="4"/>
      <c r="D359" s="4"/>
      <c r="E359" s="4"/>
      <c r="F359" s="4"/>
      <c r="G359" s="4"/>
      <c r="H359" s="4"/>
      <c r="I359" s="4"/>
      <c r="J359" s="4"/>
      <c r="K359" s="4"/>
      <c r="L359" s="4"/>
      <c r="M359" s="4"/>
      <c r="N359" s="4"/>
      <c r="O359" s="4"/>
      <c r="P359" s="4"/>
      <c r="Q359" s="4"/>
    </row>
    <row r="360">
      <c r="A360" s="4"/>
      <c r="B360" s="4"/>
      <c r="C360" s="4"/>
      <c r="D360" s="4"/>
      <c r="E360" s="4"/>
      <c r="F360" s="4"/>
      <c r="G360" s="4"/>
      <c r="H360" s="4"/>
      <c r="I360" s="4"/>
      <c r="J360" s="4"/>
      <c r="K360" s="4"/>
      <c r="L360" s="4"/>
      <c r="M360" s="4"/>
      <c r="N360" s="4"/>
      <c r="O360" s="4"/>
      <c r="P360" s="4"/>
      <c r="Q360" s="4"/>
    </row>
    <row r="361">
      <c r="A361" s="4"/>
      <c r="B361" s="4"/>
      <c r="C361" s="4"/>
      <c r="D361" s="4"/>
      <c r="E361" s="4"/>
      <c r="F361" s="4"/>
      <c r="G361" s="4"/>
      <c r="H361" s="4"/>
      <c r="I361" s="4"/>
      <c r="J361" s="4"/>
      <c r="K361" s="4"/>
      <c r="L361" s="4"/>
      <c r="M361" s="4"/>
      <c r="N361" s="4"/>
      <c r="O361" s="4"/>
      <c r="P361" s="4"/>
      <c r="Q361" s="4"/>
    </row>
    <row r="362">
      <c r="A362" s="4"/>
      <c r="B362" s="4"/>
      <c r="C362" s="4"/>
      <c r="D362" s="4"/>
      <c r="E362" s="4"/>
      <c r="F362" s="4"/>
      <c r="G362" s="4"/>
      <c r="H362" s="4"/>
      <c r="I362" s="4"/>
      <c r="J362" s="4"/>
      <c r="K362" s="4"/>
      <c r="L362" s="4"/>
      <c r="M362" s="4"/>
      <c r="N362" s="4"/>
      <c r="O362" s="4"/>
      <c r="P362" s="4"/>
      <c r="Q362" s="4"/>
    </row>
    <row r="363">
      <c r="A363" s="4"/>
      <c r="B363" s="4"/>
      <c r="C363" s="4"/>
      <c r="D363" s="4"/>
      <c r="E363" s="4"/>
      <c r="F363" s="4"/>
      <c r="G363" s="4"/>
      <c r="H363" s="4"/>
      <c r="I363" s="4"/>
      <c r="J363" s="4"/>
      <c r="K363" s="4"/>
      <c r="L363" s="4"/>
      <c r="M363" s="4"/>
      <c r="N363" s="4"/>
      <c r="O363" s="4"/>
      <c r="P363" s="4"/>
      <c r="Q363" s="4"/>
    </row>
    <row r="364">
      <c r="A364" s="4"/>
      <c r="B364" s="4"/>
      <c r="C364" s="4"/>
      <c r="D364" s="4"/>
      <c r="E364" s="4"/>
      <c r="F364" s="4"/>
      <c r="G364" s="4"/>
      <c r="H364" s="4"/>
      <c r="I364" s="4"/>
      <c r="J364" s="4"/>
      <c r="K364" s="4"/>
      <c r="L364" s="4"/>
      <c r="M364" s="4"/>
      <c r="N364" s="4"/>
      <c r="O364" s="4"/>
      <c r="P364" s="4"/>
      <c r="Q364" s="4"/>
    </row>
    <row r="365">
      <c r="A365" s="4"/>
      <c r="B365" s="4"/>
      <c r="C365" s="4"/>
      <c r="D365" s="4"/>
      <c r="E365" s="4"/>
      <c r="F365" s="4"/>
      <c r="G365" s="4"/>
      <c r="H365" s="4"/>
      <c r="I365" s="4"/>
      <c r="J365" s="4"/>
      <c r="K365" s="4"/>
      <c r="L365" s="4"/>
      <c r="M365" s="4"/>
      <c r="N365" s="4"/>
      <c r="O365" s="4"/>
      <c r="P365" s="4"/>
      <c r="Q365" s="4"/>
    </row>
    <row r="366">
      <c r="A366" s="4"/>
      <c r="B366" s="4"/>
      <c r="C366" s="4"/>
      <c r="D366" s="4"/>
      <c r="E366" s="4"/>
      <c r="F366" s="4"/>
      <c r="G366" s="4"/>
      <c r="H366" s="4"/>
      <c r="I366" s="4"/>
      <c r="J366" s="4"/>
      <c r="K366" s="4"/>
      <c r="L366" s="4"/>
      <c r="M366" s="4"/>
      <c r="N366" s="4"/>
      <c r="O366" s="4"/>
      <c r="P366" s="4"/>
      <c r="Q366" s="4"/>
    </row>
    <row r="367">
      <c r="A367" s="4"/>
      <c r="B367" s="4"/>
      <c r="C367" s="4"/>
      <c r="D367" s="4"/>
      <c r="E367" s="4"/>
      <c r="F367" s="4"/>
      <c r="G367" s="4"/>
      <c r="H367" s="4"/>
      <c r="I367" s="4"/>
      <c r="J367" s="4"/>
      <c r="K367" s="4"/>
      <c r="L367" s="4"/>
      <c r="M367" s="4"/>
      <c r="N367" s="4"/>
      <c r="O367" s="4"/>
      <c r="P367" s="4"/>
      <c r="Q367" s="4"/>
    </row>
    <row r="368">
      <c r="A368" s="4"/>
      <c r="B368" s="4"/>
      <c r="C368" s="4"/>
      <c r="D368" s="4"/>
      <c r="E368" s="4"/>
      <c r="F368" s="4"/>
      <c r="G368" s="4"/>
      <c r="H368" s="4"/>
      <c r="I368" s="4"/>
      <c r="J368" s="4"/>
      <c r="K368" s="4"/>
      <c r="L368" s="4"/>
      <c r="M368" s="4"/>
      <c r="N368" s="4"/>
      <c r="O368" s="4"/>
      <c r="P368" s="4"/>
      <c r="Q368" s="4"/>
    </row>
    <row r="369">
      <c r="A369" s="4"/>
      <c r="B369" s="4"/>
      <c r="C369" s="4"/>
      <c r="D369" s="4"/>
      <c r="E369" s="4"/>
      <c r="F369" s="4"/>
      <c r="G369" s="4"/>
      <c r="H369" s="4"/>
      <c r="I369" s="4"/>
      <c r="J369" s="4"/>
      <c r="K369" s="4"/>
      <c r="L369" s="4"/>
      <c r="M369" s="4"/>
      <c r="N369" s="4"/>
      <c r="O369" s="4"/>
      <c r="P369" s="4"/>
      <c r="Q369" s="4"/>
    </row>
    <row r="370">
      <c r="A370" s="4"/>
      <c r="B370" s="4"/>
      <c r="C370" s="4"/>
      <c r="D370" s="4"/>
      <c r="E370" s="4"/>
      <c r="F370" s="4"/>
      <c r="G370" s="4"/>
      <c r="H370" s="4"/>
      <c r="I370" s="4"/>
      <c r="J370" s="4"/>
      <c r="K370" s="4"/>
      <c r="L370" s="4"/>
      <c r="M370" s="4"/>
      <c r="N370" s="4"/>
      <c r="O370" s="4"/>
      <c r="P370" s="4"/>
      <c r="Q370" s="4"/>
    </row>
    <row r="371">
      <c r="A371" s="4"/>
      <c r="B371" s="4"/>
      <c r="C371" s="4"/>
      <c r="D371" s="4"/>
      <c r="E371" s="4"/>
      <c r="F371" s="4"/>
      <c r="G371" s="4"/>
      <c r="H371" s="4"/>
      <c r="I371" s="4"/>
      <c r="J371" s="4"/>
      <c r="K371" s="4"/>
      <c r="L371" s="4"/>
      <c r="M371" s="4"/>
      <c r="N371" s="4"/>
      <c r="O371" s="4"/>
      <c r="P371" s="4"/>
      <c r="Q371" s="4"/>
    </row>
    <row r="372">
      <c r="A372" s="4"/>
      <c r="B372" s="4"/>
      <c r="C372" s="4"/>
      <c r="D372" s="4"/>
      <c r="E372" s="4"/>
      <c r="F372" s="4"/>
      <c r="G372" s="4"/>
      <c r="H372" s="4"/>
      <c r="I372" s="4"/>
      <c r="J372" s="4"/>
      <c r="K372" s="4"/>
      <c r="L372" s="4"/>
      <c r="M372" s="4"/>
      <c r="N372" s="4"/>
      <c r="O372" s="4"/>
      <c r="P372" s="4"/>
      <c r="Q372" s="4"/>
    </row>
    <row r="373">
      <c r="A373" s="4"/>
      <c r="B373" s="4"/>
      <c r="C373" s="4"/>
      <c r="D373" s="4"/>
      <c r="E373" s="4"/>
      <c r="F373" s="4"/>
      <c r="G373" s="4"/>
      <c r="H373" s="4"/>
      <c r="I373" s="4"/>
      <c r="J373" s="4"/>
      <c r="K373" s="4"/>
      <c r="L373" s="4"/>
      <c r="M373" s="4"/>
      <c r="N373" s="4"/>
      <c r="O373" s="4"/>
      <c r="P373" s="4"/>
      <c r="Q373" s="4"/>
    </row>
    <row r="374">
      <c r="A374" s="4"/>
      <c r="B374" s="4"/>
      <c r="C374" s="4"/>
      <c r="D374" s="4"/>
      <c r="E374" s="4"/>
      <c r="F374" s="4"/>
      <c r="G374" s="4"/>
      <c r="H374" s="4"/>
      <c r="I374" s="4"/>
      <c r="J374" s="4"/>
      <c r="K374" s="4"/>
      <c r="L374" s="4"/>
      <c r="M374" s="4"/>
      <c r="N374" s="4"/>
      <c r="O374" s="4"/>
      <c r="P374" s="4"/>
      <c r="Q374" s="4"/>
    </row>
    <row r="375">
      <c r="A375" s="4"/>
      <c r="B375" s="4"/>
      <c r="C375" s="4"/>
      <c r="D375" s="4"/>
      <c r="E375" s="4"/>
      <c r="F375" s="4"/>
      <c r="G375" s="4"/>
      <c r="H375" s="4"/>
      <c r="I375" s="4"/>
      <c r="J375" s="4"/>
      <c r="K375" s="4"/>
      <c r="L375" s="4"/>
      <c r="M375" s="4"/>
      <c r="N375" s="4"/>
      <c r="O375" s="4"/>
      <c r="P375" s="4"/>
      <c r="Q375" s="4"/>
    </row>
    <row r="376">
      <c r="A376" s="4"/>
      <c r="B376" s="4"/>
      <c r="C376" s="4"/>
      <c r="D376" s="4"/>
      <c r="E376" s="4"/>
      <c r="F376" s="4"/>
      <c r="G376" s="4"/>
      <c r="H376" s="4"/>
      <c r="I376" s="4"/>
      <c r="J376" s="4"/>
      <c r="K376" s="4"/>
      <c r="L376" s="4"/>
      <c r="M376" s="4"/>
      <c r="N376" s="4"/>
      <c r="O376" s="4"/>
      <c r="P376" s="4"/>
      <c r="Q376" s="4"/>
    </row>
    <row r="377">
      <c r="A377" s="4"/>
      <c r="B377" s="4"/>
      <c r="C377" s="4"/>
      <c r="D377" s="4"/>
      <c r="E377" s="4"/>
      <c r="F377" s="4"/>
      <c r="G377" s="4"/>
      <c r="H377" s="4"/>
      <c r="I377" s="4"/>
      <c r="J377" s="4"/>
      <c r="K377" s="4"/>
      <c r="L377" s="4"/>
      <c r="M377" s="4"/>
      <c r="N377" s="4"/>
      <c r="O377" s="4"/>
      <c r="P377" s="4"/>
      <c r="Q377" s="4"/>
    </row>
    <row r="378">
      <c r="A378" s="4"/>
      <c r="B378" s="4"/>
      <c r="C378" s="4"/>
      <c r="D378" s="4"/>
      <c r="E378" s="4"/>
      <c r="F378" s="4"/>
      <c r="G378" s="4"/>
      <c r="H378" s="4"/>
      <c r="I378" s="4"/>
      <c r="J378" s="4"/>
      <c r="K378" s="4"/>
      <c r="L378" s="4"/>
      <c r="M378" s="4"/>
      <c r="N378" s="4"/>
      <c r="O378" s="4"/>
      <c r="P378" s="4"/>
      <c r="Q378" s="4"/>
    </row>
    <row r="379">
      <c r="A379" s="4"/>
      <c r="B379" s="4"/>
      <c r="C379" s="4"/>
      <c r="D379" s="4"/>
      <c r="E379" s="4"/>
      <c r="F379" s="4"/>
      <c r="G379" s="4"/>
      <c r="H379" s="4"/>
      <c r="I379" s="4"/>
      <c r="J379" s="4"/>
      <c r="K379" s="4"/>
      <c r="L379" s="4"/>
      <c r="M379" s="4"/>
      <c r="N379" s="4"/>
      <c r="O379" s="4"/>
      <c r="P379" s="4"/>
      <c r="Q379" s="4"/>
    </row>
    <row r="380">
      <c r="A380" s="4"/>
      <c r="B380" s="4"/>
      <c r="C380" s="4"/>
      <c r="D380" s="4"/>
      <c r="E380" s="4"/>
      <c r="F380" s="4"/>
      <c r="G380" s="4"/>
      <c r="H380" s="4"/>
      <c r="I380" s="4"/>
      <c r="J380" s="4"/>
      <c r="K380" s="4"/>
      <c r="L380" s="4"/>
      <c r="M380" s="4"/>
      <c r="N380" s="4"/>
      <c r="O380" s="4"/>
      <c r="P380" s="4"/>
      <c r="Q380" s="4"/>
    </row>
    <row r="381">
      <c r="A381" s="4"/>
      <c r="B381" s="4"/>
      <c r="C381" s="4"/>
      <c r="D381" s="4"/>
      <c r="E381" s="4"/>
      <c r="F381" s="4"/>
      <c r="G381" s="4"/>
      <c r="H381" s="4"/>
      <c r="I381" s="4"/>
      <c r="J381" s="4"/>
      <c r="K381" s="4"/>
      <c r="L381" s="4"/>
      <c r="M381" s="4"/>
      <c r="N381" s="4"/>
      <c r="O381" s="4"/>
      <c r="P381" s="4"/>
      <c r="Q381" s="4"/>
    </row>
    <row r="382">
      <c r="A382" s="4"/>
      <c r="B382" s="4"/>
      <c r="C382" s="4"/>
      <c r="D382" s="4"/>
      <c r="E382" s="4"/>
      <c r="F382" s="4"/>
      <c r="G382" s="4"/>
      <c r="H382" s="4"/>
      <c r="I382" s="4"/>
      <c r="J382" s="4"/>
      <c r="K382" s="4"/>
      <c r="L382" s="4"/>
      <c r="M382" s="4"/>
      <c r="N382" s="4"/>
      <c r="O382" s="4"/>
      <c r="P382" s="4"/>
      <c r="Q382" s="4"/>
    </row>
    <row r="383">
      <c r="A383" s="4"/>
      <c r="B383" s="4"/>
      <c r="C383" s="4"/>
      <c r="D383" s="4"/>
      <c r="E383" s="4"/>
      <c r="F383" s="4"/>
      <c r="G383" s="4"/>
      <c r="H383" s="4"/>
      <c r="I383" s="4"/>
      <c r="J383" s="4"/>
      <c r="K383" s="4"/>
      <c r="L383" s="4"/>
      <c r="M383" s="4"/>
      <c r="N383" s="4"/>
      <c r="O383" s="4"/>
      <c r="P383" s="4"/>
      <c r="Q383" s="4"/>
    </row>
    <row r="384">
      <c r="A384" s="4"/>
      <c r="B384" s="4"/>
      <c r="C384" s="4"/>
      <c r="D384" s="4"/>
      <c r="E384" s="4"/>
      <c r="F384" s="4"/>
      <c r="G384" s="4"/>
      <c r="H384" s="4"/>
      <c r="I384" s="4"/>
      <c r="J384" s="4"/>
      <c r="K384" s="4"/>
      <c r="L384" s="4"/>
      <c r="M384" s="4"/>
      <c r="N384" s="4"/>
      <c r="O384" s="4"/>
      <c r="P384" s="4"/>
      <c r="Q384" s="4"/>
    </row>
    <row r="385">
      <c r="A385" s="4"/>
      <c r="B385" s="4"/>
      <c r="C385" s="4"/>
      <c r="D385" s="4"/>
      <c r="E385" s="4"/>
      <c r="F385" s="4"/>
      <c r="G385" s="4"/>
      <c r="H385" s="4"/>
      <c r="I385" s="4"/>
      <c r="J385" s="4"/>
      <c r="K385" s="4"/>
      <c r="L385" s="4"/>
      <c r="M385" s="4"/>
      <c r="N385" s="4"/>
      <c r="O385" s="4"/>
      <c r="P385" s="4"/>
      <c r="Q385" s="4"/>
    </row>
    <row r="386">
      <c r="A386" s="4"/>
      <c r="B386" s="4"/>
      <c r="C386" s="4"/>
      <c r="D386" s="4"/>
      <c r="E386" s="4"/>
      <c r="F386" s="4"/>
      <c r="G386" s="4"/>
      <c r="H386" s="4"/>
      <c r="I386" s="4"/>
      <c r="J386" s="4"/>
      <c r="K386" s="4"/>
      <c r="L386" s="4"/>
      <c r="M386" s="4"/>
      <c r="N386" s="4"/>
      <c r="O386" s="4"/>
      <c r="P386" s="4"/>
      <c r="Q386" s="4"/>
    </row>
    <row r="387">
      <c r="A387" s="4"/>
      <c r="B387" s="4"/>
      <c r="C387" s="4"/>
      <c r="D387" s="4"/>
      <c r="E387" s="4"/>
      <c r="F387" s="4"/>
      <c r="G387" s="4"/>
      <c r="H387" s="4"/>
      <c r="I387" s="4"/>
      <c r="J387" s="4"/>
      <c r="K387" s="4"/>
      <c r="L387" s="4"/>
      <c r="M387" s="4"/>
      <c r="N387" s="4"/>
      <c r="O387" s="4"/>
      <c r="P387" s="4"/>
      <c r="Q387" s="4"/>
    </row>
    <row r="388">
      <c r="A388" s="4"/>
      <c r="B388" s="4"/>
      <c r="C388" s="4"/>
      <c r="D388" s="4"/>
      <c r="E388" s="4"/>
      <c r="F388" s="4"/>
      <c r="G388" s="4"/>
      <c r="H388" s="4"/>
      <c r="I388" s="4"/>
      <c r="J388" s="4"/>
      <c r="K388" s="4"/>
      <c r="L388" s="4"/>
      <c r="M388" s="4"/>
      <c r="N388" s="4"/>
      <c r="O388" s="4"/>
      <c r="P388" s="4"/>
      <c r="Q388" s="4"/>
    </row>
    <row r="389">
      <c r="A389" s="4"/>
      <c r="B389" s="4"/>
      <c r="C389" s="4"/>
      <c r="D389" s="4"/>
      <c r="E389" s="4"/>
      <c r="F389" s="4"/>
      <c r="G389" s="4"/>
      <c r="H389" s="4"/>
      <c r="I389" s="4"/>
      <c r="J389" s="4"/>
      <c r="K389" s="4"/>
      <c r="L389" s="4"/>
      <c r="M389" s="4"/>
      <c r="N389" s="4"/>
      <c r="O389" s="4"/>
      <c r="P389" s="4"/>
      <c r="Q389" s="4"/>
    </row>
    <row r="390">
      <c r="A390" s="4"/>
      <c r="B390" s="4"/>
      <c r="C390" s="4"/>
      <c r="D390" s="4"/>
      <c r="E390" s="4"/>
      <c r="F390" s="4"/>
      <c r="G390" s="4"/>
      <c r="H390" s="4"/>
      <c r="I390" s="4"/>
      <c r="J390" s="4"/>
      <c r="K390" s="4"/>
      <c r="L390" s="4"/>
      <c r="M390" s="4"/>
      <c r="N390" s="4"/>
      <c r="O390" s="4"/>
      <c r="P390" s="4"/>
      <c r="Q390" s="4"/>
    </row>
    <row r="391">
      <c r="A391" s="4"/>
      <c r="B391" s="4"/>
      <c r="C391" s="4"/>
      <c r="D391" s="4"/>
      <c r="E391" s="4"/>
      <c r="F391" s="4"/>
      <c r="G391" s="4"/>
      <c r="H391" s="4"/>
      <c r="I391" s="4"/>
      <c r="J391" s="4"/>
      <c r="K391" s="4"/>
      <c r="L391" s="4"/>
      <c r="M391" s="4"/>
      <c r="N391" s="4"/>
      <c r="O391" s="4"/>
      <c r="P391" s="4"/>
      <c r="Q391" s="4"/>
    </row>
    <row r="392">
      <c r="A392" s="4"/>
      <c r="B392" s="4"/>
      <c r="C392" s="4"/>
      <c r="D392" s="4"/>
      <c r="E392" s="4"/>
      <c r="F392" s="4"/>
      <c r="G392" s="4"/>
      <c r="H392" s="4"/>
      <c r="I392" s="4"/>
      <c r="J392" s="4"/>
      <c r="K392" s="4"/>
      <c r="L392" s="4"/>
      <c r="M392" s="4"/>
      <c r="N392" s="4"/>
      <c r="O392" s="4"/>
      <c r="P392" s="4"/>
      <c r="Q392" s="4"/>
    </row>
    <row r="393">
      <c r="A393" s="4"/>
      <c r="B393" s="4"/>
      <c r="C393" s="4"/>
      <c r="D393" s="4"/>
      <c r="E393" s="4"/>
      <c r="F393" s="4"/>
      <c r="G393" s="4"/>
      <c r="H393" s="4"/>
      <c r="I393" s="4"/>
      <c r="J393" s="4"/>
      <c r="K393" s="4"/>
      <c r="L393" s="4"/>
      <c r="M393" s="4"/>
      <c r="N393" s="4"/>
      <c r="O393" s="4"/>
      <c r="P393" s="4"/>
      <c r="Q393" s="4"/>
    </row>
    <row r="394">
      <c r="A394" s="4"/>
      <c r="B394" s="4"/>
      <c r="C394" s="4"/>
      <c r="D394" s="4"/>
      <c r="E394" s="4"/>
      <c r="F394" s="4"/>
      <c r="G394" s="4"/>
      <c r="H394" s="4"/>
      <c r="I394" s="4"/>
      <c r="J394" s="4"/>
      <c r="K394" s="4"/>
      <c r="L394" s="4"/>
      <c r="M394" s="4"/>
      <c r="N394" s="4"/>
      <c r="O394" s="4"/>
      <c r="P394" s="4"/>
      <c r="Q394" s="4"/>
    </row>
    <row r="395">
      <c r="A395" s="4"/>
      <c r="B395" s="4"/>
      <c r="C395" s="4"/>
      <c r="D395" s="4"/>
      <c r="E395" s="4"/>
      <c r="F395" s="4"/>
      <c r="G395" s="4"/>
      <c r="H395" s="4"/>
      <c r="I395" s="4"/>
      <c r="J395" s="4"/>
      <c r="K395" s="4"/>
      <c r="L395" s="4"/>
      <c r="M395" s="4"/>
      <c r="N395" s="4"/>
      <c r="O395" s="4"/>
      <c r="P395" s="4"/>
      <c r="Q395" s="4"/>
    </row>
    <row r="396">
      <c r="A396" s="4"/>
      <c r="B396" s="4"/>
      <c r="C396" s="4"/>
      <c r="D396" s="4"/>
      <c r="E396" s="4"/>
      <c r="F396" s="4"/>
      <c r="G396" s="4"/>
      <c r="H396" s="4"/>
      <c r="I396" s="4"/>
      <c r="J396" s="4"/>
      <c r="K396" s="4"/>
      <c r="L396" s="4"/>
      <c r="M396" s="4"/>
      <c r="N396" s="4"/>
      <c r="O396" s="4"/>
      <c r="P396" s="4"/>
      <c r="Q396" s="4"/>
    </row>
    <row r="397">
      <c r="A397" s="4"/>
      <c r="B397" s="4"/>
      <c r="C397" s="4"/>
      <c r="D397" s="4"/>
      <c r="E397" s="4"/>
      <c r="F397" s="4"/>
      <c r="G397" s="4"/>
      <c r="H397" s="4"/>
      <c r="I397" s="4"/>
      <c r="J397" s="4"/>
      <c r="K397" s="4"/>
      <c r="L397" s="4"/>
      <c r="M397" s="4"/>
      <c r="N397" s="4"/>
      <c r="O397" s="4"/>
      <c r="P397" s="4"/>
      <c r="Q397" s="4"/>
    </row>
    <row r="398">
      <c r="A398" s="4"/>
      <c r="B398" s="4"/>
      <c r="C398" s="4"/>
      <c r="D398" s="4"/>
      <c r="E398" s="4"/>
      <c r="F398" s="4"/>
      <c r="G398" s="4"/>
      <c r="H398" s="4"/>
      <c r="I398" s="4"/>
      <c r="J398" s="4"/>
      <c r="K398" s="4"/>
      <c r="L398" s="4"/>
      <c r="M398" s="4"/>
      <c r="N398" s="4"/>
      <c r="O398" s="4"/>
      <c r="P398" s="4"/>
      <c r="Q398" s="4"/>
    </row>
    <row r="399">
      <c r="A399" s="4"/>
      <c r="B399" s="4"/>
      <c r="C399" s="4"/>
      <c r="D399" s="4"/>
      <c r="E399" s="4"/>
      <c r="F399" s="4"/>
      <c r="G399" s="4"/>
      <c r="H399" s="4"/>
      <c r="I399" s="4"/>
      <c r="J399" s="4"/>
      <c r="K399" s="4"/>
      <c r="L399" s="4"/>
      <c r="M399" s="4"/>
      <c r="N399" s="4"/>
      <c r="O399" s="4"/>
      <c r="P399" s="4"/>
      <c r="Q399" s="4"/>
    </row>
    <row r="400">
      <c r="A400" s="4"/>
      <c r="B400" s="4"/>
      <c r="C400" s="4"/>
      <c r="D400" s="4"/>
      <c r="E400" s="4"/>
      <c r="F400" s="4"/>
      <c r="G400" s="4"/>
      <c r="H400" s="4"/>
      <c r="I400" s="4"/>
      <c r="J400" s="4"/>
      <c r="K400" s="4"/>
      <c r="L400" s="4"/>
      <c r="M400" s="4"/>
      <c r="N400" s="4"/>
      <c r="O400" s="4"/>
      <c r="P400" s="4"/>
      <c r="Q400" s="4"/>
    </row>
    <row r="401">
      <c r="A401" s="4"/>
      <c r="B401" s="4"/>
      <c r="C401" s="4"/>
      <c r="D401" s="4"/>
      <c r="E401" s="4"/>
      <c r="F401" s="4"/>
      <c r="G401" s="4"/>
      <c r="H401" s="4"/>
      <c r="I401" s="4"/>
      <c r="J401" s="4"/>
      <c r="K401" s="4"/>
      <c r="L401" s="4"/>
      <c r="M401" s="4"/>
      <c r="N401" s="4"/>
      <c r="O401" s="4"/>
      <c r="P401" s="4"/>
      <c r="Q401" s="4"/>
    </row>
    <row r="402">
      <c r="A402" s="4"/>
      <c r="B402" s="4"/>
      <c r="C402" s="4"/>
      <c r="D402" s="4"/>
      <c r="E402" s="4"/>
      <c r="F402" s="4"/>
      <c r="G402" s="4"/>
      <c r="H402" s="4"/>
      <c r="I402" s="4"/>
      <c r="J402" s="4"/>
      <c r="K402" s="4"/>
      <c r="L402" s="4"/>
      <c r="M402" s="4"/>
      <c r="N402" s="4"/>
      <c r="O402" s="4"/>
      <c r="P402" s="4"/>
      <c r="Q402" s="4"/>
    </row>
    <row r="403">
      <c r="A403" s="4"/>
      <c r="B403" s="4"/>
      <c r="C403" s="4"/>
      <c r="D403" s="4"/>
      <c r="E403" s="4"/>
      <c r="F403" s="4"/>
      <c r="G403" s="4"/>
      <c r="H403" s="4"/>
      <c r="I403" s="4"/>
      <c r="J403" s="4"/>
      <c r="K403" s="4"/>
      <c r="L403" s="4"/>
      <c r="M403" s="4"/>
      <c r="N403" s="4"/>
      <c r="O403" s="4"/>
      <c r="P403" s="4"/>
      <c r="Q403" s="4"/>
    </row>
    <row r="404">
      <c r="A404" s="4"/>
      <c r="B404" s="4"/>
      <c r="C404" s="4"/>
      <c r="D404" s="4"/>
      <c r="E404" s="4"/>
      <c r="F404" s="4"/>
      <c r="G404" s="4"/>
      <c r="H404" s="4"/>
      <c r="I404" s="4"/>
      <c r="J404" s="4"/>
      <c r="K404" s="4"/>
      <c r="L404" s="4"/>
      <c r="M404" s="4"/>
      <c r="N404" s="4"/>
      <c r="O404" s="4"/>
      <c r="P404" s="4"/>
      <c r="Q404" s="4"/>
    </row>
    <row r="405">
      <c r="A405" s="4"/>
      <c r="B405" s="4"/>
      <c r="C405" s="4"/>
      <c r="D405" s="4"/>
      <c r="E405" s="4"/>
      <c r="F405" s="4"/>
      <c r="G405" s="4"/>
      <c r="H405" s="4"/>
      <c r="I405" s="4"/>
      <c r="J405" s="4"/>
      <c r="K405" s="4"/>
      <c r="L405" s="4"/>
      <c r="M405" s="4"/>
      <c r="N405" s="4"/>
      <c r="O405" s="4"/>
      <c r="P405" s="4"/>
      <c r="Q405" s="4"/>
    </row>
    <row r="406">
      <c r="A406" s="4"/>
      <c r="B406" s="4"/>
      <c r="C406" s="4"/>
      <c r="D406" s="4"/>
      <c r="E406" s="4"/>
      <c r="F406" s="4"/>
      <c r="G406" s="4"/>
      <c r="H406" s="4"/>
      <c r="I406" s="4"/>
      <c r="J406" s="4"/>
      <c r="K406" s="4"/>
      <c r="L406" s="4"/>
      <c r="M406" s="4"/>
      <c r="N406" s="4"/>
      <c r="O406" s="4"/>
      <c r="P406" s="4"/>
      <c r="Q406" s="4"/>
    </row>
    <row r="407">
      <c r="A407" s="4"/>
      <c r="B407" s="4"/>
      <c r="C407" s="4"/>
      <c r="D407" s="4"/>
      <c r="E407" s="4"/>
      <c r="F407" s="4"/>
      <c r="G407" s="4"/>
      <c r="H407" s="4"/>
      <c r="I407" s="4"/>
      <c r="J407" s="4"/>
      <c r="K407" s="4"/>
      <c r="L407" s="4"/>
      <c r="M407" s="4"/>
      <c r="N407" s="4"/>
      <c r="O407" s="4"/>
      <c r="P407" s="4"/>
      <c r="Q407" s="4"/>
    </row>
    <row r="408">
      <c r="A408" s="4"/>
      <c r="B408" s="4"/>
      <c r="C408" s="4"/>
      <c r="D408" s="4"/>
      <c r="E408" s="4"/>
      <c r="F408" s="4"/>
      <c r="G408" s="4"/>
      <c r="H408" s="4"/>
      <c r="I408" s="4"/>
      <c r="J408" s="4"/>
      <c r="K408" s="4"/>
      <c r="L408" s="4"/>
      <c r="M408" s="4"/>
      <c r="N408" s="4"/>
      <c r="O408" s="4"/>
      <c r="P408" s="4"/>
      <c r="Q408" s="4"/>
    </row>
    <row r="409">
      <c r="A409" s="4"/>
      <c r="B409" s="4"/>
      <c r="C409" s="4"/>
      <c r="D409" s="4"/>
      <c r="E409" s="4"/>
      <c r="F409" s="4"/>
      <c r="G409" s="4"/>
      <c r="H409" s="4"/>
      <c r="I409" s="4"/>
      <c r="J409" s="4"/>
      <c r="K409" s="4"/>
      <c r="L409" s="4"/>
      <c r="M409" s="4"/>
      <c r="N409" s="4"/>
      <c r="O409" s="4"/>
      <c r="P409" s="4"/>
      <c r="Q409" s="4"/>
    </row>
    <row r="410">
      <c r="A410" s="4"/>
      <c r="B410" s="4"/>
      <c r="C410" s="4"/>
      <c r="D410" s="4"/>
      <c r="E410" s="4"/>
      <c r="F410" s="4"/>
      <c r="G410" s="4"/>
      <c r="H410" s="4"/>
      <c r="I410" s="4"/>
      <c r="J410" s="4"/>
      <c r="K410" s="4"/>
      <c r="L410" s="4"/>
      <c r="M410" s="4"/>
      <c r="N410" s="4"/>
      <c r="O410" s="4"/>
      <c r="P410" s="4"/>
      <c r="Q410" s="4"/>
    </row>
    <row r="411">
      <c r="A411" s="4"/>
      <c r="B411" s="4"/>
      <c r="C411" s="4"/>
      <c r="D411" s="4"/>
      <c r="E411" s="4"/>
      <c r="F411" s="4"/>
      <c r="G411" s="4"/>
      <c r="H411" s="4"/>
      <c r="I411" s="4"/>
      <c r="J411" s="4"/>
      <c r="K411" s="4"/>
      <c r="L411" s="4"/>
      <c r="M411" s="4"/>
      <c r="N411" s="4"/>
      <c r="O411" s="4"/>
      <c r="P411" s="4"/>
      <c r="Q411" s="4"/>
    </row>
    <row r="412">
      <c r="A412" s="4"/>
      <c r="B412" s="4"/>
      <c r="C412" s="4"/>
      <c r="D412" s="4"/>
      <c r="E412" s="4"/>
      <c r="F412" s="4"/>
      <c r="G412" s="4"/>
      <c r="H412" s="4"/>
      <c r="I412" s="4"/>
      <c r="J412" s="4"/>
      <c r="K412" s="4"/>
      <c r="L412" s="4"/>
      <c r="M412" s="4"/>
      <c r="N412" s="4"/>
      <c r="O412" s="4"/>
      <c r="P412" s="4"/>
      <c r="Q412" s="4"/>
    </row>
    <row r="413">
      <c r="A413" s="4"/>
      <c r="B413" s="4"/>
      <c r="C413" s="4"/>
      <c r="D413" s="4"/>
      <c r="E413" s="4"/>
      <c r="F413" s="4"/>
      <c r="G413" s="4"/>
      <c r="H413" s="4"/>
      <c r="I413" s="4"/>
      <c r="J413" s="4"/>
      <c r="K413" s="4"/>
      <c r="L413" s="4"/>
      <c r="M413" s="4"/>
      <c r="N413" s="4"/>
      <c r="O413" s="4"/>
      <c r="P413" s="4"/>
      <c r="Q413" s="4"/>
    </row>
    <row r="414">
      <c r="A414" s="4"/>
      <c r="B414" s="4"/>
      <c r="C414" s="4"/>
      <c r="D414" s="4"/>
      <c r="E414" s="4"/>
      <c r="F414" s="4"/>
      <c r="G414" s="4"/>
      <c r="H414" s="4"/>
      <c r="I414" s="4"/>
      <c r="J414" s="4"/>
      <c r="K414" s="4"/>
      <c r="L414" s="4"/>
      <c r="M414" s="4"/>
      <c r="N414" s="4"/>
      <c r="O414" s="4"/>
      <c r="P414" s="4"/>
      <c r="Q414" s="4"/>
    </row>
    <row r="415">
      <c r="A415" s="4"/>
      <c r="B415" s="4"/>
      <c r="C415" s="4"/>
      <c r="D415" s="4"/>
      <c r="E415" s="4"/>
      <c r="F415" s="4"/>
      <c r="G415" s="4"/>
      <c r="H415" s="4"/>
      <c r="I415" s="4"/>
      <c r="J415" s="4"/>
      <c r="K415" s="4"/>
      <c r="L415" s="4"/>
      <c r="M415" s="4"/>
      <c r="N415" s="4"/>
      <c r="O415" s="4"/>
      <c r="P415" s="4"/>
      <c r="Q415" s="4"/>
    </row>
    <row r="416">
      <c r="A416" s="4"/>
      <c r="B416" s="4"/>
      <c r="C416" s="4"/>
      <c r="D416" s="4"/>
      <c r="E416" s="4"/>
      <c r="F416" s="4"/>
      <c r="G416" s="4"/>
      <c r="H416" s="4"/>
      <c r="I416" s="4"/>
      <c r="J416" s="4"/>
      <c r="K416" s="4"/>
      <c r="L416" s="4"/>
      <c r="M416" s="4"/>
      <c r="N416" s="4"/>
      <c r="O416" s="4"/>
      <c r="P416" s="4"/>
      <c r="Q416" s="4"/>
    </row>
    <row r="417">
      <c r="A417" s="4"/>
      <c r="B417" s="4"/>
      <c r="C417" s="4"/>
      <c r="D417" s="4"/>
      <c r="E417" s="4"/>
      <c r="F417" s="4"/>
      <c r="G417" s="4"/>
      <c r="H417" s="4"/>
      <c r="I417" s="4"/>
      <c r="J417" s="4"/>
      <c r="K417" s="4"/>
      <c r="L417" s="4"/>
      <c r="M417" s="4"/>
      <c r="N417" s="4"/>
      <c r="O417" s="4"/>
      <c r="P417" s="4"/>
      <c r="Q417" s="4"/>
    </row>
    <row r="418">
      <c r="A418" s="4"/>
      <c r="B418" s="4"/>
      <c r="C418" s="4"/>
      <c r="D418" s="4"/>
      <c r="E418" s="4"/>
      <c r="F418" s="4"/>
      <c r="G418" s="4"/>
      <c r="H418" s="4"/>
      <c r="I418" s="4"/>
      <c r="J418" s="4"/>
      <c r="K418" s="4"/>
      <c r="L418" s="4"/>
      <c r="M418" s="4"/>
      <c r="N418" s="4"/>
      <c r="O418" s="4"/>
      <c r="P418" s="4"/>
      <c r="Q418" s="4"/>
    </row>
    <row r="419">
      <c r="A419" s="4"/>
      <c r="B419" s="4"/>
      <c r="C419" s="4"/>
      <c r="D419" s="4"/>
      <c r="E419" s="4"/>
      <c r="F419" s="4"/>
      <c r="G419" s="4"/>
      <c r="H419" s="4"/>
      <c r="I419" s="4"/>
      <c r="J419" s="4"/>
      <c r="K419" s="4"/>
      <c r="L419" s="4"/>
      <c r="M419" s="4"/>
      <c r="N419" s="4"/>
      <c r="O419" s="4"/>
      <c r="P419" s="4"/>
      <c r="Q419" s="4"/>
    </row>
    <row r="420">
      <c r="A420" s="4"/>
      <c r="B420" s="4"/>
      <c r="C420" s="4"/>
      <c r="D420" s="4"/>
      <c r="E420" s="4"/>
      <c r="F420" s="4"/>
      <c r="G420" s="4"/>
      <c r="H420" s="4"/>
      <c r="I420" s="4"/>
      <c r="J420" s="4"/>
      <c r="K420" s="4"/>
      <c r="L420" s="4"/>
      <c r="M420" s="4"/>
      <c r="N420" s="4"/>
      <c r="O420" s="4"/>
      <c r="P420" s="4"/>
      <c r="Q420" s="4"/>
    </row>
    <row r="421">
      <c r="A421" s="4"/>
      <c r="B421" s="4"/>
      <c r="C421" s="4"/>
      <c r="D421" s="4"/>
      <c r="E421" s="4"/>
      <c r="F421" s="4"/>
      <c r="G421" s="4"/>
      <c r="H421" s="4"/>
      <c r="I421" s="4"/>
      <c r="J421" s="4"/>
      <c r="K421" s="4"/>
      <c r="L421" s="4"/>
      <c r="M421" s="4"/>
      <c r="N421" s="4"/>
      <c r="O421" s="4"/>
      <c r="P421" s="4"/>
      <c r="Q421" s="4"/>
    </row>
    <row r="422">
      <c r="A422" s="4"/>
      <c r="B422" s="4"/>
      <c r="C422" s="4"/>
      <c r="D422" s="4"/>
      <c r="E422" s="4"/>
      <c r="F422" s="4"/>
      <c r="G422" s="4"/>
      <c r="H422" s="4"/>
      <c r="I422" s="4"/>
      <c r="J422" s="4"/>
      <c r="K422" s="4"/>
      <c r="L422" s="4"/>
      <c r="M422" s="4"/>
      <c r="N422" s="4"/>
      <c r="O422" s="4"/>
      <c r="P422" s="4"/>
      <c r="Q422" s="4"/>
    </row>
    <row r="423">
      <c r="A423" s="4"/>
      <c r="B423" s="4"/>
      <c r="C423" s="4"/>
      <c r="D423" s="4"/>
      <c r="E423" s="4"/>
      <c r="F423" s="4"/>
      <c r="G423" s="4"/>
      <c r="H423" s="4"/>
      <c r="I423" s="4"/>
      <c r="J423" s="4"/>
      <c r="K423" s="4"/>
      <c r="L423" s="4"/>
      <c r="M423" s="4"/>
      <c r="N423" s="4"/>
      <c r="O423" s="4"/>
      <c r="P423" s="4"/>
      <c r="Q423" s="4"/>
    </row>
    <row r="424">
      <c r="A424" s="4"/>
      <c r="B424" s="4"/>
      <c r="C424" s="4"/>
      <c r="D424" s="4"/>
      <c r="E424" s="4"/>
      <c r="F424" s="4"/>
      <c r="G424" s="4"/>
      <c r="H424" s="4"/>
      <c r="I424" s="4"/>
      <c r="J424" s="4"/>
      <c r="K424" s="4"/>
      <c r="L424" s="4"/>
      <c r="M424" s="4"/>
      <c r="N424" s="4"/>
      <c r="O424" s="4"/>
      <c r="P424" s="4"/>
      <c r="Q424" s="4"/>
    </row>
    <row r="425">
      <c r="A425" s="4"/>
      <c r="B425" s="4"/>
      <c r="C425" s="4"/>
      <c r="D425" s="4"/>
      <c r="E425" s="4"/>
      <c r="F425" s="4"/>
      <c r="G425" s="4"/>
      <c r="H425" s="4"/>
      <c r="I425" s="4"/>
      <c r="J425" s="4"/>
      <c r="K425" s="4"/>
      <c r="L425" s="4"/>
      <c r="M425" s="4"/>
      <c r="N425" s="4"/>
      <c r="O425" s="4"/>
      <c r="P425" s="4"/>
      <c r="Q425" s="4"/>
    </row>
    <row r="426">
      <c r="A426" s="4"/>
      <c r="B426" s="4"/>
      <c r="C426" s="4"/>
      <c r="D426" s="4"/>
      <c r="E426" s="4"/>
      <c r="F426" s="4"/>
      <c r="G426" s="4"/>
      <c r="H426" s="4"/>
      <c r="I426" s="4"/>
      <c r="J426" s="4"/>
      <c r="K426" s="4"/>
      <c r="L426" s="4"/>
      <c r="M426" s="4"/>
      <c r="N426" s="4"/>
      <c r="O426" s="4"/>
      <c r="P426" s="4"/>
      <c r="Q426" s="4"/>
    </row>
    <row r="427">
      <c r="A427" s="4"/>
      <c r="B427" s="4"/>
      <c r="C427" s="4"/>
      <c r="D427" s="4"/>
      <c r="E427" s="4"/>
      <c r="F427" s="4"/>
      <c r="G427" s="4"/>
      <c r="H427" s="4"/>
      <c r="I427" s="4"/>
      <c r="J427" s="4"/>
      <c r="K427" s="4"/>
      <c r="L427" s="4"/>
      <c r="M427" s="4"/>
      <c r="N427" s="4"/>
      <c r="O427" s="4"/>
      <c r="P427" s="4"/>
      <c r="Q427" s="4"/>
    </row>
    <row r="428">
      <c r="A428" s="4"/>
      <c r="B428" s="4"/>
      <c r="C428" s="4"/>
      <c r="D428" s="4"/>
      <c r="E428" s="4"/>
      <c r="F428" s="4"/>
      <c r="G428" s="4"/>
      <c r="H428" s="4"/>
      <c r="I428" s="4"/>
      <c r="J428" s="4"/>
      <c r="K428" s="4"/>
      <c r="L428" s="4"/>
      <c r="M428" s="4"/>
      <c r="N428" s="4"/>
      <c r="O428" s="4"/>
      <c r="P428" s="4"/>
      <c r="Q428" s="4"/>
    </row>
    <row r="429">
      <c r="A429" s="4"/>
      <c r="B429" s="4"/>
      <c r="C429" s="4"/>
      <c r="D429" s="4"/>
      <c r="E429" s="4"/>
      <c r="F429" s="4"/>
      <c r="G429" s="4"/>
      <c r="H429" s="4"/>
      <c r="I429" s="4"/>
      <c r="J429" s="4"/>
      <c r="K429" s="4"/>
      <c r="L429" s="4"/>
      <c r="M429" s="4"/>
      <c r="N429" s="4"/>
      <c r="O429" s="4"/>
      <c r="P429" s="4"/>
      <c r="Q429" s="4"/>
    </row>
    <row r="430">
      <c r="A430" s="4"/>
      <c r="B430" s="4"/>
      <c r="C430" s="4"/>
      <c r="D430" s="4"/>
      <c r="E430" s="4"/>
      <c r="F430" s="4"/>
      <c r="G430" s="4"/>
      <c r="H430" s="4"/>
      <c r="I430" s="4"/>
      <c r="J430" s="4"/>
      <c r="K430" s="4"/>
      <c r="L430" s="4"/>
      <c r="M430" s="4"/>
      <c r="N430" s="4"/>
      <c r="O430" s="4"/>
      <c r="P430" s="4"/>
      <c r="Q430" s="4"/>
    </row>
    <row r="431">
      <c r="A431" s="4"/>
      <c r="B431" s="4"/>
      <c r="C431" s="4"/>
      <c r="D431" s="4"/>
      <c r="E431" s="4"/>
      <c r="F431" s="4"/>
      <c r="G431" s="4"/>
      <c r="H431" s="4"/>
      <c r="I431" s="4"/>
      <c r="J431" s="4"/>
      <c r="K431" s="4"/>
      <c r="L431" s="4"/>
      <c r="M431" s="4"/>
      <c r="N431" s="4"/>
      <c r="O431" s="4"/>
      <c r="P431" s="4"/>
      <c r="Q431" s="4"/>
    </row>
    <row r="432">
      <c r="A432" s="4"/>
      <c r="B432" s="4"/>
      <c r="C432" s="4"/>
      <c r="D432" s="4"/>
      <c r="E432" s="4"/>
      <c r="F432" s="4"/>
      <c r="G432" s="4"/>
      <c r="H432" s="4"/>
      <c r="I432" s="4"/>
      <c r="J432" s="4"/>
      <c r="K432" s="4"/>
      <c r="L432" s="4"/>
      <c r="M432" s="4"/>
      <c r="N432" s="4"/>
      <c r="O432" s="4"/>
      <c r="P432" s="4"/>
      <c r="Q432" s="4"/>
    </row>
    <row r="433">
      <c r="A433" s="4"/>
      <c r="B433" s="4"/>
      <c r="C433" s="4"/>
      <c r="D433" s="4"/>
      <c r="E433" s="4"/>
      <c r="F433" s="4"/>
      <c r="G433" s="4"/>
      <c r="H433" s="4"/>
      <c r="I433" s="4"/>
      <c r="J433" s="4"/>
      <c r="K433" s="4"/>
      <c r="L433" s="4"/>
      <c r="M433" s="4"/>
      <c r="N433" s="4"/>
      <c r="O433" s="4"/>
      <c r="P433" s="4"/>
      <c r="Q433" s="4"/>
    </row>
    <row r="434">
      <c r="A434" s="4"/>
      <c r="B434" s="4"/>
      <c r="C434" s="4"/>
      <c r="D434" s="4"/>
      <c r="E434" s="4"/>
      <c r="F434" s="4"/>
      <c r="G434" s="4"/>
      <c r="H434" s="4"/>
      <c r="I434" s="4"/>
      <c r="J434" s="4"/>
      <c r="K434" s="4"/>
      <c r="L434" s="4"/>
      <c r="M434" s="4"/>
      <c r="N434" s="4"/>
      <c r="O434" s="4"/>
      <c r="P434" s="4"/>
      <c r="Q434" s="4"/>
    </row>
    <row r="435">
      <c r="A435" s="4"/>
      <c r="B435" s="4"/>
      <c r="C435" s="4"/>
      <c r="D435" s="4"/>
      <c r="E435" s="4"/>
      <c r="F435" s="4"/>
      <c r="G435" s="4"/>
      <c r="H435" s="4"/>
      <c r="I435" s="4"/>
      <c r="J435" s="4"/>
      <c r="K435" s="4"/>
      <c r="L435" s="4"/>
      <c r="M435" s="4"/>
      <c r="N435" s="4"/>
      <c r="O435" s="4"/>
      <c r="P435" s="4"/>
      <c r="Q435" s="4"/>
    </row>
    <row r="436">
      <c r="A436" s="4"/>
      <c r="B436" s="4"/>
      <c r="C436" s="4"/>
      <c r="D436" s="4"/>
      <c r="E436" s="4"/>
      <c r="F436" s="4"/>
      <c r="G436" s="4"/>
      <c r="H436" s="4"/>
      <c r="I436" s="4"/>
      <c r="J436" s="4"/>
      <c r="K436" s="4"/>
      <c r="L436" s="4"/>
      <c r="M436" s="4"/>
      <c r="N436" s="4"/>
      <c r="O436" s="4"/>
      <c r="P436" s="4"/>
      <c r="Q436" s="4"/>
    </row>
    <row r="437">
      <c r="A437" s="4"/>
      <c r="B437" s="4"/>
      <c r="C437" s="4"/>
      <c r="D437" s="4"/>
      <c r="E437" s="4"/>
      <c r="F437" s="4"/>
      <c r="G437" s="4"/>
      <c r="H437" s="4"/>
      <c r="I437" s="4"/>
      <c r="J437" s="4"/>
      <c r="K437" s="4"/>
      <c r="L437" s="4"/>
      <c r="M437" s="4"/>
      <c r="N437" s="4"/>
      <c r="O437" s="4"/>
      <c r="P437" s="4"/>
      <c r="Q437" s="4"/>
    </row>
    <row r="438">
      <c r="A438" s="4"/>
      <c r="B438" s="4"/>
      <c r="C438" s="4"/>
      <c r="D438" s="4"/>
      <c r="E438" s="4"/>
      <c r="F438" s="4"/>
      <c r="G438" s="4"/>
      <c r="H438" s="4"/>
      <c r="I438" s="4"/>
      <c r="J438" s="4"/>
      <c r="K438" s="4"/>
      <c r="L438" s="4"/>
      <c r="M438" s="4"/>
      <c r="N438" s="4"/>
      <c r="O438" s="4"/>
      <c r="P438" s="4"/>
      <c r="Q438" s="4"/>
    </row>
    <row r="439">
      <c r="A439" s="4"/>
      <c r="B439" s="4"/>
      <c r="C439" s="4"/>
      <c r="D439" s="4"/>
      <c r="E439" s="4"/>
      <c r="F439" s="4"/>
      <c r="G439" s="4"/>
      <c r="H439" s="4"/>
      <c r="I439" s="4"/>
      <c r="J439" s="4"/>
      <c r="K439" s="4"/>
      <c r="L439" s="4"/>
      <c r="M439" s="4"/>
      <c r="N439" s="4"/>
      <c r="O439" s="4"/>
      <c r="P439" s="4"/>
      <c r="Q439" s="4"/>
    </row>
    <row r="440">
      <c r="A440" s="4"/>
      <c r="B440" s="4"/>
      <c r="C440" s="4"/>
      <c r="D440" s="4"/>
      <c r="E440" s="4"/>
      <c r="F440" s="4"/>
      <c r="G440" s="4"/>
      <c r="H440" s="4"/>
      <c r="I440" s="4"/>
      <c r="J440" s="4"/>
      <c r="K440" s="4"/>
      <c r="L440" s="4"/>
      <c r="M440" s="4"/>
      <c r="N440" s="4"/>
      <c r="O440" s="4"/>
      <c r="P440" s="4"/>
      <c r="Q440" s="4"/>
    </row>
    <row r="441">
      <c r="A441" s="4"/>
      <c r="B441" s="4"/>
      <c r="C441" s="4"/>
      <c r="D441" s="4"/>
      <c r="E441" s="4"/>
      <c r="F441" s="4"/>
      <c r="G441" s="4"/>
      <c r="H441" s="4"/>
      <c r="I441" s="4"/>
      <c r="J441" s="4"/>
      <c r="K441" s="4"/>
      <c r="L441" s="4"/>
      <c r="M441" s="4"/>
      <c r="N441" s="4"/>
      <c r="O441" s="4"/>
      <c r="P441" s="4"/>
      <c r="Q441" s="4"/>
    </row>
    <row r="442">
      <c r="A442" s="4"/>
      <c r="B442" s="4"/>
      <c r="C442" s="4"/>
      <c r="D442" s="4"/>
      <c r="E442" s="4"/>
      <c r="F442" s="4"/>
      <c r="G442" s="4"/>
      <c r="H442" s="4"/>
      <c r="I442" s="4"/>
      <c r="J442" s="4"/>
      <c r="K442" s="4"/>
      <c r="L442" s="4"/>
      <c r="M442" s="4"/>
      <c r="N442" s="4"/>
      <c r="O442" s="4"/>
      <c r="P442" s="4"/>
      <c r="Q442" s="4"/>
    </row>
    <row r="443">
      <c r="A443" s="4"/>
      <c r="B443" s="4"/>
      <c r="C443" s="4"/>
      <c r="D443" s="4"/>
      <c r="E443" s="4"/>
      <c r="F443" s="4"/>
      <c r="G443" s="4"/>
      <c r="H443" s="4"/>
      <c r="I443" s="4"/>
      <c r="J443" s="4"/>
      <c r="K443" s="4"/>
      <c r="L443" s="4"/>
      <c r="M443" s="4"/>
      <c r="N443" s="4"/>
      <c r="O443" s="4"/>
      <c r="P443" s="4"/>
      <c r="Q443" s="4"/>
    </row>
    <row r="444">
      <c r="A444" s="4"/>
      <c r="B444" s="4"/>
      <c r="C444" s="4"/>
      <c r="D444" s="4"/>
      <c r="E444" s="4"/>
      <c r="F444" s="4"/>
      <c r="G444" s="4"/>
      <c r="H444" s="4"/>
      <c r="I444" s="4"/>
      <c r="J444" s="4"/>
      <c r="K444" s="4"/>
      <c r="L444" s="4"/>
      <c r="M444" s="4"/>
      <c r="N444" s="4"/>
      <c r="O444" s="4"/>
      <c r="P444" s="4"/>
      <c r="Q444" s="4"/>
    </row>
    <row r="445">
      <c r="A445" s="4"/>
      <c r="B445" s="4"/>
      <c r="C445" s="4"/>
      <c r="D445" s="4"/>
      <c r="E445" s="4"/>
      <c r="F445" s="4"/>
      <c r="G445" s="4"/>
      <c r="H445" s="4"/>
      <c r="I445" s="4"/>
      <c r="J445" s="4"/>
      <c r="K445" s="4"/>
      <c r="L445" s="4"/>
      <c r="M445" s="4"/>
      <c r="N445" s="4"/>
      <c r="O445" s="4"/>
      <c r="P445" s="4"/>
      <c r="Q445" s="4"/>
    </row>
    <row r="446">
      <c r="A446" s="4"/>
      <c r="B446" s="4"/>
      <c r="C446" s="4"/>
      <c r="D446" s="4"/>
      <c r="E446" s="4"/>
      <c r="F446" s="4"/>
      <c r="G446" s="4"/>
      <c r="H446" s="4"/>
      <c r="I446" s="4"/>
      <c r="J446" s="4"/>
      <c r="K446" s="4"/>
      <c r="L446" s="4"/>
      <c r="M446" s="4"/>
      <c r="N446" s="4"/>
      <c r="O446" s="4"/>
      <c r="P446" s="4"/>
      <c r="Q446" s="4"/>
    </row>
    <row r="447">
      <c r="A447" s="4"/>
      <c r="B447" s="4"/>
      <c r="C447" s="4"/>
      <c r="D447" s="4"/>
      <c r="E447" s="4"/>
      <c r="F447" s="4"/>
      <c r="G447" s="4"/>
      <c r="H447" s="4"/>
      <c r="I447" s="4"/>
      <c r="J447" s="4"/>
      <c r="K447" s="4"/>
      <c r="L447" s="4"/>
      <c r="M447" s="4"/>
      <c r="N447" s="4"/>
      <c r="O447" s="4"/>
      <c r="P447" s="4"/>
      <c r="Q447" s="4"/>
    </row>
    <row r="448">
      <c r="A448" s="4"/>
      <c r="B448" s="4"/>
      <c r="C448" s="4"/>
      <c r="D448" s="4"/>
      <c r="E448" s="4"/>
      <c r="F448" s="4"/>
      <c r="G448" s="4"/>
      <c r="H448" s="4"/>
      <c r="I448" s="4"/>
      <c r="J448" s="4"/>
      <c r="K448" s="4"/>
      <c r="L448" s="4"/>
      <c r="M448" s="4"/>
      <c r="N448" s="4"/>
      <c r="O448" s="4"/>
      <c r="P448" s="4"/>
      <c r="Q448" s="4"/>
    </row>
    <row r="449">
      <c r="A449" s="4"/>
      <c r="B449" s="4"/>
      <c r="C449" s="4"/>
      <c r="D449" s="4"/>
      <c r="E449" s="4"/>
      <c r="F449" s="4"/>
      <c r="G449" s="4"/>
      <c r="H449" s="4"/>
      <c r="I449" s="4"/>
      <c r="J449" s="4"/>
      <c r="K449" s="4"/>
      <c r="L449" s="4"/>
      <c r="M449" s="4"/>
      <c r="N449" s="4"/>
      <c r="O449" s="4"/>
      <c r="P449" s="4"/>
      <c r="Q449" s="4"/>
    </row>
    <row r="450">
      <c r="A450" s="4"/>
      <c r="B450" s="4"/>
      <c r="C450" s="4"/>
      <c r="D450" s="4"/>
      <c r="E450" s="4"/>
      <c r="F450" s="4"/>
      <c r="G450" s="4"/>
      <c r="H450" s="4"/>
      <c r="I450" s="4"/>
      <c r="J450" s="4"/>
      <c r="K450" s="4"/>
      <c r="L450" s="4"/>
      <c r="M450" s="4"/>
      <c r="N450" s="4"/>
      <c r="O450" s="4"/>
      <c r="P450" s="4"/>
      <c r="Q450" s="4"/>
    </row>
    <row r="451">
      <c r="A451" s="4"/>
      <c r="B451" s="4"/>
      <c r="C451" s="4"/>
      <c r="D451" s="4"/>
      <c r="E451" s="4"/>
      <c r="F451" s="4"/>
      <c r="G451" s="4"/>
      <c r="H451" s="4"/>
      <c r="I451" s="4"/>
      <c r="J451" s="4"/>
      <c r="K451" s="4"/>
      <c r="L451" s="4"/>
      <c r="M451" s="4"/>
      <c r="N451" s="4"/>
      <c r="O451" s="4"/>
      <c r="P451" s="4"/>
      <c r="Q451" s="4"/>
    </row>
    <row r="452">
      <c r="A452" s="4"/>
      <c r="B452" s="4"/>
      <c r="C452" s="4"/>
      <c r="D452" s="4"/>
      <c r="E452" s="4"/>
      <c r="F452" s="4"/>
      <c r="G452" s="4"/>
      <c r="H452" s="4"/>
      <c r="I452" s="4"/>
      <c r="J452" s="4"/>
      <c r="K452" s="4"/>
      <c r="L452" s="4"/>
      <c r="M452" s="4"/>
      <c r="N452" s="4"/>
      <c r="O452" s="4"/>
      <c r="P452" s="4"/>
      <c r="Q452" s="4"/>
    </row>
    <row r="453">
      <c r="A453" s="4"/>
      <c r="B453" s="4"/>
      <c r="C453" s="4"/>
      <c r="D453" s="4"/>
      <c r="E453" s="4"/>
      <c r="F453" s="4"/>
      <c r="G453" s="4"/>
      <c r="H453" s="4"/>
      <c r="I453" s="4"/>
      <c r="J453" s="4"/>
      <c r="K453" s="4"/>
      <c r="L453" s="4"/>
      <c r="M453" s="4"/>
      <c r="N453" s="4"/>
      <c r="O453" s="4"/>
      <c r="P453" s="4"/>
      <c r="Q453" s="4"/>
    </row>
    <row r="454">
      <c r="A454" s="4"/>
      <c r="B454" s="4"/>
      <c r="C454" s="4"/>
      <c r="D454" s="4"/>
      <c r="E454" s="4"/>
      <c r="F454" s="4"/>
      <c r="G454" s="4"/>
      <c r="H454" s="4"/>
      <c r="I454" s="4"/>
      <c r="J454" s="4"/>
      <c r="K454" s="4"/>
      <c r="L454" s="4"/>
      <c r="M454" s="4"/>
      <c r="N454" s="4"/>
      <c r="O454" s="4"/>
      <c r="P454" s="4"/>
      <c r="Q454" s="4"/>
    </row>
    <row r="455">
      <c r="A455" s="4"/>
      <c r="B455" s="4"/>
      <c r="C455" s="4"/>
      <c r="D455" s="4"/>
      <c r="E455" s="4"/>
      <c r="F455" s="4"/>
      <c r="G455" s="4"/>
      <c r="H455" s="4"/>
      <c r="I455" s="4"/>
      <c r="J455" s="4"/>
      <c r="K455" s="4"/>
      <c r="L455" s="4"/>
      <c r="M455" s="4"/>
      <c r="N455" s="4"/>
      <c r="O455" s="4"/>
      <c r="P455" s="4"/>
      <c r="Q455" s="4"/>
    </row>
    <row r="456">
      <c r="A456" s="4"/>
      <c r="B456" s="4"/>
      <c r="C456" s="4"/>
      <c r="D456" s="4"/>
      <c r="E456" s="4"/>
      <c r="F456" s="4"/>
      <c r="G456" s="4"/>
      <c r="H456" s="4"/>
      <c r="I456" s="4"/>
      <c r="J456" s="4"/>
      <c r="K456" s="4"/>
      <c r="L456" s="4"/>
      <c r="M456" s="4"/>
      <c r="N456" s="4"/>
      <c r="O456" s="4"/>
      <c r="P456" s="4"/>
      <c r="Q456" s="4"/>
    </row>
    <row r="457">
      <c r="A457" s="4"/>
      <c r="B457" s="4"/>
      <c r="C457" s="4"/>
      <c r="D457" s="4"/>
      <c r="E457" s="4"/>
      <c r="F457" s="4"/>
      <c r="G457" s="4"/>
      <c r="H457" s="4"/>
      <c r="I457" s="4"/>
      <c r="J457" s="4"/>
      <c r="K457" s="4"/>
      <c r="L457" s="4"/>
      <c r="M457" s="4"/>
      <c r="N457" s="4"/>
      <c r="O457" s="4"/>
      <c r="P457" s="4"/>
      <c r="Q457" s="4"/>
    </row>
    <row r="458">
      <c r="A458" s="4"/>
      <c r="B458" s="4"/>
      <c r="C458" s="4"/>
      <c r="D458" s="4"/>
      <c r="E458" s="4"/>
      <c r="F458" s="4"/>
      <c r="G458" s="4"/>
      <c r="H458" s="4"/>
      <c r="I458" s="4"/>
      <c r="J458" s="4"/>
      <c r="K458" s="4"/>
      <c r="L458" s="4"/>
      <c r="M458" s="4"/>
      <c r="N458" s="4"/>
      <c r="O458" s="4"/>
      <c r="P458" s="4"/>
      <c r="Q458" s="4"/>
    </row>
    <row r="459">
      <c r="A459" s="4"/>
      <c r="B459" s="4"/>
      <c r="C459" s="4"/>
      <c r="D459" s="4"/>
      <c r="E459" s="4"/>
      <c r="F459" s="4"/>
      <c r="G459" s="4"/>
      <c r="H459" s="4"/>
      <c r="I459" s="4"/>
      <c r="J459" s="4"/>
      <c r="K459" s="4"/>
      <c r="L459" s="4"/>
      <c r="M459" s="4"/>
      <c r="N459" s="4"/>
      <c r="O459" s="4"/>
      <c r="P459" s="4"/>
      <c r="Q459" s="4"/>
    </row>
    <row r="460">
      <c r="A460" s="4"/>
      <c r="B460" s="4"/>
      <c r="C460" s="4"/>
      <c r="D460" s="4"/>
      <c r="E460" s="4"/>
      <c r="F460" s="4"/>
      <c r="G460" s="4"/>
      <c r="H460" s="4"/>
      <c r="I460" s="4"/>
      <c r="J460" s="4"/>
      <c r="K460" s="4"/>
      <c r="L460" s="4"/>
      <c r="M460" s="4"/>
      <c r="N460" s="4"/>
      <c r="O460" s="4"/>
      <c r="P460" s="4"/>
      <c r="Q460" s="4"/>
    </row>
    <row r="461">
      <c r="A461" s="4"/>
      <c r="B461" s="4"/>
      <c r="C461" s="4"/>
      <c r="D461" s="4"/>
      <c r="E461" s="4"/>
      <c r="F461" s="4"/>
      <c r="G461" s="4"/>
      <c r="H461" s="4"/>
      <c r="I461" s="4"/>
      <c r="J461" s="4"/>
      <c r="K461" s="4"/>
      <c r="L461" s="4"/>
      <c r="M461" s="4"/>
      <c r="N461" s="4"/>
      <c r="O461" s="4"/>
      <c r="P461" s="4"/>
      <c r="Q461" s="4"/>
    </row>
    <row r="462">
      <c r="A462" s="4"/>
      <c r="B462" s="4"/>
      <c r="C462" s="4"/>
      <c r="D462" s="4"/>
      <c r="E462" s="4"/>
      <c r="F462" s="4"/>
      <c r="G462" s="4"/>
      <c r="H462" s="4"/>
      <c r="I462" s="4"/>
      <c r="J462" s="4"/>
      <c r="K462" s="4"/>
      <c r="L462" s="4"/>
      <c r="M462" s="4"/>
      <c r="N462" s="4"/>
      <c r="O462" s="4"/>
      <c r="P462" s="4"/>
      <c r="Q462" s="4"/>
    </row>
    <row r="463">
      <c r="A463" s="4"/>
      <c r="B463" s="4"/>
      <c r="C463" s="4"/>
      <c r="D463" s="4"/>
      <c r="E463" s="4"/>
      <c r="F463" s="4"/>
      <c r="G463" s="4"/>
      <c r="H463" s="4"/>
      <c r="I463" s="4"/>
      <c r="J463" s="4"/>
      <c r="K463" s="4"/>
      <c r="L463" s="4"/>
      <c r="M463" s="4"/>
      <c r="N463" s="4"/>
      <c r="O463" s="4"/>
      <c r="P463" s="4"/>
      <c r="Q463" s="4"/>
    </row>
    <row r="464">
      <c r="A464" s="4"/>
      <c r="B464" s="4"/>
      <c r="C464" s="4"/>
      <c r="D464" s="4"/>
      <c r="E464" s="4"/>
      <c r="F464" s="4"/>
      <c r="G464" s="4"/>
      <c r="H464" s="4"/>
      <c r="I464" s="4"/>
      <c r="J464" s="4"/>
      <c r="K464" s="4"/>
      <c r="L464" s="4"/>
      <c r="M464" s="4"/>
      <c r="N464" s="4"/>
      <c r="O464" s="4"/>
      <c r="P464" s="4"/>
      <c r="Q464" s="4"/>
    </row>
    <row r="465">
      <c r="A465" s="4"/>
      <c r="B465" s="4"/>
      <c r="C465" s="4"/>
      <c r="D465" s="4"/>
      <c r="E465" s="4"/>
      <c r="F465" s="4"/>
      <c r="G465" s="4"/>
      <c r="H465" s="4"/>
      <c r="I465" s="4"/>
      <c r="J465" s="4"/>
      <c r="K465" s="4"/>
      <c r="L465" s="4"/>
      <c r="M465" s="4"/>
      <c r="N465" s="4"/>
      <c r="O465" s="4"/>
      <c r="P465" s="4"/>
      <c r="Q465" s="4"/>
    </row>
    <row r="466">
      <c r="A466" s="4"/>
      <c r="B466" s="4"/>
      <c r="C466" s="4"/>
      <c r="D466" s="4"/>
      <c r="E466" s="4"/>
      <c r="F466" s="4"/>
      <c r="G466" s="4"/>
      <c r="H466" s="4"/>
      <c r="I466" s="4"/>
      <c r="J466" s="4"/>
      <c r="K466" s="4"/>
      <c r="L466" s="4"/>
      <c r="M466" s="4"/>
      <c r="N466" s="4"/>
      <c r="O466" s="4"/>
      <c r="P466" s="4"/>
      <c r="Q466" s="4"/>
    </row>
    <row r="467">
      <c r="A467" s="4"/>
      <c r="B467" s="4"/>
      <c r="C467" s="4"/>
      <c r="D467" s="4"/>
      <c r="E467" s="4"/>
      <c r="F467" s="4"/>
      <c r="G467" s="4"/>
      <c r="H467" s="4"/>
      <c r="I467" s="4"/>
      <c r="J467" s="4"/>
      <c r="K467" s="4"/>
      <c r="L467" s="4"/>
      <c r="M467" s="4"/>
      <c r="N467" s="4"/>
      <c r="O467" s="4"/>
      <c r="P467" s="4"/>
      <c r="Q467" s="4"/>
    </row>
    <row r="468">
      <c r="A468" s="4"/>
      <c r="B468" s="4"/>
      <c r="C468" s="4"/>
      <c r="D468" s="4"/>
      <c r="E468" s="4"/>
      <c r="F468" s="4"/>
      <c r="G468" s="4"/>
      <c r="H468" s="4"/>
      <c r="I468" s="4"/>
      <c r="J468" s="4"/>
      <c r="K468" s="4"/>
      <c r="L468" s="4"/>
      <c r="M468" s="4"/>
      <c r="N468" s="4"/>
      <c r="O468" s="4"/>
      <c r="P468" s="4"/>
      <c r="Q468" s="4"/>
    </row>
    <row r="469">
      <c r="A469" s="4"/>
      <c r="B469" s="4"/>
      <c r="C469" s="4"/>
      <c r="D469" s="4"/>
      <c r="E469" s="4"/>
      <c r="F469" s="4"/>
      <c r="G469" s="4"/>
      <c r="H469" s="4"/>
      <c r="I469" s="4"/>
      <c r="J469" s="4"/>
      <c r="K469" s="4"/>
      <c r="L469" s="4"/>
      <c r="M469" s="4"/>
      <c r="N469" s="4"/>
      <c r="O469" s="4"/>
      <c r="P469" s="4"/>
      <c r="Q469" s="4"/>
    </row>
    <row r="470">
      <c r="A470" s="4"/>
      <c r="B470" s="4"/>
      <c r="C470" s="4"/>
      <c r="D470" s="4"/>
      <c r="E470" s="4"/>
      <c r="F470" s="4"/>
      <c r="G470" s="4"/>
      <c r="H470" s="4"/>
      <c r="I470" s="4"/>
      <c r="J470" s="4"/>
      <c r="K470" s="4"/>
      <c r="L470" s="4"/>
      <c r="M470" s="4"/>
      <c r="N470" s="4"/>
      <c r="O470" s="4"/>
      <c r="P470" s="4"/>
      <c r="Q470" s="4"/>
    </row>
    <row r="471">
      <c r="A471" s="4"/>
      <c r="B471" s="4"/>
      <c r="C471" s="4"/>
      <c r="D471" s="4"/>
      <c r="E471" s="4"/>
      <c r="F471" s="4"/>
      <c r="G471" s="4"/>
      <c r="H471" s="4"/>
      <c r="I471" s="4"/>
      <c r="J471" s="4"/>
      <c r="K471" s="4"/>
      <c r="L471" s="4"/>
      <c r="M471" s="4"/>
      <c r="N471" s="4"/>
      <c r="O471" s="4"/>
      <c r="P471" s="4"/>
      <c r="Q471" s="4"/>
    </row>
    <row r="472">
      <c r="A472" s="4"/>
      <c r="B472" s="4"/>
      <c r="C472" s="4"/>
      <c r="D472" s="4"/>
      <c r="E472" s="4"/>
      <c r="F472" s="4"/>
      <c r="G472" s="4"/>
      <c r="H472" s="4"/>
      <c r="I472" s="4"/>
      <c r="J472" s="4"/>
      <c r="K472" s="4"/>
      <c r="L472" s="4"/>
      <c r="M472" s="4"/>
      <c r="N472" s="4"/>
      <c r="O472" s="4"/>
      <c r="P472" s="4"/>
      <c r="Q472" s="4"/>
    </row>
    <row r="473">
      <c r="A473" s="4"/>
      <c r="B473" s="4"/>
      <c r="C473" s="4"/>
      <c r="D473" s="4"/>
      <c r="E473" s="4"/>
      <c r="F473" s="4"/>
      <c r="G473" s="4"/>
      <c r="H473" s="4"/>
      <c r="I473" s="4"/>
      <c r="J473" s="4"/>
      <c r="K473" s="4"/>
      <c r="L473" s="4"/>
      <c r="M473" s="4"/>
      <c r="N473" s="4"/>
      <c r="O473" s="4"/>
      <c r="P473" s="4"/>
      <c r="Q473" s="4"/>
    </row>
    <row r="474">
      <c r="A474" s="4"/>
      <c r="B474" s="4"/>
      <c r="C474" s="4"/>
      <c r="D474" s="4"/>
      <c r="E474" s="4"/>
      <c r="F474" s="4"/>
      <c r="G474" s="4"/>
      <c r="H474" s="4"/>
      <c r="I474" s="4"/>
      <c r="J474" s="4"/>
      <c r="K474" s="4"/>
      <c r="L474" s="4"/>
      <c r="M474" s="4"/>
      <c r="N474" s="4"/>
      <c r="O474" s="4"/>
      <c r="P474" s="4"/>
      <c r="Q474" s="4"/>
    </row>
    <row r="475">
      <c r="A475" s="4"/>
      <c r="B475" s="4"/>
      <c r="C475" s="4"/>
      <c r="D475" s="4"/>
      <c r="E475" s="4"/>
      <c r="F475" s="4"/>
      <c r="G475" s="4"/>
      <c r="H475" s="4"/>
      <c r="I475" s="4"/>
      <c r="J475" s="4"/>
      <c r="K475" s="4"/>
      <c r="L475" s="4"/>
      <c r="M475" s="4"/>
      <c r="N475" s="4"/>
      <c r="O475" s="4"/>
      <c r="P475" s="4"/>
      <c r="Q475" s="4"/>
    </row>
    <row r="476">
      <c r="A476" s="4"/>
      <c r="B476" s="4"/>
      <c r="C476" s="4"/>
      <c r="D476" s="4"/>
      <c r="E476" s="4"/>
      <c r="F476" s="4"/>
      <c r="G476" s="4"/>
      <c r="H476" s="4"/>
      <c r="I476" s="4"/>
      <c r="J476" s="4"/>
      <c r="K476" s="4"/>
      <c r="L476" s="4"/>
      <c r="M476" s="4"/>
      <c r="N476" s="4"/>
      <c r="O476" s="4"/>
      <c r="P476" s="4"/>
      <c r="Q476" s="4"/>
    </row>
    <row r="477">
      <c r="A477" s="4"/>
      <c r="B477" s="4"/>
      <c r="C477" s="4"/>
      <c r="D477" s="4"/>
      <c r="E477" s="4"/>
      <c r="F477" s="4"/>
      <c r="G477" s="4"/>
      <c r="H477" s="4"/>
      <c r="I477" s="4"/>
      <c r="J477" s="4"/>
      <c r="K477" s="4"/>
      <c r="L477" s="4"/>
      <c r="M477" s="4"/>
      <c r="N477" s="4"/>
      <c r="O477" s="4"/>
      <c r="P477" s="4"/>
      <c r="Q477" s="4"/>
    </row>
    <row r="478">
      <c r="A478" s="4"/>
      <c r="B478" s="4"/>
      <c r="C478" s="4"/>
      <c r="D478" s="4"/>
      <c r="E478" s="4"/>
      <c r="F478" s="4"/>
      <c r="G478" s="4"/>
      <c r="H478" s="4"/>
      <c r="I478" s="4"/>
      <c r="J478" s="4"/>
      <c r="K478" s="4"/>
      <c r="L478" s="4"/>
      <c r="M478" s="4"/>
      <c r="N478" s="4"/>
      <c r="O478" s="4"/>
      <c r="P478" s="4"/>
      <c r="Q478" s="4"/>
    </row>
    <row r="479">
      <c r="A479" s="4"/>
      <c r="B479" s="4"/>
      <c r="C479" s="4"/>
      <c r="D479" s="4"/>
      <c r="E479" s="4"/>
      <c r="F479" s="4"/>
      <c r="G479" s="4"/>
      <c r="H479" s="4"/>
      <c r="I479" s="4"/>
      <c r="J479" s="4"/>
      <c r="K479" s="4"/>
      <c r="L479" s="4"/>
      <c r="M479" s="4"/>
      <c r="N479" s="4"/>
      <c r="O479" s="4"/>
      <c r="P479" s="4"/>
      <c r="Q479" s="4"/>
    </row>
    <row r="480">
      <c r="A480" s="4"/>
      <c r="B480" s="4"/>
      <c r="C480" s="4"/>
      <c r="D480" s="4"/>
      <c r="E480" s="4"/>
      <c r="F480" s="4"/>
      <c r="G480" s="4"/>
      <c r="H480" s="4"/>
      <c r="I480" s="4"/>
      <c r="J480" s="4"/>
      <c r="K480" s="4"/>
      <c r="L480" s="4"/>
      <c r="M480" s="4"/>
      <c r="N480" s="4"/>
      <c r="O480" s="4"/>
      <c r="P480" s="4"/>
      <c r="Q480" s="4"/>
    </row>
    <row r="481">
      <c r="A481" s="4"/>
      <c r="B481" s="4"/>
      <c r="C481" s="4"/>
      <c r="D481" s="4"/>
      <c r="E481" s="4"/>
      <c r="F481" s="4"/>
      <c r="G481" s="4"/>
      <c r="H481" s="4"/>
      <c r="I481" s="4"/>
      <c r="J481" s="4"/>
      <c r="K481" s="4"/>
      <c r="L481" s="4"/>
      <c r="M481" s="4"/>
      <c r="N481" s="4"/>
      <c r="O481" s="4"/>
      <c r="P481" s="4"/>
      <c r="Q481" s="4"/>
    </row>
    <row r="482">
      <c r="A482" s="4"/>
      <c r="B482" s="4"/>
      <c r="C482" s="4"/>
      <c r="D482" s="4"/>
      <c r="E482" s="4"/>
      <c r="F482" s="4"/>
      <c r="G482" s="4"/>
      <c r="H482" s="4"/>
      <c r="I482" s="4"/>
      <c r="J482" s="4"/>
      <c r="K482" s="4"/>
      <c r="L482" s="4"/>
      <c r="M482" s="4"/>
      <c r="N482" s="4"/>
      <c r="O482" s="4"/>
      <c r="P482" s="4"/>
      <c r="Q482" s="4"/>
    </row>
    <row r="483">
      <c r="A483" s="4"/>
      <c r="B483" s="4"/>
      <c r="C483" s="4"/>
      <c r="D483" s="4"/>
      <c r="E483" s="4"/>
      <c r="F483" s="4"/>
      <c r="G483" s="4"/>
      <c r="H483" s="4"/>
      <c r="I483" s="4"/>
      <c r="J483" s="4"/>
      <c r="K483" s="4"/>
      <c r="L483" s="4"/>
      <c r="M483" s="4"/>
      <c r="N483" s="4"/>
      <c r="O483" s="4"/>
      <c r="P483" s="4"/>
      <c r="Q483" s="4"/>
    </row>
    <row r="484">
      <c r="A484" s="4"/>
      <c r="B484" s="4"/>
      <c r="C484" s="4"/>
      <c r="D484" s="4"/>
      <c r="E484" s="4"/>
      <c r="F484" s="4"/>
      <c r="G484" s="4"/>
      <c r="H484" s="4"/>
      <c r="I484" s="4"/>
      <c r="J484" s="4"/>
      <c r="K484" s="4"/>
      <c r="L484" s="4"/>
      <c r="M484" s="4"/>
      <c r="N484" s="4"/>
      <c r="O484" s="4"/>
      <c r="P484" s="4"/>
      <c r="Q484" s="4"/>
    </row>
    <row r="485">
      <c r="A485" s="4"/>
      <c r="B485" s="4"/>
      <c r="C485" s="4"/>
      <c r="D485" s="4"/>
      <c r="E485" s="4"/>
      <c r="F485" s="4"/>
      <c r="G485" s="4"/>
      <c r="H485" s="4"/>
      <c r="I485" s="4"/>
      <c r="J485" s="4"/>
      <c r="K485" s="4"/>
      <c r="L485" s="4"/>
      <c r="M485" s="4"/>
      <c r="N485" s="4"/>
      <c r="O485" s="4"/>
      <c r="P485" s="4"/>
      <c r="Q485" s="4"/>
    </row>
    <row r="486">
      <c r="A486" s="4"/>
      <c r="B486" s="4"/>
      <c r="C486" s="4"/>
      <c r="D486" s="4"/>
      <c r="E486" s="4"/>
      <c r="F486" s="4"/>
      <c r="G486" s="4"/>
      <c r="H486" s="4"/>
      <c r="I486" s="4"/>
      <c r="J486" s="4"/>
      <c r="K486" s="4"/>
      <c r="L486" s="4"/>
      <c r="M486" s="4"/>
      <c r="N486" s="4"/>
      <c r="O486" s="4"/>
      <c r="P486" s="4"/>
      <c r="Q486" s="4"/>
    </row>
    <row r="487">
      <c r="A487" s="4"/>
      <c r="B487" s="4"/>
      <c r="C487" s="4"/>
      <c r="D487" s="4"/>
      <c r="E487" s="4"/>
      <c r="F487" s="4"/>
      <c r="G487" s="4"/>
      <c r="H487" s="4"/>
      <c r="I487" s="4"/>
      <c r="J487" s="4"/>
      <c r="K487" s="4"/>
      <c r="L487" s="4"/>
      <c r="M487" s="4"/>
      <c r="N487" s="4"/>
      <c r="O487" s="4"/>
      <c r="P487" s="4"/>
      <c r="Q487" s="4"/>
    </row>
    <row r="488">
      <c r="A488" s="4"/>
      <c r="B488" s="4"/>
      <c r="C488" s="4"/>
      <c r="D488" s="4"/>
      <c r="E488" s="4"/>
      <c r="F488" s="4"/>
      <c r="G488" s="4"/>
      <c r="H488" s="4"/>
      <c r="I488" s="4"/>
      <c r="J488" s="4"/>
      <c r="K488" s="4"/>
      <c r="L488" s="4"/>
      <c r="M488" s="4"/>
      <c r="N488" s="4"/>
      <c r="O488" s="4"/>
      <c r="P488" s="4"/>
      <c r="Q488" s="4"/>
    </row>
    <row r="489">
      <c r="A489" s="4"/>
      <c r="B489" s="4"/>
      <c r="C489" s="4"/>
      <c r="D489" s="4"/>
      <c r="E489" s="4"/>
      <c r="F489" s="4"/>
      <c r="G489" s="4"/>
      <c r="H489" s="4"/>
      <c r="I489" s="4"/>
      <c r="J489" s="4"/>
      <c r="K489" s="4"/>
      <c r="L489" s="4"/>
      <c r="M489" s="4"/>
      <c r="N489" s="4"/>
      <c r="O489" s="4"/>
      <c r="P489" s="4"/>
      <c r="Q489" s="4"/>
    </row>
    <row r="490">
      <c r="A490" s="4"/>
      <c r="B490" s="4"/>
      <c r="C490" s="4"/>
      <c r="D490" s="4"/>
      <c r="E490" s="4"/>
      <c r="F490" s="4"/>
      <c r="G490" s="4"/>
      <c r="H490" s="4"/>
      <c r="I490" s="4"/>
      <c r="J490" s="4"/>
      <c r="K490" s="4"/>
      <c r="L490" s="4"/>
      <c r="M490" s="4"/>
      <c r="N490" s="4"/>
      <c r="O490" s="4"/>
      <c r="P490" s="4"/>
      <c r="Q490" s="4"/>
    </row>
    <row r="491">
      <c r="A491" s="4"/>
      <c r="B491" s="4"/>
      <c r="C491" s="4"/>
      <c r="D491" s="4"/>
      <c r="E491" s="4"/>
      <c r="F491" s="4"/>
      <c r="G491" s="4"/>
      <c r="H491" s="4"/>
      <c r="I491" s="4"/>
      <c r="J491" s="4"/>
      <c r="K491" s="4"/>
      <c r="L491" s="4"/>
      <c r="M491" s="4"/>
      <c r="N491" s="4"/>
      <c r="O491" s="4"/>
      <c r="P491" s="4"/>
      <c r="Q491" s="4"/>
    </row>
    <row r="492">
      <c r="A492" s="4"/>
      <c r="B492" s="4"/>
      <c r="C492" s="4"/>
      <c r="D492" s="4"/>
      <c r="E492" s="4"/>
      <c r="F492" s="4"/>
      <c r="G492" s="4"/>
      <c r="H492" s="4"/>
      <c r="I492" s="4"/>
      <c r="J492" s="4"/>
      <c r="K492" s="4"/>
      <c r="L492" s="4"/>
      <c r="M492" s="4"/>
      <c r="N492" s="4"/>
      <c r="O492" s="4"/>
      <c r="P492" s="4"/>
      <c r="Q492" s="4"/>
    </row>
    <row r="493">
      <c r="A493" s="4"/>
      <c r="B493" s="4"/>
      <c r="C493" s="4"/>
      <c r="D493" s="4"/>
      <c r="E493" s="4"/>
      <c r="F493" s="4"/>
      <c r="G493" s="4"/>
      <c r="H493" s="4"/>
      <c r="I493" s="4"/>
      <c r="J493" s="4"/>
      <c r="K493" s="4"/>
      <c r="L493" s="4"/>
      <c r="M493" s="4"/>
      <c r="N493" s="4"/>
      <c r="O493" s="4"/>
      <c r="P493" s="4"/>
      <c r="Q493" s="4"/>
    </row>
    <row r="494">
      <c r="A494" s="4"/>
      <c r="B494" s="4"/>
      <c r="C494" s="4"/>
      <c r="D494" s="4"/>
      <c r="E494" s="4"/>
      <c r="F494" s="4"/>
      <c r="G494" s="4"/>
      <c r="H494" s="4"/>
      <c r="I494" s="4"/>
      <c r="J494" s="4"/>
      <c r="K494" s="4"/>
      <c r="L494" s="4"/>
      <c r="M494" s="4"/>
      <c r="N494" s="4"/>
      <c r="O494" s="4"/>
      <c r="P494" s="4"/>
      <c r="Q494" s="4"/>
    </row>
    <row r="495">
      <c r="A495" s="4"/>
      <c r="B495" s="4"/>
      <c r="C495" s="4"/>
      <c r="D495" s="4"/>
      <c r="E495" s="4"/>
      <c r="F495" s="4"/>
      <c r="G495" s="4"/>
      <c r="H495" s="4"/>
      <c r="I495" s="4"/>
      <c r="J495" s="4"/>
      <c r="K495" s="4"/>
      <c r="L495" s="4"/>
      <c r="M495" s="4"/>
      <c r="N495" s="4"/>
      <c r="O495" s="4"/>
      <c r="P495" s="4"/>
      <c r="Q495" s="4"/>
    </row>
    <row r="496">
      <c r="A496" s="4"/>
      <c r="B496" s="4"/>
      <c r="C496" s="4"/>
      <c r="D496" s="4"/>
      <c r="E496" s="4"/>
      <c r="F496" s="4"/>
      <c r="G496" s="4"/>
      <c r="H496" s="4"/>
      <c r="I496" s="4"/>
      <c r="J496" s="4"/>
      <c r="K496" s="4"/>
      <c r="L496" s="4"/>
      <c r="M496" s="4"/>
      <c r="N496" s="4"/>
      <c r="O496" s="4"/>
      <c r="P496" s="4"/>
      <c r="Q496" s="4"/>
    </row>
    <row r="497">
      <c r="A497" s="4"/>
      <c r="B497" s="4"/>
      <c r="C497" s="4"/>
      <c r="D497" s="4"/>
      <c r="E497" s="4"/>
      <c r="F497" s="4"/>
      <c r="G497" s="4"/>
      <c r="H497" s="4"/>
      <c r="I497" s="4"/>
      <c r="J497" s="4"/>
      <c r="K497" s="4"/>
      <c r="L497" s="4"/>
      <c r="M497" s="4"/>
      <c r="N497" s="4"/>
      <c r="O497" s="4"/>
      <c r="P497" s="4"/>
      <c r="Q497" s="4"/>
    </row>
    <row r="498">
      <c r="A498" s="4"/>
      <c r="B498" s="4"/>
      <c r="C498" s="4"/>
      <c r="D498" s="4"/>
      <c r="E498" s="4"/>
      <c r="F498" s="4"/>
      <c r="G498" s="4"/>
      <c r="H498" s="4"/>
      <c r="I498" s="4"/>
      <c r="J498" s="4"/>
      <c r="K498" s="4"/>
      <c r="L498" s="4"/>
      <c r="M498" s="4"/>
      <c r="N498" s="4"/>
      <c r="O498" s="4"/>
      <c r="P498" s="4"/>
      <c r="Q498" s="4"/>
    </row>
    <row r="499">
      <c r="A499" s="4"/>
      <c r="B499" s="4"/>
      <c r="C499" s="4"/>
      <c r="D499" s="4"/>
      <c r="E499" s="4"/>
      <c r="F499" s="4"/>
      <c r="G499" s="4"/>
      <c r="H499" s="4"/>
      <c r="I499" s="4"/>
      <c r="J499" s="4"/>
      <c r="K499" s="4"/>
      <c r="L499" s="4"/>
      <c r="M499" s="4"/>
      <c r="N499" s="4"/>
      <c r="O499" s="4"/>
      <c r="P499" s="4"/>
      <c r="Q499" s="4"/>
    </row>
    <row r="500">
      <c r="A500" s="4"/>
      <c r="B500" s="4"/>
      <c r="C500" s="4"/>
      <c r="D500" s="4"/>
      <c r="E500" s="4"/>
      <c r="F500" s="4"/>
      <c r="G500" s="4"/>
      <c r="H500" s="4"/>
      <c r="I500" s="4"/>
      <c r="J500" s="4"/>
      <c r="K500" s="4"/>
      <c r="L500" s="4"/>
      <c r="M500" s="4"/>
      <c r="N500" s="4"/>
      <c r="O500" s="4"/>
      <c r="P500" s="4"/>
      <c r="Q500" s="4"/>
    </row>
    <row r="501">
      <c r="A501" s="4"/>
      <c r="B501" s="4"/>
      <c r="C501" s="4"/>
      <c r="D501" s="4"/>
      <c r="E501" s="4"/>
      <c r="F501" s="4"/>
      <c r="G501" s="4"/>
      <c r="H501" s="4"/>
      <c r="I501" s="4"/>
      <c r="J501" s="4"/>
      <c r="K501" s="4"/>
      <c r="L501" s="4"/>
      <c r="M501" s="4"/>
      <c r="N501" s="4"/>
      <c r="O501" s="4"/>
      <c r="P501" s="4"/>
      <c r="Q501" s="4"/>
    </row>
    <row r="502">
      <c r="A502" s="4"/>
      <c r="B502" s="4"/>
      <c r="C502" s="4"/>
      <c r="D502" s="4"/>
      <c r="E502" s="4"/>
      <c r="F502" s="4"/>
      <c r="G502" s="4"/>
      <c r="H502" s="4"/>
      <c r="I502" s="4"/>
      <c r="J502" s="4"/>
      <c r="K502" s="4"/>
      <c r="L502" s="4"/>
      <c r="M502" s="4"/>
      <c r="N502" s="4"/>
      <c r="O502" s="4"/>
      <c r="P502" s="4"/>
      <c r="Q502" s="4"/>
    </row>
    <row r="503">
      <c r="A503" s="4"/>
      <c r="B503" s="4"/>
      <c r="C503" s="4"/>
      <c r="D503" s="4"/>
      <c r="E503" s="4"/>
      <c r="F503" s="4"/>
      <c r="G503" s="4"/>
      <c r="H503" s="4"/>
      <c r="I503" s="4"/>
      <c r="J503" s="4"/>
      <c r="K503" s="4"/>
      <c r="L503" s="4"/>
      <c r="M503" s="4"/>
      <c r="N503" s="4"/>
      <c r="O503" s="4"/>
      <c r="P503" s="4"/>
      <c r="Q503" s="4"/>
    </row>
    <row r="504">
      <c r="A504" s="4"/>
      <c r="B504" s="4"/>
      <c r="C504" s="4"/>
      <c r="D504" s="4"/>
      <c r="E504" s="4"/>
      <c r="F504" s="4"/>
      <c r="G504" s="4"/>
      <c r="H504" s="4"/>
      <c r="I504" s="4"/>
      <c r="J504" s="4"/>
      <c r="K504" s="4"/>
      <c r="L504" s="4"/>
      <c r="M504" s="4"/>
      <c r="N504" s="4"/>
      <c r="O504" s="4"/>
      <c r="P504" s="4"/>
      <c r="Q504" s="4"/>
    </row>
    <row r="505">
      <c r="A505" s="4"/>
      <c r="B505" s="4"/>
      <c r="C505" s="4"/>
      <c r="D505" s="4"/>
      <c r="E505" s="4"/>
      <c r="F505" s="4"/>
      <c r="G505" s="4"/>
      <c r="H505" s="4"/>
      <c r="I505" s="4"/>
      <c r="J505" s="4"/>
      <c r="K505" s="4"/>
      <c r="L505" s="4"/>
      <c r="M505" s="4"/>
      <c r="N505" s="4"/>
      <c r="O505" s="4"/>
      <c r="P505" s="4"/>
      <c r="Q505" s="4"/>
    </row>
    <row r="506">
      <c r="A506" s="4"/>
      <c r="B506" s="4"/>
      <c r="C506" s="4"/>
      <c r="D506" s="4"/>
      <c r="E506" s="4"/>
      <c r="F506" s="4"/>
      <c r="G506" s="4"/>
      <c r="H506" s="4"/>
      <c r="I506" s="4"/>
      <c r="J506" s="4"/>
      <c r="K506" s="4"/>
      <c r="L506" s="4"/>
      <c r="M506" s="4"/>
      <c r="N506" s="4"/>
      <c r="O506" s="4"/>
      <c r="P506" s="4"/>
      <c r="Q506" s="4"/>
    </row>
    <row r="507">
      <c r="A507" s="4"/>
      <c r="B507" s="4"/>
      <c r="C507" s="4"/>
      <c r="D507" s="4"/>
      <c r="E507" s="4"/>
      <c r="F507" s="4"/>
      <c r="G507" s="4"/>
      <c r="H507" s="4"/>
      <c r="I507" s="4"/>
      <c r="J507" s="4"/>
      <c r="K507" s="4"/>
      <c r="L507" s="4"/>
      <c r="M507" s="4"/>
      <c r="N507" s="4"/>
      <c r="O507" s="4"/>
      <c r="P507" s="4"/>
      <c r="Q507" s="4"/>
    </row>
    <row r="508">
      <c r="A508" s="4"/>
      <c r="B508" s="4"/>
      <c r="C508" s="4"/>
      <c r="D508" s="4"/>
      <c r="E508" s="4"/>
      <c r="F508" s="4"/>
      <c r="G508" s="4"/>
      <c r="H508" s="4"/>
      <c r="I508" s="4"/>
      <c r="J508" s="4"/>
      <c r="K508" s="4"/>
      <c r="L508" s="4"/>
      <c r="M508" s="4"/>
      <c r="N508" s="4"/>
      <c r="O508" s="4"/>
      <c r="P508" s="4"/>
      <c r="Q508" s="4"/>
    </row>
    <row r="509">
      <c r="A509" s="4"/>
      <c r="B509" s="4"/>
      <c r="C509" s="4"/>
      <c r="D509" s="4"/>
      <c r="E509" s="4"/>
      <c r="F509" s="4"/>
      <c r="G509" s="4"/>
      <c r="H509" s="4"/>
      <c r="I509" s="4"/>
      <c r="J509" s="4"/>
      <c r="K509" s="4"/>
      <c r="L509" s="4"/>
      <c r="M509" s="4"/>
      <c r="N509" s="4"/>
      <c r="O509" s="4"/>
      <c r="P509" s="4"/>
      <c r="Q509" s="4"/>
    </row>
    <row r="510">
      <c r="A510" s="4"/>
      <c r="B510" s="4"/>
      <c r="C510" s="4"/>
      <c r="D510" s="4"/>
      <c r="E510" s="4"/>
      <c r="F510" s="4"/>
      <c r="G510" s="4"/>
      <c r="H510" s="4"/>
      <c r="I510" s="4"/>
      <c r="J510" s="4"/>
      <c r="K510" s="4"/>
      <c r="L510" s="4"/>
      <c r="M510" s="4"/>
      <c r="N510" s="4"/>
      <c r="O510" s="4"/>
      <c r="P510" s="4"/>
      <c r="Q510" s="4"/>
    </row>
    <row r="511">
      <c r="A511" s="4"/>
      <c r="B511" s="4"/>
      <c r="C511" s="4"/>
      <c r="D511" s="4"/>
      <c r="E511" s="4"/>
      <c r="F511" s="4"/>
      <c r="G511" s="4"/>
      <c r="H511" s="4"/>
      <c r="I511" s="4"/>
      <c r="J511" s="4"/>
      <c r="K511" s="4"/>
      <c r="L511" s="4"/>
      <c r="M511" s="4"/>
      <c r="N511" s="4"/>
      <c r="O511" s="4"/>
      <c r="P511" s="4"/>
      <c r="Q511" s="4"/>
    </row>
    <row r="512">
      <c r="A512" s="4"/>
      <c r="B512" s="4"/>
      <c r="C512" s="4"/>
      <c r="D512" s="4"/>
      <c r="E512" s="4"/>
      <c r="F512" s="4"/>
      <c r="G512" s="4"/>
      <c r="H512" s="4"/>
      <c r="I512" s="4"/>
      <c r="J512" s="4"/>
      <c r="K512" s="4"/>
      <c r="L512" s="4"/>
      <c r="M512" s="4"/>
      <c r="N512" s="4"/>
      <c r="O512" s="4"/>
      <c r="P512" s="4"/>
      <c r="Q512" s="4"/>
    </row>
    <row r="513">
      <c r="A513" s="4"/>
      <c r="B513" s="4"/>
      <c r="C513" s="4"/>
      <c r="D513" s="4"/>
      <c r="E513" s="4"/>
      <c r="F513" s="4"/>
      <c r="G513" s="4"/>
      <c r="H513" s="4"/>
      <c r="I513" s="4"/>
      <c r="J513" s="4"/>
      <c r="K513" s="4"/>
      <c r="L513" s="4"/>
      <c r="M513" s="4"/>
      <c r="N513" s="4"/>
      <c r="O513" s="4"/>
      <c r="P513" s="4"/>
      <c r="Q513" s="4"/>
    </row>
    <row r="514">
      <c r="A514" s="4"/>
      <c r="B514" s="4"/>
      <c r="C514" s="4"/>
      <c r="D514" s="4"/>
      <c r="E514" s="4"/>
      <c r="F514" s="4"/>
      <c r="G514" s="4"/>
      <c r="H514" s="4"/>
      <c r="I514" s="4"/>
      <c r="J514" s="4"/>
      <c r="K514" s="4"/>
      <c r="L514" s="4"/>
      <c r="M514" s="4"/>
      <c r="N514" s="4"/>
      <c r="O514" s="4"/>
      <c r="P514" s="4"/>
      <c r="Q514" s="4"/>
    </row>
    <row r="515">
      <c r="A515" s="4"/>
      <c r="B515" s="4"/>
      <c r="C515" s="4"/>
      <c r="D515" s="4"/>
      <c r="E515" s="4"/>
      <c r="F515" s="4"/>
      <c r="G515" s="4"/>
      <c r="H515" s="4"/>
      <c r="I515" s="4"/>
      <c r="J515" s="4"/>
      <c r="K515" s="4"/>
      <c r="L515" s="4"/>
      <c r="M515" s="4"/>
      <c r="N515" s="4"/>
      <c r="O515" s="4"/>
      <c r="P515" s="4"/>
      <c r="Q515" s="4"/>
    </row>
    <row r="516">
      <c r="A516" s="4"/>
      <c r="B516" s="4"/>
      <c r="C516" s="4"/>
      <c r="D516" s="4"/>
      <c r="E516" s="4"/>
      <c r="F516" s="4"/>
      <c r="G516" s="4"/>
      <c r="H516" s="4"/>
      <c r="I516" s="4"/>
      <c r="J516" s="4"/>
      <c r="K516" s="4"/>
      <c r="L516" s="4"/>
      <c r="M516" s="4"/>
      <c r="N516" s="4"/>
      <c r="O516" s="4"/>
      <c r="P516" s="4"/>
      <c r="Q516" s="4"/>
    </row>
    <row r="517">
      <c r="A517" s="4"/>
      <c r="B517" s="4"/>
      <c r="C517" s="4"/>
      <c r="D517" s="4"/>
      <c r="E517" s="4"/>
      <c r="F517" s="4"/>
      <c r="G517" s="4"/>
      <c r="H517" s="4"/>
      <c r="I517" s="4"/>
      <c r="J517" s="4"/>
      <c r="K517" s="4"/>
      <c r="L517" s="4"/>
      <c r="M517" s="4"/>
      <c r="N517" s="4"/>
      <c r="O517" s="4"/>
      <c r="P517" s="4"/>
      <c r="Q517" s="4"/>
    </row>
    <row r="518">
      <c r="A518" s="4"/>
      <c r="B518" s="4"/>
      <c r="C518" s="4"/>
      <c r="D518" s="4"/>
      <c r="E518" s="4"/>
      <c r="F518" s="4"/>
      <c r="G518" s="4"/>
      <c r="H518" s="4"/>
      <c r="I518" s="4"/>
      <c r="J518" s="4"/>
      <c r="K518" s="4"/>
      <c r="L518" s="4"/>
      <c r="M518" s="4"/>
      <c r="N518" s="4"/>
      <c r="O518" s="4"/>
      <c r="P518" s="4"/>
      <c r="Q518" s="4"/>
    </row>
    <row r="519">
      <c r="A519" s="4"/>
      <c r="B519" s="4"/>
      <c r="C519" s="4"/>
      <c r="D519" s="4"/>
      <c r="E519" s="4"/>
      <c r="F519" s="4"/>
      <c r="G519" s="4"/>
      <c r="H519" s="4"/>
      <c r="I519" s="4"/>
      <c r="J519" s="4"/>
      <c r="K519" s="4"/>
      <c r="L519" s="4"/>
      <c r="M519" s="4"/>
      <c r="N519" s="4"/>
      <c r="O519" s="4"/>
      <c r="P519" s="4"/>
      <c r="Q519" s="4"/>
    </row>
    <row r="520">
      <c r="A520" s="4"/>
      <c r="B520" s="4"/>
      <c r="C520" s="4"/>
      <c r="D520" s="4"/>
      <c r="E520" s="4"/>
      <c r="F520" s="4"/>
      <c r="G520" s="4"/>
      <c r="H520" s="4"/>
      <c r="I520" s="4"/>
      <c r="J520" s="4"/>
      <c r="K520" s="4"/>
      <c r="L520" s="4"/>
      <c r="M520" s="4"/>
      <c r="N520" s="4"/>
      <c r="O520" s="4"/>
      <c r="P520" s="4"/>
      <c r="Q520" s="4"/>
    </row>
    <row r="521">
      <c r="A521" s="4"/>
      <c r="B521" s="4"/>
      <c r="C521" s="4"/>
      <c r="D521" s="4"/>
      <c r="E521" s="4"/>
      <c r="F521" s="4"/>
      <c r="G521" s="4"/>
      <c r="H521" s="4"/>
      <c r="I521" s="4"/>
      <c r="J521" s="4"/>
      <c r="K521" s="4"/>
      <c r="L521" s="4"/>
      <c r="M521" s="4"/>
      <c r="N521" s="4"/>
      <c r="O521" s="4"/>
      <c r="P521" s="4"/>
      <c r="Q521" s="4"/>
    </row>
    <row r="522">
      <c r="A522" s="4"/>
      <c r="B522" s="4"/>
      <c r="C522" s="4"/>
      <c r="D522" s="4"/>
      <c r="E522" s="4"/>
      <c r="F522" s="4"/>
      <c r="G522" s="4"/>
      <c r="H522" s="4"/>
      <c r="I522" s="4"/>
      <c r="J522" s="4"/>
      <c r="K522" s="4"/>
      <c r="L522" s="4"/>
      <c r="M522" s="4"/>
      <c r="N522" s="4"/>
      <c r="O522" s="4"/>
      <c r="P522" s="4"/>
      <c r="Q522" s="4"/>
    </row>
    <row r="523">
      <c r="A523" s="4"/>
      <c r="B523" s="4"/>
      <c r="C523" s="4"/>
      <c r="D523" s="4"/>
      <c r="E523" s="4"/>
      <c r="F523" s="4"/>
      <c r="G523" s="4"/>
      <c r="H523" s="4"/>
      <c r="I523" s="4"/>
      <c r="J523" s="4"/>
      <c r="K523" s="4"/>
      <c r="L523" s="4"/>
      <c r="M523" s="4"/>
      <c r="N523" s="4"/>
      <c r="O523" s="4"/>
      <c r="P523" s="4"/>
      <c r="Q523" s="4"/>
    </row>
    <row r="524">
      <c r="A524" s="4"/>
      <c r="B524" s="4"/>
      <c r="C524" s="4"/>
      <c r="D524" s="4"/>
      <c r="E524" s="4"/>
      <c r="F524" s="4"/>
      <c r="G524" s="4"/>
      <c r="H524" s="4"/>
      <c r="I524" s="4"/>
      <c r="J524" s="4"/>
      <c r="K524" s="4"/>
      <c r="L524" s="4"/>
      <c r="M524" s="4"/>
      <c r="N524" s="4"/>
      <c r="O524" s="4"/>
      <c r="P524" s="4"/>
      <c r="Q524" s="4"/>
    </row>
    <row r="525">
      <c r="A525" s="4"/>
      <c r="B525" s="4"/>
      <c r="C525" s="4"/>
      <c r="D525" s="4"/>
      <c r="E525" s="4"/>
      <c r="F525" s="4"/>
      <c r="G525" s="4"/>
      <c r="H525" s="4"/>
      <c r="I525" s="4"/>
      <c r="J525" s="4"/>
      <c r="K525" s="4"/>
      <c r="L525" s="4"/>
      <c r="M525" s="4"/>
      <c r="N525" s="4"/>
      <c r="O525" s="4"/>
      <c r="P525" s="4"/>
      <c r="Q525" s="4"/>
    </row>
    <row r="526">
      <c r="A526" s="4"/>
      <c r="B526" s="4"/>
      <c r="C526" s="4"/>
      <c r="D526" s="4"/>
      <c r="E526" s="4"/>
      <c r="F526" s="4"/>
      <c r="G526" s="4"/>
      <c r="H526" s="4"/>
      <c r="I526" s="4"/>
      <c r="J526" s="4"/>
      <c r="K526" s="4"/>
      <c r="L526" s="4"/>
      <c r="M526" s="4"/>
      <c r="N526" s="4"/>
      <c r="O526" s="4"/>
      <c r="P526" s="4"/>
      <c r="Q526" s="4"/>
    </row>
    <row r="527">
      <c r="A527" s="4"/>
      <c r="B527" s="4"/>
      <c r="C527" s="4"/>
      <c r="D527" s="4"/>
      <c r="E527" s="4"/>
      <c r="F527" s="4"/>
      <c r="G527" s="4"/>
      <c r="H527" s="4"/>
      <c r="I527" s="4"/>
      <c r="J527" s="4"/>
      <c r="K527" s="4"/>
      <c r="L527" s="4"/>
      <c r="M527" s="4"/>
      <c r="N527" s="4"/>
      <c r="O527" s="4"/>
      <c r="P527" s="4"/>
      <c r="Q527" s="4"/>
    </row>
    <row r="528">
      <c r="A528" s="4"/>
      <c r="B528" s="4"/>
      <c r="C528" s="4"/>
      <c r="D528" s="4"/>
      <c r="E528" s="4"/>
      <c r="F528" s="4"/>
      <c r="G528" s="4"/>
      <c r="H528" s="4"/>
      <c r="I528" s="4"/>
      <c r="J528" s="4"/>
      <c r="K528" s="4"/>
      <c r="L528" s="4"/>
      <c r="M528" s="4"/>
      <c r="N528" s="4"/>
      <c r="O528" s="4"/>
      <c r="P528" s="4"/>
      <c r="Q528" s="4"/>
    </row>
    <row r="529">
      <c r="A529" s="4"/>
      <c r="B529" s="4"/>
      <c r="C529" s="4"/>
      <c r="D529" s="4"/>
      <c r="E529" s="4"/>
      <c r="F529" s="4"/>
      <c r="G529" s="4"/>
      <c r="H529" s="4"/>
      <c r="I529" s="4"/>
      <c r="J529" s="4"/>
      <c r="K529" s="4"/>
      <c r="L529" s="4"/>
      <c r="M529" s="4"/>
      <c r="N529" s="4"/>
      <c r="O529" s="4"/>
      <c r="P529" s="4"/>
      <c r="Q529" s="4"/>
    </row>
    <row r="530">
      <c r="A530" s="4"/>
      <c r="B530" s="4"/>
      <c r="C530" s="4"/>
      <c r="D530" s="4"/>
      <c r="E530" s="4"/>
      <c r="F530" s="4"/>
      <c r="G530" s="4"/>
      <c r="H530" s="4"/>
      <c r="I530" s="4"/>
      <c r="J530" s="4"/>
      <c r="K530" s="4"/>
      <c r="L530" s="4"/>
      <c r="M530" s="4"/>
      <c r="N530" s="4"/>
      <c r="O530" s="4"/>
      <c r="P530" s="4"/>
      <c r="Q530" s="4"/>
    </row>
    <row r="531">
      <c r="A531" s="4"/>
      <c r="B531" s="4"/>
      <c r="C531" s="4"/>
      <c r="D531" s="4"/>
      <c r="E531" s="4"/>
      <c r="F531" s="4"/>
      <c r="G531" s="4"/>
      <c r="H531" s="4"/>
      <c r="I531" s="4"/>
      <c r="J531" s="4"/>
      <c r="K531" s="4"/>
      <c r="L531" s="4"/>
      <c r="M531" s="4"/>
      <c r="N531" s="4"/>
      <c r="O531" s="4"/>
      <c r="P531" s="4"/>
      <c r="Q531" s="4"/>
    </row>
    <row r="532">
      <c r="A532" s="4"/>
      <c r="B532" s="4"/>
      <c r="C532" s="4"/>
      <c r="D532" s="4"/>
      <c r="E532" s="4"/>
      <c r="F532" s="4"/>
      <c r="G532" s="4"/>
      <c r="H532" s="4"/>
      <c r="I532" s="4"/>
      <c r="J532" s="4"/>
      <c r="K532" s="4"/>
      <c r="L532" s="4"/>
      <c r="M532" s="4"/>
      <c r="N532" s="4"/>
      <c r="O532" s="4"/>
      <c r="P532" s="4"/>
      <c r="Q532" s="4"/>
    </row>
    <row r="533">
      <c r="A533" s="4"/>
      <c r="B533" s="4"/>
      <c r="C533" s="4"/>
      <c r="D533" s="4"/>
      <c r="E533" s="4"/>
      <c r="F533" s="4"/>
      <c r="G533" s="4"/>
      <c r="H533" s="4"/>
      <c r="I533" s="4"/>
      <c r="J533" s="4"/>
      <c r="K533" s="4"/>
      <c r="L533" s="4"/>
      <c r="M533" s="4"/>
      <c r="N533" s="4"/>
      <c r="O533" s="4"/>
      <c r="P533" s="4"/>
      <c r="Q533" s="4"/>
    </row>
    <row r="534">
      <c r="A534" s="4"/>
      <c r="B534" s="4"/>
      <c r="C534" s="4"/>
      <c r="D534" s="4"/>
      <c r="E534" s="4"/>
      <c r="F534" s="4"/>
      <c r="G534" s="4"/>
      <c r="H534" s="4"/>
      <c r="I534" s="4"/>
      <c r="J534" s="4"/>
      <c r="K534" s="4"/>
      <c r="L534" s="4"/>
      <c r="M534" s="4"/>
      <c r="N534" s="4"/>
      <c r="O534" s="4"/>
      <c r="P534" s="4"/>
      <c r="Q534" s="4"/>
    </row>
    <row r="535">
      <c r="A535" s="4"/>
      <c r="B535" s="4"/>
      <c r="C535" s="4"/>
      <c r="D535" s="4"/>
      <c r="E535" s="4"/>
      <c r="F535" s="4"/>
      <c r="G535" s="4"/>
      <c r="H535" s="4"/>
      <c r="I535" s="4"/>
      <c r="J535" s="4"/>
      <c r="K535" s="4"/>
      <c r="L535" s="4"/>
      <c r="M535" s="4"/>
      <c r="N535" s="4"/>
      <c r="O535" s="4"/>
      <c r="P535" s="4"/>
      <c r="Q535" s="4"/>
    </row>
    <row r="536">
      <c r="A536" s="4"/>
      <c r="B536" s="4"/>
      <c r="C536" s="4"/>
      <c r="D536" s="4"/>
      <c r="E536" s="4"/>
      <c r="F536" s="4"/>
      <c r="G536" s="4"/>
      <c r="H536" s="4"/>
      <c r="I536" s="4"/>
      <c r="J536" s="4"/>
      <c r="K536" s="4"/>
      <c r="L536" s="4"/>
      <c r="M536" s="4"/>
      <c r="N536" s="4"/>
      <c r="O536" s="4"/>
      <c r="P536" s="4"/>
      <c r="Q536" s="4"/>
    </row>
    <row r="537">
      <c r="A537" s="4"/>
      <c r="B537" s="4"/>
      <c r="C537" s="4"/>
      <c r="D537" s="4"/>
      <c r="E537" s="4"/>
      <c r="F537" s="4"/>
      <c r="G537" s="4"/>
      <c r="H537" s="4"/>
      <c r="I537" s="4"/>
      <c r="J537" s="4"/>
      <c r="K537" s="4"/>
      <c r="L537" s="4"/>
      <c r="M537" s="4"/>
      <c r="N537" s="4"/>
      <c r="O537" s="4"/>
      <c r="P537" s="4"/>
      <c r="Q537" s="4"/>
    </row>
    <row r="538">
      <c r="A538" s="4"/>
      <c r="B538" s="4"/>
      <c r="C538" s="4"/>
      <c r="D538" s="4"/>
      <c r="E538" s="4"/>
      <c r="F538" s="4"/>
      <c r="G538" s="4"/>
      <c r="H538" s="4"/>
      <c r="I538" s="4"/>
      <c r="J538" s="4"/>
      <c r="K538" s="4"/>
      <c r="L538" s="4"/>
      <c r="M538" s="4"/>
      <c r="N538" s="4"/>
      <c r="O538" s="4"/>
      <c r="P538" s="4"/>
      <c r="Q538" s="4"/>
    </row>
    <row r="539">
      <c r="A539" s="4"/>
      <c r="B539" s="4"/>
      <c r="C539" s="4"/>
      <c r="D539" s="4"/>
      <c r="E539" s="4"/>
      <c r="F539" s="4"/>
      <c r="G539" s="4"/>
      <c r="H539" s="4"/>
      <c r="I539" s="4"/>
      <c r="J539" s="4"/>
      <c r="K539" s="4"/>
      <c r="L539" s="4"/>
      <c r="M539" s="4"/>
      <c r="N539" s="4"/>
      <c r="O539" s="4"/>
      <c r="P539" s="4"/>
      <c r="Q539" s="4"/>
    </row>
    <row r="540">
      <c r="A540" s="4"/>
      <c r="B540" s="4"/>
      <c r="C540" s="4"/>
      <c r="D540" s="4"/>
      <c r="E540" s="4"/>
      <c r="F540" s="4"/>
      <c r="G540" s="4"/>
      <c r="H540" s="4"/>
      <c r="I540" s="4"/>
      <c r="J540" s="4"/>
      <c r="K540" s="4"/>
      <c r="L540" s="4"/>
      <c r="M540" s="4"/>
      <c r="N540" s="4"/>
      <c r="O540" s="4"/>
      <c r="P540" s="4"/>
      <c r="Q540" s="4"/>
    </row>
    <row r="541">
      <c r="A541" s="4"/>
      <c r="B541" s="4"/>
      <c r="C541" s="4"/>
      <c r="D541" s="4"/>
      <c r="E541" s="4"/>
      <c r="F541" s="4"/>
      <c r="G541" s="4"/>
      <c r="H541" s="4"/>
      <c r="I541" s="4"/>
      <c r="J541" s="4"/>
      <c r="K541" s="4"/>
      <c r="L541" s="4"/>
      <c r="M541" s="4"/>
      <c r="N541" s="4"/>
      <c r="O541" s="4"/>
      <c r="P541" s="4"/>
      <c r="Q541" s="4"/>
    </row>
    <row r="542">
      <c r="A542" s="4"/>
      <c r="B542" s="4"/>
      <c r="C542" s="4"/>
      <c r="D542" s="4"/>
      <c r="E542" s="4"/>
      <c r="F542" s="4"/>
      <c r="G542" s="4"/>
      <c r="H542" s="4"/>
      <c r="I542" s="4"/>
      <c r="J542" s="4"/>
      <c r="K542" s="4"/>
      <c r="L542" s="4"/>
      <c r="M542" s="4"/>
      <c r="N542" s="4"/>
      <c r="O542" s="4"/>
      <c r="P542" s="4"/>
      <c r="Q542" s="4"/>
    </row>
    <row r="543">
      <c r="A543" s="4"/>
      <c r="B543" s="4"/>
      <c r="C543" s="4"/>
      <c r="D543" s="4"/>
      <c r="E543" s="4"/>
      <c r="F543" s="4"/>
      <c r="G543" s="4"/>
      <c r="H543" s="4"/>
      <c r="I543" s="4"/>
      <c r="J543" s="4"/>
      <c r="K543" s="4"/>
      <c r="L543" s="4"/>
      <c r="M543" s="4"/>
      <c r="N543" s="4"/>
      <c r="O543" s="4"/>
      <c r="P543" s="4"/>
      <c r="Q543" s="4"/>
    </row>
    <row r="544">
      <c r="A544" s="4"/>
      <c r="B544" s="4"/>
      <c r="C544" s="4"/>
      <c r="D544" s="4"/>
      <c r="E544" s="4"/>
      <c r="F544" s="4"/>
      <c r="G544" s="4"/>
      <c r="H544" s="4"/>
      <c r="I544" s="4"/>
      <c r="J544" s="4"/>
      <c r="K544" s="4"/>
      <c r="L544" s="4"/>
      <c r="M544" s="4"/>
      <c r="N544" s="4"/>
      <c r="O544" s="4"/>
      <c r="P544" s="4"/>
      <c r="Q544" s="4"/>
    </row>
    <row r="545">
      <c r="A545" s="4"/>
      <c r="B545" s="4"/>
      <c r="C545" s="4"/>
      <c r="D545" s="4"/>
      <c r="E545" s="4"/>
      <c r="F545" s="4"/>
      <c r="G545" s="4"/>
      <c r="H545" s="4"/>
      <c r="I545" s="4"/>
      <c r="J545" s="4"/>
      <c r="K545" s="4"/>
      <c r="L545" s="4"/>
      <c r="M545" s="4"/>
      <c r="N545" s="4"/>
      <c r="O545" s="4"/>
      <c r="P545" s="4"/>
      <c r="Q545" s="4"/>
    </row>
    <row r="546">
      <c r="A546" s="4"/>
      <c r="B546" s="4"/>
      <c r="C546" s="4"/>
      <c r="D546" s="4"/>
      <c r="E546" s="4"/>
      <c r="F546" s="4"/>
      <c r="G546" s="4"/>
      <c r="H546" s="4"/>
      <c r="I546" s="4"/>
      <c r="J546" s="4"/>
      <c r="K546" s="4"/>
      <c r="L546" s="4"/>
      <c r="M546" s="4"/>
      <c r="N546" s="4"/>
      <c r="O546" s="4"/>
      <c r="P546" s="4"/>
      <c r="Q546" s="4"/>
    </row>
    <row r="547">
      <c r="A547" s="4"/>
      <c r="B547" s="4"/>
      <c r="C547" s="4"/>
      <c r="D547" s="4"/>
      <c r="E547" s="4"/>
      <c r="F547" s="4"/>
      <c r="G547" s="4"/>
      <c r="H547" s="4"/>
      <c r="I547" s="4"/>
      <c r="J547" s="4"/>
      <c r="K547" s="4"/>
      <c r="L547" s="4"/>
      <c r="M547" s="4"/>
      <c r="N547" s="4"/>
      <c r="O547" s="4"/>
      <c r="P547" s="4"/>
      <c r="Q547" s="4"/>
    </row>
    <row r="548">
      <c r="A548" s="4"/>
      <c r="B548" s="4"/>
      <c r="C548" s="4"/>
      <c r="D548" s="4"/>
      <c r="E548" s="4"/>
      <c r="F548" s="4"/>
      <c r="G548" s="4"/>
      <c r="H548" s="4"/>
      <c r="I548" s="4"/>
      <c r="J548" s="4"/>
      <c r="K548" s="4"/>
      <c r="L548" s="4"/>
      <c r="M548" s="4"/>
      <c r="N548" s="4"/>
      <c r="O548" s="4"/>
      <c r="P548" s="4"/>
      <c r="Q548" s="4"/>
    </row>
    <row r="549">
      <c r="A549" s="4"/>
      <c r="B549" s="4"/>
      <c r="C549" s="4"/>
      <c r="D549" s="4"/>
      <c r="E549" s="4"/>
      <c r="F549" s="4"/>
      <c r="G549" s="4"/>
      <c r="H549" s="4"/>
      <c r="I549" s="4"/>
      <c r="J549" s="4"/>
      <c r="K549" s="4"/>
      <c r="L549" s="4"/>
      <c r="M549" s="4"/>
      <c r="N549" s="4"/>
      <c r="O549" s="4"/>
      <c r="P549" s="4"/>
      <c r="Q549" s="4"/>
    </row>
    <row r="550">
      <c r="A550" s="4"/>
      <c r="B550" s="4"/>
      <c r="C550" s="4"/>
      <c r="D550" s="4"/>
      <c r="E550" s="4"/>
      <c r="F550" s="4"/>
      <c r="G550" s="4"/>
      <c r="H550" s="4"/>
      <c r="I550" s="4"/>
      <c r="J550" s="4"/>
      <c r="K550" s="4"/>
      <c r="L550" s="4"/>
      <c r="M550" s="4"/>
      <c r="N550" s="4"/>
      <c r="O550" s="4"/>
      <c r="P550" s="4"/>
      <c r="Q550" s="4"/>
    </row>
    <row r="551">
      <c r="A551" s="4"/>
      <c r="B551" s="4"/>
      <c r="C551" s="4"/>
      <c r="D551" s="4"/>
      <c r="E551" s="4"/>
      <c r="F551" s="4"/>
      <c r="G551" s="4"/>
      <c r="H551" s="4"/>
      <c r="I551" s="4"/>
      <c r="J551" s="4"/>
      <c r="K551" s="4"/>
      <c r="L551" s="4"/>
      <c r="M551" s="4"/>
      <c r="N551" s="4"/>
      <c r="O551" s="4"/>
      <c r="P551" s="4"/>
      <c r="Q551" s="4"/>
    </row>
    <row r="552">
      <c r="A552" s="4"/>
      <c r="B552" s="4"/>
      <c r="C552" s="4"/>
      <c r="D552" s="4"/>
      <c r="E552" s="4"/>
      <c r="F552" s="4"/>
      <c r="G552" s="4"/>
      <c r="H552" s="4"/>
      <c r="I552" s="4"/>
      <c r="J552" s="4"/>
      <c r="K552" s="4"/>
      <c r="L552" s="4"/>
      <c r="M552" s="4"/>
      <c r="N552" s="4"/>
      <c r="O552" s="4"/>
      <c r="P552" s="4"/>
      <c r="Q552" s="4"/>
    </row>
    <row r="553">
      <c r="A553" s="4"/>
      <c r="B553" s="4"/>
      <c r="C553" s="4"/>
      <c r="D553" s="4"/>
      <c r="E553" s="4"/>
      <c r="F553" s="4"/>
      <c r="G553" s="4"/>
      <c r="H553" s="4"/>
      <c r="I553" s="4"/>
      <c r="J553" s="4"/>
      <c r="K553" s="4"/>
      <c r="L553" s="4"/>
      <c r="M553" s="4"/>
      <c r="N553" s="4"/>
      <c r="O553" s="4"/>
      <c r="P553" s="4"/>
      <c r="Q553" s="4"/>
    </row>
    <row r="554">
      <c r="A554" s="4"/>
      <c r="B554" s="4"/>
      <c r="C554" s="4"/>
      <c r="D554" s="4"/>
      <c r="E554" s="4"/>
      <c r="F554" s="4"/>
      <c r="G554" s="4"/>
      <c r="H554" s="4"/>
      <c r="I554" s="4"/>
      <c r="J554" s="4"/>
      <c r="K554" s="4"/>
      <c r="L554" s="4"/>
      <c r="M554" s="4"/>
      <c r="N554" s="4"/>
      <c r="O554" s="4"/>
      <c r="P554" s="4"/>
      <c r="Q554" s="4"/>
    </row>
    <row r="555">
      <c r="A555" s="4"/>
      <c r="B555" s="4"/>
      <c r="C555" s="4"/>
      <c r="D555" s="4"/>
      <c r="E555" s="4"/>
      <c r="F555" s="4"/>
      <c r="G555" s="4"/>
      <c r="H555" s="4"/>
      <c r="I555" s="4"/>
      <c r="J555" s="4"/>
      <c r="K555" s="4"/>
      <c r="L555" s="4"/>
      <c r="M555" s="4"/>
      <c r="N555" s="4"/>
      <c r="O555" s="4"/>
      <c r="P555" s="4"/>
      <c r="Q555" s="4"/>
    </row>
    <row r="556">
      <c r="A556" s="4"/>
      <c r="B556" s="4"/>
      <c r="C556" s="4"/>
      <c r="D556" s="4"/>
      <c r="E556" s="4"/>
      <c r="F556" s="4"/>
      <c r="G556" s="4"/>
      <c r="H556" s="4"/>
      <c r="I556" s="4"/>
      <c r="J556" s="4"/>
      <c r="K556" s="4"/>
      <c r="L556" s="4"/>
      <c r="M556" s="4"/>
      <c r="N556" s="4"/>
      <c r="O556" s="4"/>
      <c r="P556" s="4"/>
      <c r="Q556" s="4"/>
    </row>
    <row r="557">
      <c r="A557" s="4"/>
      <c r="B557" s="4"/>
      <c r="C557" s="4"/>
      <c r="D557" s="4"/>
      <c r="E557" s="4"/>
      <c r="F557" s="4"/>
      <c r="G557" s="4"/>
      <c r="H557" s="4"/>
      <c r="I557" s="4"/>
      <c r="J557" s="4"/>
      <c r="K557" s="4"/>
      <c r="L557" s="4"/>
      <c r="M557" s="4"/>
      <c r="N557" s="4"/>
      <c r="O557" s="4"/>
      <c r="P557" s="4"/>
      <c r="Q557" s="4"/>
    </row>
    <row r="558">
      <c r="A558" s="4"/>
      <c r="B558" s="4"/>
      <c r="C558" s="4"/>
      <c r="D558" s="4"/>
      <c r="E558" s="4"/>
      <c r="F558" s="4"/>
      <c r="G558" s="4"/>
      <c r="H558" s="4"/>
      <c r="I558" s="4"/>
      <c r="J558" s="4"/>
      <c r="K558" s="4"/>
      <c r="L558" s="4"/>
      <c r="M558" s="4"/>
      <c r="N558" s="4"/>
      <c r="O558" s="4"/>
      <c r="P558" s="4"/>
      <c r="Q558" s="4"/>
    </row>
    <row r="559">
      <c r="A559" s="4"/>
      <c r="B559" s="4"/>
      <c r="C559" s="4"/>
      <c r="D559" s="4"/>
      <c r="E559" s="4"/>
      <c r="F559" s="4"/>
      <c r="G559" s="4"/>
      <c r="H559" s="4"/>
      <c r="I559" s="4"/>
      <c r="J559" s="4"/>
      <c r="K559" s="4"/>
      <c r="L559" s="4"/>
      <c r="M559" s="4"/>
      <c r="N559" s="4"/>
      <c r="O559" s="4"/>
      <c r="P559" s="4"/>
      <c r="Q559" s="4"/>
    </row>
    <row r="560">
      <c r="A560" s="4"/>
      <c r="B560" s="4"/>
      <c r="C560" s="4"/>
      <c r="D560" s="4"/>
      <c r="E560" s="4"/>
      <c r="F560" s="4"/>
      <c r="G560" s="4"/>
      <c r="H560" s="4"/>
      <c r="I560" s="4"/>
      <c r="J560" s="4"/>
      <c r="K560" s="4"/>
      <c r="L560" s="4"/>
      <c r="M560" s="4"/>
      <c r="N560" s="4"/>
      <c r="O560" s="4"/>
      <c r="P560" s="4"/>
      <c r="Q560" s="4"/>
    </row>
    <row r="561">
      <c r="A561" s="4"/>
      <c r="B561" s="4"/>
      <c r="C561" s="4"/>
      <c r="D561" s="4"/>
      <c r="E561" s="4"/>
      <c r="F561" s="4"/>
      <c r="G561" s="4"/>
      <c r="H561" s="4"/>
      <c r="I561" s="4"/>
      <c r="J561" s="4"/>
      <c r="K561" s="4"/>
      <c r="L561" s="4"/>
      <c r="M561" s="4"/>
      <c r="N561" s="4"/>
      <c r="O561" s="4"/>
      <c r="P561" s="4"/>
      <c r="Q561" s="4"/>
    </row>
    <row r="562">
      <c r="A562" s="4"/>
      <c r="B562" s="4"/>
      <c r="C562" s="4"/>
      <c r="D562" s="4"/>
      <c r="E562" s="4"/>
      <c r="F562" s="4"/>
      <c r="G562" s="4"/>
      <c r="H562" s="4"/>
      <c r="I562" s="4"/>
      <c r="J562" s="4"/>
      <c r="K562" s="4"/>
      <c r="L562" s="4"/>
      <c r="M562" s="4"/>
      <c r="N562" s="4"/>
      <c r="O562" s="4"/>
      <c r="P562" s="4"/>
      <c r="Q562" s="4"/>
    </row>
    <row r="563">
      <c r="A563" s="4"/>
      <c r="B563" s="4"/>
      <c r="C563" s="4"/>
      <c r="D563" s="4"/>
      <c r="E563" s="4"/>
      <c r="F563" s="4"/>
      <c r="G563" s="4"/>
      <c r="H563" s="4"/>
      <c r="I563" s="4"/>
      <c r="J563" s="4"/>
      <c r="K563" s="4"/>
      <c r="L563" s="4"/>
      <c r="M563" s="4"/>
      <c r="N563" s="4"/>
      <c r="O563" s="4"/>
      <c r="P563" s="4"/>
      <c r="Q563" s="4"/>
    </row>
    <row r="564">
      <c r="A564" s="4"/>
      <c r="B564" s="4"/>
      <c r="C564" s="4"/>
      <c r="D564" s="4"/>
      <c r="E564" s="4"/>
      <c r="F564" s="4"/>
      <c r="G564" s="4"/>
      <c r="H564" s="4"/>
      <c r="I564" s="4"/>
      <c r="J564" s="4"/>
      <c r="K564" s="4"/>
      <c r="L564" s="4"/>
      <c r="M564" s="4"/>
      <c r="N564" s="4"/>
      <c r="O564" s="4"/>
      <c r="P564" s="4"/>
      <c r="Q564" s="4"/>
    </row>
    <row r="565">
      <c r="A565" s="4"/>
      <c r="B565" s="4"/>
      <c r="C565" s="4"/>
      <c r="D565" s="4"/>
      <c r="E565" s="4"/>
      <c r="F565" s="4"/>
      <c r="G565" s="4"/>
      <c r="H565" s="4"/>
      <c r="I565" s="4"/>
      <c r="J565" s="4"/>
      <c r="K565" s="4"/>
      <c r="L565" s="4"/>
      <c r="M565" s="4"/>
      <c r="N565" s="4"/>
      <c r="O565" s="4"/>
      <c r="P565" s="4"/>
      <c r="Q565" s="4"/>
    </row>
    <row r="566">
      <c r="A566" s="4"/>
      <c r="B566" s="4"/>
      <c r="C566" s="4"/>
      <c r="D566" s="4"/>
      <c r="E566" s="4"/>
      <c r="F566" s="4"/>
      <c r="G566" s="4"/>
      <c r="H566" s="4"/>
      <c r="I566" s="4"/>
      <c r="J566" s="4"/>
      <c r="K566" s="4"/>
      <c r="L566" s="4"/>
      <c r="M566" s="4"/>
      <c r="N566" s="4"/>
      <c r="O566" s="4"/>
      <c r="P566" s="4"/>
      <c r="Q566" s="4"/>
    </row>
    <row r="567">
      <c r="A567" s="4"/>
      <c r="B567" s="4"/>
      <c r="C567" s="4"/>
      <c r="D567" s="4"/>
      <c r="E567" s="4"/>
      <c r="F567" s="4"/>
      <c r="G567" s="4"/>
      <c r="H567" s="4"/>
      <c r="I567" s="4"/>
      <c r="J567" s="4"/>
      <c r="K567" s="4"/>
      <c r="L567" s="4"/>
      <c r="M567" s="4"/>
      <c r="N567" s="4"/>
      <c r="O567" s="4"/>
      <c r="P567" s="4"/>
      <c r="Q567" s="4"/>
    </row>
    <row r="568">
      <c r="A568" s="4"/>
      <c r="B568" s="4"/>
      <c r="C568" s="4"/>
      <c r="D568" s="4"/>
      <c r="E568" s="4"/>
      <c r="F568" s="4"/>
      <c r="G568" s="4"/>
      <c r="H568" s="4"/>
      <c r="I568" s="4"/>
      <c r="J568" s="4"/>
      <c r="K568" s="4"/>
      <c r="L568" s="4"/>
      <c r="M568" s="4"/>
      <c r="N568" s="4"/>
      <c r="O568" s="4"/>
      <c r="P568" s="4"/>
      <c r="Q568" s="4"/>
    </row>
    <row r="569">
      <c r="A569" s="4"/>
      <c r="B569" s="4"/>
      <c r="C569" s="4"/>
      <c r="D569" s="4"/>
      <c r="E569" s="4"/>
      <c r="F569" s="4"/>
      <c r="G569" s="4"/>
      <c r="H569" s="4"/>
      <c r="I569" s="4"/>
      <c r="J569" s="4"/>
      <c r="K569" s="4"/>
      <c r="L569" s="4"/>
      <c r="M569" s="4"/>
      <c r="N569" s="4"/>
      <c r="O569" s="4"/>
      <c r="P569" s="4"/>
      <c r="Q569" s="4"/>
    </row>
    <row r="570">
      <c r="A570" s="4"/>
      <c r="B570" s="4"/>
      <c r="C570" s="4"/>
      <c r="D570" s="4"/>
      <c r="E570" s="4"/>
      <c r="F570" s="4"/>
      <c r="G570" s="4"/>
      <c r="H570" s="4"/>
      <c r="I570" s="4"/>
      <c r="J570" s="4"/>
      <c r="K570" s="4"/>
      <c r="L570" s="4"/>
      <c r="M570" s="4"/>
      <c r="N570" s="4"/>
      <c r="O570" s="4"/>
      <c r="P570" s="4"/>
      <c r="Q570" s="4"/>
    </row>
    <row r="571">
      <c r="A571" s="4"/>
      <c r="B571" s="4"/>
      <c r="C571" s="4"/>
      <c r="D571" s="4"/>
      <c r="E571" s="4"/>
      <c r="F571" s="4"/>
      <c r="G571" s="4"/>
      <c r="H571" s="4"/>
      <c r="I571" s="4"/>
      <c r="J571" s="4"/>
      <c r="K571" s="4"/>
      <c r="L571" s="4"/>
      <c r="M571" s="4"/>
      <c r="N571" s="4"/>
      <c r="O571" s="4"/>
      <c r="P571" s="4"/>
      <c r="Q571" s="4"/>
    </row>
    <row r="572">
      <c r="A572" s="4"/>
      <c r="B572" s="4"/>
      <c r="C572" s="4"/>
      <c r="D572" s="4"/>
      <c r="E572" s="4"/>
      <c r="F572" s="4"/>
      <c r="G572" s="4"/>
      <c r="H572" s="4"/>
      <c r="I572" s="4"/>
      <c r="J572" s="4"/>
      <c r="K572" s="4"/>
      <c r="L572" s="4"/>
      <c r="M572" s="4"/>
      <c r="N572" s="4"/>
      <c r="O572" s="4"/>
      <c r="P572" s="4"/>
      <c r="Q572" s="4"/>
    </row>
    <row r="573">
      <c r="A573" s="4"/>
      <c r="B573" s="4"/>
      <c r="C573" s="4"/>
      <c r="D573" s="4"/>
      <c r="E573" s="4"/>
      <c r="F573" s="4"/>
      <c r="G573" s="4"/>
      <c r="H573" s="4"/>
      <c r="I573" s="4"/>
      <c r="J573" s="4"/>
      <c r="K573" s="4"/>
      <c r="L573" s="4"/>
      <c r="M573" s="4"/>
      <c r="N573" s="4"/>
      <c r="O573" s="4"/>
      <c r="P573" s="4"/>
      <c r="Q573" s="4"/>
    </row>
    <row r="574">
      <c r="A574" s="4"/>
      <c r="B574" s="4"/>
      <c r="C574" s="4"/>
      <c r="D574" s="4"/>
      <c r="E574" s="4"/>
      <c r="F574" s="4"/>
      <c r="G574" s="4"/>
      <c r="H574" s="4"/>
      <c r="I574" s="4"/>
      <c r="J574" s="4"/>
      <c r="K574" s="4"/>
      <c r="L574" s="4"/>
      <c r="M574" s="4"/>
      <c r="N574" s="4"/>
      <c r="O574" s="4"/>
      <c r="P574" s="4"/>
      <c r="Q574" s="4"/>
    </row>
    <row r="575">
      <c r="A575" s="4"/>
      <c r="B575" s="4"/>
      <c r="C575" s="4"/>
      <c r="D575" s="4"/>
      <c r="E575" s="4"/>
      <c r="F575" s="4"/>
      <c r="G575" s="4"/>
      <c r="H575" s="4"/>
      <c r="I575" s="4"/>
      <c r="J575" s="4"/>
      <c r="K575" s="4"/>
      <c r="L575" s="4"/>
      <c r="M575" s="4"/>
      <c r="N575" s="4"/>
      <c r="O575" s="4"/>
      <c r="P575" s="4"/>
      <c r="Q575" s="4"/>
    </row>
    <row r="576">
      <c r="A576" s="4"/>
      <c r="B576" s="4"/>
      <c r="C576" s="4"/>
      <c r="D576" s="4"/>
      <c r="E576" s="4"/>
      <c r="F576" s="4"/>
      <c r="G576" s="4"/>
      <c r="H576" s="4"/>
      <c r="I576" s="4"/>
      <c r="J576" s="4"/>
      <c r="K576" s="4"/>
      <c r="L576" s="4"/>
      <c r="M576" s="4"/>
      <c r="N576" s="4"/>
      <c r="O576" s="4"/>
      <c r="P576" s="4"/>
      <c r="Q576" s="4"/>
    </row>
    <row r="577">
      <c r="A577" s="4"/>
      <c r="B577" s="4"/>
      <c r="C577" s="4"/>
      <c r="D577" s="4"/>
      <c r="E577" s="4"/>
      <c r="F577" s="4"/>
      <c r="G577" s="4"/>
      <c r="H577" s="4"/>
      <c r="I577" s="4"/>
      <c r="J577" s="4"/>
      <c r="K577" s="4"/>
      <c r="L577" s="4"/>
      <c r="M577" s="4"/>
      <c r="N577" s="4"/>
      <c r="O577" s="4"/>
      <c r="P577" s="4"/>
      <c r="Q577" s="4"/>
    </row>
    <row r="578">
      <c r="A578" s="4"/>
      <c r="B578" s="4"/>
      <c r="C578" s="4"/>
      <c r="D578" s="4"/>
      <c r="E578" s="4"/>
      <c r="F578" s="4"/>
      <c r="G578" s="4"/>
      <c r="H578" s="4"/>
      <c r="I578" s="4"/>
      <c r="J578" s="4"/>
      <c r="K578" s="4"/>
      <c r="L578" s="4"/>
      <c r="M578" s="4"/>
      <c r="N578" s="4"/>
      <c r="O578" s="4"/>
      <c r="P578" s="4"/>
      <c r="Q578" s="4"/>
    </row>
    <row r="579">
      <c r="A579" s="4"/>
      <c r="B579" s="4"/>
      <c r="C579" s="4"/>
      <c r="D579" s="4"/>
      <c r="E579" s="4"/>
      <c r="F579" s="4"/>
      <c r="G579" s="4"/>
      <c r="H579" s="4"/>
      <c r="I579" s="4"/>
      <c r="J579" s="4"/>
      <c r="K579" s="4"/>
      <c r="L579" s="4"/>
      <c r="M579" s="4"/>
      <c r="N579" s="4"/>
      <c r="O579" s="4"/>
      <c r="P579" s="4"/>
      <c r="Q579" s="4"/>
    </row>
    <row r="580">
      <c r="A580" s="4"/>
      <c r="B580" s="4"/>
      <c r="C580" s="4"/>
      <c r="D580" s="4"/>
      <c r="E580" s="4"/>
      <c r="F580" s="4"/>
      <c r="G580" s="4"/>
      <c r="H580" s="4"/>
      <c r="I580" s="4"/>
      <c r="J580" s="4"/>
      <c r="K580" s="4"/>
      <c r="L580" s="4"/>
      <c r="M580" s="4"/>
      <c r="N580" s="4"/>
      <c r="O580" s="4"/>
      <c r="P580" s="4"/>
      <c r="Q580" s="4"/>
    </row>
    <row r="581">
      <c r="A581" s="4"/>
      <c r="B581" s="4"/>
      <c r="C581" s="4"/>
      <c r="D581" s="4"/>
      <c r="E581" s="4"/>
      <c r="F581" s="4"/>
      <c r="G581" s="4"/>
      <c r="H581" s="4"/>
      <c r="I581" s="4"/>
      <c r="J581" s="4"/>
      <c r="K581" s="4"/>
      <c r="L581" s="4"/>
      <c r="M581" s="4"/>
      <c r="N581" s="4"/>
      <c r="O581" s="4"/>
      <c r="P581" s="4"/>
      <c r="Q581" s="4"/>
    </row>
    <row r="582">
      <c r="A582" s="4"/>
      <c r="B582" s="4"/>
      <c r="C582" s="4"/>
      <c r="D582" s="4"/>
      <c r="E582" s="4"/>
      <c r="F582" s="4"/>
      <c r="G582" s="4"/>
      <c r="H582" s="4"/>
      <c r="I582" s="4"/>
      <c r="J582" s="4"/>
      <c r="K582" s="4"/>
      <c r="L582" s="4"/>
      <c r="M582" s="4"/>
      <c r="N582" s="4"/>
      <c r="O582" s="4"/>
      <c r="P582" s="4"/>
      <c r="Q582" s="4"/>
    </row>
    <row r="583">
      <c r="A583" s="4"/>
      <c r="B583" s="4"/>
      <c r="C583" s="4"/>
      <c r="D583" s="4"/>
      <c r="E583" s="4"/>
      <c r="F583" s="4"/>
      <c r="G583" s="4"/>
      <c r="H583" s="4"/>
      <c r="I583" s="4"/>
      <c r="J583" s="4"/>
      <c r="K583" s="4"/>
      <c r="L583" s="4"/>
      <c r="M583" s="4"/>
      <c r="N583" s="4"/>
      <c r="O583" s="4"/>
      <c r="P583" s="4"/>
      <c r="Q583" s="4"/>
    </row>
    <row r="584">
      <c r="A584" s="4"/>
      <c r="B584" s="4"/>
      <c r="C584" s="4"/>
      <c r="D584" s="4"/>
      <c r="E584" s="4"/>
      <c r="F584" s="4"/>
      <c r="G584" s="4"/>
      <c r="H584" s="4"/>
      <c r="I584" s="4"/>
      <c r="J584" s="4"/>
      <c r="K584" s="4"/>
      <c r="L584" s="4"/>
      <c r="M584" s="4"/>
      <c r="N584" s="4"/>
      <c r="O584" s="4"/>
      <c r="P584" s="4"/>
      <c r="Q584" s="4"/>
    </row>
    <row r="585">
      <c r="A585" s="4"/>
      <c r="B585" s="4"/>
      <c r="C585" s="4"/>
      <c r="D585" s="4"/>
      <c r="E585" s="4"/>
      <c r="F585" s="4"/>
      <c r="G585" s="4"/>
      <c r="H585" s="4"/>
      <c r="I585" s="4"/>
      <c r="J585" s="4"/>
      <c r="K585" s="4"/>
      <c r="L585" s="4"/>
      <c r="M585" s="4"/>
      <c r="N585" s="4"/>
      <c r="O585" s="4"/>
      <c r="P585" s="4"/>
      <c r="Q585" s="4"/>
    </row>
    <row r="586">
      <c r="A586" s="4"/>
      <c r="B586" s="4"/>
      <c r="C586" s="4"/>
      <c r="D586" s="4"/>
      <c r="E586" s="4"/>
      <c r="F586" s="4"/>
      <c r="G586" s="4"/>
      <c r="H586" s="4"/>
      <c r="I586" s="4"/>
      <c r="J586" s="4"/>
      <c r="K586" s="4"/>
      <c r="L586" s="4"/>
      <c r="M586" s="4"/>
      <c r="N586" s="4"/>
      <c r="O586" s="4"/>
      <c r="P586" s="4"/>
      <c r="Q586" s="4"/>
    </row>
    <row r="587">
      <c r="A587" s="4"/>
      <c r="B587" s="4"/>
      <c r="C587" s="4"/>
      <c r="D587" s="4"/>
      <c r="E587" s="4"/>
      <c r="F587" s="4"/>
      <c r="G587" s="4"/>
      <c r="H587" s="4"/>
      <c r="I587" s="4"/>
      <c r="J587" s="4"/>
      <c r="K587" s="4"/>
      <c r="L587" s="4"/>
      <c r="M587" s="4"/>
      <c r="N587" s="4"/>
      <c r="O587" s="4"/>
      <c r="P587" s="4"/>
      <c r="Q587" s="4"/>
    </row>
    <row r="588">
      <c r="A588" s="4"/>
      <c r="B588" s="4"/>
      <c r="C588" s="4"/>
      <c r="D588" s="4"/>
      <c r="E588" s="4"/>
      <c r="F588" s="4"/>
      <c r="G588" s="4"/>
      <c r="H588" s="4"/>
      <c r="I588" s="4"/>
      <c r="J588" s="4"/>
      <c r="K588" s="4"/>
      <c r="L588" s="4"/>
      <c r="M588" s="4"/>
      <c r="N588" s="4"/>
      <c r="O588" s="4"/>
      <c r="P588" s="4"/>
      <c r="Q588" s="4"/>
    </row>
    <row r="589">
      <c r="A589" s="4"/>
      <c r="B589" s="4"/>
      <c r="C589" s="4"/>
      <c r="D589" s="4"/>
      <c r="E589" s="4"/>
      <c r="F589" s="4"/>
      <c r="G589" s="4"/>
      <c r="H589" s="4"/>
      <c r="I589" s="4"/>
      <c r="J589" s="4"/>
      <c r="K589" s="4"/>
      <c r="L589" s="4"/>
      <c r="M589" s="4"/>
      <c r="N589" s="4"/>
      <c r="O589" s="4"/>
      <c r="P589" s="4"/>
      <c r="Q589" s="4"/>
    </row>
    <row r="590">
      <c r="A590" s="4"/>
      <c r="B590" s="4"/>
      <c r="C590" s="4"/>
      <c r="D590" s="4"/>
      <c r="E590" s="4"/>
      <c r="F590" s="4"/>
      <c r="G590" s="4"/>
      <c r="H590" s="4"/>
      <c r="I590" s="4"/>
      <c r="J590" s="4"/>
      <c r="K590" s="4"/>
      <c r="L590" s="4"/>
      <c r="M590" s="4"/>
      <c r="N590" s="4"/>
      <c r="O590" s="4"/>
      <c r="P590" s="4"/>
      <c r="Q590" s="4"/>
    </row>
    <row r="591">
      <c r="A591" s="4"/>
      <c r="B591" s="4"/>
      <c r="C591" s="4"/>
      <c r="D591" s="4"/>
      <c r="E591" s="4"/>
      <c r="F591" s="4"/>
      <c r="G591" s="4"/>
      <c r="H591" s="4"/>
      <c r="I591" s="4"/>
      <c r="J591" s="4"/>
      <c r="K591" s="4"/>
      <c r="L591" s="4"/>
      <c r="M591" s="4"/>
      <c r="N591" s="4"/>
      <c r="O591" s="4"/>
      <c r="P591" s="4"/>
      <c r="Q591" s="4"/>
    </row>
    <row r="592">
      <c r="A592" s="4"/>
      <c r="B592" s="4"/>
      <c r="C592" s="4"/>
      <c r="D592" s="4"/>
      <c r="E592" s="4"/>
      <c r="F592" s="4"/>
      <c r="G592" s="4"/>
      <c r="H592" s="4"/>
      <c r="I592" s="4"/>
      <c r="J592" s="4"/>
      <c r="K592" s="4"/>
      <c r="L592" s="4"/>
      <c r="M592" s="4"/>
      <c r="N592" s="4"/>
      <c r="O592" s="4"/>
      <c r="P592" s="4"/>
      <c r="Q592" s="4"/>
    </row>
    <row r="593">
      <c r="A593" s="4"/>
      <c r="B593" s="4"/>
      <c r="C593" s="4"/>
      <c r="D593" s="4"/>
      <c r="E593" s="4"/>
      <c r="F593" s="4"/>
      <c r="G593" s="4"/>
      <c r="H593" s="4"/>
      <c r="I593" s="4"/>
      <c r="J593" s="4"/>
      <c r="K593" s="4"/>
      <c r="L593" s="4"/>
      <c r="M593" s="4"/>
      <c r="N593" s="4"/>
      <c r="O593" s="4"/>
      <c r="P593" s="4"/>
      <c r="Q593" s="4"/>
    </row>
    <row r="594">
      <c r="A594" s="4"/>
      <c r="B594" s="4"/>
      <c r="C594" s="4"/>
      <c r="D594" s="4"/>
      <c r="E594" s="4"/>
      <c r="F594" s="4"/>
      <c r="G594" s="4"/>
      <c r="H594" s="4"/>
      <c r="I594" s="4"/>
      <c r="J594" s="4"/>
      <c r="K594" s="4"/>
      <c r="L594" s="4"/>
      <c r="M594" s="4"/>
      <c r="N594" s="4"/>
      <c r="O594" s="4"/>
      <c r="P594" s="4"/>
      <c r="Q594" s="4"/>
    </row>
    <row r="595">
      <c r="A595" s="4"/>
      <c r="B595" s="4"/>
      <c r="C595" s="4"/>
      <c r="D595" s="4"/>
      <c r="E595" s="4"/>
      <c r="F595" s="4"/>
      <c r="G595" s="4"/>
      <c r="H595" s="4"/>
      <c r="I595" s="4"/>
      <c r="J595" s="4"/>
      <c r="K595" s="4"/>
      <c r="L595" s="4"/>
      <c r="M595" s="4"/>
      <c r="N595" s="4"/>
      <c r="O595" s="4"/>
      <c r="P595" s="4"/>
      <c r="Q595" s="4"/>
    </row>
    <row r="596">
      <c r="A596" s="4"/>
      <c r="B596" s="4"/>
      <c r="C596" s="4"/>
      <c r="D596" s="4"/>
      <c r="E596" s="4"/>
      <c r="F596" s="4"/>
      <c r="G596" s="4"/>
      <c r="H596" s="4"/>
      <c r="I596" s="4"/>
      <c r="J596" s="4"/>
      <c r="K596" s="4"/>
      <c r="L596" s="4"/>
      <c r="M596" s="4"/>
      <c r="N596" s="4"/>
      <c r="O596" s="4"/>
      <c r="P596" s="4"/>
      <c r="Q596" s="4"/>
    </row>
    <row r="597">
      <c r="A597" s="4"/>
      <c r="B597" s="4"/>
      <c r="C597" s="4"/>
      <c r="D597" s="4"/>
      <c r="E597" s="4"/>
      <c r="F597" s="4"/>
      <c r="G597" s="4"/>
      <c r="H597" s="4"/>
      <c r="I597" s="4"/>
      <c r="J597" s="4"/>
      <c r="K597" s="4"/>
      <c r="L597" s="4"/>
      <c r="M597" s="4"/>
      <c r="N597" s="4"/>
      <c r="O597" s="4"/>
      <c r="P597" s="4"/>
      <c r="Q597" s="4"/>
    </row>
    <row r="598">
      <c r="A598" s="4"/>
      <c r="B598" s="4"/>
      <c r="C598" s="4"/>
      <c r="D598" s="4"/>
      <c r="E598" s="4"/>
      <c r="F598" s="4"/>
      <c r="G598" s="4"/>
      <c r="H598" s="4"/>
      <c r="I598" s="4"/>
      <c r="J598" s="4"/>
      <c r="K598" s="4"/>
      <c r="L598" s="4"/>
      <c r="M598" s="4"/>
      <c r="N598" s="4"/>
      <c r="O598" s="4"/>
      <c r="P598" s="4"/>
      <c r="Q598" s="4"/>
    </row>
    <row r="599">
      <c r="A599" s="4"/>
      <c r="B599" s="4"/>
      <c r="C599" s="4"/>
      <c r="D599" s="4"/>
      <c r="E599" s="4"/>
      <c r="F599" s="4"/>
      <c r="G599" s="4"/>
      <c r="H599" s="4"/>
      <c r="I599" s="4"/>
      <c r="J599" s="4"/>
      <c r="K599" s="4"/>
      <c r="L599" s="4"/>
      <c r="M599" s="4"/>
      <c r="N599" s="4"/>
      <c r="O599" s="4"/>
      <c r="P599" s="4"/>
      <c r="Q599" s="4"/>
    </row>
    <row r="600">
      <c r="A600" s="4"/>
      <c r="B600" s="4"/>
      <c r="C600" s="4"/>
      <c r="D600" s="4"/>
      <c r="E600" s="4"/>
      <c r="F600" s="4"/>
      <c r="G600" s="4"/>
      <c r="H600" s="4"/>
      <c r="I600" s="4"/>
      <c r="J600" s="4"/>
      <c r="K600" s="4"/>
      <c r="L600" s="4"/>
      <c r="M600" s="4"/>
      <c r="N600" s="4"/>
      <c r="O600" s="4"/>
      <c r="P600" s="4"/>
      <c r="Q600" s="4"/>
    </row>
    <row r="601">
      <c r="A601" s="4"/>
      <c r="B601" s="4"/>
      <c r="C601" s="4"/>
      <c r="D601" s="4"/>
      <c r="E601" s="4"/>
      <c r="F601" s="4"/>
      <c r="G601" s="4"/>
      <c r="H601" s="4"/>
      <c r="I601" s="4"/>
      <c r="J601" s="4"/>
      <c r="K601" s="4"/>
      <c r="L601" s="4"/>
      <c r="M601" s="4"/>
      <c r="N601" s="4"/>
      <c r="O601" s="4"/>
      <c r="P601" s="4"/>
      <c r="Q601" s="4"/>
    </row>
    <row r="602">
      <c r="A602" s="4"/>
      <c r="B602" s="4"/>
      <c r="C602" s="4"/>
      <c r="D602" s="4"/>
      <c r="E602" s="4"/>
      <c r="F602" s="4"/>
      <c r="G602" s="4"/>
      <c r="H602" s="4"/>
      <c r="I602" s="4"/>
      <c r="J602" s="4"/>
      <c r="K602" s="4"/>
      <c r="L602" s="4"/>
      <c r="M602" s="4"/>
      <c r="N602" s="4"/>
      <c r="O602" s="4"/>
      <c r="P602" s="4"/>
      <c r="Q602" s="4"/>
    </row>
    <row r="603">
      <c r="A603" s="4"/>
      <c r="B603" s="4"/>
      <c r="C603" s="4"/>
      <c r="D603" s="4"/>
      <c r="E603" s="4"/>
      <c r="F603" s="4"/>
      <c r="G603" s="4"/>
      <c r="H603" s="4"/>
      <c r="I603" s="4"/>
      <c r="J603" s="4"/>
      <c r="K603" s="4"/>
      <c r="L603" s="4"/>
      <c r="M603" s="4"/>
      <c r="N603" s="4"/>
      <c r="O603" s="4"/>
      <c r="P603" s="4"/>
      <c r="Q603" s="4"/>
    </row>
    <row r="604">
      <c r="A604" s="4"/>
      <c r="B604" s="4"/>
      <c r="C604" s="4"/>
      <c r="D604" s="4"/>
      <c r="E604" s="4"/>
      <c r="F604" s="4"/>
      <c r="G604" s="4"/>
      <c r="H604" s="4"/>
      <c r="I604" s="4"/>
      <c r="J604" s="4"/>
      <c r="K604" s="4"/>
      <c r="L604" s="4"/>
      <c r="M604" s="4"/>
      <c r="N604" s="4"/>
      <c r="O604" s="4"/>
      <c r="P604" s="4"/>
      <c r="Q604" s="4"/>
    </row>
    <row r="605">
      <c r="A605" s="4"/>
      <c r="B605" s="4"/>
      <c r="C605" s="4"/>
      <c r="D605" s="4"/>
      <c r="E605" s="4"/>
      <c r="F605" s="4"/>
      <c r="G605" s="4"/>
      <c r="H605" s="4"/>
      <c r="I605" s="4"/>
      <c r="J605" s="4"/>
      <c r="K605" s="4"/>
      <c r="L605" s="4"/>
      <c r="M605" s="4"/>
      <c r="N605" s="4"/>
      <c r="O605" s="4"/>
      <c r="P605" s="4"/>
      <c r="Q605" s="4"/>
    </row>
    <row r="606">
      <c r="A606" s="4"/>
      <c r="B606" s="4"/>
      <c r="C606" s="4"/>
      <c r="D606" s="4"/>
      <c r="E606" s="4"/>
      <c r="F606" s="4"/>
      <c r="G606" s="4"/>
      <c r="H606" s="4"/>
      <c r="I606" s="4"/>
      <c r="J606" s="4"/>
      <c r="K606" s="4"/>
      <c r="L606" s="4"/>
      <c r="M606" s="4"/>
      <c r="N606" s="4"/>
      <c r="O606" s="4"/>
      <c r="P606" s="4"/>
      <c r="Q606" s="4"/>
    </row>
    <row r="607">
      <c r="A607" s="4"/>
      <c r="B607" s="4"/>
      <c r="C607" s="4"/>
      <c r="D607" s="4"/>
      <c r="E607" s="4"/>
      <c r="F607" s="4"/>
      <c r="G607" s="4"/>
      <c r="H607" s="4"/>
      <c r="I607" s="4"/>
      <c r="J607" s="4"/>
      <c r="K607" s="4"/>
      <c r="L607" s="4"/>
      <c r="M607" s="4"/>
      <c r="N607" s="4"/>
      <c r="O607" s="4"/>
      <c r="P607" s="4"/>
      <c r="Q607" s="4"/>
    </row>
    <row r="608">
      <c r="A608" s="4"/>
      <c r="B608" s="4"/>
      <c r="C608" s="4"/>
      <c r="D608" s="4"/>
      <c r="E608" s="4"/>
      <c r="F608" s="4"/>
      <c r="G608" s="4"/>
      <c r="H608" s="4"/>
      <c r="I608" s="4"/>
      <c r="J608" s="4"/>
      <c r="K608" s="4"/>
      <c r="L608" s="4"/>
      <c r="M608" s="4"/>
      <c r="N608" s="4"/>
      <c r="O608" s="4"/>
      <c r="P608" s="4"/>
      <c r="Q608" s="4"/>
    </row>
    <row r="609">
      <c r="A609" s="4"/>
      <c r="B609" s="4"/>
      <c r="C609" s="4"/>
      <c r="D609" s="4"/>
      <c r="E609" s="4"/>
      <c r="F609" s="4"/>
      <c r="G609" s="4"/>
      <c r="H609" s="4"/>
      <c r="I609" s="4"/>
      <c r="J609" s="4"/>
      <c r="K609" s="4"/>
      <c r="L609" s="4"/>
      <c r="M609" s="4"/>
      <c r="N609" s="4"/>
      <c r="O609" s="4"/>
      <c r="P609" s="4"/>
      <c r="Q609" s="4"/>
    </row>
    <row r="610">
      <c r="A610" s="4"/>
      <c r="B610" s="4"/>
      <c r="C610" s="4"/>
      <c r="D610" s="4"/>
      <c r="E610" s="4"/>
      <c r="F610" s="4"/>
      <c r="G610" s="4"/>
      <c r="H610" s="4"/>
      <c r="I610" s="4"/>
      <c r="J610" s="4"/>
      <c r="K610" s="4"/>
      <c r="L610" s="4"/>
      <c r="M610" s="4"/>
      <c r="N610" s="4"/>
      <c r="O610" s="4"/>
      <c r="P610" s="4"/>
      <c r="Q610" s="4"/>
    </row>
    <row r="611">
      <c r="A611" s="4"/>
      <c r="B611" s="4"/>
      <c r="C611" s="4"/>
      <c r="D611" s="4"/>
      <c r="E611" s="4"/>
      <c r="F611" s="4"/>
      <c r="G611" s="4"/>
      <c r="H611" s="4"/>
      <c r="I611" s="4"/>
      <c r="J611" s="4"/>
      <c r="K611" s="4"/>
      <c r="L611" s="4"/>
      <c r="M611" s="4"/>
      <c r="N611" s="4"/>
      <c r="O611" s="4"/>
      <c r="P611" s="4"/>
      <c r="Q611" s="4"/>
    </row>
    <row r="612">
      <c r="A612" s="4"/>
      <c r="B612" s="4"/>
      <c r="C612" s="4"/>
      <c r="D612" s="4"/>
      <c r="E612" s="4"/>
      <c r="F612" s="4"/>
      <c r="G612" s="4"/>
      <c r="H612" s="4"/>
      <c r="I612" s="4"/>
      <c r="J612" s="4"/>
      <c r="K612" s="4"/>
      <c r="L612" s="4"/>
      <c r="M612" s="4"/>
      <c r="N612" s="4"/>
      <c r="O612" s="4"/>
      <c r="P612" s="4"/>
      <c r="Q612" s="4"/>
    </row>
    <row r="613">
      <c r="A613" s="4"/>
      <c r="B613" s="4"/>
      <c r="C613" s="4"/>
      <c r="D613" s="4"/>
      <c r="E613" s="4"/>
      <c r="F613" s="4"/>
      <c r="G613" s="4"/>
      <c r="H613" s="4"/>
      <c r="I613" s="4"/>
      <c r="J613" s="4"/>
      <c r="K613" s="4"/>
      <c r="L613" s="4"/>
      <c r="M613" s="4"/>
      <c r="N613" s="4"/>
      <c r="O613" s="4"/>
      <c r="P613" s="4"/>
      <c r="Q613" s="4"/>
    </row>
    <row r="614">
      <c r="A614" s="4"/>
      <c r="B614" s="4"/>
      <c r="C614" s="4"/>
      <c r="D614" s="4"/>
      <c r="E614" s="4"/>
      <c r="F614" s="4"/>
      <c r="G614" s="4"/>
      <c r="H614" s="4"/>
      <c r="I614" s="4"/>
      <c r="J614" s="4"/>
      <c r="K614" s="4"/>
      <c r="L614" s="4"/>
      <c r="M614" s="4"/>
      <c r="N614" s="4"/>
      <c r="O614" s="4"/>
      <c r="P614" s="4"/>
      <c r="Q614" s="4"/>
    </row>
    <row r="615">
      <c r="A615" s="4"/>
      <c r="B615" s="4"/>
      <c r="C615" s="4"/>
      <c r="D615" s="4"/>
      <c r="E615" s="4"/>
      <c r="F615" s="4"/>
      <c r="G615" s="4"/>
      <c r="H615" s="4"/>
      <c r="I615" s="4"/>
      <c r="J615" s="4"/>
      <c r="K615" s="4"/>
      <c r="L615" s="4"/>
      <c r="M615" s="4"/>
      <c r="N615" s="4"/>
      <c r="O615" s="4"/>
      <c r="P615" s="4"/>
      <c r="Q615" s="4"/>
    </row>
    <row r="616">
      <c r="A616" s="4"/>
      <c r="B616" s="4"/>
      <c r="C616" s="4"/>
      <c r="D616" s="4"/>
      <c r="E616" s="4"/>
      <c r="F616" s="4"/>
      <c r="G616" s="4"/>
      <c r="H616" s="4"/>
      <c r="I616" s="4"/>
      <c r="J616" s="4"/>
      <c r="K616" s="4"/>
      <c r="L616" s="4"/>
      <c r="M616" s="4"/>
      <c r="N616" s="4"/>
      <c r="O616" s="4"/>
      <c r="P616" s="4"/>
      <c r="Q616" s="4"/>
    </row>
    <row r="617">
      <c r="A617" s="4"/>
      <c r="B617" s="4"/>
      <c r="C617" s="4"/>
      <c r="D617" s="4"/>
      <c r="E617" s="4"/>
      <c r="F617" s="4"/>
      <c r="G617" s="4"/>
      <c r="H617" s="4"/>
      <c r="I617" s="4"/>
      <c r="J617" s="4"/>
      <c r="K617" s="4"/>
      <c r="L617" s="4"/>
      <c r="M617" s="4"/>
      <c r="N617" s="4"/>
      <c r="O617" s="4"/>
      <c r="P617" s="4"/>
      <c r="Q617" s="4"/>
    </row>
    <row r="618">
      <c r="A618" s="4"/>
      <c r="B618" s="4"/>
      <c r="C618" s="4"/>
      <c r="D618" s="4"/>
      <c r="E618" s="4"/>
      <c r="F618" s="4"/>
      <c r="G618" s="4"/>
      <c r="H618" s="4"/>
      <c r="I618" s="4"/>
      <c r="J618" s="4"/>
      <c r="K618" s="4"/>
      <c r="L618" s="4"/>
      <c r="M618" s="4"/>
      <c r="N618" s="4"/>
      <c r="O618" s="4"/>
      <c r="P618" s="4"/>
      <c r="Q618" s="4"/>
    </row>
    <row r="619">
      <c r="A619" s="4"/>
      <c r="B619" s="4"/>
      <c r="C619" s="4"/>
      <c r="D619" s="4"/>
      <c r="E619" s="4"/>
      <c r="F619" s="4"/>
      <c r="G619" s="4"/>
      <c r="H619" s="4"/>
      <c r="I619" s="4"/>
      <c r="J619" s="4"/>
      <c r="K619" s="4"/>
      <c r="L619" s="4"/>
      <c r="M619" s="4"/>
      <c r="N619" s="4"/>
      <c r="O619" s="4"/>
      <c r="P619" s="4"/>
      <c r="Q619" s="4"/>
    </row>
    <row r="620">
      <c r="A620" s="4"/>
      <c r="B620" s="4"/>
      <c r="C620" s="4"/>
      <c r="D620" s="4"/>
      <c r="E620" s="4"/>
      <c r="F620" s="4"/>
      <c r="G620" s="4"/>
      <c r="H620" s="4"/>
      <c r="I620" s="4"/>
      <c r="J620" s="4"/>
      <c r="K620" s="4"/>
      <c r="L620" s="4"/>
      <c r="M620" s="4"/>
      <c r="N620" s="4"/>
      <c r="O620" s="4"/>
      <c r="P620" s="4"/>
      <c r="Q620" s="4"/>
    </row>
    <row r="621">
      <c r="A621" s="4"/>
      <c r="B621" s="4"/>
      <c r="C621" s="4"/>
      <c r="D621" s="4"/>
      <c r="E621" s="4"/>
      <c r="F621" s="4"/>
      <c r="G621" s="4"/>
      <c r="H621" s="4"/>
      <c r="I621" s="4"/>
      <c r="J621" s="4"/>
      <c r="K621" s="4"/>
      <c r="L621" s="4"/>
      <c r="M621" s="4"/>
      <c r="N621" s="4"/>
      <c r="O621" s="4"/>
      <c r="P621" s="4"/>
      <c r="Q621" s="4"/>
    </row>
    <row r="622">
      <c r="A622" s="4"/>
      <c r="B622" s="4"/>
      <c r="C622" s="4"/>
      <c r="D622" s="4"/>
      <c r="E622" s="4"/>
      <c r="F622" s="4"/>
      <c r="G622" s="4"/>
      <c r="H622" s="4"/>
      <c r="I622" s="4"/>
      <c r="J622" s="4"/>
      <c r="K622" s="4"/>
      <c r="L622" s="4"/>
      <c r="M622" s="4"/>
      <c r="N622" s="4"/>
      <c r="O622" s="4"/>
      <c r="P622" s="4"/>
      <c r="Q622" s="4"/>
    </row>
    <row r="623">
      <c r="A623" s="4"/>
      <c r="B623" s="4"/>
      <c r="C623" s="4"/>
      <c r="D623" s="4"/>
      <c r="E623" s="4"/>
      <c r="F623" s="4"/>
      <c r="G623" s="4"/>
      <c r="H623" s="4"/>
      <c r="I623" s="4"/>
      <c r="J623" s="4"/>
      <c r="K623" s="4"/>
      <c r="L623" s="4"/>
      <c r="M623" s="4"/>
      <c r="N623" s="4"/>
      <c r="O623" s="4"/>
      <c r="P623" s="4"/>
      <c r="Q623" s="4"/>
    </row>
    <row r="624">
      <c r="A624" s="4"/>
      <c r="B624" s="4"/>
      <c r="C624" s="4"/>
      <c r="D624" s="4"/>
      <c r="E624" s="4"/>
      <c r="F624" s="4"/>
      <c r="G624" s="4"/>
      <c r="H624" s="4"/>
      <c r="I624" s="4"/>
      <c r="J624" s="4"/>
      <c r="K624" s="4"/>
      <c r="L624" s="4"/>
      <c r="M624" s="4"/>
      <c r="N624" s="4"/>
      <c r="O624" s="4"/>
      <c r="P624" s="4"/>
      <c r="Q624" s="4"/>
    </row>
    <row r="625">
      <c r="A625" s="4"/>
      <c r="B625" s="4"/>
      <c r="C625" s="4"/>
      <c r="D625" s="4"/>
      <c r="E625" s="4"/>
      <c r="F625" s="4"/>
      <c r="G625" s="4"/>
      <c r="H625" s="4"/>
      <c r="I625" s="4"/>
      <c r="J625" s="4"/>
      <c r="K625" s="4"/>
      <c r="L625" s="4"/>
      <c r="M625" s="4"/>
      <c r="N625" s="4"/>
      <c r="O625" s="4"/>
      <c r="P625" s="4"/>
      <c r="Q625" s="4"/>
    </row>
    <row r="626">
      <c r="A626" s="4"/>
      <c r="B626" s="4"/>
      <c r="C626" s="4"/>
      <c r="D626" s="4"/>
      <c r="E626" s="4"/>
      <c r="F626" s="4"/>
      <c r="G626" s="4"/>
      <c r="H626" s="4"/>
      <c r="I626" s="4"/>
      <c r="J626" s="4"/>
      <c r="K626" s="4"/>
      <c r="L626" s="4"/>
      <c r="M626" s="4"/>
      <c r="N626" s="4"/>
      <c r="O626" s="4"/>
      <c r="P626" s="4"/>
      <c r="Q626" s="4"/>
    </row>
    <row r="627">
      <c r="A627" s="4"/>
      <c r="B627" s="4"/>
      <c r="C627" s="4"/>
      <c r="D627" s="4"/>
      <c r="E627" s="4"/>
      <c r="F627" s="4"/>
      <c r="G627" s="4"/>
      <c r="H627" s="4"/>
      <c r="I627" s="4"/>
      <c r="J627" s="4"/>
      <c r="K627" s="4"/>
      <c r="L627" s="4"/>
      <c r="M627" s="4"/>
      <c r="N627" s="4"/>
      <c r="O627" s="4"/>
      <c r="P627" s="4"/>
      <c r="Q627" s="4"/>
    </row>
    <row r="628">
      <c r="A628" s="4"/>
      <c r="B628" s="4"/>
      <c r="C628" s="4"/>
      <c r="D628" s="4"/>
      <c r="E628" s="4"/>
      <c r="F628" s="4"/>
      <c r="G628" s="4"/>
      <c r="H628" s="4"/>
      <c r="I628" s="4"/>
      <c r="J628" s="4"/>
      <c r="K628" s="4"/>
      <c r="L628" s="4"/>
      <c r="M628" s="4"/>
      <c r="N628" s="4"/>
      <c r="O628" s="4"/>
      <c r="P628" s="4"/>
      <c r="Q628" s="4"/>
    </row>
    <row r="629">
      <c r="A629" s="4"/>
      <c r="B629" s="4"/>
      <c r="C629" s="4"/>
      <c r="D629" s="4"/>
      <c r="E629" s="4"/>
      <c r="F629" s="4"/>
      <c r="G629" s="4"/>
      <c r="H629" s="4"/>
      <c r="I629" s="4"/>
      <c r="J629" s="4"/>
      <c r="K629" s="4"/>
      <c r="L629" s="4"/>
      <c r="M629" s="4"/>
      <c r="N629" s="4"/>
      <c r="O629" s="4"/>
      <c r="P629" s="4"/>
      <c r="Q629" s="4"/>
    </row>
    <row r="630">
      <c r="A630" s="4"/>
      <c r="B630" s="4"/>
      <c r="C630" s="4"/>
      <c r="D630" s="4"/>
      <c r="E630" s="4"/>
      <c r="F630" s="4"/>
      <c r="G630" s="4"/>
      <c r="H630" s="4"/>
      <c r="I630" s="4"/>
      <c r="J630" s="4"/>
      <c r="K630" s="4"/>
      <c r="L630" s="4"/>
      <c r="M630" s="4"/>
      <c r="N630" s="4"/>
      <c r="O630" s="4"/>
      <c r="P630" s="4"/>
      <c r="Q630" s="4"/>
    </row>
    <row r="631">
      <c r="A631" s="4"/>
      <c r="B631" s="4"/>
      <c r="C631" s="4"/>
      <c r="D631" s="4"/>
      <c r="E631" s="4"/>
      <c r="F631" s="4"/>
      <c r="G631" s="4"/>
      <c r="H631" s="4"/>
      <c r="I631" s="4"/>
      <c r="J631" s="4"/>
      <c r="K631" s="4"/>
      <c r="L631" s="4"/>
      <c r="M631" s="4"/>
      <c r="N631" s="4"/>
      <c r="O631" s="4"/>
      <c r="P631" s="4"/>
      <c r="Q631" s="4"/>
    </row>
    <row r="632">
      <c r="A632" s="4"/>
      <c r="B632" s="4"/>
      <c r="C632" s="4"/>
      <c r="D632" s="4"/>
      <c r="E632" s="4"/>
      <c r="F632" s="4"/>
      <c r="G632" s="4"/>
      <c r="H632" s="4"/>
      <c r="I632" s="4"/>
      <c r="J632" s="4"/>
      <c r="K632" s="4"/>
      <c r="L632" s="4"/>
      <c r="M632" s="4"/>
      <c r="N632" s="4"/>
      <c r="O632" s="4"/>
      <c r="P632" s="4"/>
      <c r="Q632" s="4"/>
    </row>
    <row r="633">
      <c r="A633" s="4"/>
      <c r="B633" s="4"/>
      <c r="C633" s="4"/>
      <c r="D633" s="4"/>
      <c r="E633" s="4"/>
      <c r="F633" s="4"/>
      <c r="G633" s="4"/>
      <c r="H633" s="4"/>
      <c r="I633" s="4"/>
      <c r="J633" s="4"/>
      <c r="K633" s="4"/>
      <c r="L633" s="4"/>
      <c r="M633" s="4"/>
      <c r="N633" s="4"/>
      <c r="O633" s="4"/>
      <c r="P633" s="4"/>
      <c r="Q633" s="4"/>
    </row>
    <row r="634">
      <c r="A634" s="4"/>
      <c r="B634" s="4"/>
      <c r="C634" s="4"/>
      <c r="D634" s="4"/>
      <c r="E634" s="4"/>
      <c r="F634" s="4"/>
      <c r="G634" s="4"/>
      <c r="H634" s="4"/>
      <c r="I634" s="4"/>
      <c r="J634" s="4"/>
      <c r="K634" s="4"/>
      <c r="L634" s="4"/>
      <c r="M634" s="4"/>
      <c r="N634" s="4"/>
      <c r="O634" s="4"/>
      <c r="P634" s="4"/>
      <c r="Q634" s="4"/>
    </row>
    <row r="635">
      <c r="A635" s="4"/>
      <c r="B635" s="4"/>
      <c r="C635" s="4"/>
      <c r="D635" s="4"/>
      <c r="E635" s="4"/>
      <c r="F635" s="4"/>
      <c r="G635" s="4"/>
      <c r="H635" s="4"/>
      <c r="I635" s="4"/>
      <c r="J635" s="4"/>
      <c r="K635" s="4"/>
      <c r="L635" s="4"/>
      <c r="M635" s="4"/>
      <c r="N635" s="4"/>
      <c r="O635" s="4"/>
      <c r="P635" s="4"/>
      <c r="Q635" s="4"/>
    </row>
    <row r="636">
      <c r="A636" s="4"/>
      <c r="B636" s="4"/>
      <c r="C636" s="4"/>
      <c r="D636" s="4"/>
      <c r="E636" s="4"/>
      <c r="F636" s="4"/>
      <c r="G636" s="4"/>
      <c r="H636" s="4"/>
      <c r="I636" s="4"/>
      <c r="J636" s="4"/>
      <c r="K636" s="4"/>
      <c r="L636" s="4"/>
      <c r="M636" s="4"/>
      <c r="N636" s="4"/>
      <c r="O636" s="4"/>
      <c r="P636" s="4"/>
      <c r="Q636" s="4"/>
    </row>
    <row r="637">
      <c r="A637" s="4"/>
      <c r="B637" s="4"/>
      <c r="C637" s="4"/>
      <c r="D637" s="4"/>
      <c r="E637" s="4"/>
      <c r="F637" s="4"/>
      <c r="G637" s="4"/>
      <c r="H637" s="4"/>
      <c r="I637" s="4"/>
      <c r="J637" s="4"/>
      <c r="K637" s="4"/>
      <c r="L637" s="4"/>
      <c r="M637" s="4"/>
      <c r="N637" s="4"/>
      <c r="O637" s="4"/>
      <c r="P637" s="4"/>
      <c r="Q637" s="4"/>
    </row>
    <row r="638">
      <c r="A638" s="4"/>
      <c r="B638" s="4"/>
      <c r="C638" s="4"/>
      <c r="D638" s="4"/>
      <c r="E638" s="4"/>
      <c r="F638" s="4"/>
      <c r="G638" s="4"/>
      <c r="H638" s="4"/>
      <c r="I638" s="4"/>
      <c r="J638" s="4"/>
      <c r="K638" s="4"/>
      <c r="L638" s="4"/>
      <c r="M638" s="4"/>
      <c r="N638" s="4"/>
      <c r="O638" s="4"/>
      <c r="P638" s="4"/>
      <c r="Q638" s="4"/>
    </row>
    <row r="639">
      <c r="A639" s="4"/>
      <c r="B639" s="4"/>
      <c r="C639" s="4"/>
      <c r="D639" s="4"/>
      <c r="E639" s="4"/>
      <c r="F639" s="4"/>
      <c r="G639" s="4"/>
      <c r="H639" s="4"/>
      <c r="I639" s="4"/>
      <c r="J639" s="4"/>
      <c r="K639" s="4"/>
      <c r="L639" s="4"/>
      <c r="M639" s="4"/>
      <c r="N639" s="4"/>
      <c r="O639" s="4"/>
      <c r="P639" s="4"/>
      <c r="Q639" s="4"/>
    </row>
    <row r="640">
      <c r="A640" s="4"/>
      <c r="B640" s="4"/>
      <c r="C640" s="4"/>
      <c r="D640" s="4"/>
      <c r="E640" s="4"/>
      <c r="F640" s="4"/>
      <c r="G640" s="4"/>
      <c r="H640" s="4"/>
      <c r="I640" s="4"/>
      <c r="J640" s="4"/>
      <c r="K640" s="4"/>
      <c r="L640" s="4"/>
      <c r="M640" s="4"/>
      <c r="N640" s="4"/>
      <c r="O640" s="4"/>
      <c r="P640" s="4"/>
      <c r="Q640" s="4"/>
    </row>
    <row r="641">
      <c r="A641" s="4"/>
      <c r="B641" s="4"/>
      <c r="C641" s="4"/>
      <c r="D641" s="4"/>
      <c r="E641" s="4"/>
      <c r="F641" s="4"/>
      <c r="G641" s="4"/>
      <c r="H641" s="4"/>
      <c r="I641" s="4"/>
      <c r="J641" s="4"/>
      <c r="K641" s="4"/>
      <c r="L641" s="4"/>
      <c r="M641" s="4"/>
      <c r="N641" s="4"/>
      <c r="O641" s="4"/>
      <c r="P641" s="4"/>
      <c r="Q641" s="4"/>
    </row>
    <row r="642">
      <c r="A642" s="4"/>
      <c r="B642" s="4"/>
      <c r="C642" s="4"/>
      <c r="D642" s="4"/>
      <c r="E642" s="4"/>
      <c r="F642" s="4"/>
      <c r="G642" s="4"/>
      <c r="H642" s="4"/>
      <c r="I642" s="4"/>
      <c r="J642" s="4"/>
      <c r="K642" s="4"/>
      <c r="L642" s="4"/>
      <c r="M642" s="4"/>
      <c r="N642" s="4"/>
      <c r="O642" s="4"/>
      <c r="P642" s="4"/>
      <c r="Q642" s="4"/>
    </row>
    <row r="643">
      <c r="A643" s="4"/>
      <c r="B643" s="4"/>
      <c r="C643" s="4"/>
      <c r="D643" s="4"/>
      <c r="E643" s="4"/>
      <c r="F643" s="4"/>
      <c r="G643" s="4"/>
      <c r="H643" s="4"/>
      <c r="I643" s="4"/>
      <c r="J643" s="4"/>
      <c r="K643" s="4"/>
      <c r="L643" s="4"/>
      <c r="M643" s="4"/>
      <c r="N643" s="4"/>
      <c r="O643" s="4"/>
      <c r="P643" s="4"/>
      <c r="Q643" s="4"/>
    </row>
    <row r="644">
      <c r="A644" s="4"/>
      <c r="B644" s="4"/>
      <c r="C644" s="4"/>
      <c r="D644" s="4"/>
      <c r="E644" s="4"/>
      <c r="F644" s="4"/>
      <c r="G644" s="4"/>
      <c r="H644" s="4"/>
      <c r="I644" s="4"/>
      <c r="J644" s="4"/>
      <c r="K644" s="4"/>
      <c r="L644" s="4"/>
      <c r="M644" s="4"/>
      <c r="N644" s="4"/>
      <c r="O644" s="4"/>
      <c r="P644" s="4"/>
      <c r="Q644" s="4"/>
    </row>
    <row r="645">
      <c r="A645" s="4"/>
      <c r="B645" s="4"/>
      <c r="C645" s="4"/>
      <c r="D645" s="4"/>
      <c r="E645" s="4"/>
      <c r="F645" s="4"/>
      <c r="G645" s="4"/>
      <c r="H645" s="4"/>
      <c r="I645" s="4"/>
      <c r="J645" s="4"/>
      <c r="K645" s="4"/>
      <c r="L645" s="4"/>
      <c r="M645" s="4"/>
      <c r="N645" s="4"/>
      <c r="O645" s="4"/>
      <c r="P645" s="4"/>
      <c r="Q645" s="4"/>
    </row>
    <row r="646">
      <c r="A646" s="4"/>
      <c r="B646" s="4"/>
      <c r="C646" s="4"/>
      <c r="D646" s="4"/>
      <c r="E646" s="4"/>
      <c r="F646" s="4"/>
      <c r="G646" s="4"/>
      <c r="H646" s="4"/>
      <c r="I646" s="4"/>
      <c r="J646" s="4"/>
      <c r="K646" s="4"/>
      <c r="L646" s="4"/>
      <c r="M646" s="4"/>
      <c r="N646" s="4"/>
      <c r="O646" s="4"/>
      <c r="P646" s="4"/>
      <c r="Q646" s="4"/>
    </row>
    <row r="647">
      <c r="A647" s="4"/>
      <c r="B647" s="4"/>
      <c r="C647" s="4"/>
      <c r="D647" s="4"/>
      <c r="E647" s="4"/>
      <c r="F647" s="4"/>
      <c r="G647" s="4"/>
      <c r="H647" s="4"/>
      <c r="I647" s="4"/>
      <c r="J647" s="4"/>
      <c r="K647" s="4"/>
      <c r="L647" s="4"/>
      <c r="M647" s="4"/>
      <c r="N647" s="4"/>
      <c r="O647" s="4"/>
      <c r="P647" s="4"/>
      <c r="Q647" s="4"/>
    </row>
    <row r="648">
      <c r="A648" s="4"/>
      <c r="B648" s="4"/>
      <c r="C648" s="4"/>
      <c r="D648" s="4"/>
      <c r="E648" s="4"/>
      <c r="F648" s="4"/>
      <c r="G648" s="4"/>
      <c r="H648" s="4"/>
      <c r="I648" s="4"/>
      <c r="J648" s="4"/>
      <c r="K648" s="4"/>
      <c r="L648" s="4"/>
      <c r="M648" s="4"/>
      <c r="N648" s="4"/>
      <c r="O648" s="4"/>
      <c r="P648" s="4"/>
      <c r="Q648" s="4"/>
    </row>
    <row r="649">
      <c r="A649" s="4"/>
      <c r="B649" s="4"/>
      <c r="C649" s="4"/>
      <c r="D649" s="4"/>
      <c r="E649" s="4"/>
      <c r="F649" s="4"/>
      <c r="G649" s="4"/>
      <c r="H649" s="4"/>
      <c r="I649" s="4"/>
      <c r="J649" s="4"/>
      <c r="K649" s="4"/>
      <c r="L649" s="4"/>
      <c r="M649" s="4"/>
      <c r="N649" s="4"/>
      <c r="O649" s="4"/>
      <c r="P649" s="4"/>
      <c r="Q649" s="4"/>
    </row>
    <row r="650">
      <c r="A650" s="4"/>
      <c r="B650" s="4"/>
      <c r="C650" s="4"/>
      <c r="D650" s="4"/>
      <c r="E650" s="4"/>
      <c r="F650" s="4"/>
      <c r="G650" s="4"/>
      <c r="H650" s="4"/>
      <c r="I650" s="4"/>
      <c r="J650" s="4"/>
      <c r="K650" s="4"/>
      <c r="L650" s="4"/>
      <c r="M650" s="4"/>
      <c r="N650" s="4"/>
      <c r="O650" s="4"/>
      <c r="P650" s="4"/>
      <c r="Q650" s="4"/>
    </row>
    <row r="651">
      <c r="A651" s="4"/>
      <c r="B651" s="4"/>
      <c r="C651" s="4"/>
      <c r="D651" s="4"/>
      <c r="E651" s="4"/>
      <c r="F651" s="4"/>
      <c r="G651" s="4"/>
      <c r="H651" s="4"/>
      <c r="I651" s="4"/>
      <c r="J651" s="4"/>
      <c r="K651" s="4"/>
      <c r="L651" s="4"/>
      <c r="M651" s="4"/>
      <c r="N651" s="4"/>
      <c r="O651" s="4"/>
      <c r="P651" s="4"/>
      <c r="Q651" s="4"/>
    </row>
    <row r="652">
      <c r="A652" s="4"/>
      <c r="B652" s="4"/>
      <c r="C652" s="4"/>
      <c r="D652" s="4"/>
      <c r="E652" s="4"/>
      <c r="F652" s="4"/>
      <c r="G652" s="4"/>
      <c r="H652" s="4"/>
      <c r="I652" s="4"/>
      <c r="J652" s="4"/>
      <c r="K652" s="4"/>
      <c r="L652" s="4"/>
      <c r="M652" s="4"/>
      <c r="N652" s="4"/>
      <c r="O652" s="4"/>
      <c r="P652" s="4"/>
      <c r="Q652" s="4"/>
    </row>
    <row r="653">
      <c r="A653" s="4"/>
      <c r="B653" s="4"/>
      <c r="C653" s="4"/>
      <c r="D653" s="4"/>
      <c r="E653" s="4"/>
      <c r="F653" s="4"/>
      <c r="G653" s="4"/>
      <c r="H653" s="4"/>
      <c r="I653" s="4"/>
      <c r="J653" s="4"/>
      <c r="K653" s="4"/>
      <c r="L653" s="4"/>
      <c r="M653" s="4"/>
      <c r="N653" s="4"/>
      <c r="O653" s="4"/>
      <c r="P653" s="4"/>
      <c r="Q653" s="4"/>
    </row>
    <row r="654">
      <c r="A654" s="4"/>
      <c r="B654" s="4"/>
      <c r="C654" s="4"/>
      <c r="D654" s="4"/>
      <c r="E654" s="4"/>
      <c r="F654" s="4"/>
      <c r="G654" s="4"/>
      <c r="H654" s="4"/>
      <c r="I654" s="4"/>
      <c r="J654" s="4"/>
      <c r="K654" s="4"/>
      <c r="L654" s="4"/>
      <c r="M654" s="4"/>
      <c r="N654" s="4"/>
      <c r="O654" s="4"/>
      <c r="P654" s="4"/>
      <c r="Q654" s="4"/>
    </row>
    <row r="655">
      <c r="A655" s="4"/>
      <c r="B655" s="4"/>
      <c r="C655" s="4"/>
      <c r="D655" s="4"/>
      <c r="E655" s="4"/>
      <c r="F655" s="4"/>
      <c r="G655" s="4"/>
      <c r="H655" s="4"/>
      <c r="I655" s="4"/>
      <c r="J655" s="4"/>
      <c r="K655" s="4"/>
      <c r="L655" s="4"/>
      <c r="M655" s="4"/>
      <c r="N655" s="4"/>
      <c r="O655" s="4"/>
      <c r="P655" s="4"/>
      <c r="Q655" s="4"/>
    </row>
    <row r="656">
      <c r="A656" s="4"/>
      <c r="B656" s="4"/>
      <c r="C656" s="4"/>
      <c r="D656" s="4"/>
      <c r="E656" s="4"/>
      <c r="F656" s="4"/>
      <c r="G656" s="4"/>
      <c r="H656" s="4"/>
      <c r="I656" s="4"/>
      <c r="J656" s="4"/>
      <c r="K656" s="4"/>
      <c r="L656" s="4"/>
      <c r="M656" s="4"/>
      <c r="N656" s="4"/>
      <c r="O656" s="4"/>
      <c r="P656" s="4"/>
      <c r="Q656" s="4"/>
    </row>
    <row r="657">
      <c r="A657" s="4"/>
      <c r="B657" s="4"/>
      <c r="C657" s="4"/>
      <c r="D657" s="4"/>
      <c r="E657" s="4"/>
      <c r="F657" s="4"/>
      <c r="G657" s="4"/>
      <c r="H657" s="4"/>
      <c r="I657" s="4"/>
      <c r="J657" s="4"/>
      <c r="K657" s="4"/>
      <c r="L657" s="4"/>
      <c r="M657" s="4"/>
      <c r="N657" s="4"/>
      <c r="O657" s="4"/>
      <c r="P657" s="4"/>
      <c r="Q657" s="4"/>
    </row>
    <row r="658">
      <c r="A658" s="4"/>
      <c r="B658" s="4"/>
      <c r="C658" s="4"/>
      <c r="D658" s="4"/>
      <c r="E658" s="4"/>
      <c r="F658" s="4"/>
      <c r="G658" s="4"/>
      <c r="H658" s="4"/>
      <c r="I658" s="4"/>
      <c r="J658" s="4"/>
      <c r="K658" s="4"/>
      <c r="L658" s="4"/>
      <c r="M658" s="4"/>
      <c r="N658" s="4"/>
      <c r="O658" s="4"/>
      <c r="P658" s="4"/>
      <c r="Q658" s="4"/>
    </row>
    <row r="659">
      <c r="A659" s="4"/>
      <c r="B659" s="4"/>
      <c r="C659" s="4"/>
      <c r="D659" s="4"/>
      <c r="E659" s="4"/>
      <c r="F659" s="4"/>
      <c r="G659" s="4"/>
      <c r="H659" s="4"/>
      <c r="I659" s="4"/>
      <c r="J659" s="4"/>
      <c r="K659" s="4"/>
      <c r="L659" s="4"/>
      <c r="M659" s="4"/>
      <c r="N659" s="4"/>
      <c r="O659" s="4"/>
      <c r="P659" s="4"/>
      <c r="Q659" s="4"/>
    </row>
    <row r="660">
      <c r="A660" s="4"/>
      <c r="B660" s="4"/>
      <c r="C660" s="4"/>
      <c r="D660" s="4"/>
      <c r="E660" s="4"/>
      <c r="F660" s="4"/>
      <c r="G660" s="4"/>
      <c r="H660" s="4"/>
      <c r="I660" s="4"/>
      <c r="J660" s="4"/>
      <c r="K660" s="4"/>
      <c r="L660" s="4"/>
      <c r="M660" s="4"/>
      <c r="N660" s="4"/>
      <c r="O660" s="4"/>
      <c r="P660" s="4"/>
      <c r="Q660" s="4"/>
    </row>
    <row r="661">
      <c r="A661" s="4"/>
      <c r="B661" s="4"/>
      <c r="C661" s="4"/>
      <c r="D661" s="4"/>
      <c r="E661" s="4"/>
      <c r="F661" s="4"/>
      <c r="G661" s="4"/>
      <c r="H661" s="4"/>
      <c r="I661" s="4"/>
      <c r="J661" s="4"/>
      <c r="K661" s="4"/>
      <c r="L661" s="4"/>
      <c r="M661" s="4"/>
      <c r="N661" s="4"/>
      <c r="O661" s="4"/>
      <c r="P661" s="4"/>
      <c r="Q661" s="4"/>
    </row>
    <row r="662">
      <c r="A662" s="4"/>
      <c r="B662" s="4"/>
      <c r="C662" s="4"/>
      <c r="D662" s="4"/>
      <c r="E662" s="4"/>
      <c r="F662" s="4"/>
      <c r="G662" s="4"/>
      <c r="H662" s="4"/>
      <c r="I662" s="4"/>
      <c r="J662" s="4"/>
      <c r="K662" s="4"/>
      <c r="L662" s="4"/>
      <c r="M662" s="4"/>
      <c r="N662" s="4"/>
      <c r="O662" s="4"/>
      <c r="P662" s="4"/>
      <c r="Q662" s="4"/>
    </row>
    <row r="663">
      <c r="A663" s="4"/>
      <c r="B663" s="4"/>
      <c r="C663" s="4"/>
      <c r="D663" s="4"/>
      <c r="E663" s="4"/>
      <c r="F663" s="4"/>
      <c r="G663" s="4"/>
      <c r="H663" s="4"/>
      <c r="I663" s="4"/>
      <c r="J663" s="4"/>
      <c r="K663" s="4"/>
      <c r="L663" s="4"/>
      <c r="M663" s="4"/>
      <c r="N663" s="4"/>
      <c r="O663" s="4"/>
      <c r="P663" s="4"/>
      <c r="Q663" s="4"/>
    </row>
    <row r="664">
      <c r="A664" s="4"/>
      <c r="B664" s="4"/>
      <c r="C664" s="4"/>
      <c r="D664" s="4"/>
      <c r="E664" s="4"/>
      <c r="F664" s="4"/>
      <c r="G664" s="4"/>
      <c r="H664" s="4"/>
      <c r="I664" s="4"/>
      <c r="J664" s="4"/>
      <c r="K664" s="4"/>
      <c r="L664" s="4"/>
      <c r="M664" s="4"/>
      <c r="N664" s="4"/>
      <c r="O664" s="4"/>
      <c r="P664" s="4"/>
      <c r="Q664" s="4"/>
    </row>
    <row r="665">
      <c r="A665" s="4"/>
      <c r="B665" s="4"/>
      <c r="C665" s="4"/>
      <c r="D665" s="4"/>
      <c r="E665" s="4"/>
      <c r="F665" s="4"/>
      <c r="G665" s="4"/>
      <c r="H665" s="4"/>
      <c r="I665" s="4"/>
      <c r="J665" s="4"/>
      <c r="K665" s="4"/>
      <c r="L665" s="4"/>
      <c r="M665" s="4"/>
      <c r="N665" s="4"/>
      <c r="O665" s="4"/>
      <c r="P665" s="4"/>
      <c r="Q665" s="4"/>
    </row>
    <row r="666">
      <c r="A666" s="4"/>
      <c r="B666" s="4"/>
      <c r="C666" s="4"/>
      <c r="D666" s="4"/>
      <c r="E666" s="4"/>
      <c r="F666" s="4"/>
      <c r="G666" s="4"/>
      <c r="H666" s="4"/>
      <c r="I666" s="4"/>
      <c r="J666" s="4"/>
      <c r="K666" s="4"/>
      <c r="L666" s="4"/>
      <c r="M666" s="4"/>
      <c r="N666" s="4"/>
      <c r="O666" s="4"/>
      <c r="P666" s="4"/>
      <c r="Q666" s="4"/>
    </row>
    <row r="667">
      <c r="A667" s="4"/>
      <c r="B667" s="4"/>
      <c r="C667" s="4"/>
      <c r="D667" s="4"/>
      <c r="E667" s="4"/>
      <c r="F667" s="4"/>
      <c r="G667" s="4"/>
      <c r="H667" s="4"/>
      <c r="I667" s="4"/>
      <c r="J667" s="4"/>
      <c r="K667" s="4"/>
      <c r="L667" s="4"/>
      <c r="M667" s="4"/>
      <c r="N667" s="4"/>
      <c r="O667" s="4"/>
      <c r="P667" s="4"/>
      <c r="Q667" s="4"/>
    </row>
    <row r="668">
      <c r="A668" s="4"/>
      <c r="B668" s="4"/>
      <c r="C668" s="4"/>
      <c r="D668" s="4"/>
      <c r="E668" s="4"/>
      <c r="F668" s="4"/>
      <c r="G668" s="4"/>
      <c r="H668" s="4"/>
      <c r="I668" s="4"/>
      <c r="J668" s="4"/>
      <c r="K668" s="4"/>
      <c r="L668" s="4"/>
      <c r="M668" s="4"/>
      <c r="N668" s="4"/>
      <c r="O668" s="4"/>
      <c r="P668" s="4"/>
      <c r="Q668" s="4"/>
    </row>
    <row r="669">
      <c r="A669" s="4"/>
      <c r="B669" s="4"/>
      <c r="C669" s="4"/>
      <c r="D669" s="4"/>
      <c r="E669" s="4"/>
      <c r="F669" s="4"/>
      <c r="G669" s="4"/>
      <c r="H669" s="4"/>
      <c r="I669" s="4"/>
      <c r="J669" s="4"/>
      <c r="K669" s="4"/>
      <c r="L669" s="4"/>
      <c r="M669" s="4"/>
      <c r="N669" s="4"/>
      <c r="O669" s="4"/>
      <c r="P669" s="4"/>
      <c r="Q669" s="4"/>
    </row>
    <row r="670">
      <c r="A670" s="4"/>
      <c r="B670" s="4"/>
      <c r="C670" s="4"/>
      <c r="D670" s="4"/>
      <c r="E670" s="4"/>
      <c r="F670" s="4"/>
      <c r="G670" s="4"/>
      <c r="H670" s="4"/>
      <c r="I670" s="4"/>
      <c r="J670" s="4"/>
      <c r="K670" s="4"/>
      <c r="L670" s="4"/>
      <c r="M670" s="4"/>
      <c r="N670" s="4"/>
      <c r="O670" s="4"/>
      <c r="P670" s="4"/>
      <c r="Q670" s="4"/>
    </row>
    <row r="671">
      <c r="A671" s="4"/>
      <c r="B671" s="4"/>
      <c r="C671" s="4"/>
      <c r="D671" s="4"/>
      <c r="E671" s="4"/>
      <c r="F671" s="4"/>
      <c r="G671" s="4"/>
      <c r="H671" s="4"/>
      <c r="I671" s="4"/>
      <c r="J671" s="4"/>
      <c r="K671" s="4"/>
      <c r="L671" s="4"/>
      <c r="M671" s="4"/>
      <c r="N671" s="4"/>
      <c r="O671" s="4"/>
      <c r="P671" s="4"/>
      <c r="Q671" s="4"/>
    </row>
    <row r="672">
      <c r="A672" s="4"/>
      <c r="B672" s="4"/>
      <c r="C672" s="4"/>
      <c r="D672" s="4"/>
      <c r="E672" s="4"/>
      <c r="F672" s="4"/>
      <c r="G672" s="4"/>
      <c r="H672" s="4"/>
      <c r="I672" s="4"/>
      <c r="J672" s="4"/>
      <c r="K672" s="4"/>
      <c r="L672" s="4"/>
      <c r="M672" s="4"/>
      <c r="N672" s="4"/>
      <c r="O672" s="4"/>
      <c r="P672" s="4"/>
      <c r="Q672" s="4"/>
    </row>
    <row r="673">
      <c r="A673" s="4"/>
      <c r="B673" s="4"/>
      <c r="C673" s="4"/>
      <c r="D673" s="4"/>
      <c r="E673" s="4"/>
      <c r="F673" s="4"/>
      <c r="G673" s="4"/>
      <c r="H673" s="4"/>
      <c r="I673" s="4"/>
      <c r="J673" s="4"/>
      <c r="K673" s="4"/>
      <c r="L673" s="4"/>
      <c r="M673" s="4"/>
      <c r="N673" s="4"/>
      <c r="O673" s="4"/>
      <c r="P673" s="4"/>
      <c r="Q673" s="4"/>
    </row>
    <row r="674">
      <c r="A674" s="4"/>
      <c r="B674" s="4"/>
      <c r="C674" s="4"/>
      <c r="D674" s="4"/>
      <c r="E674" s="4"/>
      <c r="F674" s="4"/>
      <c r="G674" s="4"/>
      <c r="H674" s="4"/>
      <c r="I674" s="4"/>
      <c r="J674" s="4"/>
      <c r="K674" s="4"/>
      <c r="L674" s="4"/>
      <c r="M674" s="4"/>
      <c r="N674" s="4"/>
      <c r="O674" s="4"/>
      <c r="P674" s="4"/>
      <c r="Q674" s="4"/>
    </row>
    <row r="675">
      <c r="A675" s="4"/>
      <c r="B675" s="4"/>
      <c r="C675" s="4"/>
      <c r="D675" s="4"/>
      <c r="E675" s="4"/>
      <c r="F675" s="4"/>
      <c r="G675" s="4"/>
      <c r="H675" s="4"/>
      <c r="I675" s="4"/>
      <c r="J675" s="4"/>
      <c r="K675" s="4"/>
      <c r="L675" s="4"/>
      <c r="M675" s="4"/>
      <c r="N675" s="4"/>
      <c r="O675" s="4"/>
      <c r="P675" s="4"/>
      <c r="Q675" s="4"/>
    </row>
    <row r="676">
      <c r="A676" s="4"/>
      <c r="B676" s="4"/>
      <c r="C676" s="4"/>
      <c r="D676" s="4"/>
      <c r="E676" s="4"/>
      <c r="F676" s="4"/>
      <c r="G676" s="4"/>
      <c r="H676" s="4"/>
      <c r="I676" s="4"/>
      <c r="J676" s="4"/>
      <c r="K676" s="4"/>
      <c r="L676" s="4"/>
      <c r="M676" s="4"/>
      <c r="N676" s="4"/>
      <c r="O676" s="4"/>
      <c r="P676" s="4"/>
      <c r="Q676" s="4"/>
    </row>
    <row r="677">
      <c r="A677" s="4"/>
      <c r="B677" s="4"/>
      <c r="C677" s="4"/>
      <c r="D677" s="4"/>
      <c r="E677" s="4"/>
      <c r="F677" s="4"/>
      <c r="G677" s="4"/>
      <c r="H677" s="4"/>
      <c r="I677" s="4"/>
      <c r="J677" s="4"/>
      <c r="K677" s="4"/>
      <c r="L677" s="4"/>
      <c r="M677" s="4"/>
      <c r="N677" s="4"/>
      <c r="O677" s="4"/>
      <c r="P677" s="4"/>
      <c r="Q677" s="4"/>
    </row>
    <row r="678">
      <c r="A678" s="4"/>
      <c r="B678" s="4"/>
      <c r="C678" s="4"/>
      <c r="D678" s="4"/>
      <c r="E678" s="4"/>
      <c r="F678" s="4"/>
      <c r="G678" s="4"/>
      <c r="H678" s="4"/>
      <c r="I678" s="4"/>
      <c r="J678" s="4"/>
      <c r="K678" s="4"/>
      <c r="L678" s="4"/>
      <c r="M678" s="4"/>
      <c r="N678" s="4"/>
      <c r="O678" s="4"/>
      <c r="P678" s="4"/>
      <c r="Q678" s="4"/>
    </row>
    <row r="679">
      <c r="A679" s="4"/>
      <c r="B679" s="4"/>
      <c r="C679" s="4"/>
      <c r="D679" s="4"/>
      <c r="E679" s="4"/>
      <c r="F679" s="4"/>
      <c r="G679" s="4"/>
      <c r="H679" s="4"/>
      <c r="I679" s="4"/>
      <c r="J679" s="4"/>
      <c r="K679" s="4"/>
      <c r="L679" s="4"/>
      <c r="M679" s="4"/>
      <c r="N679" s="4"/>
      <c r="O679" s="4"/>
      <c r="P679" s="4"/>
      <c r="Q679" s="4"/>
    </row>
    <row r="680">
      <c r="A680" s="4"/>
      <c r="B680" s="4"/>
      <c r="C680" s="4"/>
      <c r="D680" s="4"/>
      <c r="E680" s="4"/>
      <c r="F680" s="4"/>
      <c r="G680" s="4"/>
      <c r="H680" s="4"/>
      <c r="I680" s="4"/>
      <c r="J680" s="4"/>
      <c r="K680" s="4"/>
      <c r="L680" s="4"/>
      <c r="M680" s="4"/>
      <c r="N680" s="4"/>
      <c r="O680" s="4"/>
      <c r="P680" s="4"/>
      <c r="Q680" s="4"/>
    </row>
    <row r="681">
      <c r="A681" s="4"/>
      <c r="B681" s="4"/>
      <c r="C681" s="4"/>
      <c r="D681" s="4"/>
      <c r="E681" s="4"/>
      <c r="F681" s="4"/>
      <c r="G681" s="4"/>
      <c r="H681" s="4"/>
      <c r="I681" s="4"/>
      <c r="J681" s="4"/>
      <c r="K681" s="4"/>
      <c r="L681" s="4"/>
      <c r="M681" s="4"/>
      <c r="N681" s="4"/>
      <c r="O681" s="4"/>
      <c r="P681" s="4"/>
      <c r="Q681" s="4"/>
    </row>
    <row r="682">
      <c r="A682" s="4"/>
      <c r="B682" s="4"/>
      <c r="C682" s="4"/>
      <c r="D682" s="4"/>
      <c r="E682" s="4"/>
      <c r="F682" s="4"/>
      <c r="G682" s="4"/>
      <c r="H682" s="4"/>
      <c r="I682" s="4"/>
      <c r="J682" s="4"/>
      <c r="K682" s="4"/>
      <c r="L682" s="4"/>
      <c r="M682" s="4"/>
      <c r="N682" s="4"/>
      <c r="O682" s="4"/>
      <c r="P682" s="4"/>
      <c r="Q682" s="4"/>
    </row>
    <row r="683">
      <c r="A683" s="4"/>
      <c r="B683" s="4"/>
      <c r="C683" s="4"/>
      <c r="D683" s="4"/>
      <c r="E683" s="4"/>
      <c r="F683" s="4"/>
      <c r="G683" s="4"/>
      <c r="H683" s="4"/>
      <c r="I683" s="4"/>
      <c r="J683" s="4"/>
      <c r="K683" s="4"/>
      <c r="L683" s="4"/>
      <c r="M683" s="4"/>
      <c r="N683" s="4"/>
      <c r="O683" s="4"/>
      <c r="P683" s="4"/>
      <c r="Q683" s="4"/>
    </row>
    <row r="684">
      <c r="A684" s="4"/>
      <c r="B684" s="4"/>
      <c r="C684" s="4"/>
      <c r="D684" s="4"/>
      <c r="E684" s="4"/>
      <c r="F684" s="4"/>
      <c r="G684" s="4"/>
      <c r="H684" s="4"/>
      <c r="I684" s="4"/>
      <c r="J684" s="4"/>
      <c r="K684" s="4"/>
      <c r="L684" s="4"/>
      <c r="M684" s="4"/>
      <c r="N684" s="4"/>
      <c r="O684" s="4"/>
      <c r="P684" s="4"/>
      <c r="Q684" s="4"/>
    </row>
    <row r="685">
      <c r="A685" s="4"/>
      <c r="B685" s="4"/>
      <c r="C685" s="4"/>
      <c r="D685" s="4"/>
      <c r="E685" s="4"/>
      <c r="F685" s="4"/>
      <c r="G685" s="4"/>
      <c r="H685" s="4"/>
      <c r="I685" s="4"/>
      <c r="J685" s="4"/>
      <c r="K685" s="4"/>
      <c r="L685" s="4"/>
      <c r="M685" s="4"/>
      <c r="N685" s="4"/>
      <c r="O685" s="4"/>
      <c r="P685" s="4"/>
      <c r="Q685" s="4"/>
    </row>
    <row r="686">
      <c r="A686" s="4"/>
      <c r="B686" s="4"/>
      <c r="C686" s="4"/>
      <c r="D686" s="4"/>
      <c r="E686" s="4"/>
      <c r="F686" s="4"/>
      <c r="G686" s="4"/>
      <c r="H686" s="4"/>
      <c r="I686" s="4"/>
      <c r="J686" s="4"/>
      <c r="K686" s="4"/>
      <c r="L686" s="4"/>
      <c r="M686" s="4"/>
      <c r="N686" s="4"/>
      <c r="O686" s="4"/>
      <c r="P686" s="4"/>
      <c r="Q686" s="4"/>
    </row>
    <row r="687">
      <c r="A687" s="4"/>
      <c r="B687" s="4"/>
      <c r="C687" s="4"/>
      <c r="D687" s="4"/>
      <c r="E687" s="4"/>
      <c r="F687" s="4"/>
      <c r="G687" s="4"/>
      <c r="H687" s="4"/>
      <c r="I687" s="4"/>
      <c r="J687" s="4"/>
      <c r="K687" s="4"/>
      <c r="L687" s="4"/>
      <c r="M687" s="4"/>
      <c r="N687" s="4"/>
      <c r="O687" s="4"/>
      <c r="P687" s="4"/>
      <c r="Q687" s="4"/>
    </row>
    <row r="688">
      <c r="A688" s="4"/>
      <c r="B688" s="4"/>
      <c r="C688" s="4"/>
      <c r="D688" s="4"/>
      <c r="E688" s="4"/>
      <c r="F688" s="4"/>
      <c r="G688" s="4"/>
      <c r="H688" s="4"/>
      <c r="I688" s="4"/>
      <c r="J688" s="4"/>
      <c r="K688" s="4"/>
      <c r="L688" s="4"/>
      <c r="M688" s="4"/>
      <c r="N688" s="4"/>
      <c r="O688" s="4"/>
      <c r="P688" s="4"/>
      <c r="Q688" s="4"/>
    </row>
    <row r="689">
      <c r="A689" s="4"/>
      <c r="B689" s="4"/>
      <c r="C689" s="4"/>
      <c r="D689" s="4"/>
      <c r="E689" s="4"/>
      <c r="F689" s="4"/>
      <c r="G689" s="4"/>
      <c r="H689" s="4"/>
      <c r="I689" s="4"/>
      <c r="J689" s="4"/>
      <c r="K689" s="4"/>
      <c r="L689" s="4"/>
      <c r="M689" s="4"/>
      <c r="N689" s="4"/>
      <c r="O689" s="4"/>
      <c r="P689" s="4"/>
      <c r="Q689" s="4"/>
    </row>
    <row r="690">
      <c r="A690" s="4"/>
      <c r="B690" s="4"/>
      <c r="C690" s="4"/>
      <c r="D690" s="4"/>
      <c r="E690" s="4"/>
      <c r="F690" s="4"/>
      <c r="G690" s="4"/>
      <c r="H690" s="4"/>
      <c r="I690" s="4"/>
      <c r="J690" s="4"/>
      <c r="K690" s="4"/>
      <c r="L690" s="4"/>
      <c r="M690" s="4"/>
      <c r="N690" s="4"/>
      <c r="O690" s="4"/>
      <c r="P690" s="4"/>
      <c r="Q690" s="4"/>
    </row>
    <row r="691">
      <c r="A691" s="4"/>
      <c r="B691" s="4"/>
      <c r="C691" s="4"/>
      <c r="D691" s="4"/>
      <c r="E691" s="4"/>
      <c r="F691" s="4"/>
      <c r="G691" s="4"/>
      <c r="H691" s="4"/>
      <c r="I691" s="4"/>
      <c r="J691" s="4"/>
      <c r="K691" s="4"/>
      <c r="L691" s="4"/>
      <c r="M691" s="4"/>
      <c r="N691" s="4"/>
      <c r="O691" s="4"/>
      <c r="P691" s="4"/>
      <c r="Q691" s="4"/>
    </row>
    <row r="692">
      <c r="A692" s="4"/>
      <c r="B692" s="4"/>
      <c r="C692" s="4"/>
      <c r="D692" s="4"/>
      <c r="E692" s="4"/>
      <c r="F692" s="4"/>
      <c r="G692" s="4"/>
      <c r="H692" s="4"/>
      <c r="I692" s="4"/>
      <c r="J692" s="4"/>
      <c r="K692" s="4"/>
      <c r="L692" s="4"/>
      <c r="M692" s="4"/>
      <c r="N692" s="4"/>
      <c r="O692" s="4"/>
      <c r="P692" s="4"/>
      <c r="Q692" s="4"/>
    </row>
    <row r="693">
      <c r="A693" s="4"/>
      <c r="B693" s="4"/>
      <c r="C693" s="4"/>
      <c r="D693" s="4"/>
      <c r="E693" s="4"/>
      <c r="F693" s="4"/>
      <c r="G693" s="4"/>
      <c r="H693" s="4"/>
      <c r="I693" s="4"/>
      <c r="J693" s="4"/>
      <c r="K693" s="4"/>
      <c r="L693" s="4"/>
      <c r="M693" s="4"/>
      <c r="N693" s="4"/>
      <c r="O693" s="4"/>
      <c r="P693" s="4"/>
      <c r="Q693" s="4"/>
    </row>
    <row r="694">
      <c r="A694" s="4"/>
      <c r="B694" s="4"/>
      <c r="C694" s="4"/>
      <c r="D694" s="4"/>
      <c r="E694" s="4"/>
      <c r="F694" s="4"/>
      <c r="G694" s="4"/>
      <c r="H694" s="4"/>
      <c r="I694" s="4"/>
      <c r="J694" s="4"/>
      <c r="K694" s="4"/>
      <c r="L694" s="4"/>
      <c r="M694" s="4"/>
      <c r="N694" s="4"/>
      <c r="O694" s="4"/>
      <c r="P694" s="4"/>
      <c r="Q694" s="4"/>
    </row>
    <row r="695">
      <c r="A695" s="4"/>
      <c r="B695" s="4"/>
      <c r="C695" s="4"/>
      <c r="D695" s="4"/>
      <c r="E695" s="4"/>
      <c r="F695" s="4"/>
      <c r="G695" s="4"/>
      <c r="H695" s="4"/>
      <c r="I695" s="4"/>
      <c r="J695" s="4"/>
      <c r="K695" s="4"/>
      <c r="L695" s="4"/>
      <c r="M695" s="4"/>
      <c r="N695" s="4"/>
      <c r="O695" s="4"/>
      <c r="P695" s="4"/>
      <c r="Q695" s="4"/>
    </row>
    <row r="696">
      <c r="A696" s="4"/>
      <c r="B696" s="4"/>
      <c r="C696" s="4"/>
      <c r="D696" s="4"/>
      <c r="E696" s="4"/>
      <c r="F696" s="4"/>
      <c r="G696" s="4"/>
      <c r="H696" s="4"/>
      <c r="I696" s="4"/>
      <c r="J696" s="4"/>
      <c r="K696" s="4"/>
      <c r="L696" s="4"/>
      <c r="M696" s="4"/>
      <c r="N696" s="4"/>
      <c r="O696" s="4"/>
      <c r="P696" s="4"/>
      <c r="Q696" s="4"/>
    </row>
    <row r="697">
      <c r="A697" s="4"/>
      <c r="B697" s="4"/>
      <c r="C697" s="4"/>
      <c r="D697" s="4"/>
      <c r="E697" s="4"/>
      <c r="F697" s="4"/>
      <c r="G697" s="4"/>
      <c r="H697" s="4"/>
      <c r="I697" s="4"/>
      <c r="J697" s="4"/>
      <c r="K697" s="4"/>
      <c r="L697" s="4"/>
      <c r="M697" s="4"/>
      <c r="N697" s="4"/>
      <c r="O697" s="4"/>
      <c r="P697" s="4"/>
      <c r="Q697" s="4"/>
    </row>
    <row r="698">
      <c r="A698" s="4"/>
      <c r="B698" s="4"/>
      <c r="C698" s="4"/>
      <c r="D698" s="4"/>
      <c r="E698" s="4"/>
      <c r="F698" s="4"/>
      <c r="G698" s="4"/>
      <c r="H698" s="4"/>
      <c r="I698" s="4"/>
      <c r="J698" s="4"/>
      <c r="K698" s="4"/>
      <c r="L698" s="4"/>
      <c r="M698" s="4"/>
      <c r="N698" s="4"/>
      <c r="O698" s="4"/>
      <c r="P698" s="4"/>
      <c r="Q698" s="4"/>
    </row>
    <row r="699">
      <c r="A699" s="4"/>
      <c r="B699" s="4"/>
      <c r="C699" s="4"/>
      <c r="D699" s="4"/>
      <c r="E699" s="4"/>
      <c r="F699" s="4"/>
      <c r="G699" s="4"/>
      <c r="H699" s="4"/>
      <c r="I699" s="4"/>
      <c r="J699" s="4"/>
      <c r="K699" s="4"/>
      <c r="L699" s="4"/>
      <c r="M699" s="4"/>
      <c r="N699" s="4"/>
      <c r="O699" s="4"/>
      <c r="P699" s="4"/>
      <c r="Q699" s="4"/>
    </row>
    <row r="700">
      <c r="A700" s="4"/>
      <c r="B700" s="4"/>
      <c r="C700" s="4"/>
      <c r="D700" s="4"/>
      <c r="E700" s="4"/>
      <c r="F700" s="4"/>
      <c r="G700" s="4"/>
      <c r="H700" s="4"/>
      <c r="I700" s="4"/>
      <c r="J700" s="4"/>
      <c r="K700" s="4"/>
      <c r="L700" s="4"/>
      <c r="M700" s="4"/>
      <c r="N700" s="4"/>
      <c r="O700" s="4"/>
      <c r="P700" s="4"/>
      <c r="Q700" s="4"/>
    </row>
    <row r="701">
      <c r="A701" s="4"/>
      <c r="B701" s="4"/>
      <c r="C701" s="4"/>
      <c r="D701" s="4"/>
      <c r="E701" s="4"/>
      <c r="F701" s="4"/>
      <c r="G701" s="4"/>
      <c r="H701" s="4"/>
      <c r="I701" s="4"/>
      <c r="J701" s="4"/>
      <c r="K701" s="4"/>
      <c r="L701" s="4"/>
      <c r="M701" s="4"/>
      <c r="N701" s="4"/>
      <c r="O701" s="4"/>
      <c r="P701" s="4"/>
      <c r="Q701" s="4"/>
    </row>
    <row r="702">
      <c r="A702" s="4"/>
      <c r="B702" s="4"/>
      <c r="C702" s="4"/>
      <c r="D702" s="4"/>
      <c r="E702" s="4"/>
      <c r="F702" s="4"/>
      <c r="G702" s="4"/>
      <c r="H702" s="4"/>
      <c r="I702" s="4"/>
      <c r="J702" s="4"/>
      <c r="K702" s="4"/>
      <c r="L702" s="4"/>
      <c r="M702" s="4"/>
      <c r="N702" s="4"/>
      <c r="O702" s="4"/>
      <c r="P702" s="4"/>
      <c r="Q702" s="4"/>
    </row>
    <row r="703">
      <c r="A703" s="4"/>
      <c r="B703" s="4"/>
      <c r="C703" s="4"/>
      <c r="D703" s="4"/>
      <c r="E703" s="4"/>
      <c r="F703" s="4"/>
      <c r="G703" s="4"/>
      <c r="H703" s="4"/>
      <c r="I703" s="4"/>
      <c r="J703" s="4"/>
      <c r="K703" s="4"/>
      <c r="L703" s="4"/>
      <c r="M703" s="4"/>
      <c r="N703" s="4"/>
      <c r="O703" s="4"/>
      <c r="P703" s="4"/>
      <c r="Q703" s="4"/>
    </row>
    <row r="704">
      <c r="A704" s="4"/>
      <c r="B704" s="4"/>
      <c r="C704" s="4"/>
      <c r="D704" s="4"/>
      <c r="E704" s="4"/>
      <c r="F704" s="4"/>
      <c r="G704" s="4"/>
      <c r="H704" s="4"/>
      <c r="I704" s="4"/>
      <c r="J704" s="4"/>
      <c r="K704" s="4"/>
      <c r="L704" s="4"/>
      <c r="M704" s="4"/>
      <c r="N704" s="4"/>
      <c r="O704" s="4"/>
      <c r="P704" s="4"/>
      <c r="Q704" s="4"/>
    </row>
    <row r="705">
      <c r="A705" s="4"/>
      <c r="B705" s="4"/>
      <c r="C705" s="4"/>
      <c r="D705" s="4"/>
      <c r="E705" s="4"/>
      <c r="F705" s="4"/>
      <c r="G705" s="4"/>
      <c r="H705" s="4"/>
      <c r="I705" s="4"/>
      <c r="J705" s="4"/>
      <c r="K705" s="4"/>
      <c r="L705" s="4"/>
      <c r="M705" s="4"/>
      <c r="N705" s="4"/>
      <c r="O705" s="4"/>
      <c r="P705" s="4"/>
      <c r="Q705" s="4"/>
    </row>
    <row r="706">
      <c r="A706" s="4"/>
      <c r="B706" s="4"/>
      <c r="C706" s="4"/>
      <c r="D706" s="4"/>
      <c r="E706" s="4"/>
      <c r="F706" s="4"/>
      <c r="G706" s="4"/>
      <c r="H706" s="4"/>
      <c r="I706" s="4"/>
      <c r="J706" s="4"/>
      <c r="K706" s="4"/>
      <c r="L706" s="4"/>
      <c r="M706" s="4"/>
      <c r="N706" s="4"/>
      <c r="O706" s="4"/>
      <c r="P706" s="4"/>
      <c r="Q706" s="4"/>
    </row>
    <row r="707">
      <c r="A707" s="4"/>
      <c r="B707" s="4"/>
      <c r="C707" s="4"/>
      <c r="D707" s="4"/>
      <c r="E707" s="4"/>
      <c r="F707" s="4"/>
      <c r="G707" s="4"/>
      <c r="H707" s="4"/>
      <c r="I707" s="4"/>
      <c r="J707" s="4"/>
      <c r="K707" s="4"/>
      <c r="L707" s="4"/>
      <c r="M707" s="4"/>
      <c r="N707" s="4"/>
      <c r="O707" s="4"/>
      <c r="P707" s="4"/>
      <c r="Q707" s="4"/>
    </row>
    <row r="708">
      <c r="A708" s="4"/>
      <c r="B708" s="4"/>
      <c r="C708" s="4"/>
      <c r="D708" s="4"/>
      <c r="E708" s="4"/>
      <c r="F708" s="4"/>
      <c r="G708" s="4"/>
      <c r="H708" s="4"/>
      <c r="I708" s="4"/>
      <c r="J708" s="4"/>
      <c r="K708" s="4"/>
      <c r="L708" s="4"/>
      <c r="M708" s="4"/>
      <c r="N708" s="4"/>
      <c r="O708" s="4"/>
      <c r="P708" s="4"/>
      <c r="Q708" s="4"/>
    </row>
    <row r="709">
      <c r="A709" s="4"/>
      <c r="B709" s="4"/>
      <c r="C709" s="4"/>
      <c r="D709" s="4"/>
      <c r="E709" s="4"/>
      <c r="F709" s="4"/>
      <c r="G709" s="4"/>
      <c r="H709" s="4"/>
      <c r="I709" s="4"/>
      <c r="J709" s="4"/>
      <c r="K709" s="4"/>
      <c r="L709" s="4"/>
      <c r="M709" s="4"/>
      <c r="N709" s="4"/>
      <c r="O709" s="4"/>
      <c r="P709" s="4"/>
      <c r="Q709" s="4"/>
    </row>
    <row r="710">
      <c r="A710" s="4"/>
      <c r="B710" s="4"/>
      <c r="C710" s="4"/>
      <c r="D710" s="4"/>
      <c r="E710" s="4"/>
      <c r="F710" s="4"/>
      <c r="G710" s="4"/>
      <c r="H710" s="4"/>
      <c r="I710" s="4"/>
      <c r="J710" s="4"/>
      <c r="K710" s="4"/>
      <c r="L710" s="4"/>
      <c r="M710" s="4"/>
      <c r="N710" s="4"/>
      <c r="O710" s="4"/>
      <c r="P710" s="4"/>
      <c r="Q710" s="4"/>
    </row>
    <row r="711">
      <c r="A711" s="4"/>
      <c r="B711" s="4"/>
      <c r="C711" s="4"/>
      <c r="D711" s="4"/>
      <c r="E711" s="4"/>
      <c r="F711" s="4"/>
      <c r="G711" s="4"/>
      <c r="H711" s="4"/>
      <c r="I711" s="4"/>
      <c r="J711" s="4"/>
      <c r="K711" s="4"/>
      <c r="L711" s="4"/>
      <c r="M711" s="4"/>
      <c r="N711" s="4"/>
      <c r="O711" s="4"/>
      <c r="P711" s="4"/>
      <c r="Q711" s="4"/>
    </row>
    <row r="712">
      <c r="A712" s="4"/>
      <c r="B712" s="4"/>
      <c r="C712" s="4"/>
      <c r="D712" s="4"/>
      <c r="E712" s="4"/>
      <c r="F712" s="4"/>
      <c r="G712" s="4"/>
      <c r="H712" s="4"/>
      <c r="I712" s="4"/>
      <c r="J712" s="4"/>
      <c r="K712" s="4"/>
      <c r="L712" s="4"/>
      <c r="M712" s="4"/>
      <c r="N712" s="4"/>
      <c r="O712" s="4"/>
      <c r="P712" s="4"/>
      <c r="Q712" s="4"/>
    </row>
    <row r="713">
      <c r="A713" s="4"/>
      <c r="B713" s="4"/>
      <c r="C713" s="4"/>
      <c r="D713" s="4"/>
      <c r="E713" s="4"/>
      <c r="F713" s="4"/>
      <c r="G713" s="4"/>
      <c r="H713" s="4"/>
      <c r="I713" s="4"/>
      <c r="J713" s="4"/>
      <c r="K713" s="4"/>
      <c r="L713" s="4"/>
      <c r="M713" s="4"/>
      <c r="N713" s="4"/>
      <c r="O713" s="4"/>
      <c r="P713" s="4"/>
      <c r="Q713" s="4"/>
    </row>
    <row r="714">
      <c r="A714" s="4"/>
      <c r="B714" s="4"/>
      <c r="C714" s="4"/>
      <c r="D714" s="4"/>
      <c r="E714" s="4"/>
      <c r="F714" s="4"/>
      <c r="G714" s="4"/>
      <c r="H714" s="4"/>
      <c r="I714" s="4"/>
      <c r="J714" s="4"/>
      <c r="K714" s="4"/>
      <c r="L714" s="4"/>
      <c r="M714" s="4"/>
      <c r="N714" s="4"/>
      <c r="O714" s="4"/>
      <c r="P714" s="4"/>
      <c r="Q714" s="4"/>
    </row>
    <row r="715">
      <c r="A715" s="4"/>
      <c r="B715" s="4"/>
      <c r="C715" s="4"/>
      <c r="D715" s="4"/>
      <c r="E715" s="4"/>
      <c r="F715" s="4"/>
      <c r="G715" s="4"/>
      <c r="H715" s="4"/>
      <c r="I715" s="4"/>
      <c r="J715" s="4"/>
      <c r="K715" s="4"/>
      <c r="L715" s="4"/>
      <c r="M715" s="4"/>
      <c r="N715" s="4"/>
      <c r="O715" s="4"/>
      <c r="P715" s="4"/>
      <c r="Q715" s="4"/>
    </row>
    <row r="716">
      <c r="A716" s="4"/>
      <c r="B716" s="4"/>
      <c r="C716" s="4"/>
      <c r="D716" s="4"/>
      <c r="E716" s="4"/>
      <c r="F716" s="4"/>
      <c r="G716" s="4"/>
      <c r="H716" s="4"/>
      <c r="I716" s="4"/>
      <c r="J716" s="4"/>
      <c r="K716" s="4"/>
      <c r="L716" s="4"/>
      <c r="M716" s="4"/>
      <c r="N716" s="4"/>
      <c r="O716" s="4"/>
      <c r="P716" s="4"/>
      <c r="Q716" s="4"/>
    </row>
    <row r="717">
      <c r="A717" s="4"/>
      <c r="B717" s="4"/>
      <c r="C717" s="4"/>
      <c r="D717" s="4"/>
      <c r="E717" s="4"/>
      <c r="F717" s="4"/>
      <c r="G717" s="4"/>
      <c r="H717" s="4"/>
      <c r="I717" s="4"/>
      <c r="J717" s="4"/>
      <c r="K717" s="4"/>
      <c r="L717" s="4"/>
      <c r="M717" s="4"/>
      <c r="N717" s="4"/>
      <c r="O717" s="4"/>
      <c r="P717" s="4"/>
      <c r="Q717" s="4"/>
    </row>
    <row r="718">
      <c r="A718" s="4"/>
      <c r="B718" s="4"/>
      <c r="C718" s="4"/>
      <c r="D718" s="4"/>
      <c r="E718" s="4"/>
      <c r="F718" s="4"/>
      <c r="G718" s="4"/>
      <c r="H718" s="4"/>
      <c r="I718" s="4"/>
      <c r="J718" s="4"/>
      <c r="K718" s="4"/>
      <c r="L718" s="4"/>
      <c r="M718" s="4"/>
      <c r="N718" s="4"/>
      <c r="O718" s="4"/>
      <c r="P718" s="4"/>
      <c r="Q718" s="4"/>
    </row>
    <row r="719">
      <c r="A719" s="4"/>
      <c r="B719" s="4"/>
      <c r="C719" s="4"/>
      <c r="D719" s="4"/>
      <c r="E719" s="4"/>
      <c r="F719" s="4"/>
      <c r="G719" s="4"/>
      <c r="H719" s="4"/>
      <c r="I719" s="4"/>
      <c r="J719" s="4"/>
      <c r="K719" s="4"/>
      <c r="L719" s="4"/>
      <c r="M719" s="4"/>
      <c r="N719" s="4"/>
      <c r="O719" s="4"/>
      <c r="P719" s="4"/>
      <c r="Q719" s="4"/>
    </row>
    <row r="720">
      <c r="A720" s="4"/>
      <c r="B720" s="4"/>
      <c r="C720" s="4"/>
      <c r="D720" s="4"/>
      <c r="E720" s="4"/>
      <c r="F720" s="4"/>
      <c r="G720" s="4"/>
      <c r="H720" s="4"/>
      <c r="I720" s="4"/>
      <c r="J720" s="4"/>
      <c r="K720" s="4"/>
      <c r="L720" s="4"/>
      <c r="M720" s="4"/>
      <c r="N720" s="4"/>
      <c r="O720" s="4"/>
      <c r="P720" s="4"/>
      <c r="Q720" s="4"/>
    </row>
    <row r="721">
      <c r="A721" s="4"/>
      <c r="B721" s="4"/>
      <c r="C721" s="4"/>
      <c r="D721" s="4"/>
      <c r="E721" s="4"/>
      <c r="F721" s="4"/>
      <c r="G721" s="4"/>
      <c r="H721" s="4"/>
      <c r="I721" s="4"/>
      <c r="J721" s="4"/>
      <c r="K721" s="4"/>
      <c r="L721" s="4"/>
      <c r="M721" s="4"/>
      <c r="N721" s="4"/>
      <c r="O721" s="4"/>
      <c r="P721" s="4"/>
      <c r="Q721" s="4"/>
    </row>
    <row r="722">
      <c r="A722" s="4"/>
      <c r="B722" s="4"/>
      <c r="C722" s="4"/>
      <c r="D722" s="4"/>
      <c r="E722" s="4"/>
      <c r="F722" s="4"/>
      <c r="G722" s="4"/>
      <c r="H722" s="4"/>
      <c r="I722" s="4"/>
      <c r="J722" s="4"/>
      <c r="K722" s="4"/>
      <c r="L722" s="4"/>
      <c r="M722" s="4"/>
      <c r="N722" s="4"/>
      <c r="O722" s="4"/>
      <c r="P722" s="4"/>
      <c r="Q722" s="4"/>
    </row>
    <row r="723">
      <c r="A723" s="4"/>
      <c r="B723" s="4"/>
      <c r="C723" s="4"/>
      <c r="D723" s="4"/>
      <c r="E723" s="4"/>
      <c r="F723" s="4"/>
      <c r="G723" s="4"/>
      <c r="H723" s="4"/>
      <c r="I723" s="4"/>
      <c r="J723" s="4"/>
      <c r="K723" s="4"/>
      <c r="L723" s="4"/>
      <c r="M723" s="4"/>
      <c r="N723" s="4"/>
      <c r="O723" s="4"/>
      <c r="P723" s="4"/>
      <c r="Q723" s="4"/>
    </row>
    <row r="724">
      <c r="A724" s="4"/>
      <c r="B724" s="4"/>
      <c r="C724" s="4"/>
      <c r="D724" s="4"/>
      <c r="E724" s="4"/>
      <c r="F724" s="4"/>
      <c r="G724" s="4"/>
      <c r="H724" s="4"/>
      <c r="I724" s="4"/>
      <c r="J724" s="4"/>
      <c r="K724" s="4"/>
      <c r="L724" s="4"/>
      <c r="M724" s="4"/>
      <c r="N724" s="4"/>
      <c r="O724" s="4"/>
      <c r="P724" s="4"/>
      <c r="Q724" s="4"/>
    </row>
    <row r="725">
      <c r="A725" s="4"/>
      <c r="B725" s="4"/>
      <c r="C725" s="4"/>
      <c r="D725" s="4"/>
      <c r="E725" s="4"/>
      <c r="F725" s="4"/>
      <c r="G725" s="4"/>
      <c r="H725" s="4"/>
      <c r="I725" s="4"/>
      <c r="J725" s="4"/>
      <c r="K725" s="4"/>
      <c r="L725" s="4"/>
      <c r="M725" s="4"/>
      <c r="N725" s="4"/>
      <c r="O725" s="4"/>
      <c r="P725" s="4"/>
      <c r="Q725" s="4"/>
    </row>
    <row r="726">
      <c r="A726" s="4"/>
      <c r="B726" s="4"/>
      <c r="C726" s="4"/>
      <c r="D726" s="4"/>
      <c r="E726" s="4"/>
      <c r="F726" s="4"/>
      <c r="G726" s="4"/>
      <c r="H726" s="4"/>
      <c r="I726" s="4"/>
      <c r="J726" s="4"/>
      <c r="K726" s="4"/>
      <c r="L726" s="4"/>
      <c r="M726" s="4"/>
      <c r="N726" s="4"/>
      <c r="O726" s="4"/>
      <c r="P726" s="4"/>
      <c r="Q726" s="4"/>
    </row>
    <row r="727">
      <c r="A727" s="4"/>
      <c r="B727" s="4"/>
      <c r="C727" s="4"/>
      <c r="D727" s="4"/>
      <c r="E727" s="4"/>
      <c r="F727" s="4"/>
      <c r="G727" s="4"/>
      <c r="H727" s="4"/>
      <c r="I727" s="4"/>
      <c r="J727" s="4"/>
      <c r="K727" s="4"/>
      <c r="L727" s="4"/>
      <c r="M727" s="4"/>
      <c r="N727" s="4"/>
      <c r="O727" s="4"/>
      <c r="P727" s="4"/>
      <c r="Q727" s="4"/>
    </row>
    <row r="728">
      <c r="A728" s="4"/>
      <c r="B728" s="4"/>
      <c r="C728" s="4"/>
      <c r="D728" s="4"/>
      <c r="E728" s="4"/>
      <c r="F728" s="4"/>
      <c r="G728" s="4"/>
      <c r="H728" s="4"/>
      <c r="I728" s="4"/>
      <c r="J728" s="4"/>
      <c r="K728" s="4"/>
      <c r="L728" s="4"/>
      <c r="M728" s="4"/>
      <c r="N728" s="4"/>
      <c r="O728" s="4"/>
      <c r="P728" s="4"/>
      <c r="Q728" s="4"/>
    </row>
    <row r="729">
      <c r="A729" s="4"/>
      <c r="B729" s="4"/>
      <c r="C729" s="4"/>
      <c r="D729" s="4"/>
      <c r="E729" s="4"/>
      <c r="F729" s="4"/>
      <c r="G729" s="4"/>
      <c r="H729" s="4"/>
      <c r="I729" s="4"/>
      <c r="J729" s="4"/>
      <c r="K729" s="4"/>
      <c r="L729" s="4"/>
      <c r="M729" s="4"/>
      <c r="N729" s="4"/>
      <c r="O729" s="4"/>
      <c r="P729" s="4"/>
      <c r="Q729" s="4"/>
    </row>
    <row r="730">
      <c r="A730" s="4"/>
      <c r="B730" s="4"/>
      <c r="C730" s="4"/>
      <c r="D730" s="4"/>
      <c r="E730" s="4"/>
      <c r="F730" s="4"/>
      <c r="G730" s="4"/>
      <c r="H730" s="4"/>
      <c r="I730" s="4"/>
      <c r="J730" s="4"/>
      <c r="K730" s="4"/>
      <c r="L730" s="4"/>
      <c r="M730" s="4"/>
      <c r="N730" s="4"/>
      <c r="O730" s="4"/>
      <c r="P730" s="4"/>
      <c r="Q730" s="4"/>
    </row>
    <row r="731">
      <c r="A731" s="4"/>
      <c r="B731" s="4"/>
      <c r="C731" s="4"/>
      <c r="D731" s="4"/>
      <c r="E731" s="4"/>
      <c r="F731" s="4"/>
      <c r="G731" s="4"/>
      <c r="H731" s="4"/>
      <c r="I731" s="4"/>
      <c r="J731" s="4"/>
      <c r="K731" s="4"/>
      <c r="L731" s="4"/>
      <c r="M731" s="4"/>
      <c r="N731" s="4"/>
      <c r="O731" s="4"/>
      <c r="P731" s="4"/>
      <c r="Q731" s="4"/>
    </row>
    <row r="732">
      <c r="A732" s="4"/>
      <c r="B732" s="4"/>
      <c r="C732" s="4"/>
      <c r="D732" s="4"/>
      <c r="E732" s="4"/>
      <c r="F732" s="4"/>
      <c r="G732" s="4"/>
      <c r="H732" s="4"/>
      <c r="I732" s="4"/>
      <c r="J732" s="4"/>
      <c r="K732" s="4"/>
      <c r="L732" s="4"/>
      <c r="M732" s="4"/>
      <c r="N732" s="4"/>
      <c r="O732" s="4"/>
      <c r="P732" s="4"/>
      <c r="Q732" s="4"/>
    </row>
    <row r="733">
      <c r="A733" s="4"/>
      <c r="B733" s="4"/>
      <c r="C733" s="4"/>
      <c r="D733" s="4"/>
      <c r="E733" s="4"/>
      <c r="F733" s="4"/>
      <c r="G733" s="4"/>
      <c r="H733" s="4"/>
      <c r="I733" s="4"/>
      <c r="J733" s="4"/>
      <c r="K733" s="4"/>
      <c r="L733" s="4"/>
      <c r="M733" s="4"/>
      <c r="N733" s="4"/>
      <c r="O733" s="4"/>
      <c r="P733" s="4"/>
      <c r="Q733" s="4"/>
    </row>
    <row r="734">
      <c r="A734" s="4"/>
      <c r="B734" s="4"/>
      <c r="C734" s="4"/>
      <c r="D734" s="4"/>
      <c r="E734" s="4"/>
      <c r="F734" s="4"/>
      <c r="G734" s="4"/>
      <c r="H734" s="4"/>
      <c r="I734" s="4"/>
      <c r="J734" s="4"/>
      <c r="K734" s="4"/>
      <c r="L734" s="4"/>
      <c r="M734" s="4"/>
      <c r="N734" s="4"/>
      <c r="O734" s="4"/>
      <c r="P734" s="4"/>
      <c r="Q734" s="4"/>
    </row>
    <row r="735">
      <c r="A735" s="4"/>
      <c r="B735" s="4"/>
      <c r="C735" s="4"/>
      <c r="D735" s="4"/>
      <c r="E735" s="4"/>
      <c r="F735" s="4"/>
      <c r="G735" s="4"/>
      <c r="H735" s="4"/>
      <c r="I735" s="4"/>
      <c r="J735" s="4"/>
      <c r="K735" s="4"/>
      <c r="L735" s="4"/>
      <c r="M735" s="4"/>
      <c r="N735" s="4"/>
      <c r="O735" s="4"/>
      <c r="P735" s="4"/>
      <c r="Q735" s="4"/>
    </row>
    <row r="736">
      <c r="A736" s="4"/>
      <c r="B736" s="4"/>
      <c r="C736" s="4"/>
      <c r="D736" s="4"/>
      <c r="E736" s="4"/>
      <c r="F736" s="4"/>
      <c r="G736" s="4"/>
      <c r="H736" s="4"/>
      <c r="I736" s="4"/>
      <c r="J736" s="4"/>
      <c r="K736" s="4"/>
      <c r="L736" s="4"/>
      <c r="M736" s="4"/>
      <c r="N736" s="4"/>
      <c r="O736" s="4"/>
      <c r="P736" s="4"/>
      <c r="Q736" s="4"/>
    </row>
    <row r="737">
      <c r="A737" s="4"/>
      <c r="B737" s="4"/>
      <c r="C737" s="4"/>
      <c r="D737" s="4"/>
      <c r="E737" s="4"/>
      <c r="F737" s="4"/>
      <c r="G737" s="4"/>
      <c r="H737" s="4"/>
      <c r="I737" s="4"/>
      <c r="J737" s="4"/>
      <c r="K737" s="4"/>
      <c r="L737" s="4"/>
      <c r="M737" s="4"/>
      <c r="N737" s="4"/>
      <c r="O737" s="4"/>
      <c r="P737" s="4"/>
      <c r="Q737" s="4"/>
    </row>
    <row r="738">
      <c r="A738" s="4"/>
      <c r="B738" s="4"/>
      <c r="C738" s="4"/>
      <c r="D738" s="4"/>
      <c r="E738" s="4"/>
      <c r="F738" s="4"/>
      <c r="G738" s="4"/>
      <c r="H738" s="4"/>
      <c r="I738" s="4"/>
      <c r="J738" s="4"/>
      <c r="K738" s="4"/>
      <c r="L738" s="4"/>
      <c r="M738" s="4"/>
      <c r="N738" s="4"/>
      <c r="O738" s="4"/>
      <c r="P738" s="4"/>
      <c r="Q738" s="4"/>
    </row>
    <row r="739">
      <c r="A739" s="4"/>
      <c r="B739" s="4"/>
      <c r="C739" s="4"/>
      <c r="D739" s="4"/>
      <c r="E739" s="4"/>
      <c r="F739" s="4"/>
      <c r="G739" s="4"/>
      <c r="H739" s="4"/>
      <c r="I739" s="4"/>
      <c r="J739" s="4"/>
      <c r="K739" s="4"/>
      <c r="L739" s="4"/>
      <c r="M739" s="4"/>
      <c r="N739" s="4"/>
      <c r="O739" s="4"/>
      <c r="P739" s="4"/>
      <c r="Q739" s="4"/>
    </row>
    <row r="740">
      <c r="A740" s="4"/>
      <c r="B740" s="4"/>
      <c r="C740" s="4"/>
      <c r="D740" s="4"/>
      <c r="E740" s="4"/>
      <c r="F740" s="4"/>
      <c r="G740" s="4"/>
      <c r="H740" s="4"/>
      <c r="I740" s="4"/>
      <c r="J740" s="4"/>
      <c r="K740" s="4"/>
      <c r="L740" s="4"/>
      <c r="M740" s="4"/>
      <c r="N740" s="4"/>
      <c r="O740" s="4"/>
      <c r="P740" s="4"/>
      <c r="Q740" s="4"/>
    </row>
    <row r="741">
      <c r="A741" s="4"/>
      <c r="B741" s="4"/>
      <c r="C741" s="4"/>
      <c r="D741" s="4"/>
      <c r="E741" s="4"/>
      <c r="F741" s="4"/>
      <c r="G741" s="4"/>
      <c r="H741" s="4"/>
      <c r="I741" s="4"/>
      <c r="J741" s="4"/>
      <c r="K741" s="4"/>
      <c r="L741" s="4"/>
      <c r="M741" s="4"/>
      <c r="N741" s="4"/>
      <c r="O741" s="4"/>
      <c r="P741" s="4"/>
      <c r="Q741" s="4"/>
    </row>
    <row r="742">
      <c r="A742" s="4"/>
      <c r="B742" s="4"/>
      <c r="C742" s="4"/>
      <c r="D742" s="4"/>
      <c r="E742" s="4"/>
      <c r="F742" s="4"/>
      <c r="G742" s="4"/>
      <c r="H742" s="4"/>
      <c r="I742" s="4"/>
      <c r="J742" s="4"/>
      <c r="K742" s="4"/>
      <c r="L742" s="4"/>
      <c r="M742" s="4"/>
      <c r="N742" s="4"/>
      <c r="O742" s="4"/>
      <c r="P742" s="4"/>
      <c r="Q742" s="4"/>
    </row>
    <row r="743">
      <c r="A743" s="4"/>
      <c r="B743" s="4"/>
      <c r="C743" s="4"/>
      <c r="D743" s="4"/>
      <c r="E743" s="4"/>
      <c r="F743" s="4"/>
      <c r="G743" s="4"/>
      <c r="H743" s="4"/>
      <c r="I743" s="4"/>
      <c r="J743" s="4"/>
      <c r="K743" s="4"/>
      <c r="L743" s="4"/>
      <c r="M743" s="4"/>
      <c r="N743" s="4"/>
      <c r="O743" s="4"/>
      <c r="P743" s="4"/>
      <c r="Q743" s="4"/>
    </row>
    <row r="744">
      <c r="A744" s="4"/>
      <c r="B744" s="4"/>
      <c r="C744" s="4"/>
      <c r="D744" s="4"/>
      <c r="E744" s="4"/>
      <c r="F744" s="4"/>
      <c r="G744" s="4"/>
      <c r="H744" s="4"/>
      <c r="I744" s="4"/>
      <c r="J744" s="4"/>
      <c r="K744" s="4"/>
      <c r="L744" s="4"/>
      <c r="M744" s="4"/>
      <c r="N744" s="4"/>
      <c r="O744" s="4"/>
      <c r="P744" s="4"/>
      <c r="Q744" s="4"/>
    </row>
    <row r="745">
      <c r="A745" s="4"/>
      <c r="B745" s="4"/>
      <c r="C745" s="4"/>
      <c r="D745" s="4"/>
      <c r="E745" s="4"/>
      <c r="F745" s="4"/>
      <c r="G745" s="4"/>
      <c r="H745" s="4"/>
      <c r="I745" s="4"/>
      <c r="J745" s="4"/>
      <c r="K745" s="4"/>
      <c r="L745" s="4"/>
      <c r="M745" s="4"/>
      <c r="N745" s="4"/>
      <c r="O745" s="4"/>
      <c r="P745" s="4"/>
      <c r="Q745" s="4"/>
    </row>
    <row r="746">
      <c r="A746" s="4"/>
      <c r="B746" s="4"/>
      <c r="C746" s="4"/>
      <c r="D746" s="4"/>
      <c r="E746" s="4"/>
      <c r="F746" s="4"/>
      <c r="G746" s="4"/>
      <c r="H746" s="4"/>
      <c r="I746" s="4"/>
      <c r="J746" s="4"/>
      <c r="K746" s="4"/>
      <c r="L746" s="4"/>
      <c r="M746" s="4"/>
      <c r="N746" s="4"/>
      <c r="O746" s="4"/>
      <c r="P746" s="4"/>
      <c r="Q746" s="4"/>
    </row>
    <row r="747">
      <c r="A747" s="4"/>
      <c r="B747" s="4"/>
      <c r="C747" s="4"/>
      <c r="D747" s="4"/>
      <c r="E747" s="4"/>
      <c r="F747" s="4"/>
      <c r="G747" s="4"/>
      <c r="H747" s="4"/>
      <c r="I747" s="4"/>
      <c r="J747" s="4"/>
      <c r="K747" s="4"/>
      <c r="L747" s="4"/>
      <c r="M747" s="4"/>
      <c r="N747" s="4"/>
      <c r="O747" s="4"/>
      <c r="P747" s="4"/>
      <c r="Q747" s="4"/>
    </row>
    <row r="748">
      <c r="A748" s="4"/>
      <c r="B748" s="4"/>
      <c r="C748" s="4"/>
      <c r="D748" s="4"/>
      <c r="E748" s="4"/>
      <c r="F748" s="4"/>
      <c r="G748" s="4"/>
      <c r="H748" s="4"/>
      <c r="I748" s="4"/>
      <c r="J748" s="4"/>
      <c r="K748" s="4"/>
      <c r="L748" s="4"/>
      <c r="M748" s="4"/>
      <c r="N748" s="4"/>
      <c r="O748" s="4"/>
      <c r="P748" s="4"/>
      <c r="Q748" s="4"/>
    </row>
    <row r="749">
      <c r="A749" s="4"/>
      <c r="B749" s="4"/>
      <c r="C749" s="4"/>
      <c r="D749" s="4"/>
      <c r="E749" s="4"/>
      <c r="F749" s="4"/>
      <c r="G749" s="4"/>
      <c r="H749" s="4"/>
      <c r="I749" s="4"/>
      <c r="J749" s="4"/>
      <c r="K749" s="4"/>
      <c r="L749" s="4"/>
      <c r="M749" s="4"/>
      <c r="N749" s="4"/>
      <c r="O749" s="4"/>
      <c r="P749" s="4"/>
      <c r="Q749" s="4"/>
    </row>
    <row r="750">
      <c r="A750" s="4"/>
      <c r="B750" s="4"/>
      <c r="C750" s="4"/>
      <c r="D750" s="4"/>
      <c r="E750" s="4"/>
      <c r="F750" s="4"/>
      <c r="G750" s="4"/>
      <c r="H750" s="4"/>
      <c r="I750" s="4"/>
      <c r="J750" s="4"/>
      <c r="K750" s="4"/>
      <c r="L750" s="4"/>
      <c r="M750" s="4"/>
      <c r="N750" s="4"/>
      <c r="O750" s="4"/>
      <c r="P750" s="4"/>
      <c r="Q750" s="4"/>
    </row>
    <row r="751">
      <c r="A751" s="4"/>
      <c r="B751" s="4"/>
      <c r="C751" s="4"/>
      <c r="D751" s="4"/>
      <c r="E751" s="4"/>
      <c r="F751" s="4"/>
      <c r="G751" s="4"/>
      <c r="H751" s="4"/>
      <c r="I751" s="4"/>
      <c r="J751" s="4"/>
      <c r="K751" s="4"/>
      <c r="L751" s="4"/>
      <c r="M751" s="4"/>
      <c r="N751" s="4"/>
      <c r="O751" s="4"/>
      <c r="P751" s="4"/>
      <c r="Q751" s="4"/>
    </row>
    <row r="752">
      <c r="A752" s="4"/>
      <c r="B752" s="4"/>
      <c r="C752" s="4"/>
      <c r="D752" s="4"/>
      <c r="E752" s="4"/>
      <c r="F752" s="4"/>
      <c r="G752" s="4"/>
      <c r="H752" s="4"/>
      <c r="I752" s="4"/>
      <c r="J752" s="4"/>
      <c r="K752" s="4"/>
      <c r="L752" s="4"/>
      <c r="M752" s="4"/>
      <c r="N752" s="4"/>
      <c r="O752" s="4"/>
      <c r="P752" s="4"/>
      <c r="Q752" s="4"/>
    </row>
    <row r="753">
      <c r="A753" s="4"/>
      <c r="B753" s="4"/>
      <c r="C753" s="4"/>
      <c r="D753" s="4"/>
      <c r="E753" s="4"/>
      <c r="F753" s="4"/>
      <c r="G753" s="4"/>
      <c r="H753" s="4"/>
      <c r="I753" s="4"/>
      <c r="J753" s="4"/>
      <c r="K753" s="4"/>
      <c r="L753" s="4"/>
      <c r="M753" s="4"/>
      <c r="N753" s="4"/>
      <c r="O753" s="4"/>
      <c r="P753" s="4"/>
      <c r="Q753" s="4"/>
    </row>
    <row r="754">
      <c r="A754" s="4"/>
      <c r="B754" s="4"/>
      <c r="C754" s="4"/>
      <c r="D754" s="4"/>
      <c r="E754" s="4"/>
      <c r="F754" s="4"/>
      <c r="G754" s="4"/>
      <c r="H754" s="4"/>
      <c r="I754" s="4"/>
      <c r="J754" s="4"/>
      <c r="K754" s="4"/>
      <c r="L754" s="4"/>
      <c r="M754" s="4"/>
      <c r="N754" s="4"/>
      <c r="O754" s="4"/>
      <c r="P754" s="4"/>
      <c r="Q754" s="4"/>
    </row>
    <row r="755">
      <c r="A755" s="4"/>
      <c r="B755" s="4"/>
      <c r="C755" s="4"/>
      <c r="D755" s="4"/>
      <c r="E755" s="4"/>
      <c r="F755" s="4"/>
      <c r="G755" s="4"/>
      <c r="H755" s="4"/>
      <c r="I755" s="4"/>
      <c r="J755" s="4"/>
      <c r="K755" s="4"/>
      <c r="L755" s="4"/>
      <c r="M755" s="4"/>
      <c r="N755" s="4"/>
      <c r="O755" s="4"/>
      <c r="P755" s="4"/>
      <c r="Q755" s="4"/>
    </row>
    <row r="756">
      <c r="A756" s="4"/>
      <c r="B756" s="4"/>
      <c r="C756" s="4"/>
      <c r="D756" s="4"/>
      <c r="E756" s="4"/>
      <c r="F756" s="4"/>
      <c r="G756" s="4"/>
      <c r="H756" s="4"/>
      <c r="I756" s="4"/>
      <c r="J756" s="4"/>
      <c r="K756" s="4"/>
      <c r="L756" s="4"/>
      <c r="M756" s="4"/>
      <c r="N756" s="4"/>
      <c r="O756" s="4"/>
      <c r="P756" s="4"/>
      <c r="Q756" s="4"/>
    </row>
    <row r="757">
      <c r="A757" s="4"/>
      <c r="B757" s="4"/>
      <c r="C757" s="4"/>
      <c r="D757" s="4"/>
      <c r="E757" s="4"/>
      <c r="F757" s="4"/>
      <c r="G757" s="4"/>
      <c r="H757" s="4"/>
      <c r="I757" s="4"/>
      <c r="J757" s="4"/>
      <c r="K757" s="4"/>
      <c r="L757" s="4"/>
      <c r="M757" s="4"/>
      <c r="N757" s="4"/>
      <c r="O757" s="4"/>
      <c r="P757" s="4"/>
      <c r="Q757" s="4"/>
    </row>
    <row r="758">
      <c r="A758" s="4"/>
      <c r="B758" s="4"/>
      <c r="C758" s="4"/>
      <c r="D758" s="4"/>
      <c r="E758" s="4"/>
      <c r="F758" s="4"/>
      <c r="G758" s="4"/>
      <c r="H758" s="4"/>
      <c r="I758" s="4"/>
      <c r="J758" s="4"/>
      <c r="K758" s="4"/>
      <c r="L758" s="4"/>
      <c r="M758" s="4"/>
      <c r="N758" s="4"/>
      <c r="O758" s="4"/>
      <c r="P758" s="4"/>
      <c r="Q758" s="4"/>
    </row>
    <row r="759">
      <c r="A759" s="4"/>
      <c r="B759" s="4"/>
      <c r="C759" s="4"/>
      <c r="D759" s="4"/>
      <c r="E759" s="4"/>
      <c r="F759" s="4"/>
      <c r="G759" s="4"/>
      <c r="H759" s="4"/>
      <c r="I759" s="4"/>
      <c r="J759" s="4"/>
      <c r="K759" s="4"/>
      <c r="L759" s="4"/>
      <c r="M759" s="4"/>
      <c r="N759" s="4"/>
      <c r="O759" s="4"/>
      <c r="P759" s="4"/>
      <c r="Q759" s="4"/>
    </row>
    <row r="760">
      <c r="A760" s="4"/>
      <c r="B760" s="4"/>
      <c r="C760" s="4"/>
      <c r="D760" s="4"/>
      <c r="E760" s="4"/>
      <c r="F760" s="4"/>
      <c r="G760" s="4"/>
      <c r="H760" s="4"/>
      <c r="I760" s="4"/>
      <c r="J760" s="4"/>
      <c r="K760" s="4"/>
      <c r="L760" s="4"/>
      <c r="M760" s="4"/>
      <c r="N760" s="4"/>
      <c r="O760" s="4"/>
      <c r="P760" s="4"/>
      <c r="Q760" s="4"/>
    </row>
    <row r="761">
      <c r="A761" s="4"/>
      <c r="B761" s="4"/>
      <c r="C761" s="4"/>
      <c r="D761" s="4"/>
      <c r="E761" s="4"/>
      <c r="F761" s="4"/>
      <c r="G761" s="4"/>
      <c r="H761" s="4"/>
      <c r="I761" s="4"/>
      <c r="J761" s="4"/>
      <c r="K761" s="4"/>
      <c r="L761" s="4"/>
      <c r="M761" s="4"/>
      <c r="N761" s="4"/>
      <c r="O761" s="4"/>
      <c r="P761" s="4"/>
      <c r="Q761" s="4"/>
    </row>
    <row r="762">
      <c r="A762" s="4"/>
      <c r="B762" s="4"/>
      <c r="C762" s="4"/>
      <c r="D762" s="4"/>
      <c r="E762" s="4"/>
      <c r="F762" s="4"/>
      <c r="G762" s="4"/>
      <c r="H762" s="4"/>
      <c r="I762" s="4"/>
      <c r="J762" s="4"/>
      <c r="K762" s="4"/>
      <c r="L762" s="4"/>
      <c r="M762" s="4"/>
      <c r="N762" s="4"/>
      <c r="O762" s="4"/>
      <c r="P762" s="4"/>
      <c r="Q762" s="4"/>
    </row>
    <row r="763">
      <c r="A763" s="4"/>
      <c r="B763" s="4"/>
      <c r="C763" s="4"/>
      <c r="D763" s="4"/>
      <c r="E763" s="4"/>
      <c r="F763" s="4"/>
      <c r="G763" s="4"/>
      <c r="H763" s="4"/>
      <c r="I763" s="4"/>
      <c r="J763" s="4"/>
      <c r="K763" s="4"/>
      <c r="L763" s="4"/>
      <c r="M763" s="4"/>
      <c r="N763" s="4"/>
      <c r="O763" s="4"/>
      <c r="P763" s="4"/>
      <c r="Q763" s="4"/>
    </row>
    <row r="764">
      <c r="A764" s="4"/>
      <c r="B764" s="4"/>
      <c r="C764" s="4"/>
      <c r="D764" s="4"/>
      <c r="E764" s="4"/>
      <c r="F764" s="4"/>
      <c r="G764" s="4"/>
      <c r="H764" s="4"/>
      <c r="I764" s="4"/>
      <c r="J764" s="4"/>
      <c r="K764" s="4"/>
      <c r="L764" s="4"/>
      <c r="M764" s="4"/>
      <c r="N764" s="4"/>
      <c r="O764" s="4"/>
      <c r="P764" s="4"/>
      <c r="Q764" s="4"/>
    </row>
    <row r="765">
      <c r="A765" s="4"/>
      <c r="B765" s="4"/>
      <c r="C765" s="4"/>
      <c r="D765" s="4"/>
      <c r="E765" s="4"/>
      <c r="F765" s="4"/>
      <c r="G765" s="4"/>
      <c r="H765" s="4"/>
      <c r="I765" s="4"/>
      <c r="J765" s="4"/>
      <c r="K765" s="4"/>
      <c r="L765" s="4"/>
      <c r="M765" s="4"/>
      <c r="N765" s="4"/>
      <c r="O765" s="4"/>
      <c r="P765" s="4"/>
      <c r="Q765" s="4"/>
    </row>
    <row r="766">
      <c r="A766" s="4"/>
      <c r="B766" s="4"/>
      <c r="C766" s="4"/>
      <c r="D766" s="4"/>
      <c r="E766" s="4"/>
      <c r="F766" s="4"/>
      <c r="G766" s="4"/>
      <c r="H766" s="4"/>
      <c r="I766" s="4"/>
      <c r="J766" s="4"/>
      <c r="K766" s="4"/>
      <c r="L766" s="4"/>
      <c r="M766" s="4"/>
      <c r="N766" s="4"/>
      <c r="O766" s="4"/>
      <c r="P766" s="4"/>
      <c r="Q766" s="4"/>
    </row>
    <row r="767">
      <c r="A767" s="4"/>
      <c r="B767" s="4"/>
      <c r="C767" s="4"/>
      <c r="D767" s="4"/>
      <c r="E767" s="4"/>
      <c r="F767" s="4"/>
      <c r="G767" s="4"/>
      <c r="H767" s="4"/>
      <c r="I767" s="4"/>
      <c r="J767" s="4"/>
      <c r="K767" s="4"/>
      <c r="L767" s="4"/>
      <c r="M767" s="4"/>
      <c r="N767" s="4"/>
      <c r="O767" s="4"/>
      <c r="P767" s="4"/>
      <c r="Q767" s="4"/>
    </row>
    <row r="768">
      <c r="A768" s="4"/>
      <c r="B768" s="4"/>
      <c r="C768" s="4"/>
      <c r="D768" s="4"/>
      <c r="E768" s="4"/>
      <c r="F768" s="4"/>
      <c r="G768" s="4"/>
      <c r="H768" s="4"/>
      <c r="I768" s="4"/>
      <c r="J768" s="4"/>
      <c r="K768" s="4"/>
      <c r="L768" s="4"/>
      <c r="M768" s="4"/>
      <c r="N768" s="4"/>
      <c r="O768" s="4"/>
      <c r="P768" s="4"/>
      <c r="Q768" s="4"/>
    </row>
    <row r="769">
      <c r="A769" s="4"/>
      <c r="B769" s="4"/>
      <c r="C769" s="4"/>
      <c r="D769" s="4"/>
      <c r="E769" s="4"/>
      <c r="F769" s="4"/>
      <c r="G769" s="4"/>
      <c r="H769" s="4"/>
      <c r="I769" s="4"/>
      <c r="J769" s="4"/>
      <c r="K769" s="4"/>
      <c r="L769" s="4"/>
      <c r="M769" s="4"/>
      <c r="N769" s="4"/>
      <c r="O769" s="4"/>
      <c r="P769" s="4"/>
      <c r="Q769" s="4"/>
    </row>
    <row r="770">
      <c r="A770" s="4"/>
      <c r="B770" s="4"/>
      <c r="C770" s="4"/>
      <c r="D770" s="4"/>
      <c r="E770" s="4"/>
      <c r="F770" s="4"/>
      <c r="G770" s="4"/>
      <c r="H770" s="4"/>
      <c r="I770" s="4"/>
      <c r="J770" s="4"/>
      <c r="K770" s="4"/>
      <c r="L770" s="4"/>
      <c r="M770" s="4"/>
      <c r="N770" s="4"/>
      <c r="O770" s="4"/>
      <c r="P770" s="4"/>
      <c r="Q770" s="4"/>
    </row>
    <row r="771">
      <c r="A771" s="4"/>
      <c r="B771" s="4"/>
      <c r="C771" s="4"/>
      <c r="D771" s="4"/>
      <c r="E771" s="4"/>
      <c r="F771" s="4"/>
      <c r="G771" s="4"/>
      <c r="H771" s="4"/>
      <c r="I771" s="4"/>
      <c r="J771" s="4"/>
      <c r="K771" s="4"/>
      <c r="L771" s="4"/>
      <c r="M771" s="4"/>
      <c r="N771" s="4"/>
      <c r="O771" s="4"/>
      <c r="P771" s="4"/>
      <c r="Q771" s="4"/>
    </row>
    <row r="772">
      <c r="A772" s="4"/>
      <c r="B772" s="4"/>
      <c r="C772" s="4"/>
      <c r="D772" s="4"/>
      <c r="E772" s="4"/>
      <c r="F772" s="4"/>
      <c r="G772" s="4"/>
      <c r="H772" s="4"/>
      <c r="I772" s="4"/>
      <c r="J772" s="4"/>
      <c r="K772" s="4"/>
      <c r="L772" s="4"/>
      <c r="M772" s="4"/>
      <c r="N772" s="4"/>
      <c r="O772" s="4"/>
      <c r="P772" s="4"/>
      <c r="Q772" s="4"/>
    </row>
    <row r="773">
      <c r="A773" s="4"/>
      <c r="B773" s="4"/>
      <c r="C773" s="4"/>
      <c r="D773" s="4"/>
      <c r="E773" s="4"/>
      <c r="F773" s="4"/>
      <c r="G773" s="4"/>
      <c r="H773" s="4"/>
      <c r="I773" s="4"/>
      <c r="J773" s="4"/>
      <c r="K773" s="4"/>
      <c r="L773" s="4"/>
      <c r="M773" s="4"/>
      <c r="N773" s="4"/>
      <c r="O773" s="4"/>
      <c r="P773" s="4"/>
      <c r="Q773" s="4"/>
    </row>
    <row r="774">
      <c r="A774" s="4"/>
      <c r="B774" s="4"/>
      <c r="C774" s="4"/>
      <c r="D774" s="4"/>
      <c r="E774" s="4"/>
      <c r="F774" s="4"/>
      <c r="G774" s="4"/>
      <c r="H774" s="4"/>
      <c r="I774" s="4"/>
      <c r="J774" s="4"/>
      <c r="K774" s="4"/>
      <c r="L774" s="4"/>
      <c r="M774" s="4"/>
      <c r="N774" s="4"/>
      <c r="O774" s="4"/>
      <c r="P774" s="4"/>
      <c r="Q774" s="4"/>
    </row>
    <row r="775">
      <c r="A775" s="4"/>
      <c r="B775" s="4"/>
      <c r="C775" s="4"/>
      <c r="D775" s="4"/>
      <c r="E775" s="4"/>
      <c r="F775" s="4"/>
      <c r="G775" s="4"/>
      <c r="H775" s="4"/>
      <c r="I775" s="4"/>
      <c r="J775" s="4"/>
      <c r="K775" s="4"/>
      <c r="L775" s="4"/>
      <c r="M775" s="4"/>
      <c r="N775" s="4"/>
      <c r="O775" s="4"/>
      <c r="P775" s="4"/>
      <c r="Q775" s="4"/>
    </row>
    <row r="776">
      <c r="A776" s="4"/>
      <c r="B776" s="4"/>
      <c r="C776" s="4"/>
      <c r="D776" s="4"/>
      <c r="E776" s="4"/>
      <c r="F776" s="4"/>
      <c r="G776" s="4"/>
      <c r="H776" s="4"/>
      <c r="I776" s="4"/>
      <c r="J776" s="4"/>
      <c r="K776" s="4"/>
      <c r="L776" s="4"/>
      <c r="M776" s="4"/>
      <c r="N776" s="4"/>
      <c r="O776" s="4"/>
      <c r="P776" s="4"/>
      <c r="Q776" s="4"/>
    </row>
    <row r="777">
      <c r="A777" s="4"/>
      <c r="B777" s="4"/>
      <c r="C777" s="4"/>
      <c r="D777" s="4"/>
      <c r="E777" s="4"/>
      <c r="F777" s="4"/>
      <c r="G777" s="4"/>
      <c r="H777" s="4"/>
      <c r="I777" s="4"/>
      <c r="J777" s="4"/>
      <c r="K777" s="4"/>
      <c r="L777" s="4"/>
      <c r="M777" s="4"/>
      <c r="N777" s="4"/>
      <c r="O777" s="4"/>
      <c r="P777" s="4"/>
      <c r="Q777" s="4"/>
    </row>
    <row r="778">
      <c r="A778" s="4"/>
      <c r="B778" s="4"/>
      <c r="C778" s="4"/>
      <c r="D778" s="4"/>
      <c r="E778" s="4"/>
      <c r="F778" s="4"/>
      <c r="G778" s="4"/>
      <c r="H778" s="4"/>
      <c r="I778" s="4"/>
      <c r="J778" s="4"/>
      <c r="K778" s="4"/>
      <c r="L778" s="4"/>
      <c r="M778" s="4"/>
      <c r="N778" s="4"/>
      <c r="O778" s="4"/>
      <c r="P778" s="4"/>
      <c r="Q778" s="4"/>
    </row>
    <row r="779">
      <c r="A779" s="4"/>
      <c r="B779" s="4"/>
      <c r="C779" s="4"/>
      <c r="D779" s="4"/>
      <c r="E779" s="4"/>
      <c r="F779" s="4"/>
      <c r="G779" s="4"/>
      <c r="H779" s="4"/>
      <c r="I779" s="4"/>
      <c r="J779" s="4"/>
      <c r="K779" s="4"/>
      <c r="L779" s="4"/>
      <c r="M779" s="4"/>
      <c r="N779" s="4"/>
      <c r="O779" s="4"/>
      <c r="P779" s="4"/>
      <c r="Q779" s="4"/>
    </row>
    <row r="780">
      <c r="A780" s="4"/>
      <c r="B780" s="4"/>
      <c r="C780" s="4"/>
      <c r="D780" s="4"/>
      <c r="E780" s="4"/>
      <c r="F780" s="4"/>
      <c r="G780" s="4"/>
      <c r="H780" s="4"/>
      <c r="I780" s="4"/>
      <c r="J780" s="4"/>
      <c r="K780" s="4"/>
      <c r="L780" s="4"/>
      <c r="M780" s="4"/>
      <c r="N780" s="4"/>
      <c r="O780" s="4"/>
      <c r="P780" s="4"/>
      <c r="Q780" s="4"/>
    </row>
    <row r="781">
      <c r="A781" s="4"/>
      <c r="B781" s="4"/>
      <c r="C781" s="4"/>
      <c r="D781" s="4"/>
      <c r="E781" s="4"/>
      <c r="F781" s="4"/>
      <c r="G781" s="4"/>
      <c r="H781" s="4"/>
      <c r="I781" s="4"/>
      <c r="J781" s="4"/>
      <c r="K781" s="4"/>
      <c r="L781" s="4"/>
      <c r="M781" s="4"/>
      <c r="N781" s="4"/>
      <c r="O781" s="4"/>
      <c r="P781" s="4"/>
      <c r="Q781" s="4"/>
    </row>
    <row r="782">
      <c r="A782" s="4"/>
      <c r="B782" s="4"/>
      <c r="C782" s="4"/>
      <c r="D782" s="4"/>
      <c r="E782" s="4"/>
      <c r="F782" s="4"/>
      <c r="G782" s="4"/>
      <c r="H782" s="4"/>
      <c r="I782" s="4"/>
      <c r="J782" s="4"/>
      <c r="K782" s="4"/>
      <c r="L782" s="4"/>
      <c r="M782" s="4"/>
      <c r="N782" s="4"/>
      <c r="O782" s="4"/>
      <c r="P782" s="4"/>
      <c r="Q782" s="4"/>
    </row>
    <row r="783">
      <c r="A783" s="4"/>
      <c r="B783" s="4"/>
      <c r="C783" s="4"/>
      <c r="D783" s="4"/>
      <c r="E783" s="4"/>
      <c r="F783" s="4"/>
      <c r="G783" s="4"/>
      <c r="H783" s="4"/>
      <c r="I783" s="4"/>
      <c r="J783" s="4"/>
      <c r="K783" s="4"/>
      <c r="L783" s="4"/>
      <c r="M783" s="4"/>
      <c r="N783" s="4"/>
      <c r="O783" s="4"/>
      <c r="P783" s="4"/>
      <c r="Q783" s="4"/>
    </row>
    <row r="784">
      <c r="A784" s="4"/>
      <c r="B784" s="4"/>
      <c r="C784" s="4"/>
      <c r="D784" s="4"/>
      <c r="E784" s="4"/>
      <c r="F784" s="4"/>
      <c r="G784" s="4"/>
      <c r="H784" s="4"/>
      <c r="I784" s="4"/>
      <c r="J784" s="4"/>
      <c r="K784" s="4"/>
      <c r="L784" s="4"/>
      <c r="M784" s="4"/>
      <c r="N784" s="4"/>
      <c r="O784" s="4"/>
      <c r="P784" s="4"/>
      <c r="Q784" s="4"/>
    </row>
    <row r="785">
      <c r="A785" s="4"/>
      <c r="B785" s="4"/>
      <c r="C785" s="4"/>
      <c r="D785" s="4"/>
      <c r="E785" s="4"/>
      <c r="F785" s="4"/>
      <c r="G785" s="4"/>
      <c r="H785" s="4"/>
      <c r="I785" s="4"/>
      <c r="J785" s="4"/>
      <c r="K785" s="4"/>
      <c r="L785" s="4"/>
      <c r="M785" s="4"/>
      <c r="N785" s="4"/>
      <c r="O785" s="4"/>
      <c r="P785" s="4"/>
      <c r="Q785" s="4"/>
    </row>
    <row r="786">
      <c r="A786" s="4"/>
      <c r="B786" s="4"/>
      <c r="C786" s="4"/>
      <c r="D786" s="4"/>
      <c r="E786" s="4"/>
      <c r="F786" s="4"/>
      <c r="G786" s="4"/>
      <c r="H786" s="4"/>
      <c r="I786" s="4"/>
      <c r="J786" s="4"/>
      <c r="K786" s="4"/>
      <c r="L786" s="4"/>
      <c r="M786" s="4"/>
      <c r="N786" s="4"/>
      <c r="O786" s="4"/>
      <c r="P786" s="4"/>
      <c r="Q786" s="4"/>
    </row>
    <row r="787">
      <c r="A787" s="4"/>
      <c r="B787" s="4"/>
      <c r="C787" s="4"/>
      <c r="D787" s="4"/>
      <c r="E787" s="4"/>
      <c r="F787" s="4"/>
      <c r="G787" s="4"/>
      <c r="H787" s="4"/>
      <c r="I787" s="4"/>
      <c r="J787" s="4"/>
      <c r="K787" s="4"/>
      <c r="L787" s="4"/>
      <c r="M787" s="4"/>
      <c r="N787" s="4"/>
      <c r="O787" s="4"/>
      <c r="P787" s="4"/>
      <c r="Q787" s="4"/>
    </row>
    <row r="788">
      <c r="A788" s="4"/>
      <c r="B788" s="4"/>
      <c r="C788" s="4"/>
      <c r="D788" s="4"/>
      <c r="E788" s="4"/>
      <c r="F788" s="4"/>
      <c r="G788" s="4"/>
      <c r="H788" s="4"/>
      <c r="I788" s="4"/>
      <c r="J788" s="4"/>
      <c r="K788" s="4"/>
      <c r="L788" s="4"/>
      <c r="M788" s="4"/>
      <c r="N788" s="4"/>
      <c r="O788" s="4"/>
      <c r="P788" s="4"/>
      <c r="Q788" s="4"/>
    </row>
    <row r="789">
      <c r="A789" s="4"/>
      <c r="B789" s="4"/>
      <c r="C789" s="4"/>
      <c r="D789" s="4"/>
      <c r="E789" s="4"/>
      <c r="F789" s="4"/>
      <c r="G789" s="4"/>
      <c r="H789" s="4"/>
      <c r="I789" s="4"/>
      <c r="J789" s="4"/>
      <c r="K789" s="4"/>
      <c r="L789" s="4"/>
      <c r="M789" s="4"/>
      <c r="N789" s="4"/>
      <c r="O789" s="4"/>
      <c r="P789" s="4"/>
      <c r="Q789" s="4"/>
    </row>
    <row r="790">
      <c r="A790" s="4"/>
      <c r="B790" s="4"/>
      <c r="C790" s="4"/>
      <c r="D790" s="4"/>
      <c r="E790" s="4"/>
      <c r="F790" s="4"/>
      <c r="G790" s="4"/>
      <c r="H790" s="4"/>
      <c r="I790" s="4"/>
      <c r="J790" s="4"/>
      <c r="K790" s="4"/>
      <c r="L790" s="4"/>
      <c r="M790" s="4"/>
      <c r="N790" s="4"/>
      <c r="O790" s="4"/>
      <c r="P790" s="4"/>
      <c r="Q790" s="4"/>
    </row>
    <row r="791">
      <c r="A791" s="4"/>
      <c r="B791" s="4"/>
      <c r="C791" s="4"/>
      <c r="D791" s="4"/>
      <c r="E791" s="4"/>
      <c r="F791" s="4"/>
      <c r="G791" s="4"/>
      <c r="H791" s="4"/>
      <c r="I791" s="4"/>
      <c r="J791" s="4"/>
      <c r="K791" s="4"/>
      <c r="L791" s="4"/>
      <c r="M791" s="4"/>
      <c r="N791" s="4"/>
      <c r="O791" s="4"/>
      <c r="P791" s="4"/>
      <c r="Q791" s="4"/>
    </row>
    <row r="792">
      <c r="A792" s="4"/>
      <c r="B792" s="4"/>
      <c r="C792" s="4"/>
      <c r="D792" s="4"/>
      <c r="E792" s="4"/>
      <c r="F792" s="4"/>
      <c r="G792" s="4"/>
      <c r="H792" s="4"/>
      <c r="I792" s="4"/>
      <c r="J792" s="4"/>
      <c r="K792" s="4"/>
      <c r="L792" s="4"/>
      <c r="M792" s="4"/>
      <c r="N792" s="4"/>
      <c r="O792" s="4"/>
      <c r="P792" s="4"/>
      <c r="Q792" s="4"/>
    </row>
    <row r="793">
      <c r="A793" s="4"/>
      <c r="B793" s="4"/>
      <c r="C793" s="4"/>
      <c r="D793" s="4"/>
      <c r="E793" s="4"/>
      <c r="F793" s="4"/>
      <c r="G793" s="4"/>
      <c r="H793" s="4"/>
      <c r="I793" s="4"/>
      <c r="J793" s="4"/>
      <c r="K793" s="4"/>
      <c r="L793" s="4"/>
      <c r="M793" s="4"/>
      <c r="N793" s="4"/>
      <c r="O793" s="4"/>
      <c r="P793" s="4"/>
      <c r="Q793" s="4"/>
    </row>
    <row r="794">
      <c r="A794" s="4"/>
      <c r="B794" s="4"/>
      <c r="C794" s="4"/>
      <c r="D794" s="4"/>
      <c r="E794" s="4"/>
      <c r="F794" s="4"/>
      <c r="G794" s="4"/>
      <c r="H794" s="4"/>
      <c r="I794" s="4"/>
      <c r="J794" s="4"/>
      <c r="K794" s="4"/>
      <c r="L794" s="4"/>
      <c r="M794" s="4"/>
      <c r="N794" s="4"/>
      <c r="O794" s="4"/>
      <c r="P794" s="4"/>
      <c r="Q794" s="4"/>
    </row>
    <row r="795">
      <c r="A795" s="4"/>
      <c r="B795" s="4"/>
      <c r="C795" s="4"/>
      <c r="D795" s="4"/>
      <c r="E795" s="4"/>
      <c r="F795" s="4"/>
      <c r="G795" s="4"/>
      <c r="H795" s="4"/>
      <c r="I795" s="4"/>
      <c r="J795" s="4"/>
      <c r="K795" s="4"/>
      <c r="L795" s="4"/>
      <c r="M795" s="4"/>
      <c r="N795" s="4"/>
      <c r="O795" s="4"/>
      <c r="P795" s="4"/>
      <c r="Q795" s="4"/>
    </row>
    <row r="796">
      <c r="A796" s="4"/>
      <c r="B796" s="4"/>
      <c r="C796" s="4"/>
      <c r="D796" s="4"/>
      <c r="E796" s="4"/>
      <c r="F796" s="4"/>
      <c r="G796" s="4"/>
      <c r="H796" s="4"/>
      <c r="I796" s="4"/>
      <c r="J796" s="4"/>
      <c r="K796" s="4"/>
      <c r="L796" s="4"/>
      <c r="M796" s="4"/>
      <c r="N796" s="4"/>
      <c r="O796" s="4"/>
      <c r="P796" s="4"/>
      <c r="Q796" s="4"/>
    </row>
    <row r="797">
      <c r="A797" s="4"/>
      <c r="B797" s="4"/>
      <c r="C797" s="4"/>
      <c r="D797" s="4"/>
      <c r="E797" s="4"/>
      <c r="F797" s="4"/>
      <c r="G797" s="4"/>
      <c r="H797" s="4"/>
      <c r="I797" s="4"/>
      <c r="J797" s="4"/>
      <c r="K797" s="4"/>
      <c r="L797" s="4"/>
      <c r="M797" s="4"/>
      <c r="N797" s="4"/>
      <c r="O797" s="4"/>
      <c r="P797" s="4"/>
      <c r="Q797" s="4"/>
    </row>
    <row r="798">
      <c r="A798" s="4"/>
      <c r="B798" s="4"/>
      <c r="C798" s="4"/>
      <c r="D798" s="4"/>
      <c r="E798" s="4"/>
      <c r="F798" s="4"/>
      <c r="G798" s="4"/>
      <c r="H798" s="4"/>
      <c r="I798" s="4"/>
      <c r="J798" s="4"/>
      <c r="K798" s="4"/>
      <c r="L798" s="4"/>
      <c r="M798" s="4"/>
      <c r="N798" s="4"/>
      <c r="O798" s="4"/>
      <c r="P798" s="4"/>
      <c r="Q798" s="4"/>
    </row>
    <row r="799">
      <c r="A799" s="4"/>
      <c r="B799" s="4"/>
      <c r="C799" s="4"/>
      <c r="D799" s="4"/>
      <c r="E799" s="4"/>
      <c r="F799" s="4"/>
      <c r="G799" s="4"/>
      <c r="H799" s="4"/>
      <c r="I799" s="4"/>
      <c r="J799" s="4"/>
      <c r="K799" s="4"/>
      <c r="L799" s="4"/>
      <c r="M799" s="4"/>
      <c r="N799" s="4"/>
      <c r="O799" s="4"/>
      <c r="P799" s="4"/>
      <c r="Q799" s="4"/>
    </row>
    <row r="800">
      <c r="A800" s="4"/>
      <c r="B800" s="4"/>
      <c r="C800" s="4"/>
      <c r="D800" s="4"/>
      <c r="E800" s="4"/>
      <c r="F800" s="4"/>
      <c r="G800" s="4"/>
      <c r="H800" s="4"/>
      <c r="I800" s="4"/>
      <c r="J800" s="4"/>
      <c r="K800" s="4"/>
      <c r="L800" s="4"/>
      <c r="M800" s="4"/>
      <c r="N800" s="4"/>
      <c r="O800" s="4"/>
      <c r="P800" s="4"/>
      <c r="Q800" s="4"/>
    </row>
    <row r="801">
      <c r="A801" s="4"/>
      <c r="B801" s="4"/>
      <c r="C801" s="4"/>
      <c r="D801" s="4"/>
      <c r="E801" s="4"/>
      <c r="F801" s="4"/>
      <c r="G801" s="4"/>
      <c r="H801" s="4"/>
      <c r="I801" s="4"/>
      <c r="J801" s="4"/>
      <c r="K801" s="4"/>
      <c r="L801" s="4"/>
      <c r="M801" s="4"/>
      <c r="N801" s="4"/>
      <c r="O801" s="4"/>
      <c r="P801" s="4"/>
      <c r="Q801" s="4"/>
    </row>
    <row r="802">
      <c r="A802" s="4"/>
      <c r="B802" s="4"/>
      <c r="C802" s="4"/>
      <c r="D802" s="4"/>
      <c r="E802" s="4"/>
      <c r="F802" s="4"/>
      <c r="G802" s="4"/>
      <c r="H802" s="4"/>
      <c r="I802" s="4"/>
      <c r="J802" s="4"/>
      <c r="K802" s="4"/>
      <c r="L802" s="4"/>
      <c r="M802" s="4"/>
      <c r="N802" s="4"/>
      <c r="O802" s="4"/>
      <c r="P802" s="4"/>
      <c r="Q802" s="4"/>
    </row>
    <row r="803">
      <c r="A803" s="4"/>
      <c r="B803" s="4"/>
      <c r="C803" s="4"/>
      <c r="D803" s="4"/>
      <c r="E803" s="4"/>
      <c r="F803" s="4"/>
      <c r="G803" s="4"/>
      <c r="H803" s="4"/>
      <c r="I803" s="4"/>
      <c r="J803" s="4"/>
      <c r="K803" s="4"/>
      <c r="L803" s="4"/>
      <c r="M803" s="4"/>
      <c r="N803" s="4"/>
      <c r="O803" s="4"/>
      <c r="P803" s="4"/>
      <c r="Q803" s="4"/>
    </row>
    <row r="804">
      <c r="A804" s="4"/>
      <c r="B804" s="4"/>
      <c r="C804" s="4"/>
      <c r="D804" s="4"/>
      <c r="E804" s="4"/>
      <c r="F804" s="4"/>
      <c r="G804" s="4"/>
      <c r="H804" s="4"/>
      <c r="I804" s="4"/>
      <c r="J804" s="4"/>
      <c r="K804" s="4"/>
      <c r="L804" s="4"/>
      <c r="M804" s="4"/>
      <c r="N804" s="4"/>
      <c r="O804" s="4"/>
      <c r="P804" s="4"/>
      <c r="Q804" s="4"/>
    </row>
    <row r="805">
      <c r="A805" s="4"/>
      <c r="B805" s="4"/>
      <c r="C805" s="4"/>
      <c r="D805" s="4"/>
      <c r="E805" s="4"/>
      <c r="F805" s="4"/>
      <c r="G805" s="4"/>
      <c r="H805" s="4"/>
      <c r="I805" s="4"/>
      <c r="J805" s="4"/>
      <c r="K805" s="4"/>
      <c r="L805" s="4"/>
      <c r="M805" s="4"/>
      <c r="N805" s="4"/>
      <c r="O805" s="4"/>
      <c r="P805" s="4"/>
      <c r="Q805" s="4"/>
    </row>
    <row r="806">
      <c r="A806" s="4"/>
      <c r="B806" s="4"/>
      <c r="C806" s="4"/>
      <c r="D806" s="4"/>
      <c r="E806" s="4"/>
      <c r="F806" s="4"/>
      <c r="G806" s="4"/>
      <c r="H806" s="4"/>
      <c r="I806" s="4"/>
      <c r="J806" s="4"/>
      <c r="K806" s="4"/>
      <c r="L806" s="4"/>
      <c r="M806" s="4"/>
      <c r="N806" s="4"/>
      <c r="O806" s="4"/>
      <c r="P806" s="4"/>
      <c r="Q806" s="4"/>
    </row>
    <row r="807">
      <c r="A807" s="4"/>
      <c r="B807" s="4"/>
      <c r="C807" s="4"/>
      <c r="D807" s="4"/>
      <c r="E807" s="4"/>
      <c r="F807" s="4"/>
      <c r="G807" s="4"/>
      <c r="H807" s="4"/>
      <c r="I807" s="4"/>
      <c r="J807" s="4"/>
      <c r="K807" s="4"/>
      <c r="L807" s="4"/>
      <c r="M807" s="4"/>
      <c r="N807" s="4"/>
      <c r="O807" s="4"/>
      <c r="P807" s="4"/>
      <c r="Q807" s="4"/>
    </row>
    <row r="808">
      <c r="A808" s="4"/>
      <c r="B808" s="4"/>
      <c r="C808" s="4"/>
      <c r="D808" s="4"/>
      <c r="E808" s="4"/>
      <c r="F808" s="4"/>
      <c r="G808" s="4"/>
      <c r="H808" s="4"/>
      <c r="I808" s="4"/>
      <c r="J808" s="4"/>
      <c r="K808" s="4"/>
      <c r="L808" s="4"/>
      <c r="M808" s="4"/>
      <c r="N808" s="4"/>
      <c r="O808" s="4"/>
      <c r="P808" s="4"/>
      <c r="Q808" s="4"/>
    </row>
    <row r="809">
      <c r="A809" s="4"/>
      <c r="B809" s="4"/>
      <c r="C809" s="4"/>
      <c r="D809" s="4"/>
      <c r="E809" s="4"/>
      <c r="F809" s="4"/>
      <c r="G809" s="4"/>
      <c r="H809" s="4"/>
      <c r="I809" s="4"/>
      <c r="J809" s="4"/>
      <c r="K809" s="4"/>
      <c r="L809" s="4"/>
      <c r="M809" s="4"/>
      <c r="N809" s="4"/>
      <c r="O809" s="4"/>
      <c r="P809" s="4"/>
      <c r="Q809" s="4"/>
    </row>
    <row r="810">
      <c r="A810" s="4"/>
      <c r="B810" s="4"/>
      <c r="C810" s="4"/>
      <c r="D810" s="4"/>
      <c r="E810" s="4"/>
      <c r="F810" s="4"/>
      <c r="G810" s="4"/>
      <c r="H810" s="4"/>
      <c r="I810" s="4"/>
      <c r="J810" s="4"/>
      <c r="K810" s="4"/>
      <c r="L810" s="4"/>
      <c r="M810" s="4"/>
      <c r="N810" s="4"/>
      <c r="O810" s="4"/>
      <c r="P810" s="4"/>
      <c r="Q810" s="4"/>
    </row>
    <row r="811">
      <c r="A811" s="4"/>
      <c r="B811" s="4"/>
      <c r="C811" s="4"/>
      <c r="D811" s="4"/>
      <c r="E811" s="4"/>
      <c r="F811" s="4"/>
      <c r="G811" s="4"/>
      <c r="H811" s="4"/>
      <c r="I811" s="4"/>
      <c r="J811" s="4"/>
      <c r="K811" s="4"/>
      <c r="L811" s="4"/>
      <c r="M811" s="4"/>
      <c r="N811" s="4"/>
      <c r="O811" s="4"/>
      <c r="P811" s="4"/>
      <c r="Q811" s="4"/>
    </row>
    <row r="812">
      <c r="A812" s="4"/>
      <c r="B812" s="4"/>
      <c r="C812" s="4"/>
      <c r="D812" s="4"/>
      <c r="E812" s="4"/>
      <c r="F812" s="4"/>
      <c r="G812" s="4"/>
      <c r="H812" s="4"/>
      <c r="I812" s="4"/>
      <c r="J812" s="4"/>
      <c r="K812" s="4"/>
      <c r="L812" s="4"/>
      <c r="M812" s="4"/>
      <c r="N812" s="4"/>
      <c r="O812" s="4"/>
      <c r="P812" s="4"/>
      <c r="Q812" s="4"/>
    </row>
    <row r="813">
      <c r="A813" s="4"/>
      <c r="B813" s="4"/>
      <c r="C813" s="4"/>
      <c r="D813" s="4"/>
      <c r="E813" s="4"/>
      <c r="F813" s="4"/>
      <c r="G813" s="4"/>
      <c r="H813" s="4"/>
      <c r="I813" s="4"/>
      <c r="J813" s="4"/>
      <c r="K813" s="4"/>
      <c r="L813" s="4"/>
      <c r="M813" s="4"/>
      <c r="N813" s="4"/>
      <c r="O813" s="4"/>
      <c r="P813" s="4"/>
      <c r="Q813" s="4"/>
    </row>
    <row r="814">
      <c r="A814" s="4"/>
      <c r="B814" s="4"/>
      <c r="C814" s="4"/>
      <c r="D814" s="4"/>
      <c r="E814" s="4"/>
      <c r="F814" s="4"/>
      <c r="G814" s="4"/>
      <c r="H814" s="4"/>
      <c r="I814" s="4"/>
      <c r="J814" s="4"/>
      <c r="K814" s="4"/>
      <c r="L814" s="4"/>
      <c r="M814" s="4"/>
      <c r="N814" s="4"/>
      <c r="O814" s="4"/>
      <c r="P814" s="4"/>
      <c r="Q814" s="4"/>
    </row>
    <row r="815">
      <c r="A815" s="4"/>
      <c r="B815" s="4"/>
      <c r="C815" s="4"/>
      <c r="D815" s="4"/>
      <c r="E815" s="4"/>
      <c r="F815" s="4"/>
      <c r="G815" s="4"/>
      <c r="H815" s="4"/>
      <c r="I815" s="4"/>
      <c r="J815" s="4"/>
      <c r="K815" s="4"/>
      <c r="L815" s="4"/>
      <c r="M815" s="4"/>
      <c r="N815" s="4"/>
      <c r="O815" s="4"/>
      <c r="P815" s="4"/>
      <c r="Q815" s="4"/>
    </row>
    <row r="816">
      <c r="A816" s="4"/>
      <c r="B816" s="4"/>
      <c r="C816" s="4"/>
      <c r="D816" s="4"/>
      <c r="E816" s="4"/>
      <c r="F816" s="4"/>
      <c r="G816" s="4"/>
      <c r="H816" s="4"/>
      <c r="I816" s="4"/>
      <c r="J816" s="4"/>
      <c r="K816" s="4"/>
      <c r="L816" s="4"/>
      <c r="M816" s="4"/>
      <c r="N816" s="4"/>
      <c r="O816" s="4"/>
      <c r="P816" s="4"/>
      <c r="Q816" s="4"/>
    </row>
    <row r="817">
      <c r="A817" s="4"/>
      <c r="B817" s="4"/>
      <c r="C817" s="4"/>
      <c r="D817" s="4"/>
      <c r="E817" s="4"/>
      <c r="F817" s="4"/>
      <c r="G817" s="4"/>
      <c r="H817" s="4"/>
      <c r="I817" s="4"/>
      <c r="J817" s="4"/>
      <c r="K817" s="4"/>
      <c r="L817" s="4"/>
      <c r="M817" s="4"/>
      <c r="N817" s="4"/>
      <c r="O817" s="4"/>
      <c r="P817" s="4"/>
      <c r="Q817" s="4"/>
    </row>
    <row r="818">
      <c r="A818" s="4"/>
      <c r="B818" s="4"/>
      <c r="C818" s="4"/>
      <c r="D818" s="4"/>
      <c r="E818" s="4"/>
      <c r="F818" s="4"/>
      <c r="G818" s="4"/>
      <c r="H818" s="4"/>
      <c r="I818" s="4"/>
      <c r="J818" s="4"/>
      <c r="K818" s="4"/>
      <c r="L818" s="4"/>
      <c r="M818" s="4"/>
      <c r="N818" s="4"/>
      <c r="O818" s="4"/>
      <c r="P818" s="4"/>
      <c r="Q818" s="4"/>
    </row>
    <row r="819">
      <c r="A819" s="4"/>
      <c r="B819" s="4"/>
      <c r="C819" s="4"/>
      <c r="D819" s="4"/>
      <c r="E819" s="4"/>
      <c r="F819" s="4"/>
      <c r="G819" s="4"/>
      <c r="H819" s="4"/>
      <c r="I819" s="4"/>
      <c r="J819" s="4"/>
      <c r="K819" s="4"/>
      <c r="L819" s="4"/>
      <c r="M819" s="4"/>
      <c r="N819" s="4"/>
      <c r="O819" s="4"/>
      <c r="P819" s="4"/>
      <c r="Q819" s="4"/>
    </row>
    <row r="820">
      <c r="A820" s="4"/>
      <c r="B820" s="4"/>
      <c r="C820" s="4"/>
      <c r="D820" s="4"/>
      <c r="E820" s="4"/>
      <c r="F820" s="4"/>
      <c r="G820" s="4"/>
      <c r="H820" s="4"/>
      <c r="I820" s="4"/>
      <c r="J820" s="4"/>
      <c r="K820" s="4"/>
      <c r="L820" s="4"/>
      <c r="M820" s="4"/>
      <c r="N820" s="4"/>
      <c r="O820" s="4"/>
      <c r="P820" s="4"/>
      <c r="Q820" s="4"/>
    </row>
    <row r="821">
      <c r="A821" s="4"/>
      <c r="B821" s="4"/>
      <c r="C821" s="4"/>
      <c r="D821" s="4"/>
      <c r="E821" s="4"/>
      <c r="F821" s="4"/>
      <c r="G821" s="4"/>
      <c r="H821" s="4"/>
      <c r="I821" s="4"/>
      <c r="J821" s="4"/>
      <c r="K821" s="4"/>
      <c r="L821" s="4"/>
      <c r="M821" s="4"/>
      <c r="N821" s="4"/>
      <c r="O821" s="4"/>
      <c r="P821" s="4"/>
      <c r="Q821" s="4"/>
    </row>
    <row r="822">
      <c r="A822" s="4"/>
      <c r="B822" s="4"/>
      <c r="C822" s="4"/>
      <c r="D822" s="4"/>
      <c r="E822" s="4"/>
      <c r="F822" s="4"/>
      <c r="G822" s="4"/>
      <c r="H822" s="4"/>
      <c r="I822" s="4"/>
      <c r="J822" s="4"/>
      <c r="K822" s="4"/>
      <c r="L822" s="4"/>
      <c r="M822" s="4"/>
      <c r="N822" s="4"/>
      <c r="O822" s="4"/>
      <c r="P822" s="4"/>
      <c r="Q822" s="4"/>
    </row>
    <row r="823">
      <c r="A823" s="4"/>
      <c r="B823" s="4"/>
      <c r="C823" s="4"/>
      <c r="D823" s="4"/>
      <c r="E823" s="4"/>
      <c r="F823" s="4"/>
      <c r="G823" s="4"/>
      <c r="H823" s="4"/>
      <c r="I823" s="4"/>
      <c r="J823" s="4"/>
      <c r="K823" s="4"/>
      <c r="L823" s="4"/>
      <c r="M823" s="4"/>
      <c r="N823" s="4"/>
      <c r="O823" s="4"/>
      <c r="P823" s="4"/>
      <c r="Q823" s="4"/>
    </row>
    <row r="824">
      <c r="A824" s="4"/>
      <c r="B824" s="4"/>
      <c r="C824" s="4"/>
      <c r="D824" s="4"/>
      <c r="E824" s="4"/>
      <c r="F824" s="4"/>
      <c r="G824" s="4"/>
      <c r="H824" s="4"/>
      <c r="I824" s="4"/>
      <c r="J824" s="4"/>
      <c r="K824" s="4"/>
      <c r="L824" s="4"/>
      <c r="M824" s="4"/>
      <c r="N824" s="4"/>
      <c r="O824" s="4"/>
      <c r="P824" s="4"/>
      <c r="Q824" s="4"/>
    </row>
    <row r="825">
      <c r="A825" s="4"/>
      <c r="B825" s="4"/>
      <c r="C825" s="4"/>
      <c r="D825" s="4"/>
      <c r="E825" s="4"/>
      <c r="F825" s="4"/>
      <c r="G825" s="4"/>
      <c r="H825" s="4"/>
      <c r="I825" s="4"/>
      <c r="J825" s="4"/>
      <c r="K825" s="4"/>
      <c r="L825" s="4"/>
      <c r="M825" s="4"/>
      <c r="N825" s="4"/>
      <c r="O825" s="4"/>
      <c r="P825" s="4"/>
      <c r="Q825" s="4"/>
    </row>
    <row r="826">
      <c r="A826" s="4"/>
      <c r="B826" s="4"/>
      <c r="C826" s="4"/>
      <c r="D826" s="4"/>
      <c r="E826" s="4"/>
      <c r="F826" s="4"/>
      <c r="G826" s="4"/>
      <c r="H826" s="4"/>
      <c r="I826" s="4"/>
      <c r="J826" s="4"/>
      <c r="K826" s="4"/>
      <c r="L826" s="4"/>
      <c r="M826" s="4"/>
      <c r="N826" s="4"/>
      <c r="O826" s="4"/>
      <c r="P826" s="4"/>
      <c r="Q826" s="4"/>
    </row>
    <row r="827">
      <c r="A827" s="4"/>
      <c r="B827" s="4"/>
      <c r="C827" s="4"/>
      <c r="D827" s="4"/>
      <c r="E827" s="4"/>
      <c r="F827" s="4"/>
      <c r="G827" s="4"/>
      <c r="H827" s="4"/>
      <c r="I827" s="4"/>
      <c r="J827" s="4"/>
      <c r="K827" s="4"/>
      <c r="L827" s="4"/>
      <c r="M827" s="4"/>
      <c r="N827" s="4"/>
      <c r="O827" s="4"/>
      <c r="P827" s="4"/>
      <c r="Q827" s="4"/>
    </row>
    <row r="828">
      <c r="A828" s="4"/>
      <c r="B828" s="4"/>
      <c r="C828" s="4"/>
      <c r="D828" s="4"/>
      <c r="E828" s="4"/>
      <c r="F828" s="4"/>
      <c r="G828" s="4"/>
      <c r="H828" s="4"/>
      <c r="I828" s="4"/>
      <c r="J828" s="4"/>
      <c r="K828" s="4"/>
      <c r="L828" s="4"/>
      <c r="M828" s="4"/>
      <c r="N828" s="4"/>
      <c r="O828" s="4"/>
      <c r="P828" s="4"/>
      <c r="Q828" s="4"/>
    </row>
    <row r="829">
      <c r="A829" s="4"/>
      <c r="B829" s="4"/>
      <c r="C829" s="4"/>
      <c r="D829" s="4"/>
      <c r="E829" s="4"/>
      <c r="F829" s="4"/>
      <c r="G829" s="4"/>
      <c r="H829" s="4"/>
      <c r="I829" s="4"/>
      <c r="J829" s="4"/>
      <c r="K829" s="4"/>
      <c r="L829" s="4"/>
      <c r="M829" s="4"/>
      <c r="N829" s="4"/>
      <c r="O829" s="4"/>
      <c r="P829" s="4"/>
      <c r="Q829" s="4"/>
    </row>
    <row r="830">
      <c r="A830" s="4"/>
      <c r="B830" s="4"/>
      <c r="C830" s="4"/>
      <c r="D830" s="4"/>
      <c r="E830" s="4"/>
      <c r="F830" s="4"/>
      <c r="G830" s="4"/>
      <c r="H830" s="4"/>
      <c r="I830" s="4"/>
      <c r="J830" s="4"/>
      <c r="K830" s="4"/>
      <c r="L830" s="4"/>
      <c r="M830" s="4"/>
      <c r="N830" s="4"/>
      <c r="O830" s="4"/>
      <c r="P830" s="4"/>
      <c r="Q830" s="4"/>
    </row>
    <row r="831">
      <c r="A831" s="4"/>
      <c r="B831" s="4"/>
      <c r="C831" s="4"/>
      <c r="D831" s="4"/>
      <c r="E831" s="4"/>
      <c r="F831" s="4"/>
      <c r="G831" s="4"/>
      <c r="H831" s="4"/>
      <c r="I831" s="4"/>
      <c r="J831" s="4"/>
      <c r="K831" s="4"/>
      <c r="L831" s="4"/>
      <c r="M831" s="4"/>
      <c r="N831" s="4"/>
      <c r="O831" s="4"/>
      <c r="P831" s="4"/>
      <c r="Q831" s="4"/>
    </row>
    <row r="832">
      <c r="A832" s="4"/>
      <c r="B832" s="4"/>
      <c r="C832" s="4"/>
      <c r="D832" s="4"/>
      <c r="E832" s="4"/>
      <c r="F832" s="4"/>
      <c r="G832" s="4"/>
      <c r="H832" s="4"/>
      <c r="I832" s="4"/>
      <c r="J832" s="4"/>
      <c r="K832" s="4"/>
      <c r="L832" s="4"/>
      <c r="M832" s="4"/>
      <c r="N832" s="4"/>
      <c r="O832" s="4"/>
      <c r="P832" s="4"/>
      <c r="Q832" s="4"/>
    </row>
    <row r="833">
      <c r="A833" s="4"/>
      <c r="B833" s="4"/>
      <c r="C833" s="4"/>
      <c r="D833" s="4"/>
      <c r="E833" s="4"/>
      <c r="F833" s="4"/>
      <c r="G833" s="4"/>
      <c r="H833" s="4"/>
      <c r="I833" s="4"/>
      <c r="J833" s="4"/>
      <c r="K833" s="4"/>
      <c r="L833" s="4"/>
      <c r="M833" s="4"/>
      <c r="N833" s="4"/>
      <c r="O833" s="4"/>
      <c r="P833" s="4"/>
      <c r="Q833" s="4"/>
    </row>
    <row r="834">
      <c r="A834" s="4"/>
      <c r="B834" s="4"/>
      <c r="C834" s="4"/>
      <c r="D834" s="4"/>
      <c r="E834" s="4"/>
      <c r="F834" s="4"/>
      <c r="G834" s="4"/>
      <c r="H834" s="4"/>
      <c r="I834" s="4"/>
      <c r="J834" s="4"/>
      <c r="K834" s="4"/>
      <c r="L834" s="4"/>
      <c r="M834" s="4"/>
      <c r="N834" s="4"/>
      <c r="O834" s="4"/>
      <c r="P834" s="4"/>
      <c r="Q834" s="4"/>
    </row>
    <row r="835">
      <c r="A835" s="4"/>
      <c r="B835" s="4"/>
      <c r="C835" s="4"/>
      <c r="D835" s="4"/>
      <c r="E835" s="4"/>
      <c r="F835" s="4"/>
      <c r="G835" s="4"/>
      <c r="H835" s="4"/>
      <c r="I835" s="4"/>
      <c r="J835" s="4"/>
      <c r="K835" s="4"/>
      <c r="L835" s="4"/>
      <c r="M835" s="4"/>
      <c r="N835" s="4"/>
      <c r="O835" s="4"/>
      <c r="P835" s="4"/>
      <c r="Q835" s="4"/>
    </row>
    <row r="836">
      <c r="A836" s="4"/>
      <c r="B836" s="4"/>
      <c r="C836" s="4"/>
      <c r="D836" s="4"/>
      <c r="E836" s="4"/>
      <c r="F836" s="4"/>
      <c r="G836" s="4"/>
      <c r="H836" s="4"/>
      <c r="I836" s="4"/>
      <c r="J836" s="4"/>
      <c r="K836" s="4"/>
      <c r="L836" s="4"/>
      <c r="M836" s="4"/>
      <c r="N836" s="4"/>
      <c r="O836" s="4"/>
      <c r="P836" s="4"/>
      <c r="Q836" s="4"/>
    </row>
    <row r="837">
      <c r="A837" s="4"/>
      <c r="B837" s="4"/>
      <c r="C837" s="4"/>
      <c r="D837" s="4"/>
      <c r="E837" s="4"/>
      <c r="F837" s="4"/>
      <c r="G837" s="4"/>
      <c r="H837" s="4"/>
      <c r="I837" s="4"/>
      <c r="J837" s="4"/>
      <c r="K837" s="4"/>
      <c r="L837" s="4"/>
      <c r="M837" s="4"/>
      <c r="N837" s="4"/>
      <c r="O837" s="4"/>
      <c r="P837" s="4"/>
      <c r="Q837" s="4"/>
    </row>
    <row r="838">
      <c r="A838" s="4"/>
      <c r="B838" s="4"/>
      <c r="C838" s="4"/>
      <c r="D838" s="4"/>
      <c r="E838" s="4"/>
      <c r="F838" s="4"/>
      <c r="G838" s="4"/>
      <c r="H838" s="4"/>
      <c r="I838" s="4"/>
      <c r="J838" s="4"/>
      <c r="K838" s="4"/>
      <c r="L838" s="4"/>
      <c r="M838" s="4"/>
      <c r="N838" s="4"/>
      <c r="O838" s="4"/>
      <c r="P838" s="4"/>
      <c r="Q838" s="4"/>
    </row>
    <row r="839">
      <c r="A839" s="4"/>
      <c r="B839" s="4"/>
      <c r="C839" s="4"/>
      <c r="D839" s="4"/>
      <c r="E839" s="4"/>
      <c r="F839" s="4"/>
      <c r="G839" s="4"/>
      <c r="H839" s="4"/>
      <c r="I839" s="4"/>
      <c r="J839" s="4"/>
      <c r="K839" s="4"/>
      <c r="L839" s="4"/>
      <c r="M839" s="4"/>
      <c r="N839" s="4"/>
      <c r="O839" s="4"/>
      <c r="P839" s="4"/>
      <c r="Q839" s="4"/>
    </row>
    <row r="840">
      <c r="A840" s="4"/>
      <c r="B840" s="4"/>
      <c r="C840" s="4"/>
      <c r="D840" s="4"/>
      <c r="E840" s="4"/>
      <c r="F840" s="4"/>
      <c r="G840" s="4"/>
      <c r="H840" s="4"/>
      <c r="I840" s="4"/>
      <c r="J840" s="4"/>
      <c r="K840" s="4"/>
      <c r="L840" s="4"/>
      <c r="M840" s="4"/>
      <c r="N840" s="4"/>
      <c r="O840" s="4"/>
      <c r="P840" s="4"/>
      <c r="Q840" s="4"/>
    </row>
    <row r="841">
      <c r="A841" s="4"/>
      <c r="B841" s="4"/>
      <c r="C841" s="4"/>
      <c r="D841" s="4"/>
      <c r="E841" s="4"/>
      <c r="F841" s="4"/>
      <c r="G841" s="4"/>
      <c r="H841" s="4"/>
      <c r="I841" s="4"/>
      <c r="J841" s="4"/>
      <c r="K841" s="4"/>
      <c r="L841" s="4"/>
      <c r="M841" s="4"/>
      <c r="N841" s="4"/>
      <c r="O841" s="4"/>
      <c r="P841" s="4"/>
      <c r="Q841" s="4"/>
    </row>
    <row r="842">
      <c r="A842" s="4"/>
      <c r="B842" s="4"/>
      <c r="C842" s="4"/>
      <c r="D842" s="4"/>
      <c r="E842" s="4"/>
      <c r="F842" s="4"/>
      <c r="G842" s="4"/>
      <c r="H842" s="4"/>
      <c r="I842" s="4"/>
      <c r="J842" s="4"/>
      <c r="K842" s="4"/>
      <c r="L842" s="4"/>
      <c r="M842" s="4"/>
      <c r="N842" s="4"/>
      <c r="O842" s="4"/>
      <c r="P842" s="4"/>
      <c r="Q842" s="4"/>
    </row>
    <row r="843">
      <c r="A843" s="4"/>
      <c r="B843" s="4"/>
      <c r="C843" s="4"/>
      <c r="D843" s="4"/>
      <c r="E843" s="4"/>
      <c r="F843" s="4"/>
      <c r="G843" s="4"/>
      <c r="H843" s="4"/>
      <c r="I843" s="4"/>
      <c r="J843" s="4"/>
      <c r="K843" s="4"/>
      <c r="L843" s="4"/>
      <c r="M843" s="4"/>
      <c r="N843" s="4"/>
      <c r="O843" s="4"/>
      <c r="P843" s="4"/>
      <c r="Q843" s="4"/>
    </row>
    <row r="844">
      <c r="A844" s="4"/>
      <c r="B844" s="4"/>
      <c r="C844" s="4"/>
      <c r="D844" s="4"/>
      <c r="E844" s="4"/>
      <c r="F844" s="4"/>
      <c r="G844" s="4"/>
      <c r="H844" s="4"/>
      <c r="I844" s="4"/>
      <c r="J844" s="4"/>
      <c r="K844" s="4"/>
      <c r="L844" s="4"/>
      <c r="M844" s="4"/>
      <c r="N844" s="4"/>
      <c r="O844" s="4"/>
      <c r="P844" s="4"/>
      <c r="Q844" s="4"/>
    </row>
    <row r="845">
      <c r="A845" s="4"/>
      <c r="B845" s="4"/>
      <c r="C845" s="4"/>
      <c r="D845" s="4"/>
      <c r="E845" s="4"/>
      <c r="F845" s="4"/>
      <c r="G845" s="4"/>
      <c r="H845" s="4"/>
      <c r="I845" s="4"/>
      <c r="J845" s="4"/>
      <c r="K845" s="4"/>
      <c r="L845" s="4"/>
      <c r="M845" s="4"/>
      <c r="N845" s="4"/>
      <c r="O845" s="4"/>
      <c r="P845" s="4"/>
      <c r="Q845" s="4"/>
    </row>
    <row r="846">
      <c r="A846" s="4"/>
      <c r="B846" s="4"/>
      <c r="C846" s="4"/>
      <c r="D846" s="4"/>
      <c r="E846" s="4"/>
      <c r="F846" s="4"/>
      <c r="G846" s="4"/>
      <c r="H846" s="4"/>
      <c r="I846" s="4"/>
      <c r="J846" s="4"/>
      <c r="K846" s="4"/>
      <c r="L846" s="4"/>
      <c r="M846" s="4"/>
      <c r="N846" s="4"/>
      <c r="O846" s="4"/>
      <c r="P846" s="4"/>
      <c r="Q846" s="4"/>
    </row>
    <row r="847">
      <c r="A847" s="4"/>
      <c r="B847" s="4"/>
      <c r="C847" s="4"/>
      <c r="D847" s="4"/>
      <c r="E847" s="4"/>
      <c r="F847" s="4"/>
      <c r="G847" s="4"/>
      <c r="H847" s="4"/>
      <c r="I847" s="4"/>
      <c r="J847" s="4"/>
      <c r="K847" s="4"/>
      <c r="L847" s="4"/>
      <c r="M847" s="4"/>
      <c r="N847" s="4"/>
      <c r="O847" s="4"/>
      <c r="P847" s="4"/>
      <c r="Q847" s="4"/>
    </row>
    <row r="848">
      <c r="A848" s="4"/>
      <c r="B848" s="4"/>
      <c r="C848" s="4"/>
      <c r="D848" s="4"/>
      <c r="E848" s="4"/>
      <c r="F848" s="4"/>
      <c r="G848" s="4"/>
      <c r="H848" s="4"/>
      <c r="I848" s="4"/>
      <c r="J848" s="4"/>
      <c r="K848" s="4"/>
      <c r="L848" s="4"/>
      <c r="M848" s="4"/>
      <c r="N848" s="4"/>
      <c r="O848" s="4"/>
      <c r="P848" s="4"/>
      <c r="Q848" s="4"/>
    </row>
    <row r="849">
      <c r="A849" s="4"/>
      <c r="B849" s="4"/>
      <c r="C849" s="4"/>
      <c r="D849" s="4"/>
      <c r="E849" s="4"/>
      <c r="F849" s="4"/>
      <c r="G849" s="4"/>
      <c r="H849" s="4"/>
      <c r="I849" s="4"/>
      <c r="J849" s="4"/>
      <c r="K849" s="4"/>
      <c r="L849" s="4"/>
      <c r="M849" s="4"/>
      <c r="N849" s="4"/>
      <c r="O849" s="4"/>
      <c r="P849" s="4"/>
      <c r="Q849" s="4"/>
    </row>
    <row r="850">
      <c r="A850" s="4"/>
      <c r="B850" s="4"/>
      <c r="C850" s="4"/>
      <c r="D850" s="4"/>
      <c r="E850" s="4"/>
      <c r="F850" s="4"/>
      <c r="G850" s="4"/>
      <c r="H850" s="4"/>
      <c r="I850" s="4"/>
      <c r="J850" s="4"/>
      <c r="K850" s="4"/>
      <c r="L850" s="4"/>
      <c r="M850" s="4"/>
      <c r="N850" s="4"/>
      <c r="O850" s="4"/>
      <c r="P850" s="4"/>
      <c r="Q850" s="4"/>
    </row>
    <row r="851">
      <c r="A851" s="4"/>
      <c r="B851" s="4"/>
      <c r="C851" s="4"/>
      <c r="D851" s="4"/>
      <c r="E851" s="4"/>
      <c r="F851" s="4"/>
      <c r="G851" s="4"/>
      <c r="H851" s="4"/>
      <c r="I851" s="4"/>
      <c r="J851" s="4"/>
      <c r="K851" s="4"/>
      <c r="L851" s="4"/>
      <c r="M851" s="4"/>
      <c r="N851" s="4"/>
      <c r="O851" s="4"/>
      <c r="P851" s="4"/>
      <c r="Q851" s="4"/>
    </row>
    <row r="852">
      <c r="A852" s="4"/>
      <c r="B852" s="4"/>
      <c r="C852" s="4"/>
      <c r="D852" s="4"/>
      <c r="E852" s="4"/>
      <c r="F852" s="4"/>
      <c r="G852" s="4"/>
      <c r="H852" s="4"/>
      <c r="I852" s="4"/>
      <c r="J852" s="4"/>
      <c r="K852" s="4"/>
      <c r="L852" s="4"/>
      <c r="M852" s="4"/>
      <c r="N852" s="4"/>
      <c r="O852" s="4"/>
      <c r="P852" s="4"/>
      <c r="Q852" s="4"/>
    </row>
    <row r="853">
      <c r="A853" s="4"/>
      <c r="B853" s="4"/>
      <c r="C853" s="4"/>
      <c r="D853" s="4"/>
      <c r="E853" s="4"/>
      <c r="F853" s="4"/>
      <c r="G853" s="4"/>
      <c r="H853" s="4"/>
      <c r="I853" s="4"/>
      <c r="J853" s="4"/>
      <c r="K853" s="4"/>
      <c r="L853" s="4"/>
      <c r="M853" s="4"/>
      <c r="N853" s="4"/>
      <c r="O853" s="4"/>
      <c r="P853" s="4"/>
      <c r="Q853" s="4"/>
    </row>
    <row r="854">
      <c r="A854" s="4"/>
      <c r="B854" s="4"/>
      <c r="C854" s="4"/>
      <c r="D854" s="4"/>
      <c r="E854" s="4"/>
      <c r="F854" s="4"/>
      <c r="G854" s="4"/>
      <c r="H854" s="4"/>
      <c r="I854" s="4"/>
      <c r="J854" s="4"/>
      <c r="K854" s="4"/>
      <c r="L854" s="4"/>
      <c r="M854" s="4"/>
      <c r="N854" s="4"/>
      <c r="O854" s="4"/>
      <c r="P854" s="4"/>
      <c r="Q854" s="4"/>
    </row>
    <row r="855">
      <c r="A855" s="4"/>
      <c r="B855" s="4"/>
      <c r="C855" s="4"/>
      <c r="D855" s="4"/>
      <c r="E855" s="4"/>
      <c r="F855" s="4"/>
      <c r="G855" s="4"/>
      <c r="H855" s="4"/>
      <c r="I855" s="4"/>
      <c r="J855" s="4"/>
      <c r="K855" s="4"/>
      <c r="L855" s="4"/>
      <c r="M855" s="4"/>
      <c r="N855" s="4"/>
      <c r="O855" s="4"/>
      <c r="P855" s="4"/>
      <c r="Q855" s="4"/>
    </row>
    <row r="856">
      <c r="A856" s="4"/>
      <c r="B856" s="4"/>
      <c r="C856" s="4"/>
      <c r="D856" s="4"/>
      <c r="E856" s="4"/>
      <c r="F856" s="4"/>
      <c r="G856" s="4"/>
      <c r="H856" s="4"/>
      <c r="I856" s="4"/>
      <c r="J856" s="4"/>
      <c r="K856" s="4"/>
      <c r="L856" s="4"/>
      <c r="M856" s="4"/>
      <c r="N856" s="4"/>
      <c r="O856" s="4"/>
      <c r="P856" s="4"/>
      <c r="Q856" s="4"/>
    </row>
    <row r="857">
      <c r="A857" s="4"/>
      <c r="B857" s="4"/>
      <c r="C857" s="4"/>
      <c r="D857" s="4"/>
      <c r="E857" s="4"/>
      <c r="F857" s="4"/>
      <c r="G857" s="4"/>
      <c r="H857" s="4"/>
      <c r="I857" s="4"/>
      <c r="J857" s="4"/>
      <c r="K857" s="4"/>
      <c r="L857" s="4"/>
      <c r="M857" s="4"/>
      <c r="N857" s="4"/>
      <c r="O857" s="4"/>
      <c r="P857" s="4"/>
      <c r="Q857" s="4"/>
    </row>
    <row r="858">
      <c r="A858" s="4"/>
      <c r="B858" s="4"/>
      <c r="C858" s="4"/>
      <c r="D858" s="4"/>
      <c r="E858" s="4"/>
      <c r="F858" s="4"/>
      <c r="G858" s="4"/>
      <c r="H858" s="4"/>
      <c r="I858" s="4"/>
      <c r="J858" s="4"/>
      <c r="K858" s="4"/>
      <c r="L858" s="4"/>
      <c r="M858" s="4"/>
      <c r="N858" s="4"/>
      <c r="O858" s="4"/>
      <c r="P858" s="4"/>
      <c r="Q858" s="4"/>
    </row>
    <row r="859">
      <c r="A859" s="4"/>
      <c r="B859" s="4"/>
      <c r="C859" s="4"/>
      <c r="D859" s="4"/>
      <c r="E859" s="4"/>
      <c r="F859" s="4"/>
      <c r="G859" s="4"/>
      <c r="H859" s="4"/>
      <c r="I859" s="4"/>
      <c r="J859" s="4"/>
      <c r="K859" s="4"/>
      <c r="L859" s="4"/>
      <c r="M859" s="4"/>
      <c r="N859" s="4"/>
      <c r="O859" s="4"/>
      <c r="P859" s="4"/>
      <c r="Q859" s="4"/>
    </row>
    <row r="860">
      <c r="A860" s="4"/>
      <c r="B860" s="4"/>
      <c r="C860" s="4"/>
      <c r="D860" s="4"/>
      <c r="E860" s="4"/>
      <c r="F860" s="4"/>
      <c r="G860" s="4"/>
      <c r="H860" s="4"/>
      <c r="I860" s="4"/>
      <c r="J860" s="4"/>
      <c r="K860" s="4"/>
      <c r="L860" s="4"/>
      <c r="M860" s="4"/>
      <c r="N860" s="4"/>
      <c r="O860" s="4"/>
      <c r="P860" s="4"/>
      <c r="Q860" s="4"/>
    </row>
    <row r="861">
      <c r="A861" s="4"/>
      <c r="B861" s="4"/>
      <c r="C861" s="4"/>
      <c r="D861" s="4"/>
      <c r="E861" s="4"/>
      <c r="F861" s="4"/>
      <c r="G861" s="4"/>
      <c r="H861" s="4"/>
      <c r="I861" s="4"/>
      <c r="J861" s="4"/>
      <c r="K861" s="4"/>
      <c r="L861" s="4"/>
      <c r="M861" s="4"/>
      <c r="N861" s="4"/>
      <c r="O861" s="4"/>
      <c r="P861" s="4"/>
      <c r="Q861" s="4"/>
    </row>
    <row r="862">
      <c r="A862" s="4"/>
      <c r="B862" s="4"/>
      <c r="C862" s="4"/>
      <c r="D862" s="4"/>
      <c r="E862" s="4"/>
      <c r="F862" s="4"/>
      <c r="G862" s="4"/>
      <c r="H862" s="4"/>
      <c r="I862" s="4"/>
      <c r="J862" s="4"/>
      <c r="K862" s="4"/>
      <c r="L862" s="4"/>
      <c r="M862" s="4"/>
      <c r="N862" s="4"/>
      <c r="O862" s="4"/>
      <c r="P862" s="4"/>
      <c r="Q862" s="4"/>
    </row>
    <row r="863">
      <c r="A863" s="4"/>
      <c r="B863" s="4"/>
      <c r="C863" s="4"/>
      <c r="D863" s="4"/>
      <c r="E863" s="4"/>
      <c r="F863" s="4"/>
      <c r="G863" s="4"/>
      <c r="H863" s="4"/>
      <c r="I863" s="4"/>
      <c r="J863" s="4"/>
      <c r="K863" s="4"/>
      <c r="L863" s="4"/>
      <c r="M863" s="4"/>
      <c r="N863" s="4"/>
      <c r="O863" s="4"/>
      <c r="P863" s="4"/>
      <c r="Q863" s="4"/>
    </row>
    <row r="864">
      <c r="A864" s="4"/>
      <c r="B864" s="4"/>
      <c r="C864" s="4"/>
      <c r="D864" s="4"/>
      <c r="E864" s="4"/>
      <c r="F864" s="4"/>
      <c r="G864" s="4"/>
      <c r="H864" s="4"/>
      <c r="I864" s="4"/>
      <c r="J864" s="4"/>
      <c r="K864" s="4"/>
      <c r="L864" s="4"/>
      <c r="M864" s="4"/>
      <c r="N864" s="4"/>
      <c r="O864" s="4"/>
      <c r="P864" s="4"/>
      <c r="Q864" s="4"/>
    </row>
    <row r="865">
      <c r="A865" s="4"/>
      <c r="B865" s="4"/>
      <c r="C865" s="4"/>
      <c r="D865" s="4"/>
      <c r="E865" s="4"/>
      <c r="F865" s="4"/>
      <c r="G865" s="4"/>
      <c r="H865" s="4"/>
      <c r="I865" s="4"/>
      <c r="J865" s="4"/>
      <c r="K865" s="4"/>
      <c r="L865" s="4"/>
      <c r="M865" s="4"/>
      <c r="N865" s="4"/>
      <c r="O865" s="4"/>
      <c r="P865" s="4"/>
      <c r="Q865" s="4"/>
    </row>
    <row r="866">
      <c r="A866" s="4"/>
      <c r="B866" s="4"/>
      <c r="C866" s="4"/>
      <c r="D866" s="4"/>
      <c r="E866" s="4"/>
      <c r="F866" s="4"/>
      <c r="G866" s="4"/>
      <c r="H866" s="4"/>
      <c r="I866" s="4"/>
      <c r="J866" s="4"/>
      <c r="K866" s="4"/>
      <c r="L866" s="4"/>
      <c r="M866" s="4"/>
      <c r="N866" s="4"/>
      <c r="O866" s="4"/>
      <c r="P866" s="4"/>
      <c r="Q866" s="4"/>
    </row>
    <row r="867">
      <c r="A867" s="4"/>
      <c r="B867" s="4"/>
      <c r="C867" s="4"/>
      <c r="D867" s="4"/>
      <c r="E867" s="4"/>
      <c r="F867" s="4"/>
      <c r="G867" s="4"/>
      <c r="H867" s="4"/>
      <c r="I867" s="4"/>
      <c r="J867" s="4"/>
      <c r="K867" s="4"/>
      <c r="L867" s="4"/>
      <c r="M867" s="4"/>
      <c r="N867" s="4"/>
      <c r="O867" s="4"/>
      <c r="P867" s="4"/>
      <c r="Q867" s="4"/>
    </row>
    <row r="868">
      <c r="A868" s="4"/>
      <c r="B868" s="4"/>
      <c r="C868" s="4"/>
      <c r="D868" s="4"/>
      <c r="E868" s="4"/>
      <c r="F868" s="4"/>
      <c r="G868" s="4"/>
      <c r="H868" s="4"/>
      <c r="I868" s="4"/>
      <c r="J868" s="4"/>
      <c r="K868" s="4"/>
      <c r="L868" s="4"/>
      <c r="M868" s="4"/>
      <c r="N868" s="4"/>
      <c r="O868" s="4"/>
      <c r="P868" s="4"/>
      <c r="Q868" s="4"/>
    </row>
    <row r="869">
      <c r="A869" s="4"/>
      <c r="B869" s="4"/>
      <c r="C869" s="4"/>
      <c r="D869" s="4"/>
      <c r="E869" s="4"/>
      <c r="F869" s="4"/>
      <c r="G869" s="4"/>
      <c r="H869" s="4"/>
      <c r="I869" s="4"/>
      <c r="J869" s="4"/>
      <c r="K869" s="4"/>
      <c r="L869" s="4"/>
      <c r="M869" s="4"/>
      <c r="N869" s="4"/>
      <c r="O869" s="4"/>
      <c r="P869" s="4"/>
      <c r="Q869" s="4"/>
    </row>
    <row r="870">
      <c r="A870" s="4"/>
      <c r="B870" s="4"/>
      <c r="C870" s="4"/>
      <c r="D870" s="4"/>
      <c r="E870" s="4"/>
      <c r="F870" s="4"/>
      <c r="G870" s="4"/>
      <c r="H870" s="4"/>
      <c r="I870" s="4"/>
      <c r="J870" s="4"/>
      <c r="K870" s="4"/>
      <c r="L870" s="4"/>
      <c r="M870" s="4"/>
      <c r="N870" s="4"/>
      <c r="O870" s="4"/>
      <c r="P870" s="4"/>
      <c r="Q870" s="4"/>
    </row>
    <row r="871">
      <c r="A871" s="4"/>
      <c r="B871" s="4"/>
      <c r="C871" s="4"/>
      <c r="D871" s="4"/>
      <c r="E871" s="4"/>
      <c r="F871" s="4"/>
      <c r="G871" s="4"/>
      <c r="H871" s="4"/>
      <c r="I871" s="4"/>
      <c r="J871" s="4"/>
      <c r="K871" s="4"/>
      <c r="L871" s="4"/>
      <c r="M871" s="4"/>
      <c r="N871" s="4"/>
      <c r="O871" s="4"/>
      <c r="P871" s="4"/>
      <c r="Q871" s="4"/>
    </row>
    <row r="872">
      <c r="A872" s="4"/>
      <c r="B872" s="4"/>
      <c r="C872" s="4"/>
      <c r="D872" s="4"/>
      <c r="E872" s="4"/>
      <c r="F872" s="4"/>
      <c r="G872" s="4"/>
      <c r="H872" s="4"/>
      <c r="I872" s="4"/>
      <c r="J872" s="4"/>
      <c r="K872" s="4"/>
      <c r="L872" s="4"/>
      <c r="M872" s="4"/>
      <c r="N872" s="4"/>
      <c r="O872" s="4"/>
      <c r="P872" s="4"/>
      <c r="Q872" s="4"/>
    </row>
    <row r="873">
      <c r="A873" s="4"/>
      <c r="B873" s="4"/>
      <c r="C873" s="4"/>
      <c r="D873" s="4"/>
      <c r="E873" s="4"/>
      <c r="F873" s="4"/>
      <c r="G873" s="4"/>
      <c r="H873" s="4"/>
      <c r="I873" s="4"/>
      <c r="J873" s="4"/>
      <c r="K873" s="4"/>
      <c r="L873" s="4"/>
      <c r="M873" s="4"/>
      <c r="N873" s="4"/>
      <c r="O873" s="4"/>
      <c r="P873" s="4"/>
      <c r="Q873" s="4"/>
    </row>
    <row r="874">
      <c r="A874" s="4"/>
      <c r="B874" s="4"/>
      <c r="C874" s="4"/>
      <c r="D874" s="4"/>
      <c r="E874" s="4"/>
      <c r="F874" s="4"/>
      <c r="G874" s="4"/>
      <c r="H874" s="4"/>
      <c r="I874" s="4"/>
      <c r="J874" s="4"/>
      <c r="K874" s="4"/>
      <c r="L874" s="4"/>
      <c r="M874" s="4"/>
      <c r="N874" s="4"/>
      <c r="O874" s="4"/>
      <c r="P874" s="4"/>
      <c r="Q874" s="4"/>
    </row>
    <row r="875">
      <c r="A875" s="4"/>
      <c r="B875" s="4"/>
      <c r="C875" s="4"/>
      <c r="D875" s="4"/>
      <c r="E875" s="4"/>
      <c r="F875" s="4"/>
      <c r="G875" s="4"/>
      <c r="H875" s="4"/>
      <c r="I875" s="4"/>
      <c r="J875" s="4"/>
      <c r="K875" s="4"/>
      <c r="L875" s="4"/>
      <c r="M875" s="4"/>
      <c r="N875" s="4"/>
      <c r="O875" s="4"/>
      <c r="P875" s="4"/>
      <c r="Q875" s="4"/>
    </row>
    <row r="876">
      <c r="A876" s="4"/>
      <c r="B876" s="4"/>
      <c r="C876" s="4"/>
      <c r="D876" s="4"/>
      <c r="E876" s="4"/>
      <c r="F876" s="4"/>
      <c r="G876" s="4"/>
      <c r="H876" s="4"/>
      <c r="I876" s="4"/>
      <c r="J876" s="4"/>
      <c r="K876" s="4"/>
      <c r="L876" s="4"/>
      <c r="M876" s="4"/>
      <c r="N876" s="4"/>
      <c r="O876" s="4"/>
      <c r="P876" s="4"/>
      <c r="Q876" s="4"/>
    </row>
    <row r="877">
      <c r="A877" s="4"/>
      <c r="B877" s="4"/>
      <c r="C877" s="4"/>
      <c r="D877" s="4"/>
      <c r="E877" s="4"/>
      <c r="F877" s="4"/>
      <c r="G877" s="4"/>
      <c r="H877" s="4"/>
      <c r="I877" s="4"/>
      <c r="J877" s="4"/>
      <c r="K877" s="4"/>
      <c r="L877" s="4"/>
      <c r="M877" s="4"/>
      <c r="N877" s="4"/>
      <c r="O877" s="4"/>
      <c r="P877" s="4"/>
      <c r="Q877" s="4"/>
    </row>
    <row r="878">
      <c r="A878" s="4"/>
      <c r="B878" s="4"/>
      <c r="C878" s="4"/>
      <c r="D878" s="4"/>
      <c r="E878" s="4"/>
      <c r="F878" s="4"/>
      <c r="G878" s="4"/>
      <c r="H878" s="4"/>
      <c r="I878" s="4"/>
      <c r="J878" s="4"/>
      <c r="K878" s="4"/>
      <c r="L878" s="4"/>
      <c r="M878" s="4"/>
      <c r="N878" s="4"/>
      <c r="O878" s="4"/>
      <c r="P878" s="4"/>
      <c r="Q878" s="4"/>
    </row>
    <row r="879">
      <c r="A879" s="4"/>
      <c r="B879" s="4"/>
      <c r="C879" s="4"/>
      <c r="D879" s="4"/>
      <c r="E879" s="4"/>
      <c r="F879" s="4"/>
      <c r="G879" s="4"/>
      <c r="H879" s="4"/>
      <c r="I879" s="4"/>
      <c r="J879" s="4"/>
      <c r="K879" s="4"/>
      <c r="L879" s="4"/>
      <c r="M879" s="4"/>
      <c r="N879" s="4"/>
      <c r="O879" s="4"/>
      <c r="P879" s="4"/>
      <c r="Q879" s="4"/>
    </row>
    <row r="880">
      <c r="A880" s="4"/>
      <c r="B880" s="4"/>
      <c r="C880" s="4"/>
      <c r="D880" s="4"/>
      <c r="E880" s="4"/>
      <c r="F880" s="4"/>
      <c r="G880" s="4"/>
      <c r="H880" s="4"/>
      <c r="I880" s="4"/>
      <c r="J880" s="4"/>
      <c r="K880" s="4"/>
      <c r="L880" s="4"/>
      <c r="M880" s="4"/>
      <c r="N880" s="4"/>
      <c r="O880" s="4"/>
      <c r="P880" s="4"/>
      <c r="Q880" s="4"/>
    </row>
    <row r="881">
      <c r="A881" s="4"/>
      <c r="B881" s="4"/>
      <c r="C881" s="4"/>
      <c r="D881" s="4"/>
      <c r="E881" s="4"/>
      <c r="F881" s="4"/>
      <c r="G881" s="4"/>
      <c r="H881" s="4"/>
      <c r="I881" s="4"/>
      <c r="J881" s="4"/>
      <c r="K881" s="4"/>
      <c r="L881" s="4"/>
      <c r="M881" s="4"/>
      <c r="N881" s="4"/>
      <c r="O881" s="4"/>
      <c r="P881" s="4"/>
      <c r="Q881" s="4"/>
    </row>
    <row r="882">
      <c r="A882" s="4"/>
      <c r="B882" s="4"/>
      <c r="C882" s="4"/>
      <c r="D882" s="4"/>
      <c r="E882" s="4"/>
      <c r="F882" s="4"/>
      <c r="G882" s="4"/>
      <c r="H882" s="4"/>
      <c r="I882" s="4"/>
      <c r="J882" s="4"/>
      <c r="K882" s="4"/>
      <c r="L882" s="4"/>
      <c r="M882" s="4"/>
      <c r="N882" s="4"/>
      <c r="O882" s="4"/>
      <c r="P882" s="4"/>
      <c r="Q882" s="4"/>
    </row>
    <row r="883">
      <c r="A883" s="4"/>
      <c r="B883" s="4"/>
      <c r="C883" s="4"/>
      <c r="D883" s="4"/>
      <c r="E883" s="4"/>
      <c r="F883" s="4"/>
      <c r="G883" s="4"/>
      <c r="H883" s="4"/>
      <c r="I883" s="4"/>
      <c r="J883" s="4"/>
      <c r="K883" s="4"/>
      <c r="L883" s="4"/>
      <c r="M883" s="4"/>
      <c r="N883" s="4"/>
      <c r="O883" s="4"/>
      <c r="P883" s="4"/>
      <c r="Q883" s="4"/>
    </row>
    <row r="884">
      <c r="A884" s="4"/>
      <c r="B884" s="4"/>
      <c r="C884" s="4"/>
      <c r="D884" s="4"/>
      <c r="E884" s="4"/>
      <c r="F884" s="4"/>
      <c r="G884" s="4"/>
      <c r="H884" s="4"/>
      <c r="I884" s="4"/>
      <c r="J884" s="4"/>
      <c r="K884" s="4"/>
      <c r="L884" s="4"/>
      <c r="M884" s="4"/>
      <c r="N884" s="4"/>
      <c r="O884" s="4"/>
      <c r="P884" s="4"/>
      <c r="Q884" s="4"/>
    </row>
    <row r="885">
      <c r="A885" s="4"/>
      <c r="B885" s="4"/>
      <c r="C885" s="4"/>
      <c r="D885" s="4"/>
      <c r="E885" s="4"/>
      <c r="F885" s="4"/>
      <c r="G885" s="4"/>
      <c r="H885" s="4"/>
      <c r="I885" s="4"/>
      <c r="J885" s="4"/>
      <c r="K885" s="4"/>
      <c r="L885" s="4"/>
      <c r="M885" s="4"/>
      <c r="N885" s="4"/>
      <c r="O885" s="4"/>
      <c r="P885" s="4"/>
      <c r="Q885" s="4"/>
    </row>
    <row r="886">
      <c r="A886" s="4"/>
      <c r="B886" s="4"/>
      <c r="C886" s="4"/>
      <c r="D886" s="4"/>
      <c r="E886" s="4"/>
      <c r="F886" s="4"/>
      <c r="G886" s="4"/>
      <c r="H886" s="4"/>
      <c r="I886" s="4"/>
      <c r="J886" s="4"/>
      <c r="K886" s="4"/>
      <c r="L886" s="4"/>
      <c r="M886" s="4"/>
      <c r="N886" s="4"/>
      <c r="O886" s="4"/>
      <c r="P886" s="4"/>
      <c r="Q886" s="4"/>
    </row>
    <row r="887">
      <c r="A887" s="4"/>
      <c r="B887" s="4"/>
      <c r="C887" s="4"/>
      <c r="D887" s="4"/>
      <c r="E887" s="4"/>
      <c r="F887" s="4"/>
      <c r="G887" s="4"/>
      <c r="H887" s="4"/>
      <c r="I887" s="4"/>
      <c r="J887" s="4"/>
      <c r="K887" s="4"/>
      <c r="L887" s="4"/>
      <c r="M887" s="4"/>
      <c r="N887" s="4"/>
      <c r="O887" s="4"/>
      <c r="P887" s="4"/>
      <c r="Q887" s="4"/>
    </row>
    <row r="888">
      <c r="A888" s="4"/>
      <c r="B888" s="4"/>
      <c r="C888" s="4"/>
      <c r="D888" s="4"/>
      <c r="E888" s="4"/>
      <c r="F888" s="4"/>
      <c r="G888" s="4"/>
      <c r="H888" s="4"/>
      <c r="I888" s="4"/>
      <c r="J888" s="4"/>
      <c r="K888" s="4"/>
      <c r="L888" s="4"/>
      <c r="M888" s="4"/>
      <c r="N888" s="4"/>
      <c r="O888" s="4"/>
      <c r="P888" s="4"/>
      <c r="Q888" s="4"/>
    </row>
    <row r="889">
      <c r="A889" s="4"/>
      <c r="B889" s="4"/>
      <c r="C889" s="4"/>
      <c r="D889" s="4"/>
      <c r="E889" s="4"/>
      <c r="F889" s="4"/>
      <c r="G889" s="4"/>
      <c r="H889" s="4"/>
      <c r="I889" s="4"/>
      <c r="J889" s="4"/>
      <c r="K889" s="4"/>
      <c r="L889" s="4"/>
      <c r="M889" s="4"/>
      <c r="N889" s="4"/>
      <c r="O889" s="4"/>
      <c r="P889" s="4"/>
      <c r="Q889" s="4"/>
    </row>
    <row r="890">
      <c r="A890" s="4"/>
      <c r="B890" s="4"/>
      <c r="C890" s="4"/>
      <c r="D890" s="4"/>
      <c r="E890" s="4"/>
      <c r="F890" s="4"/>
      <c r="G890" s="4"/>
      <c r="H890" s="4"/>
      <c r="I890" s="4"/>
      <c r="J890" s="4"/>
      <c r="K890" s="4"/>
      <c r="L890" s="4"/>
      <c r="M890" s="4"/>
      <c r="N890" s="4"/>
      <c r="O890" s="4"/>
      <c r="P890" s="4"/>
      <c r="Q890" s="4"/>
    </row>
    <row r="891">
      <c r="A891" s="4"/>
      <c r="B891" s="4"/>
      <c r="C891" s="4"/>
      <c r="D891" s="4"/>
      <c r="E891" s="4"/>
      <c r="F891" s="4"/>
      <c r="G891" s="4"/>
      <c r="H891" s="4"/>
      <c r="I891" s="4"/>
      <c r="J891" s="4"/>
      <c r="K891" s="4"/>
      <c r="L891" s="4"/>
      <c r="M891" s="4"/>
      <c r="N891" s="4"/>
      <c r="O891" s="4"/>
      <c r="P891" s="4"/>
      <c r="Q891" s="4"/>
    </row>
    <row r="892">
      <c r="A892" s="4"/>
      <c r="B892" s="4"/>
      <c r="C892" s="4"/>
      <c r="D892" s="4"/>
      <c r="E892" s="4"/>
      <c r="F892" s="4"/>
      <c r="G892" s="4"/>
      <c r="H892" s="4"/>
      <c r="I892" s="4"/>
      <c r="J892" s="4"/>
      <c r="K892" s="4"/>
      <c r="L892" s="4"/>
      <c r="M892" s="4"/>
      <c r="N892" s="4"/>
      <c r="O892" s="4"/>
      <c r="P892" s="4"/>
      <c r="Q892" s="4"/>
    </row>
    <row r="893">
      <c r="A893" s="4"/>
      <c r="B893" s="4"/>
      <c r="C893" s="4"/>
      <c r="D893" s="4"/>
      <c r="E893" s="4"/>
      <c r="F893" s="4"/>
      <c r="G893" s="4"/>
      <c r="H893" s="4"/>
      <c r="I893" s="4"/>
      <c r="J893" s="4"/>
      <c r="K893" s="4"/>
      <c r="L893" s="4"/>
      <c r="M893" s="4"/>
      <c r="N893" s="4"/>
      <c r="O893" s="4"/>
      <c r="P893" s="4"/>
      <c r="Q893" s="4"/>
    </row>
    <row r="894">
      <c r="A894" s="4"/>
      <c r="B894" s="4"/>
      <c r="C894" s="4"/>
      <c r="D894" s="4"/>
      <c r="E894" s="4"/>
      <c r="F894" s="4"/>
      <c r="G894" s="4"/>
      <c r="H894" s="4"/>
      <c r="I894" s="4"/>
      <c r="J894" s="4"/>
      <c r="K894" s="4"/>
      <c r="L894" s="4"/>
      <c r="M894" s="4"/>
      <c r="N894" s="4"/>
      <c r="O894" s="4"/>
      <c r="P894" s="4"/>
      <c r="Q894" s="4"/>
    </row>
    <row r="895">
      <c r="A895" s="4"/>
      <c r="B895" s="4"/>
      <c r="C895" s="4"/>
      <c r="D895" s="4"/>
      <c r="E895" s="4"/>
      <c r="F895" s="4"/>
      <c r="G895" s="4"/>
      <c r="H895" s="4"/>
      <c r="I895" s="4"/>
      <c r="J895" s="4"/>
      <c r="K895" s="4"/>
      <c r="L895" s="4"/>
      <c r="M895" s="4"/>
      <c r="N895" s="4"/>
      <c r="O895" s="4"/>
      <c r="P895" s="4"/>
      <c r="Q895" s="4"/>
    </row>
    <row r="896">
      <c r="A896" s="4"/>
      <c r="B896" s="4"/>
      <c r="C896" s="4"/>
      <c r="D896" s="4"/>
      <c r="E896" s="4"/>
      <c r="F896" s="4"/>
      <c r="G896" s="4"/>
      <c r="H896" s="4"/>
      <c r="I896" s="4"/>
      <c r="J896" s="4"/>
      <c r="K896" s="4"/>
      <c r="L896" s="4"/>
      <c r="M896" s="4"/>
      <c r="N896" s="4"/>
      <c r="O896" s="4"/>
      <c r="P896" s="4"/>
      <c r="Q896" s="4"/>
    </row>
    <row r="897">
      <c r="A897" s="4"/>
      <c r="B897" s="4"/>
      <c r="C897" s="4"/>
      <c r="D897" s="4"/>
      <c r="E897" s="4"/>
      <c r="F897" s="4"/>
      <c r="G897" s="4"/>
      <c r="H897" s="4"/>
      <c r="I897" s="4"/>
      <c r="J897" s="4"/>
      <c r="K897" s="4"/>
      <c r="L897" s="4"/>
      <c r="M897" s="4"/>
      <c r="N897" s="4"/>
      <c r="O897" s="4"/>
      <c r="P897" s="4"/>
      <c r="Q897" s="4"/>
    </row>
    <row r="898">
      <c r="A898" s="4"/>
      <c r="B898" s="4"/>
      <c r="C898" s="4"/>
      <c r="D898" s="4"/>
      <c r="E898" s="4"/>
      <c r="F898" s="4"/>
      <c r="G898" s="4"/>
      <c r="H898" s="4"/>
      <c r="I898" s="4"/>
      <c r="J898" s="4"/>
      <c r="K898" s="4"/>
      <c r="L898" s="4"/>
      <c r="M898" s="4"/>
      <c r="N898" s="4"/>
      <c r="O898" s="4"/>
      <c r="P898" s="4"/>
      <c r="Q898" s="4"/>
    </row>
    <row r="899">
      <c r="A899" s="4"/>
      <c r="B899" s="4"/>
      <c r="C899" s="4"/>
      <c r="D899" s="4"/>
      <c r="E899" s="4"/>
      <c r="F899" s="4"/>
      <c r="G899" s="4"/>
      <c r="H899" s="4"/>
      <c r="I899" s="4"/>
      <c r="J899" s="4"/>
      <c r="K899" s="4"/>
      <c r="L899" s="4"/>
      <c r="M899" s="4"/>
      <c r="N899" s="4"/>
      <c r="O899" s="4"/>
      <c r="P899" s="4"/>
      <c r="Q899" s="4"/>
    </row>
    <row r="900">
      <c r="A900" s="4"/>
      <c r="B900" s="4"/>
      <c r="C900" s="4"/>
      <c r="D900" s="4"/>
      <c r="E900" s="4"/>
      <c r="F900" s="4"/>
      <c r="G900" s="4"/>
      <c r="H900" s="4"/>
      <c r="I900" s="4"/>
      <c r="J900" s="4"/>
      <c r="K900" s="4"/>
      <c r="L900" s="4"/>
      <c r="M900" s="4"/>
      <c r="N900" s="4"/>
      <c r="O900" s="4"/>
      <c r="P900" s="4"/>
      <c r="Q900" s="4"/>
    </row>
    <row r="901">
      <c r="A901" s="4"/>
      <c r="B901" s="4"/>
      <c r="C901" s="4"/>
      <c r="D901" s="4"/>
      <c r="E901" s="4"/>
      <c r="F901" s="4"/>
      <c r="G901" s="4"/>
      <c r="H901" s="4"/>
      <c r="I901" s="4"/>
      <c r="J901" s="4"/>
      <c r="K901" s="4"/>
      <c r="L901" s="4"/>
      <c r="M901" s="4"/>
      <c r="N901" s="4"/>
      <c r="O901" s="4"/>
      <c r="P901" s="4"/>
      <c r="Q901" s="4"/>
    </row>
    <row r="902">
      <c r="A902" s="4"/>
      <c r="B902" s="4"/>
      <c r="C902" s="4"/>
      <c r="D902" s="4"/>
      <c r="E902" s="4"/>
      <c r="F902" s="4"/>
      <c r="G902" s="4"/>
      <c r="H902" s="4"/>
      <c r="I902" s="4"/>
      <c r="J902" s="4"/>
      <c r="K902" s="4"/>
      <c r="L902" s="4"/>
      <c r="M902" s="4"/>
      <c r="N902" s="4"/>
      <c r="O902" s="4"/>
      <c r="P902" s="4"/>
      <c r="Q902" s="4"/>
    </row>
    <row r="903">
      <c r="A903" s="4"/>
      <c r="B903" s="4"/>
      <c r="C903" s="4"/>
      <c r="D903" s="4"/>
      <c r="E903" s="4"/>
      <c r="F903" s="4"/>
      <c r="G903" s="4"/>
      <c r="H903" s="4"/>
      <c r="I903" s="4"/>
      <c r="J903" s="4"/>
      <c r="K903" s="4"/>
      <c r="L903" s="4"/>
      <c r="M903" s="4"/>
      <c r="N903" s="4"/>
      <c r="O903" s="4"/>
      <c r="P903" s="4"/>
      <c r="Q903" s="4"/>
    </row>
    <row r="904">
      <c r="A904" s="4"/>
      <c r="B904" s="4"/>
      <c r="C904" s="4"/>
      <c r="D904" s="4"/>
      <c r="E904" s="4"/>
      <c r="F904" s="4"/>
      <c r="G904" s="4"/>
      <c r="H904" s="4"/>
      <c r="I904" s="4"/>
      <c r="J904" s="4"/>
      <c r="K904" s="4"/>
      <c r="L904" s="4"/>
      <c r="M904" s="4"/>
      <c r="N904" s="4"/>
      <c r="O904" s="4"/>
      <c r="P904" s="4"/>
      <c r="Q904" s="4"/>
    </row>
    <row r="905">
      <c r="A905" s="4"/>
      <c r="B905" s="4"/>
      <c r="C905" s="4"/>
      <c r="D905" s="4"/>
      <c r="E905" s="4"/>
      <c r="F905" s="4"/>
      <c r="G905" s="4"/>
      <c r="H905" s="4"/>
      <c r="I905" s="4"/>
      <c r="J905" s="4"/>
      <c r="K905" s="4"/>
      <c r="L905" s="4"/>
      <c r="M905" s="4"/>
      <c r="N905" s="4"/>
      <c r="O905" s="4"/>
      <c r="P905" s="4"/>
      <c r="Q905" s="4"/>
    </row>
    <row r="906">
      <c r="A906" s="4"/>
      <c r="B906" s="4"/>
      <c r="C906" s="4"/>
      <c r="D906" s="4"/>
      <c r="E906" s="4"/>
      <c r="F906" s="4"/>
      <c r="G906" s="4"/>
      <c r="H906" s="4"/>
      <c r="I906" s="4"/>
      <c r="J906" s="4"/>
      <c r="K906" s="4"/>
      <c r="L906" s="4"/>
      <c r="M906" s="4"/>
      <c r="N906" s="4"/>
      <c r="O906" s="4"/>
      <c r="P906" s="4"/>
      <c r="Q906" s="4"/>
    </row>
    <row r="907">
      <c r="A907" s="4"/>
      <c r="B907" s="4"/>
      <c r="C907" s="4"/>
      <c r="D907" s="4"/>
      <c r="E907" s="4"/>
      <c r="F907" s="4"/>
      <c r="G907" s="4"/>
      <c r="H907" s="4"/>
      <c r="I907" s="4"/>
      <c r="J907" s="4"/>
      <c r="K907" s="4"/>
      <c r="L907" s="4"/>
      <c r="M907" s="4"/>
      <c r="N907" s="4"/>
      <c r="O907" s="4"/>
      <c r="P907" s="4"/>
      <c r="Q907" s="4"/>
    </row>
    <row r="908">
      <c r="A908" s="4"/>
      <c r="B908" s="4"/>
      <c r="C908" s="4"/>
      <c r="D908" s="4"/>
      <c r="E908" s="4"/>
      <c r="F908" s="4"/>
      <c r="G908" s="4"/>
      <c r="H908" s="4"/>
      <c r="I908" s="4"/>
      <c r="J908" s="4"/>
      <c r="K908" s="4"/>
      <c r="L908" s="4"/>
      <c r="M908" s="4"/>
      <c r="N908" s="4"/>
      <c r="O908" s="4"/>
      <c r="P908" s="4"/>
      <c r="Q908" s="4"/>
    </row>
    <row r="909">
      <c r="A909" s="4"/>
      <c r="B909" s="4"/>
      <c r="C909" s="4"/>
      <c r="D909" s="4"/>
      <c r="E909" s="4"/>
      <c r="F909" s="4"/>
      <c r="G909" s="4"/>
      <c r="H909" s="4"/>
      <c r="I909" s="4"/>
      <c r="J909" s="4"/>
      <c r="K909" s="4"/>
      <c r="L909" s="4"/>
      <c r="M909" s="4"/>
      <c r="N909" s="4"/>
      <c r="O909" s="4"/>
      <c r="P909" s="4"/>
      <c r="Q909" s="4"/>
    </row>
    <row r="910">
      <c r="A910" s="4"/>
      <c r="B910" s="4"/>
      <c r="C910" s="4"/>
      <c r="D910" s="4"/>
      <c r="E910" s="4"/>
      <c r="F910" s="4"/>
      <c r="G910" s="4"/>
      <c r="H910" s="4"/>
      <c r="I910" s="4"/>
      <c r="J910" s="4"/>
      <c r="K910" s="4"/>
      <c r="L910" s="4"/>
      <c r="M910" s="4"/>
      <c r="N910" s="4"/>
      <c r="O910" s="4"/>
      <c r="P910" s="4"/>
      <c r="Q910" s="4"/>
    </row>
    <row r="911">
      <c r="A911" s="4"/>
      <c r="B911" s="4"/>
      <c r="C911" s="4"/>
      <c r="D911" s="4"/>
      <c r="E911" s="4"/>
      <c r="F911" s="4"/>
      <c r="G911" s="4"/>
      <c r="H911" s="4"/>
      <c r="I911" s="4"/>
      <c r="J911" s="4"/>
      <c r="K911" s="4"/>
      <c r="L911" s="4"/>
      <c r="M911" s="4"/>
      <c r="N911" s="4"/>
      <c r="O911" s="4"/>
      <c r="P911" s="4"/>
      <c r="Q911" s="4"/>
    </row>
    <row r="912">
      <c r="A912" s="4"/>
      <c r="B912" s="4"/>
      <c r="C912" s="4"/>
      <c r="D912" s="4"/>
      <c r="E912" s="4"/>
      <c r="F912" s="4"/>
      <c r="G912" s="4"/>
      <c r="H912" s="4"/>
      <c r="I912" s="4"/>
      <c r="J912" s="4"/>
      <c r="K912" s="4"/>
      <c r="L912" s="4"/>
      <c r="M912" s="4"/>
      <c r="N912" s="4"/>
      <c r="O912" s="4"/>
      <c r="P912" s="4"/>
      <c r="Q912" s="4"/>
    </row>
    <row r="913">
      <c r="A913" s="4"/>
      <c r="B913" s="4"/>
      <c r="C913" s="4"/>
      <c r="D913" s="4"/>
      <c r="E913" s="4"/>
      <c r="F913" s="4"/>
      <c r="G913" s="4"/>
      <c r="H913" s="4"/>
      <c r="I913" s="4"/>
      <c r="J913" s="4"/>
      <c r="K913" s="4"/>
      <c r="L913" s="4"/>
      <c r="M913" s="4"/>
      <c r="N913" s="4"/>
      <c r="O913" s="4"/>
      <c r="P913" s="4"/>
      <c r="Q913" s="4"/>
    </row>
    <row r="914">
      <c r="A914" s="4"/>
      <c r="B914" s="4"/>
      <c r="C914" s="4"/>
      <c r="D914" s="4"/>
      <c r="E914" s="4"/>
      <c r="F914" s="4"/>
      <c r="G914" s="4"/>
      <c r="H914" s="4"/>
      <c r="I914" s="4"/>
      <c r="J914" s="4"/>
      <c r="K914" s="4"/>
      <c r="L914" s="4"/>
      <c r="M914" s="4"/>
      <c r="N914" s="4"/>
      <c r="O914" s="4"/>
      <c r="P914" s="4"/>
      <c r="Q914" s="4"/>
    </row>
    <row r="915">
      <c r="A915" s="4"/>
      <c r="B915" s="4"/>
      <c r="C915" s="4"/>
      <c r="D915" s="4"/>
      <c r="E915" s="4"/>
      <c r="F915" s="4"/>
      <c r="G915" s="4"/>
      <c r="H915" s="4"/>
      <c r="I915" s="4"/>
      <c r="J915" s="4"/>
      <c r="K915" s="4"/>
      <c r="L915" s="4"/>
      <c r="M915" s="4"/>
      <c r="N915" s="4"/>
      <c r="O915" s="4"/>
      <c r="P915" s="4"/>
      <c r="Q915" s="4"/>
    </row>
    <row r="916">
      <c r="A916" s="4"/>
      <c r="B916" s="4"/>
      <c r="C916" s="4"/>
      <c r="D916" s="4"/>
      <c r="E916" s="4"/>
      <c r="F916" s="4"/>
      <c r="G916" s="4"/>
      <c r="H916" s="4"/>
      <c r="I916" s="4"/>
      <c r="J916" s="4"/>
      <c r="K916" s="4"/>
      <c r="L916" s="4"/>
      <c r="M916" s="4"/>
      <c r="N916" s="4"/>
      <c r="O916" s="4"/>
      <c r="P916" s="4"/>
      <c r="Q916" s="4"/>
    </row>
    <row r="917">
      <c r="A917" s="4"/>
      <c r="B917" s="4"/>
      <c r="C917" s="4"/>
      <c r="D917" s="4"/>
      <c r="E917" s="4"/>
      <c r="F917" s="4"/>
      <c r="G917" s="4"/>
      <c r="H917" s="4"/>
      <c r="I917" s="4"/>
      <c r="J917" s="4"/>
      <c r="K917" s="4"/>
      <c r="L917" s="4"/>
      <c r="M917" s="4"/>
      <c r="N917" s="4"/>
      <c r="O917" s="4"/>
      <c r="P917" s="4"/>
      <c r="Q917" s="4"/>
    </row>
    <row r="918">
      <c r="A918" s="4"/>
      <c r="B918" s="4"/>
      <c r="C918" s="4"/>
      <c r="D918" s="4"/>
      <c r="E918" s="4"/>
      <c r="F918" s="4"/>
      <c r="G918" s="4"/>
      <c r="H918" s="4"/>
      <c r="I918" s="4"/>
      <c r="J918" s="4"/>
      <c r="K918" s="4"/>
      <c r="L918" s="4"/>
      <c r="M918" s="4"/>
      <c r="N918" s="4"/>
      <c r="O918" s="4"/>
      <c r="P918" s="4"/>
      <c r="Q918" s="4"/>
    </row>
    <row r="919">
      <c r="A919" s="4"/>
      <c r="B919" s="4"/>
      <c r="C919" s="4"/>
      <c r="D919" s="4"/>
      <c r="E919" s="4"/>
      <c r="F919" s="4"/>
      <c r="G919" s="4"/>
      <c r="H919" s="4"/>
      <c r="I919" s="4"/>
      <c r="J919" s="4"/>
      <c r="K919" s="4"/>
      <c r="L919" s="4"/>
      <c r="M919" s="4"/>
      <c r="N919" s="4"/>
      <c r="O919" s="4"/>
      <c r="P919" s="4"/>
      <c r="Q919" s="4"/>
    </row>
    <row r="920">
      <c r="A920" s="4"/>
      <c r="B920" s="4"/>
      <c r="C920" s="4"/>
      <c r="D920" s="4"/>
      <c r="E920" s="4"/>
      <c r="F920" s="4"/>
      <c r="G920" s="4"/>
      <c r="H920" s="4"/>
      <c r="I920" s="4"/>
      <c r="J920" s="4"/>
      <c r="K920" s="4"/>
      <c r="L920" s="4"/>
      <c r="M920" s="4"/>
      <c r="N920" s="4"/>
      <c r="O920" s="4"/>
      <c r="P920" s="4"/>
      <c r="Q920" s="4"/>
    </row>
    <row r="921">
      <c r="A921" s="4"/>
      <c r="B921" s="4"/>
      <c r="C921" s="4"/>
      <c r="D921" s="4"/>
      <c r="E921" s="4"/>
      <c r="F921" s="4"/>
      <c r="G921" s="4"/>
      <c r="H921" s="4"/>
      <c r="I921" s="4"/>
      <c r="J921" s="4"/>
      <c r="K921" s="4"/>
      <c r="L921" s="4"/>
      <c r="M921" s="4"/>
      <c r="N921" s="4"/>
      <c r="O921" s="4"/>
      <c r="P921" s="4"/>
      <c r="Q921" s="4"/>
    </row>
    <row r="922">
      <c r="A922" s="4"/>
      <c r="B922" s="4"/>
      <c r="C922" s="4"/>
      <c r="D922" s="4"/>
      <c r="E922" s="4"/>
      <c r="F922" s="4"/>
      <c r="G922" s="4"/>
      <c r="H922" s="4"/>
      <c r="I922" s="4"/>
      <c r="J922" s="4"/>
      <c r="K922" s="4"/>
      <c r="L922" s="4"/>
      <c r="M922" s="4"/>
      <c r="N922" s="4"/>
      <c r="O922" s="4"/>
      <c r="P922" s="4"/>
      <c r="Q922" s="4"/>
    </row>
    <row r="923">
      <c r="A923" s="4"/>
      <c r="B923" s="4"/>
      <c r="C923" s="4"/>
      <c r="D923" s="4"/>
      <c r="E923" s="4"/>
      <c r="F923" s="4"/>
      <c r="G923" s="4"/>
      <c r="H923" s="4"/>
      <c r="I923" s="4"/>
      <c r="J923" s="4"/>
      <c r="K923" s="4"/>
      <c r="L923" s="4"/>
      <c r="M923" s="4"/>
      <c r="N923" s="4"/>
      <c r="O923" s="4"/>
      <c r="P923" s="4"/>
      <c r="Q923" s="4"/>
    </row>
    <row r="924">
      <c r="A924" s="4"/>
      <c r="B924" s="4"/>
      <c r="C924" s="4"/>
      <c r="D924" s="4"/>
      <c r="E924" s="4"/>
      <c r="F924" s="4"/>
      <c r="G924" s="4"/>
      <c r="H924" s="4"/>
      <c r="I924" s="4"/>
      <c r="J924" s="4"/>
      <c r="K924" s="4"/>
      <c r="L924" s="4"/>
      <c r="M924" s="4"/>
      <c r="N924" s="4"/>
      <c r="O924" s="4"/>
      <c r="P924" s="4"/>
      <c r="Q924" s="4"/>
    </row>
    <row r="925">
      <c r="A925" s="4"/>
      <c r="B925" s="4"/>
      <c r="C925" s="4"/>
      <c r="D925" s="4"/>
      <c r="E925" s="4"/>
      <c r="F925" s="4"/>
      <c r="G925" s="4"/>
      <c r="H925" s="4"/>
      <c r="I925" s="4"/>
      <c r="J925" s="4"/>
      <c r="K925" s="4"/>
      <c r="L925" s="4"/>
      <c r="M925" s="4"/>
      <c r="N925" s="4"/>
      <c r="O925" s="4"/>
      <c r="P925" s="4"/>
      <c r="Q925" s="4"/>
    </row>
    <row r="926">
      <c r="A926" s="4"/>
      <c r="B926" s="4"/>
      <c r="C926" s="4"/>
      <c r="D926" s="4"/>
      <c r="E926" s="4"/>
      <c r="F926" s="4"/>
      <c r="G926" s="4"/>
      <c r="H926" s="4"/>
      <c r="I926" s="4"/>
      <c r="J926" s="4"/>
      <c r="K926" s="4"/>
      <c r="L926" s="4"/>
      <c r="M926" s="4"/>
      <c r="N926" s="4"/>
      <c r="O926" s="4"/>
      <c r="P926" s="4"/>
      <c r="Q926" s="4"/>
    </row>
    <row r="927">
      <c r="A927" s="4"/>
      <c r="B927" s="4"/>
      <c r="C927" s="4"/>
      <c r="D927" s="4"/>
      <c r="E927" s="4"/>
      <c r="F927" s="4"/>
      <c r="G927" s="4"/>
      <c r="H927" s="4"/>
      <c r="I927" s="4"/>
      <c r="J927" s="4"/>
      <c r="K927" s="4"/>
      <c r="L927" s="4"/>
      <c r="M927" s="4"/>
      <c r="N927" s="4"/>
      <c r="O927" s="4"/>
      <c r="P927" s="4"/>
      <c r="Q927" s="4"/>
    </row>
    <row r="928">
      <c r="A928" s="4"/>
      <c r="B928" s="4"/>
      <c r="C928" s="4"/>
      <c r="D928" s="4"/>
      <c r="E928" s="4"/>
      <c r="F928" s="4"/>
      <c r="G928" s="4"/>
      <c r="H928" s="4"/>
      <c r="I928" s="4"/>
      <c r="J928" s="4"/>
      <c r="K928" s="4"/>
      <c r="L928" s="4"/>
      <c r="M928" s="4"/>
      <c r="N928" s="4"/>
      <c r="O928" s="4"/>
      <c r="P928" s="4"/>
      <c r="Q928" s="4"/>
    </row>
    <row r="929">
      <c r="A929" s="4"/>
      <c r="B929" s="4"/>
      <c r="C929" s="4"/>
      <c r="D929" s="4"/>
      <c r="E929" s="4"/>
      <c r="F929" s="4"/>
      <c r="G929" s="4"/>
      <c r="H929" s="4"/>
      <c r="I929" s="4"/>
      <c r="J929" s="4"/>
      <c r="K929" s="4"/>
      <c r="L929" s="4"/>
      <c r="M929" s="4"/>
      <c r="N929" s="4"/>
      <c r="O929" s="4"/>
      <c r="P929" s="4"/>
      <c r="Q929" s="4"/>
    </row>
    <row r="930">
      <c r="A930" s="4"/>
      <c r="B930" s="4"/>
      <c r="C930" s="4"/>
      <c r="D930" s="4"/>
      <c r="E930" s="4"/>
      <c r="F930" s="4"/>
      <c r="G930" s="4"/>
      <c r="H930" s="4"/>
      <c r="I930" s="4"/>
      <c r="J930" s="4"/>
      <c r="K930" s="4"/>
      <c r="L930" s="4"/>
      <c r="M930" s="4"/>
      <c r="N930" s="4"/>
      <c r="O930" s="4"/>
      <c r="P930" s="4"/>
      <c r="Q930" s="4"/>
    </row>
    <row r="931">
      <c r="A931" s="4"/>
      <c r="B931" s="4"/>
      <c r="C931" s="4"/>
      <c r="D931" s="4"/>
      <c r="E931" s="4"/>
      <c r="F931" s="4"/>
      <c r="G931" s="4"/>
      <c r="H931" s="4"/>
      <c r="I931" s="4"/>
      <c r="J931" s="4"/>
      <c r="K931" s="4"/>
      <c r="L931" s="4"/>
      <c r="M931" s="4"/>
      <c r="N931" s="4"/>
      <c r="O931" s="4"/>
      <c r="P931" s="4"/>
      <c r="Q931" s="4"/>
    </row>
    <row r="932">
      <c r="A932" s="4"/>
      <c r="B932" s="4"/>
      <c r="C932" s="4"/>
      <c r="D932" s="4"/>
      <c r="E932" s="4"/>
      <c r="F932" s="4"/>
      <c r="G932" s="4"/>
      <c r="H932" s="4"/>
      <c r="I932" s="4"/>
      <c r="J932" s="4"/>
      <c r="K932" s="4"/>
      <c r="L932" s="4"/>
      <c r="M932" s="4"/>
      <c r="N932" s="4"/>
      <c r="O932" s="4"/>
      <c r="P932" s="4"/>
      <c r="Q932" s="4"/>
    </row>
    <row r="933">
      <c r="A933" s="4"/>
      <c r="B933" s="4"/>
      <c r="C933" s="4"/>
      <c r="D933" s="4"/>
      <c r="E933" s="4"/>
      <c r="F933" s="4"/>
      <c r="G933" s="4"/>
      <c r="H933" s="4"/>
      <c r="I933" s="4"/>
      <c r="J933" s="4"/>
      <c r="K933" s="4"/>
      <c r="L933" s="4"/>
      <c r="M933" s="4"/>
      <c r="N933" s="4"/>
      <c r="O933" s="4"/>
      <c r="P933" s="4"/>
      <c r="Q933" s="4"/>
    </row>
    <row r="934">
      <c r="A934" s="4"/>
      <c r="B934" s="4"/>
      <c r="C934" s="4"/>
      <c r="D934" s="4"/>
      <c r="E934" s="4"/>
      <c r="F934" s="4"/>
      <c r="G934" s="4"/>
      <c r="H934" s="4"/>
      <c r="I934" s="4"/>
      <c r="J934" s="4"/>
      <c r="K934" s="4"/>
      <c r="L934" s="4"/>
      <c r="M934" s="4"/>
      <c r="N934" s="4"/>
      <c r="O934" s="4"/>
      <c r="P934" s="4"/>
      <c r="Q934" s="4"/>
    </row>
    <row r="935">
      <c r="A935" s="4"/>
      <c r="B935" s="4"/>
      <c r="C935" s="4"/>
      <c r="D935" s="4"/>
      <c r="E935" s="4"/>
      <c r="F935" s="4"/>
      <c r="G935" s="4"/>
      <c r="H935" s="4"/>
      <c r="I935" s="4"/>
      <c r="J935" s="4"/>
      <c r="K935" s="4"/>
      <c r="L935" s="4"/>
      <c r="M935" s="4"/>
      <c r="N935" s="4"/>
      <c r="O935" s="4"/>
      <c r="P935" s="4"/>
      <c r="Q935" s="4"/>
    </row>
    <row r="936">
      <c r="A936" s="4"/>
      <c r="B936" s="4"/>
      <c r="C936" s="4"/>
      <c r="D936" s="4"/>
      <c r="E936" s="4"/>
      <c r="F936" s="4"/>
      <c r="G936" s="4"/>
      <c r="H936" s="4"/>
      <c r="I936" s="4"/>
      <c r="J936" s="4"/>
      <c r="K936" s="4"/>
      <c r="L936" s="4"/>
      <c r="M936" s="4"/>
      <c r="N936" s="4"/>
      <c r="O936" s="4"/>
      <c r="P936" s="4"/>
      <c r="Q936" s="4"/>
    </row>
    <row r="937">
      <c r="A937" s="4"/>
      <c r="B937" s="4"/>
      <c r="C937" s="4"/>
      <c r="D937" s="4"/>
      <c r="E937" s="4"/>
      <c r="F937" s="4"/>
      <c r="G937" s="4"/>
      <c r="H937" s="4"/>
      <c r="I937" s="4"/>
      <c r="J937" s="4"/>
      <c r="K937" s="4"/>
      <c r="L937" s="4"/>
      <c r="M937" s="4"/>
      <c r="N937" s="4"/>
      <c r="O937" s="4"/>
      <c r="P937" s="4"/>
      <c r="Q937" s="4"/>
    </row>
    <row r="938">
      <c r="A938" s="4"/>
      <c r="B938" s="4"/>
      <c r="C938" s="4"/>
      <c r="D938" s="4"/>
      <c r="E938" s="4"/>
      <c r="F938" s="4"/>
      <c r="G938" s="4"/>
      <c r="H938" s="4"/>
      <c r="I938" s="4"/>
      <c r="J938" s="4"/>
      <c r="K938" s="4"/>
      <c r="L938" s="4"/>
      <c r="M938" s="4"/>
      <c r="N938" s="4"/>
      <c r="O938" s="4"/>
      <c r="P938" s="4"/>
      <c r="Q938" s="4"/>
    </row>
    <row r="939">
      <c r="A939" s="4"/>
      <c r="B939" s="4"/>
      <c r="C939" s="4"/>
      <c r="D939" s="4"/>
      <c r="E939" s="4"/>
      <c r="F939" s="4"/>
      <c r="G939" s="4"/>
      <c r="H939" s="4"/>
      <c r="I939" s="4"/>
      <c r="J939" s="4"/>
      <c r="K939" s="4"/>
      <c r="L939" s="4"/>
      <c r="M939" s="4"/>
      <c r="N939" s="4"/>
      <c r="O939" s="4"/>
      <c r="P939" s="4"/>
      <c r="Q939" s="4"/>
    </row>
    <row r="940">
      <c r="A940" s="4"/>
      <c r="B940" s="4"/>
      <c r="C940" s="4"/>
      <c r="D940" s="4"/>
      <c r="E940" s="4"/>
      <c r="F940" s="4"/>
      <c r="G940" s="4"/>
      <c r="H940" s="4"/>
      <c r="I940" s="4"/>
      <c r="J940" s="4"/>
      <c r="K940" s="4"/>
      <c r="L940" s="4"/>
      <c r="M940" s="4"/>
      <c r="N940" s="4"/>
      <c r="O940" s="4"/>
      <c r="P940" s="4"/>
      <c r="Q940" s="4"/>
    </row>
    <row r="941">
      <c r="A941" s="4"/>
      <c r="B941" s="4"/>
      <c r="C941" s="4"/>
      <c r="D941" s="4"/>
      <c r="E941" s="4"/>
      <c r="F941" s="4"/>
      <c r="G941" s="4"/>
      <c r="H941" s="4"/>
      <c r="I941" s="4"/>
      <c r="J941" s="4"/>
      <c r="K941" s="4"/>
      <c r="L941" s="4"/>
      <c r="M941" s="4"/>
      <c r="N941" s="4"/>
      <c r="O941" s="4"/>
      <c r="P941" s="4"/>
      <c r="Q941" s="4"/>
    </row>
    <row r="942">
      <c r="A942" s="4"/>
      <c r="B942" s="4"/>
      <c r="C942" s="4"/>
      <c r="D942" s="4"/>
      <c r="E942" s="4"/>
      <c r="F942" s="4"/>
      <c r="G942" s="4"/>
      <c r="H942" s="4"/>
      <c r="I942" s="4"/>
      <c r="J942" s="4"/>
      <c r="K942" s="4"/>
      <c r="L942" s="4"/>
      <c r="M942" s="4"/>
      <c r="N942" s="4"/>
      <c r="O942" s="4"/>
      <c r="P942" s="4"/>
      <c r="Q942" s="4"/>
    </row>
    <row r="943">
      <c r="A943" s="4"/>
      <c r="B943" s="4"/>
      <c r="C943" s="4"/>
      <c r="D943" s="4"/>
      <c r="E943" s="4"/>
      <c r="F943" s="4"/>
      <c r="G943" s="4"/>
      <c r="H943" s="4"/>
      <c r="I943" s="4"/>
      <c r="J943" s="4"/>
      <c r="K943" s="4"/>
      <c r="L943" s="4"/>
      <c r="M943" s="4"/>
      <c r="N943" s="4"/>
      <c r="O943" s="4"/>
      <c r="P943" s="4"/>
      <c r="Q943" s="4"/>
    </row>
    <row r="944">
      <c r="A944" s="4"/>
      <c r="B944" s="4"/>
      <c r="C944" s="4"/>
      <c r="D944" s="4"/>
      <c r="E944" s="4"/>
      <c r="F944" s="4"/>
      <c r="G944" s="4"/>
      <c r="H944" s="4"/>
      <c r="I944" s="4"/>
      <c r="J944" s="4"/>
      <c r="K944" s="4"/>
      <c r="L944" s="4"/>
      <c r="M944" s="4"/>
      <c r="N944" s="4"/>
      <c r="O944" s="4"/>
      <c r="P944" s="4"/>
      <c r="Q944" s="4"/>
    </row>
    <row r="945">
      <c r="A945" s="4"/>
      <c r="B945" s="4"/>
      <c r="C945" s="4"/>
      <c r="D945" s="4"/>
      <c r="E945" s="4"/>
      <c r="F945" s="4"/>
      <c r="G945" s="4"/>
      <c r="H945" s="4"/>
      <c r="I945" s="4"/>
      <c r="J945" s="4"/>
      <c r="K945" s="4"/>
      <c r="L945" s="4"/>
      <c r="M945" s="4"/>
      <c r="N945" s="4"/>
      <c r="O945" s="4"/>
      <c r="P945" s="4"/>
      <c r="Q945" s="4"/>
    </row>
    <row r="946">
      <c r="A946" s="4"/>
      <c r="B946" s="4"/>
      <c r="C946" s="4"/>
      <c r="D946" s="4"/>
      <c r="E946" s="4"/>
      <c r="F946" s="4"/>
      <c r="G946" s="4"/>
      <c r="H946" s="4"/>
      <c r="I946" s="4"/>
      <c r="J946" s="4"/>
      <c r="K946" s="4"/>
      <c r="L946" s="4"/>
      <c r="M946" s="4"/>
      <c r="N946" s="4"/>
      <c r="O946" s="4"/>
      <c r="P946" s="4"/>
      <c r="Q946" s="4"/>
    </row>
    <row r="947">
      <c r="A947" s="4"/>
      <c r="B947" s="4"/>
      <c r="C947" s="4"/>
      <c r="D947" s="4"/>
      <c r="E947" s="4"/>
      <c r="F947" s="4"/>
      <c r="G947" s="4"/>
      <c r="H947" s="4"/>
      <c r="I947" s="4"/>
      <c r="J947" s="4"/>
      <c r="K947" s="4"/>
      <c r="L947" s="4"/>
      <c r="M947" s="4"/>
      <c r="N947" s="4"/>
      <c r="O947" s="4"/>
      <c r="P947" s="4"/>
      <c r="Q947" s="4"/>
    </row>
    <row r="948">
      <c r="A948" s="4"/>
      <c r="B948" s="4"/>
      <c r="C948" s="4"/>
      <c r="D948" s="4"/>
      <c r="E948" s="4"/>
      <c r="F948" s="4"/>
      <c r="G948" s="4"/>
      <c r="H948" s="4"/>
      <c r="I948" s="4"/>
      <c r="J948" s="4"/>
      <c r="K948" s="4"/>
      <c r="L948" s="4"/>
      <c r="M948" s="4"/>
      <c r="N948" s="4"/>
      <c r="O948" s="4"/>
      <c r="P948" s="4"/>
      <c r="Q948" s="4"/>
    </row>
    <row r="949">
      <c r="A949" s="4"/>
      <c r="B949" s="4"/>
      <c r="C949" s="4"/>
      <c r="D949" s="4"/>
      <c r="E949" s="4"/>
      <c r="F949" s="4"/>
      <c r="G949" s="4"/>
      <c r="H949" s="4"/>
      <c r="I949" s="4"/>
      <c r="J949" s="4"/>
      <c r="K949" s="4"/>
      <c r="L949" s="4"/>
      <c r="M949" s="4"/>
      <c r="N949" s="4"/>
      <c r="O949" s="4"/>
      <c r="P949" s="4"/>
      <c r="Q949" s="4"/>
    </row>
    <row r="950">
      <c r="A950" s="4"/>
      <c r="B950" s="4"/>
      <c r="C950" s="4"/>
      <c r="D950" s="4"/>
      <c r="E950" s="4"/>
      <c r="F950" s="4"/>
      <c r="G950" s="4"/>
      <c r="H950" s="4"/>
      <c r="I950" s="4"/>
      <c r="J950" s="4"/>
      <c r="K950" s="4"/>
      <c r="L950" s="4"/>
      <c r="M950" s="4"/>
      <c r="N950" s="4"/>
      <c r="O950" s="4"/>
      <c r="P950" s="4"/>
      <c r="Q950" s="4"/>
    </row>
    <row r="951">
      <c r="A951" s="4"/>
      <c r="B951" s="4"/>
      <c r="C951" s="4"/>
      <c r="D951" s="4"/>
      <c r="E951" s="4"/>
      <c r="F951" s="4"/>
      <c r="G951" s="4"/>
      <c r="H951" s="4"/>
      <c r="I951" s="4"/>
      <c r="J951" s="4"/>
      <c r="K951" s="4"/>
      <c r="L951" s="4"/>
      <c r="M951" s="4"/>
      <c r="N951" s="4"/>
      <c r="O951" s="4"/>
      <c r="P951" s="4"/>
      <c r="Q951" s="4"/>
    </row>
    <row r="952">
      <c r="A952" s="4"/>
      <c r="B952" s="4"/>
      <c r="C952" s="4"/>
      <c r="D952" s="4"/>
      <c r="E952" s="4"/>
      <c r="F952" s="4"/>
      <c r="G952" s="4"/>
      <c r="H952" s="4"/>
      <c r="I952" s="4"/>
      <c r="J952" s="4"/>
      <c r="K952" s="4"/>
      <c r="L952" s="4"/>
      <c r="M952" s="4"/>
      <c r="N952" s="4"/>
      <c r="O952" s="4"/>
      <c r="P952" s="4"/>
      <c r="Q952" s="4"/>
    </row>
    <row r="953">
      <c r="A953" s="4"/>
      <c r="B953" s="4"/>
      <c r="C953" s="4"/>
      <c r="D953" s="4"/>
      <c r="E953" s="4"/>
      <c r="F953" s="4"/>
      <c r="G953" s="4"/>
      <c r="H953" s="4"/>
      <c r="I953" s="4"/>
      <c r="J953" s="4"/>
      <c r="K953" s="4"/>
      <c r="L953" s="4"/>
      <c r="M953" s="4"/>
      <c r="N953" s="4"/>
      <c r="O953" s="4"/>
      <c r="P953" s="4"/>
      <c r="Q953" s="4"/>
    </row>
    <row r="954">
      <c r="A954" s="4"/>
      <c r="B954" s="4"/>
      <c r="C954" s="4"/>
      <c r="D954" s="4"/>
      <c r="E954" s="4"/>
      <c r="F954" s="4"/>
      <c r="G954" s="4"/>
      <c r="H954" s="4"/>
      <c r="I954" s="4"/>
      <c r="J954" s="4"/>
      <c r="K954" s="4"/>
      <c r="L954" s="4"/>
      <c r="M954" s="4"/>
      <c r="N954" s="4"/>
      <c r="O954" s="4"/>
      <c r="P954" s="4"/>
      <c r="Q954" s="4"/>
    </row>
    <row r="955">
      <c r="A955" s="4"/>
      <c r="B955" s="4"/>
      <c r="C955" s="4"/>
      <c r="D955" s="4"/>
      <c r="E955" s="4"/>
      <c r="F955" s="4"/>
      <c r="G955" s="4"/>
      <c r="H955" s="4"/>
      <c r="I955" s="4"/>
      <c r="J955" s="4"/>
      <c r="K955" s="4"/>
      <c r="L955" s="4"/>
      <c r="M955" s="4"/>
      <c r="N955" s="4"/>
      <c r="O955" s="4"/>
      <c r="P955" s="4"/>
      <c r="Q955" s="4"/>
    </row>
    <row r="956">
      <c r="A956" s="4"/>
      <c r="B956" s="4"/>
      <c r="C956" s="4"/>
      <c r="D956" s="4"/>
      <c r="E956" s="4"/>
      <c r="F956" s="4"/>
      <c r="G956" s="4"/>
      <c r="H956" s="4"/>
      <c r="I956" s="4"/>
      <c r="J956" s="4"/>
      <c r="K956" s="4"/>
      <c r="L956" s="4"/>
      <c r="M956" s="4"/>
      <c r="N956" s="4"/>
      <c r="O956" s="4"/>
      <c r="P956" s="4"/>
      <c r="Q956" s="4"/>
    </row>
    <row r="957">
      <c r="A957" s="4"/>
      <c r="B957" s="4"/>
      <c r="C957" s="4"/>
      <c r="D957" s="4"/>
      <c r="E957" s="4"/>
      <c r="F957" s="4"/>
      <c r="G957" s="4"/>
      <c r="H957" s="4"/>
      <c r="I957" s="4"/>
      <c r="J957" s="4"/>
      <c r="K957" s="4"/>
      <c r="L957" s="4"/>
      <c r="M957" s="4"/>
      <c r="N957" s="4"/>
      <c r="O957" s="4"/>
      <c r="P957" s="4"/>
      <c r="Q957" s="4"/>
    </row>
    <row r="958">
      <c r="A958" s="4"/>
      <c r="B958" s="4"/>
      <c r="C958" s="4"/>
      <c r="D958" s="4"/>
      <c r="E958" s="4"/>
      <c r="F958" s="4"/>
      <c r="G958" s="4"/>
      <c r="H958" s="4"/>
      <c r="I958" s="4"/>
      <c r="J958" s="4"/>
      <c r="K958" s="4"/>
      <c r="L958" s="4"/>
      <c r="M958" s="4"/>
      <c r="N958" s="4"/>
      <c r="O958" s="4"/>
      <c r="P958" s="4"/>
      <c r="Q958" s="4"/>
    </row>
    <row r="959">
      <c r="A959" s="4"/>
      <c r="B959" s="4"/>
      <c r="C959" s="4"/>
      <c r="D959" s="4"/>
      <c r="E959" s="4"/>
      <c r="F959" s="4"/>
      <c r="G959" s="4"/>
      <c r="H959" s="4"/>
      <c r="I959" s="4"/>
      <c r="J959" s="4"/>
      <c r="K959" s="4"/>
      <c r="L959" s="4"/>
      <c r="M959" s="4"/>
      <c r="N959" s="4"/>
      <c r="O959" s="4"/>
      <c r="P959" s="4"/>
      <c r="Q959" s="4"/>
    </row>
    <row r="960">
      <c r="A960" s="4"/>
      <c r="B960" s="4"/>
      <c r="C960" s="4"/>
      <c r="D960" s="4"/>
      <c r="E960" s="4"/>
      <c r="F960" s="4"/>
      <c r="G960" s="4"/>
      <c r="H960" s="4"/>
      <c r="I960" s="4"/>
      <c r="J960" s="4"/>
      <c r="K960" s="4"/>
      <c r="L960" s="4"/>
      <c r="M960" s="4"/>
      <c r="N960" s="4"/>
      <c r="O960" s="4"/>
      <c r="P960" s="4"/>
      <c r="Q960" s="4"/>
    </row>
    <row r="961">
      <c r="A961" s="4"/>
      <c r="B961" s="4"/>
      <c r="C961" s="4"/>
      <c r="D961" s="4"/>
      <c r="E961" s="4"/>
      <c r="F961" s="4"/>
      <c r="G961" s="4"/>
      <c r="H961" s="4"/>
      <c r="I961" s="4"/>
      <c r="J961" s="4"/>
      <c r="K961" s="4"/>
      <c r="L961" s="4"/>
      <c r="M961" s="4"/>
      <c r="N961" s="4"/>
      <c r="O961" s="4"/>
      <c r="P961" s="4"/>
      <c r="Q961" s="4"/>
    </row>
    <row r="962">
      <c r="A962" s="4"/>
      <c r="B962" s="4"/>
      <c r="C962" s="4"/>
      <c r="D962" s="4"/>
      <c r="E962" s="4"/>
      <c r="F962" s="4"/>
      <c r="G962" s="4"/>
      <c r="H962" s="4"/>
      <c r="I962" s="4"/>
      <c r="J962" s="4"/>
      <c r="K962" s="4"/>
      <c r="L962" s="4"/>
      <c r="M962" s="4"/>
      <c r="N962" s="4"/>
      <c r="O962" s="4"/>
      <c r="P962" s="4"/>
      <c r="Q962" s="4"/>
    </row>
    <row r="963">
      <c r="A963" s="4"/>
      <c r="B963" s="4"/>
      <c r="C963" s="4"/>
      <c r="D963" s="4"/>
      <c r="E963" s="4"/>
      <c r="F963" s="4"/>
      <c r="G963" s="4"/>
      <c r="H963" s="4"/>
      <c r="I963" s="4"/>
      <c r="J963" s="4"/>
      <c r="K963" s="4"/>
      <c r="L963" s="4"/>
      <c r="M963" s="4"/>
      <c r="N963" s="4"/>
      <c r="O963" s="4"/>
      <c r="P963" s="4"/>
      <c r="Q963" s="4"/>
    </row>
    <row r="964">
      <c r="A964" s="4"/>
      <c r="B964" s="4"/>
      <c r="C964" s="4"/>
      <c r="D964" s="4"/>
      <c r="E964" s="4"/>
      <c r="F964" s="4"/>
      <c r="G964" s="4"/>
      <c r="H964" s="4"/>
      <c r="I964" s="4"/>
      <c r="J964" s="4"/>
      <c r="K964" s="4"/>
      <c r="L964" s="4"/>
      <c r="M964" s="4"/>
      <c r="N964" s="4"/>
      <c r="O964" s="4"/>
      <c r="P964" s="4"/>
      <c r="Q964" s="4"/>
    </row>
    <row r="965">
      <c r="A965" s="4"/>
      <c r="B965" s="4"/>
      <c r="C965" s="4"/>
      <c r="D965" s="4"/>
      <c r="E965" s="4"/>
      <c r="F965" s="4"/>
      <c r="G965" s="4"/>
      <c r="H965" s="4"/>
      <c r="I965" s="4"/>
      <c r="J965" s="4"/>
      <c r="K965" s="4"/>
      <c r="L965" s="4"/>
      <c r="M965" s="4"/>
      <c r="N965" s="4"/>
      <c r="O965" s="4"/>
      <c r="P965" s="4"/>
      <c r="Q965" s="4"/>
    </row>
    <row r="966">
      <c r="A966" s="4"/>
      <c r="B966" s="4"/>
      <c r="C966" s="4"/>
      <c r="D966" s="4"/>
      <c r="E966" s="4"/>
      <c r="F966" s="4"/>
      <c r="G966" s="4"/>
      <c r="H966" s="4"/>
      <c r="I966" s="4"/>
      <c r="J966" s="4"/>
      <c r="K966" s="4"/>
      <c r="L966" s="4"/>
      <c r="M966" s="4"/>
      <c r="N966" s="4"/>
      <c r="O966" s="4"/>
      <c r="P966" s="4"/>
      <c r="Q966" s="4"/>
    </row>
    <row r="967">
      <c r="A967" s="4"/>
      <c r="B967" s="4"/>
      <c r="C967" s="4"/>
      <c r="D967" s="4"/>
      <c r="E967" s="4"/>
      <c r="F967" s="4"/>
      <c r="G967" s="4"/>
      <c r="H967" s="4"/>
      <c r="I967" s="4"/>
      <c r="J967" s="4"/>
      <c r="K967" s="4"/>
      <c r="L967" s="4"/>
      <c r="M967" s="4"/>
      <c r="N967" s="4"/>
      <c r="O967" s="4"/>
      <c r="P967" s="4"/>
      <c r="Q967" s="4"/>
    </row>
    <row r="968">
      <c r="A968" s="4"/>
      <c r="B968" s="4"/>
      <c r="C968" s="4"/>
      <c r="D968" s="4"/>
      <c r="E968" s="4"/>
      <c r="F968" s="4"/>
      <c r="G968" s="4"/>
      <c r="H968" s="4"/>
      <c r="I968" s="4"/>
      <c r="J968" s="4"/>
      <c r="K968" s="4"/>
      <c r="L968" s="4"/>
      <c r="M968" s="4"/>
      <c r="N968" s="4"/>
      <c r="O968" s="4"/>
      <c r="P968" s="4"/>
      <c r="Q968" s="4"/>
    </row>
    <row r="969">
      <c r="A969" s="4"/>
      <c r="B969" s="4"/>
      <c r="C969" s="4"/>
      <c r="D969" s="4"/>
      <c r="E969" s="4"/>
      <c r="F969" s="4"/>
      <c r="G969" s="4"/>
      <c r="H969" s="4"/>
      <c r="I969" s="4"/>
      <c r="J969" s="4"/>
      <c r="K969" s="4"/>
      <c r="L969" s="4"/>
      <c r="M969" s="4"/>
      <c r="N969" s="4"/>
      <c r="O969" s="4"/>
      <c r="P969" s="4"/>
      <c r="Q969" s="4"/>
    </row>
    <row r="970">
      <c r="A970" s="4"/>
      <c r="B970" s="4"/>
      <c r="C970" s="4"/>
      <c r="D970" s="4"/>
      <c r="E970" s="4"/>
      <c r="F970" s="4"/>
      <c r="G970" s="4"/>
      <c r="H970" s="4"/>
      <c r="I970" s="4"/>
      <c r="J970" s="4"/>
      <c r="K970" s="4"/>
      <c r="L970" s="4"/>
      <c r="M970" s="4"/>
      <c r="N970" s="4"/>
      <c r="O970" s="4"/>
      <c r="P970" s="4"/>
      <c r="Q970" s="4"/>
    </row>
    <row r="971">
      <c r="A971" s="4"/>
      <c r="B971" s="4"/>
      <c r="C971" s="4"/>
      <c r="D971" s="4"/>
      <c r="E971" s="4"/>
      <c r="F971" s="4"/>
      <c r="G971" s="4"/>
      <c r="H971" s="4"/>
      <c r="I971" s="4"/>
      <c r="J971" s="4"/>
      <c r="K971" s="4"/>
      <c r="L971" s="4"/>
      <c r="M971" s="4"/>
      <c r="N971" s="4"/>
      <c r="O971" s="4"/>
      <c r="P971" s="4"/>
      <c r="Q971" s="4"/>
    </row>
    <row r="972">
      <c r="A972" s="4"/>
      <c r="B972" s="4"/>
      <c r="C972" s="4"/>
      <c r="D972" s="4"/>
      <c r="E972" s="4"/>
      <c r="F972" s="4"/>
      <c r="G972" s="4"/>
      <c r="H972" s="4"/>
      <c r="I972" s="4"/>
      <c r="J972" s="4"/>
      <c r="K972" s="4"/>
      <c r="L972" s="4"/>
      <c r="M972" s="4"/>
      <c r="N972" s="4"/>
      <c r="O972" s="4"/>
      <c r="P972" s="4"/>
      <c r="Q972" s="4"/>
    </row>
    <row r="973">
      <c r="A973" s="4"/>
      <c r="B973" s="4"/>
      <c r="C973" s="4"/>
      <c r="D973" s="4"/>
      <c r="E973" s="4"/>
      <c r="F973" s="4"/>
      <c r="G973" s="4"/>
      <c r="H973" s="4"/>
      <c r="I973" s="4"/>
      <c r="J973" s="4"/>
      <c r="K973" s="4"/>
      <c r="L973" s="4"/>
      <c r="M973" s="4"/>
      <c r="N973" s="4"/>
      <c r="O973" s="4"/>
      <c r="P973" s="4"/>
      <c r="Q973" s="4"/>
    </row>
    <row r="974">
      <c r="A974" s="4"/>
      <c r="B974" s="4"/>
      <c r="C974" s="4"/>
      <c r="D974" s="4"/>
      <c r="E974" s="4"/>
      <c r="F974" s="4"/>
      <c r="G974" s="4"/>
      <c r="H974" s="4"/>
      <c r="I974" s="4"/>
      <c r="J974" s="4"/>
      <c r="K974" s="4"/>
      <c r="L974" s="4"/>
      <c r="M974" s="4"/>
      <c r="N974" s="4"/>
      <c r="O974" s="4"/>
      <c r="P974" s="4"/>
      <c r="Q974" s="4"/>
    </row>
    <row r="975">
      <c r="A975" s="4"/>
      <c r="B975" s="4"/>
      <c r="C975" s="4"/>
      <c r="D975" s="4"/>
      <c r="E975" s="4"/>
      <c r="F975" s="4"/>
      <c r="G975" s="4"/>
      <c r="H975" s="4"/>
      <c r="I975" s="4"/>
      <c r="J975" s="4"/>
      <c r="K975" s="4"/>
      <c r="L975" s="4"/>
      <c r="M975" s="4"/>
      <c r="N975" s="4"/>
      <c r="O975" s="4"/>
      <c r="P975" s="4"/>
      <c r="Q975" s="4"/>
    </row>
    <row r="976">
      <c r="A976" s="4"/>
      <c r="B976" s="4"/>
      <c r="C976" s="4"/>
      <c r="D976" s="4"/>
      <c r="E976" s="4"/>
      <c r="F976" s="4"/>
      <c r="G976" s="4"/>
      <c r="H976" s="4"/>
      <c r="I976" s="4"/>
      <c r="J976" s="4"/>
      <c r="K976" s="4"/>
      <c r="L976" s="4"/>
      <c r="M976" s="4"/>
      <c r="N976" s="4"/>
      <c r="O976" s="4"/>
      <c r="P976" s="4"/>
      <c r="Q976" s="4"/>
    </row>
    <row r="977">
      <c r="A977" s="4"/>
      <c r="B977" s="4"/>
      <c r="C977" s="4"/>
      <c r="D977" s="4"/>
      <c r="E977" s="4"/>
      <c r="F977" s="4"/>
      <c r="G977" s="4"/>
      <c r="H977" s="4"/>
      <c r="I977" s="4"/>
      <c r="J977" s="4"/>
      <c r="K977" s="4"/>
      <c r="L977" s="4"/>
      <c r="M977" s="4"/>
      <c r="N977" s="4"/>
      <c r="O977" s="4"/>
      <c r="P977" s="4"/>
      <c r="Q977" s="4"/>
    </row>
    <row r="978">
      <c r="A978" s="4"/>
      <c r="B978" s="4"/>
      <c r="C978" s="4"/>
      <c r="D978" s="4"/>
      <c r="E978" s="4"/>
      <c r="F978" s="4"/>
      <c r="G978" s="4"/>
      <c r="H978" s="4"/>
      <c r="I978" s="4"/>
      <c r="J978" s="4"/>
      <c r="K978" s="4"/>
      <c r="L978" s="4"/>
      <c r="M978" s="4"/>
      <c r="N978" s="4"/>
      <c r="O978" s="4"/>
      <c r="P978" s="4"/>
      <c r="Q978" s="4"/>
    </row>
    <row r="979">
      <c r="A979" s="4"/>
      <c r="B979" s="4"/>
      <c r="C979" s="4"/>
      <c r="D979" s="4"/>
      <c r="E979" s="4"/>
      <c r="F979" s="4"/>
      <c r="G979" s="4"/>
      <c r="H979" s="4"/>
      <c r="I979" s="4"/>
      <c r="J979" s="4"/>
      <c r="K979" s="4"/>
      <c r="L979" s="4"/>
      <c r="M979" s="4"/>
      <c r="N979" s="4"/>
      <c r="O979" s="4"/>
      <c r="P979" s="4"/>
      <c r="Q979" s="4"/>
    </row>
    <row r="980">
      <c r="A980" s="4"/>
      <c r="B980" s="4"/>
      <c r="C980" s="4"/>
      <c r="D980" s="4"/>
      <c r="E980" s="4"/>
      <c r="F980" s="4"/>
      <c r="G980" s="4"/>
      <c r="H980" s="4"/>
      <c r="I980" s="4"/>
      <c r="J980" s="4"/>
      <c r="K980" s="4"/>
      <c r="L980" s="4"/>
      <c r="M980" s="4"/>
      <c r="N980" s="4"/>
      <c r="O980" s="4"/>
      <c r="P980" s="4"/>
      <c r="Q980" s="4"/>
    </row>
    <row r="981">
      <c r="A981" s="4"/>
      <c r="B981" s="4"/>
      <c r="C981" s="4"/>
      <c r="D981" s="4"/>
      <c r="E981" s="4"/>
      <c r="F981" s="4"/>
      <c r="G981" s="4"/>
      <c r="H981" s="4"/>
      <c r="I981" s="4"/>
      <c r="J981" s="4"/>
      <c r="K981" s="4"/>
      <c r="L981" s="4"/>
      <c r="M981" s="4"/>
      <c r="N981" s="4"/>
      <c r="O981" s="4"/>
      <c r="P981" s="4"/>
      <c r="Q981" s="4"/>
    </row>
    <row r="982">
      <c r="A982" s="4"/>
      <c r="B982" s="4"/>
      <c r="C982" s="4"/>
      <c r="D982" s="4"/>
      <c r="E982" s="4"/>
      <c r="F982" s="4"/>
      <c r="G982" s="4"/>
      <c r="H982" s="4"/>
      <c r="I982" s="4"/>
      <c r="J982" s="4"/>
      <c r="K982" s="4"/>
      <c r="L982" s="4"/>
      <c r="M982" s="4"/>
      <c r="N982" s="4"/>
      <c r="O982" s="4"/>
      <c r="P982" s="4"/>
      <c r="Q982" s="4"/>
    </row>
    <row r="983">
      <c r="A983" s="4"/>
      <c r="B983" s="4"/>
      <c r="C983" s="4"/>
      <c r="D983" s="4"/>
      <c r="E983" s="4"/>
      <c r="F983" s="4"/>
      <c r="G983" s="4"/>
      <c r="H983" s="4"/>
      <c r="I983" s="4"/>
      <c r="J983" s="4"/>
      <c r="K983" s="4"/>
      <c r="L983" s="4"/>
      <c r="M983" s="4"/>
      <c r="N983" s="4"/>
      <c r="O983" s="4"/>
      <c r="P983" s="4"/>
      <c r="Q983" s="4"/>
    </row>
    <row r="984">
      <c r="A984" s="4"/>
      <c r="B984" s="4"/>
      <c r="C984" s="4"/>
      <c r="D984" s="4"/>
      <c r="E984" s="4"/>
      <c r="F984" s="4"/>
      <c r="G984" s="4"/>
      <c r="H984" s="4"/>
      <c r="I984" s="4"/>
      <c r="J984" s="4"/>
      <c r="K984" s="4"/>
      <c r="L984" s="4"/>
      <c r="M984" s="4"/>
      <c r="N984" s="4"/>
      <c r="O984" s="4"/>
      <c r="P984" s="4"/>
      <c r="Q984" s="4"/>
    </row>
    <row r="985">
      <c r="A985" s="4"/>
      <c r="B985" s="4"/>
      <c r="C985" s="4"/>
      <c r="D985" s="4"/>
      <c r="E985" s="4"/>
      <c r="F985" s="4"/>
      <c r="G985" s="4"/>
      <c r="H985" s="4"/>
      <c r="I985" s="4"/>
      <c r="J985" s="4"/>
      <c r="K985" s="4"/>
      <c r="L985" s="4"/>
      <c r="M985" s="4"/>
      <c r="N985" s="4"/>
      <c r="O985" s="4"/>
      <c r="P985" s="4"/>
      <c r="Q985" s="4"/>
    </row>
    <row r="986">
      <c r="A986" s="4"/>
      <c r="B986" s="4"/>
      <c r="C986" s="4"/>
      <c r="D986" s="4"/>
      <c r="E986" s="4"/>
      <c r="F986" s="4"/>
      <c r="G986" s="4"/>
      <c r="H986" s="4"/>
      <c r="I986" s="4"/>
      <c r="J986" s="4"/>
      <c r="K986" s="4"/>
      <c r="L986" s="4"/>
      <c r="M986" s="4"/>
      <c r="N986" s="4"/>
      <c r="O986" s="4"/>
      <c r="P986" s="4"/>
      <c r="Q986" s="4"/>
    </row>
    <row r="987">
      <c r="A987" s="4"/>
      <c r="B987" s="4"/>
      <c r="C987" s="4"/>
      <c r="D987" s="4"/>
      <c r="E987" s="4"/>
      <c r="F987" s="4"/>
      <c r="G987" s="4"/>
      <c r="H987" s="4"/>
      <c r="I987" s="4"/>
      <c r="J987" s="4"/>
      <c r="K987" s="4"/>
      <c r="L987" s="4"/>
      <c r="M987" s="4"/>
      <c r="N987" s="4"/>
      <c r="O987" s="4"/>
      <c r="P987" s="4"/>
      <c r="Q987" s="4"/>
    </row>
    <row r="988">
      <c r="A988" s="4"/>
      <c r="B988" s="4"/>
      <c r="C988" s="4"/>
      <c r="D988" s="4"/>
      <c r="E988" s="4"/>
      <c r="F988" s="4"/>
      <c r="G988" s="4"/>
      <c r="H988" s="4"/>
      <c r="I988" s="4"/>
      <c r="J988" s="4"/>
      <c r="K988" s="4"/>
      <c r="L988" s="4"/>
      <c r="M988" s="4"/>
      <c r="N988" s="4"/>
      <c r="O988" s="4"/>
      <c r="P988" s="4"/>
      <c r="Q988" s="4"/>
    </row>
    <row r="989">
      <c r="A989" s="4"/>
      <c r="B989" s="4"/>
      <c r="C989" s="4"/>
      <c r="D989" s="4"/>
      <c r="E989" s="4"/>
      <c r="F989" s="4"/>
      <c r="G989" s="4"/>
      <c r="H989" s="4"/>
      <c r="I989" s="4"/>
      <c r="J989" s="4"/>
      <c r="K989" s="4"/>
      <c r="L989" s="4"/>
      <c r="M989" s="4"/>
      <c r="N989" s="4"/>
      <c r="O989" s="4"/>
      <c r="P989" s="4"/>
      <c r="Q989" s="4"/>
    </row>
    <row r="990">
      <c r="A990" s="4"/>
      <c r="B990" s="4"/>
      <c r="C990" s="4"/>
      <c r="D990" s="4"/>
      <c r="E990" s="4"/>
      <c r="F990" s="4"/>
      <c r="G990" s="4"/>
      <c r="H990" s="4"/>
      <c r="I990" s="4"/>
      <c r="J990" s="4"/>
      <c r="K990" s="4"/>
      <c r="L990" s="4"/>
      <c r="M990" s="4"/>
      <c r="N990" s="4"/>
      <c r="O990" s="4"/>
      <c r="P990" s="4"/>
      <c r="Q990" s="4"/>
    </row>
    <row r="991">
      <c r="A991" s="4"/>
      <c r="B991" s="4"/>
      <c r="C991" s="4"/>
      <c r="D991" s="4"/>
      <c r="E991" s="4"/>
      <c r="F991" s="4"/>
      <c r="G991" s="4"/>
      <c r="H991" s="4"/>
      <c r="I991" s="4"/>
      <c r="J991" s="4"/>
      <c r="K991" s="4"/>
      <c r="L991" s="4"/>
      <c r="M991" s="4"/>
      <c r="N991" s="4"/>
      <c r="O991" s="4"/>
      <c r="P991" s="4"/>
      <c r="Q991" s="4"/>
    </row>
    <row r="992">
      <c r="A992" s="4"/>
      <c r="B992" s="4"/>
      <c r="C992" s="4"/>
      <c r="D992" s="4"/>
      <c r="E992" s="4"/>
      <c r="F992" s="4"/>
      <c r="G992" s="4"/>
      <c r="H992" s="4"/>
      <c r="I992" s="4"/>
      <c r="J992" s="4"/>
      <c r="K992" s="4"/>
      <c r="L992" s="4"/>
      <c r="M992" s="4"/>
      <c r="N992" s="4"/>
      <c r="O992" s="4"/>
      <c r="P992" s="4"/>
      <c r="Q992" s="4"/>
    </row>
    <row r="993">
      <c r="A993" s="4"/>
      <c r="B993" s="4"/>
      <c r="C993" s="4"/>
      <c r="D993" s="4"/>
      <c r="E993" s="4"/>
      <c r="F993" s="4"/>
      <c r="G993" s="4"/>
      <c r="H993" s="4"/>
      <c r="I993" s="4"/>
      <c r="J993" s="4"/>
      <c r="K993" s="4"/>
      <c r="L993" s="4"/>
      <c r="M993" s="4"/>
      <c r="N993" s="4"/>
      <c r="O993" s="4"/>
      <c r="P993" s="4"/>
      <c r="Q993" s="4"/>
    </row>
    <row r="994">
      <c r="A994" s="4"/>
      <c r="B994" s="4"/>
      <c r="C994" s="4"/>
      <c r="D994" s="4"/>
      <c r="E994" s="4"/>
      <c r="F994" s="4"/>
      <c r="G994" s="4"/>
      <c r="H994" s="4"/>
      <c r="I994" s="4"/>
      <c r="J994" s="4"/>
      <c r="K994" s="4"/>
      <c r="L994" s="4"/>
      <c r="M994" s="4"/>
      <c r="N994" s="4"/>
      <c r="O994" s="4"/>
      <c r="P994" s="4"/>
      <c r="Q994" s="4"/>
    </row>
    <row r="995">
      <c r="A995" s="4"/>
      <c r="B995" s="4"/>
      <c r="C995" s="4"/>
      <c r="D995" s="4"/>
      <c r="E995" s="4"/>
      <c r="F995" s="4"/>
      <c r="G995" s="4"/>
      <c r="H995" s="4"/>
      <c r="I995" s="4"/>
      <c r="J995" s="4"/>
      <c r="K995" s="4"/>
      <c r="L995" s="4"/>
      <c r="M995" s="4"/>
      <c r="N995" s="4"/>
      <c r="O995" s="4"/>
      <c r="P995" s="4"/>
      <c r="Q995" s="4"/>
    </row>
    <row r="996">
      <c r="A996" s="4"/>
      <c r="B996" s="4"/>
      <c r="C996" s="4"/>
      <c r="D996" s="4"/>
      <c r="E996" s="4"/>
      <c r="F996" s="4"/>
      <c r="G996" s="4"/>
      <c r="H996" s="4"/>
      <c r="I996" s="4"/>
      <c r="J996" s="4"/>
      <c r="K996" s="4"/>
      <c r="L996" s="4"/>
      <c r="M996" s="4"/>
      <c r="N996" s="4"/>
      <c r="O996" s="4"/>
      <c r="P996" s="4"/>
      <c r="Q996" s="4"/>
    </row>
    <row r="997">
      <c r="A997" s="4"/>
      <c r="B997" s="4"/>
      <c r="C997" s="4"/>
      <c r="D997" s="4"/>
      <c r="E997" s="4"/>
      <c r="F997" s="4"/>
      <c r="G997" s="4"/>
      <c r="H997" s="4"/>
      <c r="I997" s="4"/>
      <c r="J997" s="4"/>
      <c r="K997" s="4"/>
      <c r="L997" s="4"/>
      <c r="M997" s="4"/>
      <c r="N997" s="4"/>
      <c r="O997" s="4"/>
      <c r="P997" s="4"/>
      <c r="Q997" s="4"/>
    </row>
    <row r="998">
      <c r="A998" s="4"/>
      <c r="B998" s="4"/>
      <c r="C998" s="4"/>
      <c r="D998" s="4"/>
      <c r="E998" s="4"/>
      <c r="F998" s="4"/>
      <c r="G998" s="4"/>
      <c r="H998" s="4"/>
      <c r="I998" s="4"/>
      <c r="J998" s="4"/>
      <c r="K998" s="4"/>
      <c r="L998" s="4"/>
      <c r="M998" s="4"/>
      <c r="N998" s="4"/>
      <c r="O998" s="4"/>
      <c r="P998" s="4"/>
      <c r="Q998" s="4"/>
    </row>
    <row r="999">
      <c r="A999" s="4"/>
      <c r="B999" s="4"/>
      <c r="C999" s="4"/>
      <c r="D999" s="4"/>
      <c r="E999" s="4"/>
      <c r="F999" s="4"/>
      <c r="G999" s="4"/>
      <c r="H999" s="4"/>
      <c r="I999" s="4"/>
      <c r="J999" s="4"/>
      <c r="K999" s="4"/>
      <c r="L999" s="4"/>
      <c r="M999" s="4"/>
      <c r="N999" s="4"/>
      <c r="O999" s="4"/>
      <c r="P999" s="4"/>
      <c r="Q999" s="4"/>
    </row>
    <row r="1000">
      <c r="A1000" s="4"/>
      <c r="B1000" s="4"/>
      <c r="C1000" s="4"/>
      <c r="D1000" s="4"/>
      <c r="E1000" s="4"/>
      <c r="F1000" s="4"/>
      <c r="G1000" s="4"/>
      <c r="H1000" s="4"/>
      <c r="I1000" s="4"/>
      <c r="J1000" s="4"/>
      <c r="K1000" s="4"/>
      <c r="L1000" s="4"/>
      <c r="M1000" s="4"/>
      <c r="N1000" s="4"/>
      <c r="O1000" s="4"/>
      <c r="P1000" s="4"/>
      <c r="Q1000" s="4"/>
    </row>
    <row r="1001">
      <c r="A1001" s="4"/>
      <c r="B1001" s="4"/>
      <c r="C1001" s="4"/>
      <c r="D1001" s="4"/>
      <c r="E1001" s="4"/>
      <c r="F1001" s="4"/>
      <c r="G1001" s="4"/>
      <c r="H1001" s="4"/>
      <c r="I1001" s="4"/>
      <c r="J1001" s="4"/>
      <c r="K1001" s="4"/>
      <c r="L1001" s="4"/>
      <c r="M1001" s="4"/>
      <c r="N1001" s="4"/>
      <c r="O1001" s="4"/>
      <c r="P1001" s="4"/>
      <c r="Q1001" s="4"/>
    </row>
    <row r="1002">
      <c r="A1002" s="4"/>
      <c r="B1002" s="4"/>
      <c r="C1002" s="4"/>
      <c r="D1002" s="4"/>
      <c r="E1002" s="4"/>
      <c r="F1002" s="4"/>
      <c r="G1002" s="4"/>
      <c r="H1002" s="4"/>
      <c r="I1002" s="4"/>
      <c r="J1002" s="4"/>
      <c r="K1002" s="4"/>
      <c r="L1002" s="4"/>
      <c r="M1002" s="4"/>
      <c r="N1002" s="4"/>
      <c r="O1002" s="4"/>
      <c r="P1002" s="4"/>
      <c r="Q1002" s="4"/>
    </row>
    <row r="1003">
      <c r="A1003" s="4"/>
      <c r="B1003" s="4"/>
      <c r="C1003" s="4"/>
      <c r="D1003" s="4"/>
      <c r="E1003" s="4"/>
      <c r="F1003" s="4"/>
      <c r="G1003" s="4"/>
      <c r="H1003" s="4"/>
      <c r="I1003" s="4"/>
      <c r="J1003" s="4"/>
      <c r="K1003" s="4"/>
      <c r="L1003" s="4"/>
      <c r="M1003" s="4"/>
      <c r="N1003" s="4"/>
      <c r="O1003" s="4"/>
      <c r="P1003" s="4"/>
      <c r="Q1003" s="4"/>
    </row>
    <row r="1004">
      <c r="A1004" s="4"/>
      <c r="B1004" s="4"/>
      <c r="C1004" s="4"/>
      <c r="D1004" s="4"/>
      <c r="E1004" s="4"/>
      <c r="F1004" s="4"/>
      <c r="G1004" s="4"/>
      <c r="H1004" s="4"/>
      <c r="I1004" s="4"/>
      <c r="J1004" s="4"/>
      <c r="K1004" s="4"/>
      <c r="L1004" s="4"/>
      <c r="M1004" s="4"/>
      <c r="N1004" s="4"/>
      <c r="O1004" s="4"/>
      <c r="P1004" s="4"/>
      <c r="Q1004" s="4"/>
    </row>
    <row r="1005">
      <c r="A1005" s="4"/>
      <c r="B1005" s="4"/>
      <c r="C1005" s="4"/>
      <c r="D1005" s="4"/>
      <c r="E1005" s="4"/>
      <c r="F1005" s="4"/>
      <c r="G1005" s="4"/>
      <c r="H1005" s="4"/>
      <c r="I1005" s="4"/>
      <c r="J1005" s="4"/>
      <c r="K1005" s="4"/>
      <c r="L1005" s="4"/>
      <c r="M1005" s="4"/>
      <c r="N1005" s="4"/>
      <c r="O1005" s="4"/>
      <c r="P1005" s="4"/>
      <c r="Q1005" s="4"/>
    </row>
    <row r="1006">
      <c r="A1006" s="4"/>
      <c r="B1006" s="4"/>
      <c r="C1006" s="4"/>
      <c r="D1006" s="4"/>
      <c r="E1006" s="4"/>
      <c r="F1006" s="4"/>
      <c r="G1006" s="4"/>
      <c r="H1006" s="4"/>
      <c r="I1006" s="4"/>
      <c r="J1006" s="4"/>
      <c r="K1006" s="4"/>
      <c r="L1006" s="4"/>
      <c r="M1006" s="4"/>
      <c r="N1006" s="4"/>
      <c r="O1006" s="4"/>
      <c r="P1006" s="4"/>
      <c r="Q1006" s="4"/>
    </row>
    <row r="1007">
      <c r="A1007" s="4"/>
      <c r="B1007" s="4"/>
      <c r="C1007" s="4"/>
      <c r="D1007" s="4"/>
      <c r="E1007" s="4"/>
      <c r="F1007" s="4"/>
      <c r="G1007" s="4"/>
      <c r="H1007" s="4"/>
      <c r="I1007" s="4"/>
      <c r="J1007" s="4"/>
      <c r="K1007" s="4"/>
      <c r="L1007" s="4"/>
      <c r="M1007" s="4"/>
      <c r="N1007" s="4"/>
      <c r="O1007" s="4"/>
      <c r="P1007" s="4"/>
      <c r="Q1007" s="4"/>
    </row>
    <row r="1008">
      <c r="A1008" s="4"/>
      <c r="B1008" s="4"/>
      <c r="C1008" s="4"/>
      <c r="D1008" s="4"/>
      <c r="E1008" s="4"/>
      <c r="F1008" s="4"/>
      <c r="G1008" s="4"/>
      <c r="H1008" s="4"/>
      <c r="I1008" s="4"/>
      <c r="J1008" s="4"/>
      <c r="K1008" s="4"/>
      <c r="L1008" s="4"/>
      <c r="M1008" s="4"/>
      <c r="N1008" s="4"/>
      <c r="O1008" s="4"/>
      <c r="P1008" s="4"/>
      <c r="Q1008" s="4"/>
    </row>
    <row r="1009">
      <c r="A1009" s="4"/>
      <c r="B1009" s="4"/>
      <c r="C1009" s="4"/>
      <c r="D1009" s="4"/>
      <c r="E1009" s="4"/>
      <c r="F1009" s="4"/>
      <c r="G1009" s="4"/>
      <c r="H1009" s="4"/>
      <c r="I1009" s="4"/>
      <c r="J1009" s="4"/>
      <c r="K1009" s="4"/>
      <c r="L1009" s="4"/>
      <c r="M1009" s="4"/>
      <c r="N1009" s="4"/>
      <c r="O1009" s="4"/>
      <c r="P1009" s="4"/>
      <c r="Q1009" s="4"/>
    </row>
    <row r="1010">
      <c r="A1010" s="4"/>
      <c r="B1010" s="4"/>
      <c r="C1010" s="4"/>
      <c r="D1010" s="4"/>
      <c r="E1010" s="4"/>
      <c r="F1010" s="4"/>
      <c r="G1010" s="4"/>
      <c r="H1010" s="4"/>
      <c r="I1010" s="4"/>
      <c r="J1010" s="4"/>
      <c r="K1010" s="4"/>
      <c r="L1010" s="4"/>
      <c r="M1010" s="4"/>
      <c r="N1010" s="4"/>
      <c r="O1010" s="4"/>
      <c r="P1010" s="4"/>
      <c r="Q1010" s="4"/>
    </row>
    <row r="1011">
      <c r="A1011" s="4"/>
      <c r="B1011" s="4"/>
      <c r="C1011" s="4"/>
      <c r="D1011" s="4"/>
      <c r="E1011" s="4"/>
      <c r="F1011" s="4"/>
      <c r="G1011" s="4"/>
      <c r="H1011" s="4"/>
      <c r="I1011" s="4"/>
      <c r="J1011" s="4"/>
      <c r="K1011" s="4"/>
      <c r="L1011" s="4"/>
      <c r="M1011" s="4"/>
      <c r="N1011" s="4"/>
      <c r="O1011" s="4"/>
      <c r="P1011" s="4"/>
      <c r="Q1011" s="4"/>
    </row>
    <row r="1012">
      <c r="A1012" s="4"/>
      <c r="B1012" s="4"/>
      <c r="C1012" s="4"/>
      <c r="D1012" s="4"/>
      <c r="E1012" s="4"/>
      <c r="F1012" s="4"/>
      <c r="G1012" s="4"/>
      <c r="H1012" s="4"/>
      <c r="I1012" s="4"/>
      <c r="J1012" s="4"/>
      <c r="K1012" s="4"/>
      <c r="L1012" s="4"/>
      <c r="M1012" s="4"/>
      <c r="N1012" s="4"/>
      <c r="O1012" s="4"/>
      <c r="P1012" s="4"/>
      <c r="Q1012" s="4"/>
    </row>
    <row r="1013">
      <c r="A1013" s="4"/>
      <c r="B1013" s="4"/>
      <c r="C1013" s="4"/>
      <c r="D1013" s="4"/>
      <c r="E1013" s="4"/>
      <c r="F1013" s="4"/>
      <c r="G1013" s="4"/>
      <c r="H1013" s="4"/>
      <c r="I1013" s="4"/>
      <c r="J1013" s="4"/>
      <c r="K1013" s="4"/>
      <c r="L1013" s="4"/>
      <c r="M1013" s="4"/>
      <c r="N1013" s="4"/>
      <c r="O1013" s="4"/>
      <c r="P1013" s="4"/>
      <c r="Q1013" s="4"/>
    </row>
    <row r="1014">
      <c r="A1014" s="4"/>
      <c r="B1014" s="4"/>
      <c r="C1014" s="4"/>
      <c r="D1014" s="4"/>
      <c r="E1014" s="4"/>
      <c r="F1014" s="4"/>
      <c r="G1014" s="4"/>
      <c r="H1014" s="4"/>
      <c r="I1014" s="4"/>
      <c r="J1014" s="4"/>
      <c r="K1014" s="4"/>
      <c r="L1014" s="4"/>
      <c r="M1014" s="4"/>
      <c r="N1014" s="4"/>
      <c r="O1014" s="4"/>
      <c r="P1014" s="4"/>
      <c r="Q1014" s="4"/>
    </row>
    <row r="1015">
      <c r="A1015" s="4"/>
      <c r="B1015" s="4"/>
      <c r="C1015" s="4"/>
      <c r="D1015" s="4"/>
      <c r="E1015" s="4"/>
      <c r="F1015" s="4"/>
      <c r="G1015" s="4"/>
      <c r="H1015" s="4"/>
      <c r="I1015" s="4"/>
      <c r="J1015" s="4"/>
      <c r="K1015" s="4"/>
      <c r="L1015" s="4"/>
      <c r="M1015" s="4"/>
      <c r="N1015" s="4"/>
      <c r="O1015" s="4"/>
      <c r="P1015" s="4"/>
      <c r="Q1015" s="4"/>
    </row>
    <row r="1016">
      <c r="A1016" s="4"/>
      <c r="B1016" s="4"/>
      <c r="C1016" s="4"/>
      <c r="D1016" s="4"/>
      <c r="E1016" s="4"/>
      <c r="F1016" s="4"/>
      <c r="G1016" s="4"/>
      <c r="H1016" s="4"/>
      <c r="I1016" s="4"/>
      <c r="J1016" s="4"/>
      <c r="K1016" s="4"/>
      <c r="L1016" s="4"/>
      <c r="M1016" s="4"/>
      <c r="N1016" s="4"/>
      <c r="O1016" s="4"/>
      <c r="P1016" s="4"/>
      <c r="Q1016" s="4"/>
    </row>
    <row r="1017">
      <c r="A1017" s="4"/>
      <c r="B1017" s="4"/>
      <c r="C1017" s="4"/>
      <c r="D1017" s="4"/>
      <c r="E1017" s="4"/>
      <c r="F1017" s="4"/>
      <c r="G1017" s="4"/>
      <c r="H1017" s="4"/>
      <c r="I1017" s="4"/>
      <c r="J1017" s="4"/>
      <c r="K1017" s="4"/>
      <c r="L1017" s="4"/>
      <c r="M1017" s="4"/>
      <c r="N1017" s="4"/>
      <c r="O1017" s="4"/>
      <c r="P1017" s="4"/>
      <c r="Q1017" s="4"/>
    </row>
    <row r="1018">
      <c r="A1018" s="4"/>
      <c r="B1018" s="4"/>
      <c r="C1018" s="4"/>
      <c r="D1018" s="4"/>
      <c r="E1018" s="4"/>
      <c r="F1018" s="4"/>
      <c r="G1018" s="4"/>
      <c r="H1018" s="4"/>
      <c r="I1018" s="4"/>
      <c r="J1018" s="4"/>
      <c r="K1018" s="4"/>
      <c r="L1018" s="4"/>
      <c r="M1018" s="4"/>
      <c r="N1018" s="4"/>
      <c r="O1018" s="4"/>
      <c r="P1018" s="4"/>
      <c r="Q1018" s="4"/>
    </row>
    <row r="1019">
      <c r="A1019" s="4"/>
      <c r="B1019" s="4"/>
      <c r="C1019" s="4"/>
      <c r="D1019" s="4"/>
      <c r="E1019" s="4"/>
      <c r="F1019" s="4"/>
      <c r="G1019" s="4"/>
      <c r="H1019" s="4"/>
      <c r="I1019" s="4"/>
      <c r="J1019" s="4"/>
      <c r="K1019" s="4"/>
      <c r="L1019" s="4"/>
      <c r="M1019" s="4"/>
      <c r="N1019" s="4"/>
      <c r="O1019" s="4"/>
      <c r="P1019" s="4"/>
      <c r="Q1019" s="4"/>
    </row>
    <row r="1020">
      <c r="A1020" s="4"/>
      <c r="B1020" s="4"/>
      <c r="C1020" s="4"/>
      <c r="D1020" s="4"/>
      <c r="E1020" s="4"/>
      <c r="F1020" s="4"/>
      <c r="G1020" s="4"/>
      <c r="H1020" s="4"/>
      <c r="I1020" s="4"/>
      <c r="J1020" s="4"/>
      <c r="K1020" s="4"/>
      <c r="L1020" s="4"/>
      <c r="M1020" s="4"/>
      <c r="N1020" s="4"/>
      <c r="O1020" s="4"/>
      <c r="P1020" s="4"/>
      <c r="Q1020" s="4"/>
    </row>
    <row r="1021">
      <c r="A1021" s="4"/>
      <c r="B1021" s="4"/>
      <c r="C1021" s="4"/>
      <c r="D1021" s="4"/>
      <c r="E1021" s="4"/>
      <c r="F1021" s="4"/>
      <c r="G1021" s="4"/>
      <c r="H1021" s="4"/>
      <c r="I1021" s="4"/>
      <c r="J1021" s="4"/>
      <c r="K1021" s="4"/>
      <c r="L1021" s="4"/>
      <c r="M1021" s="4"/>
      <c r="N1021" s="4"/>
      <c r="O1021" s="4"/>
      <c r="P1021" s="4"/>
      <c r="Q1021" s="4"/>
    </row>
    <row r="1022">
      <c r="A1022" s="4"/>
      <c r="B1022" s="4"/>
      <c r="C1022" s="4"/>
      <c r="D1022" s="4"/>
      <c r="E1022" s="4"/>
      <c r="F1022" s="4"/>
      <c r="G1022" s="4"/>
      <c r="H1022" s="4"/>
      <c r="I1022" s="4"/>
      <c r="J1022" s="4"/>
      <c r="K1022" s="4"/>
      <c r="L1022" s="4"/>
      <c r="M1022" s="4"/>
      <c r="N1022" s="4"/>
      <c r="O1022" s="4"/>
      <c r="P1022" s="4"/>
      <c r="Q1022" s="4"/>
    </row>
    <row r="1023">
      <c r="A1023" s="4"/>
      <c r="B1023" s="4"/>
      <c r="C1023" s="4"/>
      <c r="D1023" s="4"/>
      <c r="E1023" s="4"/>
      <c r="F1023" s="4"/>
      <c r="G1023" s="4"/>
      <c r="H1023" s="4"/>
      <c r="I1023" s="4"/>
      <c r="J1023" s="4"/>
      <c r="K1023" s="4"/>
      <c r="L1023" s="4"/>
      <c r="M1023" s="4"/>
      <c r="N1023" s="4"/>
      <c r="O1023" s="4"/>
      <c r="P1023" s="4"/>
      <c r="Q1023" s="4"/>
    </row>
    <row r="1024">
      <c r="A1024" s="4"/>
      <c r="B1024" s="4"/>
      <c r="C1024" s="4"/>
      <c r="D1024" s="4"/>
      <c r="E1024" s="4"/>
      <c r="F1024" s="4"/>
      <c r="G1024" s="4"/>
      <c r="H1024" s="4"/>
      <c r="I1024" s="4"/>
      <c r="J1024" s="4"/>
      <c r="K1024" s="4"/>
      <c r="L1024" s="4"/>
      <c r="M1024" s="4"/>
      <c r="N1024" s="4"/>
      <c r="O1024" s="4"/>
      <c r="P1024" s="4"/>
      <c r="Q1024" s="4"/>
    </row>
    <row r="1025">
      <c r="A1025" s="4"/>
      <c r="B1025" s="4"/>
      <c r="C1025" s="4"/>
      <c r="D1025" s="4"/>
      <c r="E1025" s="4"/>
      <c r="F1025" s="4"/>
      <c r="G1025" s="4"/>
      <c r="H1025" s="4"/>
      <c r="I1025" s="4"/>
      <c r="J1025" s="4"/>
      <c r="K1025" s="4"/>
      <c r="L1025" s="4"/>
      <c r="M1025" s="4"/>
      <c r="N1025" s="4"/>
      <c r="O1025" s="4"/>
      <c r="P1025" s="4"/>
      <c r="Q1025" s="4"/>
    </row>
    <row r="1026">
      <c r="A1026" s="4"/>
      <c r="B1026" s="4"/>
      <c r="C1026" s="4"/>
      <c r="D1026" s="4"/>
      <c r="E1026" s="4"/>
      <c r="F1026" s="4"/>
      <c r="G1026" s="4"/>
      <c r="H1026" s="4"/>
      <c r="I1026" s="4"/>
      <c r="J1026" s="4"/>
      <c r="K1026" s="4"/>
      <c r="L1026" s="4"/>
      <c r="M1026" s="4"/>
      <c r="N1026" s="4"/>
      <c r="O1026" s="4"/>
      <c r="P1026" s="4"/>
      <c r="Q1026" s="4"/>
    </row>
    <row r="1027">
      <c r="A1027" s="4"/>
      <c r="B1027" s="4"/>
      <c r="C1027" s="4"/>
      <c r="D1027" s="4"/>
      <c r="E1027" s="4"/>
      <c r="F1027" s="4"/>
      <c r="G1027" s="4"/>
      <c r="H1027" s="4"/>
      <c r="I1027" s="4"/>
      <c r="J1027" s="4"/>
      <c r="K1027" s="4"/>
      <c r="L1027" s="4"/>
      <c r="M1027" s="4"/>
      <c r="N1027" s="4"/>
      <c r="O1027" s="4"/>
      <c r="P1027" s="4"/>
      <c r="Q1027" s="4"/>
    </row>
    <row r="1028">
      <c r="A1028" s="4"/>
      <c r="B1028" s="4"/>
      <c r="C1028" s="4"/>
      <c r="D1028" s="4"/>
      <c r="E1028" s="4"/>
      <c r="F1028" s="4"/>
      <c r="G1028" s="4"/>
      <c r="H1028" s="4"/>
      <c r="I1028" s="4"/>
      <c r="J1028" s="4"/>
      <c r="K1028" s="4"/>
      <c r="L1028" s="4"/>
      <c r="M1028" s="4"/>
      <c r="N1028" s="4"/>
      <c r="O1028" s="4"/>
      <c r="P1028" s="4"/>
      <c r="Q1028" s="4"/>
    </row>
    <row r="1029">
      <c r="A1029" s="4"/>
      <c r="B1029" s="4"/>
      <c r="C1029" s="4"/>
      <c r="D1029" s="4"/>
      <c r="E1029" s="4"/>
      <c r="F1029" s="4"/>
      <c r="G1029" s="4"/>
      <c r="H1029" s="4"/>
      <c r="I1029" s="4"/>
      <c r="J1029" s="4"/>
      <c r="K1029" s="4"/>
      <c r="L1029" s="4"/>
      <c r="M1029" s="4"/>
      <c r="N1029" s="4"/>
      <c r="O1029" s="4"/>
      <c r="P1029" s="4"/>
      <c r="Q1029" s="4"/>
    </row>
  </sheetData>
  <mergeCells count="289">
    <mergeCell ref="C20:P20"/>
    <mergeCell ref="C109:E109"/>
    <mergeCell ref="F109:H109"/>
    <mergeCell ref="I109:K109"/>
    <mergeCell ref="C110:E110"/>
    <mergeCell ref="F110:H110"/>
    <mergeCell ref="I110:K110"/>
    <mergeCell ref="F113:H113"/>
    <mergeCell ref="I113:K113"/>
    <mergeCell ref="C111:E111"/>
    <mergeCell ref="F111:H111"/>
    <mergeCell ref="I111:K111"/>
    <mergeCell ref="C112:E112"/>
    <mergeCell ref="F112:H112"/>
    <mergeCell ref="I112:K112"/>
    <mergeCell ref="C113:E113"/>
    <mergeCell ref="F116:H116"/>
    <mergeCell ref="I116:K116"/>
    <mergeCell ref="C114:E114"/>
    <mergeCell ref="F114:H114"/>
    <mergeCell ref="I114:K114"/>
    <mergeCell ref="C115:E115"/>
    <mergeCell ref="F115:H115"/>
    <mergeCell ref="I115:K115"/>
    <mergeCell ref="C116:E116"/>
    <mergeCell ref="F119:H119"/>
    <mergeCell ref="I119:K119"/>
    <mergeCell ref="C117:E117"/>
    <mergeCell ref="F117:H117"/>
    <mergeCell ref="I117:K117"/>
    <mergeCell ref="C118:E118"/>
    <mergeCell ref="F118:H118"/>
    <mergeCell ref="I118:K118"/>
    <mergeCell ref="C119:E119"/>
    <mergeCell ref="F131:H131"/>
    <mergeCell ref="I131:K131"/>
    <mergeCell ref="C129:E129"/>
    <mergeCell ref="F129:H129"/>
    <mergeCell ref="I129:K129"/>
    <mergeCell ref="C130:E130"/>
    <mergeCell ref="F130:H130"/>
    <mergeCell ref="I130:K130"/>
    <mergeCell ref="C131:E131"/>
    <mergeCell ref="F134:H134"/>
    <mergeCell ref="I134:K134"/>
    <mergeCell ref="C132:E132"/>
    <mergeCell ref="F132:H132"/>
    <mergeCell ref="I132:K132"/>
    <mergeCell ref="C133:E133"/>
    <mergeCell ref="F133:H133"/>
    <mergeCell ref="I133:K133"/>
    <mergeCell ref="C134:E134"/>
    <mergeCell ref="F137:H137"/>
    <mergeCell ref="I137:K137"/>
    <mergeCell ref="C135:E135"/>
    <mergeCell ref="F135:H135"/>
    <mergeCell ref="I135:K135"/>
    <mergeCell ref="C136:E136"/>
    <mergeCell ref="F136:H136"/>
    <mergeCell ref="I136:K136"/>
    <mergeCell ref="C137:E137"/>
    <mergeCell ref="F140:H140"/>
    <mergeCell ref="I140:K140"/>
    <mergeCell ref="C138:E138"/>
    <mergeCell ref="F138:H138"/>
    <mergeCell ref="I138:K138"/>
    <mergeCell ref="C139:E139"/>
    <mergeCell ref="F139:H139"/>
    <mergeCell ref="I139:K139"/>
    <mergeCell ref="C140:E140"/>
    <mergeCell ref="F143:H143"/>
    <mergeCell ref="I143:K143"/>
    <mergeCell ref="C141:E141"/>
    <mergeCell ref="F141:H141"/>
    <mergeCell ref="I141:K141"/>
    <mergeCell ref="C142:E142"/>
    <mergeCell ref="F142:H142"/>
    <mergeCell ref="I142:K142"/>
    <mergeCell ref="C143:E143"/>
    <mergeCell ref="F146:H146"/>
    <mergeCell ref="I146:K146"/>
    <mergeCell ref="C144:E144"/>
    <mergeCell ref="F144:H144"/>
    <mergeCell ref="I144:K144"/>
    <mergeCell ref="C145:E145"/>
    <mergeCell ref="F145:H145"/>
    <mergeCell ref="I145:K145"/>
    <mergeCell ref="C146:E146"/>
    <mergeCell ref="F149:H149"/>
    <mergeCell ref="I149:K149"/>
    <mergeCell ref="C147:E147"/>
    <mergeCell ref="F147:H147"/>
    <mergeCell ref="I147:K147"/>
    <mergeCell ref="C148:E148"/>
    <mergeCell ref="F148:H148"/>
    <mergeCell ref="I148:K148"/>
    <mergeCell ref="C149:E149"/>
    <mergeCell ref="F152:H152"/>
    <mergeCell ref="I152:K152"/>
    <mergeCell ref="C150:E150"/>
    <mergeCell ref="F150:H150"/>
    <mergeCell ref="I150:K150"/>
    <mergeCell ref="C151:E151"/>
    <mergeCell ref="F151:H151"/>
    <mergeCell ref="I151:K151"/>
    <mergeCell ref="C152:E152"/>
    <mergeCell ref="F155:H155"/>
    <mergeCell ref="I155:K155"/>
    <mergeCell ref="C153:E153"/>
    <mergeCell ref="F153:H153"/>
    <mergeCell ref="I153:K153"/>
    <mergeCell ref="C154:E154"/>
    <mergeCell ref="F154:H154"/>
    <mergeCell ref="I154:K154"/>
    <mergeCell ref="C155:E155"/>
    <mergeCell ref="F158:H158"/>
    <mergeCell ref="I158:K158"/>
    <mergeCell ref="C156:E156"/>
    <mergeCell ref="F156:H156"/>
    <mergeCell ref="I156:K156"/>
    <mergeCell ref="C157:E157"/>
    <mergeCell ref="F157:H157"/>
    <mergeCell ref="I157:K157"/>
    <mergeCell ref="C158:E158"/>
    <mergeCell ref="F161:H161"/>
    <mergeCell ref="I161:K161"/>
    <mergeCell ref="C159:E159"/>
    <mergeCell ref="F159:H159"/>
    <mergeCell ref="I159:K159"/>
    <mergeCell ref="C160:E160"/>
    <mergeCell ref="F160:H160"/>
    <mergeCell ref="I160:K160"/>
    <mergeCell ref="C161:E161"/>
    <mergeCell ref="F164:H164"/>
    <mergeCell ref="I164:K164"/>
    <mergeCell ref="C162:E162"/>
    <mergeCell ref="F162:H162"/>
    <mergeCell ref="I162:K162"/>
    <mergeCell ref="C163:E163"/>
    <mergeCell ref="F163:H163"/>
    <mergeCell ref="I163:K163"/>
    <mergeCell ref="C164:E164"/>
    <mergeCell ref="F167:H167"/>
    <mergeCell ref="I167:K167"/>
    <mergeCell ref="C165:E165"/>
    <mergeCell ref="F165:H165"/>
    <mergeCell ref="I165:K165"/>
    <mergeCell ref="C166:E166"/>
    <mergeCell ref="F166:H166"/>
    <mergeCell ref="I166:K166"/>
    <mergeCell ref="C167:E167"/>
    <mergeCell ref="F191:H191"/>
    <mergeCell ref="I191:K191"/>
    <mergeCell ref="C189:E189"/>
    <mergeCell ref="F189:H189"/>
    <mergeCell ref="I189:K189"/>
    <mergeCell ref="C190:E190"/>
    <mergeCell ref="F190:H190"/>
    <mergeCell ref="I190:K190"/>
    <mergeCell ref="C191:E191"/>
    <mergeCell ref="F194:H194"/>
    <mergeCell ref="I194:K194"/>
    <mergeCell ref="C192:E192"/>
    <mergeCell ref="F192:H192"/>
    <mergeCell ref="I192:K192"/>
    <mergeCell ref="C193:E193"/>
    <mergeCell ref="F193:H193"/>
    <mergeCell ref="I193:K193"/>
    <mergeCell ref="C194:E194"/>
    <mergeCell ref="F197:H197"/>
    <mergeCell ref="I197:K197"/>
    <mergeCell ref="C195:E195"/>
    <mergeCell ref="F195:H195"/>
    <mergeCell ref="I195:K195"/>
    <mergeCell ref="C196:E196"/>
    <mergeCell ref="F196:H196"/>
    <mergeCell ref="I196:K196"/>
    <mergeCell ref="C197:E197"/>
    <mergeCell ref="F200:H200"/>
    <mergeCell ref="I200:K200"/>
    <mergeCell ref="C198:E198"/>
    <mergeCell ref="F198:H198"/>
    <mergeCell ref="I198:K198"/>
    <mergeCell ref="C199:E199"/>
    <mergeCell ref="F199:H199"/>
    <mergeCell ref="I199:K199"/>
    <mergeCell ref="C200:E200"/>
    <mergeCell ref="F203:H203"/>
    <mergeCell ref="I203:K203"/>
    <mergeCell ref="C201:E201"/>
    <mergeCell ref="F201:H201"/>
    <mergeCell ref="I201:K201"/>
    <mergeCell ref="C202:E202"/>
    <mergeCell ref="F202:H202"/>
    <mergeCell ref="I202:K202"/>
    <mergeCell ref="C203:E203"/>
    <mergeCell ref="F122:H122"/>
    <mergeCell ref="I122:K122"/>
    <mergeCell ref="C120:E120"/>
    <mergeCell ref="F120:H120"/>
    <mergeCell ref="I120:K120"/>
    <mergeCell ref="C121:E121"/>
    <mergeCell ref="F121:H121"/>
    <mergeCell ref="I121:K121"/>
    <mergeCell ref="C122:E122"/>
    <mergeCell ref="F125:H125"/>
    <mergeCell ref="I125:K125"/>
    <mergeCell ref="C123:E123"/>
    <mergeCell ref="F123:H123"/>
    <mergeCell ref="I123:K123"/>
    <mergeCell ref="C124:E124"/>
    <mergeCell ref="F124:H124"/>
    <mergeCell ref="I124:K124"/>
    <mergeCell ref="C125:E125"/>
    <mergeCell ref="F128:H128"/>
    <mergeCell ref="I128:K128"/>
    <mergeCell ref="C126:E126"/>
    <mergeCell ref="F126:H126"/>
    <mergeCell ref="I126:K126"/>
    <mergeCell ref="C127:E127"/>
    <mergeCell ref="F127:H127"/>
    <mergeCell ref="I127:K127"/>
    <mergeCell ref="C128:E128"/>
    <mergeCell ref="C204:E204"/>
    <mergeCell ref="F204:H204"/>
    <mergeCell ref="I204:K204"/>
    <mergeCell ref="F170:H170"/>
    <mergeCell ref="I170:K170"/>
    <mergeCell ref="C168:E168"/>
    <mergeCell ref="F168:H168"/>
    <mergeCell ref="I168:K168"/>
    <mergeCell ref="C169:E169"/>
    <mergeCell ref="F169:H169"/>
    <mergeCell ref="I169:K169"/>
    <mergeCell ref="C170:E170"/>
    <mergeCell ref="F173:H173"/>
    <mergeCell ref="I173:K173"/>
    <mergeCell ref="C171:E171"/>
    <mergeCell ref="F171:H171"/>
    <mergeCell ref="I171:K171"/>
    <mergeCell ref="C172:E172"/>
    <mergeCell ref="F172:H172"/>
    <mergeCell ref="I172:K172"/>
    <mergeCell ref="C173:E173"/>
    <mergeCell ref="F176:H176"/>
    <mergeCell ref="I176:K176"/>
    <mergeCell ref="C174:E174"/>
    <mergeCell ref="F174:H174"/>
    <mergeCell ref="I174:K174"/>
    <mergeCell ref="C175:E175"/>
    <mergeCell ref="F175:H175"/>
    <mergeCell ref="I175:K175"/>
    <mergeCell ref="C176:E176"/>
    <mergeCell ref="F179:H179"/>
    <mergeCell ref="I179:K179"/>
    <mergeCell ref="C177:E177"/>
    <mergeCell ref="F177:H177"/>
    <mergeCell ref="I177:K177"/>
    <mergeCell ref="C178:E178"/>
    <mergeCell ref="F178:H178"/>
    <mergeCell ref="I178:K178"/>
    <mergeCell ref="C179:E179"/>
    <mergeCell ref="F182:H182"/>
    <mergeCell ref="I182:K182"/>
    <mergeCell ref="C180:E180"/>
    <mergeCell ref="F180:H180"/>
    <mergeCell ref="I180:K180"/>
    <mergeCell ref="C181:E181"/>
    <mergeCell ref="F181:H181"/>
    <mergeCell ref="I181:K181"/>
    <mergeCell ref="C182:E182"/>
    <mergeCell ref="F185:H185"/>
    <mergeCell ref="I185:K185"/>
    <mergeCell ref="C183:E183"/>
    <mergeCell ref="F183:H183"/>
    <mergeCell ref="I183:K183"/>
    <mergeCell ref="C184:E184"/>
    <mergeCell ref="F184:H184"/>
    <mergeCell ref="I184:K184"/>
    <mergeCell ref="C185:E185"/>
    <mergeCell ref="F188:H188"/>
    <mergeCell ref="I188:K188"/>
    <mergeCell ref="C186:E186"/>
    <mergeCell ref="F186:H186"/>
    <mergeCell ref="I186:K186"/>
    <mergeCell ref="C187:E187"/>
    <mergeCell ref="F187:H187"/>
    <mergeCell ref="I187:K187"/>
    <mergeCell ref="C188:E188"/>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37.25"/>
    <col customWidth="1" min="12" max="12" width="13.25"/>
    <col customWidth="1" min="34" max="34" width="12.88"/>
  </cols>
  <sheetData>
    <row r="1">
      <c r="A1" s="411" t="s">
        <v>672</v>
      </c>
      <c r="B1" s="353"/>
      <c r="C1" s="256"/>
      <c r="D1" s="256"/>
      <c r="E1" s="256"/>
      <c r="F1" s="256"/>
      <c r="G1" s="4"/>
      <c r="H1" s="4"/>
      <c r="I1" s="4"/>
      <c r="J1" s="4"/>
      <c r="K1" s="4"/>
      <c r="L1" s="4"/>
      <c r="M1" s="4"/>
      <c r="N1" s="4"/>
      <c r="O1" s="4"/>
      <c r="P1" s="4"/>
    </row>
    <row r="2">
      <c r="A2" s="354"/>
      <c r="B2" s="355" t="s">
        <v>689</v>
      </c>
      <c r="C2" s="356">
        <v>44656.0</v>
      </c>
      <c r="D2" s="331"/>
      <c r="E2" s="355" t="s">
        <v>690</v>
      </c>
      <c r="F2" s="357" t="s">
        <v>691</v>
      </c>
      <c r="G2" s="4"/>
      <c r="H2" s="325"/>
      <c r="I2" s="358" t="s">
        <v>690</v>
      </c>
      <c r="J2" s="357" t="s">
        <v>692</v>
      </c>
      <c r="K2" s="234" t="s">
        <v>693</v>
      </c>
      <c r="L2" s="4"/>
      <c r="M2" s="4"/>
      <c r="N2" s="4"/>
      <c r="O2" s="4"/>
      <c r="P2" s="4"/>
    </row>
    <row r="3">
      <c r="A3" s="354"/>
      <c r="B3" s="355" t="s">
        <v>694</v>
      </c>
      <c r="C3" s="356">
        <v>44667.0</v>
      </c>
      <c r="D3" s="331"/>
      <c r="E3" s="331">
        <v>0.0</v>
      </c>
      <c r="F3" s="359">
        <f>C7</f>
        <v>177.5</v>
      </c>
      <c r="G3" s="4"/>
      <c r="H3" s="240"/>
      <c r="I3" s="239">
        <v>0.0</v>
      </c>
      <c r="J3" s="359">
        <f>C7</f>
        <v>177.5</v>
      </c>
      <c r="K3" s="360">
        <f>F3</f>
        <v>177.5</v>
      </c>
      <c r="L3" s="4"/>
      <c r="M3" s="4"/>
      <c r="N3" s="4"/>
      <c r="O3" s="4"/>
      <c r="P3" s="4"/>
    </row>
    <row r="4">
      <c r="A4" s="354"/>
      <c r="B4" s="355" t="s">
        <v>695</v>
      </c>
      <c r="C4" s="336">
        <f>C3-C2+1</f>
        <v>12</v>
      </c>
      <c r="D4" s="331"/>
      <c r="E4" s="331">
        <v>1.0</v>
      </c>
      <c r="F4" s="359">
        <f>F3-E88</f>
        <v>167.25</v>
      </c>
      <c r="G4" s="4"/>
      <c r="H4" s="240"/>
      <c r="I4" s="239">
        <v>1.0</v>
      </c>
      <c r="J4" s="360">
        <f>J3-C8</f>
        <v>162.7083333</v>
      </c>
      <c r="K4" s="360">
        <f>K3-E88</f>
        <v>167.25</v>
      </c>
      <c r="L4" s="4"/>
      <c r="M4" s="4"/>
      <c r="N4" s="4"/>
      <c r="O4" s="4"/>
      <c r="P4" s="4"/>
    </row>
    <row r="5">
      <c r="A5" s="354"/>
      <c r="B5" s="355" t="s">
        <v>696</v>
      </c>
      <c r="C5" s="336">
        <v>7.0</v>
      </c>
      <c r="D5" s="331"/>
      <c r="E5" s="331">
        <v>2.0</v>
      </c>
      <c r="F5" s="359">
        <f>F4-F88</f>
        <v>153.75</v>
      </c>
      <c r="G5" s="4"/>
      <c r="H5" s="240"/>
      <c r="I5" s="239">
        <v>2.0</v>
      </c>
      <c r="J5" s="360">
        <f>J4-C8</f>
        <v>147.9166667</v>
      </c>
      <c r="K5" s="360">
        <f>K4-F88</f>
        <v>153.75</v>
      </c>
      <c r="L5" s="4"/>
      <c r="M5" s="4"/>
      <c r="N5" s="4"/>
      <c r="O5" s="4"/>
      <c r="P5" s="4"/>
    </row>
    <row r="6">
      <c r="A6" s="354"/>
      <c r="B6" s="355" t="s">
        <v>697</v>
      </c>
      <c r="C6" s="336">
        <v>190.0</v>
      </c>
      <c r="D6" s="331"/>
      <c r="E6" s="331">
        <v>3.0</v>
      </c>
      <c r="F6" s="360">
        <f>F5-G88</f>
        <v>143.5</v>
      </c>
      <c r="G6" s="4"/>
      <c r="H6" s="240"/>
      <c r="I6" s="239">
        <v>3.0</v>
      </c>
      <c r="J6" s="360">
        <f>J5-C8</f>
        <v>133.125</v>
      </c>
      <c r="K6" s="360">
        <f>K5-G88</f>
        <v>143.5</v>
      </c>
      <c r="L6" s="4"/>
      <c r="M6" s="4"/>
      <c r="N6" s="4"/>
      <c r="O6" s="4"/>
      <c r="P6" s="4"/>
    </row>
    <row r="7">
      <c r="A7" s="354"/>
      <c r="B7" s="355" t="s">
        <v>698</v>
      </c>
      <c r="C7" s="336">
        <v>177.5</v>
      </c>
      <c r="D7" s="331"/>
      <c r="E7" s="331">
        <v>4.0</v>
      </c>
      <c r="F7" s="360">
        <f>F6-H88</f>
        <v>131.75</v>
      </c>
      <c r="G7" s="4"/>
      <c r="H7" s="240"/>
      <c r="I7" s="239">
        <v>4.0</v>
      </c>
      <c r="J7" s="360">
        <f>J6-C8</f>
        <v>118.3333333</v>
      </c>
      <c r="K7" s="360">
        <f>K6-H88</f>
        <v>131.75</v>
      </c>
      <c r="L7" s="4"/>
      <c r="M7" s="4"/>
      <c r="N7" s="4"/>
      <c r="O7" s="4"/>
      <c r="P7" s="4"/>
    </row>
    <row r="8">
      <c r="A8" s="354"/>
      <c r="B8" s="355" t="s">
        <v>699</v>
      </c>
      <c r="C8" s="331">
        <f>C7/C4</f>
        <v>14.79166667</v>
      </c>
      <c r="D8" s="331"/>
      <c r="E8" s="331">
        <v>5.0</v>
      </c>
      <c r="F8" s="360">
        <f>F7-I88</f>
        <v>117.5</v>
      </c>
      <c r="G8" s="4"/>
      <c r="H8" s="240"/>
      <c r="I8" s="239">
        <v>5.0</v>
      </c>
      <c r="J8" s="360">
        <f>J7-C8</f>
        <v>103.5416667</v>
      </c>
      <c r="K8" s="360">
        <f>K7-I88</f>
        <v>117.5</v>
      </c>
      <c r="L8" s="4"/>
      <c r="M8" s="4"/>
      <c r="N8" s="4"/>
      <c r="O8" s="4"/>
      <c r="P8" s="4"/>
    </row>
    <row r="9">
      <c r="A9" s="354"/>
      <c r="B9" s="239"/>
      <c r="C9" s="239"/>
      <c r="D9" s="239"/>
      <c r="E9" s="239">
        <v>6.0</v>
      </c>
      <c r="F9" s="360">
        <f>F8-J88</f>
        <v>105</v>
      </c>
      <c r="G9" s="4"/>
      <c r="H9" s="240"/>
      <c r="I9" s="239">
        <v>6.0</v>
      </c>
      <c r="J9" s="360">
        <f>J8-C8</f>
        <v>88.75</v>
      </c>
      <c r="K9" s="360">
        <f>K8-J88</f>
        <v>105</v>
      </c>
      <c r="L9" s="4"/>
      <c r="M9" s="4"/>
      <c r="N9" s="4"/>
      <c r="O9" s="4"/>
      <c r="P9" s="4"/>
    </row>
    <row r="10">
      <c r="A10" s="4"/>
      <c r="B10" s="238"/>
      <c r="C10" s="238"/>
      <c r="D10" s="238"/>
      <c r="E10" s="235">
        <v>7.0</v>
      </c>
      <c r="F10" s="361">
        <f>F9-K88</f>
        <v>97</v>
      </c>
      <c r="G10" s="4"/>
      <c r="H10" s="4"/>
      <c r="I10" s="235">
        <v>7.0</v>
      </c>
      <c r="J10" s="361">
        <f>J9-C8</f>
        <v>73.95833333</v>
      </c>
      <c r="K10" s="361">
        <f>K9-K88</f>
        <v>97</v>
      </c>
      <c r="L10" s="4"/>
      <c r="M10" s="4"/>
      <c r="N10" s="4"/>
      <c r="O10" s="4"/>
      <c r="P10" s="4"/>
    </row>
    <row r="11">
      <c r="A11" s="4"/>
      <c r="B11" s="238"/>
      <c r="C11" s="238"/>
      <c r="D11" s="238"/>
      <c r="E11" s="235">
        <v>8.0</v>
      </c>
      <c r="F11" s="361">
        <f>F10-L88</f>
        <v>89</v>
      </c>
      <c r="G11" s="4"/>
      <c r="H11" s="4"/>
      <c r="I11" s="235">
        <v>8.0</v>
      </c>
      <c r="J11" s="361">
        <f>J10-C8</f>
        <v>59.16666667</v>
      </c>
      <c r="K11" s="361">
        <f>K10-L88</f>
        <v>89</v>
      </c>
      <c r="L11" s="4"/>
      <c r="M11" s="4"/>
      <c r="N11" s="4"/>
      <c r="O11" s="4"/>
      <c r="P11" s="4"/>
    </row>
    <row r="12">
      <c r="A12" s="4"/>
      <c r="B12" s="238"/>
      <c r="C12" s="388"/>
      <c r="D12" s="388"/>
      <c r="E12" s="235">
        <v>9.0</v>
      </c>
      <c r="F12" s="361">
        <f>F11-M88</f>
        <v>79.5</v>
      </c>
      <c r="G12" s="4"/>
      <c r="H12" s="4"/>
      <c r="I12" s="235">
        <v>9.0</v>
      </c>
      <c r="J12" s="361">
        <f>J11-C8</f>
        <v>44.375</v>
      </c>
      <c r="K12" s="361">
        <f>K11-M88</f>
        <v>79.5</v>
      </c>
      <c r="L12" s="4"/>
      <c r="M12" s="4"/>
      <c r="N12" s="4"/>
      <c r="O12" s="4"/>
      <c r="P12" s="4"/>
    </row>
    <row r="13">
      <c r="A13" s="4"/>
      <c r="B13" s="238"/>
      <c r="C13" s="388"/>
      <c r="D13" s="388"/>
      <c r="E13" s="235">
        <v>10.0</v>
      </c>
      <c r="F13" s="361">
        <f>F12-N88</f>
        <v>65.5</v>
      </c>
      <c r="G13" s="4"/>
      <c r="H13" s="4"/>
      <c r="I13" s="235">
        <v>10.0</v>
      </c>
      <c r="J13" s="361">
        <f>J12-C8</f>
        <v>29.58333333</v>
      </c>
      <c r="K13" s="361">
        <f>K12-N88</f>
        <v>65.5</v>
      </c>
      <c r="L13" s="4"/>
      <c r="M13" s="4"/>
      <c r="N13" s="4"/>
      <c r="O13" s="4"/>
      <c r="P13" s="4"/>
    </row>
    <row r="14">
      <c r="A14" s="4"/>
      <c r="B14" s="238"/>
      <c r="C14" s="388"/>
      <c r="D14" s="388"/>
      <c r="E14" s="235">
        <v>11.0</v>
      </c>
      <c r="F14" s="361">
        <f>F13-O88</f>
        <v>53.25</v>
      </c>
      <c r="G14" s="4"/>
      <c r="H14" s="4"/>
      <c r="I14" s="235">
        <v>11.0</v>
      </c>
      <c r="J14" s="361">
        <f>J13-C8</f>
        <v>14.79166667</v>
      </c>
      <c r="K14" s="361">
        <f>K13-O88</f>
        <v>53.25</v>
      </c>
      <c r="L14" s="4"/>
      <c r="M14" s="4"/>
      <c r="N14" s="4"/>
      <c r="O14" s="4"/>
      <c r="P14" s="4"/>
    </row>
    <row r="15">
      <c r="A15" s="4"/>
      <c r="B15" s="238"/>
      <c r="C15" s="388"/>
      <c r="D15" s="388"/>
      <c r="E15" s="235">
        <v>12.0</v>
      </c>
      <c r="F15" s="361">
        <f>F14-P88</f>
        <v>35</v>
      </c>
      <c r="G15" s="9"/>
      <c r="H15" s="4"/>
      <c r="I15" s="235">
        <v>12.0</v>
      </c>
      <c r="J15" s="361">
        <f>J14-C8</f>
        <v>0</v>
      </c>
      <c r="K15" s="361">
        <f>K14-P88</f>
        <v>35</v>
      </c>
      <c r="L15" s="4"/>
      <c r="M15" s="4"/>
      <c r="N15" s="4"/>
      <c r="O15" s="4"/>
      <c r="P15" s="4"/>
    </row>
    <row r="16">
      <c r="A16" s="4"/>
      <c r="B16" s="4"/>
      <c r="E16" s="3"/>
      <c r="F16" s="362"/>
      <c r="G16" s="8"/>
      <c r="H16" s="4"/>
      <c r="I16" s="3"/>
      <c r="J16" s="4"/>
      <c r="K16" s="4"/>
      <c r="L16" s="4"/>
      <c r="M16" s="4"/>
      <c r="N16" s="4"/>
      <c r="O16" s="4"/>
      <c r="P16" s="4"/>
    </row>
    <row r="17">
      <c r="A17" s="4"/>
      <c r="B17" s="4"/>
      <c r="C17" s="4"/>
      <c r="D17" s="4"/>
      <c r="E17" s="3"/>
      <c r="F17" s="4"/>
      <c r="G17" s="4"/>
      <c r="H17" s="4"/>
      <c r="I17" s="3"/>
      <c r="J17" s="4"/>
      <c r="K17" s="4"/>
      <c r="L17" s="4"/>
      <c r="M17" s="4"/>
      <c r="N17" s="4"/>
      <c r="O17" s="4"/>
      <c r="P17" s="4"/>
    </row>
    <row r="18">
      <c r="A18" s="4"/>
      <c r="B18" s="4"/>
      <c r="C18" s="4"/>
      <c r="D18" s="4"/>
      <c r="E18" s="4"/>
      <c r="F18" s="4"/>
      <c r="G18" s="4"/>
      <c r="H18" s="4"/>
      <c r="I18" s="4"/>
      <c r="J18" s="4"/>
      <c r="K18" s="393" t="s">
        <v>750</v>
      </c>
      <c r="L18" s="4"/>
      <c r="M18" s="4"/>
      <c r="N18" s="4"/>
      <c r="O18" s="4"/>
      <c r="P18" s="4"/>
    </row>
    <row r="19">
      <c r="A19" s="4"/>
      <c r="B19" s="4"/>
      <c r="C19" s="4"/>
      <c r="D19" s="3"/>
      <c r="E19" s="353" t="s">
        <v>700</v>
      </c>
      <c r="F19" s="353" t="s">
        <v>701</v>
      </c>
      <c r="G19" s="353" t="s">
        <v>702</v>
      </c>
      <c r="H19" s="353" t="s">
        <v>703</v>
      </c>
      <c r="I19" s="353" t="s">
        <v>704</v>
      </c>
      <c r="J19" s="254" t="s">
        <v>704</v>
      </c>
      <c r="K19" s="353" t="s">
        <v>705</v>
      </c>
      <c r="L19" s="353" t="s">
        <v>700</v>
      </c>
      <c r="M19" s="299" t="s">
        <v>701</v>
      </c>
      <c r="N19" s="299" t="s">
        <v>702</v>
      </c>
      <c r="O19" s="3" t="s">
        <v>703</v>
      </c>
      <c r="P19" s="3" t="s">
        <v>704</v>
      </c>
    </row>
    <row r="20">
      <c r="A20" s="412" t="s">
        <v>706</v>
      </c>
      <c r="B20" s="412" t="s">
        <v>707</v>
      </c>
      <c r="C20" s="413" t="s">
        <v>708</v>
      </c>
      <c r="D20" s="365"/>
      <c r="E20" s="365"/>
      <c r="F20" s="365"/>
      <c r="G20" s="365"/>
      <c r="H20" s="365"/>
      <c r="I20" s="365"/>
      <c r="J20" s="365"/>
      <c r="K20" s="365"/>
      <c r="L20" s="365"/>
      <c r="M20" s="365"/>
      <c r="N20" s="365"/>
      <c r="O20" s="365"/>
      <c r="P20" s="366"/>
      <c r="Q20" s="367"/>
    </row>
    <row r="21">
      <c r="A21" s="414"/>
      <c r="B21" s="414"/>
      <c r="C21" s="415"/>
      <c r="D21" s="412">
        <v>0.0</v>
      </c>
      <c r="E21" s="412">
        <v>1.0</v>
      </c>
      <c r="F21" s="412">
        <v>2.0</v>
      </c>
      <c r="G21" s="412">
        <f t="shared" ref="G21:P21" si="1">F21+1</f>
        <v>3</v>
      </c>
      <c r="H21" s="412">
        <f t="shared" si="1"/>
        <v>4</v>
      </c>
      <c r="I21" s="412">
        <f t="shared" si="1"/>
        <v>5</v>
      </c>
      <c r="J21" s="412">
        <f t="shared" si="1"/>
        <v>6</v>
      </c>
      <c r="K21" s="412">
        <f t="shared" si="1"/>
        <v>7</v>
      </c>
      <c r="L21" s="412">
        <f t="shared" si="1"/>
        <v>8</v>
      </c>
      <c r="M21" s="412">
        <f t="shared" si="1"/>
        <v>9</v>
      </c>
      <c r="N21" s="412">
        <f t="shared" si="1"/>
        <v>10</v>
      </c>
      <c r="O21" s="412">
        <f t="shared" si="1"/>
        <v>11</v>
      </c>
      <c r="P21" s="412">
        <f t="shared" si="1"/>
        <v>12</v>
      </c>
      <c r="Q21" s="367"/>
    </row>
    <row r="22">
      <c r="A22" s="233" t="s">
        <v>68</v>
      </c>
      <c r="B22" s="237"/>
      <c r="C22" s="235"/>
      <c r="D22" s="235"/>
      <c r="E22" s="238"/>
      <c r="F22" s="238"/>
      <c r="G22" s="238"/>
      <c r="H22" s="238"/>
      <c r="I22" s="238"/>
      <c r="J22" s="238"/>
      <c r="K22" s="238"/>
      <c r="L22" s="237"/>
      <c r="M22" s="398"/>
      <c r="N22" s="247"/>
      <c r="O22" s="238"/>
      <c r="P22" s="238"/>
      <c r="Q22" s="9"/>
    </row>
    <row r="23">
      <c r="A23" s="236"/>
      <c r="B23" s="400" t="s">
        <v>487</v>
      </c>
      <c r="C23" s="306">
        <v>12.0</v>
      </c>
      <c r="D23" s="235">
        <v>0.0</v>
      </c>
      <c r="E23" s="235">
        <v>2.0</v>
      </c>
      <c r="F23" s="235">
        <v>2.0</v>
      </c>
      <c r="G23" s="235">
        <v>2.0</v>
      </c>
      <c r="H23" s="235">
        <v>2.0</v>
      </c>
      <c r="I23" s="235">
        <v>3.0</v>
      </c>
      <c r="J23" s="235">
        <v>2.0</v>
      </c>
      <c r="K23" s="235">
        <v>1.0</v>
      </c>
      <c r="L23" s="235">
        <v>3.0</v>
      </c>
      <c r="M23" s="235">
        <v>3.0</v>
      </c>
      <c r="N23" s="235">
        <v>2.0</v>
      </c>
      <c r="O23" s="235">
        <v>2.0</v>
      </c>
      <c r="P23" s="235">
        <v>3.0</v>
      </c>
      <c r="Q23" s="9"/>
    </row>
    <row r="24">
      <c r="A24" s="236"/>
      <c r="B24" s="416" t="s">
        <v>529</v>
      </c>
      <c r="C24" s="237">
        <v>1.0</v>
      </c>
      <c r="D24" s="235">
        <v>0.0</v>
      </c>
      <c r="E24" s="235">
        <v>0.0</v>
      </c>
      <c r="F24" s="235">
        <v>0.0</v>
      </c>
      <c r="G24" s="235">
        <v>0.0</v>
      </c>
      <c r="H24" s="235">
        <v>0.0</v>
      </c>
      <c r="I24" s="235">
        <v>0.0</v>
      </c>
      <c r="J24" s="235">
        <v>0.0</v>
      </c>
      <c r="K24" s="235">
        <v>1.0</v>
      </c>
      <c r="L24" s="235">
        <v>0.0</v>
      </c>
      <c r="M24" s="235">
        <v>0.0</v>
      </c>
      <c r="N24" s="235">
        <v>0.0</v>
      </c>
      <c r="O24" s="235">
        <v>0.0</v>
      </c>
      <c r="P24" s="235">
        <v>0.0</v>
      </c>
      <c r="Q24" s="9"/>
    </row>
    <row r="25">
      <c r="A25" s="236"/>
      <c r="B25" s="401" t="s">
        <v>534</v>
      </c>
      <c r="C25" s="237">
        <v>1.0</v>
      </c>
      <c r="D25" s="235">
        <v>0.0</v>
      </c>
      <c r="E25" s="235">
        <v>0.0</v>
      </c>
      <c r="F25" s="235">
        <v>0.0</v>
      </c>
      <c r="G25" s="235">
        <v>0.0</v>
      </c>
      <c r="H25" s="235">
        <v>0.0</v>
      </c>
      <c r="I25" s="235">
        <v>0.0</v>
      </c>
      <c r="J25" s="235">
        <v>0.0</v>
      </c>
      <c r="K25" s="235">
        <v>1.0</v>
      </c>
      <c r="L25" s="235">
        <v>0.0</v>
      </c>
      <c r="M25" s="235">
        <v>0.0</v>
      </c>
      <c r="N25" s="235">
        <v>0.0</v>
      </c>
      <c r="O25" s="235">
        <v>0.0</v>
      </c>
      <c r="P25" s="235">
        <v>0.0</v>
      </c>
      <c r="Q25" s="9"/>
    </row>
    <row r="26">
      <c r="A26" s="236"/>
      <c r="B26" s="401" t="s">
        <v>528</v>
      </c>
      <c r="C26" s="237">
        <v>1.0</v>
      </c>
      <c r="D26" s="235">
        <v>0.0</v>
      </c>
      <c r="E26" s="235">
        <v>0.0</v>
      </c>
      <c r="F26" s="235">
        <v>0.0</v>
      </c>
      <c r="G26" s="235">
        <v>0.0</v>
      </c>
      <c r="H26" s="235">
        <v>0.0</v>
      </c>
      <c r="I26" s="235">
        <v>0.0</v>
      </c>
      <c r="J26" s="235">
        <v>0.0</v>
      </c>
      <c r="K26" s="235">
        <v>0.0</v>
      </c>
      <c r="L26" s="235">
        <v>2.0</v>
      </c>
      <c r="M26" s="235">
        <v>2.0</v>
      </c>
      <c r="N26" s="237">
        <v>0.0</v>
      </c>
      <c r="O26" s="235">
        <v>0.0</v>
      </c>
      <c r="P26" s="235">
        <v>0.0</v>
      </c>
      <c r="Q26" s="9"/>
    </row>
    <row r="27">
      <c r="A27" s="236"/>
      <c r="B27" s="400" t="s">
        <v>555</v>
      </c>
      <c r="C27" s="306">
        <v>2.0</v>
      </c>
      <c r="D27" s="235">
        <v>0.0</v>
      </c>
      <c r="E27" s="235">
        <v>0.0</v>
      </c>
      <c r="F27" s="235">
        <v>0.0</v>
      </c>
      <c r="G27" s="235">
        <v>0.0</v>
      </c>
      <c r="H27" s="235">
        <v>0.0</v>
      </c>
      <c r="I27" s="235">
        <v>0.0</v>
      </c>
      <c r="J27" s="235">
        <v>0.0</v>
      </c>
      <c r="K27" s="235">
        <v>0.0</v>
      </c>
      <c r="L27" s="235">
        <v>1.0</v>
      </c>
      <c r="M27" s="235">
        <v>0.0</v>
      </c>
      <c r="N27" s="237">
        <v>0.0</v>
      </c>
      <c r="O27" s="235">
        <v>0.0</v>
      </c>
      <c r="P27" s="235">
        <v>0.0</v>
      </c>
      <c r="Q27" s="9"/>
    </row>
    <row r="28">
      <c r="A28" s="236"/>
      <c r="B28" s="399" t="s">
        <v>556</v>
      </c>
      <c r="C28" s="306">
        <v>2.0</v>
      </c>
      <c r="D28" s="235">
        <v>0.0</v>
      </c>
      <c r="E28" s="235">
        <v>0.0</v>
      </c>
      <c r="F28" s="235">
        <v>0.0</v>
      </c>
      <c r="G28" s="235">
        <v>0.0</v>
      </c>
      <c r="H28" s="235">
        <v>0.0</v>
      </c>
      <c r="I28" s="235">
        <v>0.0</v>
      </c>
      <c r="J28" s="235">
        <v>0.0</v>
      </c>
      <c r="K28" s="235">
        <v>0.0</v>
      </c>
      <c r="L28" s="235">
        <v>0.0</v>
      </c>
      <c r="M28" s="235">
        <v>2.0</v>
      </c>
      <c r="N28" s="237">
        <v>2.0</v>
      </c>
      <c r="O28" s="235">
        <v>0.0</v>
      </c>
      <c r="P28" s="235">
        <v>0.0</v>
      </c>
      <c r="Q28" s="9"/>
    </row>
    <row r="29">
      <c r="A29" s="236"/>
      <c r="B29" s="400" t="s">
        <v>557</v>
      </c>
      <c r="C29" s="306">
        <v>2.0</v>
      </c>
      <c r="D29" s="235">
        <v>0.0</v>
      </c>
      <c r="E29" s="235">
        <v>0.0</v>
      </c>
      <c r="F29" s="235">
        <v>0.0</v>
      </c>
      <c r="G29" s="235">
        <v>0.0</v>
      </c>
      <c r="H29" s="235">
        <v>0.0</v>
      </c>
      <c r="I29" s="235">
        <v>0.0</v>
      </c>
      <c r="J29" s="235">
        <v>0.0</v>
      </c>
      <c r="K29" s="235">
        <v>0.0</v>
      </c>
      <c r="L29" s="235">
        <v>0.0</v>
      </c>
      <c r="M29" s="235">
        <v>0.0</v>
      </c>
      <c r="N29" s="237">
        <v>2.0</v>
      </c>
      <c r="O29" s="235">
        <v>2.0</v>
      </c>
      <c r="P29" s="235">
        <v>0.0</v>
      </c>
      <c r="Q29" s="9"/>
    </row>
    <row r="30">
      <c r="A30" s="236"/>
      <c r="B30" s="399" t="s">
        <v>558</v>
      </c>
      <c r="C30" s="306">
        <v>2.0</v>
      </c>
      <c r="D30" s="235">
        <v>0.0</v>
      </c>
      <c r="E30" s="235">
        <v>0.0</v>
      </c>
      <c r="F30" s="235">
        <v>0.0</v>
      </c>
      <c r="G30" s="235">
        <v>0.0</v>
      </c>
      <c r="H30" s="235">
        <v>0.0</v>
      </c>
      <c r="I30" s="235">
        <v>0.0</v>
      </c>
      <c r="J30" s="235">
        <v>0.0</v>
      </c>
      <c r="K30" s="235">
        <v>0.0</v>
      </c>
      <c r="L30" s="235">
        <v>0.0</v>
      </c>
      <c r="M30" s="235">
        <v>0.0</v>
      </c>
      <c r="N30" s="237">
        <v>0.0</v>
      </c>
      <c r="O30" s="235">
        <v>0.0</v>
      </c>
      <c r="P30" s="235">
        <v>4.0</v>
      </c>
      <c r="Q30" s="9"/>
    </row>
    <row r="31">
      <c r="A31" s="415" t="s">
        <v>709</v>
      </c>
      <c r="B31" s="237"/>
      <c r="C31" s="247">
        <f>SUM(C23:C30)</f>
        <v>23</v>
      </c>
      <c r="D31" s="415">
        <v>0.0</v>
      </c>
      <c r="E31" s="415">
        <v>1.0</v>
      </c>
      <c r="F31" s="415">
        <v>1.0</v>
      </c>
      <c r="G31" s="415">
        <v>1.0</v>
      </c>
      <c r="H31" s="415">
        <v>1.0</v>
      </c>
      <c r="I31" s="415">
        <v>2.0</v>
      </c>
      <c r="J31" s="415">
        <v>2.0</v>
      </c>
      <c r="K31" s="415">
        <v>2.0</v>
      </c>
      <c r="L31" s="415">
        <v>2.0</v>
      </c>
      <c r="M31" s="415">
        <v>2.0</v>
      </c>
      <c r="N31" s="415">
        <v>3.0</v>
      </c>
      <c r="O31" s="415">
        <v>3.0</v>
      </c>
      <c r="P31" s="415">
        <v>2.0</v>
      </c>
      <c r="Q31" s="9">
        <f>SUM(D31:P31)</f>
        <v>22</v>
      </c>
    </row>
    <row r="32">
      <c r="A32" s="233" t="s">
        <v>85</v>
      </c>
      <c r="B32" s="237"/>
      <c r="C32" s="237"/>
      <c r="D32" s="235"/>
      <c r="E32" s="238"/>
      <c r="F32" s="238"/>
      <c r="G32" s="238"/>
      <c r="H32" s="238"/>
      <c r="I32" s="238"/>
      <c r="J32" s="238"/>
      <c r="K32" s="238"/>
      <c r="L32" s="237"/>
      <c r="M32" s="398"/>
      <c r="N32" s="247"/>
      <c r="O32" s="238"/>
      <c r="P32" s="238"/>
      <c r="Q32" s="9"/>
    </row>
    <row r="33">
      <c r="A33" s="236"/>
      <c r="B33" s="400" t="s">
        <v>520</v>
      </c>
      <c r="C33" s="306">
        <v>4.0</v>
      </c>
      <c r="D33" s="235">
        <v>0.0</v>
      </c>
      <c r="E33" s="235">
        <v>1.0</v>
      </c>
      <c r="F33" s="235">
        <v>1.0</v>
      </c>
      <c r="G33" s="235">
        <v>1.0</v>
      </c>
      <c r="H33" s="235">
        <v>1.0</v>
      </c>
      <c r="I33" s="235">
        <v>2.0</v>
      </c>
      <c r="J33" s="235">
        <v>2.0</v>
      </c>
      <c r="K33" s="243">
        <v>1.0</v>
      </c>
      <c r="L33" s="243">
        <v>0.0</v>
      </c>
      <c r="M33" s="243">
        <v>0.0</v>
      </c>
      <c r="N33" s="243">
        <v>0.0</v>
      </c>
      <c r="O33" s="243">
        <v>0.0</v>
      </c>
      <c r="P33" s="243">
        <v>0.0</v>
      </c>
      <c r="Q33" s="9"/>
    </row>
    <row r="34">
      <c r="A34" s="236"/>
      <c r="B34" s="400" t="s">
        <v>521</v>
      </c>
      <c r="C34" s="306">
        <v>4.0</v>
      </c>
      <c r="D34" s="235">
        <v>0.0</v>
      </c>
      <c r="E34" s="235">
        <v>1.0</v>
      </c>
      <c r="F34" s="235">
        <v>1.0</v>
      </c>
      <c r="G34" s="235">
        <v>1.0</v>
      </c>
      <c r="H34" s="235">
        <v>1.0</v>
      </c>
      <c r="I34" s="235">
        <v>2.0</v>
      </c>
      <c r="J34" s="235">
        <v>1.0</v>
      </c>
      <c r="K34" s="337">
        <v>1.0</v>
      </c>
      <c r="L34" s="337">
        <v>0.0</v>
      </c>
      <c r="M34" s="337">
        <v>0.0</v>
      </c>
      <c r="N34" s="337">
        <v>0.0</v>
      </c>
      <c r="O34" s="337">
        <v>0.0</v>
      </c>
      <c r="P34" s="337">
        <v>0.0</v>
      </c>
      <c r="Q34" s="9"/>
    </row>
    <row r="35">
      <c r="A35" s="236"/>
      <c r="B35" s="400" t="s">
        <v>522</v>
      </c>
      <c r="C35" s="306">
        <v>4.0</v>
      </c>
      <c r="D35" s="235">
        <v>0.0</v>
      </c>
      <c r="E35" s="235">
        <v>0.0</v>
      </c>
      <c r="F35" s="235">
        <v>0.0</v>
      </c>
      <c r="G35" s="235">
        <v>0.0</v>
      </c>
      <c r="H35" s="235">
        <v>0.0</v>
      </c>
      <c r="I35" s="235">
        <v>0.0</v>
      </c>
      <c r="J35" s="235">
        <v>0.0</v>
      </c>
      <c r="K35" s="337">
        <v>0.0</v>
      </c>
      <c r="L35" s="337">
        <v>0.0</v>
      </c>
      <c r="M35" s="337">
        <v>1.0</v>
      </c>
      <c r="N35" s="337">
        <v>1.0</v>
      </c>
      <c r="O35" s="337">
        <v>1.0</v>
      </c>
      <c r="P35" s="337">
        <v>1.0</v>
      </c>
      <c r="Q35" s="9"/>
    </row>
    <row r="36">
      <c r="A36" s="236"/>
      <c r="B36" s="400" t="s">
        <v>523</v>
      </c>
      <c r="C36" s="306">
        <v>4.0</v>
      </c>
      <c r="D36" s="235">
        <v>0.0</v>
      </c>
      <c r="E36" s="235">
        <v>0.0</v>
      </c>
      <c r="F36" s="235">
        <v>0.0</v>
      </c>
      <c r="G36" s="235">
        <v>0.0</v>
      </c>
      <c r="H36" s="235">
        <v>0.0</v>
      </c>
      <c r="I36" s="235">
        <v>0.0</v>
      </c>
      <c r="J36" s="235">
        <v>0.0</v>
      </c>
      <c r="K36" s="337">
        <v>0.0</v>
      </c>
      <c r="L36" s="337">
        <v>0.0</v>
      </c>
      <c r="M36" s="337">
        <v>1.0</v>
      </c>
      <c r="N36" s="337">
        <v>1.0</v>
      </c>
      <c r="O36" s="337">
        <v>1.0</v>
      </c>
      <c r="P36" s="337">
        <v>1.0</v>
      </c>
      <c r="Q36" s="9"/>
    </row>
    <row r="37">
      <c r="A37" s="233"/>
      <c r="B37" s="400" t="s">
        <v>524</v>
      </c>
      <c r="C37" s="306">
        <v>2.0</v>
      </c>
      <c r="D37" s="237">
        <v>0.0</v>
      </c>
      <c r="E37" s="237">
        <v>0.0</v>
      </c>
      <c r="F37" s="237">
        <v>0.0</v>
      </c>
      <c r="G37" s="237">
        <v>0.0</v>
      </c>
      <c r="H37" s="237">
        <v>2.0</v>
      </c>
      <c r="I37" s="237">
        <v>0.0</v>
      </c>
      <c r="J37" s="237">
        <v>0.0</v>
      </c>
      <c r="K37" s="337">
        <v>0.0</v>
      </c>
      <c r="L37" s="286">
        <v>0.0</v>
      </c>
      <c r="M37" s="286">
        <v>0.0</v>
      </c>
      <c r="N37" s="286">
        <v>0.0</v>
      </c>
      <c r="O37" s="286">
        <v>0.0</v>
      </c>
      <c r="P37" s="286">
        <v>0.0</v>
      </c>
      <c r="Q37" s="9"/>
    </row>
    <row r="38">
      <c r="A38" s="233"/>
      <c r="B38" s="416" t="s">
        <v>99</v>
      </c>
      <c r="C38" s="237">
        <v>1.0</v>
      </c>
      <c r="D38" s="237">
        <v>0.0</v>
      </c>
      <c r="E38" s="237">
        <v>0.0</v>
      </c>
      <c r="F38" s="237">
        <v>0.0</v>
      </c>
      <c r="G38" s="237">
        <v>0.0</v>
      </c>
      <c r="H38" s="237">
        <v>0.0</v>
      </c>
      <c r="I38" s="237">
        <v>0.0</v>
      </c>
      <c r="J38" s="237">
        <v>0.5</v>
      </c>
      <c r="K38" s="337">
        <v>0.5</v>
      </c>
      <c r="L38" s="286">
        <v>0.0</v>
      </c>
      <c r="M38" s="286">
        <v>0.0</v>
      </c>
      <c r="N38" s="286">
        <v>0.0</v>
      </c>
      <c r="O38" s="286">
        <v>0.0</v>
      </c>
      <c r="P38" s="286">
        <v>0.0</v>
      </c>
      <c r="Q38" s="9"/>
    </row>
    <row r="39">
      <c r="A39" s="233"/>
      <c r="B39" s="401" t="s">
        <v>98</v>
      </c>
      <c r="C39" s="237">
        <v>1.0</v>
      </c>
      <c r="D39" s="237">
        <v>0.0</v>
      </c>
      <c r="E39" s="237">
        <v>0.0</v>
      </c>
      <c r="F39" s="237">
        <v>0.0</v>
      </c>
      <c r="G39" s="237">
        <v>0.0</v>
      </c>
      <c r="H39" s="237">
        <v>0.0</v>
      </c>
      <c r="I39" s="237">
        <v>0.0</v>
      </c>
      <c r="J39" s="237">
        <v>0.5</v>
      </c>
      <c r="K39" s="337">
        <v>0.5</v>
      </c>
      <c r="L39" s="286">
        <v>0.0</v>
      </c>
      <c r="M39" s="286">
        <v>0.0</v>
      </c>
      <c r="N39" s="286">
        <v>0.0</v>
      </c>
      <c r="O39" s="286">
        <v>0.0</v>
      </c>
      <c r="P39" s="286">
        <v>0.0</v>
      </c>
      <c r="Q39" s="9"/>
    </row>
    <row r="40">
      <c r="A40" s="415" t="s">
        <v>709</v>
      </c>
      <c r="B40" s="237"/>
      <c r="C40" s="247">
        <f>SUM(C33:C39)</f>
        <v>20</v>
      </c>
      <c r="D40" s="415">
        <v>0.0</v>
      </c>
      <c r="E40" s="415">
        <v>1.0</v>
      </c>
      <c r="F40" s="415">
        <v>2.0</v>
      </c>
      <c r="G40" s="415">
        <v>1.0</v>
      </c>
      <c r="H40" s="415">
        <v>2.0</v>
      </c>
      <c r="I40" s="415">
        <v>1.0</v>
      </c>
      <c r="J40" s="415">
        <v>2.0</v>
      </c>
      <c r="K40" s="415">
        <v>1.0</v>
      </c>
      <c r="L40" s="415">
        <v>0.0</v>
      </c>
      <c r="M40" s="415">
        <v>2.5</v>
      </c>
      <c r="N40" s="415">
        <v>2.5</v>
      </c>
      <c r="O40" s="415">
        <v>2.5</v>
      </c>
      <c r="P40" s="415">
        <v>2.5</v>
      </c>
      <c r="Q40" s="9">
        <f>SUM(D40:P40)</f>
        <v>20</v>
      </c>
    </row>
    <row r="41">
      <c r="A41" s="233" t="s">
        <v>97</v>
      </c>
      <c r="B41" s="237"/>
      <c r="C41" s="237"/>
      <c r="D41" s="235"/>
      <c r="E41" s="238"/>
      <c r="F41" s="238"/>
      <c r="G41" s="238"/>
      <c r="H41" s="238"/>
      <c r="I41" s="238"/>
      <c r="J41" s="238"/>
      <c r="K41" s="238"/>
      <c r="L41" s="237"/>
      <c r="M41" s="398"/>
      <c r="N41" s="247"/>
      <c r="O41" s="238"/>
      <c r="P41" s="238"/>
      <c r="Q41" s="9"/>
    </row>
    <row r="42">
      <c r="A42" s="322"/>
      <c r="B42" s="417" t="s">
        <v>530</v>
      </c>
      <c r="C42" s="235">
        <v>1.0</v>
      </c>
      <c r="D42" s="235">
        <v>0.0</v>
      </c>
      <c r="E42" s="235">
        <v>0.0</v>
      </c>
      <c r="F42" s="235">
        <v>0.0</v>
      </c>
      <c r="G42" s="235">
        <v>0.0</v>
      </c>
      <c r="H42" s="235">
        <v>0.0</v>
      </c>
      <c r="I42" s="235">
        <v>0.5</v>
      </c>
      <c r="J42" s="235">
        <v>0.5</v>
      </c>
      <c r="K42" s="235">
        <v>0.25</v>
      </c>
      <c r="L42" s="235">
        <v>0.0</v>
      </c>
      <c r="M42" s="235">
        <v>0.0</v>
      </c>
      <c r="N42" s="235">
        <v>0.0</v>
      </c>
      <c r="O42" s="235">
        <v>0.0</v>
      </c>
      <c r="P42" s="235">
        <v>0.0</v>
      </c>
      <c r="Q42" s="4"/>
    </row>
    <row r="43">
      <c r="A43" s="233"/>
      <c r="B43" s="405" t="s">
        <v>535</v>
      </c>
      <c r="C43" s="235">
        <v>1.0</v>
      </c>
      <c r="D43" s="235">
        <v>0.0</v>
      </c>
      <c r="E43" s="235">
        <v>0.0</v>
      </c>
      <c r="F43" s="235">
        <v>0.0</v>
      </c>
      <c r="G43" s="235">
        <v>0.0</v>
      </c>
      <c r="H43" s="235">
        <v>0.0</v>
      </c>
      <c r="I43" s="235">
        <v>0.0</v>
      </c>
      <c r="J43" s="235">
        <v>0.0</v>
      </c>
      <c r="K43" s="235">
        <v>1.0</v>
      </c>
      <c r="L43" s="235">
        <v>0.0</v>
      </c>
      <c r="M43" s="235">
        <v>0.0</v>
      </c>
      <c r="N43" s="235">
        <v>0.0</v>
      </c>
      <c r="O43" s="235">
        <v>0.0</v>
      </c>
      <c r="P43" s="235">
        <v>0.0</v>
      </c>
      <c r="Q43" s="4"/>
    </row>
    <row r="44">
      <c r="A44" s="233"/>
      <c r="B44" s="406" t="s">
        <v>539</v>
      </c>
      <c r="C44" s="243">
        <v>1.0</v>
      </c>
      <c r="D44" s="235">
        <v>0.0</v>
      </c>
      <c r="E44" s="235">
        <v>0.0</v>
      </c>
      <c r="F44" s="235">
        <v>0.0</v>
      </c>
      <c r="G44" s="235">
        <v>0.0</v>
      </c>
      <c r="H44" s="235">
        <v>0.0</v>
      </c>
      <c r="I44" s="235">
        <v>1.0</v>
      </c>
      <c r="J44" s="235">
        <v>0.0</v>
      </c>
      <c r="K44" s="235">
        <v>0.0</v>
      </c>
      <c r="L44" s="235">
        <v>0.0</v>
      </c>
      <c r="M44" s="235">
        <v>0.0</v>
      </c>
      <c r="N44" s="235">
        <v>0.0</v>
      </c>
      <c r="O44" s="235">
        <v>0.0</v>
      </c>
      <c r="P44" s="235">
        <v>0.5</v>
      </c>
      <c r="Q44" s="4"/>
    </row>
    <row r="45">
      <c r="A45" s="233"/>
      <c r="B45" s="406" t="s">
        <v>540</v>
      </c>
      <c r="C45" s="243">
        <v>1.0</v>
      </c>
      <c r="D45" s="235">
        <v>0.0</v>
      </c>
      <c r="E45" s="235">
        <v>0.0</v>
      </c>
      <c r="F45" s="235">
        <v>0.0</v>
      </c>
      <c r="G45" s="235">
        <v>0.0</v>
      </c>
      <c r="H45" s="235">
        <v>0.0</v>
      </c>
      <c r="I45" s="235">
        <v>1.0</v>
      </c>
      <c r="J45" s="235">
        <v>0.0</v>
      </c>
      <c r="K45" s="235">
        <v>0.0</v>
      </c>
      <c r="L45" s="235">
        <v>0.0</v>
      </c>
      <c r="M45" s="235">
        <v>0.0</v>
      </c>
      <c r="N45" s="235">
        <v>0.0</v>
      </c>
      <c r="O45" s="235">
        <v>0.0</v>
      </c>
      <c r="P45" s="235">
        <v>0.5</v>
      </c>
      <c r="Q45" s="4"/>
    </row>
    <row r="46">
      <c r="A46" s="233"/>
      <c r="B46" s="406" t="s">
        <v>541</v>
      </c>
      <c r="C46" s="243">
        <v>1.0</v>
      </c>
      <c r="D46" s="235">
        <v>0.0</v>
      </c>
      <c r="E46" s="235">
        <v>0.0</v>
      </c>
      <c r="F46" s="235">
        <v>0.0</v>
      </c>
      <c r="G46" s="235">
        <v>0.0</v>
      </c>
      <c r="H46" s="235">
        <v>0.5</v>
      </c>
      <c r="I46" s="235">
        <v>1.0</v>
      </c>
      <c r="J46" s="235">
        <v>0.0</v>
      </c>
      <c r="K46" s="235">
        <v>0.0</v>
      </c>
      <c r="L46" s="235">
        <v>0.0</v>
      </c>
      <c r="M46" s="235">
        <v>0.0</v>
      </c>
      <c r="N46" s="235">
        <v>0.0</v>
      </c>
      <c r="O46" s="235">
        <v>0.0</v>
      </c>
      <c r="P46" s="235">
        <v>0.5</v>
      </c>
      <c r="Q46" s="4"/>
    </row>
    <row r="47">
      <c r="A47" s="233"/>
      <c r="B47" s="406" t="s">
        <v>542</v>
      </c>
      <c r="C47" s="235">
        <v>3.0</v>
      </c>
      <c r="D47" s="235">
        <v>0.0</v>
      </c>
      <c r="E47" s="235">
        <v>1.5</v>
      </c>
      <c r="F47" s="235">
        <v>0.5</v>
      </c>
      <c r="G47" s="235">
        <v>0.0</v>
      </c>
      <c r="H47" s="235">
        <v>0.0</v>
      </c>
      <c r="I47" s="235">
        <v>0.0</v>
      </c>
      <c r="J47" s="235">
        <v>1.0</v>
      </c>
      <c r="K47" s="235">
        <v>2.0</v>
      </c>
      <c r="L47" s="235">
        <v>0.0</v>
      </c>
      <c r="M47" s="235">
        <v>0.0</v>
      </c>
      <c r="N47" s="235">
        <v>1.25</v>
      </c>
      <c r="O47" s="235">
        <v>2.0</v>
      </c>
      <c r="P47" s="235">
        <v>0.0</v>
      </c>
      <c r="Q47" s="4"/>
    </row>
    <row r="48">
      <c r="A48" s="233"/>
      <c r="B48" s="406" t="s">
        <v>543</v>
      </c>
      <c r="C48" s="235">
        <v>3.0</v>
      </c>
      <c r="D48" s="235">
        <v>0.0</v>
      </c>
      <c r="E48" s="235">
        <v>0.0</v>
      </c>
      <c r="F48" s="235">
        <v>0.0</v>
      </c>
      <c r="G48" s="235">
        <v>0.0</v>
      </c>
      <c r="H48" s="235">
        <v>0.0</v>
      </c>
      <c r="I48" s="235">
        <v>0.0</v>
      </c>
      <c r="J48" s="235">
        <v>0.0</v>
      </c>
      <c r="K48" s="235">
        <v>0.0</v>
      </c>
      <c r="L48" s="235">
        <v>0.0</v>
      </c>
      <c r="M48" s="235">
        <v>0.0</v>
      </c>
      <c r="N48" s="235">
        <v>1.5</v>
      </c>
      <c r="O48" s="235">
        <v>1.5</v>
      </c>
      <c r="P48" s="235">
        <v>0.0</v>
      </c>
      <c r="Q48" s="4"/>
    </row>
    <row r="49">
      <c r="A49" s="233"/>
      <c r="B49" s="406" t="s">
        <v>544</v>
      </c>
      <c r="C49" s="235">
        <v>3.0</v>
      </c>
      <c r="D49" s="235">
        <v>0.0</v>
      </c>
      <c r="E49" s="235">
        <v>0.5</v>
      </c>
      <c r="F49" s="235">
        <v>1.0</v>
      </c>
      <c r="G49" s="235">
        <v>1.0</v>
      </c>
      <c r="H49" s="235">
        <v>1.5</v>
      </c>
      <c r="I49" s="235">
        <v>0.0</v>
      </c>
      <c r="J49" s="235">
        <v>2.0</v>
      </c>
      <c r="K49" s="235">
        <v>0.0</v>
      </c>
      <c r="L49" s="235">
        <v>0.0</v>
      </c>
      <c r="M49" s="235">
        <v>0.0</v>
      </c>
      <c r="N49" s="235">
        <v>1.25</v>
      </c>
      <c r="O49" s="235">
        <v>1.0</v>
      </c>
      <c r="P49" s="235">
        <v>0.0</v>
      </c>
      <c r="Q49" s="4"/>
    </row>
    <row r="50">
      <c r="A50" s="233"/>
      <c r="B50" s="406" t="s">
        <v>545</v>
      </c>
      <c r="C50" s="243">
        <v>6.0</v>
      </c>
      <c r="D50" s="235">
        <v>0.0</v>
      </c>
      <c r="E50" s="321">
        <v>0.0</v>
      </c>
      <c r="F50" s="418">
        <v>0.0</v>
      </c>
      <c r="G50" s="235">
        <v>0.0</v>
      </c>
      <c r="H50" s="235">
        <v>0.0</v>
      </c>
      <c r="I50" s="235">
        <v>0.0</v>
      </c>
      <c r="J50" s="235">
        <v>0.0</v>
      </c>
      <c r="K50" s="235">
        <v>0.0</v>
      </c>
      <c r="L50" s="235">
        <v>0.0</v>
      </c>
      <c r="M50" s="235">
        <v>0.0</v>
      </c>
      <c r="N50" s="235">
        <v>0.0</v>
      </c>
      <c r="O50" s="235">
        <v>0.0</v>
      </c>
      <c r="P50" s="235">
        <v>2.0</v>
      </c>
      <c r="Q50" s="4"/>
    </row>
    <row r="51">
      <c r="A51" s="233"/>
      <c r="B51" s="406" t="s">
        <v>546</v>
      </c>
      <c r="C51" s="235">
        <v>3.0</v>
      </c>
      <c r="D51" s="235">
        <v>0.0</v>
      </c>
      <c r="E51" s="321">
        <v>0.0</v>
      </c>
      <c r="F51" s="418">
        <v>0.0</v>
      </c>
      <c r="G51" s="235">
        <v>0.0</v>
      </c>
      <c r="H51" s="235">
        <v>0.0</v>
      </c>
      <c r="I51" s="235">
        <v>0.0</v>
      </c>
      <c r="J51" s="235">
        <v>0.0</v>
      </c>
      <c r="K51" s="235">
        <v>0.0</v>
      </c>
      <c r="L51" s="235">
        <v>0.0</v>
      </c>
      <c r="M51" s="235">
        <v>0.0</v>
      </c>
      <c r="N51" s="235">
        <v>0.0</v>
      </c>
      <c r="O51" s="235">
        <v>0.0</v>
      </c>
      <c r="P51" s="235">
        <v>1.0</v>
      </c>
      <c r="Q51" s="4"/>
    </row>
    <row r="52">
      <c r="A52" s="233"/>
      <c r="B52" s="406" t="s">
        <v>547</v>
      </c>
      <c r="C52" s="243">
        <v>3.0</v>
      </c>
      <c r="D52" s="235">
        <v>0.0</v>
      </c>
      <c r="E52" s="321">
        <v>0.0</v>
      </c>
      <c r="F52" s="418">
        <v>0.0</v>
      </c>
      <c r="G52" s="235">
        <v>0.0</v>
      </c>
      <c r="H52" s="235">
        <v>0.0</v>
      </c>
      <c r="I52" s="235">
        <v>0.0</v>
      </c>
      <c r="J52" s="235">
        <v>0.0</v>
      </c>
      <c r="K52" s="235">
        <v>0.0</v>
      </c>
      <c r="L52" s="235">
        <v>0.0</v>
      </c>
      <c r="M52" s="235">
        <v>0.0</v>
      </c>
      <c r="N52" s="235">
        <v>0.0</v>
      </c>
      <c r="O52" s="235">
        <v>0.0</v>
      </c>
      <c r="P52" s="235">
        <v>1.0</v>
      </c>
      <c r="Q52" s="4"/>
    </row>
    <row r="53">
      <c r="A53" s="415" t="s">
        <v>709</v>
      </c>
      <c r="B53" s="237"/>
      <c r="C53" s="237">
        <f>SUM(C42:C52)</f>
        <v>26</v>
      </c>
      <c r="D53" s="419">
        <v>0.0</v>
      </c>
      <c r="E53" s="419">
        <v>1.25</v>
      </c>
      <c r="F53" s="419">
        <v>1.5</v>
      </c>
      <c r="G53" s="419">
        <v>0.25</v>
      </c>
      <c r="H53" s="419">
        <v>1.75</v>
      </c>
      <c r="I53" s="419">
        <v>2.25</v>
      </c>
      <c r="J53" s="419">
        <v>1.5</v>
      </c>
      <c r="K53" s="419">
        <v>1.0</v>
      </c>
      <c r="L53" s="419">
        <v>0.0</v>
      </c>
      <c r="M53" s="419">
        <v>0.0</v>
      </c>
      <c r="N53" s="415">
        <v>3.5</v>
      </c>
      <c r="O53" s="415">
        <v>3.25</v>
      </c>
      <c r="P53" s="419">
        <v>9.75</v>
      </c>
      <c r="Q53" s="9">
        <f>SUM(D53:P53)</f>
        <v>26</v>
      </c>
    </row>
    <row r="54">
      <c r="A54" s="246" t="s">
        <v>101</v>
      </c>
      <c r="B54" s="237"/>
      <c r="C54" s="237"/>
      <c r="D54" s="237"/>
      <c r="E54" s="237"/>
      <c r="F54" s="237"/>
      <c r="G54" s="237"/>
      <c r="H54" s="237"/>
      <c r="I54" s="237"/>
      <c r="J54" s="237"/>
      <c r="K54" s="237"/>
      <c r="L54" s="237"/>
      <c r="M54" s="237"/>
      <c r="N54" s="237"/>
      <c r="O54" s="237"/>
      <c r="P54" s="237"/>
      <c r="Q54" s="9"/>
    </row>
    <row r="55">
      <c r="A55" s="237"/>
      <c r="B55" s="400" t="s">
        <v>515</v>
      </c>
      <c r="C55" s="306">
        <v>4.0</v>
      </c>
      <c r="D55" s="237">
        <v>0.0</v>
      </c>
      <c r="E55" s="237">
        <v>2.0</v>
      </c>
      <c r="F55" s="237">
        <v>2.0</v>
      </c>
      <c r="G55" s="237">
        <v>0.0</v>
      </c>
      <c r="H55" s="237">
        <v>0.0</v>
      </c>
      <c r="I55" s="237">
        <v>0.0</v>
      </c>
      <c r="J55" s="237">
        <v>0.0</v>
      </c>
      <c r="K55" s="235">
        <v>0.0</v>
      </c>
      <c r="L55" s="237">
        <v>0.0</v>
      </c>
      <c r="M55" s="237">
        <v>0.0</v>
      </c>
      <c r="N55" s="237">
        <v>0.0</v>
      </c>
      <c r="O55" s="237">
        <v>0.0</v>
      </c>
      <c r="P55" s="237">
        <v>0.0</v>
      </c>
      <c r="Q55" s="9"/>
    </row>
    <row r="56">
      <c r="A56" s="237"/>
      <c r="B56" s="400" t="s">
        <v>494</v>
      </c>
      <c r="C56" s="281">
        <v>4.0</v>
      </c>
      <c r="D56" s="237">
        <v>0.0</v>
      </c>
      <c r="E56" s="237">
        <v>0.0</v>
      </c>
      <c r="F56" s="237">
        <v>0.0</v>
      </c>
      <c r="G56" s="237">
        <v>0.0</v>
      </c>
      <c r="H56" s="237">
        <v>2.0</v>
      </c>
      <c r="I56" s="237">
        <v>2.0</v>
      </c>
      <c r="J56" s="237">
        <v>0.0</v>
      </c>
      <c r="K56" s="235">
        <v>0.0</v>
      </c>
      <c r="L56" s="237">
        <v>0.0</v>
      </c>
      <c r="M56" s="237">
        <v>0.0</v>
      </c>
      <c r="N56" s="237">
        <v>0.0</v>
      </c>
      <c r="O56" s="237">
        <v>0.0</v>
      </c>
      <c r="P56" s="237">
        <v>0.0</v>
      </c>
      <c r="Q56" s="9"/>
    </row>
    <row r="57">
      <c r="A57" s="237"/>
      <c r="B57" s="401" t="s">
        <v>527</v>
      </c>
      <c r="C57" s="237">
        <v>2.0</v>
      </c>
      <c r="D57" s="237">
        <v>0.0</v>
      </c>
      <c r="E57" s="237">
        <v>0.0</v>
      </c>
      <c r="F57" s="237">
        <v>0.0</v>
      </c>
      <c r="G57" s="237">
        <v>0.0</v>
      </c>
      <c r="H57" s="237">
        <v>0.0</v>
      </c>
      <c r="I57" s="237">
        <v>0.0</v>
      </c>
      <c r="J57" s="237">
        <v>0.0</v>
      </c>
      <c r="K57" s="235">
        <v>1.0</v>
      </c>
      <c r="L57" s="237">
        <v>1.0</v>
      </c>
      <c r="M57" s="237">
        <v>0.0</v>
      </c>
      <c r="N57" s="237">
        <v>0.0</v>
      </c>
      <c r="O57" s="237">
        <v>0.0</v>
      </c>
      <c r="P57" s="237">
        <v>0.0</v>
      </c>
      <c r="Q57" s="9"/>
    </row>
    <row r="58">
      <c r="A58" s="237"/>
      <c r="B58" s="416" t="s">
        <v>531</v>
      </c>
      <c r="C58" s="237">
        <v>0.5</v>
      </c>
      <c r="D58" s="237">
        <v>0.0</v>
      </c>
      <c r="E58" s="237">
        <v>0.0</v>
      </c>
      <c r="F58" s="237">
        <v>0.0</v>
      </c>
      <c r="G58" s="237">
        <v>1.0</v>
      </c>
      <c r="H58" s="237">
        <v>0.0</v>
      </c>
      <c r="I58" s="237">
        <v>0.0</v>
      </c>
      <c r="J58" s="237">
        <v>0.0</v>
      </c>
      <c r="K58" s="235">
        <v>0.0</v>
      </c>
      <c r="L58" s="237">
        <v>0.0</v>
      </c>
      <c r="M58" s="237">
        <v>0.0</v>
      </c>
      <c r="N58" s="237">
        <v>0.0</v>
      </c>
      <c r="O58" s="237">
        <v>0.0</v>
      </c>
      <c r="P58" s="237">
        <v>0.0</v>
      </c>
      <c r="Q58" s="9"/>
    </row>
    <row r="59">
      <c r="A59" s="237"/>
      <c r="B59" s="401" t="s">
        <v>536</v>
      </c>
      <c r="C59" s="237">
        <v>1.0</v>
      </c>
      <c r="D59" s="237">
        <v>0.0</v>
      </c>
      <c r="E59" s="237">
        <v>0.0</v>
      </c>
      <c r="F59" s="237">
        <v>0.0</v>
      </c>
      <c r="G59" s="237">
        <v>0.0</v>
      </c>
      <c r="H59" s="237">
        <v>0.0</v>
      </c>
      <c r="I59" s="237">
        <v>0.0</v>
      </c>
      <c r="J59" s="237">
        <v>1.0</v>
      </c>
      <c r="K59" s="235">
        <v>0.0</v>
      </c>
      <c r="L59" s="237">
        <v>0.0</v>
      </c>
      <c r="M59" s="237">
        <v>0.0</v>
      </c>
      <c r="N59" s="237">
        <v>0.0</v>
      </c>
      <c r="O59" s="237">
        <v>0.0</v>
      </c>
      <c r="P59" s="237">
        <v>0.0</v>
      </c>
      <c r="Q59" s="9"/>
    </row>
    <row r="60">
      <c r="A60" s="237"/>
      <c r="B60" s="400" t="s">
        <v>562</v>
      </c>
      <c r="C60" s="306">
        <v>4.0</v>
      </c>
      <c r="D60" s="237">
        <v>0.0</v>
      </c>
      <c r="E60" s="237">
        <v>0.0</v>
      </c>
      <c r="F60" s="237">
        <v>0.0</v>
      </c>
      <c r="G60" s="237">
        <v>0.0</v>
      </c>
      <c r="H60" s="237">
        <v>0.0</v>
      </c>
      <c r="I60" s="237">
        <v>0.0</v>
      </c>
      <c r="J60" s="237">
        <v>0.0</v>
      </c>
      <c r="K60" s="235">
        <v>0.0</v>
      </c>
      <c r="L60" s="237">
        <v>0.0</v>
      </c>
      <c r="M60" s="237">
        <v>2.0</v>
      </c>
      <c r="N60" s="237">
        <v>2.0</v>
      </c>
      <c r="O60" s="237">
        <v>0.0</v>
      </c>
      <c r="P60" s="237">
        <v>0.0</v>
      </c>
      <c r="Q60" s="9"/>
    </row>
    <row r="61">
      <c r="A61" s="237"/>
      <c r="B61" s="400" t="s">
        <v>563</v>
      </c>
      <c r="C61" s="306">
        <v>4.0</v>
      </c>
      <c r="D61" s="237">
        <v>0.0</v>
      </c>
      <c r="E61" s="237">
        <v>0.0</v>
      </c>
      <c r="F61" s="237">
        <v>0.0</v>
      </c>
      <c r="G61" s="237">
        <v>0.0</v>
      </c>
      <c r="H61" s="237">
        <v>0.0</v>
      </c>
      <c r="I61" s="237">
        <v>0.0</v>
      </c>
      <c r="J61" s="237">
        <v>0.0</v>
      </c>
      <c r="K61" s="235">
        <v>0.0</v>
      </c>
      <c r="L61" s="237">
        <v>0.0</v>
      </c>
      <c r="M61" s="237">
        <v>0.0</v>
      </c>
      <c r="N61" s="237">
        <v>0.0</v>
      </c>
      <c r="O61" s="237">
        <v>2.0</v>
      </c>
      <c r="P61" s="237">
        <v>2.0</v>
      </c>
      <c r="Q61" s="9"/>
    </row>
    <row r="62">
      <c r="A62" s="415" t="s">
        <v>709</v>
      </c>
      <c r="B62" s="237"/>
      <c r="C62" s="237">
        <f>SUM(C55:C61)</f>
        <v>19.5</v>
      </c>
      <c r="D62" s="415">
        <v>0.0</v>
      </c>
      <c r="E62" s="415">
        <v>2.0</v>
      </c>
      <c r="F62" s="415">
        <v>2.0</v>
      </c>
      <c r="G62" s="415">
        <v>1.0</v>
      </c>
      <c r="H62" s="415">
        <v>1.0</v>
      </c>
      <c r="I62" s="415">
        <v>2.0</v>
      </c>
      <c r="J62" s="415">
        <v>1.0</v>
      </c>
      <c r="K62" s="415">
        <v>1.0</v>
      </c>
      <c r="L62" s="415">
        <v>1.0</v>
      </c>
      <c r="M62" s="415">
        <v>1.0</v>
      </c>
      <c r="N62" s="415">
        <v>1.0</v>
      </c>
      <c r="O62" s="415">
        <v>1.0</v>
      </c>
      <c r="P62" s="415">
        <v>1.0</v>
      </c>
      <c r="Q62" s="9">
        <f>SUM(D62:P62)</f>
        <v>15</v>
      </c>
    </row>
    <row r="63">
      <c r="A63" s="246" t="s">
        <v>363</v>
      </c>
      <c r="B63" s="237"/>
      <c r="C63" s="237"/>
      <c r="D63" s="237"/>
      <c r="E63" s="237"/>
      <c r="F63" s="237"/>
      <c r="G63" s="237"/>
      <c r="H63" s="237"/>
      <c r="I63" s="237"/>
      <c r="J63" s="237"/>
      <c r="K63" s="235"/>
      <c r="L63" s="237"/>
      <c r="M63" s="237"/>
      <c r="N63" s="237"/>
      <c r="O63" s="237"/>
      <c r="P63" s="237"/>
      <c r="Q63" s="9"/>
    </row>
    <row r="64">
      <c r="A64" s="236"/>
      <c r="B64" s="401" t="s">
        <v>532</v>
      </c>
      <c r="C64" s="237">
        <v>1.0</v>
      </c>
      <c r="D64" s="235">
        <v>0.0</v>
      </c>
      <c r="E64" s="235">
        <v>1.0</v>
      </c>
      <c r="F64" s="235">
        <v>0.0</v>
      </c>
      <c r="G64" s="235">
        <v>0.0</v>
      </c>
      <c r="H64" s="237">
        <v>0.0</v>
      </c>
      <c r="I64" s="237">
        <v>0.0</v>
      </c>
      <c r="J64" s="237">
        <v>0.0</v>
      </c>
      <c r="K64" s="235">
        <v>0.0</v>
      </c>
      <c r="L64" s="235">
        <v>0.0</v>
      </c>
      <c r="M64" s="235">
        <v>0.0</v>
      </c>
      <c r="N64" s="235">
        <v>0.0</v>
      </c>
      <c r="O64" s="235">
        <v>0.0</v>
      </c>
      <c r="P64" s="235">
        <v>0.0</v>
      </c>
      <c r="Q64" s="9"/>
    </row>
    <row r="65">
      <c r="A65" s="237"/>
      <c r="B65" s="401" t="s">
        <v>537</v>
      </c>
      <c r="C65" s="237">
        <v>1.0</v>
      </c>
      <c r="D65" s="237">
        <v>0.0</v>
      </c>
      <c r="E65" s="235">
        <v>0.0</v>
      </c>
      <c r="F65" s="237">
        <v>0.0</v>
      </c>
      <c r="G65" s="237">
        <v>0.0</v>
      </c>
      <c r="H65" s="237">
        <v>0.0</v>
      </c>
      <c r="I65" s="237">
        <v>0.0</v>
      </c>
      <c r="J65" s="237">
        <v>1.0</v>
      </c>
      <c r="K65" s="235">
        <v>0.0</v>
      </c>
      <c r="L65" s="235">
        <v>0.0</v>
      </c>
      <c r="M65" s="235">
        <v>0.0</v>
      </c>
      <c r="N65" s="235">
        <v>0.0</v>
      </c>
      <c r="O65" s="235">
        <v>0.0</v>
      </c>
      <c r="P65" s="235">
        <v>0.0</v>
      </c>
      <c r="Q65" s="9"/>
    </row>
    <row r="66">
      <c r="A66" s="237"/>
      <c r="B66" s="400" t="s">
        <v>559</v>
      </c>
      <c r="C66" s="306">
        <v>6.0</v>
      </c>
      <c r="D66" s="237">
        <v>0.0</v>
      </c>
      <c r="E66" s="235">
        <v>0.0</v>
      </c>
      <c r="F66" s="237">
        <v>0.0</v>
      </c>
      <c r="G66" s="237">
        <v>0.0</v>
      </c>
      <c r="H66" s="235">
        <v>0.0</v>
      </c>
      <c r="I66" s="237">
        <v>2.0</v>
      </c>
      <c r="J66" s="237">
        <v>2.0</v>
      </c>
      <c r="K66" s="235">
        <v>2.0</v>
      </c>
      <c r="L66" s="235">
        <v>0.0</v>
      </c>
      <c r="M66" s="235">
        <v>0.0</v>
      </c>
      <c r="N66" s="235">
        <v>0.0</v>
      </c>
      <c r="O66" s="235">
        <v>0.0</v>
      </c>
      <c r="P66" s="235">
        <v>0.0</v>
      </c>
      <c r="Q66" s="8"/>
    </row>
    <row r="67">
      <c r="A67" s="237"/>
      <c r="B67" s="400" t="s">
        <v>560</v>
      </c>
      <c r="C67" s="306">
        <v>10.0</v>
      </c>
      <c r="D67" s="237">
        <v>0.0</v>
      </c>
      <c r="E67" s="235">
        <v>1.0</v>
      </c>
      <c r="F67" s="237">
        <v>2.0</v>
      </c>
      <c r="G67" s="237">
        <v>2.0</v>
      </c>
      <c r="H67" s="235">
        <v>1.0</v>
      </c>
      <c r="I67" s="237">
        <v>0.0</v>
      </c>
      <c r="J67" s="237">
        <v>0.0</v>
      </c>
      <c r="K67" s="235">
        <v>0.0</v>
      </c>
      <c r="L67" s="237">
        <v>2.0</v>
      </c>
      <c r="M67" s="237">
        <v>2.0</v>
      </c>
      <c r="N67" s="235">
        <v>0.0</v>
      </c>
      <c r="O67" s="235">
        <v>0.0</v>
      </c>
      <c r="P67" s="235">
        <v>0.0</v>
      </c>
      <c r="Q67" s="8"/>
    </row>
    <row r="68">
      <c r="A68" s="237"/>
      <c r="B68" s="400" t="s">
        <v>561</v>
      </c>
      <c r="C68" s="306">
        <v>4.0</v>
      </c>
      <c r="D68" s="237">
        <v>0.0</v>
      </c>
      <c r="E68" s="235">
        <v>0.0</v>
      </c>
      <c r="F68" s="235">
        <v>0.0</v>
      </c>
      <c r="G68" s="235">
        <v>0.0</v>
      </c>
      <c r="H68" s="235">
        <v>0.0</v>
      </c>
      <c r="I68" s="235">
        <v>0.0</v>
      </c>
      <c r="J68" s="237">
        <v>0.0</v>
      </c>
      <c r="K68" s="235">
        <v>0.0</v>
      </c>
      <c r="L68" s="235">
        <v>0.0</v>
      </c>
      <c r="M68" s="235">
        <v>0.0</v>
      </c>
      <c r="N68" s="235">
        <v>0.0</v>
      </c>
      <c r="O68" s="237">
        <v>2.0</v>
      </c>
      <c r="P68" s="235">
        <v>2.0</v>
      </c>
      <c r="Q68" s="8"/>
    </row>
    <row r="69">
      <c r="A69" s="237"/>
      <c r="B69" s="400" t="s">
        <v>564</v>
      </c>
      <c r="C69" s="306">
        <v>8.0</v>
      </c>
      <c r="D69" s="237">
        <v>0.0</v>
      </c>
      <c r="E69" s="235">
        <v>0.0</v>
      </c>
      <c r="F69" s="235">
        <v>0.0</v>
      </c>
      <c r="G69" s="235">
        <v>0.0</v>
      </c>
      <c r="H69" s="235">
        <v>1.0</v>
      </c>
      <c r="I69" s="235">
        <v>1.0</v>
      </c>
      <c r="J69" s="237">
        <v>0.0</v>
      </c>
      <c r="K69" s="235">
        <v>1.0</v>
      </c>
      <c r="L69" s="237">
        <v>2.0</v>
      </c>
      <c r="M69" s="237">
        <v>0.0</v>
      </c>
      <c r="N69" s="237">
        <v>3.0</v>
      </c>
      <c r="O69" s="237">
        <v>0.0</v>
      </c>
      <c r="P69" s="235">
        <v>0.0</v>
      </c>
      <c r="Q69" s="8"/>
    </row>
    <row r="70">
      <c r="A70" s="415" t="s">
        <v>709</v>
      </c>
      <c r="B70" s="237"/>
      <c r="C70" s="237">
        <f>SUM(C64:C69)</f>
        <v>30</v>
      </c>
      <c r="D70" s="415">
        <v>0.0</v>
      </c>
      <c r="E70" s="415">
        <v>2.0</v>
      </c>
      <c r="F70" s="415">
        <v>2.0</v>
      </c>
      <c r="G70" s="415">
        <v>2.0</v>
      </c>
      <c r="H70" s="415">
        <v>2.0</v>
      </c>
      <c r="I70" s="415">
        <v>3.0</v>
      </c>
      <c r="J70" s="415">
        <v>3.0</v>
      </c>
      <c r="K70" s="415">
        <v>1.0</v>
      </c>
      <c r="L70" s="415">
        <v>2.0</v>
      </c>
      <c r="M70" s="415">
        <v>1.0</v>
      </c>
      <c r="N70" s="415">
        <v>1.0</v>
      </c>
      <c r="O70" s="415">
        <v>0.0</v>
      </c>
      <c r="P70" s="415">
        <v>0.0</v>
      </c>
      <c r="Q70" s="9">
        <f>SUM(D70:P70)</f>
        <v>19</v>
      </c>
    </row>
    <row r="71">
      <c r="A71" s="233" t="s">
        <v>616</v>
      </c>
      <c r="B71" s="247"/>
      <c r="C71" s="237"/>
      <c r="D71" s="235"/>
      <c r="E71" s="235"/>
      <c r="F71" s="235"/>
      <c r="G71" s="235"/>
      <c r="H71" s="235"/>
      <c r="I71" s="235"/>
      <c r="J71" s="235"/>
      <c r="K71" s="238"/>
      <c r="L71" s="237"/>
      <c r="M71" s="398"/>
      <c r="N71" s="247"/>
      <c r="O71" s="238"/>
      <c r="P71" s="238"/>
      <c r="Q71" s="9"/>
    </row>
    <row r="72">
      <c r="A72" s="236"/>
      <c r="B72" s="416" t="s">
        <v>533</v>
      </c>
      <c r="C72" s="237">
        <v>1.0</v>
      </c>
      <c r="D72" s="235">
        <v>0.0</v>
      </c>
      <c r="E72" s="235">
        <v>0.0</v>
      </c>
      <c r="F72" s="235">
        <v>0.0</v>
      </c>
      <c r="G72" s="235">
        <v>0.0</v>
      </c>
      <c r="H72" s="235">
        <v>0.0</v>
      </c>
      <c r="I72" s="235">
        <v>0.0</v>
      </c>
      <c r="J72" s="235">
        <v>1.0</v>
      </c>
      <c r="K72" s="235">
        <v>1.0</v>
      </c>
      <c r="L72" s="235">
        <v>0.0</v>
      </c>
      <c r="M72" s="237">
        <v>0.0</v>
      </c>
      <c r="N72" s="237">
        <v>0.0</v>
      </c>
      <c r="O72" s="235">
        <v>0.0</v>
      </c>
      <c r="P72" s="235">
        <v>0.0</v>
      </c>
      <c r="Q72" s="9"/>
    </row>
    <row r="73">
      <c r="A73" s="236"/>
      <c r="B73" s="401" t="s">
        <v>538</v>
      </c>
      <c r="C73" s="237">
        <v>1.0</v>
      </c>
      <c r="D73" s="235">
        <v>0.0</v>
      </c>
      <c r="E73" s="235">
        <v>0.0</v>
      </c>
      <c r="F73" s="235">
        <v>0.0</v>
      </c>
      <c r="G73" s="235">
        <v>0.0</v>
      </c>
      <c r="H73" s="235">
        <v>0.0</v>
      </c>
      <c r="I73" s="235">
        <v>0.0</v>
      </c>
      <c r="J73" s="235">
        <v>0.0</v>
      </c>
      <c r="K73" s="235">
        <v>1.0</v>
      </c>
      <c r="L73" s="235">
        <v>0.0</v>
      </c>
      <c r="M73" s="237">
        <v>0.0</v>
      </c>
      <c r="N73" s="237">
        <v>0.0</v>
      </c>
      <c r="O73" s="235">
        <v>0.0</v>
      </c>
      <c r="P73" s="235"/>
      <c r="Q73" s="9"/>
    </row>
    <row r="74">
      <c r="A74" s="236"/>
      <c r="B74" s="400" t="s">
        <v>550</v>
      </c>
      <c r="C74" s="306">
        <v>6.0</v>
      </c>
      <c r="D74" s="235">
        <v>0.0</v>
      </c>
      <c r="E74" s="235">
        <v>1.0</v>
      </c>
      <c r="F74" s="235">
        <v>1.0</v>
      </c>
      <c r="G74" s="235">
        <v>1.0</v>
      </c>
      <c r="H74" s="235">
        <v>0.0</v>
      </c>
      <c r="I74" s="235">
        <v>1.0</v>
      </c>
      <c r="J74" s="235">
        <v>1.0</v>
      </c>
      <c r="K74" s="235">
        <v>0.0</v>
      </c>
      <c r="L74" s="237">
        <v>2.0</v>
      </c>
      <c r="M74" s="237">
        <v>0.0</v>
      </c>
      <c r="N74" s="237">
        <v>0.0</v>
      </c>
      <c r="O74" s="235">
        <v>0.0</v>
      </c>
      <c r="P74" s="235">
        <v>1.0</v>
      </c>
      <c r="Q74" s="9"/>
    </row>
    <row r="75">
      <c r="A75" s="236"/>
      <c r="B75" s="400" t="s">
        <v>552</v>
      </c>
      <c r="C75" s="237">
        <v>8.0</v>
      </c>
      <c r="D75" s="235">
        <v>0.0</v>
      </c>
      <c r="E75" s="235">
        <v>0.0</v>
      </c>
      <c r="F75" s="235">
        <v>0.0</v>
      </c>
      <c r="G75" s="235">
        <v>1.0</v>
      </c>
      <c r="H75" s="235">
        <v>1.0</v>
      </c>
      <c r="I75" s="235">
        <v>0.0</v>
      </c>
      <c r="J75" s="235">
        <v>1.0</v>
      </c>
      <c r="K75" s="235">
        <v>0.0</v>
      </c>
      <c r="L75" s="237">
        <v>1.0</v>
      </c>
      <c r="M75" s="237">
        <v>1.0</v>
      </c>
      <c r="N75" s="237">
        <v>1.0</v>
      </c>
      <c r="O75" s="235">
        <v>1.0</v>
      </c>
      <c r="P75" s="235">
        <v>1.0</v>
      </c>
      <c r="Q75" s="9"/>
    </row>
    <row r="76">
      <c r="A76" s="236"/>
      <c r="B76" s="400" t="s">
        <v>553</v>
      </c>
      <c r="C76" s="306">
        <v>8.0</v>
      </c>
      <c r="D76" s="235">
        <v>0.0</v>
      </c>
      <c r="E76" s="235">
        <v>0.0</v>
      </c>
      <c r="F76" s="235">
        <v>0.0</v>
      </c>
      <c r="G76" s="235">
        <v>0.0</v>
      </c>
      <c r="H76" s="235">
        <v>0.0</v>
      </c>
      <c r="I76" s="235">
        <v>0.0</v>
      </c>
      <c r="J76" s="235">
        <v>0.0</v>
      </c>
      <c r="K76" s="235">
        <v>0.0</v>
      </c>
      <c r="L76" s="237">
        <v>0.0</v>
      </c>
      <c r="M76" s="237">
        <v>1.0</v>
      </c>
      <c r="N76" s="237">
        <v>1.0</v>
      </c>
      <c r="O76" s="235">
        <v>1.0</v>
      </c>
      <c r="P76" s="235">
        <v>0.0</v>
      </c>
      <c r="Q76" s="9"/>
    </row>
    <row r="77">
      <c r="A77" s="236"/>
      <c r="B77" s="400" t="s">
        <v>554</v>
      </c>
      <c r="C77" s="306">
        <v>6.0</v>
      </c>
      <c r="D77" s="235">
        <v>0.0</v>
      </c>
      <c r="E77" s="235">
        <v>0.0</v>
      </c>
      <c r="F77" s="235">
        <v>0.0</v>
      </c>
      <c r="G77" s="235">
        <v>0.0</v>
      </c>
      <c r="H77" s="235">
        <v>0.0</v>
      </c>
      <c r="I77" s="235">
        <v>0.0</v>
      </c>
      <c r="J77" s="235">
        <v>0.0</v>
      </c>
      <c r="K77" s="235">
        <v>0.0</v>
      </c>
      <c r="L77" s="237">
        <v>0.0</v>
      </c>
      <c r="M77" s="237">
        <v>1.0</v>
      </c>
      <c r="N77" s="237">
        <v>1.0</v>
      </c>
      <c r="O77" s="235">
        <v>1.0</v>
      </c>
      <c r="P77" s="235">
        <v>0.0</v>
      </c>
      <c r="Q77" s="9"/>
    </row>
    <row r="78">
      <c r="A78" s="236"/>
      <c r="B78" s="408" t="s">
        <v>495</v>
      </c>
      <c r="C78" s="306">
        <v>2.0</v>
      </c>
      <c r="D78" s="235">
        <v>0.0</v>
      </c>
      <c r="E78" s="235">
        <v>1.0</v>
      </c>
      <c r="F78" s="235">
        <v>1.0</v>
      </c>
      <c r="G78" s="235">
        <v>1.0</v>
      </c>
      <c r="H78" s="235">
        <v>1.0</v>
      </c>
      <c r="I78" s="235">
        <v>1.0</v>
      </c>
      <c r="J78" s="235">
        <v>0.0</v>
      </c>
      <c r="K78" s="235">
        <v>1.0</v>
      </c>
      <c r="L78" s="237">
        <v>0.0</v>
      </c>
      <c r="M78" s="237">
        <v>1.0</v>
      </c>
      <c r="N78" s="237">
        <v>1.0</v>
      </c>
      <c r="O78" s="235">
        <v>1.0</v>
      </c>
      <c r="P78" s="235">
        <v>1.0</v>
      </c>
      <c r="Q78" s="9"/>
    </row>
    <row r="79">
      <c r="A79" s="415" t="s">
        <v>709</v>
      </c>
      <c r="B79" s="237"/>
      <c r="C79" s="247">
        <f>SUM(C72:C78)</f>
        <v>32</v>
      </c>
      <c r="D79" s="415">
        <v>0.0</v>
      </c>
      <c r="E79" s="415">
        <v>1.0</v>
      </c>
      <c r="F79" s="415">
        <v>3.0</v>
      </c>
      <c r="G79" s="415">
        <v>3.0</v>
      </c>
      <c r="H79" s="415">
        <v>2.0</v>
      </c>
      <c r="I79" s="415">
        <v>2.0</v>
      </c>
      <c r="J79" s="415">
        <v>1.0</v>
      </c>
      <c r="K79" s="415">
        <v>1.0</v>
      </c>
      <c r="L79" s="415">
        <v>2.0</v>
      </c>
      <c r="M79" s="415">
        <v>2.0</v>
      </c>
      <c r="N79" s="415">
        <v>2.0</v>
      </c>
      <c r="O79" s="415">
        <v>2.0</v>
      </c>
      <c r="P79" s="415">
        <v>2.0</v>
      </c>
      <c r="Q79" s="9">
        <f>SUM(D79:P79)</f>
        <v>23</v>
      </c>
    </row>
    <row r="80">
      <c r="A80" s="246" t="s">
        <v>366</v>
      </c>
      <c r="B80" s="409"/>
      <c r="C80" s="237"/>
      <c r="D80" s="235"/>
      <c r="E80" s="235"/>
      <c r="F80" s="235"/>
      <c r="G80" s="235"/>
      <c r="H80" s="235"/>
      <c r="I80" s="235"/>
      <c r="J80" s="235"/>
      <c r="K80" s="235"/>
      <c r="L80" s="235"/>
      <c r="M80" s="235"/>
      <c r="N80" s="237"/>
      <c r="O80" s="235"/>
      <c r="P80" s="235"/>
      <c r="Q80" s="9"/>
    </row>
    <row r="81">
      <c r="A81" s="236"/>
      <c r="B81" s="400" t="s">
        <v>146</v>
      </c>
      <c r="C81" s="237">
        <v>5.0</v>
      </c>
      <c r="D81" s="235">
        <v>0.0</v>
      </c>
      <c r="E81" s="235">
        <v>1.0</v>
      </c>
      <c r="F81" s="235">
        <v>1.0</v>
      </c>
      <c r="G81" s="235">
        <v>0.5</v>
      </c>
      <c r="H81" s="235">
        <v>0.5</v>
      </c>
      <c r="I81" s="235">
        <v>0.5</v>
      </c>
      <c r="J81" s="235">
        <v>0.5</v>
      </c>
      <c r="K81" s="235">
        <v>0.5</v>
      </c>
      <c r="L81" s="235">
        <v>0.0</v>
      </c>
      <c r="M81" s="235">
        <v>0.0</v>
      </c>
      <c r="N81" s="235">
        <v>0.0</v>
      </c>
      <c r="O81" s="235">
        <v>0.0</v>
      </c>
      <c r="P81" s="235">
        <v>0.0</v>
      </c>
      <c r="Q81" s="9"/>
    </row>
    <row r="82">
      <c r="A82" s="236"/>
      <c r="B82" s="420" t="s">
        <v>751</v>
      </c>
      <c r="C82" s="237">
        <v>0.5</v>
      </c>
      <c r="D82" s="235">
        <v>0.0</v>
      </c>
      <c r="E82" s="235">
        <v>0.0</v>
      </c>
      <c r="F82" s="235">
        <v>0.0</v>
      </c>
      <c r="G82" s="235">
        <v>0.5</v>
      </c>
      <c r="H82" s="235">
        <v>0.0</v>
      </c>
      <c r="I82" s="3">
        <v>0.0</v>
      </c>
      <c r="J82" s="235">
        <v>0.0</v>
      </c>
      <c r="K82" s="3">
        <v>0.0</v>
      </c>
      <c r="L82" s="235">
        <v>0.0</v>
      </c>
      <c r="M82" s="235">
        <v>0.0</v>
      </c>
      <c r="N82" s="235">
        <v>0.0</v>
      </c>
      <c r="O82" s="235">
        <v>0.0</v>
      </c>
      <c r="P82" s="235">
        <v>0.0</v>
      </c>
      <c r="Q82" s="9"/>
    </row>
    <row r="83">
      <c r="A83" s="236"/>
      <c r="B83" s="416" t="s">
        <v>162</v>
      </c>
      <c r="C83" s="237">
        <v>0.5</v>
      </c>
      <c r="D83" s="235">
        <v>0.0</v>
      </c>
      <c r="E83" s="235">
        <v>0.0</v>
      </c>
      <c r="F83" s="235">
        <v>0.0</v>
      </c>
      <c r="G83" s="235">
        <v>0.0</v>
      </c>
      <c r="H83" s="235">
        <v>0.5</v>
      </c>
      <c r="I83" s="235">
        <v>0.0</v>
      </c>
      <c r="J83" s="235">
        <v>0.0</v>
      </c>
      <c r="K83" s="235">
        <v>0.0</v>
      </c>
      <c r="L83" s="235">
        <v>0.0</v>
      </c>
      <c r="M83" s="235">
        <v>0.0</v>
      </c>
      <c r="N83" s="237">
        <v>0.0</v>
      </c>
      <c r="O83" s="235">
        <v>0.0</v>
      </c>
      <c r="P83" s="235">
        <v>0.0</v>
      </c>
      <c r="Q83" s="9"/>
    </row>
    <row r="84">
      <c r="A84" s="236"/>
      <c r="B84" s="401" t="s">
        <v>161</v>
      </c>
      <c r="C84" s="237">
        <v>1.0</v>
      </c>
      <c r="D84" s="235">
        <v>0.0</v>
      </c>
      <c r="E84" s="235">
        <v>0.0</v>
      </c>
      <c r="F84" s="235">
        <v>0.0</v>
      </c>
      <c r="G84" s="235">
        <v>0.0</v>
      </c>
      <c r="H84" s="235">
        <v>0.0</v>
      </c>
      <c r="I84" s="235">
        <v>0.0</v>
      </c>
      <c r="J84" s="235">
        <v>1.0</v>
      </c>
      <c r="K84" s="235">
        <v>0.0</v>
      </c>
      <c r="L84" s="235">
        <v>0.0</v>
      </c>
      <c r="M84" s="235">
        <v>0.0</v>
      </c>
      <c r="N84" s="237">
        <v>0.0</v>
      </c>
      <c r="O84" s="235">
        <v>0.0</v>
      </c>
      <c r="P84" s="235">
        <v>0.0</v>
      </c>
      <c r="Q84" s="9"/>
    </row>
    <row r="85">
      <c r="A85" s="236"/>
      <c r="B85" s="400" t="s">
        <v>548</v>
      </c>
      <c r="C85" s="306">
        <v>10.0</v>
      </c>
      <c r="D85" s="235">
        <v>0.0</v>
      </c>
      <c r="E85" s="235">
        <v>0.0</v>
      </c>
      <c r="F85" s="235">
        <v>0.0</v>
      </c>
      <c r="G85" s="235">
        <v>0.0</v>
      </c>
      <c r="H85" s="235">
        <v>0.0</v>
      </c>
      <c r="I85" s="235">
        <v>1.0</v>
      </c>
      <c r="J85" s="235">
        <v>0.0</v>
      </c>
      <c r="K85" s="235">
        <v>0.5</v>
      </c>
      <c r="L85" s="235">
        <v>1.0</v>
      </c>
      <c r="M85" s="235">
        <v>1.0</v>
      </c>
      <c r="N85" s="237">
        <v>1.0</v>
      </c>
      <c r="O85" s="235">
        <v>0.5</v>
      </c>
      <c r="P85" s="235">
        <v>1.0</v>
      </c>
      <c r="Q85" s="9"/>
    </row>
    <row r="86">
      <c r="A86" s="236"/>
      <c r="B86" s="400" t="s">
        <v>549</v>
      </c>
      <c r="C86" s="306">
        <v>10.0</v>
      </c>
      <c r="D86" s="235">
        <v>0.0</v>
      </c>
      <c r="E86" s="235">
        <v>0.0</v>
      </c>
      <c r="F86" s="235">
        <v>0.0</v>
      </c>
      <c r="G86" s="235">
        <v>0.0</v>
      </c>
      <c r="H86" s="235">
        <v>0.0</v>
      </c>
      <c r="I86" s="235">
        <v>0.0</v>
      </c>
      <c r="J86" s="235">
        <v>0.0</v>
      </c>
      <c r="K86" s="235">
        <v>0.0</v>
      </c>
      <c r="L86" s="235">
        <v>0.0</v>
      </c>
      <c r="M86" s="235">
        <v>0.0</v>
      </c>
      <c r="N86" s="237">
        <v>0.5</v>
      </c>
      <c r="O86" s="235">
        <v>1.0</v>
      </c>
      <c r="P86" s="235">
        <v>1.0</v>
      </c>
      <c r="Q86" s="9"/>
    </row>
    <row r="87">
      <c r="A87" s="415" t="s">
        <v>709</v>
      </c>
      <c r="B87" s="237"/>
      <c r="C87" s="247">
        <f>SUM(C81:C86)</f>
        <v>27</v>
      </c>
      <c r="D87" s="415">
        <v>0.0</v>
      </c>
      <c r="E87" s="415">
        <v>2.0</v>
      </c>
      <c r="F87" s="415">
        <v>2.0</v>
      </c>
      <c r="G87" s="415">
        <v>2.0</v>
      </c>
      <c r="H87" s="415">
        <v>2.0</v>
      </c>
      <c r="I87" s="415">
        <v>2.0</v>
      </c>
      <c r="J87" s="415">
        <v>2.0</v>
      </c>
      <c r="K87" s="415">
        <v>1.0</v>
      </c>
      <c r="L87" s="415">
        <v>1.0</v>
      </c>
      <c r="M87" s="415">
        <v>1.0</v>
      </c>
      <c r="N87" s="415">
        <v>1.0</v>
      </c>
      <c r="O87" s="415">
        <v>0.5</v>
      </c>
      <c r="P87" s="415">
        <v>1.0</v>
      </c>
      <c r="Q87" s="9">
        <f>SUM(D87:P87)</f>
        <v>17.5</v>
      </c>
    </row>
    <row r="88">
      <c r="A88" s="415" t="s">
        <v>710</v>
      </c>
      <c r="B88" s="237"/>
      <c r="C88" s="247"/>
      <c r="D88" s="415">
        <f>SUM(D87,D79,D53,D40,D31)</f>
        <v>0</v>
      </c>
      <c r="E88" s="415">
        <f>SUM(E87,E79,E53,E40,E31,E70,E62)</f>
        <v>10.25</v>
      </c>
      <c r="F88" s="415">
        <f>SUM(F87,F79,F70,F62,F53,F40,F31)</f>
        <v>13.5</v>
      </c>
      <c r="G88" s="415">
        <f t="shared" ref="G88:I88" si="2">SUM(G87,G79,G53,G40,G31,G70,G62)</f>
        <v>10.25</v>
      </c>
      <c r="H88" s="415">
        <f t="shared" si="2"/>
        <v>11.75</v>
      </c>
      <c r="I88" s="415">
        <f t="shared" si="2"/>
        <v>14.25</v>
      </c>
      <c r="J88" s="415">
        <f>SUM(J87,J79,J70,J62,J53,J40,J31)</f>
        <v>12.5</v>
      </c>
      <c r="K88" s="415">
        <f t="shared" ref="K88:P88" si="3">SUM(K87,K79,K53,K40,K31,K70,K62)</f>
        <v>8</v>
      </c>
      <c r="L88" s="415">
        <f t="shared" si="3"/>
        <v>8</v>
      </c>
      <c r="M88" s="415">
        <f t="shared" si="3"/>
        <v>9.5</v>
      </c>
      <c r="N88" s="415">
        <f t="shared" si="3"/>
        <v>14</v>
      </c>
      <c r="O88" s="415">
        <f t="shared" si="3"/>
        <v>12.25</v>
      </c>
      <c r="P88" s="415">
        <f t="shared" si="3"/>
        <v>18.25</v>
      </c>
      <c r="Q88" s="9"/>
    </row>
    <row r="89">
      <c r="A89" s="4"/>
      <c r="B89" s="4"/>
      <c r="C89" s="4"/>
      <c r="D89" s="4"/>
      <c r="E89" s="4"/>
      <c r="F89" s="4"/>
      <c r="G89" s="3"/>
      <c r="H89" s="3"/>
      <c r="I89" s="3"/>
      <c r="J89" s="3"/>
      <c r="K89" s="4"/>
      <c r="L89" s="4"/>
      <c r="M89" s="4"/>
      <c r="N89" s="4"/>
      <c r="O89" s="4"/>
      <c r="P89" s="4"/>
      <c r="Q89" s="9"/>
    </row>
    <row r="90">
      <c r="A90" s="4"/>
      <c r="B90" s="4"/>
      <c r="C90" s="4"/>
      <c r="D90" s="4"/>
      <c r="E90" s="4"/>
      <c r="F90" s="4"/>
      <c r="G90" s="3"/>
      <c r="H90" s="3"/>
      <c r="I90" s="3"/>
      <c r="J90" s="3"/>
      <c r="K90" s="4"/>
      <c r="L90" s="4"/>
      <c r="M90" s="4"/>
      <c r="N90" s="4"/>
      <c r="O90" s="4"/>
      <c r="P90" s="4"/>
      <c r="Q90" s="9"/>
    </row>
    <row r="91">
      <c r="A91" s="367" t="s">
        <v>711</v>
      </c>
      <c r="B91" s="4"/>
      <c r="C91" s="4"/>
      <c r="D91" s="4"/>
      <c r="E91" s="4"/>
      <c r="F91" s="4"/>
      <c r="G91" s="4"/>
      <c r="H91" s="4"/>
      <c r="I91" s="4"/>
      <c r="J91" s="4"/>
      <c r="K91" s="4"/>
      <c r="L91" s="4"/>
      <c r="M91" s="4"/>
      <c r="N91" s="4"/>
      <c r="O91" s="4"/>
      <c r="P91" s="4"/>
      <c r="Q91" s="9"/>
    </row>
    <row r="92">
      <c r="A92" s="412" t="s">
        <v>712</v>
      </c>
      <c r="B92" s="412" t="s">
        <v>706</v>
      </c>
      <c r="C92" s="421" t="s">
        <v>713</v>
      </c>
      <c r="D92" s="365"/>
      <c r="E92" s="366"/>
      <c r="F92" s="421" t="s">
        <v>714</v>
      </c>
      <c r="G92" s="365"/>
      <c r="H92" s="366"/>
      <c r="I92" s="421" t="s">
        <v>715</v>
      </c>
      <c r="J92" s="365"/>
      <c r="K92" s="366"/>
      <c r="L92" s="379"/>
      <c r="M92" s="379"/>
      <c r="N92" s="379"/>
      <c r="O92" s="379"/>
      <c r="P92" s="379"/>
      <c r="Q92" s="9"/>
    </row>
    <row r="93">
      <c r="A93" s="233" t="s">
        <v>716</v>
      </c>
      <c r="B93" s="235" t="s">
        <v>68</v>
      </c>
      <c r="C93" s="383" t="s">
        <v>474</v>
      </c>
      <c r="D93" s="365"/>
      <c r="E93" s="366"/>
      <c r="F93" s="383" t="s">
        <v>752</v>
      </c>
      <c r="G93" s="365"/>
      <c r="H93" s="366"/>
      <c r="I93" s="383" t="s">
        <v>718</v>
      </c>
      <c r="J93" s="365"/>
      <c r="K93" s="366"/>
      <c r="L93" s="4"/>
      <c r="M93" s="4"/>
      <c r="N93" s="4"/>
      <c r="O93" s="4"/>
      <c r="P93" s="4"/>
      <c r="Q93" s="9"/>
    </row>
    <row r="94">
      <c r="A94" s="235"/>
      <c r="B94" s="235" t="s">
        <v>85</v>
      </c>
      <c r="C94" s="383" t="s">
        <v>474</v>
      </c>
      <c r="D94" s="365"/>
      <c r="E94" s="366"/>
      <c r="F94" s="384" t="s">
        <v>753</v>
      </c>
      <c r="G94" s="385"/>
      <c r="H94" s="386"/>
      <c r="I94" s="383" t="s">
        <v>718</v>
      </c>
      <c r="J94" s="365"/>
      <c r="K94" s="366"/>
      <c r="L94" s="4"/>
      <c r="M94" s="4"/>
      <c r="N94" s="4"/>
      <c r="O94" s="4"/>
      <c r="P94" s="4"/>
      <c r="Q94" s="9"/>
    </row>
    <row r="95">
      <c r="A95" s="235"/>
      <c r="B95" s="235" t="s">
        <v>97</v>
      </c>
      <c r="C95" s="383" t="s">
        <v>474</v>
      </c>
      <c r="D95" s="365"/>
      <c r="E95" s="366"/>
      <c r="F95" s="387" t="s">
        <v>754</v>
      </c>
      <c r="G95" s="365"/>
      <c r="H95" s="366"/>
      <c r="I95" s="383" t="s">
        <v>718</v>
      </c>
      <c r="J95" s="365"/>
      <c r="K95" s="366"/>
      <c r="L95" s="4"/>
      <c r="M95" s="4"/>
      <c r="N95" s="4"/>
      <c r="O95" s="4"/>
      <c r="P95" s="4"/>
      <c r="Q95" s="9"/>
    </row>
    <row r="96">
      <c r="A96" s="235"/>
      <c r="B96" s="235" t="s">
        <v>101</v>
      </c>
      <c r="C96" s="383" t="s">
        <v>474</v>
      </c>
      <c r="D96" s="365"/>
      <c r="E96" s="366"/>
      <c r="F96" s="387" t="s">
        <v>755</v>
      </c>
      <c r="G96" s="365"/>
      <c r="H96" s="366"/>
      <c r="I96" s="383" t="s">
        <v>718</v>
      </c>
      <c r="J96" s="365"/>
      <c r="K96" s="366"/>
      <c r="L96" s="4"/>
      <c r="M96" s="4"/>
      <c r="N96" s="4"/>
      <c r="O96" s="4"/>
      <c r="P96" s="4"/>
      <c r="Q96" s="9"/>
    </row>
    <row r="97">
      <c r="A97" s="235"/>
      <c r="B97" s="235" t="s">
        <v>363</v>
      </c>
      <c r="C97" s="383" t="s">
        <v>474</v>
      </c>
      <c r="D97" s="365"/>
      <c r="E97" s="366"/>
      <c r="F97" s="383" t="s">
        <v>740</v>
      </c>
      <c r="G97" s="365"/>
      <c r="H97" s="366"/>
      <c r="I97" s="383" t="s">
        <v>718</v>
      </c>
      <c r="J97" s="365"/>
      <c r="K97" s="366"/>
      <c r="L97" s="4"/>
      <c r="M97" s="4"/>
      <c r="N97" s="4"/>
      <c r="O97" s="4"/>
      <c r="P97" s="4"/>
      <c r="Q97" s="9"/>
    </row>
    <row r="98">
      <c r="A98" s="235"/>
      <c r="B98" s="235" t="s">
        <v>168</v>
      </c>
      <c r="C98" s="383" t="s">
        <v>474</v>
      </c>
      <c r="D98" s="365"/>
      <c r="E98" s="366"/>
      <c r="F98" s="383" t="s">
        <v>756</v>
      </c>
      <c r="G98" s="365"/>
      <c r="H98" s="366"/>
      <c r="I98" s="383" t="s">
        <v>718</v>
      </c>
      <c r="J98" s="365"/>
      <c r="K98" s="366"/>
      <c r="L98" s="4"/>
      <c r="M98" s="4"/>
      <c r="N98" s="4"/>
      <c r="O98" s="4"/>
      <c r="P98" s="4"/>
      <c r="Q98" s="9"/>
    </row>
    <row r="99">
      <c r="A99" s="235"/>
      <c r="B99" s="235" t="s">
        <v>366</v>
      </c>
      <c r="C99" s="383" t="s">
        <v>474</v>
      </c>
      <c r="D99" s="365"/>
      <c r="E99" s="366"/>
      <c r="F99" s="383" t="s">
        <v>757</v>
      </c>
      <c r="G99" s="365"/>
      <c r="H99" s="366"/>
      <c r="I99" s="383" t="s">
        <v>718</v>
      </c>
      <c r="J99" s="365"/>
      <c r="K99" s="366"/>
      <c r="L99" s="4"/>
      <c r="M99" s="4"/>
      <c r="N99" s="4"/>
      <c r="O99" s="4"/>
      <c r="P99" s="4"/>
      <c r="Q99" s="9"/>
    </row>
    <row r="100">
      <c r="A100" s="388"/>
      <c r="B100" s="388"/>
      <c r="C100" s="389"/>
      <c r="D100" s="365"/>
      <c r="E100" s="366"/>
      <c r="F100" s="389"/>
      <c r="G100" s="365"/>
      <c r="H100" s="366"/>
      <c r="I100" s="389"/>
      <c r="J100" s="365"/>
      <c r="K100" s="366"/>
      <c r="L100" s="4"/>
      <c r="M100" s="4"/>
      <c r="N100" s="4"/>
      <c r="O100" s="4"/>
      <c r="P100" s="4"/>
      <c r="Q100" s="9"/>
    </row>
    <row r="101">
      <c r="A101" s="233" t="s">
        <v>721</v>
      </c>
      <c r="B101" s="235" t="s">
        <v>68</v>
      </c>
      <c r="C101" s="383" t="str">
        <f t="shared" ref="C101:C107" si="4">F93</f>
        <v>registration</v>
      </c>
      <c r="D101" s="365"/>
      <c r="E101" s="366"/>
      <c r="F101" s="383" t="str">
        <f t="shared" ref="F101:F103" si="5">C101</f>
        <v>registration</v>
      </c>
      <c r="G101" s="365"/>
      <c r="H101" s="366"/>
      <c r="I101" s="383" t="s">
        <v>722</v>
      </c>
      <c r="J101" s="365"/>
      <c r="K101" s="366"/>
      <c r="L101" s="4"/>
      <c r="M101" s="4"/>
      <c r="N101" s="4"/>
      <c r="O101" s="4"/>
      <c r="P101" s="4"/>
      <c r="Q101" s="9"/>
    </row>
    <row r="102">
      <c r="A102" s="235"/>
      <c r="B102" s="235" t="s">
        <v>85</v>
      </c>
      <c r="C102" s="383" t="str">
        <f t="shared" si="4"/>
        <v>login + logout</v>
      </c>
      <c r="D102" s="365"/>
      <c r="E102" s="366"/>
      <c r="F102" s="383" t="str">
        <f t="shared" si="5"/>
        <v>login + logout</v>
      </c>
      <c r="G102" s="365"/>
      <c r="H102" s="366"/>
      <c r="I102" s="383" t="s">
        <v>722</v>
      </c>
      <c r="J102" s="365"/>
      <c r="K102" s="366"/>
      <c r="L102" s="4"/>
      <c r="M102" s="4"/>
      <c r="N102" s="4"/>
      <c r="O102" s="4"/>
      <c r="P102" s="4"/>
      <c r="Q102" s="9"/>
    </row>
    <row r="103">
      <c r="A103" s="235"/>
      <c r="B103" s="235" t="s">
        <v>97</v>
      </c>
      <c r="C103" s="383" t="str">
        <f t="shared" si="4"/>
        <v>Schedule builder frontend implementation tasks</v>
      </c>
      <c r="D103" s="365"/>
      <c r="E103" s="366"/>
      <c r="F103" s="387" t="str">
        <f t="shared" si="5"/>
        <v>Schedule builder frontend implementation tasks</v>
      </c>
      <c r="G103" s="365"/>
      <c r="H103" s="366"/>
      <c r="I103" s="383" t="s">
        <v>722</v>
      </c>
      <c r="J103" s="365"/>
      <c r="K103" s="366"/>
      <c r="L103" s="4"/>
      <c r="M103" s="4"/>
      <c r="N103" s="4"/>
      <c r="O103" s="4"/>
      <c r="P103" s="4"/>
      <c r="Q103" s="9"/>
    </row>
    <row r="104">
      <c r="A104" s="235"/>
      <c r="B104" s="235" t="s">
        <v>101</v>
      </c>
      <c r="C104" s="383" t="str">
        <f t="shared" si="4"/>
        <v>LL</v>
      </c>
      <c r="D104" s="365"/>
      <c r="E104" s="366"/>
      <c r="F104" s="387" t="s">
        <v>755</v>
      </c>
      <c r="G104" s="365"/>
      <c r="H104" s="366"/>
      <c r="I104" s="383" t="s">
        <v>722</v>
      </c>
      <c r="J104" s="365"/>
      <c r="K104" s="366"/>
      <c r="L104" s="4"/>
      <c r="M104" s="4"/>
      <c r="N104" s="4"/>
      <c r="O104" s="4"/>
      <c r="P104" s="4"/>
    </row>
    <row r="105">
      <c r="A105" s="235"/>
      <c r="B105" s="235" t="s">
        <v>363</v>
      </c>
      <c r="C105" s="383" t="str">
        <f t="shared" si="4"/>
        <v>git</v>
      </c>
      <c r="D105" s="365"/>
      <c r="E105" s="366"/>
      <c r="F105" s="383" t="s">
        <v>758</v>
      </c>
      <c r="G105" s="365"/>
      <c r="H105" s="366"/>
      <c r="I105" s="383" t="s">
        <v>722</v>
      </c>
      <c r="J105" s="365"/>
      <c r="K105" s="366"/>
      <c r="L105" s="4"/>
      <c r="M105" s="4"/>
      <c r="N105" s="4"/>
      <c r="O105" s="4"/>
      <c r="P105" s="4"/>
    </row>
    <row r="106">
      <c r="A106" s="235"/>
      <c r="B106" s="235" t="s">
        <v>168</v>
      </c>
      <c r="C106" s="383" t="str">
        <f t="shared" si="4"/>
        <v>aid egilibiity</v>
      </c>
      <c r="D106" s="365"/>
      <c r="E106" s="366"/>
      <c r="F106" s="383" t="s">
        <v>759</v>
      </c>
      <c r="G106" s="365"/>
      <c r="H106" s="366"/>
      <c r="I106" s="383" t="s">
        <v>722</v>
      </c>
      <c r="J106" s="365"/>
      <c r="K106" s="366"/>
      <c r="L106" s="4"/>
      <c r="M106" s="4"/>
      <c r="N106" s="4"/>
      <c r="O106" s="4"/>
      <c r="P106" s="4"/>
    </row>
    <row r="107">
      <c r="A107" s="235"/>
      <c r="B107" s="235" t="s">
        <v>366</v>
      </c>
      <c r="C107" s="383" t="str">
        <f t="shared" si="4"/>
        <v>UAD</v>
      </c>
      <c r="D107" s="365"/>
      <c r="E107" s="366"/>
      <c r="F107" s="383" t="s">
        <v>757</v>
      </c>
      <c r="G107" s="365"/>
      <c r="H107" s="366"/>
      <c r="I107" s="383" t="s">
        <v>722</v>
      </c>
      <c r="J107" s="365"/>
      <c r="K107" s="366"/>
      <c r="L107" s="4"/>
      <c r="M107" s="4"/>
      <c r="N107" s="4"/>
      <c r="O107" s="4"/>
      <c r="P107" s="4"/>
      <c r="Q107" s="380"/>
      <c r="R107" s="380"/>
      <c r="S107" s="380"/>
      <c r="T107" s="380"/>
      <c r="U107" s="380"/>
      <c r="V107" s="380"/>
      <c r="W107" s="380"/>
      <c r="X107" s="380"/>
      <c r="Y107" s="380"/>
      <c r="Z107" s="380"/>
      <c r="AA107" s="380"/>
      <c r="AB107" s="380"/>
      <c r="AC107" s="380"/>
      <c r="AD107" s="380"/>
      <c r="AE107" s="380"/>
      <c r="AF107" s="380"/>
      <c r="AG107" s="380"/>
      <c r="AH107" s="380"/>
      <c r="AI107" s="380"/>
      <c r="AJ107" s="380"/>
      <c r="AK107" s="380"/>
      <c r="AL107" s="380"/>
      <c r="AM107" s="380"/>
      <c r="AN107" s="380"/>
      <c r="AO107" s="380"/>
      <c r="AP107" s="380"/>
    </row>
    <row r="108">
      <c r="A108" s="388"/>
      <c r="B108" s="388"/>
      <c r="C108" s="389"/>
      <c r="D108" s="365"/>
      <c r="E108" s="366"/>
      <c r="F108" s="389"/>
      <c r="G108" s="365"/>
      <c r="H108" s="366"/>
      <c r="I108" s="389"/>
      <c r="J108" s="365"/>
      <c r="K108" s="366"/>
      <c r="L108" s="4"/>
      <c r="M108" s="4"/>
      <c r="N108" s="4"/>
      <c r="O108" s="4"/>
      <c r="P108" s="4"/>
    </row>
    <row r="109">
      <c r="A109" s="233" t="s">
        <v>725</v>
      </c>
      <c r="B109" s="235" t="s">
        <v>68</v>
      </c>
      <c r="C109" s="383" t="str">
        <f t="shared" ref="C109:C115" si="6">F101</f>
        <v>registration</v>
      </c>
      <c r="D109" s="365"/>
      <c r="E109" s="366"/>
      <c r="F109" s="390" t="str">
        <f t="shared" ref="F109:F110" si="7">C109</f>
        <v>registration</v>
      </c>
      <c r="G109" s="365"/>
      <c r="H109" s="366"/>
      <c r="I109" s="383" t="s">
        <v>718</v>
      </c>
      <c r="J109" s="365"/>
      <c r="K109" s="366"/>
      <c r="L109" s="4"/>
      <c r="M109" s="4"/>
      <c r="N109" s="4"/>
      <c r="O109" s="4"/>
      <c r="P109" s="4"/>
    </row>
    <row r="110">
      <c r="A110" s="235"/>
      <c r="B110" s="235" t="s">
        <v>85</v>
      </c>
      <c r="C110" s="383" t="str">
        <f t="shared" si="6"/>
        <v>login + logout</v>
      </c>
      <c r="D110" s="365"/>
      <c r="E110" s="366"/>
      <c r="F110" s="391" t="str">
        <f t="shared" si="7"/>
        <v>login + logout</v>
      </c>
      <c r="G110" s="365"/>
      <c r="H110" s="366"/>
      <c r="I110" s="383" t="s">
        <v>718</v>
      </c>
      <c r="J110" s="365"/>
      <c r="K110" s="366"/>
      <c r="L110" s="4"/>
      <c r="M110" s="4"/>
      <c r="N110" s="4"/>
      <c r="O110" s="4"/>
      <c r="P110" s="4"/>
    </row>
    <row r="111">
      <c r="A111" s="235"/>
      <c r="B111" s="235" t="s">
        <v>97</v>
      </c>
      <c r="C111" s="383" t="str">
        <f t="shared" si="6"/>
        <v>Schedule builder frontend implementation tasks</v>
      </c>
      <c r="D111" s="365"/>
      <c r="E111" s="366"/>
      <c r="F111" s="387" t="s">
        <v>760</v>
      </c>
      <c r="G111" s="365"/>
      <c r="H111" s="366"/>
      <c r="I111" s="383" t="s">
        <v>718</v>
      </c>
      <c r="J111" s="365"/>
      <c r="K111" s="366"/>
      <c r="L111" s="4"/>
      <c r="M111" s="4"/>
      <c r="N111" s="4"/>
      <c r="O111" s="4"/>
      <c r="P111" s="4"/>
    </row>
    <row r="112">
      <c r="A112" s="235"/>
      <c r="B112" s="235" t="s">
        <v>101</v>
      </c>
      <c r="C112" s="383" t="str">
        <f t="shared" si="6"/>
        <v>LL</v>
      </c>
      <c r="D112" s="365"/>
      <c r="E112" s="366"/>
      <c r="F112" s="387" t="s">
        <v>755</v>
      </c>
      <c r="G112" s="365"/>
      <c r="H112" s="366"/>
      <c r="I112" s="383" t="s">
        <v>718</v>
      </c>
      <c r="J112" s="365"/>
      <c r="K112" s="366"/>
      <c r="L112" s="4"/>
      <c r="M112" s="4"/>
      <c r="N112" s="4"/>
      <c r="O112" s="4"/>
      <c r="P112" s="4"/>
    </row>
    <row r="113">
      <c r="A113" s="235"/>
      <c r="B113" s="235" t="s">
        <v>363</v>
      </c>
      <c r="C113" s="383" t="str">
        <f t="shared" si="6"/>
        <v>diagrams</v>
      </c>
      <c r="D113" s="365"/>
      <c r="E113" s="366"/>
      <c r="F113" s="383" t="str">
        <f>C113</f>
        <v>diagrams</v>
      </c>
      <c r="G113" s="365"/>
      <c r="H113" s="366"/>
      <c r="I113" s="383" t="s">
        <v>718</v>
      </c>
      <c r="J113" s="365"/>
      <c r="K113" s="366"/>
      <c r="L113" s="4"/>
      <c r="M113" s="4"/>
      <c r="N113" s="4"/>
      <c r="O113" s="4"/>
      <c r="P113" s="4"/>
    </row>
    <row r="114">
      <c r="A114" s="235"/>
      <c r="B114" s="235" t="s">
        <v>168</v>
      </c>
      <c r="C114" s="383" t="str">
        <f t="shared" si="6"/>
        <v>aid eglibiility + automated modeerating</v>
      </c>
      <c r="D114" s="365"/>
      <c r="E114" s="366"/>
      <c r="F114" s="383" t="str">
        <f>F98</f>
        <v>aid egilibiity</v>
      </c>
      <c r="G114" s="365"/>
      <c r="H114" s="366"/>
      <c r="I114" s="383" t="s">
        <v>718</v>
      </c>
      <c r="J114" s="365"/>
      <c r="K114" s="366"/>
      <c r="L114" s="4"/>
      <c r="M114" s="4"/>
      <c r="N114" s="4"/>
      <c r="O114" s="4"/>
      <c r="P114" s="4"/>
    </row>
    <row r="115">
      <c r="A115" s="235"/>
      <c r="B115" s="235" t="s">
        <v>366</v>
      </c>
      <c r="C115" s="383" t="str">
        <f t="shared" si="6"/>
        <v>UAD</v>
      </c>
      <c r="D115" s="365"/>
      <c r="E115" s="366"/>
      <c r="F115" s="383" t="s">
        <v>761</v>
      </c>
      <c r="G115" s="365"/>
      <c r="H115" s="366"/>
      <c r="I115" s="383" t="s">
        <v>718</v>
      </c>
      <c r="J115" s="365"/>
      <c r="K115" s="366"/>
      <c r="L115" s="4"/>
      <c r="M115" s="4"/>
      <c r="N115" s="4"/>
      <c r="O115" s="4"/>
      <c r="P115" s="4"/>
    </row>
    <row r="116">
      <c r="A116" s="238"/>
      <c r="B116" s="235"/>
      <c r="C116" s="383"/>
      <c r="D116" s="365"/>
      <c r="E116" s="366"/>
      <c r="F116" s="383"/>
      <c r="G116" s="365"/>
      <c r="H116" s="366"/>
      <c r="I116" s="383"/>
      <c r="J116" s="365"/>
      <c r="K116" s="366"/>
      <c r="L116" s="4"/>
      <c r="M116" s="4"/>
      <c r="N116" s="4"/>
      <c r="O116" s="4"/>
      <c r="P116" s="4"/>
    </row>
    <row r="117">
      <c r="A117" s="233" t="s">
        <v>727</v>
      </c>
      <c r="B117" s="235" t="s">
        <v>68</v>
      </c>
      <c r="C117" s="390" t="str">
        <f t="shared" ref="C117:C123" si="8">F109</f>
        <v>registration</v>
      </c>
      <c r="D117" s="365"/>
      <c r="E117" s="366"/>
      <c r="F117" s="390" t="str">
        <f>C117</f>
        <v>registration</v>
      </c>
      <c r="G117" s="365"/>
      <c r="H117" s="366"/>
      <c r="I117" s="383" t="s">
        <v>718</v>
      </c>
      <c r="J117" s="365"/>
      <c r="K117" s="366"/>
      <c r="L117" s="4"/>
      <c r="M117" s="4"/>
      <c r="N117" s="4"/>
      <c r="O117" s="4"/>
      <c r="P117" s="4"/>
    </row>
    <row r="118">
      <c r="A118" s="235"/>
      <c r="B118" s="235" t="s">
        <v>85</v>
      </c>
      <c r="C118" s="383" t="str">
        <f t="shared" si="8"/>
        <v>login + logout</v>
      </c>
      <c r="D118" s="365"/>
      <c r="E118" s="366"/>
      <c r="F118" s="391" t="s">
        <v>762</v>
      </c>
      <c r="G118" s="365"/>
      <c r="H118" s="366"/>
      <c r="I118" s="383" t="s">
        <v>718</v>
      </c>
      <c r="J118" s="365"/>
      <c r="K118" s="366"/>
      <c r="L118" s="4"/>
      <c r="M118" s="4"/>
      <c r="N118" s="4"/>
      <c r="O118" s="4"/>
      <c r="P118" s="4"/>
    </row>
    <row r="119">
      <c r="A119" s="235"/>
      <c r="B119" s="235" t="s">
        <v>97</v>
      </c>
      <c r="C119" s="383" t="str">
        <f t="shared" si="8"/>
        <v>Schedule builder frontend AJAX requests</v>
      </c>
      <c r="D119" s="365"/>
      <c r="E119" s="366"/>
      <c r="F119" s="387" t="s">
        <v>763</v>
      </c>
      <c r="G119" s="365"/>
      <c r="H119" s="366"/>
      <c r="I119" s="383" t="s">
        <v>718</v>
      </c>
      <c r="J119" s="365"/>
      <c r="K119" s="366"/>
      <c r="L119" s="4"/>
      <c r="M119" s="4"/>
      <c r="N119" s="4"/>
      <c r="O119" s="4"/>
      <c r="P119" s="4"/>
    </row>
    <row r="120">
      <c r="A120" s="235"/>
      <c r="B120" s="235" t="s">
        <v>101</v>
      </c>
      <c r="C120" s="383" t="str">
        <f t="shared" si="8"/>
        <v>LL</v>
      </c>
      <c r="D120" s="365"/>
      <c r="E120" s="366"/>
      <c r="F120" s="383" t="s">
        <v>740</v>
      </c>
      <c r="G120" s="365"/>
      <c r="H120" s="366"/>
      <c r="I120" s="383" t="s">
        <v>718</v>
      </c>
      <c r="J120" s="365"/>
      <c r="K120" s="366"/>
      <c r="L120" s="4"/>
      <c r="M120" s="4"/>
      <c r="N120" s="4"/>
      <c r="O120" s="4"/>
      <c r="P120" s="4"/>
    </row>
    <row r="121">
      <c r="A121" s="235"/>
      <c r="B121" s="235" t="s">
        <v>363</v>
      </c>
      <c r="C121" s="383" t="str">
        <f t="shared" si="8"/>
        <v>diagrams</v>
      </c>
      <c r="D121" s="365"/>
      <c r="E121" s="366"/>
      <c r="F121" s="383" t="str">
        <f>C121</f>
        <v>diagrams</v>
      </c>
      <c r="G121" s="365"/>
      <c r="H121" s="366"/>
      <c r="I121" s="383" t="s">
        <v>718</v>
      </c>
      <c r="J121" s="365"/>
      <c r="K121" s="366"/>
      <c r="L121" s="4"/>
      <c r="M121" s="4"/>
      <c r="N121" s="4"/>
      <c r="O121" s="4"/>
      <c r="P121" s="4"/>
    </row>
    <row r="122">
      <c r="A122" s="235"/>
      <c r="B122" s="235" t="s">
        <v>168</v>
      </c>
      <c r="C122" s="383" t="str">
        <f t="shared" si="8"/>
        <v>aid egilibiity</v>
      </c>
      <c r="D122" s="365"/>
      <c r="E122" s="366"/>
      <c r="F122" s="383" t="str">
        <f>F106</f>
        <v>aid eglibiility + automated modeerating</v>
      </c>
      <c r="G122" s="365"/>
      <c r="H122" s="366"/>
      <c r="I122" s="383" t="s">
        <v>718</v>
      </c>
      <c r="J122" s="365"/>
      <c r="K122" s="366"/>
      <c r="L122" s="4"/>
      <c r="M122" s="4"/>
      <c r="N122" s="4"/>
      <c r="O122" s="4"/>
      <c r="P122" s="4"/>
    </row>
    <row r="123">
      <c r="A123" s="235"/>
      <c r="B123" s="235" t="s">
        <v>366</v>
      </c>
      <c r="C123" s="383" t="str">
        <f t="shared" si="8"/>
        <v>UAD+Pull request</v>
      </c>
      <c r="D123" s="365"/>
      <c r="E123" s="366"/>
      <c r="F123" s="383" t="s">
        <v>764</v>
      </c>
      <c r="G123" s="365"/>
      <c r="H123" s="366"/>
      <c r="I123" s="383" t="s">
        <v>718</v>
      </c>
      <c r="J123" s="365"/>
      <c r="K123" s="366"/>
      <c r="L123" s="4"/>
      <c r="M123" s="4"/>
      <c r="N123" s="4"/>
      <c r="O123" s="4"/>
      <c r="P123" s="4"/>
    </row>
    <row r="124">
      <c r="A124" s="388"/>
      <c r="B124" s="388"/>
      <c r="C124" s="389"/>
      <c r="D124" s="365"/>
      <c r="E124" s="366"/>
      <c r="F124" s="389"/>
      <c r="G124" s="365"/>
      <c r="H124" s="366"/>
      <c r="I124" s="389"/>
      <c r="J124" s="365"/>
      <c r="K124" s="366"/>
      <c r="L124" s="4"/>
      <c r="M124" s="4"/>
      <c r="N124" s="4"/>
      <c r="O124" s="4"/>
      <c r="P124" s="4"/>
    </row>
    <row r="125">
      <c r="A125" s="233" t="s">
        <v>729</v>
      </c>
      <c r="B125" s="235" t="s">
        <v>68</v>
      </c>
      <c r="C125" s="383" t="str">
        <f t="shared" ref="C125:C131" si="9">F117</f>
        <v>registration</v>
      </c>
      <c r="D125" s="365"/>
      <c r="E125" s="366"/>
      <c r="F125" s="390" t="str">
        <f>C125</f>
        <v>registration</v>
      </c>
      <c r="G125" s="365"/>
      <c r="H125" s="366"/>
      <c r="I125" s="383" t="s">
        <v>718</v>
      </c>
      <c r="J125" s="365"/>
      <c r="K125" s="366"/>
      <c r="L125" s="4"/>
      <c r="M125" s="4"/>
      <c r="N125" s="4"/>
      <c r="O125" s="4"/>
      <c r="P125" s="4"/>
    </row>
    <row r="126">
      <c r="A126" s="235"/>
      <c r="B126" s="235" t="s">
        <v>85</v>
      </c>
      <c r="C126" s="383" t="str">
        <f t="shared" si="9"/>
        <v>login, logout, upload LL</v>
      </c>
      <c r="D126" s="365"/>
      <c r="E126" s="366"/>
      <c r="F126" s="391" t="s">
        <v>765</v>
      </c>
      <c r="G126" s="365"/>
      <c r="H126" s="366"/>
      <c r="I126" s="383" t="s">
        <v>718</v>
      </c>
      <c r="J126" s="365"/>
      <c r="K126" s="366"/>
      <c r="L126" s="4"/>
      <c r="M126" s="4"/>
      <c r="N126" s="4"/>
      <c r="O126" s="4"/>
      <c r="P126" s="4"/>
    </row>
    <row r="127">
      <c r="A127" s="235"/>
      <c r="B127" s="235" t="s">
        <v>97</v>
      </c>
      <c r="C127" s="383" t="str">
        <f t="shared" si="9"/>
        <v>Schedule builder controller routing &amp; AJAX requests</v>
      </c>
      <c r="D127" s="365"/>
      <c r="E127" s="366"/>
      <c r="F127" s="387" t="s">
        <v>766</v>
      </c>
      <c r="G127" s="365"/>
      <c r="H127" s="366"/>
      <c r="I127" s="383" t="s">
        <v>718</v>
      </c>
      <c r="J127" s="365"/>
      <c r="K127" s="366"/>
      <c r="L127" s="4"/>
      <c r="M127" s="4"/>
      <c r="N127" s="4"/>
      <c r="O127" s="4"/>
      <c r="P127" s="4"/>
    </row>
    <row r="128">
      <c r="A128" s="235"/>
      <c r="B128" s="235" t="s">
        <v>101</v>
      </c>
      <c r="C128" s="383" t="str">
        <f t="shared" si="9"/>
        <v>git</v>
      </c>
      <c r="D128" s="365"/>
      <c r="E128" s="366"/>
      <c r="F128" s="387" t="s">
        <v>767</v>
      </c>
      <c r="G128" s="365"/>
      <c r="H128" s="366"/>
      <c r="I128" s="383" t="s">
        <v>718</v>
      </c>
      <c r="J128" s="365"/>
      <c r="K128" s="366"/>
      <c r="L128" s="4"/>
      <c r="M128" s="4"/>
      <c r="N128" s="4"/>
      <c r="O128" s="4"/>
      <c r="P128" s="4"/>
    </row>
    <row r="129">
      <c r="A129" s="235"/>
      <c r="B129" s="235" t="s">
        <v>363</v>
      </c>
      <c r="C129" s="383" t="str">
        <f t="shared" si="9"/>
        <v>diagrams</v>
      </c>
      <c r="D129" s="365"/>
      <c r="E129" s="366"/>
      <c r="F129" s="383" t="str">
        <f>C129</f>
        <v>diagrams</v>
      </c>
      <c r="G129" s="365"/>
      <c r="H129" s="366"/>
      <c r="I129" s="383" t="s">
        <v>718</v>
      </c>
      <c r="J129" s="365"/>
      <c r="K129" s="366"/>
      <c r="L129" s="4"/>
      <c r="M129" s="4"/>
      <c r="N129" s="4"/>
      <c r="O129" s="4"/>
      <c r="P129" s="4"/>
    </row>
    <row r="130">
      <c r="A130" s="235"/>
      <c r="B130" s="235" t="s">
        <v>168</v>
      </c>
      <c r="C130" s="383" t="str">
        <f t="shared" si="9"/>
        <v>aid eglibiility + automated modeerating</v>
      </c>
      <c r="D130" s="365"/>
      <c r="E130" s="366"/>
      <c r="F130" s="383" t="s">
        <v>768</v>
      </c>
      <c r="G130" s="365"/>
      <c r="H130" s="366"/>
      <c r="I130" s="383" t="s">
        <v>718</v>
      </c>
      <c r="J130" s="365"/>
      <c r="K130" s="366"/>
      <c r="L130" s="4"/>
      <c r="M130" s="4"/>
      <c r="N130" s="4"/>
      <c r="O130" s="4"/>
      <c r="P130" s="4"/>
    </row>
    <row r="131">
      <c r="A131" s="235"/>
      <c r="B131" s="235" t="s">
        <v>366</v>
      </c>
      <c r="C131" s="383" t="str">
        <f t="shared" si="9"/>
        <v>UAD+Git branch update</v>
      </c>
      <c r="D131" s="365"/>
      <c r="E131" s="366"/>
      <c r="F131" s="383" t="s">
        <v>769</v>
      </c>
      <c r="G131" s="365"/>
      <c r="H131" s="366"/>
      <c r="I131" s="383" t="s">
        <v>718</v>
      </c>
      <c r="J131" s="365"/>
      <c r="K131" s="366"/>
      <c r="L131" s="4"/>
      <c r="M131" s="4"/>
      <c r="N131" s="4"/>
      <c r="O131" s="4"/>
      <c r="P131" s="4"/>
    </row>
    <row r="132">
      <c r="A132" s="388"/>
      <c r="B132" s="388"/>
      <c r="C132" s="389"/>
      <c r="D132" s="365"/>
      <c r="E132" s="366"/>
      <c r="F132" s="389"/>
      <c r="G132" s="365"/>
      <c r="H132" s="366"/>
      <c r="I132" s="389"/>
      <c r="J132" s="365"/>
      <c r="K132" s="366"/>
      <c r="L132" s="4"/>
      <c r="M132" s="4"/>
      <c r="N132" s="4"/>
      <c r="O132" s="4"/>
      <c r="P132" s="4"/>
    </row>
    <row r="133">
      <c r="A133" s="233" t="s">
        <v>732</v>
      </c>
      <c r="B133" s="235" t="s">
        <v>68</v>
      </c>
      <c r="C133" s="383" t="str">
        <f t="shared" ref="C133:C139" si="10">F125</f>
        <v>registration</v>
      </c>
      <c r="D133" s="365"/>
      <c r="E133" s="366"/>
      <c r="F133" s="390" t="str">
        <f>C133</f>
        <v>registration</v>
      </c>
      <c r="G133" s="365"/>
      <c r="H133" s="366"/>
      <c r="I133" s="383" t="s">
        <v>718</v>
      </c>
      <c r="J133" s="365"/>
      <c r="K133" s="366"/>
      <c r="L133" s="4"/>
      <c r="M133" s="4"/>
      <c r="N133" s="4"/>
      <c r="O133" s="4"/>
      <c r="P133" s="4"/>
    </row>
    <row r="134">
      <c r="A134" s="235"/>
      <c r="B134" s="235" t="s">
        <v>85</v>
      </c>
      <c r="C134" s="383" t="str">
        <f t="shared" si="10"/>
        <v>login + logout </v>
      </c>
      <c r="D134" s="365"/>
      <c r="E134" s="366"/>
      <c r="F134" s="383" t="s">
        <v>770</v>
      </c>
      <c r="G134" s="365"/>
      <c r="H134" s="366"/>
      <c r="I134" s="383" t="s">
        <v>718</v>
      </c>
      <c r="J134" s="365"/>
      <c r="K134" s="366"/>
      <c r="L134" s="4"/>
      <c r="M134" s="4"/>
      <c r="N134" s="4"/>
      <c r="O134" s="4"/>
      <c r="P134" s="4"/>
    </row>
    <row r="135">
      <c r="A135" s="235"/>
      <c r="B135" s="235" t="s">
        <v>97</v>
      </c>
      <c r="C135" s="383" t="str">
        <f t="shared" si="10"/>
        <v>Ensuring my branch is consistent with main, schedule builder backend CRUD operations on schedule items</v>
      </c>
      <c r="D135" s="365"/>
      <c r="E135" s="366"/>
      <c r="F135" s="387" t="s">
        <v>771</v>
      </c>
      <c r="G135" s="365"/>
      <c r="H135" s="366"/>
      <c r="I135" s="383" t="s">
        <v>718</v>
      </c>
      <c r="J135" s="365"/>
      <c r="K135" s="366"/>
      <c r="L135" s="4"/>
      <c r="M135" s="4"/>
      <c r="N135" s="4"/>
      <c r="O135" s="4"/>
      <c r="P135" s="4"/>
    </row>
    <row r="136">
      <c r="A136" s="235"/>
      <c r="B136" s="235" t="s">
        <v>101</v>
      </c>
      <c r="C136" s="383" t="str">
        <f t="shared" si="10"/>
        <v>user access control</v>
      </c>
      <c r="D136" s="365"/>
      <c r="E136" s="366"/>
      <c r="F136" s="383" t="str">
        <f>C136</f>
        <v>user access control</v>
      </c>
      <c r="G136" s="365"/>
      <c r="H136" s="366"/>
      <c r="I136" s="383" t="s">
        <v>718</v>
      </c>
      <c r="J136" s="365"/>
      <c r="K136" s="366"/>
      <c r="L136" s="4"/>
      <c r="M136" s="4"/>
      <c r="N136" s="4"/>
      <c r="O136" s="4"/>
      <c r="P136" s="4"/>
    </row>
    <row r="137">
      <c r="A137" s="235"/>
      <c r="B137" s="235" t="s">
        <v>363</v>
      </c>
      <c r="C137" s="383" t="str">
        <f t="shared" si="10"/>
        <v>diagrams</v>
      </c>
      <c r="D137" s="365"/>
      <c r="E137" s="366"/>
      <c r="F137" s="383" t="s">
        <v>740</v>
      </c>
      <c r="G137" s="365"/>
      <c r="H137" s="366"/>
      <c r="I137" s="383" t="s">
        <v>718</v>
      </c>
      <c r="J137" s="365"/>
      <c r="K137" s="366"/>
      <c r="L137" s="4"/>
      <c r="M137" s="4"/>
      <c r="N137" s="4"/>
      <c r="O137" s="4"/>
      <c r="P137" s="4"/>
    </row>
    <row r="138">
      <c r="A138" s="235"/>
      <c r="B138" s="235" t="s">
        <v>168</v>
      </c>
      <c r="C138" s="383" t="str">
        <f t="shared" si="10"/>
        <v>aid eligibility + automated moderating</v>
      </c>
      <c r="D138" s="365"/>
      <c r="E138" s="366"/>
      <c r="F138" s="383" t="s">
        <v>772</v>
      </c>
      <c r="G138" s="365"/>
      <c r="H138" s="366"/>
      <c r="I138" s="383" t="s">
        <v>718</v>
      </c>
      <c r="J138" s="365"/>
      <c r="K138" s="366"/>
      <c r="L138" s="4"/>
      <c r="M138" s="4"/>
      <c r="N138" s="4"/>
      <c r="O138" s="4"/>
      <c r="P138" s="4"/>
    </row>
    <row r="139">
      <c r="A139" s="235"/>
      <c r="B139" s="235" t="s">
        <v>366</v>
      </c>
      <c r="C139" s="383" t="str">
        <f t="shared" si="10"/>
        <v>UAD+EP backend</v>
      </c>
      <c r="D139" s="365"/>
      <c r="E139" s="366"/>
      <c r="F139" s="383" t="s">
        <v>773</v>
      </c>
      <c r="G139" s="365"/>
      <c r="H139" s="366"/>
      <c r="I139" s="383" t="s">
        <v>718</v>
      </c>
      <c r="J139" s="365"/>
      <c r="K139" s="366"/>
      <c r="L139" s="4"/>
      <c r="M139" s="4"/>
      <c r="N139" s="4"/>
      <c r="O139" s="4"/>
      <c r="P139" s="4"/>
    </row>
    <row r="140">
      <c r="A140" s="388"/>
      <c r="B140" s="388"/>
      <c r="C140" s="389"/>
      <c r="D140" s="365"/>
      <c r="E140" s="366"/>
      <c r="F140" s="389"/>
      <c r="G140" s="365"/>
      <c r="H140" s="366"/>
      <c r="I140" s="389"/>
      <c r="J140" s="365"/>
      <c r="K140" s="366"/>
      <c r="L140" s="4"/>
      <c r="M140" s="4"/>
      <c r="N140" s="4"/>
      <c r="O140" s="4"/>
      <c r="P140" s="4"/>
    </row>
    <row r="141">
      <c r="A141" s="233" t="s">
        <v>734</v>
      </c>
      <c r="B141" s="235" t="s">
        <v>68</v>
      </c>
      <c r="C141" s="383" t="str">
        <f t="shared" ref="C141:C147" si="11">F133</f>
        <v>registration</v>
      </c>
      <c r="D141" s="365"/>
      <c r="E141" s="366"/>
      <c r="F141" s="383" t="s">
        <v>774</v>
      </c>
      <c r="G141" s="365"/>
      <c r="H141" s="366"/>
      <c r="I141" s="383" t="s">
        <v>718</v>
      </c>
      <c r="J141" s="365"/>
      <c r="K141" s="366"/>
      <c r="L141" s="4"/>
      <c r="M141" s="4"/>
      <c r="N141" s="4"/>
      <c r="O141" s="4"/>
      <c r="P141" s="4"/>
    </row>
    <row r="142">
      <c r="A142" s="235"/>
      <c r="B142" s="235" t="s">
        <v>85</v>
      </c>
      <c r="C142" s="383" t="str">
        <f t="shared" si="11"/>
        <v>login, logout, git</v>
      </c>
      <c r="D142" s="365"/>
      <c r="E142" s="366"/>
      <c r="F142" s="383" t="str">
        <f>C142</f>
        <v>login, logout, git</v>
      </c>
      <c r="G142" s="365"/>
      <c r="H142" s="366"/>
      <c r="I142" s="383" t="s">
        <v>718</v>
      </c>
      <c r="J142" s="365"/>
      <c r="K142" s="366"/>
      <c r="L142" s="4"/>
      <c r="M142" s="4"/>
      <c r="N142" s="4"/>
      <c r="O142" s="4"/>
      <c r="P142" s="4"/>
    </row>
    <row r="143">
      <c r="A143" s="235"/>
      <c r="B143" s="235" t="s">
        <v>97</v>
      </c>
      <c r="C143" s="383" t="str">
        <f t="shared" si="11"/>
        <v>git (helping with merges), schedule builder frontend</v>
      </c>
      <c r="D143" s="365"/>
      <c r="E143" s="366"/>
      <c r="F143" s="387" t="s">
        <v>775</v>
      </c>
      <c r="G143" s="365"/>
      <c r="H143" s="366"/>
      <c r="I143" s="383" t="s">
        <v>718</v>
      </c>
      <c r="J143" s="365"/>
      <c r="K143" s="366"/>
      <c r="L143" s="4"/>
      <c r="M143" s="4"/>
      <c r="N143" s="4"/>
      <c r="O143" s="4"/>
      <c r="P143" s="4"/>
    </row>
    <row r="144">
      <c r="A144" s="235"/>
      <c r="B144" s="235" t="s">
        <v>101</v>
      </c>
      <c r="C144" s="383" t="str">
        <f t="shared" si="11"/>
        <v>user access control</v>
      </c>
      <c r="D144" s="365"/>
      <c r="E144" s="366"/>
      <c r="F144" s="387" t="s">
        <v>776</v>
      </c>
      <c r="G144" s="365"/>
      <c r="H144" s="366"/>
      <c r="I144" s="383" t="s">
        <v>718</v>
      </c>
      <c r="J144" s="365"/>
      <c r="K144" s="366"/>
      <c r="L144" s="4"/>
      <c r="M144" s="4"/>
      <c r="N144" s="4"/>
      <c r="O144" s="4"/>
      <c r="P144" s="4"/>
    </row>
    <row r="145">
      <c r="A145" s="235"/>
      <c r="B145" s="235" t="s">
        <v>363</v>
      </c>
      <c r="C145" s="383" t="str">
        <f t="shared" si="11"/>
        <v>git</v>
      </c>
      <c r="D145" s="365"/>
      <c r="E145" s="366"/>
      <c r="F145" s="383" t="s">
        <v>740</v>
      </c>
      <c r="G145" s="365"/>
      <c r="H145" s="366"/>
      <c r="I145" s="383" t="s">
        <v>718</v>
      </c>
      <c r="J145" s="365"/>
      <c r="K145" s="366"/>
      <c r="L145" s="4"/>
      <c r="M145" s="4"/>
      <c r="N145" s="4"/>
      <c r="O145" s="4"/>
      <c r="P145" s="4"/>
    </row>
    <row r="146">
      <c r="A146" s="235"/>
      <c r="B146" s="235" t="s">
        <v>168</v>
      </c>
      <c r="C146" s="383" t="str">
        <f t="shared" si="11"/>
        <v>automated moderating testing</v>
      </c>
      <c r="D146" s="365"/>
      <c r="E146" s="366"/>
      <c r="F146" s="383" t="s">
        <v>777</v>
      </c>
      <c r="G146" s="365"/>
      <c r="H146" s="366"/>
      <c r="I146" s="383" t="s">
        <v>718</v>
      </c>
      <c r="J146" s="365"/>
      <c r="K146" s="366"/>
      <c r="L146" s="4"/>
      <c r="M146" s="4"/>
      <c r="N146" s="4"/>
      <c r="O146" s="4"/>
      <c r="P146" s="4"/>
    </row>
    <row r="147">
      <c r="A147" s="235"/>
      <c r="B147" s="235" t="s">
        <v>366</v>
      </c>
      <c r="C147" s="383" t="str">
        <f t="shared" si="11"/>
        <v>UAD+Git merge branch</v>
      </c>
      <c r="D147" s="365"/>
      <c r="E147" s="366"/>
      <c r="F147" s="383" t="s">
        <v>769</v>
      </c>
      <c r="G147" s="365"/>
      <c r="H147" s="366"/>
      <c r="I147" s="383" t="s">
        <v>718</v>
      </c>
      <c r="J147" s="365"/>
      <c r="K147" s="366"/>
      <c r="L147" s="4"/>
      <c r="M147" s="4"/>
      <c r="N147" s="4"/>
      <c r="O147" s="4"/>
      <c r="P147" s="4"/>
    </row>
    <row r="148">
      <c r="A148" s="388"/>
      <c r="B148" s="388"/>
      <c r="C148" s="389"/>
      <c r="D148" s="365"/>
      <c r="E148" s="366"/>
      <c r="F148" s="389"/>
      <c r="G148" s="365"/>
      <c r="H148" s="366"/>
      <c r="I148" s="389"/>
      <c r="J148" s="365"/>
      <c r="K148" s="366"/>
      <c r="L148" s="4"/>
      <c r="M148" s="4"/>
      <c r="N148" s="4"/>
      <c r="O148" s="4"/>
      <c r="P148" s="4"/>
    </row>
    <row r="149">
      <c r="A149" s="233" t="s">
        <v>735</v>
      </c>
      <c r="B149" s="235" t="s">
        <v>68</v>
      </c>
      <c r="C149" s="383" t="str">
        <f t="shared" ref="C149:C155" si="12">F141</f>
        <v>registration + git</v>
      </c>
      <c r="D149" s="365"/>
      <c r="E149" s="366"/>
      <c r="F149" s="383" t="s">
        <v>778</v>
      </c>
      <c r="G149" s="365"/>
      <c r="H149" s="366"/>
      <c r="I149" s="383" t="s">
        <v>718</v>
      </c>
      <c r="J149" s="365"/>
      <c r="K149" s="366"/>
      <c r="L149" s="4"/>
      <c r="M149" s="4"/>
      <c r="N149" s="4"/>
      <c r="O149" s="4"/>
      <c r="P149" s="4"/>
    </row>
    <row r="150">
      <c r="A150" s="235"/>
      <c r="B150" s="235" t="s">
        <v>85</v>
      </c>
      <c r="C150" s="383" t="str">
        <f t="shared" si="12"/>
        <v>login, logout, git</v>
      </c>
      <c r="D150" s="365"/>
      <c r="E150" s="366"/>
      <c r="F150" s="383" t="s">
        <v>474</v>
      </c>
      <c r="G150" s="365"/>
      <c r="H150" s="366"/>
      <c r="I150" s="383" t="s">
        <v>718</v>
      </c>
      <c r="J150" s="365"/>
      <c r="K150" s="366"/>
      <c r="L150" s="4"/>
      <c r="M150" s="4"/>
      <c r="N150" s="4"/>
      <c r="O150" s="4"/>
      <c r="P150" s="4"/>
    </row>
    <row r="151">
      <c r="A151" s="235"/>
      <c r="B151" s="235" t="s">
        <v>97</v>
      </c>
      <c r="C151" s="383" t="str">
        <f t="shared" si="12"/>
        <v>git, schedule builder</v>
      </c>
      <c r="D151" s="365"/>
      <c r="E151" s="366"/>
      <c r="F151" s="387" t="s">
        <v>733</v>
      </c>
      <c r="G151" s="365"/>
      <c r="H151" s="366"/>
      <c r="I151" s="383" t="s">
        <v>718</v>
      </c>
      <c r="J151" s="365"/>
      <c r="K151" s="366"/>
      <c r="L151" s="4"/>
      <c r="M151" s="4"/>
      <c r="N151" s="4"/>
      <c r="O151" s="4"/>
      <c r="P151" s="4"/>
    </row>
    <row r="152">
      <c r="A152" s="235"/>
      <c r="B152" s="235" t="s">
        <v>101</v>
      </c>
      <c r="C152" s="383" t="str">
        <f t="shared" si="12"/>
        <v>UAC</v>
      </c>
      <c r="D152" s="365"/>
      <c r="E152" s="366"/>
      <c r="F152" s="387" t="s">
        <v>776</v>
      </c>
      <c r="G152" s="365"/>
      <c r="H152" s="366"/>
      <c r="I152" s="383" t="s">
        <v>718</v>
      </c>
      <c r="J152" s="365"/>
      <c r="K152" s="366"/>
      <c r="L152" s="4"/>
      <c r="M152" s="4"/>
      <c r="N152" s="4"/>
      <c r="O152" s="4"/>
      <c r="P152" s="4"/>
    </row>
    <row r="153">
      <c r="A153" s="235"/>
      <c r="B153" s="235" t="s">
        <v>363</v>
      </c>
      <c r="C153" s="383" t="str">
        <f t="shared" si="12"/>
        <v>git</v>
      </c>
      <c r="D153" s="365"/>
      <c r="E153" s="366"/>
      <c r="F153" s="383" t="s">
        <v>740</v>
      </c>
      <c r="G153" s="365"/>
      <c r="H153" s="366"/>
      <c r="I153" s="383" t="s">
        <v>718</v>
      </c>
      <c r="J153" s="365"/>
      <c r="K153" s="366"/>
      <c r="L153" s="4"/>
      <c r="M153" s="4"/>
      <c r="N153" s="4"/>
      <c r="O153" s="4"/>
      <c r="P153" s="4"/>
    </row>
    <row r="154">
      <c r="A154" s="235"/>
      <c r="B154" s="235" t="s">
        <v>168</v>
      </c>
      <c r="C154" s="383" t="str">
        <f t="shared" si="12"/>
        <v>github check</v>
      </c>
      <c r="D154" s="365"/>
      <c r="E154" s="366"/>
      <c r="F154" s="383" t="s">
        <v>779</v>
      </c>
      <c r="G154" s="365"/>
      <c r="H154" s="366"/>
      <c r="I154" s="383" t="s">
        <v>718</v>
      </c>
      <c r="J154" s="365"/>
      <c r="K154" s="366"/>
      <c r="L154" s="4"/>
      <c r="M154" s="4"/>
      <c r="N154" s="4"/>
      <c r="O154" s="4"/>
      <c r="P154" s="4"/>
    </row>
    <row r="155">
      <c r="A155" s="235"/>
      <c r="B155" s="235" t="s">
        <v>366</v>
      </c>
      <c r="C155" s="383" t="str">
        <f t="shared" si="12"/>
        <v>UAD+EP backend</v>
      </c>
      <c r="D155" s="365"/>
      <c r="E155" s="366"/>
      <c r="F155" s="383" t="s">
        <v>780</v>
      </c>
      <c r="G155" s="365"/>
      <c r="H155" s="366"/>
      <c r="I155" s="383" t="s">
        <v>718</v>
      </c>
      <c r="J155" s="365"/>
      <c r="K155" s="366"/>
      <c r="L155" s="4"/>
      <c r="M155" s="4"/>
      <c r="N155" s="4"/>
      <c r="O155" s="4"/>
      <c r="P155" s="4"/>
    </row>
    <row r="156">
      <c r="A156" s="388"/>
      <c r="B156" s="388"/>
      <c r="C156" s="389"/>
      <c r="D156" s="365"/>
      <c r="E156" s="366"/>
      <c r="F156" s="389"/>
      <c r="G156" s="365"/>
      <c r="H156" s="366"/>
      <c r="I156" s="389"/>
      <c r="J156" s="365"/>
      <c r="K156" s="366"/>
      <c r="L156" s="4"/>
      <c r="M156" s="4"/>
      <c r="N156" s="4"/>
      <c r="O156" s="4"/>
      <c r="P156" s="4"/>
    </row>
    <row r="157">
      <c r="A157" s="233" t="s">
        <v>746</v>
      </c>
      <c r="B157" s="235" t="s">
        <v>68</v>
      </c>
      <c r="C157" s="383" t="str">
        <f t="shared" ref="C157:C163" si="13">F149</f>
        <v>student discunts</v>
      </c>
      <c r="D157" s="365"/>
      <c r="E157" s="366"/>
      <c r="F157" s="383" t="s">
        <v>739</v>
      </c>
      <c r="G157" s="365"/>
      <c r="H157" s="366"/>
      <c r="I157" s="383" t="s">
        <v>718</v>
      </c>
      <c r="J157" s="365"/>
      <c r="K157" s="366"/>
      <c r="L157" s="4"/>
      <c r="M157" s="4"/>
      <c r="N157" s="4"/>
      <c r="O157" s="4"/>
      <c r="P157" s="4"/>
    </row>
    <row r="158">
      <c r="A158" s="235"/>
      <c r="B158" s="235" t="s">
        <v>85</v>
      </c>
      <c r="C158" s="383" t="str">
        <f t="shared" si="13"/>
        <v>n/a</v>
      </c>
      <c r="D158" s="365"/>
      <c r="E158" s="366"/>
      <c r="F158" s="383" t="s">
        <v>744</v>
      </c>
      <c r="G158" s="365"/>
      <c r="H158" s="366"/>
      <c r="I158" s="383" t="s">
        <v>718</v>
      </c>
      <c r="J158" s="365"/>
      <c r="K158" s="366"/>
      <c r="L158" s="4"/>
      <c r="M158" s="4"/>
      <c r="N158" s="4"/>
      <c r="O158" s="4"/>
      <c r="P158" s="4"/>
    </row>
    <row r="159">
      <c r="A159" s="235"/>
      <c r="B159" s="235" t="s">
        <v>97</v>
      </c>
      <c r="C159" s="383" t="str">
        <f t="shared" si="13"/>
        <v>schedule comparison</v>
      </c>
      <c r="D159" s="365"/>
      <c r="E159" s="366"/>
      <c r="F159" s="387" t="s">
        <v>781</v>
      </c>
      <c r="G159" s="365"/>
      <c r="H159" s="366"/>
      <c r="I159" s="383" t="s">
        <v>718</v>
      </c>
      <c r="J159" s="365"/>
      <c r="K159" s="366"/>
      <c r="L159" s="4"/>
      <c r="M159" s="4"/>
      <c r="N159" s="4"/>
      <c r="O159" s="4"/>
      <c r="P159" s="4"/>
    </row>
    <row r="160">
      <c r="A160" s="235"/>
      <c r="B160" s="235" t="s">
        <v>101</v>
      </c>
      <c r="C160" s="383" t="str">
        <f t="shared" si="13"/>
        <v>UAC</v>
      </c>
      <c r="D160" s="365"/>
      <c r="E160" s="366"/>
      <c r="F160" s="387" t="s">
        <v>782</v>
      </c>
      <c r="G160" s="365"/>
      <c r="H160" s="366"/>
      <c r="I160" s="383" t="s">
        <v>718</v>
      </c>
      <c r="J160" s="365"/>
      <c r="K160" s="366"/>
      <c r="L160" s="4"/>
      <c r="M160" s="4"/>
      <c r="N160" s="4"/>
      <c r="O160" s="4"/>
      <c r="P160" s="4"/>
    </row>
    <row r="161">
      <c r="A161" s="235"/>
      <c r="B161" s="235" t="s">
        <v>363</v>
      </c>
      <c r="C161" s="383" t="str">
        <f t="shared" si="13"/>
        <v>git</v>
      </c>
      <c r="D161" s="365"/>
      <c r="E161" s="366"/>
      <c r="F161" s="383" t="s">
        <v>783</v>
      </c>
      <c r="G161" s="365"/>
      <c r="H161" s="366"/>
      <c r="I161" s="383" t="s">
        <v>718</v>
      </c>
      <c r="J161" s="365"/>
      <c r="K161" s="366"/>
      <c r="L161" s="4"/>
      <c r="M161" s="4"/>
      <c r="N161" s="4"/>
      <c r="O161" s="4"/>
      <c r="P161" s="4"/>
    </row>
    <row r="162">
      <c r="A162" s="235"/>
      <c r="B162" s="235" t="s">
        <v>168</v>
      </c>
      <c r="C162" s="383" t="str">
        <f t="shared" si="13"/>
        <v>aid egiibility</v>
      </c>
      <c r="D162" s="365"/>
      <c r="E162" s="366"/>
      <c r="F162" s="383" t="str">
        <f>C162</f>
        <v>aid egiibility</v>
      </c>
      <c r="G162" s="365"/>
      <c r="H162" s="366"/>
      <c r="I162" s="383" t="s">
        <v>718</v>
      </c>
      <c r="J162" s="365"/>
      <c r="K162" s="366"/>
      <c r="L162" s="4"/>
      <c r="M162" s="4"/>
      <c r="N162" s="4"/>
      <c r="O162" s="4"/>
      <c r="P162" s="4"/>
    </row>
    <row r="163">
      <c r="A163" s="235"/>
      <c r="B163" s="235" t="s">
        <v>366</v>
      </c>
      <c r="C163" s="383" t="str">
        <f t="shared" si="13"/>
        <v>EP backend</v>
      </c>
      <c r="D163" s="365"/>
      <c r="E163" s="366"/>
      <c r="F163" s="383" t="s">
        <v>780</v>
      </c>
      <c r="G163" s="365"/>
      <c r="H163" s="366"/>
      <c r="I163" s="383" t="s">
        <v>718</v>
      </c>
      <c r="J163" s="365"/>
      <c r="K163" s="366"/>
      <c r="L163" s="4"/>
      <c r="M163" s="4"/>
      <c r="N163" s="4"/>
      <c r="O163" s="4"/>
      <c r="P163" s="4"/>
    </row>
    <row r="164">
      <c r="A164" s="388"/>
      <c r="B164" s="388"/>
      <c r="C164" s="389"/>
      <c r="D164" s="365"/>
      <c r="E164" s="366"/>
      <c r="F164" s="389"/>
      <c r="G164" s="365"/>
      <c r="H164" s="366"/>
      <c r="I164" s="389"/>
      <c r="J164" s="365"/>
      <c r="K164" s="366"/>
      <c r="L164" s="4"/>
      <c r="M164" s="4"/>
      <c r="N164" s="4"/>
      <c r="O164" s="4"/>
      <c r="P164" s="4"/>
    </row>
    <row r="165">
      <c r="A165" s="233" t="s">
        <v>747</v>
      </c>
      <c r="B165" s="235" t="s">
        <v>68</v>
      </c>
      <c r="C165" s="383" t="str">
        <f t="shared" ref="C165:C170" si="14">F157</f>
        <v>student discounts</v>
      </c>
      <c r="D165" s="365"/>
      <c r="E165" s="366"/>
      <c r="F165" s="383" t="str">
        <f>C165</f>
        <v>student discounts</v>
      </c>
      <c r="G165" s="365"/>
      <c r="H165" s="366"/>
      <c r="I165" s="383" t="s">
        <v>718</v>
      </c>
      <c r="J165" s="365"/>
      <c r="K165" s="366"/>
      <c r="L165" s="4"/>
      <c r="M165" s="4"/>
      <c r="N165" s="4"/>
      <c r="O165" s="4"/>
      <c r="P165" s="4"/>
    </row>
    <row r="166">
      <c r="A166" s="235"/>
      <c r="B166" s="235" t="s">
        <v>85</v>
      </c>
      <c r="C166" s="383" t="str">
        <f t="shared" si="14"/>
        <v>matching</v>
      </c>
      <c r="D166" s="365"/>
      <c r="E166" s="366"/>
      <c r="F166" s="383" t="s">
        <v>744</v>
      </c>
      <c r="G166" s="365"/>
      <c r="H166" s="366"/>
      <c r="I166" s="383" t="s">
        <v>718</v>
      </c>
      <c r="J166" s="365"/>
      <c r="K166" s="366"/>
      <c r="L166" s="4"/>
      <c r="M166" s="4"/>
      <c r="N166" s="4"/>
      <c r="O166" s="4"/>
      <c r="P166" s="4"/>
    </row>
    <row r="167">
      <c r="A167" s="235"/>
      <c r="B167" s="235" t="s">
        <v>97</v>
      </c>
      <c r="C167" s="383" t="str">
        <f t="shared" si="14"/>
        <v>schedule builder + comparison</v>
      </c>
      <c r="D167" s="365"/>
      <c r="E167" s="366"/>
      <c r="F167" s="387" t="str">
        <f>C167</f>
        <v>schedule builder + comparison</v>
      </c>
      <c r="G167" s="365"/>
      <c r="H167" s="366"/>
      <c r="I167" s="383" t="s">
        <v>718</v>
      </c>
      <c r="J167" s="365"/>
      <c r="K167" s="366"/>
      <c r="L167" s="4"/>
      <c r="M167" s="4"/>
      <c r="N167" s="4"/>
      <c r="O167" s="4"/>
      <c r="P167" s="4"/>
    </row>
    <row r="168">
      <c r="A168" s="235"/>
      <c r="B168" s="235" t="s">
        <v>101</v>
      </c>
      <c r="C168" s="383" t="str">
        <f t="shared" si="14"/>
        <v>Recipe back end</v>
      </c>
      <c r="D168" s="365"/>
      <c r="E168" s="366"/>
      <c r="F168" s="387" t="s">
        <v>782</v>
      </c>
      <c r="G168" s="365"/>
      <c r="H168" s="366"/>
      <c r="I168" s="383" t="s">
        <v>718</v>
      </c>
      <c r="J168" s="365"/>
      <c r="K168" s="366"/>
      <c r="L168" s="4"/>
      <c r="M168" s="4"/>
      <c r="N168" s="4"/>
      <c r="O168" s="4"/>
      <c r="P168" s="4"/>
    </row>
    <row r="169">
      <c r="A169" s="235"/>
      <c r="B169" s="235" t="s">
        <v>363</v>
      </c>
      <c r="C169" s="383" t="str">
        <f t="shared" si="14"/>
        <v>book selling</v>
      </c>
      <c r="D169" s="365"/>
      <c r="E169" s="366"/>
      <c r="F169" s="383" t="str">
        <f t="shared" ref="F169:F170" si="15">C169</f>
        <v>book selling</v>
      </c>
      <c r="G169" s="365"/>
      <c r="H169" s="366"/>
      <c r="I169" s="383" t="s">
        <v>718</v>
      </c>
      <c r="J169" s="365"/>
      <c r="K169" s="366"/>
      <c r="L169" s="4"/>
      <c r="M169" s="4"/>
      <c r="N169" s="4"/>
      <c r="O169" s="4"/>
      <c r="P169" s="4"/>
    </row>
    <row r="170">
      <c r="A170" s="235"/>
      <c r="B170" s="235" t="s">
        <v>168</v>
      </c>
      <c r="C170" s="383" t="str">
        <f t="shared" si="14"/>
        <v>aid egiibility</v>
      </c>
      <c r="D170" s="365"/>
      <c r="E170" s="366"/>
      <c r="F170" s="383" t="str">
        <f t="shared" si="15"/>
        <v>aid egiibility</v>
      </c>
      <c r="G170" s="365"/>
      <c r="H170" s="366"/>
      <c r="I170" s="383" t="s">
        <v>718</v>
      </c>
      <c r="J170" s="365"/>
      <c r="K170" s="366"/>
      <c r="L170" s="4"/>
      <c r="M170" s="4"/>
      <c r="N170" s="4"/>
      <c r="O170" s="4"/>
      <c r="P170" s="4"/>
    </row>
    <row r="171">
      <c r="A171" s="235"/>
      <c r="B171" s="235" t="s">
        <v>366</v>
      </c>
      <c r="C171" s="383" t="s">
        <v>780</v>
      </c>
      <c r="D171" s="365"/>
      <c r="E171" s="366"/>
      <c r="F171" s="383" t="s">
        <v>784</v>
      </c>
      <c r="G171" s="365"/>
      <c r="H171" s="366"/>
      <c r="I171" s="383" t="s">
        <v>718</v>
      </c>
      <c r="J171" s="365"/>
      <c r="K171" s="366"/>
      <c r="L171" s="4"/>
      <c r="M171" s="4"/>
      <c r="N171" s="4"/>
      <c r="O171" s="4"/>
      <c r="P171" s="4"/>
    </row>
    <row r="172">
      <c r="A172" s="388"/>
      <c r="B172" s="388"/>
      <c r="C172" s="389"/>
      <c r="D172" s="365"/>
      <c r="E172" s="366"/>
      <c r="F172" s="389"/>
      <c r="G172" s="365"/>
      <c r="H172" s="366"/>
      <c r="I172" s="389"/>
      <c r="J172" s="365"/>
      <c r="K172" s="366"/>
      <c r="L172" s="4"/>
      <c r="M172" s="4"/>
      <c r="N172" s="4"/>
      <c r="O172" s="4"/>
      <c r="P172" s="4"/>
    </row>
    <row r="173">
      <c r="A173" s="233" t="s">
        <v>748</v>
      </c>
      <c r="B173" s="235" t="s">
        <v>68</v>
      </c>
      <c r="C173" s="383" t="str">
        <f t="shared" ref="C173:C179" si="16">F165</f>
        <v>student discounts</v>
      </c>
      <c r="D173" s="365"/>
      <c r="E173" s="366"/>
      <c r="F173" s="383" t="str">
        <f>C173</f>
        <v>student discounts</v>
      </c>
      <c r="G173" s="365"/>
      <c r="H173" s="366"/>
      <c r="I173" s="383" t="s">
        <v>718</v>
      </c>
      <c r="J173" s="365"/>
      <c r="K173" s="366"/>
      <c r="L173" s="4"/>
      <c r="M173" s="4"/>
      <c r="N173" s="4"/>
      <c r="O173" s="4"/>
      <c r="P173" s="4"/>
    </row>
    <row r="174">
      <c r="A174" s="235"/>
      <c r="B174" s="235" t="s">
        <v>85</v>
      </c>
      <c r="C174" s="383" t="str">
        <f t="shared" si="16"/>
        <v>matching</v>
      </c>
      <c r="D174" s="365"/>
      <c r="E174" s="366"/>
      <c r="F174" s="383" t="s">
        <v>744</v>
      </c>
      <c r="G174" s="365"/>
      <c r="H174" s="366"/>
      <c r="I174" s="383" t="s">
        <v>718</v>
      </c>
      <c r="J174" s="365"/>
      <c r="K174" s="366"/>
      <c r="L174" s="4"/>
      <c r="M174" s="4"/>
      <c r="N174" s="4"/>
      <c r="O174" s="4"/>
      <c r="P174" s="4"/>
    </row>
    <row r="175">
      <c r="A175" s="235"/>
      <c r="B175" s="235" t="s">
        <v>97</v>
      </c>
      <c r="C175" s="383" t="str">
        <f t="shared" si="16"/>
        <v>schedule builder + comparison</v>
      </c>
      <c r="D175" s="365"/>
      <c r="E175" s="366"/>
      <c r="F175" s="387" t="str">
        <f>C175</f>
        <v>schedule builder + comparison</v>
      </c>
      <c r="G175" s="365"/>
      <c r="H175" s="366"/>
      <c r="I175" s="383" t="s">
        <v>718</v>
      </c>
      <c r="J175" s="365"/>
      <c r="K175" s="366"/>
      <c r="L175" s="4"/>
      <c r="M175" s="4"/>
      <c r="N175" s="4"/>
      <c r="O175" s="4"/>
      <c r="P175" s="4"/>
    </row>
    <row r="176">
      <c r="A176" s="235"/>
      <c r="B176" s="235" t="s">
        <v>101</v>
      </c>
      <c r="C176" s="383" t="str">
        <f t="shared" si="16"/>
        <v>Recipe back end</v>
      </c>
      <c r="D176" s="365"/>
      <c r="E176" s="366"/>
      <c r="F176" s="387" t="s">
        <v>785</v>
      </c>
      <c r="G176" s="365"/>
      <c r="H176" s="366"/>
      <c r="I176" s="383" t="s">
        <v>718</v>
      </c>
      <c r="J176" s="365"/>
      <c r="K176" s="366"/>
      <c r="L176" s="4"/>
      <c r="M176" s="4"/>
      <c r="N176" s="4"/>
      <c r="O176" s="4"/>
      <c r="P176" s="4"/>
    </row>
    <row r="177">
      <c r="A177" s="235"/>
      <c r="B177" s="235" t="s">
        <v>363</v>
      </c>
      <c r="C177" s="383" t="str">
        <f t="shared" si="16"/>
        <v>book selling</v>
      </c>
      <c r="D177" s="365"/>
      <c r="E177" s="366"/>
      <c r="F177" s="383" t="str">
        <f t="shared" ref="F177:F178" si="17">C177</f>
        <v>book selling</v>
      </c>
      <c r="G177" s="365"/>
      <c r="H177" s="366"/>
      <c r="I177" s="383" t="s">
        <v>718</v>
      </c>
      <c r="J177" s="365"/>
      <c r="K177" s="366"/>
      <c r="L177" s="4"/>
      <c r="M177" s="4"/>
      <c r="N177" s="4"/>
      <c r="O177" s="4"/>
      <c r="P177" s="4"/>
    </row>
    <row r="178">
      <c r="A178" s="235"/>
      <c r="B178" s="235" t="s">
        <v>168</v>
      </c>
      <c r="C178" s="383" t="str">
        <f t="shared" si="16"/>
        <v>aid egiibility</v>
      </c>
      <c r="D178" s="365"/>
      <c r="E178" s="366"/>
      <c r="F178" s="383" t="str">
        <f t="shared" si="17"/>
        <v>aid egiibility</v>
      </c>
      <c r="G178" s="365"/>
      <c r="H178" s="366"/>
      <c r="I178" s="383" t="s">
        <v>718</v>
      </c>
      <c r="J178" s="365"/>
      <c r="K178" s="366"/>
      <c r="L178" s="4"/>
      <c r="M178" s="4"/>
      <c r="N178" s="4"/>
      <c r="O178" s="4"/>
      <c r="P178" s="4"/>
    </row>
    <row r="179">
      <c r="A179" s="235"/>
      <c r="B179" s="235" t="s">
        <v>366</v>
      </c>
      <c r="C179" s="383" t="str">
        <f t="shared" si="16"/>
        <v>EP backend + backend</v>
      </c>
      <c r="D179" s="365"/>
      <c r="E179" s="366"/>
      <c r="F179" s="383" t="s">
        <v>784</v>
      </c>
      <c r="G179" s="365"/>
      <c r="H179" s="366"/>
      <c r="I179" s="383" t="s">
        <v>718</v>
      </c>
      <c r="J179" s="365"/>
      <c r="K179" s="366"/>
      <c r="L179" s="4"/>
      <c r="M179" s="4"/>
      <c r="N179" s="4"/>
      <c r="O179" s="4"/>
      <c r="P179" s="4"/>
    </row>
    <row r="180">
      <c r="A180" s="388"/>
      <c r="B180" s="388"/>
      <c r="C180" s="389"/>
      <c r="D180" s="365"/>
      <c r="E180" s="366"/>
      <c r="F180" s="389"/>
      <c r="G180" s="365"/>
      <c r="H180" s="366"/>
      <c r="I180" s="389"/>
      <c r="J180" s="365"/>
      <c r="K180" s="366"/>
      <c r="L180" s="4"/>
      <c r="M180" s="4"/>
      <c r="N180" s="4"/>
      <c r="O180" s="4"/>
      <c r="P180" s="4"/>
    </row>
    <row r="181">
      <c r="A181" s="233" t="s">
        <v>749</v>
      </c>
      <c r="B181" s="235" t="s">
        <v>68</v>
      </c>
      <c r="C181" s="383" t="str">
        <f t="shared" ref="C181:C187" si="18">F173</f>
        <v>student discounts</v>
      </c>
      <c r="D181" s="365"/>
      <c r="E181" s="366"/>
      <c r="F181" s="383" t="str">
        <f>C181</f>
        <v>student discounts</v>
      </c>
      <c r="G181" s="365"/>
      <c r="H181" s="366"/>
      <c r="I181" s="383" t="s">
        <v>718</v>
      </c>
      <c r="J181" s="365"/>
      <c r="K181" s="366"/>
      <c r="L181" s="4"/>
      <c r="M181" s="4"/>
      <c r="N181" s="4"/>
      <c r="O181" s="4"/>
      <c r="P181" s="4"/>
    </row>
    <row r="182">
      <c r="A182" s="235"/>
      <c r="B182" s="235" t="s">
        <v>85</v>
      </c>
      <c r="C182" s="383" t="str">
        <f t="shared" si="18"/>
        <v>matching</v>
      </c>
      <c r="D182" s="365"/>
      <c r="E182" s="366"/>
      <c r="F182" s="383" t="s">
        <v>744</v>
      </c>
      <c r="G182" s="365"/>
      <c r="H182" s="366"/>
      <c r="I182" s="383" t="s">
        <v>718</v>
      </c>
      <c r="J182" s="365"/>
      <c r="K182" s="366"/>
      <c r="L182" s="4"/>
      <c r="M182" s="4"/>
      <c r="N182" s="4"/>
      <c r="O182" s="4"/>
      <c r="P182" s="4"/>
    </row>
    <row r="183">
      <c r="A183" s="235"/>
      <c r="B183" s="235" t="s">
        <v>97</v>
      </c>
      <c r="C183" s="383" t="str">
        <f t="shared" si="18"/>
        <v>schedule builder + comparison</v>
      </c>
      <c r="D183" s="365"/>
      <c r="E183" s="366"/>
      <c r="F183" s="387" t="str">
        <f>C183</f>
        <v>schedule builder + comparison</v>
      </c>
      <c r="G183" s="365"/>
      <c r="H183" s="366"/>
      <c r="I183" s="383" t="s">
        <v>718</v>
      </c>
      <c r="J183" s="365"/>
      <c r="K183" s="366"/>
      <c r="L183" s="4"/>
      <c r="M183" s="4"/>
      <c r="N183" s="4"/>
      <c r="O183" s="4"/>
      <c r="P183" s="4"/>
    </row>
    <row r="184">
      <c r="A184" s="235"/>
      <c r="B184" s="235" t="s">
        <v>101</v>
      </c>
      <c r="C184" s="383" t="str">
        <f t="shared" si="18"/>
        <v>Recipe Front End </v>
      </c>
      <c r="D184" s="365"/>
      <c r="E184" s="366"/>
      <c r="F184" s="387" t="s">
        <v>786</v>
      </c>
      <c r="G184" s="365"/>
      <c r="H184" s="366"/>
      <c r="I184" s="383" t="s">
        <v>718</v>
      </c>
      <c r="J184" s="365"/>
      <c r="K184" s="366"/>
      <c r="L184" s="4"/>
      <c r="M184" s="4"/>
      <c r="N184" s="4"/>
      <c r="O184" s="4"/>
      <c r="P184" s="4"/>
    </row>
    <row r="185">
      <c r="A185" s="235"/>
      <c r="B185" s="235" t="s">
        <v>363</v>
      </c>
      <c r="C185" s="383" t="str">
        <f t="shared" si="18"/>
        <v>book selling</v>
      </c>
      <c r="D185" s="365"/>
      <c r="E185" s="366"/>
      <c r="F185" s="383" t="s">
        <v>474</v>
      </c>
      <c r="G185" s="365"/>
      <c r="H185" s="366"/>
      <c r="I185" s="383" t="s">
        <v>718</v>
      </c>
      <c r="J185" s="365"/>
      <c r="K185" s="366"/>
      <c r="L185" s="4"/>
      <c r="M185" s="4"/>
      <c r="N185" s="4"/>
      <c r="O185" s="4"/>
      <c r="P185" s="4"/>
    </row>
    <row r="186">
      <c r="A186" s="235"/>
      <c r="B186" s="235" t="s">
        <v>168</v>
      </c>
      <c r="C186" s="383" t="str">
        <f t="shared" si="18"/>
        <v>aid egiibility</v>
      </c>
      <c r="D186" s="365"/>
      <c r="E186" s="366"/>
      <c r="F186" s="383" t="str">
        <f>C186</f>
        <v>aid egiibility</v>
      </c>
      <c r="G186" s="365"/>
      <c r="H186" s="366"/>
      <c r="I186" s="383" t="s">
        <v>718</v>
      </c>
      <c r="J186" s="365"/>
      <c r="K186" s="366"/>
      <c r="L186" s="4"/>
      <c r="M186" s="4"/>
      <c r="N186" s="4"/>
      <c r="O186" s="4"/>
      <c r="P186" s="4"/>
    </row>
    <row r="187">
      <c r="A187" s="235"/>
      <c r="B187" s="235" t="s">
        <v>366</v>
      </c>
      <c r="C187" s="383" t="str">
        <f t="shared" si="18"/>
        <v>EP backend + backend</v>
      </c>
      <c r="D187" s="365"/>
      <c r="E187" s="366"/>
      <c r="F187" s="383" t="s">
        <v>784</v>
      </c>
      <c r="G187" s="365"/>
      <c r="H187" s="366"/>
      <c r="I187" s="383" t="s">
        <v>718</v>
      </c>
      <c r="J187" s="365"/>
      <c r="K187" s="366"/>
      <c r="L187" s="4"/>
      <c r="M187" s="4"/>
      <c r="N187" s="4"/>
      <c r="O187" s="4"/>
      <c r="P187" s="4"/>
    </row>
    <row r="188">
      <c r="A188" s="4"/>
      <c r="B188" s="4"/>
      <c r="C188" s="4"/>
      <c r="D188" s="4"/>
      <c r="E188" s="4"/>
      <c r="F188" s="4"/>
      <c r="G188" s="4"/>
      <c r="H188" s="4"/>
      <c r="I188" s="4"/>
      <c r="J188" s="4"/>
      <c r="K188" s="4"/>
      <c r="L188" s="4"/>
      <c r="M188" s="4"/>
      <c r="N188" s="4"/>
      <c r="O188" s="4"/>
      <c r="P188" s="4"/>
    </row>
    <row r="189">
      <c r="A189" s="4"/>
      <c r="B189" s="4"/>
      <c r="C189" s="4"/>
      <c r="D189" s="4"/>
      <c r="E189" s="4"/>
      <c r="F189" s="4"/>
      <c r="G189" s="4"/>
      <c r="H189" s="4"/>
      <c r="I189" s="4"/>
      <c r="J189" s="4"/>
      <c r="K189" s="4"/>
      <c r="L189" s="4"/>
      <c r="M189" s="4"/>
      <c r="N189" s="4"/>
      <c r="O189" s="4"/>
      <c r="P189" s="4"/>
    </row>
    <row r="190">
      <c r="A190" s="4"/>
      <c r="B190" s="4"/>
      <c r="C190" s="4"/>
      <c r="D190" s="4"/>
      <c r="E190" s="4"/>
      <c r="F190" s="4"/>
      <c r="G190" s="4"/>
      <c r="H190" s="4"/>
      <c r="I190" s="4"/>
      <c r="J190" s="4"/>
      <c r="K190" s="4"/>
      <c r="L190" s="4"/>
      <c r="M190" s="4"/>
      <c r="N190" s="4"/>
      <c r="O190" s="4"/>
      <c r="P190" s="4"/>
    </row>
    <row r="191">
      <c r="A191" s="4"/>
      <c r="B191" s="4"/>
      <c r="C191" s="4"/>
      <c r="D191" s="4"/>
      <c r="E191" s="4"/>
      <c r="F191" s="4"/>
      <c r="G191" s="4"/>
      <c r="H191" s="4"/>
      <c r="I191" s="4"/>
      <c r="J191" s="4"/>
      <c r="K191" s="4"/>
      <c r="L191" s="4"/>
      <c r="M191" s="4"/>
      <c r="N191" s="4"/>
      <c r="O191" s="4"/>
      <c r="P191" s="4"/>
    </row>
    <row r="192">
      <c r="A192" s="4"/>
      <c r="B192" s="4"/>
      <c r="C192" s="4"/>
      <c r="D192" s="4"/>
      <c r="E192" s="4"/>
      <c r="F192" s="4"/>
      <c r="G192" s="4"/>
      <c r="H192" s="4"/>
      <c r="I192" s="4"/>
      <c r="J192" s="4"/>
      <c r="K192" s="4"/>
      <c r="L192" s="4"/>
      <c r="M192" s="4"/>
      <c r="N192" s="4"/>
      <c r="O192" s="4"/>
      <c r="P192" s="4"/>
    </row>
    <row r="193">
      <c r="A193" s="4"/>
      <c r="B193" s="4"/>
      <c r="C193" s="4"/>
      <c r="D193" s="4"/>
      <c r="E193" s="4"/>
      <c r="F193" s="4"/>
      <c r="G193" s="4"/>
      <c r="H193" s="4"/>
      <c r="I193" s="4"/>
      <c r="J193" s="4"/>
      <c r="K193" s="4"/>
      <c r="L193" s="4"/>
      <c r="M193" s="4"/>
      <c r="N193" s="4"/>
      <c r="O193" s="4"/>
      <c r="P193" s="4"/>
    </row>
    <row r="194">
      <c r="A194" s="4"/>
      <c r="B194" s="4"/>
      <c r="C194" s="4"/>
      <c r="D194" s="4"/>
      <c r="E194" s="4"/>
      <c r="F194" s="4"/>
      <c r="G194" s="4"/>
      <c r="H194" s="4"/>
      <c r="I194" s="4"/>
      <c r="J194" s="4"/>
      <c r="K194" s="4"/>
      <c r="L194" s="4"/>
      <c r="M194" s="4"/>
      <c r="N194" s="4"/>
      <c r="O194" s="4"/>
      <c r="P194" s="4"/>
    </row>
    <row r="195">
      <c r="A195" s="4"/>
      <c r="B195" s="4"/>
      <c r="C195" s="4"/>
      <c r="D195" s="4"/>
      <c r="E195" s="4"/>
      <c r="F195" s="4"/>
      <c r="G195" s="4"/>
      <c r="H195" s="4"/>
      <c r="I195" s="4"/>
      <c r="J195" s="4"/>
      <c r="K195" s="4"/>
      <c r="L195" s="4"/>
      <c r="M195" s="4"/>
      <c r="N195" s="4"/>
      <c r="O195" s="4"/>
      <c r="P195" s="4"/>
    </row>
    <row r="196">
      <c r="A196" s="4"/>
      <c r="B196" s="4"/>
      <c r="C196" s="4"/>
      <c r="D196" s="4"/>
      <c r="E196" s="4"/>
      <c r="F196" s="4"/>
      <c r="G196" s="4"/>
      <c r="H196" s="4"/>
      <c r="I196" s="4"/>
      <c r="J196" s="4"/>
      <c r="K196" s="4"/>
      <c r="L196" s="4"/>
      <c r="M196" s="4"/>
      <c r="N196" s="4"/>
      <c r="O196" s="4"/>
      <c r="P196" s="4"/>
    </row>
    <row r="197">
      <c r="A197" s="4"/>
      <c r="B197" s="4"/>
      <c r="C197" s="4"/>
      <c r="D197" s="4"/>
      <c r="E197" s="4"/>
      <c r="F197" s="4"/>
      <c r="G197" s="4"/>
      <c r="H197" s="4"/>
      <c r="I197" s="4"/>
      <c r="J197" s="4"/>
      <c r="K197" s="4"/>
      <c r="L197" s="4"/>
      <c r="M197" s="4"/>
      <c r="N197" s="4"/>
      <c r="O197" s="4"/>
      <c r="P197" s="4"/>
    </row>
    <row r="198">
      <c r="A198" s="4"/>
      <c r="B198" s="4"/>
      <c r="C198" s="4"/>
      <c r="D198" s="4"/>
      <c r="E198" s="4"/>
      <c r="F198" s="4"/>
      <c r="G198" s="4"/>
      <c r="H198" s="4"/>
      <c r="I198" s="4"/>
      <c r="J198" s="4"/>
      <c r="K198" s="4"/>
      <c r="L198" s="4"/>
      <c r="M198" s="4"/>
      <c r="N198" s="4"/>
      <c r="O198" s="4"/>
      <c r="P198" s="4"/>
    </row>
    <row r="199">
      <c r="A199" s="4"/>
      <c r="B199" s="4"/>
      <c r="C199" s="4"/>
      <c r="D199" s="4"/>
      <c r="E199" s="4"/>
      <c r="F199" s="4"/>
      <c r="G199" s="4"/>
      <c r="H199" s="4"/>
      <c r="I199" s="4"/>
      <c r="J199" s="4"/>
      <c r="K199" s="4"/>
      <c r="L199" s="4"/>
      <c r="M199" s="4"/>
      <c r="N199" s="4"/>
      <c r="O199" s="4"/>
      <c r="P199" s="4"/>
    </row>
    <row r="200">
      <c r="A200" s="4"/>
      <c r="B200" s="4"/>
      <c r="C200" s="4"/>
      <c r="D200" s="4"/>
      <c r="E200" s="4"/>
      <c r="F200" s="4"/>
      <c r="G200" s="4"/>
      <c r="H200" s="4"/>
      <c r="I200" s="4"/>
      <c r="J200" s="4"/>
      <c r="K200" s="4"/>
      <c r="L200" s="4"/>
      <c r="M200" s="4"/>
      <c r="N200" s="4"/>
      <c r="O200" s="4"/>
      <c r="P200" s="4"/>
    </row>
    <row r="201">
      <c r="A201" s="4"/>
      <c r="B201" s="4"/>
      <c r="C201" s="4"/>
      <c r="D201" s="4"/>
      <c r="E201" s="4"/>
      <c r="F201" s="4"/>
      <c r="G201" s="4"/>
      <c r="H201" s="4"/>
      <c r="I201" s="4"/>
      <c r="J201" s="4"/>
      <c r="K201" s="4"/>
      <c r="L201" s="4"/>
      <c r="M201" s="4"/>
      <c r="N201" s="4"/>
      <c r="O201" s="4"/>
      <c r="P201" s="4"/>
    </row>
    <row r="202">
      <c r="A202" s="4"/>
      <c r="B202" s="4"/>
      <c r="C202" s="4"/>
      <c r="D202" s="4"/>
      <c r="E202" s="4"/>
      <c r="F202" s="4"/>
      <c r="G202" s="4"/>
      <c r="H202" s="4"/>
      <c r="I202" s="4"/>
      <c r="J202" s="4"/>
      <c r="K202" s="4"/>
      <c r="L202" s="4"/>
      <c r="M202" s="4"/>
      <c r="N202" s="4"/>
      <c r="O202" s="4"/>
      <c r="P202" s="4"/>
    </row>
    <row r="203">
      <c r="A203" s="4"/>
      <c r="B203" s="4"/>
      <c r="C203" s="4"/>
      <c r="D203" s="4"/>
      <c r="E203" s="4"/>
      <c r="F203" s="4"/>
      <c r="G203" s="4"/>
      <c r="H203" s="4"/>
      <c r="I203" s="4"/>
      <c r="J203" s="4"/>
      <c r="K203" s="4"/>
      <c r="L203" s="4"/>
      <c r="M203" s="4"/>
      <c r="N203" s="4"/>
      <c r="O203" s="4"/>
      <c r="P203" s="4"/>
    </row>
    <row r="204">
      <c r="A204" s="4"/>
      <c r="B204" s="4"/>
      <c r="C204" s="4"/>
      <c r="D204" s="4"/>
      <c r="E204" s="4"/>
      <c r="F204" s="4"/>
      <c r="G204" s="4"/>
      <c r="H204" s="4"/>
      <c r="I204" s="4"/>
      <c r="J204" s="4"/>
      <c r="K204" s="4"/>
      <c r="L204" s="4"/>
      <c r="M204" s="4"/>
      <c r="N204" s="4"/>
      <c r="O204" s="4"/>
      <c r="P204" s="4"/>
    </row>
    <row r="205">
      <c r="A205" s="4"/>
      <c r="B205" s="4"/>
      <c r="C205" s="4"/>
      <c r="D205" s="4"/>
      <c r="E205" s="4"/>
      <c r="F205" s="4"/>
      <c r="G205" s="4"/>
      <c r="H205" s="4"/>
      <c r="I205" s="4"/>
      <c r="J205" s="4"/>
      <c r="K205" s="4"/>
      <c r="L205" s="4"/>
      <c r="M205" s="4"/>
      <c r="N205" s="4"/>
      <c r="O205" s="4"/>
      <c r="P205" s="4"/>
    </row>
    <row r="206">
      <c r="A206" s="4"/>
      <c r="B206" s="4"/>
      <c r="C206" s="4"/>
      <c r="D206" s="4"/>
      <c r="E206" s="4"/>
      <c r="F206" s="4"/>
      <c r="G206" s="4"/>
      <c r="H206" s="4"/>
      <c r="I206" s="4"/>
      <c r="J206" s="4"/>
      <c r="K206" s="4"/>
      <c r="L206" s="4"/>
      <c r="M206" s="4"/>
      <c r="N206" s="4"/>
      <c r="O206" s="4"/>
      <c r="P206" s="4"/>
    </row>
    <row r="207">
      <c r="A207" s="4"/>
      <c r="B207" s="4"/>
      <c r="C207" s="4"/>
      <c r="D207" s="4"/>
      <c r="E207" s="4"/>
      <c r="F207" s="4"/>
      <c r="G207" s="4"/>
      <c r="H207" s="4"/>
      <c r="I207" s="4"/>
      <c r="J207" s="4"/>
      <c r="K207" s="4"/>
      <c r="L207" s="4"/>
      <c r="M207" s="4"/>
      <c r="N207" s="4"/>
      <c r="O207" s="4"/>
      <c r="P207" s="4"/>
    </row>
    <row r="208">
      <c r="A208" s="4"/>
      <c r="B208" s="4"/>
      <c r="C208" s="4"/>
      <c r="D208" s="4"/>
      <c r="E208" s="4"/>
      <c r="F208" s="4"/>
      <c r="G208" s="4"/>
      <c r="H208" s="4"/>
      <c r="I208" s="4"/>
      <c r="J208" s="4"/>
      <c r="K208" s="4"/>
      <c r="L208" s="4"/>
      <c r="M208" s="4"/>
      <c r="N208" s="4"/>
      <c r="O208" s="4"/>
      <c r="P208" s="4"/>
    </row>
    <row r="209">
      <c r="A209" s="4"/>
      <c r="B209" s="4"/>
      <c r="C209" s="4"/>
      <c r="D209" s="4"/>
      <c r="E209" s="4"/>
      <c r="F209" s="4"/>
      <c r="G209" s="4"/>
      <c r="H209" s="4"/>
      <c r="I209" s="4"/>
      <c r="J209" s="4"/>
      <c r="K209" s="4"/>
      <c r="L209" s="4"/>
      <c r="M209" s="4"/>
      <c r="N209" s="4"/>
      <c r="O209" s="4"/>
      <c r="P209" s="4"/>
    </row>
    <row r="210">
      <c r="A210" s="4"/>
      <c r="B210" s="4"/>
      <c r="C210" s="4"/>
      <c r="D210" s="4"/>
      <c r="E210" s="4"/>
      <c r="F210" s="4"/>
      <c r="G210" s="4"/>
      <c r="H210" s="4"/>
      <c r="I210" s="4"/>
      <c r="J210" s="4"/>
      <c r="K210" s="4"/>
      <c r="L210" s="4"/>
      <c r="M210" s="4"/>
      <c r="N210" s="4"/>
      <c r="O210" s="4"/>
      <c r="P210" s="4"/>
    </row>
    <row r="211">
      <c r="A211" s="4"/>
      <c r="B211" s="4"/>
      <c r="C211" s="4"/>
      <c r="D211" s="4"/>
      <c r="E211" s="4"/>
      <c r="F211" s="4"/>
      <c r="G211" s="4"/>
      <c r="H211" s="4"/>
      <c r="I211" s="4"/>
      <c r="J211" s="4"/>
      <c r="K211" s="4"/>
      <c r="L211" s="4"/>
      <c r="M211" s="4"/>
      <c r="N211" s="4"/>
      <c r="O211" s="4"/>
      <c r="P211" s="4"/>
    </row>
    <row r="212">
      <c r="A212" s="4"/>
      <c r="B212" s="4"/>
      <c r="C212" s="4"/>
      <c r="D212" s="4"/>
      <c r="E212" s="4"/>
      <c r="F212" s="4"/>
      <c r="G212" s="4"/>
      <c r="H212" s="4"/>
      <c r="I212" s="4"/>
      <c r="J212" s="4"/>
      <c r="K212" s="4"/>
      <c r="L212" s="4"/>
      <c r="M212" s="4"/>
      <c r="N212" s="4"/>
      <c r="O212" s="4"/>
      <c r="P212" s="4"/>
    </row>
    <row r="213">
      <c r="A213" s="4"/>
      <c r="B213" s="4"/>
      <c r="C213" s="4"/>
      <c r="D213" s="4"/>
      <c r="E213" s="4"/>
      <c r="F213" s="4"/>
      <c r="G213" s="4"/>
      <c r="H213" s="4"/>
      <c r="I213" s="4"/>
      <c r="J213" s="4"/>
      <c r="K213" s="4"/>
      <c r="L213" s="4"/>
      <c r="M213" s="4"/>
      <c r="N213" s="4"/>
      <c r="O213" s="4"/>
      <c r="P213" s="4"/>
    </row>
    <row r="214">
      <c r="A214" s="4"/>
      <c r="B214" s="4"/>
      <c r="C214" s="4"/>
      <c r="D214" s="4"/>
      <c r="E214" s="4"/>
      <c r="F214" s="4"/>
      <c r="G214" s="4"/>
      <c r="H214" s="4"/>
      <c r="I214" s="4"/>
      <c r="J214" s="4"/>
      <c r="K214" s="4"/>
      <c r="L214" s="4"/>
      <c r="M214" s="4"/>
      <c r="N214" s="4"/>
      <c r="O214" s="4"/>
      <c r="P214" s="4"/>
    </row>
    <row r="215">
      <c r="A215" s="4"/>
      <c r="B215" s="4"/>
      <c r="C215" s="4"/>
      <c r="D215" s="4"/>
      <c r="E215" s="4"/>
      <c r="F215" s="4"/>
      <c r="G215" s="4"/>
      <c r="H215" s="4"/>
      <c r="I215" s="4"/>
      <c r="J215" s="4"/>
      <c r="K215" s="4"/>
      <c r="L215" s="4"/>
      <c r="M215" s="4"/>
      <c r="N215" s="4"/>
      <c r="O215" s="4"/>
      <c r="P215" s="4"/>
    </row>
    <row r="216">
      <c r="A216" s="4"/>
      <c r="B216" s="4"/>
      <c r="C216" s="4"/>
      <c r="D216" s="4"/>
      <c r="E216" s="4"/>
      <c r="F216" s="4"/>
      <c r="G216" s="4"/>
      <c r="H216" s="4"/>
      <c r="I216" s="4"/>
      <c r="J216" s="4"/>
      <c r="K216" s="4"/>
      <c r="L216" s="4"/>
      <c r="M216" s="4"/>
      <c r="N216" s="4"/>
      <c r="O216" s="4"/>
      <c r="P216" s="4"/>
    </row>
    <row r="217">
      <c r="A217" s="4"/>
      <c r="B217" s="4"/>
      <c r="C217" s="4"/>
      <c r="D217" s="4"/>
      <c r="E217" s="4"/>
      <c r="F217" s="4"/>
      <c r="G217" s="4"/>
      <c r="H217" s="4"/>
      <c r="I217" s="4"/>
      <c r="J217" s="4"/>
      <c r="K217" s="4"/>
      <c r="L217" s="4"/>
      <c r="M217" s="4"/>
      <c r="N217" s="4"/>
      <c r="O217" s="4"/>
      <c r="P217" s="4"/>
    </row>
    <row r="218">
      <c r="A218" s="4"/>
      <c r="B218" s="4"/>
      <c r="C218" s="4"/>
      <c r="D218" s="4"/>
      <c r="E218" s="4"/>
      <c r="F218" s="4"/>
      <c r="G218" s="4"/>
      <c r="H218" s="4"/>
      <c r="I218" s="4"/>
      <c r="J218" s="4"/>
      <c r="K218" s="4"/>
      <c r="L218" s="4"/>
      <c r="M218" s="4"/>
      <c r="N218" s="4"/>
      <c r="O218" s="4"/>
      <c r="P218" s="4"/>
    </row>
    <row r="219">
      <c r="A219" s="4"/>
      <c r="B219" s="4"/>
      <c r="C219" s="4"/>
      <c r="D219" s="4"/>
      <c r="E219" s="4"/>
      <c r="F219" s="4"/>
      <c r="G219" s="4"/>
      <c r="H219" s="4"/>
      <c r="I219" s="4"/>
      <c r="J219" s="4"/>
      <c r="K219" s="4"/>
      <c r="L219" s="4"/>
      <c r="M219" s="4"/>
      <c r="N219" s="4"/>
      <c r="O219" s="4"/>
      <c r="P219" s="4"/>
    </row>
    <row r="220">
      <c r="A220" s="4"/>
      <c r="B220" s="4"/>
      <c r="C220" s="4"/>
      <c r="D220" s="4"/>
      <c r="E220" s="4"/>
      <c r="F220" s="4"/>
      <c r="G220" s="4"/>
      <c r="H220" s="4"/>
      <c r="I220" s="4"/>
      <c r="J220" s="4"/>
      <c r="K220" s="4"/>
      <c r="L220" s="4"/>
      <c r="M220" s="4"/>
      <c r="N220" s="4"/>
      <c r="O220" s="4"/>
      <c r="P220" s="4"/>
    </row>
    <row r="221">
      <c r="A221" s="4"/>
      <c r="B221" s="4"/>
      <c r="C221" s="4"/>
      <c r="D221" s="4"/>
      <c r="E221" s="4"/>
      <c r="F221" s="4"/>
      <c r="G221" s="4"/>
      <c r="H221" s="4"/>
      <c r="I221" s="4"/>
      <c r="J221" s="4"/>
      <c r="K221" s="4"/>
      <c r="L221" s="4"/>
      <c r="M221" s="4"/>
      <c r="N221" s="4"/>
      <c r="O221" s="4"/>
      <c r="P221" s="4"/>
    </row>
    <row r="222">
      <c r="A222" s="4"/>
      <c r="B222" s="4"/>
      <c r="C222" s="4"/>
      <c r="D222" s="4"/>
      <c r="E222" s="4"/>
      <c r="F222" s="4"/>
      <c r="G222" s="4"/>
      <c r="H222" s="4"/>
      <c r="I222" s="4"/>
      <c r="J222" s="4"/>
      <c r="K222" s="4"/>
      <c r="L222" s="4"/>
      <c r="M222" s="4"/>
      <c r="N222" s="4"/>
      <c r="O222" s="4"/>
      <c r="P222" s="4"/>
    </row>
    <row r="223">
      <c r="A223" s="4"/>
      <c r="B223" s="4"/>
      <c r="C223" s="4"/>
      <c r="D223" s="4"/>
      <c r="E223" s="4"/>
      <c r="F223" s="4"/>
      <c r="G223" s="4"/>
      <c r="H223" s="4"/>
      <c r="I223" s="4"/>
      <c r="J223" s="4"/>
      <c r="K223" s="4"/>
      <c r="L223" s="4"/>
      <c r="M223" s="4"/>
      <c r="N223" s="4"/>
      <c r="O223" s="4"/>
      <c r="P223" s="4"/>
    </row>
    <row r="224">
      <c r="A224" s="4"/>
      <c r="B224" s="4"/>
      <c r="C224" s="4"/>
      <c r="D224" s="4"/>
      <c r="E224" s="4"/>
      <c r="F224" s="4"/>
      <c r="G224" s="4"/>
      <c r="H224" s="4"/>
      <c r="I224" s="4"/>
      <c r="J224" s="4"/>
      <c r="K224" s="4"/>
      <c r="L224" s="4"/>
      <c r="M224" s="4"/>
      <c r="N224" s="4"/>
      <c r="O224" s="4"/>
      <c r="P224" s="4"/>
    </row>
    <row r="225">
      <c r="A225" s="4"/>
      <c r="B225" s="4"/>
      <c r="C225" s="4"/>
      <c r="D225" s="4"/>
      <c r="E225" s="4"/>
      <c r="F225" s="4"/>
      <c r="G225" s="4"/>
      <c r="H225" s="4"/>
      <c r="I225" s="4"/>
      <c r="J225" s="4"/>
      <c r="K225" s="4"/>
      <c r="L225" s="4"/>
      <c r="M225" s="4"/>
      <c r="N225" s="4"/>
      <c r="O225" s="4"/>
      <c r="P225" s="4"/>
    </row>
    <row r="226">
      <c r="A226" s="4"/>
      <c r="B226" s="4"/>
      <c r="C226" s="4"/>
      <c r="D226" s="4"/>
      <c r="E226" s="4"/>
      <c r="F226" s="4"/>
      <c r="G226" s="4"/>
      <c r="H226" s="4"/>
      <c r="I226" s="4"/>
      <c r="J226" s="4"/>
      <c r="K226" s="4"/>
      <c r="L226" s="4"/>
      <c r="M226" s="4"/>
      <c r="N226" s="4"/>
      <c r="O226" s="4"/>
      <c r="P226" s="4"/>
    </row>
    <row r="227">
      <c r="A227" s="4"/>
      <c r="B227" s="4"/>
      <c r="C227" s="4"/>
      <c r="D227" s="4"/>
      <c r="E227" s="4"/>
      <c r="F227" s="4"/>
      <c r="G227" s="4"/>
      <c r="H227" s="4"/>
      <c r="I227" s="4"/>
      <c r="J227" s="4"/>
      <c r="K227" s="4"/>
      <c r="L227" s="4"/>
      <c r="M227" s="4"/>
      <c r="N227" s="4"/>
      <c r="O227" s="4"/>
      <c r="P227" s="4"/>
    </row>
    <row r="228">
      <c r="A228" s="4"/>
      <c r="B228" s="4"/>
      <c r="C228" s="4"/>
      <c r="D228" s="4"/>
      <c r="E228" s="4"/>
      <c r="F228" s="4"/>
      <c r="G228" s="4"/>
      <c r="H228" s="4"/>
      <c r="I228" s="4"/>
      <c r="J228" s="4"/>
      <c r="K228" s="4"/>
      <c r="L228" s="4"/>
      <c r="M228" s="4"/>
      <c r="N228" s="4"/>
      <c r="O228" s="4"/>
      <c r="P228" s="4"/>
    </row>
    <row r="229">
      <c r="A229" s="4"/>
      <c r="B229" s="4"/>
      <c r="C229" s="4"/>
      <c r="D229" s="4"/>
      <c r="E229" s="4"/>
      <c r="F229" s="4"/>
      <c r="G229" s="4"/>
      <c r="H229" s="4"/>
      <c r="I229" s="4"/>
      <c r="J229" s="4"/>
      <c r="K229" s="4"/>
      <c r="L229" s="4"/>
      <c r="M229" s="4"/>
      <c r="N229" s="4"/>
      <c r="O229" s="4"/>
      <c r="P229" s="4"/>
    </row>
    <row r="230">
      <c r="A230" s="4"/>
      <c r="B230" s="4"/>
      <c r="C230" s="4"/>
      <c r="D230" s="4"/>
      <c r="E230" s="4"/>
      <c r="F230" s="4"/>
      <c r="G230" s="4"/>
      <c r="H230" s="4"/>
      <c r="I230" s="4"/>
      <c r="J230" s="4"/>
      <c r="K230" s="4"/>
      <c r="L230" s="4"/>
      <c r="M230" s="4"/>
      <c r="N230" s="4"/>
      <c r="O230" s="4"/>
      <c r="P230" s="4"/>
    </row>
    <row r="231">
      <c r="A231" s="4"/>
      <c r="B231" s="4"/>
      <c r="C231" s="4"/>
      <c r="D231" s="4"/>
      <c r="E231" s="4"/>
      <c r="F231" s="4"/>
      <c r="G231" s="4"/>
      <c r="H231" s="4"/>
      <c r="I231" s="4"/>
      <c r="J231" s="4"/>
      <c r="K231" s="4"/>
      <c r="L231" s="4"/>
      <c r="M231" s="4"/>
      <c r="N231" s="4"/>
      <c r="O231" s="4"/>
      <c r="P231" s="4"/>
    </row>
    <row r="232">
      <c r="A232" s="4"/>
      <c r="B232" s="4"/>
      <c r="C232" s="4"/>
      <c r="D232" s="4"/>
      <c r="E232" s="4"/>
      <c r="F232" s="4"/>
      <c r="G232" s="4"/>
      <c r="H232" s="4"/>
      <c r="I232" s="4"/>
      <c r="J232" s="4"/>
      <c r="K232" s="4"/>
      <c r="L232" s="4"/>
      <c r="M232" s="4"/>
      <c r="N232" s="4"/>
      <c r="O232" s="4"/>
      <c r="P232" s="4"/>
    </row>
    <row r="233">
      <c r="A233" s="4"/>
      <c r="B233" s="4"/>
      <c r="C233" s="4"/>
      <c r="D233" s="4"/>
      <c r="E233" s="4"/>
      <c r="F233" s="4"/>
      <c r="G233" s="4"/>
      <c r="H233" s="4"/>
      <c r="I233" s="4"/>
      <c r="J233" s="4"/>
      <c r="K233" s="4"/>
      <c r="L233" s="4"/>
      <c r="M233" s="4"/>
      <c r="N233" s="4"/>
      <c r="O233" s="4"/>
      <c r="P233" s="4"/>
    </row>
    <row r="234">
      <c r="A234" s="4"/>
      <c r="B234" s="4"/>
      <c r="C234" s="4"/>
      <c r="D234" s="4"/>
      <c r="E234" s="4"/>
      <c r="F234" s="4"/>
      <c r="G234" s="4"/>
      <c r="H234" s="4"/>
      <c r="I234" s="4"/>
      <c r="J234" s="4"/>
      <c r="K234" s="4"/>
      <c r="L234" s="4"/>
      <c r="M234" s="4"/>
      <c r="N234" s="4"/>
      <c r="O234" s="4"/>
      <c r="P234" s="4"/>
    </row>
    <row r="235">
      <c r="A235" s="4"/>
      <c r="B235" s="4"/>
      <c r="C235" s="4"/>
      <c r="D235" s="4"/>
      <c r="E235" s="4"/>
      <c r="F235" s="4"/>
      <c r="G235" s="4"/>
      <c r="H235" s="4"/>
      <c r="I235" s="4"/>
      <c r="J235" s="4"/>
      <c r="K235" s="4"/>
      <c r="L235" s="4"/>
      <c r="M235" s="4"/>
      <c r="N235" s="4"/>
      <c r="O235" s="4"/>
      <c r="P235" s="4"/>
    </row>
    <row r="236">
      <c r="A236" s="4"/>
      <c r="B236" s="4"/>
      <c r="C236" s="4"/>
      <c r="D236" s="4"/>
      <c r="E236" s="4"/>
      <c r="F236" s="4"/>
      <c r="G236" s="4"/>
      <c r="H236" s="4"/>
      <c r="I236" s="4"/>
      <c r="J236" s="4"/>
      <c r="K236" s="4"/>
      <c r="L236" s="4"/>
      <c r="M236" s="4"/>
      <c r="N236" s="4"/>
      <c r="O236" s="4"/>
      <c r="P236" s="4"/>
    </row>
    <row r="237">
      <c r="A237" s="4"/>
      <c r="B237" s="4"/>
      <c r="C237" s="4"/>
      <c r="D237" s="4"/>
      <c r="E237" s="4"/>
      <c r="F237" s="4"/>
      <c r="G237" s="4"/>
      <c r="H237" s="4"/>
      <c r="I237" s="4"/>
      <c r="J237" s="4"/>
      <c r="K237" s="4"/>
      <c r="L237" s="4"/>
      <c r="M237" s="4"/>
      <c r="N237" s="4"/>
      <c r="O237" s="4"/>
      <c r="P237" s="4"/>
    </row>
    <row r="238">
      <c r="A238" s="4"/>
      <c r="B238" s="4"/>
      <c r="C238" s="4"/>
      <c r="D238" s="4"/>
      <c r="E238" s="4"/>
      <c r="F238" s="4"/>
      <c r="G238" s="4"/>
      <c r="H238" s="4"/>
      <c r="I238" s="4"/>
      <c r="J238" s="4"/>
      <c r="K238" s="4"/>
      <c r="L238" s="4"/>
      <c r="M238" s="4"/>
      <c r="N238" s="4"/>
      <c r="O238" s="4"/>
      <c r="P238" s="4"/>
    </row>
    <row r="239">
      <c r="A239" s="4"/>
      <c r="B239" s="4"/>
      <c r="C239" s="4"/>
      <c r="D239" s="4"/>
      <c r="E239" s="4"/>
      <c r="F239" s="4"/>
      <c r="G239" s="4"/>
      <c r="H239" s="4"/>
      <c r="I239" s="4"/>
      <c r="J239" s="4"/>
      <c r="K239" s="4"/>
      <c r="L239" s="4"/>
      <c r="M239" s="4"/>
      <c r="N239" s="4"/>
      <c r="O239" s="4"/>
      <c r="P239" s="4"/>
    </row>
    <row r="240">
      <c r="A240" s="4"/>
      <c r="B240" s="4"/>
      <c r="C240" s="4"/>
      <c r="D240" s="4"/>
      <c r="E240" s="4"/>
      <c r="F240" s="4"/>
      <c r="G240" s="4"/>
      <c r="H240" s="4"/>
      <c r="I240" s="4"/>
      <c r="J240" s="4"/>
      <c r="K240" s="4"/>
      <c r="L240" s="4"/>
      <c r="M240" s="4"/>
      <c r="N240" s="4"/>
      <c r="O240" s="4"/>
      <c r="P240" s="4"/>
    </row>
    <row r="241">
      <c r="A241" s="4"/>
      <c r="B241" s="4"/>
      <c r="C241" s="4"/>
      <c r="D241" s="4"/>
      <c r="E241" s="4"/>
      <c r="F241" s="4"/>
      <c r="G241" s="4"/>
      <c r="H241" s="4"/>
      <c r="I241" s="4"/>
      <c r="J241" s="4"/>
      <c r="K241" s="4"/>
      <c r="L241" s="4"/>
      <c r="M241" s="4"/>
      <c r="N241" s="4"/>
      <c r="O241" s="4"/>
      <c r="P241" s="4"/>
    </row>
    <row r="242">
      <c r="A242" s="4"/>
      <c r="B242" s="4"/>
      <c r="C242" s="4"/>
      <c r="D242" s="4"/>
      <c r="E242" s="4"/>
      <c r="F242" s="4"/>
      <c r="G242" s="4"/>
      <c r="H242" s="4"/>
      <c r="I242" s="4"/>
      <c r="J242" s="4"/>
      <c r="K242" s="4"/>
      <c r="L242" s="4"/>
      <c r="M242" s="4"/>
      <c r="N242" s="4"/>
      <c r="O242" s="4"/>
      <c r="P242" s="4"/>
    </row>
    <row r="243">
      <c r="A243" s="4"/>
      <c r="B243" s="4"/>
      <c r="C243" s="4"/>
      <c r="D243" s="4"/>
      <c r="E243" s="4"/>
      <c r="F243" s="4"/>
      <c r="G243" s="4"/>
      <c r="H243" s="4"/>
      <c r="I243" s="4"/>
      <c r="J243" s="4"/>
      <c r="K243" s="4"/>
      <c r="L243" s="4"/>
      <c r="M243" s="4"/>
      <c r="N243" s="4"/>
      <c r="O243" s="4"/>
      <c r="P243" s="4"/>
    </row>
    <row r="244">
      <c r="A244" s="4"/>
      <c r="B244" s="4"/>
      <c r="C244" s="4"/>
      <c r="D244" s="4"/>
      <c r="E244" s="4"/>
      <c r="F244" s="4"/>
      <c r="G244" s="4"/>
      <c r="H244" s="4"/>
      <c r="I244" s="4"/>
      <c r="J244" s="4"/>
      <c r="K244" s="4"/>
      <c r="L244" s="4"/>
      <c r="M244" s="4"/>
      <c r="N244" s="4"/>
      <c r="O244" s="4"/>
      <c r="P244" s="4"/>
    </row>
    <row r="245">
      <c r="A245" s="4"/>
      <c r="B245" s="4"/>
      <c r="C245" s="4"/>
      <c r="D245" s="4"/>
      <c r="E245" s="4"/>
      <c r="F245" s="4"/>
      <c r="G245" s="4"/>
      <c r="H245" s="4"/>
      <c r="I245" s="4"/>
      <c r="J245" s="4"/>
      <c r="K245" s="4"/>
      <c r="L245" s="4"/>
      <c r="M245" s="4"/>
      <c r="N245" s="4"/>
      <c r="O245" s="4"/>
      <c r="P245" s="4"/>
    </row>
    <row r="246">
      <c r="A246" s="4"/>
      <c r="B246" s="4"/>
      <c r="C246" s="4"/>
      <c r="D246" s="4"/>
      <c r="E246" s="4"/>
      <c r="F246" s="4"/>
      <c r="G246" s="4"/>
      <c r="H246" s="4"/>
      <c r="I246" s="4"/>
      <c r="J246" s="4"/>
      <c r="K246" s="4"/>
      <c r="L246" s="4"/>
      <c r="M246" s="4"/>
      <c r="N246" s="4"/>
      <c r="O246" s="4"/>
      <c r="P246" s="4"/>
    </row>
    <row r="247">
      <c r="A247" s="4"/>
      <c r="B247" s="4"/>
      <c r="C247" s="4"/>
      <c r="D247" s="4"/>
      <c r="E247" s="4"/>
      <c r="F247" s="4"/>
      <c r="G247" s="4"/>
      <c r="H247" s="4"/>
      <c r="I247" s="4"/>
      <c r="J247" s="4"/>
      <c r="K247" s="4"/>
      <c r="L247" s="4"/>
      <c r="M247" s="4"/>
      <c r="N247" s="4"/>
      <c r="O247" s="4"/>
      <c r="P247" s="4"/>
    </row>
    <row r="248">
      <c r="A248" s="4"/>
      <c r="B248" s="4"/>
      <c r="C248" s="4"/>
      <c r="D248" s="4"/>
      <c r="E248" s="4"/>
      <c r="F248" s="4"/>
      <c r="G248" s="4"/>
      <c r="H248" s="4"/>
      <c r="I248" s="4"/>
      <c r="J248" s="4"/>
      <c r="K248" s="4"/>
      <c r="L248" s="4"/>
      <c r="M248" s="4"/>
      <c r="N248" s="4"/>
      <c r="O248" s="4"/>
      <c r="P248" s="4"/>
    </row>
    <row r="249">
      <c r="A249" s="4"/>
      <c r="B249" s="4"/>
      <c r="C249" s="4"/>
      <c r="D249" s="4"/>
      <c r="E249" s="4"/>
      <c r="F249" s="4"/>
      <c r="G249" s="4"/>
      <c r="H249" s="4"/>
      <c r="I249" s="4"/>
      <c r="J249" s="4"/>
      <c r="K249" s="4"/>
      <c r="L249" s="4"/>
      <c r="M249" s="4"/>
      <c r="N249" s="4"/>
      <c r="O249" s="4"/>
      <c r="P249" s="4"/>
    </row>
    <row r="250">
      <c r="A250" s="4"/>
      <c r="B250" s="4"/>
      <c r="C250" s="4"/>
      <c r="D250" s="4"/>
      <c r="E250" s="4"/>
      <c r="F250" s="4"/>
      <c r="G250" s="4"/>
      <c r="H250" s="4"/>
      <c r="I250" s="4"/>
      <c r="J250" s="4"/>
      <c r="K250" s="4"/>
      <c r="L250" s="4"/>
      <c r="M250" s="4"/>
      <c r="N250" s="4"/>
      <c r="O250" s="4"/>
      <c r="P250" s="4"/>
    </row>
    <row r="251">
      <c r="A251" s="4"/>
      <c r="B251" s="4"/>
      <c r="C251" s="4"/>
      <c r="D251" s="4"/>
      <c r="E251" s="4"/>
      <c r="F251" s="4"/>
      <c r="G251" s="4"/>
      <c r="H251" s="4"/>
      <c r="I251" s="4"/>
      <c r="J251" s="4"/>
      <c r="K251" s="4"/>
      <c r="L251" s="4"/>
      <c r="M251" s="4"/>
      <c r="N251" s="4"/>
      <c r="O251" s="4"/>
      <c r="P251" s="4"/>
    </row>
    <row r="252">
      <c r="A252" s="4"/>
      <c r="B252" s="4"/>
      <c r="C252" s="4"/>
      <c r="D252" s="4"/>
      <c r="E252" s="4"/>
      <c r="F252" s="4"/>
      <c r="G252" s="4"/>
      <c r="H252" s="4"/>
      <c r="I252" s="4"/>
      <c r="J252" s="4"/>
      <c r="K252" s="4"/>
      <c r="L252" s="4"/>
      <c r="M252" s="4"/>
      <c r="N252" s="4"/>
      <c r="O252" s="4"/>
      <c r="P252" s="4"/>
    </row>
    <row r="253">
      <c r="A253" s="4"/>
      <c r="B253" s="4"/>
      <c r="C253" s="4"/>
      <c r="D253" s="4"/>
      <c r="E253" s="4"/>
      <c r="F253" s="4"/>
      <c r="G253" s="4"/>
      <c r="H253" s="4"/>
      <c r="I253" s="4"/>
      <c r="J253" s="4"/>
      <c r="K253" s="4"/>
      <c r="L253" s="4"/>
      <c r="M253" s="4"/>
      <c r="N253" s="4"/>
      <c r="O253" s="4"/>
      <c r="P253" s="4"/>
    </row>
    <row r="254">
      <c r="A254" s="4"/>
      <c r="B254" s="4"/>
      <c r="C254" s="4"/>
      <c r="D254" s="4"/>
      <c r="E254" s="4"/>
      <c r="F254" s="4"/>
      <c r="G254" s="4"/>
      <c r="H254" s="4"/>
      <c r="I254" s="4"/>
      <c r="J254" s="4"/>
      <c r="K254" s="4"/>
      <c r="L254" s="4"/>
      <c r="M254" s="4"/>
      <c r="N254" s="4"/>
      <c r="O254" s="4"/>
      <c r="P254" s="4"/>
    </row>
    <row r="255">
      <c r="A255" s="4"/>
      <c r="B255" s="4"/>
      <c r="C255" s="4"/>
      <c r="D255" s="4"/>
      <c r="E255" s="4"/>
      <c r="F255" s="4"/>
      <c r="G255" s="4"/>
      <c r="H255" s="4"/>
      <c r="I255" s="4"/>
      <c r="J255" s="4"/>
      <c r="K255" s="4"/>
      <c r="L255" s="4"/>
      <c r="M255" s="4"/>
      <c r="N255" s="4"/>
      <c r="O255" s="4"/>
      <c r="P255" s="4"/>
    </row>
    <row r="256">
      <c r="A256" s="4"/>
      <c r="B256" s="4"/>
      <c r="C256" s="4"/>
      <c r="D256" s="4"/>
      <c r="E256" s="4"/>
      <c r="F256" s="4"/>
      <c r="G256" s="4"/>
      <c r="H256" s="4"/>
      <c r="I256" s="4"/>
      <c r="J256" s="4"/>
      <c r="K256" s="4"/>
      <c r="L256" s="4"/>
      <c r="M256" s="4"/>
      <c r="N256" s="4"/>
      <c r="O256" s="4"/>
      <c r="P256" s="4"/>
    </row>
    <row r="257">
      <c r="A257" s="4"/>
      <c r="B257" s="4"/>
      <c r="C257" s="4"/>
      <c r="D257" s="4"/>
      <c r="E257" s="4"/>
      <c r="F257" s="4"/>
      <c r="G257" s="4"/>
      <c r="H257" s="4"/>
      <c r="I257" s="4"/>
      <c r="J257" s="4"/>
      <c r="K257" s="4"/>
      <c r="L257" s="4"/>
      <c r="M257" s="4"/>
      <c r="N257" s="4"/>
      <c r="O257" s="4"/>
      <c r="P257" s="4"/>
    </row>
    <row r="258">
      <c r="A258" s="4"/>
      <c r="B258" s="4"/>
      <c r="C258" s="4"/>
      <c r="D258" s="4"/>
      <c r="E258" s="4"/>
      <c r="F258" s="4"/>
      <c r="G258" s="4"/>
      <c r="H258" s="4"/>
      <c r="I258" s="4"/>
      <c r="J258" s="4"/>
      <c r="K258" s="4"/>
      <c r="L258" s="4"/>
      <c r="M258" s="4"/>
      <c r="N258" s="4"/>
      <c r="O258" s="4"/>
      <c r="P258" s="4"/>
    </row>
    <row r="259">
      <c r="A259" s="4"/>
      <c r="B259" s="4"/>
      <c r="C259" s="4"/>
      <c r="D259" s="4"/>
      <c r="E259" s="4"/>
      <c r="F259" s="4"/>
      <c r="G259" s="4"/>
      <c r="H259" s="4"/>
      <c r="I259" s="4"/>
      <c r="J259" s="4"/>
      <c r="K259" s="4"/>
      <c r="L259" s="4"/>
      <c r="M259" s="4"/>
      <c r="N259" s="4"/>
      <c r="O259" s="4"/>
      <c r="P259" s="4"/>
    </row>
    <row r="260">
      <c r="A260" s="4"/>
      <c r="B260" s="4"/>
      <c r="C260" s="4"/>
      <c r="D260" s="4"/>
      <c r="E260" s="4"/>
      <c r="F260" s="4"/>
      <c r="G260" s="4"/>
      <c r="H260" s="4"/>
      <c r="I260" s="4"/>
      <c r="J260" s="4"/>
      <c r="K260" s="4"/>
      <c r="L260" s="4"/>
      <c r="M260" s="4"/>
      <c r="N260" s="4"/>
      <c r="O260" s="4"/>
      <c r="P260" s="4"/>
    </row>
    <row r="261">
      <c r="A261" s="4"/>
      <c r="B261" s="4"/>
      <c r="C261" s="4"/>
      <c r="D261" s="4"/>
      <c r="E261" s="4"/>
      <c r="F261" s="4"/>
      <c r="G261" s="4"/>
      <c r="H261" s="4"/>
      <c r="I261" s="4"/>
      <c r="J261" s="4"/>
      <c r="K261" s="4"/>
      <c r="L261" s="4"/>
      <c r="M261" s="4"/>
      <c r="N261" s="4"/>
      <c r="O261" s="4"/>
      <c r="P261" s="4"/>
    </row>
    <row r="262">
      <c r="A262" s="4"/>
      <c r="B262" s="4"/>
      <c r="C262" s="4"/>
      <c r="D262" s="4"/>
      <c r="E262" s="4"/>
      <c r="F262" s="4"/>
      <c r="G262" s="4"/>
      <c r="H262" s="4"/>
      <c r="I262" s="4"/>
      <c r="J262" s="4"/>
      <c r="K262" s="4"/>
      <c r="L262" s="4"/>
      <c r="M262" s="4"/>
      <c r="N262" s="4"/>
      <c r="O262" s="4"/>
      <c r="P262" s="4"/>
    </row>
    <row r="263">
      <c r="A263" s="4"/>
      <c r="B263" s="4"/>
      <c r="C263" s="4"/>
      <c r="D263" s="4"/>
      <c r="E263" s="4"/>
      <c r="F263" s="4"/>
      <c r="G263" s="4"/>
      <c r="H263" s="4"/>
      <c r="I263" s="4"/>
      <c r="J263" s="4"/>
      <c r="K263" s="4"/>
      <c r="L263" s="4"/>
      <c r="M263" s="4"/>
      <c r="N263" s="4"/>
      <c r="O263" s="4"/>
      <c r="P263" s="4"/>
    </row>
    <row r="264">
      <c r="A264" s="4"/>
      <c r="B264" s="4"/>
      <c r="C264" s="4"/>
      <c r="D264" s="4"/>
      <c r="E264" s="4"/>
      <c r="F264" s="4"/>
      <c r="G264" s="4"/>
      <c r="H264" s="4"/>
      <c r="I264" s="4"/>
      <c r="J264" s="4"/>
      <c r="K264" s="4"/>
      <c r="L264" s="4"/>
      <c r="M264" s="4"/>
      <c r="N264" s="4"/>
      <c r="O264" s="4"/>
      <c r="P264" s="4"/>
    </row>
    <row r="265">
      <c r="A265" s="4"/>
      <c r="B265" s="4"/>
      <c r="C265" s="4"/>
      <c r="D265" s="4"/>
      <c r="E265" s="4"/>
      <c r="F265" s="4"/>
      <c r="G265" s="4"/>
      <c r="H265" s="4"/>
      <c r="I265" s="4"/>
      <c r="J265" s="4"/>
      <c r="K265" s="4"/>
      <c r="L265" s="4"/>
      <c r="M265" s="4"/>
      <c r="N265" s="4"/>
      <c r="O265" s="4"/>
      <c r="P265" s="4"/>
    </row>
    <row r="266">
      <c r="A266" s="4"/>
      <c r="B266" s="4"/>
      <c r="C266" s="4"/>
      <c r="D266" s="4"/>
      <c r="E266" s="4"/>
      <c r="F266" s="4"/>
      <c r="G266" s="4"/>
      <c r="H266" s="4"/>
      <c r="I266" s="4"/>
      <c r="J266" s="4"/>
      <c r="K266" s="4"/>
      <c r="L266" s="4"/>
      <c r="M266" s="4"/>
      <c r="N266" s="4"/>
      <c r="O266" s="4"/>
      <c r="P266" s="4"/>
    </row>
    <row r="267">
      <c r="A267" s="4"/>
      <c r="B267" s="4"/>
      <c r="C267" s="4"/>
      <c r="D267" s="4"/>
      <c r="E267" s="4"/>
      <c r="F267" s="4"/>
      <c r="G267" s="4"/>
      <c r="H267" s="4"/>
      <c r="I267" s="4"/>
      <c r="J267" s="4"/>
      <c r="K267" s="4"/>
      <c r="L267" s="4"/>
      <c r="M267" s="4"/>
      <c r="N267" s="4"/>
      <c r="O267" s="4"/>
      <c r="P267" s="4"/>
    </row>
    <row r="268">
      <c r="A268" s="4"/>
      <c r="B268" s="4"/>
      <c r="C268" s="4"/>
      <c r="D268" s="4"/>
      <c r="E268" s="4"/>
      <c r="F268" s="4"/>
      <c r="G268" s="4"/>
      <c r="H268" s="4"/>
      <c r="I268" s="4"/>
      <c r="J268" s="4"/>
      <c r="K268" s="4"/>
      <c r="L268" s="4"/>
      <c r="M268" s="4"/>
      <c r="N268" s="4"/>
      <c r="O268" s="4"/>
      <c r="P268" s="4"/>
    </row>
    <row r="269">
      <c r="A269" s="4"/>
      <c r="B269" s="4"/>
      <c r="C269" s="4"/>
      <c r="D269" s="4"/>
      <c r="E269" s="4"/>
      <c r="F269" s="4"/>
      <c r="G269" s="4"/>
      <c r="H269" s="4"/>
      <c r="I269" s="4"/>
      <c r="J269" s="4"/>
      <c r="K269" s="4"/>
      <c r="L269" s="4"/>
      <c r="M269" s="4"/>
      <c r="N269" s="4"/>
      <c r="O269" s="4"/>
      <c r="P269" s="4"/>
    </row>
    <row r="270">
      <c r="A270" s="4"/>
      <c r="B270" s="4"/>
      <c r="C270" s="4"/>
      <c r="D270" s="4"/>
      <c r="E270" s="4"/>
      <c r="F270" s="4"/>
      <c r="G270" s="4"/>
      <c r="H270" s="4"/>
      <c r="I270" s="4"/>
      <c r="J270" s="4"/>
      <c r="K270" s="4"/>
      <c r="L270" s="4"/>
      <c r="M270" s="4"/>
      <c r="N270" s="4"/>
      <c r="O270" s="4"/>
      <c r="P270" s="4"/>
    </row>
    <row r="271">
      <c r="A271" s="4"/>
      <c r="B271" s="4"/>
      <c r="C271" s="4"/>
      <c r="D271" s="4"/>
      <c r="E271" s="4"/>
      <c r="F271" s="4"/>
      <c r="G271" s="4"/>
      <c r="H271" s="4"/>
      <c r="I271" s="4"/>
      <c r="J271" s="4"/>
      <c r="K271" s="4"/>
      <c r="L271" s="4"/>
      <c r="M271" s="4"/>
      <c r="N271" s="4"/>
      <c r="O271" s="4"/>
      <c r="P271" s="4"/>
    </row>
    <row r="272">
      <c r="A272" s="4"/>
      <c r="B272" s="4"/>
      <c r="C272" s="4"/>
      <c r="D272" s="4"/>
      <c r="E272" s="4"/>
      <c r="F272" s="4"/>
      <c r="G272" s="4"/>
      <c r="H272" s="4"/>
      <c r="I272" s="4"/>
      <c r="J272" s="4"/>
      <c r="K272" s="4"/>
      <c r="L272" s="4"/>
      <c r="M272" s="4"/>
      <c r="N272" s="4"/>
      <c r="O272" s="4"/>
      <c r="P272" s="4"/>
    </row>
    <row r="273">
      <c r="A273" s="4"/>
      <c r="B273" s="4"/>
      <c r="C273" s="4"/>
      <c r="D273" s="4"/>
      <c r="E273" s="4"/>
      <c r="F273" s="4"/>
      <c r="G273" s="4"/>
      <c r="H273" s="4"/>
      <c r="I273" s="4"/>
      <c r="J273" s="4"/>
      <c r="K273" s="4"/>
      <c r="L273" s="4"/>
      <c r="M273" s="4"/>
      <c r="N273" s="4"/>
      <c r="O273" s="4"/>
      <c r="P273" s="4"/>
    </row>
    <row r="274">
      <c r="A274" s="4"/>
      <c r="B274" s="4"/>
      <c r="C274" s="4"/>
      <c r="D274" s="4"/>
      <c r="E274" s="4"/>
      <c r="F274" s="4"/>
      <c r="G274" s="4"/>
      <c r="H274" s="4"/>
      <c r="I274" s="4"/>
      <c r="J274" s="4"/>
      <c r="K274" s="4"/>
      <c r="L274" s="4"/>
      <c r="M274" s="4"/>
      <c r="N274" s="4"/>
      <c r="O274" s="4"/>
      <c r="P274" s="4"/>
    </row>
    <row r="275">
      <c r="A275" s="4"/>
      <c r="B275" s="4"/>
      <c r="C275" s="4"/>
      <c r="D275" s="4"/>
      <c r="E275" s="4"/>
      <c r="F275" s="4"/>
      <c r="G275" s="4"/>
      <c r="H275" s="4"/>
      <c r="I275" s="4"/>
      <c r="J275" s="4"/>
      <c r="K275" s="4"/>
      <c r="L275" s="4"/>
      <c r="M275" s="4"/>
      <c r="N275" s="4"/>
      <c r="O275" s="4"/>
      <c r="P275" s="4"/>
    </row>
    <row r="276">
      <c r="A276" s="4"/>
      <c r="B276" s="4"/>
      <c r="C276" s="4"/>
      <c r="D276" s="4"/>
      <c r="E276" s="4"/>
      <c r="F276" s="4"/>
      <c r="G276" s="4"/>
      <c r="H276" s="4"/>
      <c r="I276" s="4"/>
      <c r="J276" s="4"/>
      <c r="K276" s="4"/>
      <c r="L276" s="4"/>
      <c r="M276" s="4"/>
      <c r="N276" s="4"/>
      <c r="O276" s="4"/>
      <c r="P276" s="4"/>
    </row>
    <row r="277">
      <c r="A277" s="4"/>
      <c r="B277" s="4"/>
      <c r="C277" s="4"/>
      <c r="D277" s="4"/>
      <c r="E277" s="4"/>
      <c r="F277" s="4"/>
      <c r="G277" s="4"/>
      <c r="H277" s="4"/>
      <c r="I277" s="4"/>
      <c r="J277" s="4"/>
      <c r="K277" s="4"/>
      <c r="L277" s="4"/>
      <c r="M277" s="4"/>
      <c r="N277" s="4"/>
      <c r="O277" s="4"/>
      <c r="P277" s="4"/>
    </row>
    <row r="278">
      <c r="A278" s="4"/>
      <c r="B278" s="4"/>
      <c r="C278" s="4"/>
      <c r="D278" s="4"/>
      <c r="E278" s="4"/>
      <c r="F278" s="4"/>
      <c r="G278" s="4"/>
      <c r="H278" s="4"/>
      <c r="I278" s="4"/>
      <c r="J278" s="4"/>
      <c r="K278" s="4"/>
      <c r="L278" s="4"/>
      <c r="M278" s="4"/>
      <c r="N278" s="4"/>
      <c r="O278" s="4"/>
      <c r="P278" s="4"/>
    </row>
    <row r="279">
      <c r="A279" s="4"/>
      <c r="B279" s="4"/>
      <c r="C279" s="4"/>
      <c r="D279" s="4"/>
      <c r="E279" s="4"/>
      <c r="F279" s="4"/>
      <c r="G279" s="4"/>
      <c r="H279" s="4"/>
      <c r="I279" s="4"/>
      <c r="J279" s="4"/>
      <c r="K279" s="4"/>
      <c r="L279" s="4"/>
      <c r="M279" s="4"/>
      <c r="N279" s="4"/>
      <c r="O279" s="4"/>
      <c r="P279" s="4"/>
    </row>
    <row r="280">
      <c r="A280" s="4"/>
      <c r="B280" s="4"/>
      <c r="C280" s="4"/>
      <c r="D280" s="4"/>
      <c r="E280" s="4"/>
      <c r="F280" s="4"/>
      <c r="G280" s="4"/>
      <c r="H280" s="4"/>
      <c r="I280" s="4"/>
      <c r="J280" s="4"/>
      <c r="K280" s="4"/>
      <c r="L280" s="4"/>
      <c r="M280" s="4"/>
      <c r="N280" s="4"/>
      <c r="O280" s="4"/>
      <c r="P280" s="4"/>
    </row>
    <row r="281">
      <c r="A281" s="4"/>
      <c r="B281" s="4"/>
      <c r="C281" s="4"/>
      <c r="D281" s="4"/>
      <c r="E281" s="4"/>
      <c r="F281" s="4"/>
      <c r="G281" s="4"/>
      <c r="H281" s="4"/>
      <c r="I281" s="4"/>
      <c r="J281" s="4"/>
      <c r="K281" s="4"/>
      <c r="L281" s="4"/>
      <c r="M281" s="4"/>
      <c r="N281" s="4"/>
      <c r="O281" s="4"/>
      <c r="P281" s="4"/>
    </row>
    <row r="282">
      <c r="A282" s="4"/>
      <c r="B282" s="4"/>
      <c r="C282" s="4"/>
      <c r="D282" s="4"/>
      <c r="E282" s="4"/>
      <c r="F282" s="4"/>
      <c r="G282" s="4"/>
      <c r="H282" s="4"/>
      <c r="I282" s="4"/>
      <c r="J282" s="4"/>
      <c r="K282" s="4"/>
      <c r="L282" s="4"/>
      <c r="M282" s="4"/>
      <c r="N282" s="4"/>
      <c r="O282" s="4"/>
      <c r="P282" s="4"/>
    </row>
    <row r="283">
      <c r="A283" s="4"/>
      <c r="B283" s="4"/>
      <c r="C283" s="4"/>
      <c r="D283" s="4"/>
      <c r="E283" s="4"/>
      <c r="F283" s="4"/>
      <c r="G283" s="4"/>
      <c r="H283" s="4"/>
      <c r="I283" s="4"/>
      <c r="J283" s="4"/>
      <c r="K283" s="4"/>
      <c r="L283" s="4"/>
      <c r="M283" s="4"/>
      <c r="N283" s="4"/>
      <c r="O283" s="4"/>
      <c r="P283" s="4"/>
    </row>
    <row r="284">
      <c r="A284" s="4"/>
      <c r="B284" s="4"/>
      <c r="C284" s="4"/>
      <c r="D284" s="4"/>
      <c r="E284" s="4"/>
      <c r="F284" s="4"/>
      <c r="G284" s="4"/>
      <c r="H284" s="4"/>
      <c r="I284" s="4"/>
      <c r="J284" s="4"/>
      <c r="K284" s="4"/>
      <c r="L284" s="4"/>
      <c r="M284" s="4"/>
      <c r="N284" s="4"/>
      <c r="O284" s="4"/>
      <c r="P284" s="4"/>
    </row>
    <row r="285">
      <c r="A285" s="4"/>
      <c r="B285" s="4"/>
      <c r="C285" s="4"/>
      <c r="D285" s="4"/>
      <c r="E285" s="4"/>
      <c r="F285" s="4"/>
      <c r="G285" s="4"/>
      <c r="H285" s="4"/>
      <c r="I285" s="4"/>
      <c r="J285" s="4"/>
      <c r="K285" s="4"/>
      <c r="L285" s="4"/>
      <c r="M285" s="4"/>
      <c r="N285" s="4"/>
      <c r="O285" s="4"/>
      <c r="P285" s="4"/>
    </row>
    <row r="286">
      <c r="A286" s="4"/>
      <c r="B286" s="4"/>
      <c r="C286" s="4"/>
      <c r="D286" s="4"/>
      <c r="E286" s="4"/>
      <c r="F286" s="4"/>
      <c r="G286" s="4"/>
      <c r="H286" s="4"/>
      <c r="I286" s="4"/>
      <c r="J286" s="4"/>
      <c r="K286" s="4"/>
      <c r="L286" s="4"/>
      <c r="M286" s="4"/>
      <c r="N286" s="4"/>
      <c r="O286" s="4"/>
      <c r="P286" s="4"/>
    </row>
    <row r="287">
      <c r="A287" s="4"/>
      <c r="B287" s="4"/>
      <c r="C287" s="4"/>
      <c r="D287" s="4"/>
      <c r="E287" s="4"/>
      <c r="F287" s="4"/>
      <c r="G287" s="4"/>
      <c r="H287" s="4"/>
      <c r="I287" s="4"/>
      <c r="J287" s="4"/>
      <c r="K287" s="4"/>
      <c r="L287" s="4"/>
      <c r="M287" s="4"/>
      <c r="N287" s="4"/>
      <c r="O287" s="4"/>
      <c r="P287" s="4"/>
    </row>
    <row r="288">
      <c r="A288" s="4"/>
      <c r="B288" s="4"/>
      <c r="C288" s="4"/>
      <c r="D288" s="4"/>
      <c r="E288" s="4"/>
      <c r="F288" s="4"/>
      <c r="G288" s="4"/>
      <c r="H288" s="4"/>
      <c r="I288" s="4"/>
      <c r="J288" s="4"/>
      <c r="K288" s="4"/>
      <c r="L288" s="4"/>
      <c r="M288" s="4"/>
      <c r="N288" s="4"/>
      <c r="O288" s="4"/>
      <c r="P288" s="4"/>
    </row>
    <row r="289">
      <c r="A289" s="4"/>
      <c r="B289" s="4"/>
      <c r="C289" s="4"/>
      <c r="D289" s="4"/>
      <c r="E289" s="4"/>
      <c r="F289" s="4"/>
      <c r="G289" s="4"/>
      <c r="H289" s="4"/>
      <c r="I289" s="4"/>
      <c r="J289" s="4"/>
      <c r="K289" s="4"/>
      <c r="L289" s="4"/>
      <c r="M289" s="4"/>
      <c r="N289" s="4"/>
      <c r="O289" s="4"/>
      <c r="P289" s="4"/>
    </row>
    <row r="290">
      <c r="A290" s="4"/>
      <c r="B290" s="4"/>
      <c r="C290" s="4"/>
      <c r="D290" s="4"/>
      <c r="E290" s="4"/>
      <c r="F290" s="4"/>
      <c r="G290" s="4"/>
      <c r="H290" s="4"/>
      <c r="I290" s="4"/>
      <c r="J290" s="4"/>
      <c r="K290" s="4"/>
      <c r="L290" s="4"/>
      <c r="M290" s="4"/>
      <c r="N290" s="4"/>
      <c r="O290" s="4"/>
      <c r="P290" s="4"/>
    </row>
    <row r="291">
      <c r="A291" s="4"/>
      <c r="B291" s="4"/>
      <c r="C291" s="4"/>
      <c r="D291" s="4"/>
      <c r="E291" s="4"/>
      <c r="F291" s="4"/>
      <c r="G291" s="4"/>
      <c r="H291" s="4"/>
      <c r="I291" s="4"/>
      <c r="J291" s="4"/>
      <c r="K291" s="4"/>
      <c r="L291" s="4"/>
      <c r="M291" s="4"/>
      <c r="N291" s="4"/>
      <c r="O291" s="4"/>
      <c r="P291" s="4"/>
    </row>
    <row r="292">
      <c r="A292" s="4"/>
      <c r="B292" s="4"/>
      <c r="C292" s="4"/>
      <c r="D292" s="4"/>
      <c r="E292" s="4"/>
      <c r="F292" s="4"/>
      <c r="G292" s="4"/>
      <c r="H292" s="4"/>
      <c r="I292" s="4"/>
      <c r="J292" s="4"/>
      <c r="K292" s="4"/>
      <c r="L292" s="4"/>
      <c r="M292" s="4"/>
      <c r="N292" s="4"/>
      <c r="O292" s="4"/>
      <c r="P292" s="4"/>
    </row>
    <row r="293">
      <c r="A293" s="4"/>
      <c r="B293" s="4"/>
      <c r="C293" s="4"/>
      <c r="D293" s="4"/>
      <c r="E293" s="4"/>
      <c r="F293" s="4"/>
      <c r="G293" s="4"/>
      <c r="H293" s="4"/>
      <c r="I293" s="4"/>
      <c r="J293" s="4"/>
      <c r="K293" s="4"/>
      <c r="L293" s="4"/>
      <c r="M293" s="4"/>
      <c r="N293" s="4"/>
      <c r="O293" s="4"/>
      <c r="P293" s="4"/>
    </row>
    <row r="294">
      <c r="A294" s="4"/>
      <c r="B294" s="4"/>
      <c r="C294" s="4"/>
      <c r="D294" s="4"/>
      <c r="E294" s="4"/>
      <c r="F294" s="4"/>
      <c r="G294" s="4"/>
      <c r="H294" s="4"/>
      <c r="I294" s="4"/>
      <c r="J294" s="4"/>
      <c r="K294" s="4"/>
      <c r="L294" s="4"/>
      <c r="M294" s="4"/>
      <c r="N294" s="4"/>
      <c r="O294" s="4"/>
      <c r="P294" s="4"/>
    </row>
    <row r="295">
      <c r="A295" s="4"/>
      <c r="B295" s="4"/>
      <c r="C295" s="4"/>
      <c r="D295" s="4"/>
      <c r="E295" s="4"/>
      <c r="F295" s="4"/>
      <c r="G295" s="4"/>
      <c r="H295" s="4"/>
      <c r="I295" s="4"/>
      <c r="J295" s="4"/>
      <c r="K295" s="4"/>
      <c r="L295" s="4"/>
      <c r="M295" s="4"/>
      <c r="N295" s="4"/>
      <c r="O295" s="4"/>
      <c r="P295" s="4"/>
    </row>
    <row r="296">
      <c r="A296" s="4"/>
      <c r="B296" s="4"/>
      <c r="C296" s="4"/>
      <c r="D296" s="4"/>
      <c r="E296" s="4"/>
      <c r="F296" s="4"/>
      <c r="G296" s="4"/>
      <c r="H296" s="4"/>
      <c r="I296" s="4"/>
      <c r="J296" s="4"/>
      <c r="K296" s="4"/>
      <c r="L296" s="4"/>
      <c r="M296" s="4"/>
      <c r="N296" s="4"/>
      <c r="O296" s="4"/>
      <c r="P296" s="4"/>
    </row>
    <row r="297">
      <c r="A297" s="4"/>
      <c r="B297" s="4"/>
      <c r="C297" s="4"/>
      <c r="D297" s="4"/>
      <c r="E297" s="4"/>
      <c r="F297" s="4"/>
      <c r="G297" s="4"/>
      <c r="H297" s="4"/>
      <c r="I297" s="4"/>
      <c r="J297" s="4"/>
      <c r="K297" s="4"/>
      <c r="L297" s="4"/>
      <c r="M297" s="4"/>
      <c r="N297" s="4"/>
      <c r="O297" s="4"/>
      <c r="P297" s="4"/>
    </row>
    <row r="298">
      <c r="A298" s="4"/>
      <c r="B298" s="4"/>
      <c r="C298" s="4"/>
      <c r="D298" s="4"/>
      <c r="E298" s="4"/>
      <c r="F298" s="4"/>
      <c r="G298" s="4"/>
      <c r="H298" s="4"/>
      <c r="I298" s="4"/>
      <c r="J298" s="4"/>
      <c r="K298" s="4"/>
      <c r="L298" s="4"/>
      <c r="M298" s="4"/>
      <c r="N298" s="4"/>
      <c r="O298" s="4"/>
      <c r="P298" s="4"/>
    </row>
    <row r="299">
      <c r="A299" s="4"/>
      <c r="B299" s="4"/>
      <c r="C299" s="4"/>
      <c r="D299" s="4"/>
      <c r="E299" s="4"/>
      <c r="F299" s="4"/>
      <c r="G299" s="4"/>
      <c r="H299" s="4"/>
      <c r="I299" s="4"/>
      <c r="J299" s="4"/>
      <c r="K299" s="4"/>
      <c r="L299" s="4"/>
      <c r="M299" s="4"/>
      <c r="N299" s="4"/>
      <c r="O299" s="4"/>
      <c r="P299" s="4"/>
    </row>
    <row r="300">
      <c r="A300" s="4"/>
      <c r="B300" s="4"/>
      <c r="C300" s="4"/>
      <c r="D300" s="4"/>
      <c r="E300" s="4"/>
      <c r="F300" s="4"/>
      <c r="G300" s="4"/>
      <c r="H300" s="4"/>
      <c r="I300" s="4"/>
      <c r="J300" s="4"/>
      <c r="K300" s="4"/>
      <c r="L300" s="4"/>
      <c r="M300" s="4"/>
      <c r="N300" s="4"/>
      <c r="O300" s="4"/>
      <c r="P300" s="4"/>
    </row>
    <row r="301">
      <c r="A301" s="4"/>
      <c r="B301" s="4"/>
      <c r="C301" s="4"/>
      <c r="D301" s="4"/>
      <c r="E301" s="4"/>
      <c r="F301" s="4"/>
      <c r="G301" s="4"/>
      <c r="H301" s="4"/>
      <c r="I301" s="4"/>
      <c r="J301" s="4"/>
      <c r="K301" s="4"/>
      <c r="L301" s="4"/>
      <c r="M301" s="4"/>
      <c r="N301" s="4"/>
      <c r="O301" s="4"/>
      <c r="P301" s="4"/>
    </row>
    <row r="302">
      <c r="A302" s="4"/>
      <c r="B302" s="4"/>
      <c r="C302" s="4"/>
      <c r="D302" s="4"/>
      <c r="E302" s="4"/>
      <c r="F302" s="4"/>
      <c r="G302" s="4"/>
      <c r="H302" s="4"/>
      <c r="I302" s="4"/>
      <c r="J302" s="4"/>
      <c r="K302" s="4"/>
      <c r="L302" s="4"/>
      <c r="M302" s="4"/>
      <c r="N302" s="4"/>
      <c r="O302" s="4"/>
      <c r="P302" s="4"/>
    </row>
    <row r="303">
      <c r="A303" s="4"/>
      <c r="B303" s="4"/>
      <c r="C303" s="4"/>
      <c r="D303" s="4"/>
      <c r="E303" s="4"/>
      <c r="F303" s="4"/>
      <c r="G303" s="4"/>
      <c r="H303" s="4"/>
      <c r="I303" s="4"/>
      <c r="J303" s="4"/>
      <c r="K303" s="4"/>
      <c r="L303" s="4"/>
      <c r="M303" s="4"/>
      <c r="N303" s="4"/>
      <c r="O303" s="4"/>
      <c r="P303" s="4"/>
    </row>
    <row r="304">
      <c r="A304" s="4"/>
      <c r="B304" s="4"/>
      <c r="C304" s="4"/>
      <c r="D304" s="4"/>
      <c r="E304" s="4"/>
      <c r="F304" s="4"/>
      <c r="G304" s="4"/>
      <c r="H304" s="4"/>
      <c r="I304" s="4"/>
      <c r="J304" s="4"/>
      <c r="K304" s="4"/>
      <c r="L304" s="4"/>
      <c r="M304" s="4"/>
      <c r="N304" s="4"/>
      <c r="O304" s="4"/>
      <c r="P304" s="4"/>
    </row>
    <row r="305">
      <c r="A305" s="4"/>
      <c r="B305" s="4"/>
      <c r="C305" s="4"/>
      <c r="D305" s="4"/>
      <c r="E305" s="4"/>
      <c r="F305" s="4"/>
      <c r="G305" s="4"/>
      <c r="H305" s="4"/>
      <c r="I305" s="4"/>
      <c r="J305" s="4"/>
      <c r="K305" s="4"/>
      <c r="L305" s="4"/>
      <c r="M305" s="4"/>
      <c r="N305" s="4"/>
      <c r="O305" s="4"/>
      <c r="P305" s="4"/>
    </row>
    <row r="306">
      <c r="A306" s="4"/>
      <c r="B306" s="4"/>
      <c r="C306" s="4"/>
      <c r="D306" s="4"/>
      <c r="E306" s="4"/>
      <c r="F306" s="4"/>
      <c r="G306" s="4"/>
      <c r="H306" s="4"/>
      <c r="I306" s="4"/>
      <c r="J306" s="4"/>
      <c r="K306" s="4"/>
      <c r="L306" s="4"/>
      <c r="M306" s="4"/>
      <c r="N306" s="4"/>
      <c r="O306" s="4"/>
      <c r="P306" s="4"/>
    </row>
    <row r="307">
      <c r="A307" s="4"/>
      <c r="B307" s="4"/>
      <c r="C307" s="4"/>
      <c r="D307" s="4"/>
      <c r="E307" s="4"/>
      <c r="F307" s="4"/>
      <c r="G307" s="4"/>
      <c r="H307" s="4"/>
      <c r="I307" s="4"/>
      <c r="J307" s="4"/>
      <c r="K307" s="4"/>
      <c r="L307" s="4"/>
      <c r="M307" s="4"/>
      <c r="N307" s="4"/>
      <c r="O307" s="4"/>
      <c r="P307" s="4"/>
    </row>
    <row r="308">
      <c r="A308" s="4"/>
      <c r="B308" s="4"/>
      <c r="C308" s="4"/>
      <c r="D308" s="4"/>
      <c r="E308" s="4"/>
      <c r="F308" s="4"/>
      <c r="G308" s="4"/>
      <c r="H308" s="4"/>
      <c r="I308" s="4"/>
      <c r="J308" s="4"/>
      <c r="K308" s="4"/>
      <c r="L308" s="4"/>
      <c r="M308" s="4"/>
      <c r="N308" s="4"/>
      <c r="O308" s="4"/>
      <c r="P308" s="4"/>
    </row>
    <row r="309">
      <c r="A309" s="4"/>
      <c r="B309" s="4"/>
      <c r="C309" s="4"/>
      <c r="D309" s="4"/>
      <c r="E309" s="4"/>
      <c r="F309" s="4"/>
      <c r="G309" s="4"/>
      <c r="H309" s="4"/>
      <c r="I309" s="4"/>
      <c r="J309" s="4"/>
      <c r="K309" s="4"/>
      <c r="L309" s="4"/>
      <c r="M309" s="4"/>
      <c r="N309" s="4"/>
      <c r="O309" s="4"/>
      <c r="P309" s="4"/>
    </row>
    <row r="310">
      <c r="A310" s="4"/>
      <c r="B310" s="4"/>
      <c r="C310" s="4"/>
      <c r="D310" s="4"/>
      <c r="E310" s="4"/>
      <c r="F310" s="4"/>
      <c r="G310" s="4"/>
      <c r="H310" s="4"/>
      <c r="I310" s="4"/>
      <c r="J310" s="4"/>
      <c r="K310" s="4"/>
      <c r="L310" s="4"/>
      <c r="M310" s="4"/>
      <c r="N310" s="4"/>
      <c r="O310" s="4"/>
      <c r="P310" s="4"/>
    </row>
    <row r="311">
      <c r="A311" s="4"/>
      <c r="B311" s="4"/>
      <c r="C311" s="4"/>
      <c r="D311" s="4"/>
      <c r="E311" s="4"/>
      <c r="F311" s="4"/>
      <c r="G311" s="4"/>
      <c r="H311" s="4"/>
      <c r="I311" s="4"/>
      <c r="J311" s="4"/>
      <c r="K311" s="4"/>
      <c r="L311" s="4"/>
      <c r="M311" s="4"/>
      <c r="N311" s="4"/>
      <c r="O311" s="4"/>
      <c r="P311" s="4"/>
    </row>
    <row r="312">
      <c r="A312" s="4"/>
      <c r="B312" s="4"/>
      <c r="C312" s="4"/>
      <c r="D312" s="4"/>
      <c r="E312" s="4"/>
      <c r="F312" s="4"/>
      <c r="G312" s="4"/>
      <c r="H312" s="4"/>
      <c r="I312" s="4"/>
      <c r="J312" s="4"/>
      <c r="K312" s="4"/>
      <c r="L312" s="4"/>
      <c r="M312" s="4"/>
      <c r="N312" s="4"/>
      <c r="O312" s="4"/>
      <c r="P312" s="4"/>
    </row>
    <row r="313">
      <c r="A313" s="4"/>
      <c r="B313" s="4"/>
      <c r="C313" s="4"/>
      <c r="D313" s="4"/>
      <c r="E313" s="4"/>
      <c r="F313" s="4"/>
      <c r="G313" s="4"/>
      <c r="H313" s="4"/>
      <c r="I313" s="4"/>
      <c r="J313" s="4"/>
      <c r="K313" s="4"/>
      <c r="L313" s="4"/>
      <c r="M313" s="4"/>
      <c r="N313" s="4"/>
      <c r="O313" s="4"/>
      <c r="P313" s="4"/>
    </row>
    <row r="314">
      <c r="A314" s="4"/>
      <c r="B314" s="4"/>
      <c r="C314" s="4"/>
      <c r="D314" s="4"/>
      <c r="E314" s="4"/>
      <c r="F314" s="4"/>
      <c r="G314" s="4"/>
      <c r="H314" s="4"/>
      <c r="I314" s="4"/>
      <c r="J314" s="4"/>
      <c r="K314" s="4"/>
      <c r="L314" s="4"/>
      <c r="M314" s="4"/>
      <c r="N314" s="4"/>
      <c r="O314" s="4"/>
      <c r="P314" s="4"/>
    </row>
    <row r="315">
      <c r="A315" s="4"/>
      <c r="B315" s="4"/>
      <c r="C315" s="4"/>
      <c r="D315" s="4"/>
      <c r="E315" s="4"/>
      <c r="F315" s="4"/>
      <c r="G315" s="4"/>
      <c r="H315" s="4"/>
      <c r="I315" s="4"/>
      <c r="J315" s="4"/>
      <c r="K315" s="4"/>
      <c r="L315" s="4"/>
      <c r="M315" s="4"/>
      <c r="N315" s="4"/>
      <c r="O315" s="4"/>
      <c r="P315" s="4"/>
    </row>
    <row r="316">
      <c r="A316" s="4"/>
      <c r="B316" s="4"/>
      <c r="C316" s="4"/>
      <c r="D316" s="4"/>
      <c r="E316" s="4"/>
      <c r="F316" s="4"/>
      <c r="G316" s="4"/>
      <c r="H316" s="4"/>
      <c r="I316" s="4"/>
      <c r="J316" s="4"/>
      <c r="K316" s="4"/>
      <c r="L316" s="4"/>
      <c r="M316" s="4"/>
      <c r="N316" s="4"/>
      <c r="O316" s="4"/>
      <c r="P316" s="4"/>
    </row>
    <row r="317">
      <c r="A317" s="4"/>
      <c r="B317" s="4"/>
      <c r="C317" s="4"/>
      <c r="D317" s="4"/>
      <c r="E317" s="4"/>
      <c r="F317" s="4"/>
      <c r="G317" s="4"/>
      <c r="H317" s="4"/>
      <c r="I317" s="4"/>
      <c r="J317" s="4"/>
      <c r="K317" s="4"/>
      <c r="L317" s="4"/>
      <c r="M317" s="4"/>
      <c r="N317" s="4"/>
      <c r="O317" s="4"/>
      <c r="P317" s="4"/>
    </row>
    <row r="318">
      <c r="A318" s="4"/>
      <c r="B318" s="4"/>
      <c r="C318" s="4"/>
      <c r="D318" s="4"/>
      <c r="E318" s="4"/>
      <c r="F318" s="4"/>
      <c r="G318" s="4"/>
      <c r="H318" s="4"/>
      <c r="I318" s="4"/>
      <c r="J318" s="4"/>
      <c r="K318" s="4"/>
      <c r="L318" s="4"/>
      <c r="M318" s="4"/>
      <c r="N318" s="4"/>
      <c r="O318" s="4"/>
      <c r="P318" s="4"/>
    </row>
    <row r="319">
      <c r="A319" s="4"/>
      <c r="B319" s="4"/>
      <c r="C319" s="4"/>
      <c r="D319" s="4"/>
      <c r="E319" s="4"/>
      <c r="F319" s="4"/>
      <c r="G319" s="4"/>
      <c r="H319" s="4"/>
      <c r="I319" s="4"/>
      <c r="J319" s="4"/>
      <c r="K319" s="4"/>
      <c r="L319" s="4"/>
      <c r="M319" s="4"/>
      <c r="N319" s="4"/>
      <c r="O319" s="4"/>
      <c r="P319" s="4"/>
    </row>
    <row r="320">
      <c r="A320" s="4"/>
      <c r="B320" s="4"/>
      <c r="C320" s="4"/>
      <c r="D320" s="4"/>
      <c r="E320" s="4"/>
      <c r="F320" s="4"/>
      <c r="G320" s="4"/>
      <c r="H320" s="4"/>
      <c r="I320" s="4"/>
      <c r="J320" s="4"/>
      <c r="K320" s="4"/>
      <c r="L320" s="4"/>
      <c r="M320" s="4"/>
      <c r="N320" s="4"/>
      <c r="O320" s="4"/>
      <c r="P320" s="4"/>
    </row>
    <row r="321">
      <c r="A321" s="4"/>
      <c r="B321" s="4"/>
      <c r="C321" s="4"/>
      <c r="D321" s="4"/>
      <c r="E321" s="4"/>
      <c r="F321" s="4"/>
      <c r="G321" s="4"/>
      <c r="H321" s="4"/>
      <c r="I321" s="4"/>
      <c r="J321" s="4"/>
      <c r="K321" s="4"/>
      <c r="L321" s="4"/>
      <c r="M321" s="4"/>
      <c r="N321" s="4"/>
      <c r="O321" s="4"/>
      <c r="P321" s="4"/>
    </row>
    <row r="322">
      <c r="A322" s="4"/>
      <c r="B322" s="4"/>
      <c r="C322" s="4"/>
      <c r="D322" s="4"/>
      <c r="E322" s="4"/>
      <c r="F322" s="4"/>
      <c r="G322" s="4"/>
      <c r="H322" s="4"/>
      <c r="I322" s="4"/>
      <c r="J322" s="4"/>
      <c r="K322" s="4"/>
      <c r="L322" s="4"/>
      <c r="M322" s="4"/>
      <c r="N322" s="4"/>
      <c r="O322" s="4"/>
      <c r="P322" s="4"/>
    </row>
    <row r="323">
      <c r="A323" s="4"/>
      <c r="B323" s="4"/>
      <c r="C323" s="4"/>
      <c r="D323" s="4"/>
      <c r="E323" s="4"/>
      <c r="F323" s="4"/>
      <c r="G323" s="4"/>
      <c r="H323" s="4"/>
      <c r="I323" s="4"/>
      <c r="J323" s="4"/>
      <c r="K323" s="4"/>
      <c r="L323" s="4"/>
      <c r="M323" s="4"/>
      <c r="N323" s="4"/>
      <c r="O323" s="4"/>
      <c r="P323" s="4"/>
    </row>
    <row r="324">
      <c r="A324" s="4"/>
      <c r="B324" s="4"/>
      <c r="C324" s="4"/>
      <c r="D324" s="4"/>
      <c r="E324" s="4"/>
      <c r="F324" s="4"/>
      <c r="G324" s="4"/>
      <c r="H324" s="4"/>
      <c r="I324" s="4"/>
      <c r="J324" s="4"/>
      <c r="K324" s="4"/>
      <c r="L324" s="4"/>
      <c r="M324" s="4"/>
      <c r="N324" s="4"/>
      <c r="O324" s="4"/>
      <c r="P324" s="4"/>
    </row>
    <row r="325">
      <c r="A325" s="4"/>
      <c r="B325" s="4"/>
      <c r="C325" s="4"/>
      <c r="D325" s="4"/>
      <c r="E325" s="4"/>
      <c r="F325" s="4"/>
      <c r="G325" s="4"/>
      <c r="H325" s="4"/>
      <c r="I325" s="4"/>
      <c r="J325" s="4"/>
      <c r="K325" s="4"/>
      <c r="L325" s="4"/>
      <c r="M325" s="4"/>
      <c r="N325" s="4"/>
      <c r="O325" s="4"/>
      <c r="P325" s="4"/>
    </row>
    <row r="326">
      <c r="A326" s="4"/>
      <c r="B326" s="4"/>
      <c r="C326" s="4"/>
      <c r="D326" s="4"/>
      <c r="E326" s="4"/>
      <c r="F326" s="4"/>
      <c r="G326" s="4"/>
      <c r="H326" s="4"/>
      <c r="I326" s="4"/>
      <c r="J326" s="4"/>
      <c r="K326" s="4"/>
      <c r="L326" s="4"/>
      <c r="M326" s="4"/>
      <c r="N326" s="4"/>
      <c r="O326" s="4"/>
      <c r="P326" s="4"/>
    </row>
    <row r="327">
      <c r="A327" s="4"/>
      <c r="B327" s="4"/>
      <c r="C327" s="4"/>
      <c r="D327" s="4"/>
      <c r="E327" s="4"/>
      <c r="F327" s="4"/>
      <c r="G327" s="4"/>
      <c r="H327" s="4"/>
      <c r="I327" s="4"/>
      <c r="J327" s="4"/>
      <c r="K327" s="4"/>
      <c r="L327" s="4"/>
      <c r="M327" s="4"/>
      <c r="N327" s="4"/>
      <c r="O327" s="4"/>
      <c r="P327" s="4"/>
    </row>
    <row r="328">
      <c r="A328" s="4"/>
      <c r="B328" s="4"/>
      <c r="C328" s="4"/>
      <c r="D328" s="4"/>
      <c r="E328" s="4"/>
      <c r="F328" s="4"/>
      <c r="G328" s="4"/>
      <c r="H328" s="4"/>
      <c r="I328" s="4"/>
      <c r="J328" s="4"/>
      <c r="K328" s="4"/>
      <c r="L328" s="4"/>
      <c r="M328" s="4"/>
      <c r="N328" s="4"/>
      <c r="O328" s="4"/>
      <c r="P328" s="4"/>
    </row>
    <row r="329">
      <c r="A329" s="4"/>
      <c r="B329" s="4"/>
      <c r="C329" s="4"/>
      <c r="D329" s="4"/>
      <c r="E329" s="4"/>
      <c r="F329" s="4"/>
      <c r="G329" s="4"/>
      <c r="H329" s="4"/>
      <c r="I329" s="4"/>
      <c r="J329" s="4"/>
      <c r="K329" s="4"/>
      <c r="L329" s="4"/>
      <c r="M329" s="4"/>
      <c r="N329" s="4"/>
      <c r="O329" s="4"/>
      <c r="P329" s="4"/>
    </row>
    <row r="330">
      <c r="A330" s="4"/>
      <c r="B330" s="4"/>
      <c r="C330" s="4"/>
      <c r="D330" s="4"/>
      <c r="E330" s="4"/>
      <c r="F330" s="4"/>
      <c r="G330" s="4"/>
      <c r="H330" s="4"/>
      <c r="I330" s="4"/>
      <c r="J330" s="4"/>
      <c r="K330" s="4"/>
      <c r="L330" s="4"/>
      <c r="M330" s="4"/>
      <c r="N330" s="4"/>
      <c r="O330" s="4"/>
      <c r="P330" s="4"/>
    </row>
    <row r="331">
      <c r="A331" s="4"/>
      <c r="B331" s="4"/>
      <c r="C331" s="4"/>
      <c r="D331" s="4"/>
      <c r="E331" s="4"/>
      <c r="F331" s="4"/>
      <c r="G331" s="4"/>
      <c r="H331" s="4"/>
      <c r="I331" s="4"/>
      <c r="J331" s="4"/>
      <c r="K331" s="4"/>
      <c r="L331" s="4"/>
      <c r="M331" s="4"/>
      <c r="N331" s="4"/>
      <c r="O331" s="4"/>
      <c r="P331" s="4"/>
    </row>
    <row r="332">
      <c r="A332" s="4"/>
      <c r="B332" s="4"/>
      <c r="C332" s="4"/>
      <c r="D332" s="4"/>
      <c r="E332" s="4"/>
      <c r="F332" s="4"/>
      <c r="G332" s="4"/>
      <c r="H332" s="4"/>
      <c r="I332" s="4"/>
      <c r="J332" s="4"/>
      <c r="K332" s="4"/>
      <c r="L332" s="4"/>
      <c r="M332" s="4"/>
      <c r="N332" s="4"/>
      <c r="O332" s="4"/>
      <c r="P332" s="4"/>
    </row>
    <row r="333">
      <c r="A333" s="4"/>
      <c r="B333" s="4"/>
      <c r="C333" s="4"/>
      <c r="D333" s="4"/>
      <c r="E333" s="4"/>
      <c r="F333" s="4"/>
      <c r="G333" s="4"/>
      <c r="H333" s="4"/>
      <c r="I333" s="4"/>
      <c r="J333" s="4"/>
      <c r="K333" s="4"/>
      <c r="L333" s="4"/>
      <c r="M333" s="4"/>
      <c r="N333" s="4"/>
      <c r="O333" s="4"/>
      <c r="P333" s="4"/>
    </row>
    <row r="334">
      <c r="A334" s="4"/>
      <c r="B334" s="4"/>
      <c r="C334" s="4"/>
      <c r="D334" s="4"/>
      <c r="E334" s="4"/>
      <c r="F334" s="4"/>
      <c r="G334" s="4"/>
      <c r="H334" s="4"/>
      <c r="I334" s="4"/>
      <c r="J334" s="4"/>
      <c r="K334" s="4"/>
      <c r="L334" s="4"/>
      <c r="M334" s="4"/>
      <c r="N334" s="4"/>
      <c r="O334" s="4"/>
      <c r="P334" s="4"/>
    </row>
    <row r="335">
      <c r="A335" s="4"/>
      <c r="B335" s="4"/>
      <c r="C335" s="4"/>
      <c r="D335" s="4"/>
      <c r="E335" s="4"/>
      <c r="F335" s="4"/>
      <c r="G335" s="4"/>
      <c r="H335" s="4"/>
      <c r="I335" s="4"/>
      <c r="J335" s="4"/>
      <c r="K335" s="4"/>
      <c r="L335" s="4"/>
      <c r="M335" s="4"/>
      <c r="N335" s="4"/>
      <c r="O335" s="4"/>
      <c r="P335" s="4"/>
    </row>
    <row r="336">
      <c r="A336" s="4"/>
      <c r="B336" s="4"/>
      <c r="C336" s="4"/>
      <c r="D336" s="4"/>
      <c r="E336" s="4"/>
      <c r="F336" s="4"/>
      <c r="G336" s="4"/>
      <c r="H336" s="4"/>
      <c r="I336" s="4"/>
      <c r="J336" s="4"/>
      <c r="K336" s="4"/>
      <c r="L336" s="4"/>
      <c r="M336" s="4"/>
      <c r="N336" s="4"/>
      <c r="O336" s="4"/>
      <c r="P336" s="4"/>
    </row>
    <row r="337">
      <c r="A337" s="4"/>
      <c r="B337" s="4"/>
      <c r="C337" s="4"/>
      <c r="D337" s="4"/>
      <c r="E337" s="4"/>
      <c r="F337" s="4"/>
      <c r="G337" s="4"/>
      <c r="H337" s="4"/>
      <c r="I337" s="4"/>
      <c r="J337" s="4"/>
      <c r="K337" s="4"/>
      <c r="L337" s="4"/>
      <c r="M337" s="4"/>
      <c r="N337" s="4"/>
      <c r="O337" s="4"/>
      <c r="P337" s="4"/>
    </row>
    <row r="338">
      <c r="A338" s="4"/>
      <c r="B338" s="4"/>
      <c r="C338" s="4"/>
      <c r="D338" s="4"/>
      <c r="E338" s="4"/>
      <c r="F338" s="4"/>
      <c r="G338" s="4"/>
      <c r="H338" s="4"/>
      <c r="I338" s="4"/>
      <c r="J338" s="4"/>
      <c r="K338" s="4"/>
      <c r="L338" s="4"/>
      <c r="M338" s="4"/>
      <c r="N338" s="4"/>
      <c r="O338" s="4"/>
      <c r="P338" s="4"/>
    </row>
    <row r="339">
      <c r="A339" s="4"/>
      <c r="B339" s="4"/>
      <c r="C339" s="4"/>
      <c r="D339" s="4"/>
      <c r="E339" s="4"/>
      <c r="F339" s="4"/>
      <c r="G339" s="4"/>
      <c r="H339" s="4"/>
      <c r="I339" s="4"/>
      <c r="J339" s="4"/>
      <c r="K339" s="4"/>
      <c r="L339" s="4"/>
      <c r="M339" s="4"/>
      <c r="N339" s="4"/>
      <c r="O339" s="4"/>
      <c r="P339" s="4"/>
    </row>
    <row r="340">
      <c r="A340" s="4"/>
      <c r="B340" s="4"/>
      <c r="C340" s="4"/>
      <c r="D340" s="4"/>
      <c r="E340" s="4"/>
      <c r="F340" s="4"/>
      <c r="G340" s="4"/>
      <c r="H340" s="4"/>
      <c r="I340" s="4"/>
      <c r="J340" s="4"/>
      <c r="K340" s="4"/>
      <c r="L340" s="4"/>
      <c r="M340" s="4"/>
      <c r="N340" s="4"/>
      <c r="O340" s="4"/>
      <c r="P340" s="4"/>
    </row>
    <row r="341">
      <c r="A341" s="4"/>
      <c r="B341" s="4"/>
      <c r="C341" s="4"/>
      <c r="D341" s="4"/>
      <c r="E341" s="4"/>
      <c r="F341" s="4"/>
      <c r="G341" s="4"/>
      <c r="H341" s="4"/>
      <c r="I341" s="4"/>
      <c r="J341" s="4"/>
      <c r="K341" s="4"/>
      <c r="L341" s="4"/>
      <c r="M341" s="4"/>
      <c r="N341" s="4"/>
      <c r="O341" s="4"/>
      <c r="P341" s="4"/>
    </row>
    <row r="342">
      <c r="A342" s="4"/>
      <c r="B342" s="4"/>
      <c r="C342" s="4"/>
      <c r="D342" s="4"/>
      <c r="E342" s="4"/>
      <c r="F342" s="4"/>
      <c r="G342" s="4"/>
      <c r="H342" s="4"/>
      <c r="I342" s="4"/>
      <c r="J342" s="4"/>
      <c r="K342" s="4"/>
      <c r="L342" s="4"/>
      <c r="M342" s="4"/>
      <c r="N342" s="4"/>
      <c r="O342" s="4"/>
      <c r="P342" s="4"/>
    </row>
    <row r="343">
      <c r="A343" s="4"/>
      <c r="B343" s="4"/>
      <c r="C343" s="4"/>
      <c r="D343" s="4"/>
      <c r="E343" s="4"/>
      <c r="F343" s="4"/>
      <c r="G343" s="4"/>
      <c r="H343" s="4"/>
      <c r="I343" s="4"/>
      <c r="J343" s="4"/>
      <c r="K343" s="4"/>
      <c r="L343" s="4"/>
      <c r="M343" s="4"/>
      <c r="N343" s="4"/>
      <c r="O343" s="4"/>
      <c r="P343" s="4"/>
    </row>
    <row r="344">
      <c r="A344" s="4"/>
      <c r="B344" s="4"/>
      <c r="C344" s="4"/>
      <c r="D344" s="4"/>
      <c r="E344" s="4"/>
      <c r="F344" s="4"/>
      <c r="G344" s="4"/>
      <c r="H344" s="4"/>
      <c r="I344" s="4"/>
      <c r="J344" s="4"/>
      <c r="K344" s="4"/>
      <c r="L344" s="4"/>
      <c r="M344" s="4"/>
      <c r="N344" s="4"/>
      <c r="O344" s="4"/>
      <c r="P344" s="4"/>
    </row>
    <row r="345">
      <c r="A345" s="4"/>
      <c r="B345" s="4"/>
      <c r="C345" s="4"/>
      <c r="D345" s="4"/>
      <c r="E345" s="4"/>
      <c r="F345" s="4"/>
      <c r="G345" s="4"/>
      <c r="H345" s="4"/>
      <c r="I345" s="4"/>
      <c r="J345" s="4"/>
      <c r="K345" s="4"/>
      <c r="L345" s="4"/>
      <c r="M345" s="4"/>
      <c r="N345" s="4"/>
      <c r="O345" s="4"/>
      <c r="P345" s="4"/>
    </row>
    <row r="346">
      <c r="A346" s="4"/>
      <c r="B346" s="4"/>
      <c r="C346" s="4"/>
      <c r="D346" s="4"/>
      <c r="E346" s="4"/>
      <c r="F346" s="4"/>
      <c r="G346" s="4"/>
      <c r="H346" s="4"/>
      <c r="I346" s="4"/>
      <c r="J346" s="4"/>
      <c r="K346" s="4"/>
      <c r="L346" s="4"/>
      <c r="M346" s="4"/>
      <c r="N346" s="4"/>
      <c r="O346" s="4"/>
      <c r="P346" s="4"/>
    </row>
    <row r="347">
      <c r="A347" s="4"/>
      <c r="B347" s="4"/>
      <c r="C347" s="4"/>
      <c r="D347" s="4"/>
      <c r="E347" s="4"/>
      <c r="F347" s="4"/>
      <c r="G347" s="4"/>
      <c r="H347" s="4"/>
      <c r="I347" s="4"/>
      <c r="J347" s="4"/>
      <c r="K347" s="4"/>
      <c r="L347" s="4"/>
      <c r="M347" s="4"/>
      <c r="N347" s="4"/>
      <c r="O347" s="4"/>
      <c r="P347" s="4"/>
    </row>
    <row r="348">
      <c r="A348" s="4"/>
      <c r="B348" s="4"/>
      <c r="C348" s="4"/>
      <c r="D348" s="4"/>
      <c r="E348" s="4"/>
      <c r="F348" s="4"/>
      <c r="G348" s="4"/>
      <c r="H348" s="4"/>
      <c r="I348" s="4"/>
      <c r="J348" s="4"/>
      <c r="K348" s="4"/>
      <c r="L348" s="4"/>
      <c r="M348" s="4"/>
      <c r="N348" s="4"/>
      <c r="O348" s="4"/>
      <c r="P348" s="4"/>
    </row>
    <row r="349">
      <c r="A349" s="4"/>
      <c r="B349" s="4"/>
      <c r="C349" s="4"/>
      <c r="D349" s="4"/>
      <c r="E349" s="4"/>
      <c r="F349" s="4"/>
      <c r="G349" s="4"/>
      <c r="H349" s="4"/>
      <c r="I349" s="4"/>
      <c r="J349" s="4"/>
      <c r="K349" s="4"/>
      <c r="L349" s="4"/>
      <c r="M349" s="4"/>
      <c r="N349" s="4"/>
      <c r="O349" s="4"/>
      <c r="P349" s="4"/>
    </row>
    <row r="350">
      <c r="A350" s="4"/>
      <c r="B350" s="4"/>
      <c r="C350" s="4"/>
      <c r="D350" s="4"/>
      <c r="E350" s="4"/>
      <c r="F350" s="4"/>
      <c r="G350" s="4"/>
      <c r="H350" s="4"/>
      <c r="I350" s="4"/>
      <c r="J350" s="4"/>
      <c r="K350" s="4"/>
      <c r="L350" s="4"/>
      <c r="M350" s="4"/>
      <c r="N350" s="4"/>
      <c r="O350" s="4"/>
      <c r="P350" s="4"/>
    </row>
    <row r="351">
      <c r="A351" s="4"/>
      <c r="B351" s="4"/>
      <c r="C351" s="4"/>
      <c r="D351" s="4"/>
      <c r="E351" s="4"/>
      <c r="F351" s="4"/>
      <c r="G351" s="4"/>
      <c r="H351" s="4"/>
      <c r="I351" s="4"/>
      <c r="J351" s="4"/>
      <c r="K351" s="4"/>
      <c r="L351" s="4"/>
      <c r="M351" s="4"/>
      <c r="N351" s="4"/>
      <c r="O351" s="4"/>
      <c r="P351" s="4"/>
    </row>
    <row r="352">
      <c r="A352" s="4"/>
      <c r="B352" s="4"/>
      <c r="C352" s="4"/>
      <c r="D352" s="4"/>
      <c r="E352" s="4"/>
      <c r="F352" s="4"/>
      <c r="G352" s="4"/>
      <c r="H352" s="4"/>
      <c r="I352" s="4"/>
      <c r="J352" s="4"/>
      <c r="K352" s="4"/>
      <c r="L352" s="4"/>
      <c r="M352" s="4"/>
      <c r="N352" s="4"/>
      <c r="O352" s="4"/>
      <c r="P352" s="4"/>
    </row>
    <row r="353">
      <c r="A353" s="4"/>
      <c r="B353" s="4"/>
      <c r="C353" s="4"/>
      <c r="D353" s="4"/>
      <c r="E353" s="4"/>
      <c r="F353" s="4"/>
      <c r="G353" s="4"/>
      <c r="H353" s="4"/>
      <c r="I353" s="4"/>
      <c r="J353" s="4"/>
      <c r="K353" s="4"/>
      <c r="L353" s="4"/>
      <c r="M353" s="4"/>
      <c r="N353" s="4"/>
      <c r="O353" s="4"/>
      <c r="P353" s="4"/>
    </row>
    <row r="354">
      <c r="A354" s="4"/>
      <c r="B354" s="4"/>
      <c r="C354" s="4"/>
      <c r="D354" s="4"/>
      <c r="E354" s="4"/>
      <c r="F354" s="4"/>
      <c r="G354" s="4"/>
      <c r="H354" s="4"/>
      <c r="I354" s="4"/>
      <c r="J354" s="4"/>
      <c r="K354" s="4"/>
      <c r="L354" s="4"/>
      <c r="M354" s="4"/>
      <c r="N354" s="4"/>
      <c r="O354" s="4"/>
      <c r="P354" s="4"/>
    </row>
    <row r="355">
      <c r="A355" s="4"/>
      <c r="B355" s="4"/>
      <c r="C355" s="4"/>
      <c r="D355" s="4"/>
      <c r="E355" s="4"/>
      <c r="F355" s="4"/>
      <c r="G355" s="4"/>
      <c r="H355" s="4"/>
      <c r="I355" s="4"/>
      <c r="J355" s="4"/>
      <c r="K355" s="4"/>
      <c r="L355" s="4"/>
      <c r="M355" s="4"/>
      <c r="N355" s="4"/>
      <c r="O355" s="4"/>
      <c r="P355" s="4"/>
    </row>
    <row r="356">
      <c r="A356" s="4"/>
      <c r="B356" s="4"/>
      <c r="C356" s="4"/>
      <c r="D356" s="4"/>
      <c r="E356" s="4"/>
      <c r="F356" s="4"/>
      <c r="G356" s="4"/>
      <c r="H356" s="4"/>
      <c r="I356" s="4"/>
      <c r="J356" s="4"/>
      <c r="K356" s="4"/>
      <c r="L356" s="4"/>
      <c r="M356" s="4"/>
      <c r="N356" s="4"/>
      <c r="O356" s="4"/>
      <c r="P356" s="4"/>
    </row>
    <row r="357">
      <c r="A357" s="4"/>
      <c r="B357" s="4"/>
      <c r="C357" s="4"/>
      <c r="D357" s="4"/>
      <c r="E357" s="4"/>
      <c r="F357" s="4"/>
      <c r="G357" s="4"/>
      <c r="H357" s="4"/>
      <c r="I357" s="4"/>
      <c r="J357" s="4"/>
      <c r="K357" s="4"/>
      <c r="L357" s="4"/>
      <c r="M357" s="4"/>
      <c r="N357" s="4"/>
      <c r="O357" s="4"/>
      <c r="P357" s="4"/>
    </row>
    <row r="358">
      <c r="A358" s="4"/>
      <c r="B358" s="4"/>
      <c r="C358" s="4"/>
      <c r="D358" s="4"/>
      <c r="E358" s="4"/>
      <c r="F358" s="4"/>
      <c r="G358" s="4"/>
      <c r="H358" s="4"/>
      <c r="I358" s="4"/>
      <c r="J358" s="4"/>
      <c r="K358" s="4"/>
      <c r="L358" s="4"/>
      <c r="M358" s="4"/>
      <c r="N358" s="4"/>
      <c r="O358" s="4"/>
      <c r="P358" s="4"/>
    </row>
    <row r="359">
      <c r="A359" s="4"/>
      <c r="B359" s="4"/>
      <c r="C359" s="4"/>
      <c r="D359" s="4"/>
      <c r="E359" s="4"/>
      <c r="F359" s="4"/>
      <c r="G359" s="4"/>
      <c r="H359" s="4"/>
      <c r="I359" s="4"/>
      <c r="J359" s="4"/>
      <c r="K359" s="4"/>
      <c r="L359" s="4"/>
      <c r="M359" s="4"/>
      <c r="N359" s="4"/>
      <c r="O359" s="4"/>
      <c r="P359" s="4"/>
    </row>
    <row r="360">
      <c r="A360" s="4"/>
      <c r="B360" s="4"/>
      <c r="C360" s="4"/>
      <c r="D360" s="4"/>
      <c r="E360" s="4"/>
      <c r="F360" s="4"/>
      <c r="G360" s="4"/>
      <c r="H360" s="4"/>
      <c r="I360" s="4"/>
      <c r="J360" s="4"/>
      <c r="K360" s="4"/>
      <c r="L360" s="4"/>
      <c r="M360" s="4"/>
      <c r="N360" s="4"/>
      <c r="O360" s="4"/>
      <c r="P360" s="4"/>
    </row>
    <row r="361">
      <c r="A361" s="4"/>
      <c r="B361" s="4"/>
      <c r="C361" s="4"/>
      <c r="D361" s="4"/>
      <c r="E361" s="4"/>
      <c r="F361" s="4"/>
      <c r="G361" s="4"/>
      <c r="H361" s="4"/>
      <c r="I361" s="4"/>
      <c r="J361" s="4"/>
      <c r="K361" s="4"/>
      <c r="L361" s="4"/>
      <c r="M361" s="4"/>
      <c r="N361" s="4"/>
      <c r="O361" s="4"/>
      <c r="P361" s="4"/>
    </row>
    <row r="362">
      <c r="A362" s="4"/>
      <c r="B362" s="4"/>
      <c r="C362" s="4"/>
      <c r="D362" s="4"/>
      <c r="E362" s="4"/>
      <c r="F362" s="4"/>
      <c r="G362" s="4"/>
      <c r="H362" s="4"/>
      <c r="I362" s="4"/>
      <c r="J362" s="4"/>
      <c r="K362" s="4"/>
      <c r="L362" s="4"/>
      <c r="M362" s="4"/>
      <c r="N362" s="4"/>
      <c r="O362" s="4"/>
      <c r="P362" s="4"/>
    </row>
    <row r="363">
      <c r="A363" s="4"/>
      <c r="B363" s="4"/>
      <c r="C363" s="4"/>
      <c r="D363" s="4"/>
      <c r="E363" s="4"/>
      <c r="F363" s="4"/>
      <c r="G363" s="4"/>
      <c r="H363" s="4"/>
      <c r="I363" s="4"/>
      <c r="J363" s="4"/>
      <c r="K363" s="4"/>
      <c r="L363" s="4"/>
      <c r="M363" s="4"/>
      <c r="N363" s="4"/>
      <c r="O363" s="4"/>
      <c r="P363" s="4"/>
    </row>
    <row r="364">
      <c r="A364" s="4"/>
      <c r="B364" s="4"/>
      <c r="C364" s="4"/>
      <c r="D364" s="4"/>
      <c r="E364" s="4"/>
      <c r="F364" s="4"/>
      <c r="G364" s="4"/>
      <c r="H364" s="4"/>
      <c r="I364" s="4"/>
      <c r="J364" s="4"/>
      <c r="K364" s="4"/>
      <c r="L364" s="4"/>
      <c r="M364" s="4"/>
      <c r="N364" s="4"/>
      <c r="O364" s="4"/>
      <c r="P364" s="4"/>
    </row>
    <row r="365">
      <c r="A365" s="4"/>
      <c r="B365" s="4"/>
      <c r="C365" s="4"/>
      <c r="D365" s="4"/>
      <c r="E365" s="4"/>
      <c r="F365" s="4"/>
      <c r="G365" s="4"/>
      <c r="H365" s="4"/>
      <c r="I365" s="4"/>
      <c r="J365" s="4"/>
      <c r="K365" s="4"/>
      <c r="L365" s="4"/>
      <c r="M365" s="4"/>
      <c r="N365" s="4"/>
      <c r="O365" s="4"/>
      <c r="P365" s="4"/>
    </row>
    <row r="366">
      <c r="A366" s="4"/>
      <c r="B366" s="4"/>
      <c r="C366" s="4"/>
      <c r="D366" s="4"/>
      <c r="E366" s="4"/>
      <c r="F366" s="4"/>
      <c r="G366" s="4"/>
      <c r="H366" s="4"/>
      <c r="I366" s="4"/>
      <c r="J366" s="4"/>
      <c r="K366" s="4"/>
      <c r="L366" s="4"/>
      <c r="M366" s="4"/>
      <c r="N366" s="4"/>
      <c r="O366" s="4"/>
      <c r="P366" s="4"/>
    </row>
    <row r="367">
      <c r="A367" s="4"/>
      <c r="B367" s="4"/>
      <c r="C367" s="4"/>
      <c r="D367" s="4"/>
      <c r="E367" s="4"/>
      <c r="F367" s="4"/>
      <c r="G367" s="4"/>
      <c r="H367" s="4"/>
      <c r="I367" s="4"/>
      <c r="J367" s="4"/>
      <c r="K367" s="4"/>
      <c r="L367" s="4"/>
      <c r="M367" s="4"/>
      <c r="N367" s="4"/>
      <c r="O367" s="4"/>
      <c r="P367" s="4"/>
    </row>
    <row r="368">
      <c r="A368" s="4"/>
      <c r="B368" s="4"/>
      <c r="C368" s="4"/>
      <c r="D368" s="4"/>
      <c r="E368" s="4"/>
      <c r="F368" s="4"/>
      <c r="G368" s="4"/>
      <c r="H368" s="4"/>
      <c r="I368" s="4"/>
      <c r="J368" s="4"/>
      <c r="K368" s="4"/>
      <c r="L368" s="4"/>
      <c r="M368" s="4"/>
      <c r="N368" s="4"/>
      <c r="O368" s="4"/>
      <c r="P368" s="4"/>
    </row>
    <row r="369">
      <c r="A369" s="4"/>
      <c r="B369" s="4"/>
      <c r="C369" s="4"/>
      <c r="D369" s="4"/>
      <c r="E369" s="4"/>
      <c r="F369" s="4"/>
      <c r="G369" s="4"/>
      <c r="H369" s="4"/>
      <c r="I369" s="4"/>
      <c r="J369" s="4"/>
      <c r="K369" s="4"/>
      <c r="L369" s="4"/>
      <c r="M369" s="4"/>
      <c r="N369" s="4"/>
      <c r="O369" s="4"/>
      <c r="P369" s="4"/>
    </row>
    <row r="370">
      <c r="A370" s="4"/>
      <c r="B370" s="4"/>
      <c r="C370" s="4"/>
      <c r="D370" s="4"/>
      <c r="E370" s="4"/>
      <c r="F370" s="4"/>
      <c r="G370" s="4"/>
      <c r="H370" s="4"/>
      <c r="I370" s="4"/>
      <c r="J370" s="4"/>
      <c r="K370" s="4"/>
      <c r="L370" s="4"/>
      <c r="M370" s="4"/>
      <c r="N370" s="4"/>
      <c r="O370" s="4"/>
      <c r="P370" s="4"/>
    </row>
    <row r="371">
      <c r="A371" s="4"/>
      <c r="B371" s="4"/>
      <c r="C371" s="4"/>
      <c r="D371" s="4"/>
      <c r="E371" s="4"/>
      <c r="F371" s="4"/>
      <c r="G371" s="4"/>
      <c r="H371" s="4"/>
      <c r="I371" s="4"/>
      <c r="J371" s="4"/>
      <c r="K371" s="4"/>
      <c r="L371" s="4"/>
      <c r="M371" s="4"/>
      <c r="N371" s="4"/>
      <c r="O371" s="4"/>
      <c r="P371" s="4"/>
    </row>
    <row r="372">
      <c r="A372" s="4"/>
      <c r="B372" s="4"/>
      <c r="C372" s="4"/>
      <c r="D372" s="4"/>
      <c r="E372" s="4"/>
      <c r="F372" s="4"/>
      <c r="G372" s="4"/>
      <c r="H372" s="4"/>
      <c r="I372" s="4"/>
      <c r="J372" s="4"/>
      <c r="K372" s="4"/>
      <c r="L372" s="4"/>
      <c r="M372" s="4"/>
      <c r="N372" s="4"/>
      <c r="O372" s="4"/>
      <c r="P372" s="4"/>
    </row>
    <row r="373">
      <c r="A373" s="4"/>
      <c r="B373" s="4"/>
      <c r="C373" s="4"/>
      <c r="D373" s="4"/>
      <c r="E373" s="4"/>
      <c r="F373" s="4"/>
      <c r="G373" s="4"/>
      <c r="H373" s="4"/>
      <c r="I373" s="4"/>
      <c r="J373" s="4"/>
      <c r="K373" s="4"/>
      <c r="L373" s="4"/>
      <c r="M373" s="4"/>
      <c r="N373" s="4"/>
      <c r="O373" s="4"/>
      <c r="P373" s="4"/>
    </row>
    <row r="374">
      <c r="A374" s="4"/>
      <c r="B374" s="4"/>
      <c r="C374" s="4"/>
      <c r="D374" s="4"/>
      <c r="E374" s="4"/>
      <c r="F374" s="4"/>
      <c r="G374" s="4"/>
      <c r="H374" s="4"/>
      <c r="I374" s="4"/>
      <c r="J374" s="4"/>
      <c r="K374" s="4"/>
      <c r="L374" s="4"/>
      <c r="M374" s="4"/>
      <c r="N374" s="4"/>
      <c r="O374" s="4"/>
      <c r="P374" s="4"/>
    </row>
    <row r="375">
      <c r="A375" s="4"/>
      <c r="B375" s="4"/>
      <c r="C375" s="4"/>
      <c r="D375" s="4"/>
      <c r="E375" s="4"/>
      <c r="F375" s="4"/>
      <c r="G375" s="4"/>
      <c r="H375" s="4"/>
      <c r="I375" s="4"/>
      <c r="J375" s="4"/>
      <c r="K375" s="4"/>
      <c r="L375" s="4"/>
      <c r="M375" s="4"/>
      <c r="N375" s="4"/>
      <c r="O375" s="4"/>
      <c r="P375" s="4"/>
    </row>
    <row r="376">
      <c r="A376" s="4"/>
      <c r="B376" s="4"/>
      <c r="C376" s="4"/>
      <c r="D376" s="4"/>
      <c r="E376" s="4"/>
      <c r="F376" s="4"/>
      <c r="G376" s="4"/>
      <c r="H376" s="4"/>
      <c r="I376" s="4"/>
      <c r="J376" s="4"/>
      <c r="K376" s="4"/>
      <c r="L376" s="4"/>
      <c r="M376" s="4"/>
      <c r="N376" s="4"/>
      <c r="O376" s="4"/>
      <c r="P376" s="4"/>
    </row>
    <row r="377">
      <c r="A377" s="4"/>
      <c r="B377" s="4"/>
      <c r="C377" s="4"/>
      <c r="D377" s="4"/>
      <c r="E377" s="4"/>
      <c r="F377" s="4"/>
      <c r="G377" s="4"/>
      <c r="H377" s="4"/>
      <c r="I377" s="4"/>
      <c r="J377" s="4"/>
      <c r="K377" s="4"/>
      <c r="L377" s="4"/>
      <c r="M377" s="4"/>
      <c r="N377" s="4"/>
      <c r="O377" s="4"/>
      <c r="P377" s="4"/>
    </row>
    <row r="378">
      <c r="A378" s="4"/>
      <c r="B378" s="4"/>
      <c r="C378" s="4"/>
      <c r="D378" s="4"/>
      <c r="E378" s="4"/>
      <c r="F378" s="4"/>
      <c r="G378" s="4"/>
      <c r="H378" s="4"/>
      <c r="I378" s="4"/>
      <c r="J378" s="4"/>
      <c r="K378" s="4"/>
      <c r="L378" s="4"/>
      <c r="M378" s="4"/>
      <c r="N378" s="4"/>
      <c r="O378" s="4"/>
      <c r="P378" s="4"/>
    </row>
    <row r="379">
      <c r="A379" s="4"/>
      <c r="B379" s="4"/>
      <c r="C379" s="4"/>
      <c r="D379" s="4"/>
      <c r="E379" s="4"/>
      <c r="F379" s="4"/>
      <c r="G379" s="4"/>
      <c r="H379" s="4"/>
      <c r="I379" s="4"/>
      <c r="J379" s="4"/>
      <c r="K379" s="4"/>
      <c r="L379" s="4"/>
      <c r="M379" s="4"/>
      <c r="N379" s="4"/>
      <c r="O379" s="4"/>
      <c r="P379" s="4"/>
    </row>
    <row r="380">
      <c r="A380" s="4"/>
      <c r="B380" s="4"/>
      <c r="C380" s="4"/>
      <c r="D380" s="4"/>
      <c r="E380" s="4"/>
      <c r="F380" s="4"/>
      <c r="G380" s="4"/>
      <c r="H380" s="4"/>
      <c r="I380" s="4"/>
      <c r="J380" s="4"/>
      <c r="K380" s="4"/>
      <c r="L380" s="4"/>
      <c r="M380" s="4"/>
      <c r="N380" s="4"/>
      <c r="O380" s="4"/>
      <c r="P380" s="4"/>
    </row>
    <row r="381">
      <c r="A381" s="4"/>
      <c r="B381" s="4"/>
      <c r="C381" s="4"/>
      <c r="D381" s="4"/>
      <c r="E381" s="4"/>
      <c r="F381" s="4"/>
      <c r="G381" s="4"/>
      <c r="H381" s="4"/>
      <c r="I381" s="4"/>
      <c r="J381" s="4"/>
      <c r="K381" s="4"/>
      <c r="L381" s="4"/>
      <c r="M381" s="4"/>
      <c r="N381" s="4"/>
      <c r="O381" s="4"/>
      <c r="P381" s="4"/>
    </row>
    <row r="382">
      <c r="A382" s="4"/>
      <c r="B382" s="4"/>
      <c r="C382" s="4"/>
      <c r="D382" s="4"/>
      <c r="E382" s="4"/>
      <c r="F382" s="4"/>
      <c r="G382" s="4"/>
      <c r="H382" s="4"/>
      <c r="I382" s="4"/>
      <c r="J382" s="4"/>
      <c r="K382" s="4"/>
      <c r="L382" s="4"/>
      <c r="M382" s="4"/>
      <c r="N382" s="4"/>
      <c r="O382" s="4"/>
      <c r="P382" s="4"/>
    </row>
    <row r="383">
      <c r="A383" s="4"/>
      <c r="B383" s="4"/>
      <c r="C383" s="4"/>
      <c r="D383" s="4"/>
      <c r="E383" s="4"/>
      <c r="F383" s="4"/>
      <c r="G383" s="4"/>
      <c r="H383" s="4"/>
      <c r="I383" s="4"/>
      <c r="J383" s="4"/>
      <c r="K383" s="4"/>
      <c r="L383" s="4"/>
      <c r="M383" s="4"/>
      <c r="N383" s="4"/>
      <c r="O383" s="4"/>
      <c r="P383" s="4"/>
    </row>
    <row r="384">
      <c r="A384" s="4"/>
      <c r="B384" s="4"/>
      <c r="C384" s="4"/>
      <c r="D384" s="4"/>
      <c r="E384" s="4"/>
      <c r="F384" s="4"/>
      <c r="G384" s="4"/>
      <c r="H384" s="4"/>
      <c r="I384" s="4"/>
      <c r="J384" s="4"/>
      <c r="K384" s="4"/>
      <c r="L384" s="4"/>
      <c r="M384" s="4"/>
      <c r="N384" s="4"/>
      <c r="O384" s="4"/>
      <c r="P384" s="4"/>
    </row>
    <row r="385">
      <c r="A385" s="4"/>
      <c r="B385" s="4"/>
      <c r="C385" s="4"/>
      <c r="D385" s="4"/>
      <c r="E385" s="4"/>
      <c r="F385" s="4"/>
      <c r="G385" s="4"/>
      <c r="H385" s="4"/>
      <c r="I385" s="4"/>
      <c r="J385" s="4"/>
      <c r="K385" s="4"/>
      <c r="L385" s="4"/>
      <c r="M385" s="4"/>
      <c r="N385" s="4"/>
      <c r="O385" s="4"/>
      <c r="P385" s="4"/>
    </row>
    <row r="386">
      <c r="A386" s="4"/>
      <c r="B386" s="4"/>
      <c r="C386" s="4"/>
      <c r="D386" s="4"/>
      <c r="E386" s="4"/>
      <c r="F386" s="4"/>
      <c r="G386" s="4"/>
      <c r="H386" s="4"/>
      <c r="I386" s="4"/>
      <c r="J386" s="4"/>
      <c r="K386" s="4"/>
      <c r="L386" s="4"/>
      <c r="M386" s="4"/>
      <c r="N386" s="4"/>
      <c r="O386" s="4"/>
      <c r="P386" s="4"/>
    </row>
    <row r="387">
      <c r="A387" s="4"/>
      <c r="B387" s="4"/>
      <c r="C387" s="4"/>
      <c r="D387" s="4"/>
      <c r="E387" s="4"/>
      <c r="F387" s="4"/>
      <c r="G387" s="4"/>
      <c r="H387" s="4"/>
      <c r="I387" s="4"/>
      <c r="J387" s="4"/>
      <c r="K387" s="4"/>
      <c r="L387" s="4"/>
      <c r="M387" s="4"/>
      <c r="N387" s="4"/>
      <c r="O387" s="4"/>
      <c r="P387" s="4"/>
    </row>
    <row r="388">
      <c r="A388" s="4"/>
      <c r="B388" s="4"/>
      <c r="C388" s="4"/>
      <c r="D388" s="4"/>
      <c r="E388" s="4"/>
      <c r="F388" s="4"/>
      <c r="G388" s="4"/>
      <c r="H388" s="4"/>
      <c r="I388" s="4"/>
      <c r="J388" s="4"/>
      <c r="K388" s="4"/>
      <c r="L388" s="4"/>
      <c r="M388" s="4"/>
      <c r="N388" s="4"/>
      <c r="O388" s="4"/>
      <c r="P388" s="4"/>
    </row>
    <row r="389">
      <c r="A389" s="4"/>
      <c r="B389" s="4"/>
      <c r="C389" s="4"/>
      <c r="D389" s="4"/>
      <c r="E389" s="4"/>
      <c r="F389" s="4"/>
      <c r="G389" s="4"/>
      <c r="H389" s="4"/>
      <c r="I389" s="4"/>
      <c r="J389" s="4"/>
      <c r="K389" s="4"/>
      <c r="L389" s="4"/>
      <c r="M389" s="4"/>
      <c r="N389" s="4"/>
      <c r="O389" s="4"/>
      <c r="P389" s="4"/>
    </row>
    <row r="390">
      <c r="A390" s="4"/>
      <c r="B390" s="4"/>
      <c r="C390" s="4"/>
      <c r="D390" s="4"/>
      <c r="E390" s="4"/>
      <c r="F390" s="4"/>
      <c r="G390" s="4"/>
      <c r="H390" s="4"/>
      <c r="I390" s="4"/>
      <c r="J390" s="4"/>
      <c r="K390" s="4"/>
      <c r="L390" s="4"/>
      <c r="M390" s="4"/>
      <c r="N390" s="4"/>
      <c r="O390" s="4"/>
      <c r="P390" s="4"/>
    </row>
    <row r="391">
      <c r="A391" s="4"/>
      <c r="B391" s="4"/>
      <c r="C391" s="4"/>
      <c r="D391" s="4"/>
      <c r="E391" s="4"/>
      <c r="F391" s="4"/>
      <c r="G391" s="4"/>
      <c r="H391" s="4"/>
      <c r="I391" s="4"/>
      <c r="J391" s="4"/>
      <c r="K391" s="4"/>
      <c r="L391" s="4"/>
      <c r="M391" s="4"/>
      <c r="N391" s="4"/>
      <c r="O391" s="4"/>
      <c r="P391" s="4"/>
    </row>
    <row r="392">
      <c r="A392" s="4"/>
      <c r="B392" s="4"/>
      <c r="C392" s="4"/>
      <c r="D392" s="4"/>
      <c r="E392" s="4"/>
      <c r="F392" s="4"/>
      <c r="G392" s="4"/>
      <c r="H392" s="4"/>
      <c r="I392" s="4"/>
      <c r="J392" s="4"/>
      <c r="K392" s="4"/>
      <c r="L392" s="4"/>
      <c r="M392" s="4"/>
      <c r="N392" s="4"/>
      <c r="O392" s="4"/>
      <c r="P392" s="4"/>
    </row>
    <row r="393">
      <c r="A393" s="4"/>
      <c r="B393" s="4"/>
      <c r="C393" s="4"/>
      <c r="D393" s="4"/>
      <c r="E393" s="4"/>
      <c r="F393" s="4"/>
      <c r="G393" s="4"/>
      <c r="H393" s="4"/>
      <c r="I393" s="4"/>
      <c r="J393" s="4"/>
      <c r="K393" s="4"/>
      <c r="L393" s="4"/>
      <c r="M393" s="4"/>
      <c r="N393" s="4"/>
      <c r="O393" s="4"/>
      <c r="P393" s="4"/>
    </row>
    <row r="394">
      <c r="A394" s="4"/>
      <c r="B394" s="4"/>
      <c r="C394" s="4"/>
      <c r="D394" s="4"/>
      <c r="E394" s="4"/>
      <c r="F394" s="4"/>
      <c r="G394" s="4"/>
      <c r="H394" s="4"/>
      <c r="I394" s="4"/>
      <c r="J394" s="4"/>
      <c r="K394" s="4"/>
      <c r="L394" s="4"/>
      <c r="M394" s="4"/>
      <c r="N394" s="4"/>
      <c r="O394" s="4"/>
      <c r="P394" s="4"/>
    </row>
    <row r="395">
      <c r="A395" s="4"/>
      <c r="B395" s="4"/>
      <c r="C395" s="4"/>
      <c r="D395" s="4"/>
      <c r="E395" s="4"/>
      <c r="F395" s="4"/>
      <c r="G395" s="4"/>
      <c r="H395" s="4"/>
      <c r="I395" s="4"/>
      <c r="J395" s="4"/>
      <c r="K395" s="4"/>
      <c r="L395" s="4"/>
      <c r="M395" s="4"/>
      <c r="N395" s="4"/>
      <c r="O395" s="4"/>
      <c r="P395" s="4"/>
    </row>
    <row r="396">
      <c r="A396" s="4"/>
      <c r="B396" s="4"/>
      <c r="C396" s="4"/>
      <c r="D396" s="4"/>
      <c r="E396" s="4"/>
      <c r="F396" s="4"/>
      <c r="G396" s="4"/>
      <c r="H396" s="4"/>
      <c r="I396" s="4"/>
      <c r="J396" s="4"/>
      <c r="K396" s="4"/>
      <c r="L396" s="4"/>
      <c r="M396" s="4"/>
      <c r="N396" s="4"/>
      <c r="O396" s="4"/>
      <c r="P396" s="4"/>
    </row>
    <row r="397">
      <c r="A397" s="4"/>
      <c r="B397" s="4"/>
      <c r="C397" s="4"/>
      <c r="D397" s="4"/>
      <c r="E397" s="4"/>
      <c r="F397" s="4"/>
      <c r="G397" s="4"/>
      <c r="H397" s="4"/>
      <c r="I397" s="4"/>
      <c r="J397" s="4"/>
      <c r="K397" s="4"/>
      <c r="L397" s="4"/>
      <c r="M397" s="4"/>
      <c r="N397" s="4"/>
      <c r="O397" s="4"/>
      <c r="P397" s="4"/>
    </row>
    <row r="398">
      <c r="A398" s="4"/>
      <c r="B398" s="4"/>
      <c r="C398" s="4"/>
      <c r="D398" s="4"/>
      <c r="E398" s="4"/>
      <c r="F398" s="4"/>
      <c r="G398" s="4"/>
      <c r="H398" s="4"/>
      <c r="I398" s="4"/>
      <c r="J398" s="4"/>
      <c r="K398" s="4"/>
      <c r="L398" s="4"/>
      <c r="M398" s="4"/>
      <c r="N398" s="4"/>
      <c r="O398" s="4"/>
      <c r="P398" s="4"/>
    </row>
    <row r="399">
      <c r="A399" s="4"/>
      <c r="B399" s="4"/>
      <c r="C399" s="4"/>
      <c r="D399" s="4"/>
      <c r="E399" s="4"/>
      <c r="F399" s="4"/>
      <c r="G399" s="4"/>
      <c r="H399" s="4"/>
      <c r="I399" s="4"/>
      <c r="J399" s="4"/>
      <c r="K399" s="4"/>
      <c r="L399" s="4"/>
      <c r="M399" s="4"/>
      <c r="N399" s="4"/>
      <c r="O399" s="4"/>
      <c r="P399" s="4"/>
    </row>
    <row r="400">
      <c r="A400" s="4"/>
      <c r="B400" s="4"/>
      <c r="C400" s="4"/>
      <c r="D400" s="4"/>
      <c r="E400" s="4"/>
      <c r="F400" s="4"/>
      <c r="G400" s="4"/>
      <c r="H400" s="4"/>
      <c r="I400" s="4"/>
      <c r="J400" s="4"/>
      <c r="K400" s="4"/>
      <c r="L400" s="4"/>
      <c r="M400" s="4"/>
      <c r="N400" s="4"/>
      <c r="O400" s="4"/>
      <c r="P400" s="4"/>
    </row>
    <row r="401">
      <c r="A401" s="4"/>
      <c r="B401" s="4"/>
      <c r="C401" s="4"/>
      <c r="D401" s="4"/>
      <c r="E401" s="4"/>
      <c r="F401" s="4"/>
      <c r="G401" s="4"/>
      <c r="H401" s="4"/>
      <c r="I401" s="4"/>
      <c r="J401" s="4"/>
      <c r="K401" s="4"/>
      <c r="L401" s="4"/>
      <c r="M401" s="4"/>
      <c r="N401" s="4"/>
      <c r="O401" s="4"/>
      <c r="P401" s="4"/>
    </row>
    <row r="402">
      <c r="A402" s="4"/>
      <c r="B402" s="4"/>
      <c r="C402" s="4"/>
      <c r="D402" s="4"/>
      <c r="E402" s="4"/>
      <c r="F402" s="4"/>
      <c r="G402" s="4"/>
      <c r="H402" s="4"/>
      <c r="I402" s="4"/>
      <c r="J402" s="4"/>
      <c r="K402" s="4"/>
      <c r="L402" s="4"/>
      <c r="M402" s="4"/>
      <c r="N402" s="4"/>
      <c r="O402" s="4"/>
      <c r="P402" s="4"/>
    </row>
    <row r="403">
      <c r="A403" s="4"/>
      <c r="B403" s="4"/>
      <c r="C403" s="4"/>
      <c r="D403" s="4"/>
      <c r="E403" s="4"/>
      <c r="F403" s="4"/>
      <c r="G403" s="4"/>
      <c r="H403" s="4"/>
      <c r="I403" s="4"/>
      <c r="J403" s="4"/>
      <c r="K403" s="4"/>
      <c r="L403" s="4"/>
      <c r="M403" s="4"/>
      <c r="N403" s="4"/>
      <c r="O403" s="4"/>
      <c r="P403" s="4"/>
    </row>
    <row r="404">
      <c r="A404" s="4"/>
      <c r="B404" s="4"/>
      <c r="C404" s="4"/>
      <c r="D404" s="4"/>
      <c r="E404" s="4"/>
      <c r="F404" s="4"/>
      <c r="G404" s="4"/>
      <c r="H404" s="4"/>
      <c r="I404" s="4"/>
      <c r="J404" s="4"/>
      <c r="K404" s="4"/>
      <c r="L404" s="4"/>
      <c r="M404" s="4"/>
      <c r="N404" s="4"/>
      <c r="O404" s="4"/>
      <c r="P404" s="4"/>
    </row>
    <row r="405">
      <c r="A405" s="4"/>
      <c r="B405" s="4"/>
      <c r="C405" s="4"/>
      <c r="D405" s="4"/>
      <c r="E405" s="4"/>
      <c r="F405" s="4"/>
      <c r="G405" s="4"/>
      <c r="H405" s="4"/>
      <c r="I405" s="4"/>
      <c r="J405" s="4"/>
      <c r="K405" s="4"/>
      <c r="L405" s="4"/>
      <c r="M405" s="4"/>
      <c r="N405" s="4"/>
      <c r="O405" s="4"/>
      <c r="P405" s="4"/>
    </row>
    <row r="406">
      <c r="A406" s="4"/>
      <c r="B406" s="4"/>
      <c r="C406" s="4"/>
      <c r="D406" s="4"/>
      <c r="E406" s="4"/>
      <c r="F406" s="4"/>
      <c r="G406" s="4"/>
      <c r="H406" s="4"/>
      <c r="I406" s="4"/>
      <c r="J406" s="4"/>
      <c r="K406" s="4"/>
      <c r="L406" s="4"/>
      <c r="M406" s="4"/>
      <c r="N406" s="4"/>
      <c r="O406" s="4"/>
      <c r="P406" s="4"/>
    </row>
    <row r="407">
      <c r="A407" s="4"/>
      <c r="B407" s="4"/>
      <c r="C407" s="4"/>
      <c r="D407" s="4"/>
      <c r="E407" s="4"/>
      <c r="F407" s="4"/>
      <c r="G407" s="4"/>
      <c r="H407" s="4"/>
      <c r="I407" s="4"/>
      <c r="J407" s="4"/>
      <c r="K407" s="4"/>
      <c r="L407" s="4"/>
      <c r="M407" s="4"/>
      <c r="N407" s="4"/>
      <c r="O407" s="4"/>
      <c r="P407" s="4"/>
    </row>
    <row r="408">
      <c r="A408" s="4"/>
      <c r="B408" s="4"/>
      <c r="C408" s="4"/>
      <c r="D408" s="4"/>
      <c r="E408" s="4"/>
      <c r="F408" s="4"/>
      <c r="G408" s="4"/>
      <c r="H408" s="4"/>
      <c r="I408" s="4"/>
      <c r="J408" s="4"/>
      <c r="K408" s="4"/>
      <c r="L408" s="4"/>
      <c r="M408" s="4"/>
      <c r="N408" s="4"/>
      <c r="O408" s="4"/>
      <c r="P408" s="4"/>
    </row>
    <row r="409">
      <c r="A409" s="4"/>
      <c r="B409" s="4"/>
      <c r="C409" s="4"/>
      <c r="D409" s="4"/>
      <c r="E409" s="4"/>
      <c r="F409" s="4"/>
      <c r="G409" s="4"/>
      <c r="H409" s="4"/>
      <c r="I409" s="4"/>
      <c r="J409" s="4"/>
      <c r="K409" s="4"/>
      <c r="L409" s="4"/>
      <c r="M409" s="4"/>
      <c r="N409" s="4"/>
      <c r="O409" s="4"/>
      <c r="P409" s="4"/>
    </row>
    <row r="410">
      <c r="A410" s="4"/>
      <c r="B410" s="4"/>
      <c r="C410" s="4"/>
      <c r="D410" s="4"/>
      <c r="E410" s="4"/>
      <c r="F410" s="4"/>
      <c r="G410" s="4"/>
      <c r="H410" s="4"/>
      <c r="I410" s="4"/>
      <c r="J410" s="4"/>
      <c r="K410" s="4"/>
      <c r="L410" s="4"/>
      <c r="M410" s="4"/>
      <c r="N410" s="4"/>
      <c r="O410" s="4"/>
      <c r="P410" s="4"/>
    </row>
    <row r="411">
      <c r="A411" s="4"/>
      <c r="B411" s="4"/>
      <c r="C411" s="4"/>
      <c r="D411" s="4"/>
      <c r="E411" s="4"/>
      <c r="F411" s="4"/>
      <c r="G411" s="4"/>
      <c r="H411" s="4"/>
      <c r="I411" s="4"/>
      <c r="J411" s="4"/>
      <c r="K411" s="4"/>
      <c r="L411" s="4"/>
      <c r="M411" s="4"/>
      <c r="N411" s="4"/>
      <c r="O411" s="4"/>
      <c r="P411" s="4"/>
    </row>
    <row r="412">
      <c r="A412" s="4"/>
      <c r="B412" s="4"/>
      <c r="C412" s="4"/>
      <c r="D412" s="4"/>
      <c r="E412" s="4"/>
      <c r="F412" s="4"/>
      <c r="G412" s="4"/>
      <c r="H412" s="4"/>
      <c r="I412" s="4"/>
      <c r="J412" s="4"/>
      <c r="K412" s="4"/>
      <c r="L412" s="4"/>
      <c r="M412" s="4"/>
      <c r="N412" s="4"/>
      <c r="O412" s="4"/>
      <c r="P412" s="4"/>
    </row>
    <row r="413">
      <c r="A413" s="4"/>
      <c r="B413" s="4"/>
      <c r="C413" s="4"/>
      <c r="D413" s="4"/>
      <c r="E413" s="4"/>
      <c r="F413" s="4"/>
      <c r="G413" s="4"/>
      <c r="H413" s="4"/>
      <c r="I413" s="4"/>
      <c r="J413" s="4"/>
      <c r="K413" s="4"/>
      <c r="L413" s="4"/>
      <c r="M413" s="4"/>
      <c r="N413" s="4"/>
      <c r="O413" s="4"/>
      <c r="P413" s="4"/>
    </row>
    <row r="414">
      <c r="A414" s="4"/>
      <c r="B414" s="4"/>
      <c r="C414" s="4"/>
      <c r="D414" s="4"/>
      <c r="E414" s="4"/>
      <c r="F414" s="4"/>
      <c r="G414" s="4"/>
      <c r="H414" s="4"/>
      <c r="I414" s="4"/>
      <c r="J414" s="4"/>
      <c r="K414" s="4"/>
      <c r="L414" s="4"/>
      <c r="M414" s="4"/>
      <c r="N414" s="4"/>
      <c r="O414" s="4"/>
      <c r="P414" s="4"/>
    </row>
    <row r="415">
      <c r="A415" s="4"/>
      <c r="B415" s="4"/>
      <c r="C415" s="4"/>
      <c r="D415" s="4"/>
      <c r="E415" s="4"/>
      <c r="F415" s="4"/>
      <c r="G415" s="4"/>
      <c r="H415" s="4"/>
      <c r="I415" s="4"/>
      <c r="J415" s="4"/>
      <c r="K415" s="4"/>
      <c r="L415" s="4"/>
      <c r="M415" s="4"/>
      <c r="N415" s="4"/>
      <c r="O415" s="4"/>
      <c r="P415" s="4"/>
    </row>
    <row r="416">
      <c r="A416" s="4"/>
      <c r="B416" s="4"/>
      <c r="C416" s="4"/>
      <c r="D416" s="4"/>
      <c r="E416" s="4"/>
      <c r="F416" s="4"/>
      <c r="G416" s="4"/>
      <c r="H416" s="4"/>
      <c r="I416" s="4"/>
      <c r="J416" s="4"/>
      <c r="K416" s="4"/>
      <c r="L416" s="4"/>
      <c r="M416" s="4"/>
      <c r="N416" s="4"/>
      <c r="O416" s="4"/>
      <c r="P416" s="4"/>
    </row>
    <row r="417">
      <c r="A417" s="4"/>
      <c r="B417" s="4"/>
      <c r="C417" s="4"/>
      <c r="D417" s="4"/>
      <c r="E417" s="4"/>
      <c r="F417" s="4"/>
      <c r="G417" s="4"/>
      <c r="H417" s="4"/>
      <c r="I417" s="4"/>
      <c r="J417" s="4"/>
      <c r="K417" s="4"/>
      <c r="L417" s="4"/>
      <c r="M417" s="4"/>
      <c r="N417" s="4"/>
      <c r="O417" s="4"/>
      <c r="P417" s="4"/>
    </row>
    <row r="418">
      <c r="A418" s="4"/>
      <c r="B418" s="4"/>
      <c r="C418" s="4"/>
      <c r="D418" s="4"/>
      <c r="E418" s="4"/>
      <c r="F418" s="4"/>
      <c r="G418" s="4"/>
      <c r="H418" s="4"/>
      <c r="I418" s="4"/>
      <c r="J418" s="4"/>
      <c r="K418" s="4"/>
      <c r="L418" s="4"/>
      <c r="M418" s="4"/>
      <c r="N418" s="4"/>
      <c r="O418" s="4"/>
      <c r="P418" s="4"/>
    </row>
    <row r="419">
      <c r="A419" s="4"/>
      <c r="B419" s="4"/>
      <c r="C419" s="4"/>
      <c r="D419" s="4"/>
      <c r="E419" s="4"/>
      <c r="F419" s="4"/>
      <c r="G419" s="4"/>
      <c r="H419" s="4"/>
      <c r="I419" s="4"/>
      <c r="J419" s="4"/>
      <c r="K419" s="4"/>
      <c r="L419" s="4"/>
      <c r="M419" s="4"/>
      <c r="N419" s="4"/>
      <c r="O419" s="4"/>
      <c r="P419" s="4"/>
    </row>
    <row r="420">
      <c r="A420" s="4"/>
      <c r="B420" s="4"/>
      <c r="C420" s="4"/>
      <c r="D420" s="4"/>
      <c r="E420" s="4"/>
      <c r="F420" s="4"/>
      <c r="G420" s="4"/>
      <c r="H420" s="4"/>
      <c r="I420" s="4"/>
      <c r="J420" s="4"/>
      <c r="K420" s="4"/>
      <c r="L420" s="4"/>
      <c r="M420" s="4"/>
      <c r="N420" s="4"/>
      <c r="O420" s="4"/>
      <c r="P420" s="4"/>
    </row>
    <row r="421">
      <c r="A421" s="4"/>
      <c r="B421" s="4"/>
      <c r="C421" s="4"/>
      <c r="D421" s="4"/>
      <c r="E421" s="4"/>
      <c r="F421" s="4"/>
      <c r="G421" s="4"/>
      <c r="H421" s="4"/>
      <c r="I421" s="4"/>
      <c r="J421" s="4"/>
      <c r="K421" s="4"/>
      <c r="L421" s="4"/>
      <c r="M421" s="4"/>
      <c r="N421" s="4"/>
      <c r="O421" s="4"/>
      <c r="P421" s="4"/>
    </row>
    <row r="422">
      <c r="A422" s="4"/>
      <c r="B422" s="4"/>
      <c r="C422" s="4"/>
      <c r="D422" s="4"/>
      <c r="E422" s="4"/>
      <c r="F422" s="4"/>
      <c r="G422" s="4"/>
      <c r="H422" s="4"/>
      <c r="I422" s="4"/>
      <c r="J422" s="4"/>
      <c r="K422" s="4"/>
      <c r="L422" s="4"/>
      <c r="M422" s="4"/>
      <c r="N422" s="4"/>
      <c r="O422" s="4"/>
      <c r="P422" s="4"/>
    </row>
    <row r="423">
      <c r="A423" s="4"/>
      <c r="B423" s="4"/>
      <c r="C423" s="4"/>
      <c r="D423" s="4"/>
      <c r="E423" s="4"/>
      <c r="F423" s="4"/>
      <c r="G423" s="4"/>
      <c r="H423" s="4"/>
      <c r="I423" s="4"/>
      <c r="J423" s="4"/>
      <c r="K423" s="4"/>
      <c r="L423" s="4"/>
      <c r="M423" s="4"/>
      <c r="N423" s="4"/>
      <c r="O423" s="4"/>
      <c r="P423" s="4"/>
    </row>
    <row r="424">
      <c r="A424" s="4"/>
      <c r="B424" s="4"/>
      <c r="C424" s="4"/>
      <c r="D424" s="4"/>
      <c r="E424" s="4"/>
      <c r="F424" s="4"/>
      <c r="G424" s="4"/>
      <c r="H424" s="4"/>
      <c r="I424" s="4"/>
      <c r="J424" s="4"/>
      <c r="K424" s="4"/>
      <c r="L424" s="4"/>
      <c r="M424" s="4"/>
      <c r="N424" s="4"/>
      <c r="O424" s="4"/>
      <c r="P424" s="4"/>
    </row>
    <row r="425">
      <c r="A425" s="4"/>
      <c r="B425" s="4"/>
      <c r="C425" s="4"/>
      <c r="D425" s="4"/>
      <c r="E425" s="4"/>
      <c r="F425" s="4"/>
      <c r="G425" s="4"/>
      <c r="H425" s="4"/>
      <c r="I425" s="4"/>
      <c r="J425" s="4"/>
      <c r="K425" s="4"/>
      <c r="L425" s="4"/>
      <c r="M425" s="4"/>
      <c r="N425" s="4"/>
      <c r="O425" s="4"/>
      <c r="P425" s="4"/>
    </row>
    <row r="426">
      <c r="A426" s="4"/>
      <c r="B426" s="4"/>
      <c r="C426" s="4"/>
      <c r="D426" s="4"/>
      <c r="E426" s="4"/>
      <c r="F426" s="4"/>
      <c r="G426" s="4"/>
      <c r="H426" s="4"/>
      <c r="I426" s="4"/>
      <c r="J426" s="4"/>
      <c r="K426" s="4"/>
      <c r="L426" s="4"/>
      <c r="M426" s="4"/>
      <c r="N426" s="4"/>
      <c r="O426" s="4"/>
      <c r="P426" s="4"/>
    </row>
    <row r="427">
      <c r="A427" s="4"/>
      <c r="B427" s="4"/>
      <c r="C427" s="4"/>
      <c r="D427" s="4"/>
      <c r="E427" s="4"/>
      <c r="F427" s="4"/>
      <c r="G427" s="4"/>
      <c r="H427" s="4"/>
      <c r="I427" s="4"/>
      <c r="J427" s="4"/>
      <c r="K427" s="4"/>
      <c r="L427" s="4"/>
      <c r="M427" s="4"/>
      <c r="N427" s="4"/>
      <c r="O427" s="4"/>
      <c r="P427" s="4"/>
    </row>
    <row r="428">
      <c r="A428" s="4"/>
      <c r="B428" s="4"/>
      <c r="C428" s="4"/>
      <c r="D428" s="4"/>
      <c r="E428" s="4"/>
      <c r="F428" s="4"/>
      <c r="G428" s="4"/>
      <c r="H428" s="4"/>
      <c r="I428" s="4"/>
      <c r="J428" s="4"/>
      <c r="K428" s="4"/>
      <c r="L428" s="4"/>
      <c r="M428" s="4"/>
      <c r="N428" s="4"/>
      <c r="O428" s="4"/>
      <c r="P428" s="4"/>
    </row>
    <row r="429">
      <c r="A429" s="4"/>
      <c r="B429" s="4"/>
      <c r="C429" s="4"/>
      <c r="D429" s="4"/>
      <c r="E429" s="4"/>
      <c r="F429" s="4"/>
      <c r="G429" s="4"/>
      <c r="H429" s="4"/>
      <c r="I429" s="4"/>
      <c r="J429" s="4"/>
      <c r="K429" s="4"/>
      <c r="L429" s="4"/>
      <c r="M429" s="4"/>
      <c r="N429" s="4"/>
      <c r="O429" s="4"/>
      <c r="P429" s="4"/>
    </row>
    <row r="430">
      <c r="A430" s="4"/>
      <c r="B430" s="4"/>
      <c r="C430" s="4"/>
      <c r="D430" s="4"/>
      <c r="E430" s="4"/>
      <c r="F430" s="4"/>
      <c r="G430" s="4"/>
      <c r="H430" s="4"/>
      <c r="I430" s="4"/>
      <c r="J430" s="4"/>
      <c r="K430" s="4"/>
      <c r="L430" s="4"/>
      <c r="M430" s="4"/>
      <c r="N430" s="4"/>
      <c r="O430" s="4"/>
      <c r="P430" s="4"/>
    </row>
    <row r="431">
      <c r="A431" s="4"/>
      <c r="B431" s="4"/>
      <c r="C431" s="4"/>
      <c r="D431" s="4"/>
      <c r="E431" s="4"/>
      <c r="F431" s="4"/>
      <c r="G431" s="4"/>
      <c r="H431" s="4"/>
      <c r="I431" s="4"/>
      <c r="J431" s="4"/>
      <c r="K431" s="4"/>
      <c r="L431" s="4"/>
      <c r="M431" s="4"/>
      <c r="N431" s="4"/>
      <c r="O431" s="4"/>
      <c r="P431" s="4"/>
    </row>
    <row r="432">
      <c r="A432" s="4"/>
      <c r="B432" s="4"/>
      <c r="C432" s="4"/>
      <c r="D432" s="4"/>
      <c r="E432" s="4"/>
      <c r="F432" s="4"/>
      <c r="G432" s="4"/>
      <c r="H432" s="4"/>
      <c r="I432" s="4"/>
      <c r="J432" s="4"/>
      <c r="K432" s="4"/>
      <c r="L432" s="4"/>
      <c r="M432" s="4"/>
      <c r="N432" s="4"/>
      <c r="O432" s="4"/>
      <c r="P432" s="4"/>
    </row>
    <row r="433">
      <c r="A433" s="4"/>
      <c r="B433" s="4"/>
      <c r="C433" s="4"/>
      <c r="D433" s="4"/>
      <c r="E433" s="4"/>
      <c r="F433" s="4"/>
      <c r="G433" s="4"/>
      <c r="H433" s="4"/>
      <c r="I433" s="4"/>
      <c r="J433" s="4"/>
      <c r="K433" s="4"/>
      <c r="L433" s="4"/>
      <c r="M433" s="4"/>
      <c r="N433" s="4"/>
      <c r="O433" s="4"/>
      <c r="P433" s="4"/>
    </row>
    <row r="434">
      <c r="A434" s="4"/>
      <c r="B434" s="4"/>
      <c r="C434" s="4"/>
      <c r="D434" s="4"/>
      <c r="E434" s="4"/>
      <c r="F434" s="4"/>
      <c r="G434" s="4"/>
      <c r="H434" s="4"/>
      <c r="I434" s="4"/>
      <c r="J434" s="4"/>
      <c r="K434" s="4"/>
      <c r="L434" s="4"/>
      <c r="M434" s="4"/>
      <c r="N434" s="4"/>
      <c r="O434" s="4"/>
      <c r="P434" s="4"/>
    </row>
    <row r="435">
      <c r="A435" s="4"/>
      <c r="B435" s="4"/>
      <c r="C435" s="4"/>
      <c r="D435" s="4"/>
      <c r="E435" s="4"/>
      <c r="F435" s="4"/>
      <c r="G435" s="4"/>
      <c r="H435" s="4"/>
      <c r="I435" s="4"/>
      <c r="J435" s="4"/>
      <c r="K435" s="4"/>
      <c r="L435" s="4"/>
      <c r="M435" s="4"/>
      <c r="N435" s="4"/>
      <c r="O435" s="4"/>
      <c r="P435" s="4"/>
    </row>
    <row r="436">
      <c r="A436" s="4"/>
      <c r="B436" s="4"/>
      <c r="C436" s="4"/>
      <c r="D436" s="4"/>
      <c r="E436" s="4"/>
      <c r="F436" s="4"/>
      <c r="G436" s="4"/>
      <c r="H436" s="4"/>
      <c r="I436" s="4"/>
      <c r="J436" s="4"/>
      <c r="K436" s="4"/>
      <c r="L436" s="4"/>
      <c r="M436" s="4"/>
      <c r="N436" s="4"/>
      <c r="O436" s="4"/>
      <c r="P436" s="4"/>
    </row>
    <row r="437">
      <c r="A437" s="4"/>
      <c r="B437" s="4"/>
      <c r="C437" s="4"/>
      <c r="D437" s="4"/>
      <c r="E437" s="4"/>
      <c r="F437" s="4"/>
      <c r="G437" s="4"/>
      <c r="H437" s="4"/>
      <c r="I437" s="4"/>
      <c r="J437" s="4"/>
      <c r="K437" s="4"/>
      <c r="L437" s="4"/>
      <c r="M437" s="4"/>
      <c r="N437" s="4"/>
      <c r="O437" s="4"/>
      <c r="P437" s="4"/>
    </row>
    <row r="438">
      <c r="A438" s="4"/>
      <c r="B438" s="4"/>
      <c r="C438" s="4"/>
      <c r="D438" s="4"/>
      <c r="E438" s="4"/>
      <c r="F438" s="4"/>
      <c r="G438" s="4"/>
      <c r="H438" s="4"/>
      <c r="I438" s="4"/>
      <c r="J438" s="4"/>
      <c r="K438" s="4"/>
      <c r="L438" s="4"/>
      <c r="M438" s="4"/>
      <c r="N438" s="4"/>
      <c r="O438" s="4"/>
      <c r="P438" s="4"/>
    </row>
    <row r="439">
      <c r="A439" s="4"/>
      <c r="B439" s="4"/>
      <c r="C439" s="4"/>
      <c r="D439" s="4"/>
      <c r="E439" s="4"/>
      <c r="F439" s="4"/>
      <c r="G439" s="4"/>
      <c r="H439" s="4"/>
      <c r="I439" s="4"/>
      <c r="J439" s="4"/>
      <c r="K439" s="4"/>
      <c r="L439" s="4"/>
      <c r="M439" s="4"/>
      <c r="N439" s="4"/>
      <c r="O439" s="4"/>
      <c r="P439" s="4"/>
    </row>
    <row r="440">
      <c r="A440" s="4"/>
      <c r="B440" s="4"/>
      <c r="C440" s="4"/>
      <c r="D440" s="4"/>
      <c r="E440" s="4"/>
      <c r="F440" s="4"/>
      <c r="G440" s="4"/>
      <c r="H440" s="4"/>
      <c r="I440" s="4"/>
      <c r="J440" s="4"/>
      <c r="K440" s="4"/>
      <c r="L440" s="4"/>
      <c r="M440" s="4"/>
      <c r="N440" s="4"/>
      <c r="O440" s="4"/>
      <c r="P440" s="4"/>
    </row>
    <row r="441">
      <c r="A441" s="4"/>
      <c r="B441" s="4"/>
      <c r="C441" s="4"/>
      <c r="D441" s="4"/>
      <c r="E441" s="4"/>
      <c r="F441" s="4"/>
      <c r="G441" s="4"/>
      <c r="H441" s="4"/>
      <c r="I441" s="4"/>
      <c r="J441" s="4"/>
      <c r="K441" s="4"/>
      <c r="L441" s="4"/>
      <c r="M441" s="4"/>
      <c r="N441" s="4"/>
      <c r="O441" s="4"/>
      <c r="P441" s="4"/>
    </row>
    <row r="442">
      <c r="A442" s="4"/>
      <c r="B442" s="4"/>
      <c r="C442" s="4"/>
      <c r="D442" s="4"/>
      <c r="E442" s="4"/>
      <c r="F442" s="4"/>
      <c r="G442" s="4"/>
      <c r="H442" s="4"/>
      <c r="I442" s="4"/>
      <c r="J442" s="4"/>
      <c r="K442" s="4"/>
      <c r="L442" s="4"/>
      <c r="M442" s="4"/>
      <c r="N442" s="4"/>
      <c r="O442" s="4"/>
      <c r="P442" s="4"/>
    </row>
    <row r="443">
      <c r="A443" s="4"/>
      <c r="B443" s="4"/>
      <c r="C443" s="4"/>
      <c r="D443" s="4"/>
      <c r="E443" s="4"/>
      <c r="F443" s="4"/>
      <c r="G443" s="4"/>
      <c r="H443" s="4"/>
      <c r="I443" s="4"/>
      <c r="J443" s="4"/>
      <c r="K443" s="4"/>
      <c r="L443" s="4"/>
      <c r="M443" s="4"/>
      <c r="N443" s="4"/>
      <c r="O443" s="4"/>
      <c r="P443" s="4"/>
    </row>
    <row r="444">
      <c r="A444" s="4"/>
      <c r="B444" s="4"/>
      <c r="C444" s="4"/>
      <c r="D444" s="4"/>
      <c r="E444" s="4"/>
      <c r="F444" s="4"/>
      <c r="G444" s="4"/>
      <c r="H444" s="4"/>
      <c r="I444" s="4"/>
      <c r="J444" s="4"/>
      <c r="K444" s="4"/>
      <c r="L444" s="4"/>
      <c r="M444" s="4"/>
      <c r="N444" s="4"/>
      <c r="O444" s="4"/>
      <c r="P444" s="4"/>
    </row>
    <row r="445">
      <c r="A445" s="4"/>
      <c r="B445" s="4"/>
      <c r="C445" s="4"/>
      <c r="D445" s="4"/>
      <c r="E445" s="4"/>
      <c r="F445" s="4"/>
      <c r="G445" s="4"/>
      <c r="H445" s="4"/>
      <c r="I445" s="4"/>
      <c r="J445" s="4"/>
      <c r="K445" s="4"/>
      <c r="L445" s="4"/>
      <c r="M445" s="4"/>
      <c r="N445" s="4"/>
      <c r="O445" s="4"/>
      <c r="P445" s="4"/>
    </row>
    <row r="446">
      <c r="A446" s="4"/>
      <c r="B446" s="4"/>
      <c r="C446" s="4"/>
      <c r="D446" s="4"/>
      <c r="E446" s="4"/>
      <c r="F446" s="4"/>
      <c r="G446" s="4"/>
      <c r="H446" s="4"/>
      <c r="I446" s="4"/>
      <c r="J446" s="4"/>
      <c r="K446" s="4"/>
      <c r="L446" s="4"/>
      <c r="M446" s="4"/>
      <c r="N446" s="4"/>
      <c r="O446" s="4"/>
      <c r="P446" s="4"/>
    </row>
    <row r="447">
      <c r="A447" s="4"/>
      <c r="B447" s="4"/>
      <c r="C447" s="4"/>
      <c r="D447" s="4"/>
      <c r="E447" s="4"/>
      <c r="F447" s="4"/>
      <c r="G447" s="4"/>
      <c r="H447" s="4"/>
      <c r="I447" s="4"/>
      <c r="J447" s="4"/>
      <c r="K447" s="4"/>
      <c r="L447" s="4"/>
      <c r="M447" s="4"/>
      <c r="N447" s="4"/>
      <c r="O447" s="4"/>
      <c r="P447" s="4"/>
    </row>
    <row r="448">
      <c r="A448" s="4"/>
      <c r="B448" s="4"/>
      <c r="C448" s="4"/>
      <c r="D448" s="4"/>
      <c r="E448" s="4"/>
      <c r="F448" s="4"/>
      <c r="G448" s="4"/>
      <c r="H448" s="4"/>
      <c r="I448" s="4"/>
      <c r="J448" s="4"/>
      <c r="K448" s="4"/>
      <c r="L448" s="4"/>
      <c r="M448" s="4"/>
      <c r="N448" s="4"/>
      <c r="O448" s="4"/>
      <c r="P448" s="4"/>
    </row>
    <row r="449">
      <c r="A449" s="4"/>
      <c r="B449" s="4"/>
      <c r="C449" s="4"/>
      <c r="D449" s="4"/>
      <c r="E449" s="4"/>
      <c r="F449" s="4"/>
      <c r="G449" s="4"/>
      <c r="H449" s="4"/>
      <c r="I449" s="4"/>
      <c r="J449" s="4"/>
      <c r="K449" s="4"/>
      <c r="L449" s="4"/>
      <c r="M449" s="4"/>
      <c r="N449" s="4"/>
      <c r="O449" s="4"/>
      <c r="P449" s="4"/>
    </row>
    <row r="450">
      <c r="A450" s="4"/>
      <c r="B450" s="4"/>
      <c r="C450" s="4"/>
      <c r="D450" s="4"/>
      <c r="E450" s="4"/>
      <c r="F450" s="4"/>
      <c r="G450" s="4"/>
      <c r="H450" s="4"/>
      <c r="I450" s="4"/>
      <c r="J450" s="4"/>
      <c r="K450" s="4"/>
      <c r="L450" s="4"/>
      <c r="M450" s="4"/>
      <c r="N450" s="4"/>
      <c r="O450" s="4"/>
      <c r="P450" s="4"/>
    </row>
    <row r="451">
      <c r="A451" s="4"/>
      <c r="B451" s="4"/>
      <c r="C451" s="4"/>
      <c r="D451" s="4"/>
      <c r="E451" s="4"/>
      <c r="F451" s="4"/>
      <c r="G451" s="4"/>
      <c r="H451" s="4"/>
      <c r="I451" s="4"/>
      <c r="J451" s="4"/>
      <c r="K451" s="4"/>
      <c r="L451" s="4"/>
      <c r="M451" s="4"/>
      <c r="N451" s="4"/>
      <c r="O451" s="4"/>
      <c r="P451" s="4"/>
    </row>
    <row r="452">
      <c r="A452" s="4"/>
      <c r="B452" s="4"/>
      <c r="C452" s="4"/>
      <c r="D452" s="4"/>
      <c r="E452" s="4"/>
      <c r="F452" s="4"/>
      <c r="G452" s="4"/>
      <c r="H452" s="4"/>
      <c r="I452" s="4"/>
      <c r="J452" s="4"/>
      <c r="K452" s="4"/>
      <c r="L452" s="4"/>
      <c r="M452" s="4"/>
      <c r="N452" s="4"/>
      <c r="O452" s="4"/>
      <c r="P452" s="4"/>
    </row>
    <row r="453">
      <c r="A453" s="4"/>
      <c r="B453" s="4"/>
      <c r="C453" s="4"/>
      <c r="D453" s="4"/>
      <c r="E453" s="4"/>
      <c r="F453" s="4"/>
      <c r="G453" s="4"/>
      <c r="H453" s="4"/>
      <c r="I453" s="4"/>
      <c r="J453" s="4"/>
      <c r="K453" s="4"/>
      <c r="L453" s="4"/>
      <c r="M453" s="4"/>
      <c r="N453" s="4"/>
      <c r="O453" s="4"/>
      <c r="P453" s="4"/>
    </row>
    <row r="454">
      <c r="A454" s="4"/>
      <c r="B454" s="4"/>
      <c r="C454" s="4"/>
      <c r="D454" s="4"/>
      <c r="E454" s="4"/>
      <c r="F454" s="4"/>
      <c r="G454" s="4"/>
      <c r="H454" s="4"/>
      <c r="I454" s="4"/>
      <c r="J454" s="4"/>
      <c r="K454" s="4"/>
      <c r="L454" s="4"/>
      <c r="M454" s="4"/>
      <c r="N454" s="4"/>
      <c r="O454" s="4"/>
      <c r="P454" s="4"/>
    </row>
    <row r="455">
      <c r="A455" s="4"/>
      <c r="B455" s="4"/>
      <c r="C455" s="4"/>
      <c r="D455" s="4"/>
      <c r="E455" s="4"/>
      <c r="F455" s="4"/>
      <c r="G455" s="4"/>
      <c r="H455" s="4"/>
      <c r="I455" s="4"/>
      <c r="J455" s="4"/>
      <c r="K455" s="4"/>
      <c r="L455" s="4"/>
      <c r="M455" s="4"/>
      <c r="N455" s="4"/>
      <c r="O455" s="4"/>
      <c r="P455" s="4"/>
    </row>
    <row r="456">
      <c r="A456" s="4"/>
      <c r="B456" s="4"/>
      <c r="C456" s="4"/>
      <c r="D456" s="4"/>
      <c r="E456" s="4"/>
      <c r="F456" s="4"/>
      <c r="G456" s="4"/>
      <c r="H456" s="4"/>
      <c r="I456" s="4"/>
      <c r="J456" s="4"/>
      <c r="K456" s="4"/>
      <c r="L456" s="4"/>
      <c r="M456" s="4"/>
      <c r="N456" s="4"/>
      <c r="O456" s="4"/>
      <c r="P456" s="4"/>
    </row>
    <row r="457">
      <c r="A457" s="4"/>
      <c r="B457" s="4"/>
      <c r="C457" s="4"/>
      <c r="D457" s="4"/>
      <c r="E457" s="4"/>
      <c r="F457" s="4"/>
      <c r="G457" s="4"/>
      <c r="H457" s="4"/>
      <c r="I457" s="4"/>
      <c r="J457" s="4"/>
      <c r="K457" s="4"/>
      <c r="L457" s="4"/>
      <c r="M457" s="4"/>
      <c r="N457" s="4"/>
      <c r="O457" s="4"/>
      <c r="P457" s="4"/>
    </row>
    <row r="458">
      <c r="A458" s="4"/>
      <c r="B458" s="4"/>
      <c r="C458" s="4"/>
      <c r="D458" s="4"/>
      <c r="E458" s="4"/>
      <c r="F458" s="4"/>
      <c r="G458" s="4"/>
      <c r="H458" s="4"/>
      <c r="I458" s="4"/>
      <c r="J458" s="4"/>
      <c r="K458" s="4"/>
      <c r="L458" s="4"/>
      <c r="M458" s="4"/>
      <c r="N458" s="4"/>
      <c r="O458" s="4"/>
      <c r="P458" s="4"/>
    </row>
    <row r="459">
      <c r="A459" s="4"/>
      <c r="B459" s="4"/>
      <c r="C459" s="4"/>
      <c r="D459" s="4"/>
      <c r="E459" s="4"/>
      <c r="F459" s="4"/>
      <c r="G459" s="4"/>
      <c r="H459" s="4"/>
      <c r="I459" s="4"/>
      <c r="J459" s="4"/>
      <c r="K459" s="4"/>
      <c r="L459" s="4"/>
      <c r="M459" s="4"/>
      <c r="N459" s="4"/>
      <c r="O459" s="4"/>
      <c r="P459" s="4"/>
    </row>
    <row r="460">
      <c r="A460" s="4"/>
      <c r="B460" s="4"/>
      <c r="C460" s="4"/>
      <c r="D460" s="4"/>
      <c r="E460" s="4"/>
      <c r="F460" s="4"/>
      <c r="G460" s="4"/>
      <c r="H460" s="4"/>
      <c r="I460" s="4"/>
      <c r="J460" s="4"/>
      <c r="K460" s="4"/>
      <c r="L460" s="4"/>
      <c r="M460" s="4"/>
      <c r="N460" s="4"/>
      <c r="O460" s="4"/>
      <c r="P460" s="4"/>
    </row>
    <row r="461">
      <c r="A461" s="4"/>
      <c r="B461" s="4"/>
      <c r="C461" s="4"/>
      <c r="D461" s="4"/>
      <c r="E461" s="4"/>
      <c r="F461" s="4"/>
      <c r="G461" s="4"/>
      <c r="H461" s="4"/>
      <c r="I461" s="4"/>
      <c r="J461" s="4"/>
      <c r="K461" s="4"/>
      <c r="L461" s="4"/>
      <c r="M461" s="4"/>
      <c r="N461" s="4"/>
      <c r="O461" s="4"/>
      <c r="P461" s="4"/>
    </row>
    <row r="462">
      <c r="A462" s="4"/>
      <c r="B462" s="4"/>
      <c r="C462" s="4"/>
      <c r="D462" s="4"/>
      <c r="E462" s="4"/>
      <c r="F462" s="4"/>
      <c r="G462" s="4"/>
      <c r="H462" s="4"/>
      <c r="I462" s="4"/>
      <c r="J462" s="4"/>
      <c r="K462" s="4"/>
      <c r="L462" s="4"/>
      <c r="M462" s="4"/>
      <c r="N462" s="4"/>
      <c r="O462" s="4"/>
      <c r="P462" s="4"/>
    </row>
    <row r="463">
      <c r="A463" s="4"/>
      <c r="B463" s="4"/>
      <c r="C463" s="4"/>
      <c r="D463" s="4"/>
      <c r="E463" s="4"/>
      <c r="F463" s="4"/>
      <c r="G463" s="4"/>
      <c r="H463" s="4"/>
      <c r="I463" s="4"/>
      <c r="J463" s="4"/>
      <c r="K463" s="4"/>
      <c r="L463" s="4"/>
      <c r="M463" s="4"/>
      <c r="N463" s="4"/>
      <c r="O463" s="4"/>
      <c r="P463" s="4"/>
    </row>
    <row r="464">
      <c r="A464" s="4"/>
      <c r="B464" s="4"/>
      <c r="C464" s="4"/>
      <c r="D464" s="4"/>
      <c r="E464" s="4"/>
      <c r="F464" s="4"/>
      <c r="G464" s="4"/>
      <c r="H464" s="4"/>
      <c r="I464" s="4"/>
      <c r="J464" s="4"/>
      <c r="K464" s="4"/>
      <c r="L464" s="4"/>
      <c r="M464" s="4"/>
      <c r="N464" s="4"/>
      <c r="O464" s="4"/>
      <c r="P464" s="4"/>
    </row>
    <row r="465">
      <c r="A465" s="4"/>
      <c r="B465" s="4"/>
      <c r="C465" s="4"/>
      <c r="D465" s="4"/>
      <c r="E465" s="4"/>
      <c r="F465" s="4"/>
      <c r="G465" s="4"/>
      <c r="H465" s="4"/>
      <c r="I465" s="4"/>
      <c r="J465" s="4"/>
      <c r="K465" s="4"/>
      <c r="L465" s="4"/>
      <c r="M465" s="4"/>
      <c r="N465" s="4"/>
      <c r="O465" s="4"/>
      <c r="P465" s="4"/>
    </row>
    <row r="466">
      <c r="A466" s="4"/>
      <c r="B466" s="4"/>
      <c r="C466" s="4"/>
      <c r="D466" s="4"/>
      <c r="E466" s="4"/>
      <c r="F466" s="4"/>
      <c r="G466" s="4"/>
      <c r="H466" s="4"/>
      <c r="I466" s="4"/>
      <c r="J466" s="4"/>
      <c r="K466" s="4"/>
      <c r="L466" s="4"/>
      <c r="M466" s="4"/>
      <c r="N466" s="4"/>
      <c r="O466" s="4"/>
      <c r="P466" s="4"/>
    </row>
    <row r="467">
      <c r="A467" s="4"/>
      <c r="B467" s="4"/>
      <c r="C467" s="4"/>
      <c r="D467" s="4"/>
      <c r="E467" s="4"/>
      <c r="F467" s="4"/>
      <c r="G467" s="4"/>
      <c r="H467" s="4"/>
      <c r="I467" s="4"/>
      <c r="J467" s="4"/>
      <c r="K467" s="4"/>
      <c r="L467" s="4"/>
      <c r="M467" s="4"/>
      <c r="N467" s="4"/>
      <c r="O467" s="4"/>
      <c r="P467" s="4"/>
    </row>
    <row r="468">
      <c r="A468" s="4"/>
      <c r="B468" s="4"/>
      <c r="C468" s="4"/>
      <c r="D468" s="4"/>
      <c r="E468" s="4"/>
      <c r="F468" s="4"/>
      <c r="G468" s="4"/>
      <c r="H468" s="4"/>
      <c r="I468" s="4"/>
      <c r="J468" s="4"/>
      <c r="K468" s="4"/>
      <c r="L468" s="4"/>
      <c r="M468" s="4"/>
      <c r="N468" s="4"/>
      <c r="O468" s="4"/>
      <c r="P468" s="4"/>
    </row>
    <row r="469">
      <c r="A469" s="4"/>
      <c r="B469" s="4"/>
      <c r="C469" s="4"/>
      <c r="D469" s="4"/>
      <c r="E469" s="4"/>
      <c r="F469" s="4"/>
      <c r="G469" s="4"/>
      <c r="H469" s="4"/>
      <c r="I469" s="4"/>
      <c r="J469" s="4"/>
      <c r="K469" s="4"/>
      <c r="L469" s="4"/>
      <c r="M469" s="4"/>
      <c r="N469" s="4"/>
      <c r="O469" s="4"/>
      <c r="P469" s="4"/>
    </row>
    <row r="470">
      <c r="A470" s="4"/>
      <c r="B470" s="4"/>
      <c r="C470" s="4"/>
      <c r="D470" s="4"/>
      <c r="E470" s="4"/>
      <c r="F470" s="4"/>
      <c r="G470" s="4"/>
      <c r="H470" s="4"/>
      <c r="I470" s="4"/>
      <c r="J470" s="4"/>
      <c r="K470" s="4"/>
      <c r="L470" s="4"/>
      <c r="M470" s="4"/>
      <c r="N470" s="4"/>
      <c r="O470" s="4"/>
      <c r="P470" s="4"/>
    </row>
    <row r="471">
      <c r="A471" s="4"/>
      <c r="B471" s="4"/>
      <c r="C471" s="4"/>
      <c r="D471" s="4"/>
      <c r="E471" s="4"/>
      <c r="F471" s="4"/>
      <c r="G471" s="4"/>
      <c r="H471" s="4"/>
      <c r="I471" s="4"/>
      <c r="J471" s="4"/>
      <c r="K471" s="4"/>
      <c r="L471" s="4"/>
      <c r="M471" s="4"/>
      <c r="N471" s="4"/>
      <c r="O471" s="4"/>
      <c r="P471" s="4"/>
    </row>
    <row r="472">
      <c r="A472" s="4"/>
      <c r="B472" s="4"/>
      <c r="C472" s="4"/>
      <c r="D472" s="4"/>
      <c r="E472" s="4"/>
      <c r="F472" s="4"/>
      <c r="G472" s="4"/>
      <c r="H472" s="4"/>
      <c r="I472" s="4"/>
      <c r="J472" s="4"/>
      <c r="K472" s="4"/>
      <c r="L472" s="4"/>
      <c r="M472" s="4"/>
      <c r="N472" s="4"/>
      <c r="O472" s="4"/>
      <c r="P472" s="4"/>
    </row>
    <row r="473">
      <c r="A473" s="4"/>
      <c r="B473" s="4"/>
      <c r="C473" s="4"/>
      <c r="D473" s="4"/>
      <c r="E473" s="4"/>
      <c r="F473" s="4"/>
      <c r="G473" s="4"/>
      <c r="H473" s="4"/>
      <c r="I473" s="4"/>
      <c r="J473" s="4"/>
      <c r="K473" s="4"/>
      <c r="L473" s="4"/>
      <c r="M473" s="4"/>
      <c r="N473" s="4"/>
      <c r="O473" s="4"/>
      <c r="P473" s="4"/>
    </row>
    <row r="474">
      <c r="A474" s="4"/>
      <c r="B474" s="4"/>
      <c r="C474" s="4"/>
      <c r="D474" s="4"/>
      <c r="E474" s="4"/>
      <c r="F474" s="4"/>
      <c r="G474" s="4"/>
      <c r="H474" s="4"/>
      <c r="I474" s="4"/>
      <c r="J474" s="4"/>
      <c r="K474" s="4"/>
      <c r="L474" s="4"/>
      <c r="M474" s="4"/>
      <c r="N474" s="4"/>
      <c r="O474" s="4"/>
      <c r="P474" s="4"/>
    </row>
    <row r="475">
      <c r="A475" s="4"/>
      <c r="B475" s="4"/>
      <c r="C475" s="4"/>
      <c r="D475" s="4"/>
      <c r="E475" s="4"/>
      <c r="F475" s="4"/>
      <c r="G475" s="4"/>
      <c r="H475" s="4"/>
      <c r="I475" s="4"/>
      <c r="J475" s="4"/>
      <c r="K475" s="4"/>
      <c r="L475" s="4"/>
      <c r="M475" s="4"/>
      <c r="N475" s="4"/>
      <c r="O475" s="4"/>
      <c r="P475" s="4"/>
    </row>
    <row r="476">
      <c r="A476" s="4"/>
      <c r="B476" s="4"/>
      <c r="C476" s="4"/>
      <c r="D476" s="4"/>
      <c r="E476" s="4"/>
      <c r="F476" s="4"/>
      <c r="G476" s="4"/>
      <c r="H476" s="4"/>
      <c r="I476" s="4"/>
      <c r="J476" s="4"/>
      <c r="K476" s="4"/>
      <c r="L476" s="4"/>
      <c r="M476" s="4"/>
      <c r="N476" s="4"/>
      <c r="O476" s="4"/>
      <c r="P476" s="4"/>
    </row>
    <row r="477">
      <c r="A477" s="4"/>
      <c r="B477" s="4"/>
      <c r="C477" s="4"/>
      <c r="D477" s="4"/>
      <c r="E477" s="4"/>
      <c r="F477" s="4"/>
      <c r="G477" s="4"/>
      <c r="H477" s="4"/>
      <c r="I477" s="4"/>
      <c r="J477" s="4"/>
      <c r="K477" s="4"/>
      <c r="L477" s="4"/>
      <c r="M477" s="4"/>
      <c r="N477" s="4"/>
      <c r="O477" s="4"/>
      <c r="P477" s="4"/>
    </row>
    <row r="478">
      <c r="A478" s="4"/>
      <c r="B478" s="4"/>
      <c r="C478" s="4"/>
      <c r="D478" s="4"/>
      <c r="E478" s="4"/>
      <c r="F478" s="4"/>
      <c r="G478" s="4"/>
      <c r="H478" s="4"/>
      <c r="I478" s="4"/>
      <c r="J478" s="4"/>
      <c r="K478" s="4"/>
      <c r="L478" s="4"/>
      <c r="M478" s="4"/>
      <c r="N478" s="4"/>
      <c r="O478" s="4"/>
      <c r="P478" s="4"/>
    </row>
    <row r="479">
      <c r="A479" s="4"/>
      <c r="B479" s="4"/>
      <c r="C479" s="4"/>
      <c r="D479" s="4"/>
      <c r="E479" s="4"/>
      <c r="F479" s="4"/>
      <c r="G479" s="4"/>
      <c r="H479" s="4"/>
      <c r="I479" s="4"/>
      <c r="J479" s="4"/>
      <c r="K479" s="4"/>
      <c r="L479" s="4"/>
      <c r="M479" s="4"/>
      <c r="N479" s="4"/>
      <c r="O479" s="4"/>
      <c r="P479" s="4"/>
    </row>
    <row r="480">
      <c r="A480" s="4"/>
      <c r="B480" s="4"/>
      <c r="C480" s="4"/>
      <c r="D480" s="4"/>
      <c r="E480" s="4"/>
      <c r="F480" s="4"/>
      <c r="G480" s="4"/>
      <c r="H480" s="4"/>
      <c r="I480" s="4"/>
      <c r="J480" s="4"/>
      <c r="K480" s="4"/>
      <c r="L480" s="4"/>
      <c r="M480" s="4"/>
      <c r="N480" s="4"/>
      <c r="O480" s="4"/>
      <c r="P480" s="4"/>
    </row>
    <row r="481">
      <c r="A481" s="4"/>
      <c r="B481" s="4"/>
      <c r="C481" s="4"/>
      <c r="D481" s="4"/>
      <c r="E481" s="4"/>
      <c r="F481" s="4"/>
      <c r="G481" s="4"/>
      <c r="H481" s="4"/>
      <c r="I481" s="4"/>
      <c r="J481" s="4"/>
      <c r="K481" s="4"/>
      <c r="L481" s="4"/>
      <c r="M481" s="4"/>
      <c r="N481" s="4"/>
      <c r="O481" s="4"/>
      <c r="P481" s="4"/>
    </row>
    <row r="482">
      <c r="A482" s="4"/>
      <c r="B482" s="4"/>
      <c r="C482" s="4"/>
      <c r="D482" s="4"/>
      <c r="E482" s="4"/>
      <c r="F482" s="4"/>
      <c r="G482" s="4"/>
      <c r="H482" s="4"/>
      <c r="I482" s="4"/>
      <c r="J482" s="4"/>
      <c r="K482" s="4"/>
      <c r="L482" s="4"/>
      <c r="M482" s="4"/>
      <c r="N482" s="4"/>
      <c r="O482" s="4"/>
      <c r="P482" s="4"/>
    </row>
    <row r="483">
      <c r="A483" s="4"/>
      <c r="B483" s="4"/>
      <c r="C483" s="4"/>
      <c r="D483" s="4"/>
      <c r="E483" s="4"/>
      <c r="F483" s="4"/>
      <c r="G483" s="4"/>
      <c r="H483" s="4"/>
      <c r="I483" s="4"/>
      <c r="J483" s="4"/>
      <c r="K483" s="4"/>
      <c r="L483" s="4"/>
      <c r="M483" s="4"/>
      <c r="N483" s="4"/>
      <c r="O483" s="4"/>
      <c r="P483" s="4"/>
    </row>
    <row r="484">
      <c r="A484" s="4"/>
      <c r="B484" s="4"/>
      <c r="C484" s="4"/>
      <c r="D484" s="4"/>
      <c r="E484" s="4"/>
      <c r="F484" s="4"/>
      <c r="G484" s="4"/>
      <c r="H484" s="4"/>
      <c r="I484" s="4"/>
      <c r="J484" s="4"/>
      <c r="K484" s="4"/>
      <c r="L484" s="4"/>
      <c r="M484" s="4"/>
      <c r="N484" s="4"/>
      <c r="O484" s="4"/>
      <c r="P484" s="4"/>
    </row>
    <row r="485">
      <c r="A485" s="4"/>
      <c r="B485" s="4"/>
      <c r="C485" s="4"/>
      <c r="D485" s="4"/>
      <c r="E485" s="4"/>
      <c r="F485" s="4"/>
      <c r="G485" s="4"/>
      <c r="H485" s="4"/>
      <c r="I485" s="4"/>
      <c r="J485" s="4"/>
      <c r="K485" s="4"/>
      <c r="L485" s="4"/>
      <c r="M485" s="4"/>
      <c r="N485" s="4"/>
      <c r="O485" s="4"/>
      <c r="P485" s="4"/>
    </row>
    <row r="486">
      <c r="A486" s="4"/>
      <c r="B486" s="4"/>
      <c r="C486" s="4"/>
      <c r="D486" s="4"/>
      <c r="E486" s="4"/>
      <c r="F486" s="4"/>
      <c r="G486" s="4"/>
      <c r="H486" s="4"/>
      <c r="I486" s="4"/>
      <c r="J486" s="4"/>
      <c r="K486" s="4"/>
      <c r="L486" s="4"/>
      <c r="M486" s="4"/>
      <c r="N486" s="4"/>
      <c r="O486" s="4"/>
      <c r="P486" s="4"/>
    </row>
    <row r="487">
      <c r="A487" s="4"/>
      <c r="B487" s="4"/>
      <c r="C487" s="4"/>
      <c r="D487" s="4"/>
      <c r="E487" s="4"/>
      <c r="F487" s="4"/>
      <c r="G487" s="4"/>
      <c r="H487" s="4"/>
      <c r="I487" s="4"/>
      <c r="J487" s="4"/>
      <c r="K487" s="4"/>
      <c r="L487" s="4"/>
      <c r="M487" s="4"/>
      <c r="N487" s="4"/>
      <c r="O487" s="4"/>
      <c r="P487" s="4"/>
    </row>
    <row r="488">
      <c r="A488" s="4"/>
      <c r="B488" s="4"/>
      <c r="C488" s="4"/>
      <c r="D488" s="4"/>
      <c r="E488" s="4"/>
      <c r="F488" s="4"/>
      <c r="G488" s="4"/>
      <c r="H488" s="4"/>
      <c r="I488" s="4"/>
      <c r="J488" s="4"/>
      <c r="K488" s="4"/>
      <c r="L488" s="4"/>
      <c r="M488" s="4"/>
      <c r="N488" s="4"/>
      <c r="O488" s="4"/>
      <c r="P488" s="4"/>
    </row>
    <row r="489">
      <c r="A489" s="4"/>
      <c r="B489" s="4"/>
      <c r="C489" s="4"/>
      <c r="D489" s="4"/>
      <c r="E489" s="4"/>
      <c r="F489" s="4"/>
      <c r="G489" s="4"/>
      <c r="H489" s="4"/>
      <c r="I489" s="4"/>
      <c r="J489" s="4"/>
      <c r="K489" s="4"/>
      <c r="L489" s="4"/>
      <c r="M489" s="4"/>
      <c r="N489" s="4"/>
      <c r="O489" s="4"/>
      <c r="P489" s="4"/>
    </row>
    <row r="490">
      <c r="A490" s="4"/>
      <c r="B490" s="4"/>
      <c r="C490" s="4"/>
      <c r="D490" s="4"/>
      <c r="E490" s="4"/>
      <c r="F490" s="4"/>
      <c r="G490" s="4"/>
      <c r="H490" s="4"/>
      <c r="I490" s="4"/>
      <c r="J490" s="4"/>
      <c r="K490" s="4"/>
      <c r="L490" s="4"/>
      <c r="M490" s="4"/>
      <c r="N490" s="4"/>
      <c r="O490" s="4"/>
      <c r="P490" s="4"/>
    </row>
    <row r="491">
      <c r="A491" s="4"/>
      <c r="B491" s="4"/>
      <c r="C491" s="4"/>
      <c r="D491" s="4"/>
      <c r="E491" s="4"/>
      <c r="F491" s="4"/>
      <c r="G491" s="4"/>
      <c r="H491" s="4"/>
      <c r="I491" s="4"/>
      <c r="J491" s="4"/>
      <c r="K491" s="4"/>
      <c r="L491" s="4"/>
      <c r="M491" s="4"/>
      <c r="N491" s="4"/>
      <c r="O491" s="4"/>
      <c r="P491" s="4"/>
    </row>
    <row r="492">
      <c r="A492" s="4"/>
      <c r="B492" s="4"/>
      <c r="C492" s="4"/>
      <c r="D492" s="4"/>
      <c r="E492" s="4"/>
      <c r="F492" s="4"/>
      <c r="G492" s="4"/>
      <c r="H492" s="4"/>
      <c r="I492" s="4"/>
      <c r="J492" s="4"/>
      <c r="K492" s="4"/>
      <c r="L492" s="4"/>
      <c r="M492" s="4"/>
      <c r="N492" s="4"/>
      <c r="O492" s="4"/>
      <c r="P492" s="4"/>
    </row>
    <row r="493">
      <c r="A493" s="4"/>
      <c r="B493" s="4"/>
      <c r="C493" s="4"/>
      <c r="D493" s="4"/>
      <c r="E493" s="4"/>
      <c r="F493" s="4"/>
      <c r="G493" s="4"/>
      <c r="H493" s="4"/>
      <c r="I493" s="4"/>
      <c r="J493" s="4"/>
      <c r="K493" s="4"/>
      <c r="L493" s="4"/>
      <c r="M493" s="4"/>
      <c r="N493" s="4"/>
      <c r="O493" s="4"/>
      <c r="P493" s="4"/>
    </row>
    <row r="494">
      <c r="A494" s="4"/>
      <c r="B494" s="4"/>
      <c r="C494" s="4"/>
      <c r="D494" s="4"/>
      <c r="E494" s="4"/>
      <c r="F494" s="4"/>
      <c r="G494" s="4"/>
      <c r="H494" s="4"/>
      <c r="I494" s="4"/>
      <c r="J494" s="4"/>
      <c r="K494" s="4"/>
      <c r="L494" s="4"/>
      <c r="M494" s="4"/>
      <c r="N494" s="4"/>
      <c r="O494" s="4"/>
      <c r="P494" s="4"/>
    </row>
    <row r="495">
      <c r="A495" s="4"/>
      <c r="B495" s="4"/>
      <c r="C495" s="4"/>
      <c r="D495" s="4"/>
      <c r="E495" s="4"/>
      <c r="F495" s="4"/>
      <c r="G495" s="4"/>
      <c r="H495" s="4"/>
      <c r="I495" s="4"/>
      <c r="J495" s="4"/>
      <c r="K495" s="4"/>
      <c r="L495" s="4"/>
      <c r="M495" s="4"/>
      <c r="N495" s="4"/>
      <c r="O495" s="4"/>
      <c r="P495" s="4"/>
    </row>
    <row r="496">
      <c r="A496" s="4"/>
      <c r="B496" s="4"/>
      <c r="C496" s="4"/>
      <c r="D496" s="4"/>
      <c r="E496" s="4"/>
      <c r="F496" s="4"/>
      <c r="G496" s="4"/>
      <c r="H496" s="4"/>
      <c r="I496" s="4"/>
      <c r="J496" s="4"/>
      <c r="K496" s="4"/>
      <c r="L496" s="4"/>
      <c r="M496" s="4"/>
      <c r="N496" s="4"/>
      <c r="O496" s="4"/>
      <c r="P496" s="4"/>
    </row>
    <row r="497">
      <c r="A497" s="4"/>
      <c r="B497" s="4"/>
      <c r="C497" s="4"/>
      <c r="D497" s="4"/>
      <c r="E497" s="4"/>
      <c r="F497" s="4"/>
      <c r="G497" s="4"/>
      <c r="H497" s="4"/>
      <c r="I497" s="4"/>
      <c r="J497" s="4"/>
      <c r="K497" s="4"/>
      <c r="L497" s="4"/>
      <c r="M497" s="4"/>
      <c r="N497" s="4"/>
      <c r="O497" s="4"/>
      <c r="P497" s="4"/>
    </row>
    <row r="498">
      <c r="A498" s="4"/>
      <c r="B498" s="4"/>
      <c r="C498" s="4"/>
      <c r="D498" s="4"/>
      <c r="E498" s="4"/>
      <c r="F498" s="4"/>
      <c r="G498" s="4"/>
      <c r="H498" s="4"/>
      <c r="I498" s="4"/>
      <c r="J498" s="4"/>
      <c r="K498" s="4"/>
      <c r="L498" s="4"/>
      <c r="M498" s="4"/>
      <c r="N498" s="4"/>
      <c r="O498" s="4"/>
      <c r="P498" s="4"/>
    </row>
    <row r="499">
      <c r="A499" s="4"/>
      <c r="B499" s="4"/>
      <c r="C499" s="4"/>
      <c r="D499" s="4"/>
      <c r="E499" s="4"/>
      <c r="F499" s="4"/>
      <c r="G499" s="4"/>
      <c r="H499" s="4"/>
      <c r="I499" s="4"/>
      <c r="J499" s="4"/>
      <c r="K499" s="4"/>
      <c r="L499" s="4"/>
      <c r="M499" s="4"/>
      <c r="N499" s="4"/>
      <c r="O499" s="4"/>
      <c r="P499" s="4"/>
    </row>
    <row r="500">
      <c r="A500" s="4"/>
      <c r="B500" s="4"/>
      <c r="C500" s="4"/>
      <c r="D500" s="4"/>
      <c r="E500" s="4"/>
      <c r="F500" s="4"/>
      <c r="G500" s="4"/>
      <c r="H500" s="4"/>
      <c r="I500" s="4"/>
      <c r="J500" s="4"/>
      <c r="K500" s="4"/>
      <c r="L500" s="4"/>
      <c r="M500" s="4"/>
      <c r="N500" s="4"/>
      <c r="O500" s="4"/>
      <c r="P500" s="4"/>
    </row>
    <row r="501">
      <c r="A501" s="4"/>
      <c r="B501" s="4"/>
      <c r="C501" s="4"/>
      <c r="D501" s="4"/>
      <c r="E501" s="4"/>
      <c r="F501" s="4"/>
      <c r="G501" s="4"/>
      <c r="H501" s="4"/>
      <c r="I501" s="4"/>
      <c r="J501" s="4"/>
      <c r="K501" s="4"/>
      <c r="L501" s="4"/>
      <c r="M501" s="4"/>
      <c r="N501" s="4"/>
      <c r="O501" s="4"/>
      <c r="P501" s="4"/>
    </row>
    <row r="502">
      <c r="A502" s="4"/>
      <c r="B502" s="4"/>
      <c r="C502" s="4"/>
      <c r="D502" s="4"/>
      <c r="E502" s="4"/>
      <c r="F502" s="4"/>
      <c r="G502" s="4"/>
      <c r="H502" s="4"/>
      <c r="I502" s="4"/>
      <c r="J502" s="4"/>
      <c r="K502" s="4"/>
      <c r="L502" s="4"/>
      <c r="M502" s="4"/>
      <c r="N502" s="4"/>
      <c r="O502" s="4"/>
      <c r="P502" s="4"/>
    </row>
    <row r="503">
      <c r="A503" s="4"/>
      <c r="B503" s="4"/>
      <c r="C503" s="4"/>
      <c r="D503" s="4"/>
      <c r="E503" s="4"/>
      <c r="F503" s="4"/>
      <c r="G503" s="4"/>
      <c r="H503" s="4"/>
      <c r="I503" s="4"/>
      <c r="J503" s="4"/>
      <c r="K503" s="4"/>
      <c r="L503" s="4"/>
      <c r="M503" s="4"/>
      <c r="N503" s="4"/>
      <c r="O503" s="4"/>
      <c r="P503" s="4"/>
    </row>
    <row r="504">
      <c r="A504" s="4"/>
      <c r="B504" s="4"/>
      <c r="C504" s="4"/>
      <c r="D504" s="4"/>
      <c r="E504" s="4"/>
      <c r="F504" s="4"/>
      <c r="G504" s="4"/>
      <c r="H504" s="4"/>
      <c r="I504" s="4"/>
      <c r="J504" s="4"/>
      <c r="K504" s="4"/>
      <c r="L504" s="4"/>
      <c r="M504" s="4"/>
      <c r="N504" s="4"/>
      <c r="O504" s="4"/>
      <c r="P504" s="4"/>
    </row>
    <row r="505">
      <c r="A505" s="4"/>
      <c r="B505" s="4"/>
      <c r="C505" s="4"/>
      <c r="D505" s="4"/>
      <c r="E505" s="4"/>
      <c r="F505" s="4"/>
      <c r="G505" s="4"/>
      <c r="H505" s="4"/>
      <c r="I505" s="4"/>
      <c r="J505" s="4"/>
      <c r="K505" s="4"/>
      <c r="L505" s="4"/>
      <c r="M505" s="4"/>
      <c r="N505" s="4"/>
      <c r="O505" s="4"/>
      <c r="P505" s="4"/>
    </row>
    <row r="506">
      <c r="A506" s="4"/>
      <c r="B506" s="4"/>
      <c r="C506" s="4"/>
      <c r="D506" s="4"/>
      <c r="E506" s="4"/>
      <c r="F506" s="4"/>
      <c r="G506" s="4"/>
      <c r="H506" s="4"/>
      <c r="I506" s="4"/>
      <c r="J506" s="4"/>
      <c r="K506" s="4"/>
      <c r="L506" s="4"/>
      <c r="M506" s="4"/>
      <c r="N506" s="4"/>
      <c r="O506" s="4"/>
      <c r="P506" s="4"/>
    </row>
    <row r="507">
      <c r="A507" s="4"/>
      <c r="B507" s="4"/>
      <c r="C507" s="4"/>
      <c r="D507" s="4"/>
      <c r="E507" s="4"/>
      <c r="F507" s="4"/>
      <c r="G507" s="4"/>
      <c r="H507" s="4"/>
      <c r="I507" s="4"/>
      <c r="J507" s="4"/>
      <c r="K507" s="4"/>
      <c r="L507" s="4"/>
      <c r="M507" s="4"/>
      <c r="N507" s="4"/>
      <c r="O507" s="4"/>
      <c r="P507" s="4"/>
    </row>
    <row r="508">
      <c r="A508" s="4"/>
      <c r="B508" s="4"/>
      <c r="C508" s="4"/>
      <c r="D508" s="4"/>
      <c r="E508" s="4"/>
      <c r="F508" s="4"/>
      <c r="G508" s="4"/>
      <c r="H508" s="4"/>
      <c r="I508" s="4"/>
      <c r="J508" s="4"/>
      <c r="K508" s="4"/>
      <c r="L508" s="4"/>
      <c r="M508" s="4"/>
      <c r="N508" s="4"/>
      <c r="O508" s="4"/>
      <c r="P508" s="4"/>
    </row>
    <row r="509">
      <c r="A509" s="4"/>
      <c r="B509" s="4"/>
      <c r="C509" s="4"/>
      <c r="D509" s="4"/>
      <c r="E509" s="4"/>
      <c r="F509" s="4"/>
      <c r="G509" s="4"/>
      <c r="H509" s="4"/>
      <c r="I509" s="4"/>
      <c r="J509" s="4"/>
      <c r="K509" s="4"/>
      <c r="L509" s="4"/>
      <c r="M509" s="4"/>
      <c r="N509" s="4"/>
      <c r="O509" s="4"/>
      <c r="P509" s="4"/>
    </row>
    <row r="510">
      <c r="A510" s="4"/>
      <c r="B510" s="4"/>
      <c r="C510" s="4"/>
      <c r="D510" s="4"/>
      <c r="E510" s="4"/>
      <c r="F510" s="4"/>
      <c r="G510" s="4"/>
      <c r="H510" s="4"/>
      <c r="I510" s="4"/>
      <c r="J510" s="4"/>
      <c r="K510" s="4"/>
      <c r="L510" s="4"/>
      <c r="M510" s="4"/>
      <c r="N510" s="4"/>
      <c r="O510" s="4"/>
      <c r="P510" s="4"/>
    </row>
    <row r="511">
      <c r="A511" s="4"/>
      <c r="B511" s="4"/>
      <c r="C511" s="4"/>
      <c r="D511" s="4"/>
      <c r="E511" s="4"/>
      <c r="F511" s="4"/>
      <c r="G511" s="4"/>
      <c r="H511" s="4"/>
      <c r="I511" s="4"/>
      <c r="J511" s="4"/>
      <c r="K511" s="4"/>
      <c r="L511" s="4"/>
      <c r="M511" s="4"/>
      <c r="N511" s="4"/>
      <c r="O511" s="4"/>
      <c r="P511" s="4"/>
    </row>
    <row r="512">
      <c r="A512" s="4"/>
      <c r="B512" s="4"/>
      <c r="C512" s="4"/>
      <c r="D512" s="4"/>
      <c r="E512" s="4"/>
      <c r="F512" s="4"/>
      <c r="G512" s="4"/>
      <c r="H512" s="4"/>
      <c r="I512" s="4"/>
      <c r="J512" s="4"/>
      <c r="K512" s="4"/>
      <c r="L512" s="4"/>
      <c r="M512" s="4"/>
      <c r="N512" s="4"/>
      <c r="O512" s="4"/>
      <c r="P512" s="4"/>
    </row>
    <row r="513">
      <c r="A513" s="4"/>
      <c r="B513" s="4"/>
      <c r="C513" s="4"/>
      <c r="D513" s="4"/>
      <c r="E513" s="4"/>
      <c r="F513" s="4"/>
      <c r="G513" s="4"/>
      <c r="H513" s="4"/>
      <c r="I513" s="4"/>
      <c r="J513" s="4"/>
      <c r="K513" s="4"/>
      <c r="L513" s="4"/>
      <c r="M513" s="4"/>
      <c r="N513" s="4"/>
      <c r="O513" s="4"/>
      <c r="P513" s="4"/>
    </row>
    <row r="514">
      <c r="A514" s="4"/>
      <c r="B514" s="4"/>
      <c r="C514" s="4"/>
      <c r="D514" s="4"/>
      <c r="E514" s="4"/>
      <c r="F514" s="4"/>
      <c r="G514" s="4"/>
      <c r="H514" s="4"/>
      <c r="I514" s="4"/>
      <c r="J514" s="4"/>
      <c r="K514" s="4"/>
      <c r="L514" s="4"/>
      <c r="M514" s="4"/>
      <c r="N514" s="4"/>
      <c r="O514" s="4"/>
      <c r="P514" s="4"/>
    </row>
    <row r="515">
      <c r="A515" s="4"/>
      <c r="B515" s="4"/>
      <c r="C515" s="4"/>
      <c r="D515" s="4"/>
      <c r="E515" s="4"/>
      <c r="F515" s="4"/>
      <c r="G515" s="4"/>
      <c r="H515" s="4"/>
      <c r="I515" s="4"/>
      <c r="J515" s="4"/>
      <c r="K515" s="4"/>
      <c r="L515" s="4"/>
      <c r="M515" s="4"/>
      <c r="N515" s="4"/>
      <c r="O515" s="4"/>
      <c r="P515" s="4"/>
    </row>
    <row r="516">
      <c r="A516" s="4"/>
      <c r="B516" s="4"/>
      <c r="C516" s="4"/>
      <c r="D516" s="4"/>
      <c r="E516" s="4"/>
      <c r="F516" s="4"/>
      <c r="G516" s="4"/>
      <c r="H516" s="4"/>
      <c r="I516" s="4"/>
      <c r="J516" s="4"/>
      <c r="K516" s="4"/>
      <c r="L516" s="4"/>
      <c r="M516" s="4"/>
      <c r="N516" s="4"/>
      <c r="O516" s="4"/>
      <c r="P516" s="4"/>
    </row>
    <row r="517">
      <c r="A517" s="4"/>
      <c r="B517" s="4"/>
      <c r="C517" s="4"/>
      <c r="D517" s="4"/>
      <c r="E517" s="4"/>
      <c r="F517" s="4"/>
      <c r="G517" s="4"/>
      <c r="H517" s="4"/>
      <c r="I517" s="4"/>
      <c r="J517" s="4"/>
      <c r="K517" s="4"/>
      <c r="L517" s="4"/>
      <c r="M517" s="4"/>
      <c r="N517" s="4"/>
      <c r="O517" s="4"/>
      <c r="P517" s="4"/>
    </row>
    <row r="518">
      <c r="A518" s="4"/>
      <c r="B518" s="4"/>
      <c r="C518" s="4"/>
      <c r="D518" s="4"/>
      <c r="E518" s="4"/>
      <c r="F518" s="4"/>
      <c r="G518" s="4"/>
      <c r="H518" s="4"/>
      <c r="I518" s="4"/>
      <c r="J518" s="4"/>
      <c r="K518" s="4"/>
      <c r="L518" s="4"/>
      <c r="M518" s="4"/>
      <c r="N518" s="4"/>
      <c r="O518" s="4"/>
      <c r="P518" s="4"/>
    </row>
    <row r="519">
      <c r="A519" s="4"/>
      <c r="B519" s="4"/>
      <c r="C519" s="4"/>
      <c r="D519" s="4"/>
      <c r="E519" s="4"/>
      <c r="F519" s="4"/>
      <c r="G519" s="4"/>
      <c r="H519" s="4"/>
      <c r="I519" s="4"/>
      <c r="J519" s="4"/>
      <c r="K519" s="4"/>
      <c r="L519" s="4"/>
      <c r="M519" s="4"/>
      <c r="N519" s="4"/>
      <c r="O519" s="4"/>
      <c r="P519" s="4"/>
    </row>
    <row r="520">
      <c r="A520" s="4"/>
      <c r="B520" s="4"/>
      <c r="C520" s="4"/>
      <c r="D520" s="4"/>
      <c r="E520" s="4"/>
      <c r="F520" s="4"/>
      <c r="G520" s="4"/>
      <c r="H520" s="4"/>
      <c r="I520" s="4"/>
      <c r="J520" s="4"/>
      <c r="K520" s="4"/>
      <c r="L520" s="4"/>
      <c r="M520" s="4"/>
      <c r="N520" s="4"/>
      <c r="O520" s="4"/>
      <c r="P520" s="4"/>
    </row>
    <row r="521">
      <c r="A521" s="4"/>
      <c r="B521" s="4"/>
      <c r="C521" s="4"/>
      <c r="D521" s="4"/>
      <c r="E521" s="4"/>
      <c r="F521" s="4"/>
      <c r="G521" s="4"/>
      <c r="H521" s="4"/>
      <c r="I521" s="4"/>
      <c r="J521" s="4"/>
      <c r="K521" s="4"/>
      <c r="L521" s="4"/>
      <c r="M521" s="4"/>
      <c r="N521" s="4"/>
      <c r="O521" s="4"/>
      <c r="P521" s="4"/>
    </row>
    <row r="522">
      <c r="A522" s="4"/>
      <c r="B522" s="4"/>
      <c r="C522" s="4"/>
      <c r="D522" s="4"/>
      <c r="E522" s="4"/>
      <c r="F522" s="4"/>
      <c r="G522" s="4"/>
      <c r="H522" s="4"/>
      <c r="I522" s="4"/>
      <c r="J522" s="4"/>
      <c r="K522" s="4"/>
      <c r="L522" s="4"/>
      <c r="M522" s="4"/>
      <c r="N522" s="4"/>
      <c r="O522" s="4"/>
      <c r="P522" s="4"/>
    </row>
    <row r="523">
      <c r="A523" s="4"/>
      <c r="B523" s="4"/>
      <c r="C523" s="4"/>
      <c r="D523" s="4"/>
      <c r="E523" s="4"/>
      <c r="F523" s="4"/>
      <c r="G523" s="4"/>
      <c r="H523" s="4"/>
      <c r="I523" s="4"/>
      <c r="J523" s="4"/>
      <c r="K523" s="4"/>
      <c r="L523" s="4"/>
      <c r="M523" s="4"/>
      <c r="N523" s="4"/>
      <c r="O523" s="4"/>
      <c r="P523" s="4"/>
    </row>
    <row r="524">
      <c r="A524" s="4"/>
      <c r="B524" s="4"/>
      <c r="C524" s="4"/>
      <c r="D524" s="4"/>
      <c r="E524" s="4"/>
      <c r="F524" s="4"/>
      <c r="G524" s="4"/>
      <c r="H524" s="4"/>
      <c r="I524" s="4"/>
      <c r="J524" s="4"/>
      <c r="K524" s="4"/>
      <c r="L524" s="4"/>
      <c r="M524" s="4"/>
      <c r="N524" s="4"/>
      <c r="O524" s="4"/>
      <c r="P524" s="4"/>
    </row>
    <row r="525">
      <c r="A525" s="4"/>
      <c r="B525" s="4"/>
      <c r="C525" s="4"/>
      <c r="D525" s="4"/>
      <c r="E525" s="4"/>
      <c r="F525" s="4"/>
      <c r="G525" s="4"/>
      <c r="H525" s="4"/>
      <c r="I525" s="4"/>
      <c r="J525" s="4"/>
      <c r="K525" s="4"/>
      <c r="L525" s="4"/>
      <c r="M525" s="4"/>
      <c r="N525" s="4"/>
      <c r="O525" s="4"/>
      <c r="P525" s="4"/>
    </row>
    <row r="526">
      <c r="A526" s="4"/>
      <c r="B526" s="4"/>
      <c r="C526" s="4"/>
      <c r="D526" s="4"/>
      <c r="E526" s="4"/>
      <c r="F526" s="4"/>
      <c r="G526" s="4"/>
      <c r="H526" s="4"/>
      <c r="I526" s="4"/>
      <c r="J526" s="4"/>
      <c r="K526" s="4"/>
      <c r="L526" s="4"/>
      <c r="M526" s="4"/>
      <c r="N526" s="4"/>
      <c r="O526" s="4"/>
      <c r="P526" s="4"/>
    </row>
    <row r="527">
      <c r="A527" s="4"/>
      <c r="B527" s="4"/>
      <c r="C527" s="4"/>
      <c r="D527" s="4"/>
      <c r="E527" s="4"/>
      <c r="F527" s="4"/>
      <c r="G527" s="4"/>
      <c r="H527" s="4"/>
      <c r="I527" s="4"/>
      <c r="J527" s="4"/>
      <c r="K527" s="4"/>
      <c r="L527" s="4"/>
      <c r="M527" s="4"/>
      <c r="N527" s="4"/>
      <c r="O527" s="4"/>
      <c r="P527" s="4"/>
    </row>
    <row r="528">
      <c r="A528" s="4"/>
      <c r="B528" s="4"/>
      <c r="C528" s="4"/>
      <c r="D528" s="4"/>
      <c r="E528" s="4"/>
      <c r="F528" s="4"/>
      <c r="G528" s="4"/>
      <c r="H528" s="4"/>
      <c r="I528" s="4"/>
      <c r="J528" s="4"/>
      <c r="K528" s="4"/>
      <c r="L528" s="4"/>
      <c r="M528" s="4"/>
      <c r="N528" s="4"/>
      <c r="O528" s="4"/>
      <c r="P528" s="4"/>
    </row>
    <row r="529">
      <c r="A529" s="4"/>
      <c r="B529" s="4"/>
      <c r="C529" s="4"/>
      <c r="D529" s="4"/>
      <c r="E529" s="4"/>
      <c r="F529" s="4"/>
      <c r="G529" s="4"/>
      <c r="H529" s="4"/>
      <c r="I529" s="4"/>
      <c r="J529" s="4"/>
      <c r="K529" s="4"/>
      <c r="L529" s="4"/>
      <c r="M529" s="4"/>
      <c r="N529" s="4"/>
      <c r="O529" s="4"/>
      <c r="P529" s="4"/>
    </row>
    <row r="530">
      <c r="A530" s="4"/>
      <c r="B530" s="4"/>
      <c r="C530" s="4"/>
      <c r="D530" s="4"/>
      <c r="E530" s="4"/>
      <c r="F530" s="4"/>
      <c r="G530" s="4"/>
      <c r="H530" s="4"/>
      <c r="I530" s="4"/>
      <c r="J530" s="4"/>
      <c r="K530" s="4"/>
      <c r="L530" s="4"/>
      <c r="M530" s="4"/>
      <c r="N530" s="4"/>
      <c r="O530" s="4"/>
      <c r="P530" s="4"/>
    </row>
    <row r="531">
      <c r="A531" s="4"/>
      <c r="B531" s="4"/>
      <c r="C531" s="4"/>
      <c r="D531" s="4"/>
      <c r="E531" s="4"/>
      <c r="F531" s="4"/>
      <c r="G531" s="4"/>
      <c r="H531" s="4"/>
      <c r="I531" s="4"/>
      <c r="J531" s="4"/>
      <c r="K531" s="4"/>
      <c r="L531" s="4"/>
      <c r="M531" s="4"/>
      <c r="N531" s="4"/>
      <c r="O531" s="4"/>
      <c r="P531" s="4"/>
    </row>
    <row r="532">
      <c r="A532" s="4"/>
      <c r="B532" s="4"/>
      <c r="C532" s="4"/>
      <c r="D532" s="4"/>
      <c r="E532" s="4"/>
      <c r="F532" s="4"/>
      <c r="G532" s="4"/>
      <c r="H532" s="4"/>
      <c r="I532" s="4"/>
      <c r="J532" s="4"/>
      <c r="K532" s="4"/>
      <c r="L532" s="4"/>
      <c r="M532" s="4"/>
      <c r="N532" s="4"/>
      <c r="O532" s="4"/>
      <c r="P532" s="4"/>
    </row>
    <row r="533">
      <c r="A533" s="4"/>
      <c r="B533" s="4"/>
      <c r="C533" s="4"/>
      <c r="D533" s="4"/>
      <c r="E533" s="4"/>
      <c r="F533" s="4"/>
      <c r="G533" s="4"/>
      <c r="H533" s="4"/>
      <c r="I533" s="4"/>
      <c r="J533" s="4"/>
      <c r="K533" s="4"/>
      <c r="L533" s="4"/>
      <c r="M533" s="4"/>
      <c r="N533" s="4"/>
      <c r="O533" s="4"/>
      <c r="P533" s="4"/>
    </row>
    <row r="534">
      <c r="A534" s="4"/>
      <c r="B534" s="4"/>
      <c r="C534" s="4"/>
      <c r="D534" s="4"/>
      <c r="E534" s="4"/>
      <c r="F534" s="4"/>
      <c r="G534" s="4"/>
      <c r="H534" s="4"/>
      <c r="I534" s="4"/>
      <c r="J534" s="4"/>
      <c r="K534" s="4"/>
      <c r="L534" s="4"/>
      <c r="M534" s="4"/>
      <c r="N534" s="4"/>
      <c r="O534" s="4"/>
      <c r="P534" s="4"/>
    </row>
    <row r="535">
      <c r="A535" s="4"/>
      <c r="B535" s="4"/>
      <c r="C535" s="4"/>
      <c r="D535" s="4"/>
      <c r="E535" s="4"/>
      <c r="F535" s="4"/>
      <c r="G535" s="4"/>
      <c r="H535" s="4"/>
      <c r="I535" s="4"/>
      <c r="J535" s="4"/>
      <c r="K535" s="4"/>
      <c r="L535" s="4"/>
      <c r="M535" s="4"/>
      <c r="N535" s="4"/>
      <c r="O535" s="4"/>
      <c r="P535" s="4"/>
    </row>
    <row r="536">
      <c r="A536" s="4"/>
      <c r="B536" s="4"/>
      <c r="C536" s="4"/>
      <c r="D536" s="4"/>
      <c r="E536" s="4"/>
      <c r="F536" s="4"/>
      <c r="G536" s="4"/>
      <c r="H536" s="4"/>
      <c r="I536" s="4"/>
      <c r="J536" s="4"/>
      <c r="K536" s="4"/>
      <c r="L536" s="4"/>
      <c r="M536" s="4"/>
      <c r="N536" s="4"/>
      <c r="O536" s="4"/>
      <c r="P536" s="4"/>
    </row>
    <row r="537">
      <c r="A537" s="4"/>
      <c r="B537" s="4"/>
      <c r="C537" s="4"/>
      <c r="D537" s="4"/>
      <c r="E537" s="4"/>
      <c r="F537" s="4"/>
      <c r="G537" s="4"/>
      <c r="H537" s="4"/>
      <c r="I537" s="4"/>
      <c r="J537" s="4"/>
      <c r="K537" s="4"/>
      <c r="L537" s="4"/>
      <c r="M537" s="4"/>
      <c r="N537" s="4"/>
      <c r="O537" s="4"/>
      <c r="P537" s="4"/>
    </row>
    <row r="538">
      <c r="A538" s="4"/>
      <c r="B538" s="4"/>
      <c r="C538" s="4"/>
      <c r="D538" s="4"/>
      <c r="E538" s="4"/>
      <c r="F538" s="4"/>
      <c r="G538" s="4"/>
      <c r="H538" s="4"/>
      <c r="I538" s="4"/>
      <c r="J538" s="4"/>
      <c r="K538" s="4"/>
      <c r="L538" s="4"/>
      <c r="M538" s="4"/>
      <c r="N538" s="4"/>
      <c r="O538" s="4"/>
      <c r="P538" s="4"/>
    </row>
    <row r="539">
      <c r="A539" s="4"/>
      <c r="B539" s="4"/>
      <c r="C539" s="4"/>
      <c r="D539" s="4"/>
      <c r="E539" s="4"/>
      <c r="F539" s="4"/>
      <c r="G539" s="4"/>
      <c r="H539" s="4"/>
      <c r="I539" s="4"/>
      <c r="J539" s="4"/>
      <c r="K539" s="4"/>
      <c r="L539" s="4"/>
      <c r="M539" s="4"/>
      <c r="N539" s="4"/>
      <c r="O539" s="4"/>
      <c r="P539" s="4"/>
    </row>
    <row r="540">
      <c r="A540" s="4"/>
      <c r="B540" s="4"/>
      <c r="C540" s="4"/>
      <c r="D540" s="4"/>
      <c r="E540" s="4"/>
      <c r="F540" s="4"/>
      <c r="G540" s="4"/>
      <c r="H540" s="4"/>
      <c r="I540" s="4"/>
      <c r="J540" s="4"/>
      <c r="K540" s="4"/>
      <c r="L540" s="4"/>
      <c r="M540" s="4"/>
      <c r="N540" s="4"/>
      <c r="O540" s="4"/>
      <c r="P540" s="4"/>
    </row>
    <row r="541">
      <c r="A541" s="4"/>
      <c r="B541" s="4"/>
      <c r="C541" s="4"/>
      <c r="D541" s="4"/>
      <c r="E541" s="4"/>
      <c r="F541" s="4"/>
      <c r="G541" s="4"/>
      <c r="H541" s="4"/>
      <c r="I541" s="4"/>
      <c r="J541" s="4"/>
      <c r="K541" s="4"/>
      <c r="L541" s="4"/>
      <c r="M541" s="4"/>
      <c r="N541" s="4"/>
      <c r="O541" s="4"/>
      <c r="P541" s="4"/>
    </row>
    <row r="542">
      <c r="A542" s="4"/>
      <c r="B542" s="4"/>
      <c r="C542" s="4"/>
      <c r="D542" s="4"/>
      <c r="E542" s="4"/>
      <c r="F542" s="4"/>
      <c r="G542" s="4"/>
      <c r="H542" s="4"/>
      <c r="I542" s="4"/>
      <c r="J542" s="4"/>
      <c r="K542" s="4"/>
      <c r="L542" s="4"/>
      <c r="M542" s="4"/>
      <c r="N542" s="4"/>
      <c r="O542" s="4"/>
      <c r="P542" s="4"/>
    </row>
    <row r="543">
      <c r="A543" s="4"/>
      <c r="B543" s="4"/>
      <c r="C543" s="4"/>
      <c r="D543" s="4"/>
      <c r="E543" s="4"/>
      <c r="F543" s="4"/>
      <c r="G543" s="4"/>
      <c r="H543" s="4"/>
      <c r="I543" s="4"/>
      <c r="J543" s="4"/>
      <c r="K543" s="4"/>
      <c r="L543" s="4"/>
      <c r="M543" s="4"/>
      <c r="N543" s="4"/>
      <c r="O543" s="4"/>
      <c r="P543" s="4"/>
    </row>
    <row r="544">
      <c r="A544" s="4"/>
      <c r="B544" s="4"/>
      <c r="C544" s="4"/>
      <c r="D544" s="4"/>
      <c r="E544" s="4"/>
      <c r="F544" s="4"/>
      <c r="G544" s="4"/>
      <c r="H544" s="4"/>
      <c r="I544" s="4"/>
      <c r="J544" s="4"/>
      <c r="K544" s="4"/>
      <c r="L544" s="4"/>
      <c r="M544" s="4"/>
      <c r="N544" s="4"/>
      <c r="O544" s="4"/>
      <c r="P544" s="4"/>
    </row>
    <row r="545">
      <c r="A545" s="4"/>
      <c r="B545" s="4"/>
      <c r="C545" s="4"/>
      <c r="D545" s="4"/>
      <c r="E545" s="4"/>
      <c r="F545" s="4"/>
      <c r="G545" s="4"/>
      <c r="H545" s="4"/>
      <c r="I545" s="4"/>
      <c r="J545" s="4"/>
      <c r="K545" s="4"/>
      <c r="L545" s="4"/>
      <c r="M545" s="4"/>
      <c r="N545" s="4"/>
      <c r="O545" s="4"/>
      <c r="P545" s="4"/>
    </row>
    <row r="546">
      <c r="A546" s="4"/>
      <c r="B546" s="4"/>
      <c r="C546" s="4"/>
      <c r="D546" s="4"/>
      <c r="E546" s="4"/>
      <c r="F546" s="4"/>
      <c r="G546" s="4"/>
      <c r="H546" s="4"/>
      <c r="I546" s="4"/>
      <c r="J546" s="4"/>
      <c r="K546" s="4"/>
      <c r="L546" s="4"/>
      <c r="M546" s="4"/>
      <c r="N546" s="4"/>
      <c r="O546" s="4"/>
      <c r="P546" s="4"/>
    </row>
    <row r="547">
      <c r="A547" s="4"/>
      <c r="B547" s="4"/>
      <c r="C547" s="4"/>
      <c r="D547" s="4"/>
      <c r="E547" s="4"/>
      <c r="F547" s="4"/>
      <c r="G547" s="4"/>
      <c r="H547" s="4"/>
      <c r="I547" s="4"/>
      <c r="J547" s="4"/>
      <c r="K547" s="4"/>
      <c r="L547" s="4"/>
      <c r="M547" s="4"/>
      <c r="N547" s="4"/>
      <c r="O547" s="4"/>
      <c r="P547" s="4"/>
    </row>
    <row r="548">
      <c r="A548" s="4"/>
      <c r="B548" s="4"/>
      <c r="C548" s="4"/>
      <c r="D548" s="4"/>
      <c r="E548" s="4"/>
      <c r="F548" s="4"/>
      <c r="G548" s="4"/>
      <c r="H548" s="4"/>
      <c r="I548" s="4"/>
      <c r="J548" s="4"/>
      <c r="K548" s="4"/>
      <c r="L548" s="4"/>
      <c r="M548" s="4"/>
      <c r="N548" s="4"/>
      <c r="O548" s="4"/>
      <c r="P548" s="4"/>
    </row>
    <row r="549">
      <c r="A549" s="4"/>
      <c r="B549" s="4"/>
      <c r="C549" s="4"/>
      <c r="D549" s="4"/>
      <c r="E549" s="4"/>
      <c r="F549" s="4"/>
      <c r="G549" s="4"/>
      <c r="H549" s="4"/>
      <c r="I549" s="4"/>
      <c r="J549" s="4"/>
      <c r="K549" s="4"/>
      <c r="L549" s="4"/>
      <c r="M549" s="4"/>
      <c r="N549" s="4"/>
      <c r="O549" s="4"/>
      <c r="P549" s="4"/>
    </row>
    <row r="550">
      <c r="A550" s="4"/>
      <c r="B550" s="4"/>
      <c r="C550" s="4"/>
      <c r="D550" s="4"/>
      <c r="E550" s="4"/>
      <c r="F550" s="4"/>
      <c r="G550" s="4"/>
      <c r="H550" s="4"/>
      <c r="I550" s="4"/>
      <c r="J550" s="4"/>
      <c r="K550" s="4"/>
      <c r="L550" s="4"/>
      <c r="M550" s="4"/>
      <c r="N550" s="4"/>
      <c r="O550" s="4"/>
      <c r="P550" s="4"/>
    </row>
    <row r="551">
      <c r="A551" s="4"/>
      <c r="B551" s="4"/>
      <c r="C551" s="4"/>
      <c r="D551" s="4"/>
      <c r="E551" s="4"/>
      <c r="F551" s="4"/>
      <c r="G551" s="4"/>
      <c r="H551" s="4"/>
      <c r="I551" s="4"/>
      <c r="J551" s="4"/>
      <c r="K551" s="4"/>
      <c r="L551" s="4"/>
      <c r="M551" s="4"/>
      <c r="N551" s="4"/>
      <c r="O551" s="4"/>
      <c r="P551" s="4"/>
    </row>
    <row r="552">
      <c r="A552" s="4"/>
      <c r="B552" s="4"/>
      <c r="C552" s="4"/>
      <c r="D552" s="4"/>
      <c r="E552" s="4"/>
      <c r="F552" s="4"/>
      <c r="G552" s="4"/>
      <c r="H552" s="4"/>
      <c r="I552" s="4"/>
      <c r="J552" s="4"/>
      <c r="K552" s="4"/>
      <c r="L552" s="4"/>
      <c r="M552" s="4"/>
      <c r="N552" s="4"/>
      <c r="O552" s="4"/>
      <c r="P552" s="4"/>
    </row>
    <row r="553">
      <c r="A553" s="4"/>
      <c r="B553" s="4"/>
      <c r="C553" s="4"/>
      <c r="D553" s="4"/>
      <c r="E553" s="4"/>
      <c r="F553" s="4"/>
      <c r="G553" s="4"/>
      <c r="H553" s="4"/>
      <c r="I553" s="4"/>
      <c r="J553" s="4"/>
      <c r="K553" s="4"/>
      <c r="L553" s="4"/>
      <c r="M553" s="4"/>
      <c r="N553" s="4"/>
      <c r="O553" s="4"/>
      <c r="P553" s="4"/>
    </row>
    <row r="554">
      <c r="A554" s="4"/>
      <c r="B554" s="4"/>
      <c r="C554" s="4"/>
      <c r="D554" s="4"/>
      <c r="E554" s="4"/>
      <c r="F554" s="4"/>
      <c r="G554" s="4"/>
      <c r="H554" s="4"/>
      <c r="I554" s="4"/>
      <c r="J554" s="4"/>
      <c r="K554" s="4"/>
      <c r="L554" s="4"/>
      <c r="M554" s="4"/>
      <c r="N554" s="4"/>
      <c r="O554" s="4"/>
      <c r="P554" s="4"/>
    </row>
    <row r="555">
      <c r="A555" s="4"/>
      <c r="B555" s="4"/>
      <c r="C555" s="4"/>
      <c r="D555" s="4"/>
      <c r="E555" s="4"/>
      <c r="F555" s="4"/>
      <c r="G555" s="4"/>
      <c r="H555" s="4"/>
      <c r="I555" s="4"/>
      <c r="J555" s="4"/>
      <c r="K555" s="4"/>
      <c r="L555" s="4"/>
      <c r="M555" s="4"/>
      <c r="N555" s="4"/>
      <c r="O555" s="4"/>
      <c r="P555" s="4"/>
    </row>
    <row r="556">
      <c r="A556" s="4"/>
      <c r="B556" s="4"/>
      <c r="C556" s="4"/>
      <c r="D556" s="4"/>
      <c r="E556" s="4"/>
      <c r="F556" s="4"/>
      <c r="G556" s="4"/>
      <c r="H556" s="4"/>
      <c r="I556" s="4"/>
      <c r="J556" s="4"/>
      <c r="K556" s="4"/>
      <c r="L556" s="4"/>
      <c r="M556" s="4"/>
      <c r="N556" s="4"/>
      <c r="O556" s="4"/>
      <c r="P556" s="4"/>
    </row>
    <row r="557">
      <c r="A557" s="4"/>
      <c r="B557" s="4"/>
      <c r="C557" s="4"/>
      <c r="D557" s="4"/>
      <c r="E557" s="4"/>
      <c r="F557" s="4"/>
      <c r="G557" s="4"/>
      <c r="H557" s="4"/>
      <c r="I557" s="4"/>
      <c r="J557" s="4"/>
      <c r="K557" s="4"/>
      <c r="L557" s="4"/>
      <c r="M557" s="4"/>
      <c r="N557" s="4"/>
      <c r="O557" s="4"/>
      <c r="P557" s="4"/>
    </row>
    <row r="558">
      <c r="A558" s="4"/>
      <c r="B558" s="4"/>
      <c r="C558" s="4"/>
      <c r="D558" s="4"/>
      <c r="E558" s="4"/>
      <c r="F558" s="4"/>
      <c r="G558" s="4"/>
      <c r="H558" s="4"/>
      <c r="I558" s="4"/>
      <c r="J558" s="4"/>
      <c r="K558" s="4"/>
      <c r="L558" s="4"/>
      <c r="M558" s="4"/>
      <c r="N558" s="4"/>
      <c r="O558" s="4"/>
      <c r="P558" s="4"/>
    </row>
    <row r="559">
      <c r="A559" s="4"/>
      <c r="B559" s="4"/>
      <c r="C559" s="4"/>
      <c r="D559" s="4"/>
      <c r="E559" s="4"/>
      <c r="F559" s="4"/>
      <c r="G559" s="4"/>
      <c r="H559" s="4"/>
      <c r="I559" s="4"/>
      <c r="J559" s="4"/>
      <c r="K559" s="4"/>
      <c r="L559" s="4"/>
      <c r="M559" s="4"/>
      <c r="N559" s="4"/>
      <c r="O559" s="4"/>
      <c r="P559" s="4"/>
    </row>
    <row r="560">
      <c r="A560" s="4"/>
      <c r="B560" s="4"/>
      <c r="C560" s="4"/>
      <c r="D560" s="4"/>
      <c r="E560" s="4"/>
      <c r="F560" s="4"/>
      <c r="G560" s="4"/>
      <c r="H560" s="4"/>
      <c r="I560" s="4"/>
      <c r="J560" s="4"/>
      <c r="K560" s="4"/>
      <c r="L560" s="4"/>
      <c r="M560" s="4"/>
      <c r="N560" s="4"/>
      <c r="O560" s="4"/>
      <c r="P560" s="4"/>
    </row>
    <row r="561">
      <c r="A561" s="4"/>
      <c r="B561" s="4"/>
      <c r="C561" s="4"/>
      <c r="D561" s="4"/>
      <c r="E561" s="4"/>
      <c r="F561" s="4"/>
      <c r="G561" s="4"/>
      <c r="H561" s="4"/>
      <c r="I561" s="4"/>
      <c r="J561" s="4"/>
      <c r="K561" s="4"/>
      <c r="L561" s="4"/>
      <c r="M561" s="4"/>
      <c r="N561" s="4"/>
      <c r="O561" s="4"/>
      <c r="P561" s="4"/>
    </row>
    <row r="562">
      <c r="A562" s="4"/>
      <c r="B562" s="4"/>
      <c r="C562" s="4"/>
      <c r="D562" s="4"/>
      <c r="E562" s="4"/>
      <c r="F562" s="4"/>
      <c r="G562" s="4"/>
      <c r="H562" s="4"/>
      <c r="I562" s="4"/>
      <c r="J562" s="4"/>
      <c r="K562" s="4"/>
      <c r="L562" s="4"/>
      <c r="M562" s="4"/>
      <c r="N562" s="4"/>
      <c r="O562" s="4"/>
      <c r="P562" s="4"/>
    </row>
    <row r="563">
      <c r="A563" s="4"/>
      <c r="B563" s="4"/>
      <c r="C563" s="4"/>
      <c r="D563" s="4"/>
      <c r="E563" s="4"/>
      <c r="F563" s="4"/>
      <c r="G563" s="4"/>
      <c r="H563" s="4"/>
      <c r="I563" s="4"/>
      <c r="J563" s="4"/>
      <c r="K563" s="4"/>
      <c r="L563" s="4"/>
      <c r="M563" s="4"/>
      <c r="N563" s="4"/>
      <c r="O563" s="4"/>
      <c r="P563" s="4"/>
    </row>
    <row r="564">
      <c r="A564" s="4"/>
      <c r="B564" s="4"/>
      <c r="C564" s="4"/>
      <c r="D564" s="4"/>
      <c r="E564" s="4"/>
      <c r="F564" s="4"/>
      <c r="G564" s="4"/>
      <c r="H564" s="4"/>
      <c r="I564" s="4"/>
      <c r="J564" s="4"/>
      <c r="K564" s="4"/>
      <c r="L564" s="4"/>
      <c r="M564" s="4"/>
      <c r="N564" s="4"/>
      <c r="O564" s="4"/>
      <c r="P564" s="4"/>
    </row>
    <row r="565">
      <c r="A565" s="4"/>
      <c r="B565" s="4"/>
      <c r="C565" s="4"/>
      <c r="D565" s="4"/>
      <c r="E565" s="4"/>
      <c r="F565" s="4"/>
      <c r="G565" s="4"/>
      <c r="H565" s="4"/>
      <c r="I565" s="4"/>
      <c r="J565" s="4"/>
      <c r="K565" s="4"/>
      <c r="L565" s="4"/>
      <c r="M565" s="4"/>
      <c r="N565" s="4"/>
      <c r="O565" s="4"/>
      <c r="P565" s="4"/>
    </row>
    <row r="566">
      <c r="A566" s="4"/>
      <c r="B566" s="4"/>
      <c r="C566" s="4"/>
      <c r="D566" s="4"/>
      <c r="E566" s="4"/>
      <c r="F566" s="4"/>
      <c r="G566" s="4"/>
      <c r="H566" s="4"/>
      <c r="I566" s="4"/>
      <c r="J566" s="4"/>
      <c r="K566" s="4"/>
      <c r="L566" s="4"/>
      <c r="M566" s="4"/>
      <c r="N566" s="4"/>
      <c r="O566" s="4"/>
      <c r="P566" s="4"/>
    </row>
    <row r="567">
      <c r="A567" s="4"/>
      <c r="B567" s="4"/>
      <c r="C567" s="4"/>
      <c r="D567" s="4"/>
      <c r="E567" s="4"/>
      <c r="F567" s="4"/>
      <c r="G567" s="4"/>
      <c r="H567" s="4"/>
      <c r="I567" s="4"/>
      <c r="J567" s="4"/>
      <c r="K567" s="4"/>
      <c r="L567" s="4"/>
      <c r="M567" s="4"/>
      <c r="N567" s="4"/>
      <c r="O567" s="4"/>
      <c r="P567" s="4"/>
    </row>
    <row r="568">
      <c r="A568" s="4"/>
      <c r="B568" s="4"/>
      <c r="C568" s="4"/>
      <c r="D568" s="4"/>
      <c r="E568" s="4"/>
      <c r="F568" s="4"/>
      <c r="G568" s="4"/>
      <c r="H568" s="4"/>
      <c r="I568" s="4"/>
      <c r="J568" s="4"/>
      <c r="K568" s="4"/>
      <c r="L568" s="4"/>
      <c r="M568" s="4"/>
      <c r="N568" s="4"/>
      <c r="O568" s="4"/>
      <c r="P568" s="4"/>
    </row>
    <row r="569">
      <c r="A569" s="4"/>
      <c r="B569" s="4"/>
      <c r="C569" s="4"/>
      <c r="D569" s="4"/>
      <c r="E569" s="4"/>
      <c r="F569" s="4"/>
      <c r="G569" s="4"/>
      <c r="H569" s="4"/>
      <c r="I569" s="4"/>
      <c r="J569" s="4"/>
      <c r="K569" s="4"/>
      <c r="L569" s="4"/>
      <c r="M569" s="4"/>
      <c r="N569" s="4"/>
      <c r="O569" s="4"/>
      <c r="P569" s="4"/>
    </row>
    <row r="570">
      <c r="A570" s="4"/>
      <c r="B570" s="4"/>
      <c r="C570" s="4"/>
      <c r="D570" s="4"/>
      <c r="E570" s="4"/>
      <c r="F570" s="4"/>
      <c r="G570" s="4"/>
      <c r="H570" s="4"/>
      <c r="I570" s="4"/>
      <c r="J570" s="4"/>
      <c r="K570" s="4"/>
      <c r="L570" s="4"/>
      <c r="M570" s="4"/>
      <c r="N570" s="4"/>
      <c r="O570" s="4"/>
      <c r="P570" s="4"/>
    </row>
    <row r="571">
      <c r="A571" s="4"/>
      <c r="B571" s="4"/>
      <c r="C571" s="4"/>
      <c r="D571" s="4"/>
      <c r="E571" s="4"/>
      <c r="F571" s="4"/>
      <c r="G571" s="4"/>
      <c r="H571" s="4"/>
      <c r="I571" s="4"/>
      <c r="J571" s="4"/>
      <c r="K571" s="4"/>
      <c r="L571" s="4"/>
      <c r="M571" s="4"/>
      <c r="N571" s="4"/>
      <c r="O571" s="4"/>
      <c r="P571" s="4"/>
    </row>
    <row r="572">
      <c r="A572" s="4"/>
      <c r="B572" s="4"/>
      <c r="C572" s="4"/>
      <c r="D572" s="4"/>
      <c r="E572" s="4"/>
      <c r="F572" s="4"/>
      <c r="G572" s="4"/>
      <c r="H572" s="4"/>
      <c r="I572" s="4"/>
      <c r="J572" s="4"/>
      <c r="K572" s="4"/>
      <c r="L572" s="4"/>
      <c r="M572" s="4"/>
      <c r="N572" s="4"/>
      <c r="O572" s="4"/>
      <c r="P572" s="4"/>
    </row>
    <row r="573">
      <c r="A573" s="4"/>
      <c r="B573" s="4"/>
      <c r="C573" s="4"/>
      <c r="D573" s="4"/>
      <c r="E573" s="4"/>
      <c r="F573" s="4"/>
      <c r="G573" s="4"/>
      <c r="H573" s="4"/>
      <c r="I573" s="4"/>
      <c r="J573" s="4"/>
      <c r="K573" s="4"/>
      <c r="L573" s="4"/>
      <c r="M573" s="4"/>
      <c r="N573" s="4"/>
      <c r="O573" s="4"/>
      <c r="P573" s="4"/>
    </row>
    <row r="574">
      <c r="A574" s="4"/>
      <c r="B574" s="4"/>
      <c r="C574" s="4"/>
      <c r="D574" s="4"/>
      <c r="E574" s="4"/>
      <c r="F574" s="4"/>
      <c r="G574" s="4"/>
      <c r="H574" s="4"/>
      <c r="I574" s="4"/>
      <c r="J574" s="4"/>
      <c r="K574" s="4"/>
      <c r="L574" s="4"/>
      <c r="M574" s="4"/>
      <c r="N574" s="4"/>
      <c r="O574" s="4"/>
      <c r="P574" s="4"/>
    </row>
    <row r="575">
      <c r="A575" s="4"/>
      <c r="B575" s="4"/>
      <c r="C575" s="4"/>
      <c r="D575" s="4"/>
      <c r="E575" s="4"/>
      <c r="F575" s="4"/>
      <c r="G575" s="4"/>
      <c r="H575" s="4"/>
      <c r="I575" s="4"/>
      <c r="J575" s="4"/>
      <c r="K575" s="4"/>
      <c r="L575" s="4"/>
      <c r="M575" s="4"/>
      <c r="N575" s="4"/>
      <c r="O575" s="4"/>
      <c r="P575" s="4"/>
    </row>
    <row r="576">
      <c r="A576" s="4"/>
      <c r="B576" s="4"/>
      <c r="C576" s="4"/>
      <c r="D576" s="4"/>
      <c r="E576" s="4"/>
      <c r="F576" s="4"/>
      <c r="G576" s="4"/>
      <c r="H576" s="4"/>
      <c r="I576" s="4"/>
      <c r="J576" s="4"/>
      <c r="K576" s="4"/>
      <c r="L576" s="4"/>
      <c r="M576" s="4"/>
      <c r="N576" s="4"/>
      <c r="O576" s="4"/>
      <c r="P576" s="4"/>
    </row>
    <row r="577">
      <c r="A577" s="4"/>
      <c r="B577" s="4"/>
      <c r="C577" s="4"/>
      <c r="D577" s="4"/>
      <c r="E577" s="4"/>
      <c r="F577" s="4"/>
      <c r="G577" s="4"/>
      <c r="H577" s="4"/>
      <c r="I577" s="4"/>
      <c r="J577" s="4"/>
      <c r="K577" s="4"/>
      <c r="L577" s="4"/>
      <c r="M577" s="4"/>
      <c r="N577" s="4"/>
      <c r="O577" s="4"/>
      <c r="P577" s="4"/>
    </row>
    <row r="578">
      <c r="A578" s="4"/>
      <c r="B578" s="4"/>
      <c r="C578" s="4"/>
      <c r="D578" s="4"/>
      <c r="E578" s="4"/>
      <c r="F578" s="4"/>
      <c r="G578" s="4"/>
      <c r="H578" s="4"/>
      <c r="I578" s="4"/>
      <c r="J578" s="4"/>
      <c r="K578" s="4"/>
      <c r="L578" s="4"/>
      <c r="M578" s="4"/>
      <c r="N578" s="4"/>
      <c r="O578" s="4"/>
      <c r="P578" s="4"/>
    </row>
    <row r="579">
      <c r="A579" s="4"/>
      <c r="B579" s="4"/>
      <c r="C579" s="4"/>
      <c r="D579" s="4"/>
      <c r="E579" s="4"/>
      <c r="F579" s="4"/>
      <c r="G579" s="4"/>
      <c r="H579" s="4"/>
      <c r="I579" s="4"/>
      <c r="J579" s="4"/>
      <c r="K579" s="4"/>
      <c r="L579" s="4"/>
      <c r="M579" s="4"/>
      <c r="N579" s="4"/>
      <c r="O579" s="4"/>
      <c r="P579" s="4"/>
    </row>
    <row r="580">
      <c r="A580" s="4"/>
      <c r="B580" s="4"/>
      <c r="C580" s="4"/>
      <c r="D580" s="4"/>
      <c r="E580" s="4"/>
      <c r="F580" s="4"/>
      <c r="G580" s="4"/>
      <c r="H580" s="4"/>
      <c r="I580" s="4"/>
      <c r="J580" s="4"/>
      <c r="K580" s="4"/>
      <c r="L580" s="4"/>
      <c r="M580" s="4"/>
      <c r="N580" s="4"/>
      <c r="O580" s="4"/>
      <c r="P580" s="4"/>
    </row>
    <row r="581">
      <c r="A581" s="4"/>
      <c r="B581" s="4"/>
      <c r="C581" s="4"/>
      <c r="D581" s="4"/>
      <c r="E581" s="4"/>
      <c r="F581" s="4"/>
      <c r="G581" s="4"/>
      <c r="H581" s="4"/>
      <c r="I581" s="4"/>
      <c r="J581" s="4"/>
      <c r="K581" s="4"/>
      <c r="L581" s="4"/>
      <c r="M581" s="4"/>
      <c r="N581" s="4"/>
      <c r="O581" s="4"/>
      <c r="P581" s="4"/>
    </row>
    <row r="582">
      <c r="A582" s="4"/>
      <c r="B582" s="4"/>
      <c r="C582" s="4"/>
      <c r="D582" s="4"/>
      <c r="E582" s="4"/>
      <c r="F582" s="4"/>
      <c r="G582" s="4"/>
      <c r="H582" s="4"/>
      <c r="I582" s="4"/>
      <c r="J582" s="4"/>
      <c r="K582" s="4"/>
      <c r="L582" s="4"/>
      <c r="M582" s="4"/>
      <c r="N582" s="4"/>
      <c r="O582" s="4"/>
      <c r="P582" s="4"/>
    </row>
    <row r="583">
      <c r="A583" s="4"/>
      <c r="B583" s="4"/>
      <c r="C583" s="4"/>
      <c r="D583" s="4"/>
      <c r="E583" s="4"/>
      <c r="F583" s="4"/>
      <c r="G583" s="4"/>
      <c r="H583" s="4"/>
      <c r="I583" s="4"/>
      <c r="J583" s="4"/>
      <c r="K583" s="4"/>
      <c r="L583" s="4"/>
      <c r="M583" s="4"/>
      <c r="N583" s="4"/>
      <c r="O583" s="4"/>
      <c r="P583" s="4"/>
    </row>
    <row r="584">
      <c r="A584" s="4"/>
      <c r="B584" s="4"/>
      <c r="C584" s="4"/>
      <c r="D584" s="4"/>
      <c r="E584" s="4"/>
      <c r="F584" s="4"/>
      <c r="G584" s="4"/>
      <c r="H584" s="4"/>
      <c r="I584" s="4"/>
      <c r="J584" s="4"/>
      <c r="K584" s="4"/>
      <c r="L584" s="4"/>
      <c r="M584" s="4"/>
      <c r="N584" s="4"/>
      <c r="O584" s="4"/>
      <c r="P584" s="4"/>
    </row>
    <row r="585">
      <c r="A585" s="4"/>
      <c r="B585" s="4"/>
      <c r="C585" s="4"/>
      <c r="D585" s="4"/>
      <c r="E585" s="4"/>
      <c r="F585" s="4"/>
      <c r="G585" s="4"/>
      <c r="H585" s="4"/>
      <c r="I585" s="4"/>
      <c r="J585" s="4"/>
      <c r="K585" s="4"/>
      <c r="L585" s="4"/>
      <c r="M585" s="4"/>
      <c r="N585" s="4"/>
      <c r="O585" s="4"/>
      <c r="P585" s="4"/>
    </row>
    <row r="586">
      <c r="A586" s="4"/>
      <c r="B586" s="4"/>
      <c r="C586" s="4"/>
      <c r="D586" s="4"/>
      <c r="E586" s="4"/>
      <c r="F586" s="4"/>
      <c r="G586" s="4"/>
      <c r="H586" s="4"/>
      <c r="I586" s="4"/>
      <c r="J586" s="4"/>
      <c r="K586" s="4"/>
      <c r="L586" s="4"/>
      <c r="M586" s="4"/>
      <c r="N586" s="4"/>
      <c r="O586" s="4"/>
      <c r="P586" s="4"/>
    </row>
    <row r="587">
      <c r="A587" s="4"/>
      <c r="B587" s="4"/>
      <c r="C587" s="4"/>
      <c r="D587" s="4"/>
      <c r="E587" s="4"/>
      <c r="F587" s="4"/>
      <c r="G587" s="4"/>
      <c r="H587" s="4"/>
      <c r="I587" s="4"/>
      <c r="J587" s="4"/>
      <c r="K587" s="4"/>
      <c r="L587" s="4"/>
      <c r="M587" s="4"/>
      <c r="N587" s="4"/>
      <c r="O587" s="4"/>
      <c r="P587" s="4"/>
    </row>
    <row r="588">
      <c r="A588" s="4"/>
      <c r="B588" s="4"/>
      <c r="C588" s="4"/>
      <c r="D588" s="4"/>
      <c r="E588" s="4"/>
      <c r="F588" s="4"/>
      <c r="G588" s="4"/>
      <c r="H588" s="4"/>
      <c r="I588" s="4"/>
      <c r="J588" s="4"/>
      <c r="K588" s="4"/>
      <c r="L588" s="4"/>
      <c r="M588" s="4"/>
      <c r="N588" s="4"/>
      <c r="O588" s="4"/>
      <c r="P588" s="4"/>
    </row>
    <row r="589">
      <c r="A589" s="4"/>
      <c r="B589" s="4"/>
      <c r="C589" s="4"/>
      <c r="D589" s="4"/>
      <c r="E589" s="4"/>
      <c r="F589" s="4"/>
      <c r="G589" s="4"/>
      <c r="H589" s="4"/>
      <c r="I589" s="4"/>
      <c r="J589" s="4"/>
      <c r="K589" s="4"/>
      <c r="L589" s="4"/>
      <c r="M589" s="4"/>
      <c r="N589" s="4"/>
      <c r="O589" s="4"/>
      <c r="P589" s="4"/>
    </row>
    <row r="590">
      <c r="A590" s="4"/>
      <c r="B590" s="4"/>
      <c r="C590" s="4"/>
      <c r="D590" s="4"/>
      <c r="E590" s="4"/>
      <c r="F590" s="4"/>
      <c r="G590" s="4"/>
      <c r="H590" s="4"/>
      <c r="I590" s="4"/>
      <c r="J590" s="4"/>
      <c r="K590" s="4"/>
      <c r="L590" s="4"/>
      <c r="M590" s="4"/>
      <c r="N590" s="4"/>
      <c r="O590" s="4"/>
      <c r="P590" s="4"/>
    </row>
    <row r="591">
      <c r="A591" s="4"/>
      <c r="B591" s="4"/>
      <c r="C591" s="4"/>
      <c r="D591" s="4"/>
      <c r="E591" s="4"/>
      <c r="F591" s="4"/>
      <c r="G591" s="4"/>
      <c r="H591" s="4"/>
      <c r="I591" s="4"/>
      <c r="J591" s="4"/>
      <c r="K591" s="4"/>
      <c r="L591" s="4"/>
      <c r="M591" s="4"/>
      <c r="N591" s="4"/>
      <c r="O591" s="4"/>
      <c r="P591" s="4"/>
    </row>
    <row r="592">
      <c r="A592" s="4"/>
      <c r="B592" s="4"/>
      <c r="C592" s="4"/>
      <c r="D592" s="4"/>
      <c r="E592" s="4"/>
      <c r="F592" s="4"/>
      <c r="G592" s="4"/>
      <c r="H592" s="4"/>
      <c r="I592" s="4"/>
      <c r="J592" s="4"/>
      <c r="K592" s="4"/>
      <c r="L592" s="4"/>
      <c r="M592" s="4"/>
      <c r="N592" s="4"/>
      <c r="O592" s="4"/>
      <c r="P592" s="4"/>
    </row>
    <row r="593">
      <c r="A593" s="4"/>
      <c r="B593" s="4"/>
      <c r="C593" s="4"/>
      <c r="D593" s="4"/>
      <c r="E593" s="4"/>
      <c r="F593" s="4"/>
      <c r="G593" s="4"/>
      <c r="H593" s="4"/>
      <c r="I593" s="4"/>
      <c r="J593" s="4"/>
      <c r="K593" s="4"/>
      <c r="L593" s="4"/>
      <c r="M593" s="4"/>
      <c r="N593" s="4"/>
      <c r="O593" s="4"/>
      <c r="P593" s="4"/>
    </row>
    <row r="594">
      <c r="A594" s="4"/>
      <c r="B594" s="4"/>
      <c r="C594" s="4"/>
      <c r="D594" s="4"/>
      <c r="E594" s="4"/>
      <c r="F594" s="4"/>
      <c r="G594" s="4"/>
      <c r="H594" s="4"/>
      <c r="I594" s="4"/>
      <c r="J594" s="4"/>
      <c r="K594" s="4"/>
      <c r="L594" s="4"/>
      <c r="M594" s="4"/>
      <c r="N594" s="4"/>
      <c r="O594" s="4"/>
      <c r="P594" s="4"/>
    </row>
    <row r="595">
      <c r="A595" s="4"/>
      <c r="B595" s="4"/>
      <c r="C595" s="4"/>
      <c r="D595" s="4"/>
      <c r="E595" s="4"/>
      <c r="F595" s="4"/>
      <c r="G595" s="4"/>
      <c r="H595" s="4"/>
      <c r="I595" s="4"/>
      <c r="J595" s="4"/>
      <c r="K595" s="4"/>
      <c r="L595" s="4"/>
      <c r="M595" s="4"/>
      <c r="N595" s="4"/>
      <c r="O595" s="4"/>
      <c r="P595" s="4"/>
    </row>
    <row r="596">
      <c r="A596" s="4"/>
      <c r="B596" s="4"/>
      <c r="C596" s="4"/>
      <c r="D596" s="4"/>
      <c r="E596" s="4"/>
      <c r="F596" s="4"/>
      <c r="G596" s="4"/>
      <c r="H596" s="4"/>
      <c r="I596" s="4"/>
      <c r="J596" s="4"/>
      <c r="K596" s="4"/>
      <c r="L596" s="4"/>
      <c r="M596" s="4"/>
      <c r="N596" s="4"/>
      <c r="O596" s="4"/>
      <c r="P596" s="4"/>
    </row>
    <row r="597">
      <c r="A597" s="4"/>
      <c r="B597" s="4"/>
      <c r="C597" s="4"/>
      <c r="D597" s="4"/>
      <c r="E597" s="4"/>
      <c r="F597" s="4"/>
      <c r="G597" s="4"/>
      <c r="H597" s="4"/>
      <c r="I597" s="4"/>
      <c r="J597" s="4"/>
      <c r="K597" s="4"/>
      <c r="L597" s="4"/>
      <c r="M597" s="4"/>
      <c r="N597" s="4"/>
      <c r="O597" s="4"/>
      <c r="P597" s="4"/>
    </row>
    <row r="598">
      <c r="A598" s="4"/>
      <c r="B598" s="4"/>
      <c r="C598" s="4"/>
      <c r="D598" s="4"/>
      <c r="E598" s="4"/>
      <c r="F598" s="4"/>
      <c r="G598" s="4"/>
      <c r="H598" s="4"/>
      <c r="I598" s="4"/>
      <c r="J598" s="4"/>
      <c r="K598" s="4"/>
      <c r="L598" s="4"/>
      <c r="M598" s="4"/>
      <c r="N598" s="4"/>
      <c r="O598" s="4"/>
      <c r="P598" s="4"/>
    </row>
    <row r="599">
      <c r="A599" s="4"/>
      <c r="B599" s="4"/>
      <c r="C599" s="4"/>
      <c r="D599" s="4"/>
      <c r="E599" s="4"/>
      <c r="F599" s="4"/>
      <c r="G599" s="4"/>
      <c r="H599" s="4"/>
      <c r="I599" s="4"/>
      <c r="J599" s="4"/>
      <c r="K599" s="4"/>
      <c r="L599" s="4"/>
      <c r="M599" s="4"/>
      <c r="N599" s="4"/>
      <c r="O599" s="4"/>
      <c r="P599" s="4"/>
    </row>
    <row r="600">
      <c r="A600" s="4"/>
      <c r="B600" s="4"/>
      <c r="C600" s="4"/>
      <c r="D600" s="4"/>
      <c r="E600" s="4"/>
      <c r="F600" s="4"/>
      <c r="G600" s="4"/>
      <c r="H600" s="4"/>
      <c r="I600" s="4"/>
      <c r="J600" s="4"/>
      <c r="K600" s="4"/>
      <c r="L600" s="4"/>
      <c r="M600" s="4"/>
      <c r="N600" s="4"/>
      <c r="O600" s="4"/>
      <c r="P600" s="4"/>
    </row>
    <row r="601">
      <c r="A601" s="4"/>
      <c r="B601" s="4"/>
      <c r="C601" s="4"/>
      <c r="D601" s="4"/>
      <c r="E601" s="4"/>
      <c r="F601" s="4"/>
      <c r="G601" s="4"/>
      <c r="H601" s="4"/>
      <c r="I601" s="4"/>
      <c r="J601" s="4"/>
      <c r="K601" s="4"/>
      <c r="L601" s="4"/>
      <c r="M601" s="4"/>
      <c r="N601" s="4"/>
      <c r="O601" s="4"/>
      <c r="P601" s="4"/>
    </row>
    <row r="602">
      <c r="A602" s="4"/>
      <c r="B602" s="4"/>
      <c r="C602" s="4"/>
      <c r="D602" s="4"/>
      <c r="E602" s="4"/>
      <c r="F602" s="4"/>
      <c r="G602" s="4"/>
      <c r="H602" s="4"/>
      <c r="I602" s="4"/>
      <c r="J602" s="4"/>
      <c r="K602" s="4"/>
      <c r="L602" s="4"/>
      <c r="M602" s="4"/>
      <c r="N602" s="4"/>
      <c r="O602" s="4"/>
      <c r="P602" s="4"/>
    </row>
    <row r="603">
      <c r="A603" s="4"/>
      <c r="B603" s="4"/>
      <c r="C603" s="4"/>
      <c r="D603" s="4"/>
      <c r="E603" s="4"/>
      <c r="F603" s="4"/>
      <c r="G603" s="4"/>
      <c r="H603" s="4"/>
      <c r="I603" s="4"/>
      <c r="J603" s="4"/>
      <c r="K603" s="4"/>
      <c r="L603" s="4"/>
      <c r="M603" s="4"/>
      <c r="N603" s="4"/>
      <c r="O603" s="4"/>
      <c r="P603" s="4"/>
    </row>
    <row r="604">
      <c r="A604" s="4"/>
      <c r="B604" s="4"/>
      <c r="C604" s="4"/>
      <c r="D604" s="4"/>
      <c r="E604" s="4"/>
      <c r="F604" s="4"/>
      <c r="G604" s="4"/>
      <c r="H604" s="4"/>
      <c r="I604" s="4"/>
      <c r="J604" s="4"/>
      <c r="K604" s="4"/>
      <c r="L604" s="4"/>
      <c r="M604" s="4"/>
      <c r="N604" s="4"/>
      <c r="O604" s="4"/>
      <c r="P604" s="4"/>
    </row>
    <row r="605">
      <c r="A605" s="4"/>
      <c r="B605" s="4"/>
      <c r="C605" s="4"/>
      <c r="D605" s="4"/>
      <c r="E605" s="4"/>
      <c r="F605" s="4"/>
      <c r="G605" s="4"/>
      <c r="H605" s="4"/>
      <c r="I605" s="4"/>
      <c r="J605" s="4"/>
      <c r="K605" s="4"/>
      <c r="L605" s="4"/>
      <c r="M605" s="4"/>
      <c r="N605" s="4"/>
      <c r="O605" s="4"/>
      <c r="P605" s="4"/>
    </row>
    <row r="606">
      <c r="A606" s="4"/>
      <c r="B606" s="4"/>
      <c r="C606" s="4"/>
      <c r="D606" s="4"/>
      <c r="E606" s="4"/>
      <c r="F606" s="4"/>
      <c r="G606" s="4"/>
      <c r="H606" s="4"/>
      <c r="I606" s="4"/>
      <c r="J606" s="4"/>
      <c r="K606" s="4"/>
      <c r="L606" s="4"/>
      <c r="M606" s="4"/>
      <c r="N606" s="4"/>
      <c r="O606" s="4"/>
      <c r="P606" s="4"/>
    </row>
    <row r="607">
      <c r="A607" s="4"/>
      <c r="B607" s="4"/>
      <c r="C607" s="4"/>
      <c r="D607" s="4"/>
      <c r="E607" s="4"/>
      <c r="F607" s="4"/>
      <c r="G607" s="4"/>
      <c r="H607" s="4"/>
      <c r="I607" s="4"/>
      <c r="J607" s="4"/>
      <c r="K607" s="4"/>
      <c r="L607" s="4"/>
      <c r="M607" s="4"/>
      <c r="N607" s="4"/>
      <c r="O607" s="4"/>
      <c r="P607" s="4"/>
    </row>
    <row r="608">
      <c r="A608" s="4"/>
      <c r="B608" s="4"/>
      <c r="C608" s="4"/>
      <c r="D608" s="4"/>
      <c r="E608" s="4"/>
      <c r="F608" s="4"/>
      <c r="G608" s="4"/>
      <c r="H608" s="4"/>
      <c r="I608" s="4"/>
      <c r="J608" s="4"/>
      <c r="K608" s="4"/>
      <c r="L608" s="4"/>
      <c r="M608" s="4"/>
      <c r="N608" s="4"/>
      <c r="O608" s="4"/>
      <c r="P608" s="4"/>
    </row>
    <row r="609">
      <c r="A609" s="4"/>
      <c r="B609" s="4"/>
      <c r="C609" s="4"/>
      <c r="D609" s="4"/>
      <c r="E609" s="4"/>
      <c r="F609" s="4"/>
      <c r="G609" s="4"/>
      <c r="H609" s="4"/>
      <c r="I609" s="4"/>
      <c r="J609" s="4"/>
      <c r="K609" s="4"/>
      <c r="L609" s="4"/>
      <c r="M609" s="4"/>
      <c r="N609" s="4"/>
      <c r="O609" s="4"/>
      <c r="P609" s="4"/>
    </row>
    <row r="610">
      <c r="A610" s="4"/>
      <c r="B610" s="4"/>
      <c r="C610" s="4"/>
      <c r="D610" s="4"/>
      <c r="E610" s="4"/>
      <c r="F610" s="4"/>
      <c r="G610" s="4"/>
      <c r="H610" s="4"/>
      <c r="I610" s="4"/>
      <c r="J610" s="4"/>
      <c r="K610" s="4"/>
      <c r="L610" s="4"/>
      <c r="M610" s="4"/>
      <c r="N610" s="4"/>
      <c r="O610" s="4"/>
      <c r="P610" s="4"/>
    </row>
    <row r="611">
      <c r="A611" s="4"/>
      <c r="B611" s="4"/>
      <c r="C611" s="4"/>
      <c r="D611" s="4"/>
      <c r="E611" s="4"/>
      <c r="F611" s="4"/>
      <c r="G611" s="4"/>
      <c r="H611" s="4"/>
      <c r="I611" s="4"/>
      <c r="J611" s="4"/>
      <c r="K611" s="4"/>
      <c r="L611" s="4"/>
      <c r="M611" s="4"/>
      <c r="N611" s="4"/>
      <c r="O611" s="4"/>
      <c r="P611" s="4"/>
    </row>
    <row r="612">
      <c r="A612" s="4"/>
      <c r="B612" s="4"/>
      <c r="C612" s="4"/>
      <c r="D612" s="4"/>
      <c r="E612" s="4"/>
      <c r="F612" s="4"/>
      <c r="G612" s="4"/>
      <c r="H612" s="4"/>
      <c r="I612" s="4"/>
      <c r="J612" s="4"/>
      <c r="K612" s="4"/>
      <c r="L612" s="4"/>
      <c r="M612" s="4"/>
      <c r="N612" s="4"/>
      <c r="O612" s="4"/>
      <c r="P612" s="4"/>
    </row>
    <row r="613">
      <c r="A613" s="4"/>
      <c r="B613" s="4"/>
      <c r="C613" s="4"/>
      <c r="D613" s="4"/>
      <c r="E613" s="4"/>
      <c r="F613" s="4"/>
      <c r="G613" s="4"/>
      <c r="H613" s="4"/>
      <c r="I613" s="4"/>
      <c r="J613" s="4"/>
      <c r="K613" s="4"/>
      <c r="L613" s="4"/>
      <c r="M613" s="4"/>
      <c r="N613" s="4"/>
      <c r="O613" s="4"/>
      <c r="P613" s="4"/>
    </row>
    <row r="614">
      <c r="A614" s="4"/>
      <c r="B614" s="4"/>
      <c r="C614" s="4"/>
      <c r="D614" s="4"/>
      <c r="E614" s="4"/>
      <c r="F614" s="4"/>
      <c r="G614" s="4"/>
      <c r="H614" s="4"/>
      <c r="I614" s="4"/>
      <c r="J614" s="4"/>
      <c r="K614" s="4"/>
      <c r="L614" s="4"/>
      <c r="M614" s="4"/>
      <c r="N614" s="4"/>
      <c r="O614" s="4"/>
      <c r="P614" s="4"/>
    </row>
    <row r="615">
      <c r="A615" s="4"/>
      <c r="B615" s="4"/>
      <c r="C615" s="4"/>
      <c r="D615" s="4"/>
      <c r="E615" s="4"/>
      <c r="F615" s="4"/>
      <c r="G615" s="4"/>
      <c r="H615" s="4"/>
      <c r="I615" s="4"/>
      <c r="J615" s="4"/>
      <c r="K615" s="4"/>
      <c r="L615" s="4"/>
      <c r="M615" s="4"/>
      <c r="N615" s="4"/>
      <c r="O615" s="4"/>
      <c r="P615" s="4"/>
    </row>
    <row r="616">
      <c r="A616" s="4"/>
      <c r="B616" s="4"/>
      <c r="C616" s="4"/>
      <c r="D616" s="4"/>
      <c r="E616" s="4"/>
      <c r="F616" s="4"/>
      <c r="G616" s="4"/>
      <c r="H616" s="4"/>
      <c r="I616" s="4"/>
      <c r="J616" s="4"/>
      <c r="K616" s="4"/>
      <c r="L616" s="4"/>
      <c r="M616" s="4"/>
      <c r="N616" s="4"/>
      <c r="O616" s="4"/>
      <c r="P616" s="4"/>
    </row>
    <row r="617">
      <c r="A617" s="4"/>
      <c r="B617" s="4"/>
      <c r="C617" s="4"/>
      <c r="D617" s="4"/>
      <c r="E617" s="4"/>
      <c r="F617" s="4"/>
      <c r="G617" s="4"/>
      <c r="H617" s="4"/>
      <c r="I617" s="4"/>
      <c r="J617" s="4"/>
      <c r="K617" s="4"/>
      <c r="L617" s="4"/>
      <c r="M617" s="4"/>
      <c r="N617" s="4"/>
      <c r="O617" s="4"/>
      <c r="P617" s="4"/>
    </row>
    <row r="618">
      <c r="A618" s="4"/>
      <c r="B618" s="4"/>
      <c r="C618" s="4"/>
      <c r="D618" s="4"/>
      <c r="E618" s="4"/>
      <c r="F618" s="4"/>
      <c r="G618" s="4"/>
      <c r="H618" s="4"/>
      <c r="I618" s="4"/>
      <c r="J618" s="4"/>
      <c r="K618" s="4"/>
      <c r="L618" s="4"/>
      <c r="M618" s="4"/>
      <c r="N618" s="4"/>
      <c r="O618" s="4"/>
      <c r="P618" s="4"/>
    </row>
    <row r="619">
      <c r="A619" s="4"/>
      <c r="B619" s="4"/>
      <c r="C619" s="4"/>
      <c r="D619" s="4"/>
      <c r="E619" s="4"/>
      <c r="F619" s="4"/>
      <c r="G619" s="4"/>
      <c r="H619" s="4"/>
      <c r="I619" s="4"/>
      <c r="J619" s="4"/>
      <c r="K619" s="4"/>
      <c r="L619" s="4"/>
      <c r="M619" s="4"/>
      <c r="N619" s="4"/>
      <c r="O619" s="4"/>
      <c r="P619" s="4"/>
    </row>
    <row r="620">
      <c r="A620" s="4"/>
      <c r="B620" s="4"/>
      <c r="C620" s="4"/>
      <c r="D620" s="4"/>
      <c r="E620" s="4"/>
      <c r="F620" s="4"/>
      <c r="G620" s="4"/>
      <c r="H620" s="4"/>
      <c r="I620" s="4"/>
      <c r="J620" s="4"/>
      <c r="K620" s="4"/>
      <c r="L620" s="4"/>
      <c r="M620" s="4"/>
      <c r="N620" s="4"/>
      <c r="O620" s="4"/>
      <c r="P620" s="4"/>
    </row>
    <row r="621">
      <c r="A621" s="4"/>
      <c r="B621" s="4"/>
      <c r="C621" s="4"/>
      <c r="D621" s="4"/>
      <c r="E621" s="4"/>
      <c r="F621" s="4"/>
      <c r="G621" s="4"/>
      <c r="H621" s="4"/>
      <c r="I621" s="4"/>
      <c r="J621" s="4"/>
      <c r="K621" s="4"/>
      <c r="L621" s="4"/>
      <c r="M621" s="4"/>
      <c r="N621" s="4"/>
      <c r="O621" s="4"/>
      <c r="P621" s="4"/>
    </row>
    <row r="622">
      <c r="A622" s="4"/>
      <c r="B622" s="4"/>
      <c r="C622" s="4"/>
      <c r="D622" s="4"/>
      <c r="E622" s="4"/>
      <c r="F622" s="4"/>
      <c r="G622" s="4"/>
      <c r="H622" s="4"/>
      <c r="I622" s="4"/>
      <c r="J622" s="4"/>
      <c r="K622" s="4"/>
      <c r="L622" s="4"/>
      <c r="M622" s="4"/>
      <c r="N622" s="4"/>
      <c r="O622" s="4"/>
      <c r="P622" s="4"/>
    </row>
    <row r="623">
      <c r="A623" s="4"/>
      <c r="B623" s="4"/>
      <c r="C623" s="4"/>
      <c r="D623" s="4"/>
      <c r="E623" s="4"/>
      <c r="F623" s="4"/>
      <c r="G623" s="4"/>
      <c r="H623" s="4"/>
      <c r="I623" s="4"/>
      <c r="J623" s="4"/>
      <c r="K623" s="4"/>
      <c r="L623" s="4"/>
      <c r="M623" s="4"/>
      <c r="N623" s="4"/>
      <c r="O623" s="4"/>
      <c r="P623" s="4"/>
    </row>
    <row r="624">
      <c r="A624" s="4"/>
      <c r="B624" s="4"/>
      <c r="C624" s="4"/>
      <c r="D624" s="4"/>
      <c r="E624" s="4"/>
      <c r="F624" s="4"/>
      <c r="G624" s="4"/>
      <c r="H624" s="4"/>
      <c r="I624" s="4"/>
      <c r="J624" s="4"/>
      <c r="K624" s="4"/>
      <c r="L624" s="4"/>
      <c r="M624" s="4"/>
      <c r="N624" s="4"/>
      <c r="O624" s="4"/>
      <c r="P624" s="4"/>
    </row>
    <row r="625">
      <c r="A625" s="4"/>
      <c r="B625" s="4"/>
      <c r="C625" s="4"/>
      <c r="D625" s="4"/>
      <c r="E625" s="4"/>
      <c r="F625" s="4"/>
      <c r="G625" s="4"/>
      <c r="H625" s="4"/>
      <c r="I625" s="4"/>
      <c r="J625" s="4"/>
      <c r="K625" s="4"/>
      <c r="L625" s="4"/>
      <c r="M625" s="4"/>
      <c r="N625" s="4"/>
      <c r="O625" s="4"/>
      <c r="P625" s="4"/>
    </row>
    <row r="626">
      <c r="A626" s="4"/>
      <c r="B626" s="4"/>
      <c r="C626" s="4"/>
      <c r="D626" s="4"/>
      <c r="E626" s="4"/>
      <c r="F626" s="4"/>
      <c r="G626" s="4"/>
      <c r="H626" s="4"/>
      <c r="I626" s="4"/>
      <c r="J626" s="4"/>
      <c r="K626" s="4"/>
      <c r="L626" s="4"/>
      <c r="M626" s="4"/>
      <c r="N626" s="4"/>
      <c r="O626" s="4"/>
      <c r="P626" s="4"/>
    </row>
    <row r="627">
      <c r="A627" s="4"/>
      <c r="B627" s="4"/>
      <c r="C627" s="4"/>
      <c r="D627" s="4"/>
      <c r="E627" s="4"/>
      <c r="F627" s="4"/>
      <c r="G627" s="4"/>
      <c r="H627" s="4"/>
      <c r="I627" s="4"/>
      <c r="J627" s="4"/>
      <c r="K627" s="4"/>
      <c r="L627" s="4"/>
      <c r="M627" s="4"/>
      <c r="N627" s="4"/>
      <c r="O627" s="4"/>
      <c r="P627" s="4"/>
    </row>
    <row r="628">
      <c r="A628" s="4"/>
      <c r="B628" s="4"/>
      <c r="C628" s="4"/>
      <c r="D628" s="4"/>
      <c r="E628" s="4"/>
      <c r="F628" s="4"/>
      <c r="G628" s="4"/>
      <c r="H628" s="4"/>
      <c r="I628" s="4"/>
      <c r="J628" s="4"/>
      <c r="K628" s="4"/>
      <c r="L628" s="4"/>
      <c r="M628" s="4"/>
      <c r="N628" s="4"/>
      <c r="O628" s="4"/>
      <c r="P628" s="4"/>
    </row>
    <row r="629">
      <c r="A629" s="4"/>
      <c r="B629" s="4"/>
      <c r="C629" s="4"/>
      <c r="D629" s="4"/>
      <c r="E629" s="4"/>
      <c r="F629" s="4"/>
      <c r="G629" s="4"/>
      <c r="H629" s="4"/>
      <c r="I629" s="4"/>
      <c r="J629" s="4"/>
      <c r="K629" s="4"/>
      <c r="L629" s="4"/>
      <c r="M629" s="4"/>
      <c r="N629" s="4"/>
      <c r="O629" s="4"/>
      <c r="P629" s="4"/>
    </row>
    <row r="630">
      <c r="A630" s="4"/>
      <c r="B630" s="4"/>
      <c r="C630" s="4"/>
      <c r="D630" s="4"/>
      <c r="E630" s="4"/>
      <c r="F630" s="4"/>
      <c r="G630" s="4"/>
      <c r="H630" s="4"/>
      <c r="I630" s="4"/>
      <c r="J630" s="4"/>
      <c r="K630" s="4"/>
      <c r="L630" s="4"/>
      <c r="M630" s="4"/>
      <c r="N630" s="4"/>
      <c r="O630" s="4"/>
      <c r="P630" s="4"/>
    </row>
    <row r="631">
      <c r="A631" s="4"/>
      <c r="B631" s="4"/>
      <c r="C631" s="4"/>
      <c r="D631" s="4"/>
      <c r="E631" s="4"/>
      <c r="F631" s="4"/>
      <c r="G631" s="4"/>
      <c r="H631" s="4"/>
      <c r="I631" s="4"/>
      <c r="J631" s="4"/>
      <c r="K631" s="4"/>
      <c r="L631" s="4"/>
      <c r="M631" s="4"/>
      <c r="N631" s="4"/>
      <c r="O631" s="4"/>
      <c r="P631" s="4"/>
    </row>
    <row r="632">
      <c r="A632" s="4"/>
      <c r="B632" s="4"/>
      <c r="C632" s="4"/>
      <c r="D632" s="4"/>
      <c r="E632" s="4"/>
      <c r="F632" s="4"/>
      <c r="G632" s="4"/>
      <c r="H632" s="4"/>
      <c r="I632" s="4"/>
      <c r="J632" s="4"/>
      <c r="K632" s="4"/>
      <c r="L632" s="4"/>
      <c r="M632" s="4"/>
      <c r="N632" s="4"/>
      <c r="O632" s="4"/>
      <c r="P632" s="4"/>
    </row>
    <row r="633">
      <c r="A633" s="4"/>
      <c r="B633" s="4"/>
      <c r="C633" s="4"/>
      <c r="D633" s="4"/>
      <c r="E633" s="4"/>
      <c r="F633" s="4"/>
      <c r="G633" s="4"/>
      <c r="H633" s="4"/>
      <c r="I633" s="4"/>
      <c r="J633" s="4"/>
      <c r="K633" s="4"/>
      <c r="L633" s="4"/>
      <c r="M633" s="4"/>
      <c r="N633" s="4"/>
      <c r="O633" s="4"/>
      <c r="P633" s="4"/>
    </row>
    <row r="634">
      <c r="A634" s="4"/>
      <c r="B634" s="4"/>
      <c r="C634" s="4"/>
      <c r="D634" s="4"/>
      <c r="E634" s="4"/>
      <c r="F634" s="4"/>
      <c r="G634" s="4"/>
      <c r="H634" s="4"/>
      <c r="I634" s="4"/>
      <c r="J634" s="4"/>
      <c r="K634" s="4"/>
      <c r="L634" s="4"/>
      <c r="M634" s="4"/>
      <c r="N634" s="4"/>
      <c r="O634" s="4"/>
      <c r="P634" s="4"/>
    </row>
    <row r="635">
      <c r="A635" s="4"/>
      <c r="B635" s="4"/>
      <c r="C635" s="4"/>
      <c r="D635" s="4"/>
      <c r="E635" s="4"/>
      <c r="F635" s="4"/>
      <c r="G635" s="4"/>
      <c r="H635" s="4"/>
      <c r="I635" s="4"/>
      <c r="J635" s="4"/>
      <c r="K635" s="4"/>
      <c r="L635" s="4"/>
      <c r="M635" s="4"/>
      <c r="N635" s="4"/>
      <c r="O635" s="4"/>
      <c r="P635" s="4"/>
    </row>
    <row r="636">
      <c r="A636" s="4"/>
      <c r="B636" s="4"/>
      <c r="C636" s="4"/>
      <c r="D636" s="4"/>
      <c r="E636" s="4"/>
      <c r="F636" s="4"/>
      <c r="G636" s="4"/>
      <c r="H636" s="4"/>
      <c r="I636" s="4"/>
      <c r="J636" s="4"/>
      <c r="K636" s="4"/>
      <c r="L636" s="4"/>
      <c r="M636" s="4"/>
      <c r="N636" s="4"/>
      <c r="O636" s="4"/>
      <c r="P636" s="4"/>
    </row>
    <row r="637">
      <c r="A637" s="4"/>
      <c r="B637" s="4"/>
      <c r="C637" s="4"/>
      <c r="D637" s="4"/>
      <c r="E637" s="4"/>
      <c r="F637" s="4"/>
      <c r="G637" s="4"/>
      <c r="H637" s="4"/>
      <c r="I637" s="4"/>
      <c r="J637" s="4"/>
      <c r="K637" s="4"/>
      <c r="L637" s="4"/>
      <c r="M637" s="4"/>
      <c r="N637" s="4"/>
      <c r="O637" s="4"/>
      <c r="P637" s="4"/>
    </row>
    <row r="638">
      <c r="A638" s="4"/>
      <c r="B638" s="4"/>
      <c r="C638" s="4"/>
      <c r="D638" s="4"/>
      <c r="E638" s="4"/>
      <c r="F638" s="4"/>
      <c r="G638" s="4"/>
      <c r="H638" s="4"/>
      <c r="I638" s="4"/>
      <c r="J638" s="4"/>
      <c r="K638" s="4"/>
      <c r="L638" s="4"/>
      <c r="M638" s="4"/>
      <c r="N638" s="4"/>
      <c r="O638" s="4"/>
      <c r="P638" s="4"/>
    </row>
    <row r="639">
      <c r="A639" s="4"/>
      <c r="B639" s="4"/>
      <c r="C639" s="4"/>
      <c r="D639" s="4"/>
      <c r="E639" s="4"/>
      <c r="F639" s="4"/>
      <c r="G639" s="4"/>
      <c r="H639" s="4"/>
      <c r="I639" s="4"/>
      <c r="J639" s="4"/>
      <c r="K639" s="4"/>
      <c r="L639" s="4"/>
      <c r="M639" s="4"/>
      <c r="N639" s="4"/>
      <c r="O639" s="4"/>
      <c r="P639" s="4"/>
    </row>
    <row r="640">
      <c r="A640" s="4"/>
      <c r="B640" s="4"/>
      <c r="C640" s="4"/>
      <c r="D640" s="4"/>
      <c r="E640" s="4"/>
      <c r="F640" s="4"/>
      <c r="G640" s="4"/>
      <c r="H640" s="4"/>
      <c r="I640" s="4"/>
      <c r="J640" s="4"/>
      <c r="K640" s="4"/>
      <c r="L640" s="4"/>
      <c r="M640" s="4"/>
      <c r="N640" s="4"/>
      <c r="O640" s="4"/>
      <c r="P640" s="4"/>
    </row>
    <row r="641">
      <c r="A641" s="4"/>
      <c r="B641" s="4"/>
      <c r="C641" s="4"/>
      <c r="D641" s="4"/>
      <c r="E641" s="4"/>
      <c r="F641" s="4"/>
      <c r="G641" s="4"/>
      <c r="H641" s="4"/>
      <c r="I641" s="4"/>
      <c r="J641" s="4"/>
      <c r="K641" s="4"/>
      <c r="L641" s="4"/>
      <c r="M641" s="4"/>
      <c r="N641" s="4"/>
      <c r="O641" s="4"/>
      <c r="P641" s="4"/>
    </row>
    <row r="642">
      <c r="A642" s="4"/>
      <c r="B642" s="4"/>
      <c r="C642" s="4"/>
      <c r="D642" s="4"/>
      <c r="E642" s="4"/>
      <c r="F642" s="4"/>
      <c r="G642" s="4"/>
      <c r="H642" s="4"/>
      <c r="I642" s="4"/>
      <c r="J642" s="4"/>
      <c r="K642" s="4"/>
      <c r="L642" s="4"/>
      <c r="M642" s="4"/>
      <c r="N642" s="4"/>
      <c r="O642" s="4"/>
      <c r="P642" s="4"/>
    </row>
    <row r="643">
      <c r="A643" s="4"/>
      <c r="B643" s="4"/>
      <c r="C643" s="4"/>
      <c r="D643" s="4"/>
      <c r="E643" s="4"/>
      <c r="F643" s="4"/>
      <c r="G643" s="4"/>
      <c r="H643" s="4"/>
      <c r="I643" s="4"/>
      <c r="J643" s="4"/>
      <c r="K643" s="4"/>
      <c r="L643" s="4"/>
      <c r="M643" s="4"/>
      <c r="N643" s="4"/>
      <c r="O643" s="4"/>
      <c r="P643" s="4"/>
    </row>
    <row r="644">
      <c r="A644" s="4"/>
      <c r="B644" s="4"/>
      <c r="C644" s="4"/>
      <c r="D644" s="4"/>
      <c r="E644" s="4"/>
      <c r="F644" s="4"/>
      <c r="G644" s="4"/>
      <c r="H644" s="4"/>
      <c r="I644" s="4"/>
      <c r="J644" s="4"/>
      <c r="K644" s="4"/>
      <c r="L644" s="4"/>
      <c r="M644" s="4"/>
      <c r="N644" s="4"/>
      <c r="O644" s="4"/>
      <c r="P644" s="4"/>
    </row>
    <row r="645">
      <c r="A645" s="4"/>
      <c r="B645" s="4"/>
      <c r="C645" s="4"/>
      <c r="D645" s="4"/>
      <c r="E645" s="4"/>
      <c r="F645" s="4"/>
      <c r="G645" s="4"/>
      <c r="H645" s="4"/>
      <c r="I645" s="4"/>
      <c r="J645" s="4"/>
      <c r="K645" s="4"/>
      <c r="L645" s="4"/>
      <c r="M645" s="4"/>
      <c r="N645" s="4"/>
      <c r="O645" s="4"/>
      <c r="P645" s="4"/>
    </row>
    <row r="646">
      <c r="A646" s="4"/>
      <c r="B646" s="4"/>
      <c r="C646" s="4"/>
      <c r="D646" s="4"/>
      <c r="E646" s="4"/>
      <c r="F646" s="4"/>
      <c r="G646" s="4"/>
      <c r="H646" s="4"/>
      <c r="I646" s="4"/>
      <c r="J646" s="4"/>
      <c r="K646" s="4"/>
      <c r="L646" s="4"/>
      <c r="M646" s="4"/>
      <c r="N646" s="4"/>
      <c r="O646" s="4"/>
      <c r="P646" s="4"/>
    </row>
    <row r="647">
      <c r="A647" s="4"/>
      <c r="B647" s="4"/>
      <c r="C647" s="4"/>
      <c r="D647" s="4"/>
      <c r="E647" s="4"/>
      <c r="F647" s="4"/>
      <c r="G647" s="4"/>
      <c r="H647" s="4"/>
      <c r="I647" s="4"/>
      <c r="J647" s="4"/>
      <c r="K647" s="4"/>
      <c r="L647" s="4"/>
      <c r="M647" s="4"/>
      <c r="N647" s="4"/>
      <c r="O647" s="4"/>
      <c r="P647" s="4"/>
    </row>
    <row r="648">
      <c r="A648" s="4"/>
      <c r="B648" s="4"/>
      <c r="C648" s="4"/>
      <c r="D648" s="4"/>
      <c r="E648" s="4"/>
      <c r="F648" s="4"/>
      <c r="G648" s="4"/>
      <c r="H648" s="4"/>
      <c r="I648" s="4"/>
      <c r="J648" s="4"/>
      <c r="K648" s="4"/>
      <c r="L648" s="4"/>
      <c r="M648" s="4"/>
      <c r="N648" s="4"/>
      <c r="O648" s="4"/>
      <c r="P648" s="4"/>
    </row>
    <row r="649">
      <c r="A649" s="4"/>
      <c r="B649" s="4"/>
      <c r="C649" s="4"/>
      <c r="D649" s="4"/>
      <c r="E649" s="4"/>
      <c r="F649" s="4"/>
      <c r="G649" s="4"/>
      <c r="H649" s="4"/>
      <c r="I649" s="4"/>
      <c r="J649" s="4"/>
      <c r="K649" s="4"/>
      <c r="L649" s="4"/>
      <c r="M649" s="4"/>
      <c r="N649" s="4"/>
      <c r="O649" s="4"/>
      <c r="P649" s="4"/>
    </row>
    <row r="650">
      <c r="A650" s="4"/>
      <c r="B650" s="4"/>
      <c r="C650" s="4"/>
      <c r="D650" s="4"/>
      <c r="E650" s="4"/>
      <c r="F650" s="4"/>
      <c r="G650" s="4"/>
      <c r="H650" s="4"/>
      <c r="I650" s="4"/>
      <c r="J650" s="4"/>
      <c r="K650" s="4"/>
      <c r="L650" s="4"/>
      <c r="M650" s="4"/>
      <c r="N650" s="4"/>
      <c r="O650" s="4"/>
      <c r="P650" s="4"/>
    </row>
    <row r="651">
      <c r="A651" s="4"/>
      <c r="B651" s="4"/>
      <c r="C651" s="4"/>
      <c r="D651" s="4"/>
      <c r="E651" s="4"/>
      <c r="F651" s="4"/>
      <c r="G651" s="4"/>
      <c r="H651" s="4"/>
      <c r="I651" s="4"/>
      <c r="J651" s="4"/>
      <c r="K651" s="4"/>
      <c r="L651" s="4"/>
      <c r="M651" s="4"/>
      <c r="N651" s="4"/>
      <c r="O651" s="4"/>
      <c r="P651" s="4"/>
    </row>
    <row r="652">
      <c r="A652" s="4"/>
      <c r="B652" s="4"/>
      <c r="C652" s="4"/>
      <c r="D652" s="4"/>
      <c r="E652" s="4"/>
      <c r="F652" s="4"/>
      <c r="G652" s="4"/>
      <c r="H652" s="4"/>
      <c r="I652" s="4"/>
      <c r="J652" s="4"/>
      <c r="K652" s="4"/>
      <c r="L652" s="4"/>
      <c r="M652" s="4"/>
      <c r="N652" s="4"/>
      <c r="O652" s="4"/>
      <c r="P652" s="4"/>
    </row>
    <row r="653">
      <c r="A653" s="4"/>
      <c r="B653" s="4"/>
      <c r="C653" s="4"/>
      <c r="D653" s="4"/>
      <c r="E653" s="4"/>
      <c r="F653" s="4"/>
      <c r="G653" s="4"/>
      <c r="H653" s="4"/>
      <c r="I653" s="4"/>
      <c r="J653" s="4"/>
      <c r="K653" s="4"/>
      <c r="L653" s="4"/>
      <c r="M653" s="4"/>
      <c r="N653" s="4"/>
      <c r="O653" s="4"/>
      <c r="P653" s="4"/>
    </row>
    <row r="654">
      <c r="A654" s="4"/>
      <c r="B654" s="4"/>
      <c r="C654" s="4"/>
      <c r="D654" s="4"/>
      <c r="E654" s="4"/>
      <c r="F654" s="4"/>
      <c r="G654" s="4"/>
      <c r="H654" s="4"/>
      <c r="I654" s="4"/>
      <c r="J654" s="4"/>
      <c r="K654" s="4"/>
      <c r="L654" s="4"/>
      <c r="M654" s="4"/>
      <c r="N654" s="4"/>
      <c r="O654" s="4"/>
      <c r="P654" s="4"/>
    </row>
    <row r="655">
      <c r="A655" s="4"/>
      <c r="B655" s="4"/>
      <c r="C655" s="4"/>
      <c r="D655" s="4"/>
      <c r="E655" s="4"/>
      <c r="F655" s="4"/>
      <c r="G655" s="4"/>
      <c r="H655" s="4"/>
      <c r="I655" s="4"/>
      <c r="J655" s="4"/>
      <c r="K655" s="4"/>
      <c r="L655" s="4"/>
      <c r="M655" s="4"/>
      <c r="N655" s="4"/>
      <c r="O655" s="4"/>
      <c r="P655" s="4"/>
    </row>
    <row r="656">
      <c r="A656" s="4"/>
      <c r="B656" s="4"/>
      <c r="C656" s="4"/>
      <c r="D656" s="4"/>
      <c r="E656" s="4"/>
      <c r="F656" s="4"/>
      <c r="G656" s="4"/>
      <c r="H656" s="4"/>
      <c r="I656" s="4"/>
      <c r="J656" s="4"/>
      <c r="K656" s="4"/>
      <c r="L656" s="4"/>
      <c r="M656" s="4"/>
      <c r="N656" s="4"/>
      <c r="O656" s="4"/>
      <c r="P656" s="4"/>
    </row>
    <row r="657">
      <c r="A657" s="4"/>
      <c r="B657" s="4"/>
      <c r="C657" s="4"/>
      <c r="D657" s="4"/>
      <c r="E657" s="4"/>
      <c r="F657" s="4"/>
      <c r="G657" s="4"/>
      <c r="H657" s="4"/>
      <c r="I657" s="4"/>
      <c r="J657" s="4"/>
      <c r="K657" s="4"/>
      <c r="L657" s="4"/>
      <c r="M657" s="4"/>
      <c r="N657" s="4"/>
      <c r="O657" s="4"/>
      <c r="P657" s="4"/>
    </row>
    <row r="658">
      <c r="A658" s="4"/>
      <c r="B658" s="4"/>
      <c r="C658" s="4"/>
      <c r="D658" s="4"/>
      <c r="E658" s="4"/>
      <c r="F658" s="4"/>
      <c r="G658" s="4"/>
      <c r="H658" s="4"/>
      <c r="I658" s="4"/>
      <c r="J658" s="4"/>
      <c r="K658" s="4"/>
      <c r="L658" s="4"/>
      <c r="M658" s="4"/>
      <c r="N658" s="4"/>
      <c r="O658" s="4"/>
      <c r="P658" s="4"/>
    </row>
    <row r="659">
      <c r="A659" s="4"/>
      <c r="B659" s="4"/>
      <c r="C659" s="4"/>
      <c r="D659" s="4"/>
      <c r="E659" s="4"/>
      <c r="F659" s="4"/>
      <c r="G659" s="4"/>
      <c r="H659" s="4"/>
      <c r="I659" s="4"/>
      <c r="J659" s="4"/>
      <c r="K659" s="4"/>
      <c r="L659" s="4"/>
      <c r="M659" s="4"/>
      <c r="N659" s="4"/>
      <c r="O659" s="4"/>
      <c r="P659" s="4"/>
    </row>
    <row r="660">
      <c r="A660" s="4"/>
      <c r="B660" s="4"/>
      <c r="C660" s="4"/>
      <c r="D660" s="4"/>
      <c r="E660" s="4"/>
      <c r="F660" s="4"/>
      <c r="G660" s="4"/>
      <c r="H660" s="4"/>
      <c r="I660" s="4"/>
      <c r="J660" s="4"/>
      <c r="K660" s="4"/>
      <c r="L660" s="4"/>
      <c r="M660" s="4"/>
      <c r="N660" s="4"/>
      <c r="O660" s="4"/>
      <c r="P660" s="4"/>
    </row>
    <row r="661">
      <c r="A661" s="4"/>
      <c r="B661" s="4"/>
      <c r="C661" s="4"/>
      <c r="D661" s="4"/>
      <c r="E661" s="4"/>
      <c r="F661" s="4"/>
      <c r="G661" s="4"/>
      <c r="H661" s="4"/>
      <c r="I661" s="4"/>
      <c r="J661" s="4"/>
      <c r="K661" s="4"/>
      <c r="L661" s="4"/>
      <c r="M661" s="4"/>
      <c r="N661" s="4"/>
      <c r="O661" s="4"/>
      <c r="P661" s="4"/>
    </row>
    <row r="662">
      <c r="A662" s="4"/>
      <c r="B662" s="4"/>
      <c r="C662" s="4"/>
      <c r="D662" s="4"/>
      <c r="E662" s="4"/>
      <c r="F662" s="4"/>
      <c r="G662" s="4"/>
      <c r="H662" s="4"/>
      <c r="I662" s="4"/>
      <c r="J662" s="4"/>
      <c r="K662" s="4"/>
      <c r="L662" s="4"/>
      <c r="M662" s="4"/>
      <c r="N662" s="4"/>
      <c r="O662" s="4"/>
      <c r="P662" s="4"/>
    </row>
    <row r="663">
      <c r="A663" s="4"/>
      <c r="B663" s="4"/>
      <c r="C663" s="4"/>
      <c r="D663" s="4"/>
      <c r="E663" s="4"/>
      <c r="F663" s="4"/>
      <c r="G663" s="4"/>
      <c r="H663" s="4"/>
      <c r="I663" s="4"/>
      <c r="J663" s="4"/>
      <c r="K663" s="4"/>
      <c r="L663" s="4"/>
      <c r="M663" s="4"/>
      <c r="N663" s="4"/>
      <c r="O663" s="4"/>
      <c r="P663" s="4"/>
    </row>
    <row r="664">
      <c r="A664" s="4"/>
      <c r="B664" s="4"/>
      <c r="C664" s="4"/>
      <c r="D664" s="4"/>
      <c r="E664" s="4"/>
      <c r="F664" s="4"/>
      <c r="G664" s="4"/>
      <c r="H664" s="4"/>
      <c r="I664" s="4"/>
      <c r="J664" s="4"/>
      <c r="K664" s="4"/>
      <c r="L664" s="4"/>
      <c r="M664" s="4"/>
      <c r="N664" s="4"/>
      <c r="O664" s="4"/>
      <c r="P664" s="4"/>
    </row>
    <row r="665">
      <c r="A665" s="4"/>
      <c r="B665" s="4"/>
      <c r="C665" s="4"/>
      <c r="D665" s="4"/>
      <c r="E665" s="4"/>
      <c r="F665" s="4"/>
      <c r="G665" s="4"/>
      <c r="H665" s="4"/>
      <c r="I665" s="4"/>
      <c r="J665" s="4"/>
      <c r="K665" s="4"/>
      <c r="L665" s="4"/>
      <c r="M665" s="4"/>
      <c r="N665" s="4"/>
      <c r="O665" s="4"/>
      <c r="P665" s="4"/>
    </row>
    <row r="666">
      <c r="A666" s="4"/>
      <c r="B666" s="4"/>
      <c r="C666" s="4"/>
      <c r="D666" s="4"/>
      <c r="E666" s="4"/>
      <c r="F666" s="4"/>
      <c r="G666" s="4"/>
      <c r="H666" s="4"/>
      <c r="I666" s="4"/>
      <c r="J666" s="4"/>
      <c r="K666" s="4"/>
      <c r="L666" s="4"/>
      <c r="M666" s="4"/>
      <c r="N666" s="4"/>
      <c r="O666" s="4"/>
      <c r="P666" s="4"/>
    </row>
    <row r="667">
      <c r="A667" s="4"/>
      <c r="B667" s="4"/>
      <c r="C667" s="4"/>
      <c r="D667" s="4"/>
      <c r="E667" s="4"/>
      <c r="F667" s="4"/>
      <c r="G667" s="4"/>
      <c r="H667" s="4"/>
      <c r="I667" s="4"/>
      <c r="J667" s="4"/>
      <c r="K667" s="4"/>
      <c r="L667" s="4"/>
      <c r="M667" s="4"/>
      <c r="N667" s="4"/>
      <c r="O667" s="4"/>
      <c r="P667" s="4"/>
    </row>
    <row r="668">
      <c r="A668" s="4"/>
      <c r="B668" s="4"/>
      <c r="C668" s="4"/>
      <c r="D668" s="4"/>
      <c r="E668" s="4"/>
      <c r="F668" s="4"/>
      <c r="G668" s="4"/>
      <c r="H668" s="4"/>
      <c r="I668" s="4"/>
      <c r="J668" s="4"/>
      <c r="K668" s="4"/>
      <c r="L668" s="4"/>
      <c r="M668" s="4"/>
      <c r="N668" s="4"/>
      <c r="O668" s="4"/>
      <c r="P668" s="4"/>
    </row>
    <row r="669">
      <c r="A669" s="4"/>
      <c r="B669" s="4"/>
      <c r="C669" s="4"/>
      <c r="D669" s="4"/>
      <c r="E669" s="4"/>
      <c r="F669" s="4"/>
      <c r="G669" s="4"/>
      <c r="H669" s="4"/>
      <c r="I669" s="4"/>
      <c r="J669" s="4"/>
      <c r="K669" s="4"/>
      <c r="L669" s="4"/>
      <c r="M669" s="4"/>
      <c r="N669" s="4"/>
      <c r="O669" s="4"/>
      <c r="P669" s="4"/>
    </row>
    <row r="670">
      <c r="A670" s="4"/>
      <c r="B670" s="4"/>
      <c r="C670" s="4"/>
      <c r="D670" s="4"/>
      <c r="E670" s="4"/>
      <c r="F670" s="4"/>
      <c r="G670" s="4"/>
      <c r="H670" s="4"/>
      <c r="I670" s="4"/>
      <c r="J670" s="4"/>
      <c r="K670" s="4"/>
      <c r="L670" s="4"/>
      <c r="M670" s="4"/>
      <c r="N670" s="4"/>
      <c r="O670" s="4"/>
      <c r="P670" s="4"/>
    </row>
    <row r="671">
      <c r="A671" s="4"/>
      <c r="B671" s="4"/>
      <c r="C671" s="4"/>
      <c r="D671" s="4"/>
      <c r="E671" s="4"/>
      <c r="F671" s="4"/>
      <c r="G671" s="4"/>
      <c r="H671" s="4"/>
      <c r="I671" s="4"/>
      <c r="J671" s="4"/>
      <c r="K671" s="4"/>
      <c r="L671" s="4"/>
      <c r="M671" s="4"/>
      <c r="N671" s="4"/>
      <c r="O671" s="4"/>
      <c r="P671" s="4"/>
    </row>
    <row r="672">
      <c r="A672" s="4"/>
      <c r="B672" s="4"/>
      <c r="C672" s="4"/>
      <c r="D672" s="4"/>
      <c r="E672" s="4"/>
      <c r="F672" s="4"/>
      <c r="G672" s="4"/>
      <c r="H672" s="4"/>
      <c r="I672" s="4"/>
      <c r="J672" s="4"/>
      <c r="K672" s="4"/>
      <c r="L672" s="4"/>
      <c r="M672" s="4"/>
      <c r="N672" s="4"/>
      <c r="O672" s="4"/>
      <c r="P672" s="4"/>
    </row>
    <row r="673">
      <c r="A673" s="4"/>
      <c r="B673" s="4"/>
      <c r="C673" s="4"/>
      <c r="D673" s="4"/>
      <c r="E673" s="4"/>
      <c r="F673" s="4"/>
      <c r="G673" s="4"/>
      <c r="H673" s="4"/>
      <c r="I673" s="4"/>
      <c r="J673" s="4"/>
      <c r="K673" s="4"/>
      <c r="L673" s="4"/>
      <c r="M673" s="4"/>
      <c r="N673" s="4"/>
      <c r="O673" s="4"/>
      <c r="P673" s="4"/>
    </row>
    <row r="674">
      <c r="A674" s="4"/>
      <c r="B674" s="4"/>
      <c r="C674" s="4"/>
      <c r="D674" s="4"/>
      <c r="E674" s="4"/>
      <c r="F674" s="4"/>
      <c r="G674" s="4"/>
      <c r="H674" s="4"/>
      <c r="I674" s="4"/>
      <c r="J674" s="4"/>
      <c r="K674" s="4"/>
      <c r="L674" s="4"/>
      <c r="M674" s="4"/>
      <c r="N674" s="4"/>
      <c r="O674" s="4"/>
      <c r="P674" s="4"/>
    </row>
    <row r="675">
      <c r="A675" s="4"/>
      <c r="B675" s="4"/>
      <c r="C675" s="4"/>
      <c r="D675" s="4"/>
      <c r="E675" s="4"/>
      <c r="F675" s="4"/>
      <c r="G675" s="4"/>
      <c r="H675" s="4"/>
      <c r="I675" s="4"/>
      <c r="J675" s="4"/>
      <c r="K675" s="4"/>
      <c r="L675" s="4"/>
      <c r="M675" s="4"/>
      <c r="N675" s="4"/>
      <c r="O675" s="4"/>
      <c r="P675" s="4"/>
    </row>
    <row r="676">
      <c r="A676" s="4"/>
      <c r="B676" s="4"/>
      <c r="C676" s="4"/>
      <c r="D676" s="4"/>
      <c r="E676" s="4"/>
      <c r="F676" s="4"/>
      <c r="G676" s="4"/>
      <c r="H676" s="4"/>
      <c r="I676" s="4"/>
      <c r="J676" s="4"/>
      <c r="K676" s="4"/>
      <c r="L676" s="4"/>
      <c r="M676" s="4"/>
      <c r="N676" s="4"/>
      <c r="O676" s="4"/>
      <c r="P676" s="4"/>
    </row>
    <row r="677">
      <c r="A677" s="4"/>
      <c r="B677" s="4"/>
      <c r="C677" s="4"/>
      <c r="D677" s="4"/>
      <c r="E677" s="4"/>
      <c r="F677" s="4"/>
      <c r="G677" s="4"/>
      <c r="H677" s="4"/>
      <c r="I677" s="4"/>
      <c r="J677" s="4"/>
      <c r="K677" s="4"/>
      <c r="L677" s="4"/>
      <c r="M677" s="4"/>
      <c r="N677" s="4"/>
      <c r="O677" s="4"/>
      <c r="P677" s="4"/>
    </row>
    <row r="678">
      <c r="A678" s="4"/>
      <c r="B678" s="4"/>
      <c r="C678" s="4"/>
      <c r="D678" s="4"/>
      <c r="E678" s="4"/>
      <c r="F678" s="4"/>
      <c r="G678" s="4"/>
      <c r="H678" s="4"/>
      <c r="I678" s="4"/>
      <c r="J678" s="4"/>
      <c r="K678" s="4"/>
      <c r="L678" s="4"/>
      <c r="M678" s="4"/>
      <c r="N678" s="4"/>
      <c r="O678" s="4"/>
      <c r="P678" s="4"/>
    </row>
    <row r="679">
      <c r="A679" s="4"/>
      <c r="B679" s="4"/>
      <c r="C679" s="4"/>
      <c r="D679" s="4"/>
      <c r="E679" s="4"/>
      <c r="F679" s="4"/>
      <c r="G679" s="4"/>
      <c r="H679" s="4"/>
      <c r="I679" s="4"/>
      <c r="J679" s="4"/>
      <c r="K679" s="4"/>
      <c r="L679" s="4"/>
      <c r="M679" s="4"/>
      <c r="N679" s="4"/>
      <c r="O679" s="4"/>
      <c r="P679" s="4"/>
    </row>
    <row r="680">
      <c r="A680" s="4"/>
      <c r="B680" s="4"/>
      <c r="C680" s="4"/>
      <c r="D680" s="4"/>
      <c r="E680" s="4"/>
      <c r="F680" s="4"/>
      <c r="G680" s="4"/>
      <c r="H680" s="4"/>
      <c r="I680" s="4"/>
      <c r="J680" s="4"/>
      <c r="K680" s="4"/>
      <c r="L680" s="4"/>
      <c r="M680" s="4"/>
      <c r="N680" s="4"/>
      <c r="O680" s="4"/>
      <c r="P680" s="4"/>
    </row>
    <row r="681">
      <c r="A681" s="4"/>
      <c r="B681" s="4"/>
      <c r="C681" s="4"/>
      <c r="D681" s="4"/>
      <c r="E681" s="4"/>
      <c r="F681" s="4"/>
      <c r="G681" s="4"/>
      <c r="H681" s="4"/>
      <c r="I681" s="4"/>
      <c r="J681" s="4"/>
      <c r="K681" s="4"/>
      <c r="L681" s="4"/>
      <c r="M681" s="4"/>
      <c r="N681" s="4"/>
      <c r="O681" s="4"/>
      <c r="P681" s="4"/>
    </row>
    <row r="682">
      <c r="A682" s="4"/>
      <c r="B682" s="4"/>
      <c r="C682" s="4"/>
      <c r="D682" s="4"/>
      <c r="E682" s="4"/>
      <c r="F682" s="4"/>
      <c r="G682" s="4"/>
      <c r="H682" s="4"/>
      <c r="I682" s="4"/>
      <c r="J682" s="4"/>
      <c r="K682" s="4"/>
      <c r="L682" s="4"/>
      <c r="M682" s="4"/>
      <c r="N682" s="4"/>
      <c r="O682" s="4"/>
      <c r="P682" s="4"/>
    </row>
    <row r="683">
      <c r="A683" s="4"/>
      <c r="B683" s="4"/>
      <c r="C683" s="4"/>
      <c r="D683" s="4"/>
      <c r="E683" s="4"/>
      <c r="F683" s="4"/>
      <c r="G683" s="4"/>
      <c r="H683" s="4"/>
      <c r="I683" s="4"/>
      <c r="J683" s="4"/>
      <c r="K683" s="4"/>
      <c r="L683" s="4"/>
      <c r="M683" s="4"/>
      <c r="N683" s="4"/>
      <c r="O683" s="4"/>
      <c r="P683" s="4"/>
    </row>
    <row r="684">
      <c r="A684" s="4"/>
      <c r="B684" s="4"/>
      <c r="C684" s="4"/>
      <c r="D684" s="4"/>
      <c r="E684" s="4"/>
      <c r="F684" s="4"/>
      <c r="G684" s="4"/>
      <c r="H684" s="4"/>
      <c r="I684" s="4"/>
      <c r="J684" s="4"/>
      <c r="K684" s="4"/>
      <c r="L684" s="4"/>
      <c r="M684" s="4"/>
      <c r="N684" s="4"/>
      <c r="O684" s="4"/>
      <c r="P684" s="4"/>
    </row>
    <row r="685">
      <c r="A685" s="4"/>
      <c r="B685" s="4"/>
      <c r="C685" s="4"/>
      <c r="D685" s="4"/>
      <c r="E685" s="4"/>
      <c r="F685" s="4"/>
      <c r="G685" s="4"/>
      <c r="H685" s="4"/>
      <c r="I685" s="4"/>
      <c r="J685" s="4"/>
      <c r="K685" s="4"/>
      <c r="L685" s="4"/>
      <c r="M685" s="4"/>
      <c r="N685" s="4"/>
      <c r="O685" s="4"/>
      <c r="P685" s="4"/>
    </row>
    <row r="686">
      <c r="A686" s="4"/>
      <c r="B686" s="4"/>
      <c r="C686" s="4"/>
      <c r="D686" s="4"/>
      <c r="E686" s="4"/>
      <c r="F686" s="4"/>
      <c r="G686" s="4"/>
      <c r="H686" s="4"/>
      <c r="I686" s="4"/>
      <c r="J686" s="4"/>
      <c r="K686" s="4"/>
      <c r="L686" s="4"/>
      <c r="M686" s="4"/>
      <c r="N686" s="4"/>
      <c r="O686" s="4"/>
      <c r="P686" s="4"/>
    </row>
    <row r="687">
      <c r="A687" s="4"/>
      <c r="B687" s="4"/>
      <c r="C687" s="4"/>
      <c r="D687" s="4"/>
      <c r="E687" s="4"/>
      <c r="F687" s="4"/>
      <c r="G687" s="4"/>
      <c r="H687" s="4"/>
      <c r="I687" s="4"/>
      <c r="J687" s="4"/>
      <c r="K687" s="4"/>
      <c r="L687" s="4"/>
      <c r="M687" s="4"/>
      <c r="N687" s="4"/>
      <c r="O687" s="4"/>
      <c r="P687" s="4"/>
    </row>
    <row r="688">
      <c r="A688" s="4"/>
      <c r="B688" s="4"/>
      <c r="C688" s="4"/>
      <c r="D688" s="4"/>
      <c r="E688" s="4"/>
      <c r="F688" s="4"/>
      <c r="G688" s="4"/>
      <c r="H688" s="4"/>
      <c r="I688" s="4"/>
      <c r="J688" s="4"/>
      <c r="K688" s="4"/>
      <c r="L688" s="4"/>
      <c r="M688" s="4"/>
      <c r="N688" s="4"/>
      <c r="O688" s="4"/>
      <c r="P688" s="4"/>
    </row>
    <row r="689">
      <c r="A689" s="4"/>
      <c r="B689" s="4"/>
      <c r="C689" s="4"/>
      <c r="D689" s="4"/>
      <c r="E689" s="4"/>
      <c r="F689" s="4"/>
      <c r="G689" s="4"/>
      <c r="H689" s="4"/>
      <c r="I689" s="4"/>
      <c r="J689" s="4"/>
      <c r="K689" s="4"/>
      <c r="L689" s="4"/>
      <c r="M689" s="4"/>
      <c r="N689" s="4"/>
      <c r="O689" s="4"/>
      <c r="P689" s="4"/>
    </row>
    <row r="690">
      <c r="A690" s="4"/>
      <c r="B690" s="4"/>
      <c r="C690" s="4"/>
      <c r="D690" s="4"/>
      <c r="E690" s="4"/>
      <c r="F690" s="4"/>
      <c r="G690" s="4"/>
      <c r="H690" s="4"/>
      <c r="I690" s="4"/>
      <c r="J690" s="4"/>
      <c r="K690" s="4"/>
      <c r="L690" s="4"/>
      <c r="M690" s="4"/>
      <c r="N690" s="4"/>
      <c r="O690" s="4"/>
      <c r="P690" s="4"/>
    </row>
    <row r="691">
      <c r="A691" s="4"/>
      <c r="B691" s="4"/>
      <c r="C691" s="4"/>
      <c r="D691" s="4"/>
      <c r="E691" s="4"/>
      <c r="F691" s="4"/>
      <c r="G691" s="4"/>
      <c r="H691" s="4"/>
      <c r="I691" s="4"/>
      <c r="J691" s="4"/>
      <c r="K691" s="4"/>
      <c r="L691" s="4"/>
      <c r="M691" s="4"/>
      <c r="N691" s="4"/>
      <c r="O691" s="4"/>
      <c r="P691" s="4"/>
    </row>
    <row r="692">
      <c r="A692" s="4"/>
      <c r="B692" s="4"/>
      <c r="C692" s="4"/>
      <c r="D692" s="4"/>
      <c r="E692" s="4"/>
      <c r="F692" s="4"/>
      <c r="G692" s="4"/>
      <c r="H692" s="4"/>
      <c r="I692" s="4"/>
      <c r="J692" s="4"/>
      <c r="K692" s="4"/>
      <c r="L692" s="4"/>
      <c r="M692" s="4"/>
      <c r="N692" s="4"/>
      <c r="O692" s="4"/>
      <c r="P692" s="4"/>
    </row>
    <row r="693">
      <c r="A693" s="4"/>
      <c r="B693" s="4"/>
      <c r="C693" s="4"/>
      <c r="D693" s="4"/>
      <c r="E693" s="4"/>
      <c r="F693" s="4"/>
      <c r="G693" s="4"/>
      <c r="H693" s="4"/>
      <c r="I693" s="4"/>
      <c r="J693" s="4"/>
      <c r="K693" s="4"/>
      <c r="L693" s="4"/>
      <c r="M693" s="4"/>
      <c r="N693" s="4"/>
      <c r="O693" s="4"/>
      <c r="P693" s="4"/>
    </row>
    <row r="694">
      <c r="A694" s="4"/>
      <c r="B694" s="4"/>
      <c r="C694" s="4"/>
      <c r="D694" s="4"/>
      <c r="E694" s="4"/>
      <c r="F694" s="4"/>
      <c r="G694" s="4"/>
      <c r="H694" s="4"/>
      <c r="I694" s="4"/>
      <c r="J694" s="4"/>
      <c r="K694" s="4"/>
      <c r="L694" s="4"/>
      <c r="M694" s="4"/>
      <c r="N694" s="4"/>
      <c r="O694" s="4"/>
      <c r="P694" s="4"/>
    </row>
    <row r="695">
      <c r="A695" s="4"/>
      <c r="B695" s="4"/>
      <c r="C695" s="4"/>
      <c r="D695" s="4"/>
      <c r="E695" s="4"/>
      <c r="F695" s="4"/>
      <c r="G695" s="4"/>
      <c r="H695" s="4"/>
      <c r="I695" s="4"/>
      <c r="J695" s="4"/>
      <c r="K695" s="4"/>
      <c r="L695" s="4"/>
      <c r="M695" s="4"/>
      <c r="N695" s="4"/>
      <c r="O695" s="4"/>
      <c r="P695" s="4"/>
    </row>
    <row r="696">
      <c r="A696" s="4"/>
      <c r="B696" s="4"/>
      <c r="C696" s="4"/>
      <c r="D696" s="4"/>
      <c r="E696" s="4"/>
      <c r="F696" s="4"/>
      <c r="G696" s="4"/>
      <c r="H696" s="4"/>
      <c r="I696" s="4"/>
      <c r="J696" s="4"/>
      <c r="K696" s="4"/>
      <c r="L696" s="4"/>
      <c r="M696" s="4"/>
      <c r="N696" s="4"/>
      <c r="O696" s="4"/>
      <c r="P696" s="4"/>
    </row>
    <row r="697">
      <c r="A697" s="4"/>
      <c r="B697" s="4"/>
      <c r="C697" s="4"/>
      <c r="D697" s="4"/>
      <c r="E697" s="4"/>
      <c r="F697" s="4"/>
      <c r="G697" s="4"/>
      <c r="H697" s="4"/>
      <c r="I697" s="4"/>
      <c r="J697" s="4"/>
      <c r="K697" s="4"/>
      <c r="L697" s="4"/>
      <c r="M697" s="4"/>
      <c r="N697" s="4"/>
      <c r="O697" s="4"/>
      <c r="P697" s="4"/>
    </row>
    <row r="698">
      <c r="A698" s="4"/>
      <c r="B698" s="4"/>
      <c r="C698" s="4"/>
      <c r="D698" s="4"/>
      <c r="E698" s="4"/>
      <c r="F698" s="4"/>
      <c r="G698" s="4"/>
      <c r="H698" s="4"/>
      <c r="I698" s="4"/>
      <c r="J698" s="4"/>
      <c r="K698" s="4"/>
      <c r="L698" s="4"/>
      <c r="M698" s="4"/>
      <c r="N698" s="4"/>
      <c r="O698" s="4"/>
      <c r="P698" s="4"/>
    </row>
    <row r="699">
      <c r="A699" s="4"/>
      <c r="B699" s="4"/>
      <c r="C699" s="4"/>
      <c r="D699" s="4"/>
      <c r="E699" s="4"/>
      <c r="F699" s="4"/>
      <c r="G699" s="4"/>
      <c r="H699" s="4"/>
      <c r="I699" s="4"/>
      <c r="J699" s="4"/>
      <c r="K699" s="4"/>
      <c r="L699" s="4"/>
      <c r="M699" s="4"/>
      <c r="N699" s="4"/>
      <c r="O699" s="4"/>
      <c r="P699" s="4"/>
    </row>
    <row r="700">
      <c r="A700" s="4"/>
      <c r="B700" s="4"/>
      <c r="C700" s="4"/>
      <c r="D700" s="4"/>
      <c r="E700" s="4"/>
      <c r="F700" s="4"/>
      <c r="G700" s="4"/>
      <c r="H700" s="4"/>
      <c r="I700" s="4"/>
      <c r="J700" s="4"/>
      <c r="K700" s="4"/>
      <c r="L700" s="4"/>
      <c r="M700" s="4"/>
      <c r="N700" s="4"/>
      <c r="O700" s="4"/>
      <c r="P700" s="4"/>
    </row>
    <row r="701">
      <c r="A701" s="4"/>
      <c r="B701" s="4"/>
      <c r="C701" s="4"/>
      <c r="D701" s="4"/>
      <c r="E701" s="4"/>
      <c r="F701" s="4"/>
      <c r="G701" s="4"/>
      <c r="H701" s="4"/>
      <c r="I701" s="4"/>
      <c r="J701" s="4"/>
      <c r="K701" s="4"/>
      <c r="L701" s="4"/>
      <c r="M701" s="4"/>
      <c r="N701" s="4"/>
      <c r="O701" s="4"/>
      <c r="P701" s="4"/>
    </row>
    <row r="702">
      <c r="A702" s="4"/>
      <c r="B702" s="4"/>
      <c r="C702" s="4"/>
      <c r="D702" s="4"/>
      <c r="E702" s="4"/>
      <c r="F702" s="4"/>
      <c r="G702" s="4"/>
      <c r="H702" s="4"/>
      <c r="I702" s="4"/>
      <c r="J702" s="4"/>
      <c r="K702" s="4"/>
      <c r="L702" s="4"/>
      <c r="M702" s="4"/>
      <c r="N702" s="4"/>
      <c r="O702" s="4"/>
      <c r="P702" s="4"/>
    </row>
    <row r="703">
      <c r="A703" s="4"/>
      <c r="B703" s="4"/>
      <c r="C703" s="4"/>
      <c r="D703" s="4"/>
      <c r="E703" s="4"/>
      <c r="F703" s="4"/>
      <c r="G703" s="4"/>
      <c r="H703" s="4"/>
      <c r="I703" s="4"/>
      <c r="J703" s="4"/>
      <c r="K703" s="4"/>
      <c r="L703" s="4"/>
      <c r="M703" s="4"/>
      <c r="N703" s="4"/>
      <c r="O703" s="4"/>
      <c r="P703" s="4"/>
    </row>
    <row r="704">
      <c r="A704" s="4"/>
      <c r="B704" s="4"/>
      <c r="C704" s="4"/>
      <c r="D704" s="4"/>
      <c r="E704" s="4"/>
      <c r="F704" s="4"/>
      <c r="G704" s="4"/>
      <c r="H704" s="4"/>
      <c r="I704" s="4"/>
      <c r="J704" s="4"/>
      <c r="K704" s="4"/>
      <c r="L704" s="4"/>
      <c r="M704" s="4"/>
      <c r="N704" s="4"/>
      <c r="O704" s="4"/>
      <c r="P704" s="4"/>
    </row>
    <row r="705">
      <c r="A705" s="4"/>
      <c r="B705" s="4"/>
      <c r="C705" s="4"/>
      <c r="D705" s="4"/>
      <c r="E705" s="4"/>
      <c r="F705" s="4"/>
      <c r="G705" s="4"/>
      <c r="H705" s="4"/>
      <c r="I705" s="4"/>
      <c r="J705" s="4"/>
      <c r="K705" s="4"/>
      <c r="L705" s="4"/>
      <c r="M705" s="4"/>
      <c r="N705" s="4"/>
      <c r="O705" s="4"/>
      <c r="P705" s="4"/>
    </row>
    <row r="706">
      <c r="A706" s="4"/>
      <c r="B706" s="4"/>
      <c r="C706" s="4"/>
      <c r="D706" s="4"/>
      <c r="E706" s="4"/>
      <c r="F706" s="4"/>
      <c r="G706" s="4"/>
      <c r="H706" s="4"/>
      <c r="I706" s="4"/>
      <c r="J706" s="4"/>
      <c r="K706" s="4"/>
      <c r="L706" s="4"/>
      <c r="M706" s="4"/>
      <c r="N706" s="4"/>
      <c r="O706" s="4"/>
      <c r="P706" s="4"/>
    </row>
    <row r="707">
      <c r="A707" s="4"/>
      <c r="B707" s="4"/>
      <c r="C707" s="4"/>
      <c r="D707" s="4"/>
      <c r="E707" s="4"/>
      <c r="F707" s="4"/>
      <c r="G707" s="4"/>
      <c r="H707" s="4"/>
      <c r="I707" s="4"/>
      <c r="J707" s="4"/>
      <c r="K707" s="4"/>
      <c r="L707" s="4"/>
      <c r="M707" s="4"/>
      <c r="N707" s="4"/>
      <c r="O707" s="4"/>
      <c r="P707" s="4"/>
    </row>
    <row r="708">
      <c r="A708" s="4"/>
      <c r="B708" s="4"/>
      <c r="C708" s="4"/>
      <c r="D708" s="4"/>
      <c r="E708" s="4"/>
      <c r="F708" s="4"/>
      <c r="G708" s="4"/>
      <c r="H708" s="4"/>
      <c r="I708" s="4"/>
      <c r="J708" s="4"/>
      <c r="K708" s="4"/>
      <c r="L708" s="4"/>
      <c r="M708" s="4"/>
      <c r="N708" s="4"/>
      <c r="O708" s="4"/>
      <c r="P708" s="4"/>
    </row>
    <row r="709">
      <c r="A709" s="4"/>
      <c r="B709" s="4"/>
      <c r="C709" s="4"/>
      <c r="D709" s="4"/>
      <c r="E709" s="4"/>
      <c r="F709" s="4"/>
      <c r="G709" s="4"/>
      <c r="H709" s="4"/>
      <c r="I709" s="4"/>
      <c r="J709" s="4"/>
      <c r="K709" s="4"/>
      <c r="L709" s="4"/>
      <c r="M709" s="4"/>
      <c r="N709" s="4"/>
      <c r="O709" s="4"/>
      <c r="P709" s="4"/>
    </row>
    <row r="710">
      <c r="A710" s="4"/>
      <c r="B710" s="4"/>
      <c r="C710" s="4"/>
      <c r="D710" s="4"/>
      <c r="E710" s="4"/>
      <c r="F710" s="4"/>
      <c r="G710" s="4"/>
      <c r="H710" s="4"/>
      <c r="I710" s="4"/>
      <c r="J710" s="4"/>
      <c r="K710" s="4"/>
      <c r="L710" s="4"/>
      <c r="M710" s="4"/>
      <c r="N710" s="4"/>
      <c r="O710" s="4"/>
      <c r="P710" s="4"/>
    </row>
    <row r="711">
      <c r="A711" s="4"/>
      <c r="B711" s="4"/>
      <c r="C711" s="4"/>
      <c r="D711" s="4"/>
      <c r="E711" s="4"/>
      <c r="F711" s="4"/>
      <c r="G711" s="4"/>
      <c r="H711" s="4"/>
      <c r="I711" s="4"/>
      <c r="J711" s="4"/>
      <c r="K711" s="4"/>
      <c r="L711" s="4"/>
      <c r="M711" s="4"/>
      <c r="N711" s="4"/>
      <c r="O711" s="4"/>
      <c r="P711" s="4"/>
    </row>
    <row r="712">
      <c r="A712" s="4"/>
      <c r="B712" s="4"/>
      <c r="C712" s="4"/>
      <c r="D712" s="4"/>
      <c r="E712" s="4"/>
      <c r="F712" s="4"/>
      <c r="G712" s="4"/>
      <c r="H712" s="4"/>
      <c r="I712" s="4"/>
      <c r="J712" s="4"/>
      <c r="K712" s="4"/>
      <c r="L712" s="4"/>
      <c r="M712" s="4"/>
      <c r="N712" s="4"/>
      <c r="O712" s="4"/>
      <c r="P712" s="4"/>
    </row>
    <row r="713">
      <c r="A713" s="4"/>
      <c r="B713" s="4"/>
      <c r="C713" s="4"/>
      <c r="D713" s="4"/>
      <c r="E713" s="4"/>
      <c r="F713" s="4"/>
      <c r="G713" s="4"/>
      <c r="H713" s="4"/>
      <c r="I713" s="4"/>
      <c r="J713" s="4"/>
      <c r="K713" s="4"/>
      <c r="L713" s="4"/>
      <c r="M713" s="4"/>
      <c r="N713" s="4"/>
      <c r="O713" s="4"/>
      <c r="P713" s="4"/>
    </row>
    <row r="714">
      <c r="A714" s="4"/>
      <c r="B714" s="4"/>
      <c r="C714" s="4"/>
      <c r="D714" s="4"/>
      <c r="E714" s="4"/>
      <c r="F714" s="4"/>
      <c r="G714" s="4"/>
      <c r="H714" s="4"/>
      <c r="I714" s="4"/>
      <c r="J714" s="4"/>
      <c r="K714" s="4"/>
      <c r="L714" s="4"/>
      <c r="M714" s="4"/>
      <c r="N714" s="4"/>
      <c r="O714" s="4"/>
      <c r="P714" s="4"/>
    </row>
    <row r="715">
      <c r="A715" s="4"/>
      <c r="B715" s="4"/>
      <c r="C715" s="4"/>
      <c r="D715" s="4"/>
      <c r="E715" s="4"/>
      <c r="F715" s="4"/>
      <c r="G715" s="4"/>
      <c r="H715" s="4"/>
      <c r="I715" s="4"/>
      <c r="J715" s="4"/>
      <c r="K715" s="4"/>
      <c r="L715" s="4"/>
      <c r="M715" s="4"/>
      <c r="N715" s="4"/>
      <c r="O715" s="4"/>
      <c r="P715" s="4"/>
    </row>
    <row r="716">
      <c r="A716" s="4"/>
      <c r="B716" s="4"/>
      <c r="C716" s="4"/>
      <c r="D716" s="4"/>
      <c r="E716" s="4"/>
      <c r="F716" s="4"/>
      <c r="G716" s="4"/>
      <c r="H716" s="4"/>
      <c r="I716" s="4"/>
      <c r="J716" s="4"/>
      <c r="K716" s="4"/>
      <c r="L716" s="4"/>
      <c r="M716" s="4"/>
      <c r="N716" s="4"/>
      <c r="O716" s="4"/>
      <c r="P716" s="4"/>
    </row>
    <row r="717">
      <c r="A717" s="4"/>
      <c r="B717" s="4"/>
      <c r="C717" s="4"/>
      <c r="D717" s="4"/>
      <c r="E717" s="4"/>
      <c r="F717" s="4"/>
      <c r="G717" s="4"/>
      <c r="H717" s="4"/>
      <c r="I717" s="4"/>
      <c r="J717" s="4"/>
      <c r="K717" s="4"/>
      <c r="L717" s="4"/>
      <c r="M717" s="4"/>
      <c r="N717" s="4"/>
      <c r="O717" s="4"/>
      <c r="P717" s="4"/>
    </row>
    <row r="718">
      <c r="A718" s="4"/>
      <c r="B718" s="4"/>
      <c r="C718" s="4"/>
      <c r="D718" s="4"/>
      <c r="E718" s="4"/>
      <c r="F718" s="4"/>
      <c r="G718" s="4"/>
      <c r="H718" s="4"/>
      <c r="I718" s="4"/>
      <c r="J718" s="4"/>
      <c r="K718" s="4"/>
      <c r="L718" s="4"/>
      <c r="M718" s="4"/>
      <c r="N718" s="4"/>
      <c r="O718" s="4"/>
      <c r="P718" s="4"/>
    </row>
    <row r="719">
      <c r="A719" s="4"/>
      <c r="B719" s="4"/>
      <c r="C719" s="4"/>
      <c r="D719" s="4"/>
      <c r="E719" s="4"/>
      <c r="F719" s="4"/>
      <c r="G719" s="4"/>
      <c r="H719" s="4"/>
      <c r="I719" s="4"/>
      <c r="J719" s="4"/>
      <c r="K719" s="4"/>
      <c r="L719" s="4"/>
      <c r="M719" s="4"/>
      <c r="N719" s="4"/>
      <c r="O719" s="4"/>
      <c r="P719" s="4"/>
    </row>
    <row r="720">
      <c r="A720" s="4"/>
      <c r="B720" s="4"/>
      <c r="C720" s="4"/>
      <c r="D720" s="4"/>
      <c r="E720" s="4"/>
      <c r="F720" s="4"/>
      <c r="G720" s="4"/>
      <c r="H720" s="4"/>
      <c r="I720" s="4"/>
      <c r="J720" s="4"/>
      <c r="K720" s="4"/>
      <c r="L720" s="4"/>
      <c r="M720" s="4"/>
      <c r="N720" s="4"/>
      <c r="O720" s="4"/>
      <c r="P720" s="4"/>
    </row>
    <row r="721">
      <c r="A721" s="4"/>
      <c r="B721" s="4"/>
      <c r="C721" s="4"/>
      <c r="D721" s="4"/>
      <c r="E721" s="4"/>
      <c r="F721" s="4"/>
      <c r="G721" s="4"/>
      <c r="H721" s="4"/>
      <c r="I721" s="4"/>
      <c r="J721" s="4"/>
      <c r="K721" s="4"/>
      <c r="L721" s="4"/>
      <c r="M721" s="4"/>
      <c r="N721" s="4"/>
      <c r="O721" s="4"/>
      <c r="P721" s="4"/>
    </row>
    <row r="722">
      <c r="A722" s="4"/>
      <c r="B722" s="4"/>
      <c r="C722" s="4"/>
      <c r="D722" s="4"/>
      <c r="E722" s="4"/>
      <c r="F722" s="4"/>
      <c r="G722" s="4"/>
      <c r="H722" s="4"/>
      <c r="I722" s="4"/>
      <c r="J722" s="4"/>
      <c r="K722" s="4"/>
      <c r="L722" s="4"/>
      <c r="M722" s="4"/>
      <c r="N722" s="4"/>
      <c r="O722" s="4"/>
      <c r="P722" s="4"/>
    </row>
    <row r="723">
      <c r="A723" s="4"/>
      <c r="B723" s="4"/>
      <c r="C723" s="4"/>
      <c r="D723" s="4"/>
      <c r="E723" s="4"/>
      <c r="F723" s="4"/>
      <c r="G723" s="4"/>
      <c r="H723" s="4"/>
      <c r="I723" s="4"/>
      <c r="J723" s="4"/>
      <c r="K723" s="4"/>
      <c r="L723" s="4"/>
      <c r="M723" s="4"/>
      <c r="N723" s="4"/>
      <c r="O723" s="4"/>
      <c r="P723" s="4"/>
    </row>
    <row r="724">
      <c r="A724" s="4"/>
      <c r="B724" s="4"/>
      <c r="C724" s="4"/>
      <c r="D724" s="4"/>
      <c r="E724" s="4"/>
      <c r="F724" s="4"/>
      <c r="G724" s="4"/>
      <c r="H724" s="4"/>
      <c r="I724" s="4"/>
      <c r="J724" s="4"/>
      <c r="K724" s="4"/>
      <c r="L724" s="4"/>
      <c r="M724" s="4"/>
      <c r="N724" s="4"/>
      <c r="O724" s="4"/>
      <c r="P724" s="4"/>
    </row>
    <row r="725">
      <c r="A725" s="4"/>
      <c r="B725" s="4"/>
      <c r="C725" s="4"/>
      <c r="D725" s="4"/>
      <c r="E725" s="4"/>
      <c r="F725" s="4"/>
      <c r="G725" s="4"/>
      <c r="H725" s="4"/>
      <c r="I725" s="4"/>
      <c r="J725" s="4"/>
      <c r="K725" s="4"/>
      <c r="L725" s="4"/>
      <c r="M725" s="4"/>
      <c r="N725" s="4"/>
      <c r="O725" s="4"/>
      <c r="P725" s="4"/>
    </row>
    <row r="726">
      <c r="A726" s="4"/>
      <c r="B726" s="4"/>
      <c r="C726" s="4"/>
      <c r="D726" s="4"/>
      <c r="E726" s="4"/>
      <c r="F726" s="4"/>
      <c r="G726" s="4"/>
      <c r="H726" s="4"/>
      <c r="I726" s="4"/>
      <c r="J726" s="4"/>
      <c r="K726" s="4"/>
      <c r="L726" s="4"/>
      <c r="M726" s="4"/>
      <c r="N726" s="4"/>
      <c r="O726" s="4"/>
      <c r="P726" s="4"/>
    </row>
    <row r="727">
      <c r="A727" s="4"/>
      <c r="B727" s="4"/>
      <c r="C727" s="4"/>
      <c r="D727" s="4"/>
      <c r="E727" s="4"/>
      <c r="F727" s="4"/>
      <c r="G727" s="4"/>
      <c r="H727" s="4"/>
      <c r="I727" s="4"/>
      <c r="J727" s="4"/>
      <c r="K727" s="4"/>
      <c r="L727" s="4"/>
      <c r="M727" s="4"/>
      <c r="N727" s="4"/>
      <c r="O727" s="4"/>
      <c r="P727" s="4"/>
    </row>
    <row r="728">
      <c r="A728" s="4"/>
      <c r="B728" s="4"/>
      <c r="C728" s="4"/>
      <c r="D728" s="4"/>
      <c r="E728" s="4"/>
      <c r="F728" s="4"/>
      <c r="G728" s="4"/>
      <c r="H728" s="4"/>
      <c r="I728" s="4"/>
      <c r="J728" s="4"/>
      <c r="K728" s="4"/>
      <c r="L728" s="4"/>
      <c r="M728" s="4"/>
      <c r="N728" s="4"/>
      <c r="O728" s="4"/>
      <c r="P728" s="4"/>
    </row>
    <row r="729">
      <c r="A729" s="4"/>
      <c r="B729" s="4"/>
      <c r="C729" s="4"/>
      <c r="D729" s="4"/>
      <c r="E729" s="4"/>
      <c r="F729" s="4"/>
      <c r="G729" s="4"/>
      <c r="H729" s="4"/>
      <c r="I729" s="4"/>
      <c r="J729" s="4"/>
      <c r="K729" s="4"/>
      <c r="L729" s="4"/>
      <c r="M729" s="4"/>
      <c r="N729" s="4"/>
      <c r="O729" s="4"/>
      <c r="P729" s="4"/>
    </row>
    <row r="730">
      <c r="A730" s="4"/>
      <c r="B730" s="4"/>
      <c r="C730" s="4"/>
      <c r="D730" s="4"/>
      <c r="E730" s="4"/>
      <c r="F730" s="4"/>
      <c r="G730" s="4"/>
      <c r="H730" s="4"/>
      <c r="I730" s="4"/>
      <c r="J730" s="4"/>
      <c r="K730" s="4"/>
      <c r="L730" s="4"/>
      <c r="M730" s="4"/>
      <c r="N730" s="4"/>
      <c r="O730" s="4"/>
      <c r="P730" s="4"/>
    </row>
    <row r="731">
      <c r="A731" s="4"/>
      <c r="B731" s="4"/>
      <c r="C731" s="4"/>
      <c r="D731" s="4"/>
      <c r="E731" s="4"/>
      <c r="F731" s="4"/>
      <c r="G731" s="4"/>
      <c r="H731" s="4"/>
      <c r="I731" s="4"/>
      <c r="J731" s="4"/>
      <c r="K731" s="4"/>
      <c r="L731" s="4"/>
      <c r="M731" s="4"/>
      <c r="N731" s="4"/>
      <c r="O731" s="4"/>
      <c r="P731" s="4"/>
    </row>
    <row r="732">
      <c r="A732" s="4"/>
      <c r="B732" s="4"/>
      <c r="C732" s="4"/>
      <c r="D732" s="4"/>
      <c r="E732" s="4"/>
      <c r="F732" s="4"/>
      <c r="G732" s="4"/>
      <c r="H732" s="4"/>
      <c r="I732" s="4"/>
      <c r="J732" s="4"/>
      <c r="K732" s="4"/>
      <c r="L732" s="4"/>
      <c r="M732" s="4"/>
      <c r="N732" s="4"/>
      <c r="O732" s="4"/>
      <c r="P732" s="4"/>
    </row>
    <row r="733">
      <c r="A733" s="4"/>
      <c r="B733" s="4"/>
      <c r="C733" s="4"/>
      <c r="D733" s="4"/>
      <c r="E733" s="4"/>
      <c r="F733" s="4"/>
      <c r="G733" s="4"/>
      <c r="H733" s="4"/>
      <c r="I733" s="4"/>
      <c r="J733" s="4"/>
      <c r="K733" s="4"/>
      <c r="L733" s="4"/>
      <c r="M733" s="4"/>
      <c r="N733" s="4"/>
      <c r="O733" s="4"/>
      <c r="P733" s="4"/>
    </row>
    <row r="734">
      <c r="A734" s="4"/>
      <c r="B734" s="4"/>
      <c r="C734" s="4"/>
      <c r="D734" s="4"/>
      <c r="E734" s="4"/>
      <c r="F734" s="4"/>
      <c r="G734" s="4"/>
      <c r="H734" s="4"/>
      <c r="I734" s="4"/>
      <c r="J734" s="4"/>
      <c r="K734" s="4"/>
      <c r="L734" s="4"/>
      <c r="M734" s="4"/>
      <c r="N734" s="4"/>
      <c r="O734" s="4"/>
      <c r="P734" s="4"/>
    </row>
    <row r="735">
      <c r="A735" s="4"/>
      <c r="B735" s="4"/>
      <c r="C735" s="4"/>
      <c r="D735" s="4"/>
      <c r="E735" s="4"/>
      <c r="F735" s="4"/>
      <c r="G735" s="4"/>
      <c r="H735" s="4"/>
      <c r="I735" s="4"/>
      <c r="J735" s="4"/>
      <c r="K735" s="4"/>
      <c r="L735" s="4"/>
      <c r="M735" s="4"/>
      <c r="N735" s="4"/>
      <c r="O735" s="4"/>
      <c r="P735" s="4"/>
    </row>
    <row r="736">
      <c r="A736" s="4"/>
      <c r="B736" s="4"/>
      <c r="C736" s="4"/>
      <c r="D736" s="4"/>
      <c r="E736" s="4"/>
      <c r="F736" s="4"/>
      <c r="G736" s="4"/>
      <c r="H736" s="4"/>
      <c r="I736" s="4"/>
      <c r="J736" s="4"/>
      <c r="K736" s="4"/>
      <c r="L736" s="4"/>
      <c r="M736" s="4"/>
      <c r="N736" s="4"/>
      <c r="O736" s="4"/>
      <c r="P736" s="4"/>
    </row>
    <row r="737">
      <c r="A737" s="4"/>
      <c r="B737" s="4"/>
      <c r="C737" s="4"/>
      <c r="D737" s="4"/>
      <c r="E737" s="4"/>
      <c r="F737" s="4"/>
      <c r="G737" s="4"/>
      <c r="H737" s="4"/>
      <c r="I737" s="4"/>
      <c r="J737" s="4"/>
      <c r="K737" s="4"/>
      <c r="L737" s="4"/>
      <c r="M737" s="4"/>
      <c r="N737" s="4"/>
      <c r="O737" s="4"/>
      <c r="P737" s="4"/>
    </row>
    <row r="738">
      <c r="A738" s="4"/>
      <c r="B738" s="4"/>
      <c r="C738" s="4"/>
      <c r="D738" s="4"/>
      <c r="E738" s="4"/>
      <c r="F738" s="4"/>
      <c r="G738" s="4"/>
      <c r="H738" s="4"/>
      <c r="I738" s="4"/>
      <c r="J738" s="4"/>
      <c r="K738" s="4"/>
      <c r="L738" s="4"/>
      <c r="M738" s="4"/>
      <c r="N738" s="4"/>
      <c r="O738" s="4"/>
      <c r="P738" s="4"/>
    </row>
    <row r="739">
      <c r="A739" s="4"/>
      <c r="B739" s="4"/>
      <c r="C739" s="4"/>
      <c r="D739" s="4"/>
      <c r="E739" s="4"/>
      <c r="F739" s="4"/>
      <c r="G739" s="4"/>
      <c r="H739" s="4"/>
      <c r="I739" s="4"/>
      <c r="J739" s="4"/>
      <c r="K739" s="4"/>
      <c r="L739" s="4"/>
      <c r="M739" s="4"/>
      <c r="N739" s="4"/>
      <c r="O739" s="4"/>
      <c r="P739" s="4"/>
    </row>
    <row r="740">
      <c r="A740" s="4"/>
      <c r="B740" s="4"/>
      <c r="C740" s="4"/>
      <c r="D740" s="4"/>
      <c r="E740" s="4"/>
      <c r="F740" s="4"/>
      <c r="G740" s="4"/>
      <c r="H740" s="4"/>
      <c r="I740" s="4"/>
      <c r="J740" s="4"/>
      <c r="K740" s="4"/>
      <c r="L740" s="4"/>
      <c r="M740" s="4"/>
      <c r="N740" s="4"/>
      <c r="O740" s="4"/>
      <c r="P740" s="4"/>
    </row>
    <row r="741">
      <c r="A741" s="4"/>
      <c r="B741" s="4"/>
      <c r="C741" s="4"/>
      <c r="D741" s="4"/>
      <c r="E741" s="4"/>
      <c r="F741" s="4"/>
      <c r="G741" s="4"/>
      <c r="H741" s="4"/>
      <c r="I741" s="4"/>
      <c r="J741" s="4"/>
      <c r="K741" s="4"/>
      <c r="L741" s="4"/>
      <c r="M741" s="4"/>
      <c r="N741" s="4"/>
      <c r="O741" s="4"/>
      <c r="P741" s="4"/>
    </row>
    <row r="742">
      <c r="A742" s="4"/>
      <c r="B742" s="4"/>
      <c r="C742" s="4"/>
      <c r="D742" s="4"/>
      <c r="E742" s="4"/>
      <c r="F742" s="4"/>
      <c r="G742" s="4"/>
      <c r="H742" s="4"/>
      <c r="I742" s="4"/>
      <c r="J742" s="4"/>
      <c r="K742" s="4"/>
      <c r="L742" s="4"/>
      <c r="M742" s="4"/>
      <c r="N742" s="4"/>
      <c r="O742" s="4"/>
      <c r="P742" s="4"/>
    </row>
    <row r="743">
      <c r="A743" s="4"/>
      <c r="B743" s="4"/>
      <c r="C743" s="4"/>
      <c r="D743" s="4"/>
      <c r="E743" s="4"/>
      <c r="F743" s="4"/>
      <c r="G743" s="4"/>
      <c r="H743" s="4"/>
      <c r="I743" s="4"/>
      <c r="J743" s="4"/>
      <c r="K743" s="4"/>
      <c r="L743" s="4"/>
      <c r="M743" s="4"/>
      <c r="N743" s="4"/>
      <c r="O743" s="4"/>
      <c r="P743" s="4"/>
    </row>
    <row r="744">
      <c r="A744" s="4"/>
      <c r="B744" s="4"/>
      <c r="C744" s="4"/>
      <c r="D744" s="4"/>
      <c r="E744" s="4"/>
      <c r="F744" s="4"/>
      <c r="G744" s="4"/>
      <c r="H744" s="4"/>
      <c r="I744" s="4"/>
      <c r="J744" s="4"/>
      <c r="K744" s="4"/>
      <c r="L744" s="4"/>
      <c r="M744" s="4"/>
      <c r="N744" s="4"/>
      <c r="O744" s="4"/>
      <c r="P744" s="4"/>
    </row>
    <row r="745">
      <c r="A745" s="4"/>
      <c r="B745" s="4"/>
      <c r="C745" s="4"/>
      <c r="D745" s="4"/>
      <c r="E745" s="4"/>
      <c r="F745" s="4"/>
      <c r="G745" s="4"/>
      <c r="H745" s="4"/>
      <c r="I745" s="4"/>
      <c r="J745" s="4"/>
      <c r="K745" s="4"/>
      <c r="L745" s="4"/>
      <c r="M745" s="4"/>
      <c r="N745" s="4"/>
      <c r="O745" s="4"/>
      <c r="P745" s="4"/>
    </row>
    <row r="746">
      <c r="A746" s="4"/>
      <c r="B746" s="4"/>
      <c r="C746" s="4"/>
      <c r="D746" s="4"/>
      <c r="E746" s="4"/>
      <c r="F746" s="4"/>
      <c r="G746" s="4"/>
      <c r="H746" s="4"/>
      <c r="I746" s="4"/>
      <c r="J746" s="4"/>
      <c r="K746" s="4"/>
      <c r="L746" s="4"/>
      <c r="M746" s="4"/>
      <c r="N746" s="4"/>
      <c r="O746" s="4"/>
      <c r="P746" s="4"/>
    </row>
    <row r="747">
      <c r="A747" s="4"/>
      <c r="B747" s="4"/>
      <c r="C747" s="4"/>
      <c r="D747" s="4"/>
      <c r="E747" s="4"/>
      <c r="F747" s="4"/>
      <c r="G747" s="4"/>
      <c r="H747" s="4"/>
      <c r="I747" s="4"/>
      <c r="J747" s="4"/>
      <c r="K747" s="4"/>
      <c r="L747" s="4"/>
      <c r="M747" s="4"/>
      <c r="N747" s="4"/>
      <c r="O747" s="4"/>
      <c r="P747" s="4"/>
    </row>
    <row r="748">
      <c r="A748" s="4"/>
      <c r="B748" s="4"/>
      <c r="C748" s="4"/>
      <c r="D748" s="4"/>
      <c r="E748" s="4"/>
      <c r="F748" s="4"/>
      <c r="G748" s="4"/>
      <c r="H748" s="4"/>
      <c r="I748" s="4"/>
      <c r="J748" s="4"/>
      <c r="K748" s="4"/>
      <c r="L748" s="4"/>
      <c r="M748" s="4"/>
      <c r="N748" s="4"/>
      <c r="O748" s="4"/>
      <c r="P748" s="4"/>
    </row>
    <row r="749">
      <c r="A749" s="4"/>
      <c r="B749" s="4"/>
      <c r="C749" s="4"/>
      <c r="D749" s="4"/>
      <c r="E749" s="4"/>
      <c r="F749" s="4"/>
      <c r="G749" s="4"/>
      <c r="H749" s="4"/>
      <c r="I749" s="4"/>
      <c r="J749" s="4"/>
      <c r="K749" s="4"/>
      <c r="L749" s="4"/>
      <c r="M749" s="4"/>
      <c r="N749" s="4"/>
      <c r="O749" s="4"/>
      <c r="P749" s="4"/>
    </row>
    <row r="750">
      <c r="A750" s="4"/>
      <c r="B750" s="4"/>
      <c r="C750" s="4"/>
      <c r="D750" s="4"/>
      <c r="E750" s="4"/>
      <c r="F750" s="4"/>
      <c r="G750" s="4"/>
      <c r="H750" s="4"/>
      <c r="I750" s="4"/>
      <c r="J750" s="4"/>
      <c r="K750" s="4"/>
      <c r="L750" s="4"/>
      <c r="M750" s="4"/>
      <c r="N750" s="4"/>
      <c r="O750" s="4"/>
      <c r="P750" s="4"/>
    </row>
    <row r="751">
      <c r="A751" s="4"/>
      <c r="B751" s="4"/>
      <c r="C751" s="4"/>
      <c r="D751" s="4"/>
      <c r="E751" s="4"/>
      <c r="F751" s="4"/>
      <c r="G751" s="4"/>
      <c r="H751" s="4"/>
      <c r="I751" s="4"/>
      <c r="J751" s="4"/>
      <c r="K751" s="4"/>
      <c r="L751" s="4"/>
      <c r="M751" s="4"/>
      <c r="N751" s="4"/>
      <c r="O751" s="4"/>
      <c r="P751" s="4"/>
    </row>
    <row r="752">
      <c r="A752" s="4"/>
      <c r="B752" s="4"/>
      <c r="C752" s="4"/>
      <c r="D752" s="4"/>
      <c r="E752" s="4"/>
      <c r="F752" s="4"/>
      <c r="G752" s="4"/>
      <c r="H752" s="4"/>
      <c r="I752" s="4"/>
      <c r="J752" s="4"/>
      <c r="K752" s="4"/>
      <c r="L752" s="4"/>
      <c r="M752" s="4"/>
      <c r="N752" s="4"/>
      <c r="O752" s="4"/>
      <c r="P752" s="4"/>
    </row>
    <row r="753">
      <c r="A753" s="4"/>
      <c r="B753" s="4"/>
      <c r="C753" s="4"/>
      <c r="D753" s="4"/>
      <c r="E753" s="4"/>
      <c r="F753" s="4"/>
      <c r="G753" s="4"/>
      <c r="H753" s="4"/>
      <c r="I753" s="4"/>
      <c r="J753" s="4"/>
      <c r="K753" s="4"/>
      <c r="L753" s="4"/>
      <c r="M753" s="4"/>
      <c r="N753" s="4"/>
      <c r="O753" s="4"/>
      <c r="P753" s="4"/>
    </row>
    <row r="754">
      <c r="A754" s="4"/>
      <c r="B754" s="4"/>
      <c r="C754" s="4"/>
      <c r="D754" s="4"/>
      <c r="E754" s="4"/>
      <c r="F754" s="4"/>
      <c r="G754" s="4"/>
      <c r="H754" s="4"/>
      <c r="I754" s="4"/>
      <c r="J754" s="4"/>
      <c r="K754" s="4"/>
      <c r="L754" s="4"/>
      <c r="M754" s="4"/>
      <c r="N754" s="4"/>
      <c r="O754" s="4"/>
      <c r="P754" s="4"/>
    </row>
    <row r="755">
      <c r="A755" s="4"/>
      <c r="B755" s="4"/>
      <c r="C755" s="4"/>
      <c r="D755" s="4"/>
      <c r="E755" s="4"/>
      <c r="F755" s="4"/>
      <c r="G755" s="4"/>
      <c r="H755" s="4"/>
      <c r="I755" s="4"/>
      <c r="J755" s="4"/>
      <c r="K755" s="4"/>
      <c r="L755" s="4"/>
      <c r="M755" s="4"/>
      <c r="N755" s="4"/>
      <c r="O755" s="4"/>
      <c r="P755" s="4"/>
    </row>
    <row r="756">
      <c r="A756" s="4"/>
      <c r="B756" s="4"/>
      <c r="C756" s="4"/>
      <c r="D756" s="4"/>
      <c r="E756" s="4"/>
      <c r="F756" s="4"/>
      <c r="G756" s="4"/>
      <c r="H756" s="4"/>
      <c r="I756" s="4"/>
      <c r="J756" s="4"/>
      <c r="K756" s="4"/>
      <c r="L756" s="4"/>
      <c r="M756" s="4"/>
      <c r="N756" s="4"/>
      <c r="O756" s="4"/>
      <c r="P756" s="4"/>
    </row>
    <row r="757">
      <c r="A757" s="4"/>
      <c r="B757" s="4"/>
      <c r="C757" s="4"/>
      <c r="D757" s="4"/>
      <c r="E757" s="4"/>
      <c r="F757" s="4"/>
      <c r="G757" s="4"/>
      <c r="H757" s="4"/>
      <c r="I757" s="4"/>
      <c r="J757" s="4"/>
      <c r="K757" s="4"/>
      <c r="L757" s="4"/>
      <c r="M757" s="4"/>
      <c r="N757" s="4"/>
      <c r="O757" s="4"/>
      <c r="P757" s="4"/>
    </row>
    <row r="758">
      <c r="A758" s="4"/>
      <c r="B758" s="4"/>
      <c r="C758" s="4"/>
      <c r="D758" s="4"/>
      <c r="E758" s="4"/>
      <c r="F758" s="4"/>
      <c r="G758" s="4"/>
      <c r="H758" s="4"/>
      <c r="I758" s="4"/>
      <c r="J758" s="4"/>
      <c r="K758" s="4"/>
      <c r="L758" s="4"/>
      <c r="M758" s="4"/>
      <c r="N758" s="4"/>
      <c r="O758" s="4"/>
      <c r="P758" s="4"/>
    </row>
    <row r="759">
      <c r="A759" s="4"/>
      <c r="B759" s="4"/>
      <c r="C759" s="4"/>
      <c r="D759" s="4"/>
      <c r="E759" s="4"/>
      <c r="F759" s="4"/>
      <c r="G759" s="4"/>
      <c r="H759" s="4"/>
      <c r="I759" s="4"/>
      <c r="J759" s="4"/>
      <c r="K759" s="4"/>
      <c r="L759" s="4"/>
      <c r="M759" s="4"/>
      <c r="N759" s="4"/>
      <c r="O759" s="4"/>
      <c r="P759" s="4"/>
    </row>
    <row r="760">
      <c r="A760" s="4"/>
      <c r="B760" s="4"/>
      <c r="C760" s="4"/>
      <c r="D760" s="4"/>
      <c r="E760" s="4"/>
      <c r="F760" s="4"/>
      <c r="G760" s="4"/>
      <c r="H760" s="4"/>
      <c r="I760" s="4"/>
      <c r="J760" s="4"/>
      <c r="K760" s="4"/>
      <c r="L760" s="4"/>
      <c r="M760" s="4"/>
      <c r="N760" s="4"/>
      <c r="O760" s="4"/>
      <c r="P760" s="4"/>
    </row>
    <row r="761">
      <c r="A761" s="4"/>
      <c r="B761" s="4"/>
      <c r="C761" s="4"/>
      <c r="D761" s="4"/>
      <c r="E761" s="4"/>
      <c r="F761" s="4"/>
      <c r="G761" s="4"/>
      <c r="H761" s="4"/>
      <c r="I761" s="4"/>
      <c r="J761" s="4"/>
      <c r="K761" s="4"/>
      <c r="L761" s="4"/>
      <c r="M761" s="4"/>
      <c r="N761" s="4"/>
      <c r="O761" s="4"/>
      <c r="P761" s="4"/>
    </row>
    <row r="762">
      <c r="A762" s="4"/>
      <c r="B762" s="4"/>
      <c r="C762" s="4"/>
      <c r="D762" s="4"/>
      <c r="E762" s="4"/>
      <c r="F762" s="4"/>
      <c r="G762" s="4"/>
      <c r="H762" s="4"/>
      <c r="I762" s="4"/>
      <c r="J762" s="4"/>
      <c r="K762" s="4"/>
      <c r="L762" s="4"/>
      <c r="M762" s="4"/>
      <c r="N762" s="4"/>
      <c r="O762" s="4"/>
      <c r="P762" s="4"/>
    </row>
    <row r="763">
      <c r="A763" s="4"/>
      <c r="B763" s="4"/>
      <c r="C763" s="4"/>
      <c r="D763" s="4"/>
      <c r="E763" s="4"/>
      <c r="F763" s="4"/>
      <c r="G763" s="4"/>
      <c r="H763" s="4"/>
      <c r="I763" s="4"/>
      <c r="J763" s="4"/>
      <c r="K763" s="4"/>
      <c r="L763" s="4"/>
      <c r="M763" s="4"/>
      <c r="N763" s="4"/>
      <c r="O763" s="4"/>
      <c r="P763" s="4"/>
    </row>
    <row r="764">
      <c r="A764" s="4"/>
      <c r="B764" s="4"/>
      <c r="C764" s="4"/>
      <c r="D764" s="4"/>
      <c r="E764" s="4"/>
      <c r="F764" s="4"/>
      <c r="G764" s="4"/>
      <c r="H764" s="4"/>
      <c r="I764" s="4"/>
      <c r="J764" s="4"/>
      <c r="K764" s="4"/>
      <c r="L764" s="4"/>
      <c r="M764" s="4"/>
      <c r="N764" s="4"/>
      <c r="O764" s="4"/>
      <c r="P764" s="4"/>
    </row>
    <row r="765">
      <c r="A765" s="4"/>
      <c r="B765" s="4"/>
      <c r="C765" s="4"/>
      <c r="D765" s="4"/>
      <c r="E765" s="4"/>
      <c r="F765" s="4"/>
      <c r="G765" s="4"/>
      <c r="H765" s="4"/>
      <c r="I765" s="4"/>
      <c r="J765" s="4"/>
      <c r="K765" s="4"/>
      <c r="L765" s="4"/>
      <c r="M765" s="4"/>
      <c r="N765" s="4"/>
      <c r="O765" s="4"/>
      <c r="P765" s="4"/>
    </row>
    <row r="766">
      <c r="A766" s="4"/>
      <c r="B766" s="4"/>
      <c r="C766" s="4"/>
      <c r="D766" s="4"/>
      <c r="E766" s="4"/>
      <c r="F766" s="4"/>
      <c r="G766" s="4"/>
      <c r="H766" s="4"/>
      <c r="I766" s="4"/>
      <c r="J766" s="4"/>
      <c r="K766" s="4"/>
      <c r="L766" s="4"/>
      <c r="M766" s="4"/>
      <c r="N766" s="4"/>
      <c r="O766" s="4"/>
      <c r="P766" s="4"/>
    </row>
    <row r="767">
      <c r="A767" s="4"/>
      <c r="B767" s="4"/>
      <c r="C767" s="4"/>
      <c r="D767" s="4"/>
      <c r="E767" s="4"/>
      <c r="F767" s="4"/>
      <c r="G767" s="4"/>
      <c r="H767" s="4"/>
      <c r="I767" s="4"/>
      <c r="J767" s="4"/>
      <c r="K767" s="4"/>
      <c r="L767" s="4"/>
      <c r="M767" s="4"/>
      <c r="N767" s="4"/>
      <c r="O767" s="4"/>
      <c r="P767" s="4"/>
    </row>
    <row r="768">
      <c r="A768" s="4"/>
      <c r="B768" s="4"/>
      <c r="C768" s="4"/>
      <c r="D768" s="4"/>
      <c r="E768" s="4"/>
      <c r="F768" s="4"/>
      <c r="G768" s="4"/>
      <c r="H768" s="4"/>
      <c r="I768" s="4"/>
      <c r="J768" s="4"/>
      <c r="K768" s="4"/>
      <c r="L768" s="4"/>
      <c r="M768" s="4"/>
      <c r="N768" s="4"/>
      <c r="O768" s="4"/>
      <c r="P768" s="4"/>
    </row>
    <row r="769">
      <c r="A769" s="4"/>
      <c r="B769" s="4"/>
      <c r="C769" s="4"/>
      <c r="D769" s="4"/>
      <c r="E769" s="4"/>
      <c r="F769" s="4"/>
      <c r="G769" s="4"/>
      <c r="H769" s="4"/>
      <c r="I769" s="4"/>
      <c r="J769" s="4"/>
      <c r="K769" s="4"/>
      <c r="L769" s="4"/>
      <c r="M769" s="4"/>
      <c r="N769" s="4"/>
      <c r="O769" s="4"/>
      <c r="P769" s="4"/>
    </row>
    <row r="770">
      <c r="A770" s="4"/>
      <c r="B770" s="4"/>
      <c r="C770" s="4"/>
      <c r="D770" s="4"/>
      <c r="E770" s="4"/>
      <c r="F770" s="4"/>
      <c r="G770" s="4"/>
      <c r="H770" s="4"/>
      <c r="I770" s="4"/>
      <c r="J770" s="4"/>
      <c r="K770" s="4"/>
      <c r="L770" s="4"/>
      <c r="M770" s="4"/>
      <c r="N770" s="4"/>
      <c r="O770" s="4"/>
      <c r="P770" s="4"/>
    </row>
    <row r="771">
      <c r="A771" s="4"/>
      <c r="B771" s="4"/>
      <c r="C771" s="4"/>
      <c r="D771" s="4"/>
      <c r="E771" s="4"/>
      <c r="F771" s="4"/>
      <c r="G771" s="4"/>
      <c r="H771" s="4"/>
      <c r="I771" s="4"/>
      <c r="J771" s="4"/>
      <c r="K771" s="4"/>
      <c r="L771" s="4"/>
      <c r="M771" s="4"/>
      <c r="N771" s="4"/>
      <c r="O771" s="4"/>
      <c r="P771" s="4"/>
    </row>
    <row r="772">
      <c r="A772" s="4"/>
      <c r="B772" s="4"/>
      <c r="C772" s="4"/>
      <c r="D772" s="4"/>
      <c r="E772" s="4"/>
      <c r="F772" s="4"/>
      <c r="G772" s="4"/>
      <c r="H772" s="4"/>
      <c r="I772" s="4"/>
      <c r="J772" s="4"/>
      <c r="K772" s="4"/>
      <c r="L772" s="4"/>
      <c r="M772" s="4"/>
      <c r="N772" s="4"/>
      <c r="O772" s="4"/>
      <c r="P772" s="4"/>
    </row>
    <row r="773">
      <c r="A773" s="4"/>
      <c r="B773" s="4"/>
      <c r="C773" s="4"/>
      <c r="D773" s="4"/>
      <c r="E773" s="4"/>
      <c r="F773" s="4"/>
      <c r="G773" s="4"/>
      <c r="H773" s="4"/>
      <c r="I773" s="4"/>
      <c r="J773" s="4"/>
      <c r="K773" s="4"/>
      <c r="L773" s="4"/>
      <c r="M773" s="4"/>
      <c r="N773" s="4"/>
      <c r="O773" s="4"/>
      <c r="P773" s="4"/>
    </row>
    <row r="774">
      <c r="A774" s="4"/>
      <c r="B774" s="4"/>
      <c r="C774" s="4"/>
      <c r="D774" s="4"/>
      <c r="E774" s="4"/>
      <c r="F774" s="4"/>
      <c r="G774" s="4"/>
      <c r="H774" s="4"/>
      <c r="I774" s="4"/>
      <c r="J774" s="4"/>
      <c r="K774" s="4"/>
      <c r="L774" s="4"/>
      <c r="M774" s="4"/>
      <c r="N774" s="4"/>
      <c r="O774" s="4"/>
      <c r="P774" s="4"/>
    </row>
    <row r="775">
      <c r="A775" s="4"/>
      <c r="B775" s="4"/>
      <c r="C775" s="4"/>
      <c r="D775" s="4"/>
      <c r="E775" s="4"/>
      <c r="F775" s="4"/>
      <c r="G775" s="4"/>
      <c r="H775" s="4"/>
      <c r="I775" s="4"/>
      <c r="J775" s="4"/>
      <c r="K775" s="4"/>
      <c r="L775" s="4"/>
      <c r="M775" s="4"/>
      <c r="N775" s="4"/>
      <c r="O775" s="4"/>
      <c r="P775" s="4"/>
    </row>
    <row r="776">
      <c r="A776" s="4"/>
      <c r="B776" s="4"/>
      <c r="C776" s="4"/>
      <c r="D776" s="4"/>
      <c r="E776" s="4"/>
      <c r="F776" s="4"/>
      <c r="G776" s="4"/>
      <c r="H776" s="4"/>
      <c r="I776" s="4"/>
      <c r="J776" s="4"/>
      <c r="K776" s="4"/>
      <c r="L776" s="4"/>
      <c r="M776" s="4"/>
      <c r="N776" s="4"/>
      <c r="O776" s="4"/>
      <c r="P776" s="4"/>
    </row>
    <row r="777">
      <c r="A777" s="4"/>
      <c r="B777" s="4"/>
      <c r="C777" s="4"/>
      <c r="D777" s="4"/>
      <c r="E777" s="4"/>
      <c r="F777" s="4"/>
      <c r="G777" s="4"/>
      <c r="H777" s="4"/>
      <c r="I777" s="4"/>
      <c r="J777" s="4"/>
      <c r="K777" s="4"/>
      <c r="L777" s="4"/>
      <c r="M777" s="4"/>
      <c r="N777" s="4"/>
      <c r="O777" s="4"/>
      <c r="P777" s="4"/>
    </row>
    <row r="778">
      <c r="A778" s="4"/>
      <c r="B778" s="4"/>
      <c r="C778" s="4"/>
      <c r="D778" s="4"/>
      <c r="E778" s="4"/>
      <c r="F778" s="4"/>
      <c r="G778" s="4"/>
      <c r="H778" s="4"/>
      <c r="I778" s="4"/>
      <c r="J778" s="4"/>
      <c r="K778" s="4"/>
      <c r="L778" s="4"/>
      <c r="M778" s="4"/>
      <c r="N778" s="4"/>
      <c r="O778" s="4"/>
      <c r="P778" s="4"/>
    </row>
    <row r="779">
      <c r="A779" s="4"/>
      <c r="B779" s="4"/>
      <c r="C779" s="4"/>
      <c r="D779" s="4"/>
      <c r="E779" s="4"/>
      <c r="F779" s="4"/>
      <c r="G779" s="4"/>
      <c r="H779" s="4"/>
      <c r="I779" s="4"/>
      <c r="J779" s="4"/>
      <c r="K779" s="4"/>
      <c r="L779" s="4"/>
      <c r="M779" s="4"/>
      <c r="N779" s="4"/>
      <c r="O779" s="4"/>
      <c r="P779" s="4"/>
    </row>
    <row r="780">
      <c r="A780" s="4"/>
      <c r="B780" s="4"/>
      <c r="C780" s="4"/>
      <c r="D780" s="4"/>
      <c r="E780" s="4"/>
      <c r="F780" s="4"/>
      <c r="G780" s="4"/>
      <c r="H780" s="4"/>
      <c r="I780" s="4"/>
      <c r="J780" s="4"/>
      <c r="K780" s="4"/>
      <c r="L780" s="4"/>
      <c r="M780" s="4"/>
      <c r="N780" s="4"/>
      <c r="O780" s="4"/>
      <c r="P780" s="4"/>
    </row>
    <row r="781">
      <c r="A781" s="4"/>
      <c r="B781" s="4"/>
      <c r="C781" s="4"/>
      <c r="D781" s="4"/>
      <c r="E781" s="4"/>
      <c r="F781" s="4"/>
      <c r="G781" s="4"/>
      <c r="H781" s="4"/>
      <c r="I781" s="4"/>
      <c r="J781" s="4"/>
      <c r="K781" s="4"/>
      <c r="L781" s="4"/>
      <c r="M781" s="4"/>
      <c r="N781" s="4"/>
      <c r="O781" s="4"/>
      <c r="P781" s="4"/>
    </row>
    <row r="782">
      <c r="A782" s="4"/>
      <c r="B782" s="4"/>
      <c r="C782" s="4"/>
      <c r="D782" s="4"/>
      <c r="E782" s="4"/>
      <c r="F782" s="4"/>
      <c r="G782" s="4"/>
      <c r="H782" s="4"/>
      <c r="I782" s="4"/>
      <c r="J782" s="4"/>
      <c r="K782" s="4"/>
      <c r="L782" s="4"/>
      <c r="M782" s="4"/>
      <c r="N782" s="4"/>
      <c r="O782" s="4"/>
      <c r="P782" s="4"/>
    </row>
    <row r="783">
      <c r="A783" s="4"/>
      <c r="B783" s="4"/>
      <c r="C783" s="4"/>
      <c r="D783" s="4"/>
      <c r="E783" s="4"/>
      <c r="F783" s="4"/>
      <c r="G783" s="4"/>
      <c r="H783" s="4"/>
      <c r="I783" s="4"/>
      <c r="J783" s="4"/>
      <c r="K783" s="4"/>
      <c r="L783" s="4"/>
      <c r="M783" s="4"/>
      <c r="N783" s="4"/>
      <c r="O783" s="4"/>
      <c r="P783" s="4"/>
    </row>
    <row r="784">
      <c r="A784" s="4"/>
      <c r="B784" s="4"/>
      <c r="C784" s="4"/>
      <c r="D784" s="4"/>
      <c r="E784" s="4"/>
      <c r="F784" s="4"/>
      <c r="G784" s="4"/>
      <c r="H784" s="4"/>
      <c r="I784" s="4"/>
      <c r="J784" s="4"/>
      <c r="K784" s="4"/>
      <c r="L784" s="4"/>
      <c r="M784" s="4"/>
      <c r="N784" s="4"/>
      <c r="O784" s="4"/>
      <c r="P784" s="4"/>
    </row>
    <row r="785">
      <c r="A785" s="4"/>
      <c r="B785" s="4"/>
      <c r="C785" s="4"/>
      <c r="D785" s="4"/>
      <c r="E785" s="4"/>
      <c r="F785" s="4"/>
      <c r="G785" s="4"/>
      <c r="H785" s="4"/>
      <c r="I785" s="4"/>
      <c r="J785" s="4"/>
      <c r="K785" s="4"/>
      <c r="L785" s="4"/>
      <c r="M785" s="4"/>
      <c r="N785" s="4"/>
      <c r="O785" s="4"/>
      <c r="P785" s="4"/>
    </row>
    <row r="786">
      <c r="A786" s="4"/>
      <c r="B786" s="4"/>
      <c r="C786" s="4"/>
      <c r="D786" s="4"/>
      <c r="E786" s="4"/>
      <c r="F786" s="4"/>
      <c r="G786" s="4"/>
      <c r="H786" s="4"/>
      <c r="I786" s="4"/>
      <c r="J786" s="4"/>
      <c r="K786" s="4"/>
      <c r="L786" s="4"/>
      <c r="M786" s="4"/>
      <c r="N786" s="4"/>
      <c r="O786" s="4"/>
      <c r="P786" s="4"/>
    </row>
    <row r="787">
      <c r="A787" s="4"/>
      <c r="B787" s="4"/>
      <c r="C787" s="4"/>
      <c r="D787" s="4"/>
      <c r="E787" s="4"/>
      <c r="F787" s="4"/>
      <c r="G787" s="4"/>
      <c r="H787" s="4"/>
      <c r="I787" s="4"/>
      <c r="J787" s="4"/>
      <c r="K787" s="4"/>
      <c r="L787" s="4"/>
      <c r="M787" s="4"/>
      <c r="N787" s="4"/>
      <c r="O787" s="4"/>
      <c r="P787" s="4"/>
    </row>
    <row r="788">
      <c r="A788" s="4"/>
      <c r="B788" s="4"/>
      <c r="C788" s="4"/>
      <c r="D788" s="4"/>
      <c r="E788" s="4"/>
      <c r="F788" s="4"/>
      <c r="G788" s="4"/>
      <c r="H788" s="4"/>
      <c r="I788" s="4"/>
      <c r="J788" s="4"/>
      <c r="K788" s="4"/>
      <c r="L788" s="4"/>
      <c r="M788" s="4"/>
      <c r="N788" s="4"/>
      <c r="O788" s="4"/>
      <c r="P788" s="4"/>
    </row>
    <row r="789">
      <c r="A789" s="4"/>
      <c r="B789" s="4"/>
      <c r="C789" s="4"/>
      <c r="D789" s="4"/>
      <c r="E789" s="4"/>
      <c r="F789" s="4"/>
      <c r="G789" s="4"/>
      <c r="H789" s="4"/>
      <c r="I789" s="4"/>
      <c r="J789" s="4"/>
      <c r="K789" s="4"/>
      <c r="L789" s="4"/>
      <c r="M789" s="4"/>
      <c r="N789" s="4"/>
      <c r="O789" s="4"/>
      <c r="P789" s="4"/>
    </row>
    <row r="790">
      <c r="A790" s="4"/>
      <c r="B790" s="4"/>
      <c r="C790" s="4"/>
      <c r="D790" s="4"/>
      <c r="E790" s="4"/>
      <c r="F790" s="4"/>
      <c r="G790" s="4"/>
      <c r="H790" s="4"/>
      <c r="I790" s="4"/>
      <c r="J790" s="4"/>
      <c r="K790" s="4"/>
      <c r="L790" s="4"/>
      <c r="M790" s="4"/>
      <c r="N790" s="4"/>
      <c r="O790" s="4"/>
      <c r="P790" s="4"/>
    </row>
    <row r="791">
      <c r="A791" s="4"/>
      <c r="B791" s="4"/>
      <c r="C791" s="4"/>
      <c r="D791" s="4"/>
      <c r="E791" s="4"/>
      <c r="F791" s="4"/>
      <c r="G791" s="4"/>
      <c r="H791" s="4"/>
      <c r="I791" s="4"/>
      <c r="J791" s="4"/>
      <c r="K791" s="4"/>
      <c r="L791" s="4"/>
      <c r="M791" s="4"/>
      <c r="N791" s="4"/>
      <c r="O791" s="4"/>
      <c r="P791" s="4"/>
    </row>
    <row r="792">
      <c r="A792" s="4"/>
      <c r="B792" s="4"/>
      <c r="C792" s="4"/>
      <c r="D792" s="4"/>
      <c r="E792" s="4"/>
      <c r="F792" s="4"/>
      <c r="G792" s="4"/>
      <c r="H792" s="4"/>
      <c r="I792" s="4"/>
      <c r="J792" s="4"/>
      <c r="K792" s="4"/>
      <c r="L792" s="4"/>
      <c r="M792" s="4"/>
      <c r="N792" s="4"/>
      <c r="O792" s="4"/>
      <c r="P792" s="4"/>
    </row>
    <row r="793">
      <c r="A793" s="4"/>
      <c r="B793" s="4"/>
      <c r="C793" s="4"/>
      <c r="D793" s="4"/>
      <c r="E793" s="4"/>
      <c r="F793" s="4"/>
      <c r="G793" s="4"/>
      <c r="H793" s="4"/>
      <c r="I793" s="4"/>
      <c r="J793" s="4"/>
      <c r="K793" s="4"/>
      <c r="L793" s="4"/>
      <c r="M793" s="4"/>
      <c r="N793" s="4"/>
      <c r="O793" s="4"/>
      <c r="P793" s="4"/>
    </row>
    <row r="794">
      <c r="A794" s="4"/>
      <c r="B794" s="4"/>
      <c r="C794" s="4"/>
      <c r="D794" s="4"/>
      <c r="E794" s="4"/>
      <c r="F794" s="4"/>
      <c r="G794" s="4"/>
      <c r="H794" s="4"/>
      <c r="I794" s="4"/>
      <c r="J794" s="4"/>
      <c r="K794" s="4"/>
      <c r="L794" s="4"/>
      <c r="M794" s="4"/>
      <c r="N794" s="4"/>
      <c r="O794" s="4"/>
      <c r="P794" s="4"/>
    </row>
    <row r="795">
      <c r="A795" s="4"/>
      <c r="B795" s="4"/>
      <c r="C795" s="4"/>
      <c r="D795" s="4"/>
      <c r="E795" s="4"/>
      <c r="F795" s="4"/>
      <c r="G795" s="4"/>
      <c r="H795" s="4"/>
      <c r="I795" s="4"/>
      <c r="J795" s="4"/>
      <c r="K795" s="4"/>
      <c r="L795" s="4"/>
      <c r="M795" s="4"/>
      <c r="N795" s="4"/>
      <c r="O795" s="4"/>
      <c r="P795" s="4"/>
    </row>
    <row r="796">
      <c r="A796" s="4"/>
      <c r="B796" s="4"/>
      <c r="C796" s="4"/>
      <c r="D796" s="4"/>
      <c r="E796" s="4"/>
      <c r="F796" s="4"/>
      <c r="G796" s="4"/>
      <c r="H796" s="4"/>
      <c r="I796" s="4"/>
      <c r="J796" s="4"/>
      <c r="K796" s="4"/>
      <c r="L796" s="4"/>
      <c r="M796" s="4"/>
      <c r="N796" s="4"/>
      <c r="O796" s="4"/>
      <c r="P796" s="4"/>
    </row>
    <row r="797">
      <c r="A797" s="4"/>
      <c r="B797" s="4"/>
      <c r="C797" s="4"/>
      <c r="D797" s="4"/>
      <c r="E797" s="4"/>
      <c r="F797" s="4"/>
      <c r="G797" s="4"/>
      <c r="H797" s="4"/>
      <c r="I797" s="4"/>
      <c r="J797" s="4"/>
      <c r="K797" s="4"/>
      <c r="L797" s="4"/>
      <c r="M797" s="4"/>
      <c r="N797" s="4"/>
      <c r="O797" s="4"/>
      <c r="P797" s="4"/>
    </row>
    <row r="798">
      <c r="A798" s="4"/>
      <c r="B798" s="4"/>
      <c r="C798" s="4"/>
      <c r="D798" s="4"/>
      <c r="E798" s="4"/>
      <c r="F798" s="4"/>
      <c r="G798" s="4"/>
      <c r="H798" s="4"/>
      <c r="I798" s="4"/>
      <c r="J798" s="4"/>
      <c r="K798" s="4"/>
      <c r="L798" s="4"/>
      <c r="M798" s="4"/>
      <c r="N798" s="4"/>
      <c r="O798" s="4"/>
      <c r="P798" s="4"/>
    </row>
    <row r="799">
      <c r="A799" s="4"/>
      <c r="B799" s="4"/>
      <c r="C799" s="4"/>
      <c r="D799" s="4"/>
      <c r="E799" s="4"/>
      <c r="F799" s="4"/>
      <c r="G799" s="4"/>
      <c r="H799" s="4"/>
      <c r="I799" s="4"/>
      <c r="J799" s="4"/>
      <c r="K799" s="4"/>
      <c r="L799" s="4"/>
      <c r="M799" s="4"/>
      <c r="N799" s="4"/>
      <c r="O799" s="4"/>
      <c r="P799" s="4"/>
    </row>
    <row r="800">
      <c r="A800" s="4"/>
      <c r="B800" s="4"/>
      <c r="C800" s="4"/>
      <c r="D800" s="4"/>
      <c r="E800" s="4"/>
      <c r="F800" s="4"/>
      <c r="G800" s="4"/>
      <c r="H800" s="4"/>
      <c r="I800" s="4"/>
      <c r="J800" s="4"/>
      <c r="K800" s="4"/>
      <c r="L800" s="4"/>
      <c r="M800" s="4"/>
      <c r="N800" s="4"/>
      <c r="O800" s="4"/>
      <c r="P800" s="4"/>
    </row>
    <row r="801">
      <c r="A801" s="4"/>
      <c r="B801" s="4"/>
      <c r="C801" s="4"/>
      <c r="D801" s="4"/>
      <c r="E801" s="4"/>
      <c r="F801" s="4"/>
      <c r="G801" s="4"/>
      <c r="H801" s="4"/>
      <c r="I801" s="4"/>
      <c r="J801" s="4"/>
      <c r="K801" s="4"/>
      <c r="L801" s="4"/>
      <c r="M801" s="4"/>
      <c r="N801" s="4"/>
      <c r="O801" s="4"/>
      <c r="P801" s="4"/>
    </row>
    <row r="802">
      <c r="A802" s="4"/>
      <c r="B802" s="4"/>
      <c r="C802" s="4"/>
      <c r="D802" s="4"/>
      <c r="E802" s="4"/>
      <c r="F802" s="4"/>
      <c r="G802" s="4"/>
      <c r="H802" s="4"/>
      <c r="I802" s="4"/>
      <c r="J802" s="4"/>
      <c r="K802" s="4"/>
      <c r="L802" s="4"/>
      <c r="M802" s="4"/>
      <c r="N802" s="4"/>
      <c r="O802" s="4"/>
      <c r="P802" s="4"/>
    </row>
    <row r="803">
      <c r="A803" s="4"/>
      <c r="B803" s="4"/>
      <c r="C803" s="4"/>
      <c r="D803" s="4"/>
      <c r="E803" s="4"/>
      <c r="F803" s="4"/>
      <c r="G803" s="4"/>
      <c r="H803" s="4"/>
      <c r="I803" s="4"/>
      <c r="J803" s="4"/>
      <c r="K803" s="4"/>
      <c r="L803" s="4"/>
      <c r="M803" s="4"/>
      <c r="N803" s="4"/>
      <c r="O803" s="4"/>
      <c r="P803" s="4"/>
    </row>
    <row r="804">
      <c r="A804" s="4"/>
      <c r="B804" s="4"/>
      <c r="C804" s="4"/>
      <c r="D804" s="4"/>
      <c r="E804" s="4"/>
      <c r="F804" s="4"/>
      <c r="G804" s="4"/>
      <c r="H804" s="4"/>
      <c r="I804" s="4"/>
      <c r="J804" s="4"/>
      <c r="K804" s="4"/>
      <c r="L804" s="4"/>
      <c r="M804" s="4"/>
      <c r="N804" s="4"/>
      <c r="O804" s="4"/>
      <c r="P804" s="4"/>
    </row>
    <row r="805">
      <c r="A805" s="4"/>
      <c r="B805" s="4"/>
      <c r="C805" s="4"/>
      <c r="D805" s="4"/>
      <c r="E805" s="4"/>
      <c r="F805" s="4"/>
      <c r="G805" s="4"/>
      <c r="H805" s="4"/>
      <c r="I805" s="4"/>
      <c r="J805" s="4"/>
      <c r="K805" s="4"/>
      <c r="L805" s="4"/>
      <c r="M805" s="4"/>
      <c r="N805" s="4"/>
      <c r="O805" s="4"/>
      <c r="P805" s="4"/>
    </row>
    <row r="806">
      <c r="A806" s="4"/>
      <c r="B806" s="4"/>
      <c r="C806" s="4"/>
      <c r="D806" s="4"/>
      <c r="E806" s="4"/>
      <c r="F806" s="4"/>
      <c r="G806" s="4"/>
      <c r="H806" s="4"/>
      <c r="I806" s="4"/>
      <c r="J806" s="4"/>
      <c r="K806" s="4"/>
      <c r="L806" s="4"/>
      <c r="M806" s="4"/>
      <c r="N806" s="4"/>
      <c r="O806" s="4"/>
      <c r="P806" s="4"/>
    </row>
    <row r="807">
      <c r="A807" s="4"/>
      <c r="B807" s="4"/>
      <c r="C807" s="4"/>
      <c r="D807" s="4"/>
      <c r="E807" s="4"/>
      <c r="F807" s="4"/>
      <c r="G807" s="4"/>
      <c r="H807" s="4"/>
      <c r="I807" s="4"/>
      <c r="J807" s="4"/>
      <c r="K807" s="4"/>
      <c r="L807" s="4"/>
      <c r="M807" s="4"/>
      <c r="N807" s="4"/>
      <c r="O807" s="4"/>
      <c r="P807" s="4"/>
    </row>
    <row r="808">
      <c r="A808" s="4"/>
      <c r="B808" s="4"/>
      <c r="C808" s="4"/>
      <c r="D808" s="4"/>
      <c r="E808" s="4"/>
      <c r="F808" s="4"/>
      <c r="G808" s="4"/>
      <c r="H808" s="4"/>
      <c r="I808" s="4"/>
      <c r="J808" s="4"/>
      <c r="K808" s="4"/>
      <c r="L808" s="4"/>
      <c r="M808" s="4"/>
      <c r="N808" s="4"/>
      <c r="O808" s="4"/>
      <c r="P808" s="4"/>
    </row>
    <row r="809">
      <c r="A809" s="4"/>
      <c r="B809" s="4"/>
      <c r="C809" s="4"/>
      <c r="D809" s="4"/>
      <c r="E809" s="4"/>
      <c r="F809" s="4"/>
      <c r="G809" s="4"/>
      <c r="H809" s="4"/>
      <c r="I809" s="4"/>
      <c r="J809" s="4"/>
      <c r="K809" s="4"/>
      <c r="L809" s="4"/>
      <c r="M809" s="4"/>
      <c r="N809" s="4"/>
      <c r="O809" s="4"/>
      <c r="P809" s="4"/>
    </row>
    <row r="810">
      <c r="A810" s="4"/>
      <c r="B810" s="4"/>
      <c r="C810" s="4"/>
      <c r="D810" s="4"/>
      <c r="E810" s="4"/>
      <c r="F810" s="4"/>
      <c r="G810" s="4"/>
      <c r="H810" s="4"/>
      <c r="I810" s="4"/>
      <c r="J810" s="4"/>
      <c r="K810" s="4"/>
      <c r="L810" s="4"/>
      <c r="M810" s="4"/>
      <c r="N810" s="4"/>
      <c r="O810" s="4"/>
      <c r="P810" s="4"/>
    </row>
    <row r="811">
      <c r="A811" s="4"/>
      <c r="B811" s="4"/>
      <c r="C811" s="4"/>
      <c r="D811" s="4"/>
      <c r="E811" s="4"/>
      <c r="F811" s="4"/>
      <c r="G811" s="4"/>
      <c r="H811" s="4"/>
      <c r="I811" s="4"/>
      <c r="J811" s="4"/>
      <c r="K811" s="4"/>
      <c r="L811" s="4"/>
      <c r="M811" s="4"/>
      <c r="N811" s="4"/>
      <c r="O811" s="4"/>
      <c r="P811" s="4"/>
    </row>
    <row r="812">
      <c r="A812" s="4"/>
      <c r="B812" s="4"/>
      <c r="C812" s="4"/>
      <c r="D812" s="4"/>
      <c r="E812" s="4"/>
      <c r="F812" s="4"/>
      <c r="G812" s="4"/>
      <c r="H812" s="4"/>
      <c r="I812" s="4"/>
      <c r="J812" s="4"/>
      <c r="K812" s="4"/>
      <c r="L812" s="4"/>
      <c r="M812" s="4"/>
      <c r="N812" s="4"/>
      <c r="O812" s="4"/>
      <c r="P812" s="4"/>
    </row>
    <row r="813">
      <c r="A813" s="4"/>
      <c r="B813" s="4"/>
      <c r="C813" s="4"/>
      <c r="D813" s="4"/>
      <c r="E813" s="4"/>
      <c r="F813" s="4"/>
      <c r="G813" s="4"/>
      <c r="H813" s="4"/>
      <c r="I813" s="4"/>
      <c r="J813" s="4"/>
      <c r="K813" s="4"/>
      <c r="L813" s="4"/>
      <c r="M813" s="4"/>
      <c r="N813" s="4"/>
      <c r="O813" s="4"/>
      <c r="P813" s="4"/>
    </row>
    <row r="814">
      <c r="A814" s="4"/>
      <c r="B814" s="4"/>
      <c r="C814" s="4"/>
      <c r="D814" s="4"/>
      <c r="E814" s="4"/>
      <c r="F814" s="4"/>
      <c r="G814" s="4"/>
      <c r="H814" s="4"/>
      <c r="I814" s="4"/>
      <c r="J814" s="4"/>
      <c r="K814" s="4"/>
      <c r="L814" s="4"/>
      <c r="M814" s="4"/>
      <c r="N814" s="4"/>
      <c r="O814" s="4"/>
      <c r="P814" s="4"/>
    </row>
    <row r="815">
      <c r="A815" s="4"/>
      <c r="B815" s="4"/>
      <c r="C815" s="4"/>
      <c r="D815" s="4"/>
      <c r="E815" s="4"/>
      <c r="F815" s="4"/>
      <c r="G815" s="4"/>
      <c r="H815" s="4"/>
      <c r="I815" s="4"/>
      <c r="J815" s="4"/>
      <c r="K815" s="4"/>
      <c r="L815" s="4"/>
      <c r="M815" s="4"/>
      <c r="N815" s="4"/>
      <c r="O815" s="4"/>
      <c r="P815" s="4"/>
    </row>
    <row r="816">
      <c r="A816" s="4"/>
      <c r="B816" s="4"/>
      <c r="C816" s="4"/>
      <c r="D816" s="4"/>
      <c r="E816" s="4"/>
      <c r="F816" s="4"/>
      <c r="G816" s="4"/>
      <c r="H816" s="4"/>
      <c r="I816" s="4"/>
      <c r="J816" s="4"/>
      <c r="K816" s="4"/>
      <c r="L816" s="4"/>
      <c r="M816" s="4"/>
      <c r="N816" s="4"/>
      <c r="O816" s="4"/>
      <c r="P816" s="4"/>
    </row>
    <row r="817">
      <c r="A817" s="4"/>
      <c r="B817" s="4"/>
      <c r="C817" s="4"/>
      <c r="D817" s="4"/>
      <c r="E817" s="4"/>
      <c r="F817" s="4"/>
      <c r="G817" s="4"/>
      <c r="H817" s="4"/>
      <c r="I817" s="4"/>
      <c r="J817" s="4"/>
      <c r="K817" s="4"/>
      <c r="L817" s="4"/>
      <c r="M817" s="4"/>
      <c r="N817" s="4"/>
      <c r="O817" s="4"/>
      <c r="P817" s="4"/>
    </row>
    <row r="818">
      <c r="A818" s="4"/>
      <c r="B818" s="4"/>
      <c r="C818" s="4"/>
      <c r="D818" s="4"/>
      <c r="E818" s="4"/>
      <c r="F818" s="4"/>
      <c r="G818" s="4"/>
      <c r="H818" s="4"/>
      <c r="I818" s="4"/>
      <c r="J818" s="4"/>
      <c r="K818" s="4"/>
      <c r="L818" s="4"/>
      <c r="M818" s="4"/>
      <c r="N818" s="4"/>
      <c r="O818" s="4"/>
      <c r="P818" s="4"/>
    </row>
    <row r="819">
      <c r="A819" s="4"/>
      <c r="B819" s="4"/>
      <c r="C819" s="4"/>
      <c r="D819" s="4"/>
      <c r="E819" s="4"/>
      <c r="F819" s="4"/>
      <c r="G819" s="4"/>
      <c r="H819" s="4"/>
      <c r="I819" s="4"/>
      <c r="J819" s="4"/>
      <c r="K819" s="4"/>
      <c r="L819" s="4"/>
      <c r="M819" s="4"/>
      <c r="N819" s="4"/>
      <c r="O819" s="4"/>
      <c r="P819" s="4"/>
    </row>
    <row r="820">
      <c r="A820" s="4"/>
      <c r="B820" s="4"/>
      <c r="C820" s="4"/>
      <c r="D820" s="4"/>
      <c r="E820" s="4"/>
      <c r="F820" s="4"/>
      <c r="G820" s="4"/>
      <c r="H820" s="4"/>
      <c r="I820" s="4"/>
      <c r="J820" s="4"/>
      <c r="K820" s="4"/>
      <c r="L820" s="4"/>
      <c r="M820" s="4"/>
      <c r="N820" s="4"/>
      <c r="O820" s="4"/>
      <c r="P820" s="4"/>
    </row>
    <row r="821">
      <c r="A821" s="4"/>
      <c r="B821" s="4"/>
      <c r="C821" s="4"/>
      <c r="D821" s="4"/>
      <c r="E821" s="4"/>
      <c r="F821" s="4"/>
      <c r="G821" s="4"/>
      <c r="H821" s="4"/>
      <c r="I821" s="4"/>
      <c r="J821" s="4"/>
      <c r="K821" s="4"/>
      <c r="L821" s="4"/>
      <c r="M821" s="4"/>
      <c r="N821" s="4"/>
      <c r="O821" s="4"/>
      <c r="P821" s="4"/>
    </row>
    <row r="822">
      <c r="A822" s="4"/>
      <c r="B822" s="4"/>
      <c r="C822" s="4"/>
      <c r="D822" s="4"/>
      <c r="E822" s="4"/>
      <c r="F822" s="4"/>
      <c r="G822" s="4"/>
      <c r="H822" s="4"/>
      <c r="I822" s="4"/>
      <c r="J822" s="4"/>
      <c r="K822" s="4"/>
      <c r="L822" s="4"/>
      <c r="M822" s="4"/>
      <c r="N822" s="4"/>
      <c r="O822" s="4"/>
      <c r="P822" s="4"/>
    </row>
    <row r="823">
      <c r="A823" s="4"/>
      <c r="B823" s="4"/>
      <c r="C823" s="4"/>
      <c r="D823" s="4"/>
      <c r="E823" s="4"/>
      <c r="F823" s="4"/>
      <c r="G823" s="4"/>
      <c r="H823" s="4"/>
      <c r="I823" s="4"/>
      <c r="J823" s="4"/>
      <c r="K823" s="4"/>
      <c r="L823" s="4"/>
      <c r="M823" s="4"/>
      <c r="N823" s="4"/>
      <c r="O823" s="4"/>
      <c r="P823" s="4"/>
    </row>
    <row r="824">
      <c r="A824" s="4"/>
      <c r="B824" s="4"/>
      <c r="C824" s="4"/>
      <c r="D824" s="4"/>
      <c r="E824" s="4"/>
      <c r="F824" s="4"/>
      <c r="G824" s="4"/>
      <c r="H824" s="4"/>
      <c r="I824" s="4"/>
      <c r="J824" s="4"/>
      <c r="K824" s="4"/>
      <c r="L824" s="4"/>
      <c r="M824" s="4"/>
      <c r="N824" s="4"/>
      <c r="O824" s="4"/>
      <c r="P824" s="4"/>
    </row>
    <row r="825">
      <c r="A825" s="4"/>
      <c r="B825" s="4"/>
      <c r="C825" s="4"/>
      <c r="D825" s="4"/>
      <c r="E825" s="4"/>
      <c r="F825" s="4"/>
      <c r="G825" s="4"/>
      <c r="H825" s="4"/>
      <c r="I825" s="4"/>
      <c r="J825" s="4"/>
      <c r="K825" s="4"/>
      <c r="L825" s="4"/>
      <c r="M825" s="4"/>
      <c r="N825" s="4"/>
      <c r="O825" s="4"/>
      <c r="P825" s="4"/>
    </row>
    <row r="826">
      <c r="A826" s="4"/>
      <c r="B826" s="4"/>
      <c r="C826" s="4"/>
      <c r="D826" s="4"/>
      <c r="E826" s="4"/>
      <c r="F826" s="4"/>
      <c r="G826" s="4"/>
      <c r="H826" s="4"/>
      <c r="I826" s="4"/>
      <c r="J826" s="4"/>
      <c r="K826" s="4"/>
      <c r="L826" s="4"/>
      <c r="M826" s="4"/>
      <c r="N826" s="4"/>
      <c r="O826" s="4"/>
      <c r="P826" s="4"/>
    </row>
    <row r="827">
      <c r="A827" s="4"/>
      <c r="B827" s="4"/>
      <c r="C827" s="4"/>
      <c r="D827" s="4"/>
      <c r="E827" s="4"/>
      <c r="F827" s="4"/>
      <c r="G827" s="4"/>
      <c r="H827" s="4"/>
      <c r="I827" s="4"/>
      <c r="J827" s="4"/>
      <c r="K827" s="4"/>
      <c r="L827" s="4"/>
      <c r="M827" s="4"/>
      <c r="N827" s="4"/>
      <c r="O827" s="4"/>
      <c r="P827" s="4"/>
    </row>
    <row r="828">
      <c r="A828" s="4"/>
      <c r="B828" s="4"/>
      <c r="C828" s="4"/>
      <c r="D828" s="4"/>
      <c r="E828" s="4"/>
      <c r="F828" s="4"/>
      <c r="G828" s="4"/>
      <c r="H828" s="4"/>
      <c r="I828" s="4"/>
      <c r="J828" s="4"/>
      <c r="K828" s="4"/>
      <c r="L828" s="4"/>
      <c r="M828" s="4"/>
      <c r="N828" s="4"/>
      <c r="O828" s="4"/>
      <c r="P828" s="4"/>
    </row>
    <row r="829">
      <c r="A829" s="4"/>
      <c r="B829" s="4"/>
      <c r="C829" s="4"/>
      <c r="D829" s="4"/>
      <c r="E829" s="4"/>
      <c r="F829" s="4"/>
      <c r="G829" s="4"/>
      <c r="H829" s="4"/>
      <c r="I829" s="4"/>
      <c r="J829" s="4"/>
      <c r="K829" s="4"/>
      <c r="L829" s="4"/>
      <c r="M829" s="4"/>
      <c r="N829" s="4"/>
      <c r="O829" s="4"/>
      <c r="P829" s="4"/>
    </row>
    <row r="830">
      <c r="A830" s="4"/>
      <c r="B830" s="4"/>
      <c r="C830" s="4"/>
      <c r="D830" s="4"/>
      <c r="E830" s="4"/>
      <c r="F830" s="4"/>
      <c r="G830" s="4"/>
      <c r="H830" s="4"/>
      <c r="I830" s="4"/>
      <c r="J830" s="4"/>
      <c r="K830" s="4"/>
      <c r="L830" s="4"/>
      <c r="M830" s="4"/>
      <c r="N830" s="4"/>
      <c r="O830" s="4"/>
      <c r="P830" s="4"/>
    </row>
    <row r="831">
      <c r="A831" s="4"/>
      <c r="B831" s="4"/>
      <c r="C831" s="4"/>
      <c r="D831" s="4"/>
      <c r="E831" s="4"/>
      <c r="F831" s="4"/>
      <c r="G831" s="4"/>
      <c r="H831" s="4"/>
      <c r="I831" s="4"/>
      <c r="J831" s="4"/>
      <c r="K831" s="4"/>
      <c r="L831" s="4"/>
      <c r="M831" s="4"/>
      <c r="N831" s="4"/>
      <c r="O831" s="4"/>
      <c r="P831" s="4"/>
    </row>
    <row r="832">
      <c r="A832" s="4"/>
      <c r="B832" s="4"/>
      <c r="C832" s="4"/>
      <c r="D832" s="4"/>
      <c r="E832" s="4"/>
      <c r="F832" s="4"/>
      <c r="G832" s="4"/>
      <c r="H832" s="4"/>
      <c r="I832" s="4"/>
      <c r="J832" s="4"/>
      <c r="K832" s="4"/>
      <c r="L832" s="4"/>
      <c r="M832" s="4"/>
      <c r="N832" s="4"/>
      <c r="O832" s="4"/>
      <c r="P832" s="4"/>
    </row>
    <row r="833">
      <c r="A833" s="4"/>
      <c r="B833" s="4"/>
      <c r="C833" s="4"/>
      <c r="D833" s="4"/>
      <c r="E833" s="4"/>
      <c r="F833" s="4"/>
      <c r="G833" s="4"/>
      <c r="H833" s="4"/>
      <c r="I833" s="4"/>
      <c r="J833" s="4"/>
      <c r="K833" s="4"/>
      <c r="L833" s="4"/>
      <c r="M833" s="4"/>
      <c r="N833" s="4"/>
      <c r="O833" s="4"/>
      <c r="P833" s="4"/>
    </row>
    <row r="834">
      <c r="A834" s="4"/>
      <c r="B834" s="4"/>
      <c r="C834" s="4"/>
      <c r="D834" s="4"/>
      <c r="E834" s="4"/>
      <c r="F834" s="4"/>
      <c r="G834" s="4"/>
      <c r="H834" s="4"/>
      <c r="I834" s="4"/>
      <c r="J834" s="4"/>
      <c r="K834" s="4"/>
      <c r="L834" s="4"/>
      <c r="M834" s="4"/>
      <c r="N834" s="4"/>
      <c r="O834" s="4"/>
      <c r="P834" s="4"/>
    </row>
    <row r="835">
      <c r="A835" s="4"/>
      <c r="B835" s="4"/>
      <c r="C835" s="4"/>
      <c r="D835" s="4"/>
      <c r="E835" s="4"/>
      <c r="F835" s="4"/>
      <c r="G835" s="4"/>
      <c r="H835" s="4"/>
      <c r="I835" s="4"/>
      <c r="J835" s="4"/>
      <c r="K835" s="4"/>
      <c r="L835" s="4"/>
      <c r="M835" s="4"/>
      <c r="N835" s="4"/>
      <c r="O835" s="4"/>
      <c r="P835" s="4"/>
    </row>
    <row r="836">
      <c r="A836" s="4"/>
      <c r="B836" s="4"/>
      <c r="C836" s="4"/>
      <c r="D836" s="4"/>
      <c r="E836" s="4"/>
      <c r="F836" s="4"/>
      <c r="G836" s="4"/>
      <c r="H836" s="4"/>
      <c r="I836" s="4"/>
      <c r="J836" s="4"/>
      <c r="K836" s="4"/>
      <c r="L836" s="4"/>
      <c r="M836" s="4"/>
      <c r="N836" s="4"/>
      <c r="O836" s="4"/>
      <c r="P836" s="4"/>
    </row>
    <row r="837">
      <c r="A837" s="4"/>
      <c r="B837" s="4"/>
      <c r="C837" s="4"/>
      <c r="D837" s="4"/>
      <c r="E837" s="4"/>
      <c r="F837" s="4"/>
      <c r="G837" s="4"/>
      <c r="H837" s="4"/>
      <c r="I837" s="4"/>
      <c r="J837" s="4"/>
      <c r="K837" s="4"/>
      <c r="L837" s="4"/>
      <c r="M837" s="4"/>
      <c r="N837" s="4"/>
      <c r="O837" s="4"/>
      <c r="P837" s="4"/>
    </row>
    <row r="838">
      <c r="A838" s="4"/>
      <c r="B838" s="4"/>
      <c r="C838" s="4"/>
      <c r="D838" s="4"/>
      <c r="E838" s="4"/>
      <c r="F838" s="4"/>
      <c r="G838" s="4"/>
      <c r="H838" s="4"/>
      <c r="I838" s="4"/>
      <c r="J838" s="4"/>
      <c r="K838" s="4"/>
      <c r="L838" s="4"/>
      <c r="M838" s="4"/>
      <c r="N838" s="4"/>
      <c r="O838" s="4"/>
      <c r="P838" s="4"/>
    </row>
    <row r="839">
      <c r="A839" s="4"/>
      <c r="B839" s="4"/>
      <c r="C839" s="4"/>
      <c r="D839" s="4"/>
      <c r="E839" s="4"/>
      <c r="F839" s="4"/>
      <c r="G839" s="4"/>
      <c r="H839" s="4"/>
      <c r="I839" s="4"/>
      <c r="J839" s="4"/>
      <c r="K839" s="4"/>
      <c r="L839" s="4"/>
      <c r="M839" s="4"/>
      <c r="N839" s="4"/>
      <c r="O839" s="4"/>
      <c r="P839" s="4"/>
    </row>
    <row r="840">
      <c r="A840" s="4"/>
      <c r="B840" s="4"/>
      <c r="C840" s="4"/>
      <c r="D840" s="4"/>
      <c r="E840" s="4"/>
      <c r="F840" s="4"/>
      <c r="G840" s="4"/>
      <c r="H840" s="4"/>
      <c r="I840" s="4"/>
      <c r="J840" s="4"/>
      <c r="K840" s="4"/>
      <c r="L840" s="4"/>
      <c r="M840" s="4"/>
      <c r="N840" s="4"/>
      <c r="O840" s="4"/>
      <c r="P840" s="4"/>
    </row>
    <row r="841">
      <c r="A841" s="4"/>
      <c r="B841" s="4"/>
      <c r="C841" s="4"/>
      <c r="D841" s="4"/>
      <c r="E841" s="4"/>
      <c r="F841" s="4"/>
      <c r="G841" s="4"/>
      <c r="H841" s="4"/>
      <c r="I841" s="4"/>
      <c r="J841" s="4"/>
      <c r="K841" s="4"/>
      <c r="L841" s="4"/>
      <c r="M841" s="4"/>
      <c r="N841" s="4"/>
      <c r="O841" s="4"/>
      <c r="P841" s="4"/>
    </row>
    <row r="842">
      <c r="A842" s="4"/>
      <c r="B842" s="4"/>
      <c r="C842" s="4"/>
      <c r="D842" s="4"/>
      <c r="E842" s="4"/>
      <c r="F842" s="4"/>
      <c r="G842" s="4"/>
      <c r="H842" s="4"/>
      <c r="I842" s="4"/>
      <c r="J842" s="4"/>
      <c r="K842" s="4"/>
      <c r="L842" s="4"/>
      <c r="M842" s="4"/>
      <c r="N842" s="4"/>
      <c r="O842" s="4"/>
      <c r="P842" s="4"/>
    </row>
    <row r="843">
      <c r="A843" s="4"/>
      <c r="B843" s="4"/>
      <c r="C843" s="4"/>
      <c r="D843" s="4"/>
      <c r="E843" s="4"/>
      <c r="F843" s="4"/>
      <c r="G843" s="4"/>
      <c r="H843" s="4"/>
      <c r="I843" s="4"/>
      <c r="J843" s="4"/>
      <c r="K843" s="4"/>
      <c r="L843" s="4"/>
      <c r="M843" s="4"/>
      <c r="N843" s="4"/>
      <c r="O843" s="4"/>
      <c r="P843" s="4"/>
    </row>
    <row r="844">
      <c r="A844" s="4"/>
      <c r="B844" s="4"/>
      <c r="C844" s="4"/>
      <c r="D844" s="4"/>
      <c r="E844" s="4"/>
      <c r="F844" s="4"/>
      <c r="G844" s="4"/>
      <c r="H844" s="4"/>
      <c r="I844" s="4"/>
      <c r="J844" s="4"/>
      <c r="K844" s="4"/>
      <c r="L844" s="4"/>
      <c r="M844" s="4"/>
      <c r="N844" s="4"/>
      <c r="O844" s="4"/>
      <c r="P844" s="4"/>
    </row>
    <row r="845">
      <c r="A845" s="4"/>
      <c r="B845" s="4"/>
      <c r="C845" s="4"/>
      <c r="D845" s="4"/>
      <c r="E845" s="4"/>
      <c r="F845" s="4"/>
      <c r="G845" s="4"/>
      <c r="H845" s="4"/>
      <c r="I845" s="4"/>
      <c r="J845" s="4"/>
      <c r="K845" s="4"/>
      <c r="L845" s="4"/>
      <c r="M845" s="4"/>
      <c r="N845" s="4"/>
      <c r="O845" s="4"/>
      <c r="P845" s="4"/>
    </row>
    <row r="846">
      <c r="A846" s="4"/>
      <c r="B846" s="4"/>
      <c r="C846" s="4"/>
      <c r="D846" s="4"/>
      <c r="E846" s="4"/>
      <c r="F846" s="4"/>
      <c r="G846" s="4"/>
      <c r="H846" s="4"/>
      <c r="I846" s="4"/>
      <c r="J846" s="4"/>
      <c r="K846" s="4"/>
      <c r="L846" s="4"/>
      <c r="M846" s="4"/>
      <c r="N846" s="4"/>
      <c r="O846" s="4"/>
      <c r="P846" s="4"/>
    </row>
    <row r="847">
      <c r="A847" s="4"/>
      <c r="B847" s="4"/>
      <c r="C847" s="4"/>
      <c r="D847" s="4"/>
      <c r="E847" s="4"/>
      <c r="F847" s="4"/>
      <c r="G847" s="4"/>
      <c r="H847" s="4"/>
      <c r="I847" s="4"/>
      <c r="J847" s="4"/>
      <c r="K847" s="4"/>
      <c r="L847" s="4"/>
      <c r="M847" s="4"/>
      <c r="N847" s="4"/>
      <c r="O847" s="4"/>
      <c r="P847" s="4"/>
    </row>
    <row r="848">
      <c r="A848" s="4"/>
      <c r="B848" s="4"/>
      <c r="C848" s="4"/>
      <c r="D848" s="4"/>
      <c r="E848" s="4"/>
      <c r="F848" s="4"/>
      <c r="G848" s="4"/>
      <c r="H848" s="4"/>
      <c r="I848" s="4"/>
      <c r="J848" s="4"/>
      <c r="K848" s="4"/>
      <c r="L848" s="4"/>
      <c r="M848" s="4"/>
      <c r="N848" s="4"/>
      <c r="O848" s="4"/>
      <c r="P848" s="4"/>
    </row>
    <row r="849">
      <c r="A849" s="4"/>
      <c r="B849" s="4"/>
      <c r="C849" s="4"/>
      <c r="D849" s="4"/>
      <c r="E849" s="4"/>
      <c r="F849" s="4"/>
      <c r="G849" s="4"/>
      <c r="H849" s="4"/>
      <c r="I849" s="4"/>
      <c r="J849" s="4"/>
      <c r="K849" s="4"/>
      <c r="L849" s="4"/>
      <c r="M849" s="4"/>
      <c r="N849" s="4"/>
      <c r="O849" s="4"/>
      <c r="P849" s="4"/>
    </row>
    <row r="850">
      <c r="A850" s="4"/>
      <c r="B850" s="4"/>
      <c r="C850" s="4"/>
      <c r="D850" s="4"/>
      <c r="E850" s="4"/>
      <c r="F850" s="4"/>
      <c r="G850" s="4"/>
      <c r="H850" s="4"/>
      <c r="I850" s="4"/>
      <c r="J850" s="4"/>
      <c r="K850" s="4"/>
      <c r="L850" s="4"/>
      <c r="M850" s="4"/>
      <c r="N850" s="4"/>
      <c r="O850" s="4"/>
      <c r="P850" s="4"/>
    </row>
    <row r="851">
      <c r="A851" s="4"/>
      <c r="B851" s="4"/>
      <c r="C851" s="4"/>
      <c r="D851" s="4"/>
      <c r="E851" s="4"/>
      <c r="F851" s="4"/>
      <c r="G851" s="4"/>
      <c r="H851" s="4"/>
      <c r="I851" s="4"/>
      <c r="J851" s="4"/>
      <c r="K851" s="4"/>
      <c r="L851" s="4"/>
      <c r="M851" s="4"/>
      <c r="N851" s="4"/>
      <c r="O851" s="4"/>
      <c r="P851" s="4"/>
    </row>
    <row r="852">
      <c r="A852" s="4"/>
      <c r="B852" s="4"/>
      <c r="C852" s="4"/>
      <c r="D852" s="4"/>
      <c r="E852" s="4"/>
      <c r="F852" s="4"/>
      <c r="G852" s="4"/>
      <c r="H852" s="4"/>
      <c r="I852" s="4"/>
      <c r="J852" s="4"/>
      <c r="K852" s="4"/>
      <c r="L852" s="4"/>
      <c r="M852" s="4"/>
      <c r="N852" s="4"/>
      <c r="O852" s="4"/>
      <c r="P852" s="4"/>
    </row>
    <row r="853">
      <c r="A853" s="4"/>
      <c r="B853" s="4"/>
      <c r="C853" s="4"/>
      <c r="D853" s="4"/>
      <c r="E853" s="4"/>
      <c r="F853" s="4"/>
      <c r="G853" s="4"/>
      <c r="H853" s="4"/>
      <c r="I853" s="4"/>
      <c r="J853" s="4"/>
      <c r="K853" s="4"/>
      <c r="L853" s="4"/>
      <c r="M853" s="4"/>
      <c r="N853" s="4"/>
      <c r="O853" s="4"/>
      <c r="P853" s="4"/>
    </row>
    <row r="854">
      <c r="A854" s="4"/>
      <c r="B854" s="4"/>
      <c r="C854" s="4"/>
      <c r="D854" s="4"/>
      <c r="E854" s="4"/>
      <c r="F854" s="4"/>
      <c r="G854" s="4"/>
      <c r="H854" s="4"/>
      <c r="I854" s="4"/>
      <c r="J854" s="4"/>
      <c r="K854" s="4"/>
      <c r="L854" s="4"/>
      <c r="M854" s="4"/>
      <c r="N854" s="4"/>
      <c r="O854" s="4"/>
      <c r="P854" s="4"/>
    </row>
    <row r="855">
      <c r="A855" s="4"/>
      <c r="B855" s="4"/>
      <c r="C855" s="4"/>
      <c r="D855" s="4"/>
      <c r="E855" s="4"/>
      <c r="F855" s="4"/>
      <c r="G855" s="4"/>
      <c r="H855" s="4"/>
      <c r="I855" s="4"/>
      <c r="J855" s="4"/>
      <c r="K855" s="4"/>
      <c r="L855" s="4"/>
      <c r="M855" s="4"/>
      <c r="N855" s="4"/>
      <c r="O855" s="4"/>
      <c r="P855" s="4"/>
    </row>
    <row r="856">
      <c r="A856" s="4"/>
      <c r="B856" s="4"/>
      <c r="C856" s="4"/>
      <c r="D856" s="4"/>
      <c r="E856" s="4"/>
      <c r="F856" s="4"/>
      <c r="G856" s="4"/>
      <c r="H856" s="4"/>
      <c r="I856" s="4"/>
      <c r="J856" s="4"/>
      <c r="K856" s="4"/>
      <c r="L856" s="4"/>
      <c r="M856" s="4"/>
      <c r="N856" s="4"/>
      <c r="O856" s="4"/>
      <c r="P856" s="4"/>
    </row>
    <row r="857">
      <c r="A857" s="4"/>
      <c r="B857" s="4"/>
      <c r="C857" s="4"/>
      <c r="D857" s="4"/>
      <c r="E857" s="4"/>
      <c r="F857" s="4"/>
      <c r="G857" s="4"/>
      <c r="H857" s="4"/>
      <c r="I857" s="4"/>
      <c r="J857" s="4"/>
      <c r="K857" s="4"/>
      <c r="L857" s="4"/>
      <c r="M857" s="4"/>
      <c r="N857" s="4"/>
      <c r="O857" s="4"/>
      <c r="P857" s="4"/>
    </row>
    <row r="858">
      <c r="A858" s="4"/>
      <c r="B858" s="4"/>
      <c r="C858" s="4"/>
      <c r="D858" s="4"/>
      <c r="E858" s="4"/>
      <c r="F858" s="4"/>
      <c r="G858" s="4"/>
      <c r="H858" s="4"/>
      <c r="I858" s="4"/>
      <c r="J858" s="4"/>
      <c r="K858" s="4"/>
      <c r="L858" s="4"/>
      <c r="M858" s="4"/>
      <c r="N858" s="4"/>
      <c r="O858" s="4"/>
      <c r="P858" s="4"/>
    </row>
    <row r="859">
      <c r="A859" s="4"/>
      <c r="B859" s="4"/>
      <c r="C859" s="4"/>
      <c r="D859" s="4"/>
      <c r="E859" s="4"/>
      <c r="F859" s="4"/>
      <c r="G859" s="4"/>
      <c r="H859" s="4"/>
      <c r="I859" s="4"/>
      <c r="J859" s="4"/>
      <c r="K859" s="4"/>
      <c r="L859" s="4"/>
      <c r="M859" s="4"/>
      <c r="N859" s="4"/>
      <c r="O859" s="4"/>
      <c r="P859" s="4"/>
    </row>
    <row r="860">
      <c r="A860" s="4"/>
      <c r="B860" s="4"/>
      <c r="C860" s="4"/>
      <c r="D860" s="4"/>
      <c r="E860" s="4"/>
      <c r="F860" s="4"/>
      <c r="G860" s="4"/>
      <c r="H860" s="4"/>
      <c r="I860" s="4"/>
      <c r="J860" s="4"/>
      <c r="K860" s="4"/>
      <c r="L860" s="4"/>
      <c r="M860" s="4"/>
      <c r="N860" s="4"/>
      <c r="O860" s="4"/>
      <c r="P860" s="4"/>
    </row>
    <row r="861">
      <c r="A861" s="4"/>
      <c r="B861" s="4"/>
      <c r="C861" s="4"/>
      <c r="D861" s="4"/>
      <c r="E861" s="4"/>
      <c r="F861" s="4"/>
      <c r="G861" s="4"/>
      <c r="H861" s="4"/>
      <c r="I861" s="4"/>
      <c r="J861" s="4"/>
      <c r="K861" s="4"/>
      <c r="L861" s="4"/>
      <c r="M861" s="4"/>
      <c r="N861" s="4"/>
      <c r="O861" s="4"/>
      <c r="P861" s="4"/>
    </row>
    <row r="862">
      <c r="A862" s="4"/>
      <c r="B862" s="4"/>
      <c r="C862" s="4"/>
      <c r="D862" s="4"/>
      <c r="E862" s="4"/>
      <c r="F862" s="4"/>
      <c r="G862" s="4"/>
      <c r="H862" s="4"/>
      <c r="I862" s="4"/>
      <c r="J862" s="4"/>
      <c r="K862" s="4"/>
      <c r="L862" s="4"/>
      <c r="M862" s="4"/>
      <c r="N862" s="4"/>
      <c r="O862" s="4"/>
      <c r="P862" s="4"/>
    </row>
    <row r="863">
      <c r="A863" s="4"/>
      <c r="B863" s="4"/>
      <c r="C863" s="4"/>
      <c r="D863" s="4"/>
      <c r="E863" s="4"/>
      <c r="F863" s="4"/>
      <c r="G863" s="4"/>
      <c r="H863" s="4"/>
      <c r="I863" s="4"/>
      <c r="J863" s="4"/>
      <c r="K863" s="4"/>
      <c r="L863" s="4"/>
      <c r="M863" s="4"/>
      <c r="N863" s="4"/>
      <c r="O863" s="4"/>
      <c r="P863" s="4"/>
    </row>
    <row r="864">
      <c r="A864" s="4"/>
      <c r="B864" s="4"/>
      <c r="C864" s="4"/>
      <c r="D864" s="4"/>
      <c r="E864" s="4"/>
      <c r="F864" s="4"/>
      <c r="G864" s="4"/>
      <c r="H864" s="4"/>
      <c r="I864" s="4"/>
      <c r="J864" s="4"/>
      <c r="K864" s="4"/>
      <c r="L864" s="4"/>
      <c r="M864" s="4"/>
      <c r="N864" s="4"/>
      <c r="O864" s="4"/>
      <c r="P864" s="4"/>
    </row>
    <row r="865">
      <c r="A865" s="4"/>
      <c r="B865" s="4"/>
      <c r="C865" s="4"/>
      <c r="D865" s="4"/>
      <c r="E865" s="4"/>
      <c r="F865" s="4"/>
      <c r="G865" s="4"/>
      <c r="H865" s="4"/>
      <c r="I865" s="4"/>
      <c r="J865" s="4"/>
      <c r="K865" s="4"/>
      <c r="L865" s="4"/>
      <c r="M865" s="4"/>
      <c r="N865" s="4"/>
      <c r="O865" s="4"/>
      <c r="P865" s="4"/>
    </row>
    <row r="866">
      <c r="A866" s="4"/>
      <c r="B866" s="4"/>
      <c r="C866" s="4"/>
      <c r="D866" s="4"/>
      <c r="E866" s="4"/>
      <c r="F866" s="4"/>
      <c r="G866" s="4"/>
      <c r="H866" s="4"/>
      <c r="I866" s="4"/>
      <c r="J866" s="4"/>
      <c r="K866" s="4"/>
      <c r="L866" s="4"/>
      <c r="M866" s="4"/>
      <c r="N866" s="4"/>
      <c r="O866" s="4"/>
      <c r="P866" s="4"/>
    </row>
    <row r="867">
      <c r="A867" s="4"/>
      <c r="B867" s="4"/>
      <c r="C867" s="4"/>
      <c r="D867" s="4"/>
      <c r="E867" s="4"/>
      <c r="F867" s="4"/>
      <c r="G867" s="4"/>
      <c r="H867" s="4"/>
      <c r="I867" s="4"/>
      <c r="J867" s="4"/>
      <c r="K867" s="4"/>
      <c r="L867" s="4"/>
      <c r="M867" s="4"/>
      <c r="N867" s="4"/>
      <c r="O867" s="4"/>
      <c r="P867" s="4"/>
    </row>
    <row r="868">
      <c r="A868" s="4"/>
      <c r="B868" s="4"/>
      <c r="C868" s="4"/>
      <c r="D868" s="4"/>
      <c r="E868" s="4"/>
      <c r="F868" s="4"/>
      <c r="G868" s="4"/>
      <c r="H868" s="4"/>
      <c r="I868" s="4"/>
      <c r="J868" s="4"/>
      <c r="K868" s="4"/>
      <c r="L868" s="4"/>
      <c r="M868" s="4"/>
      <c r="N868" s="4"/>
      <c r="O868" s="4"/>
      <c r="P868" s="4"/>
    </row>
    <row r="869">
      <c r="A869" s="4"/>
      <c r="B869" s="4"/>
      <c r="C869" s="4"/>
      <c r="D869" s="4"/>
      <c r="E869" s="4"/>
      <c r="F869" s="4"/>
      <c r="G869" s="4"/>
      <c r="H869" s="4"/>
      <c r="I869" s="4"/>
      <c r="J869" s="4"/>
      <c r="K869" s="4"/>
      <c r="L869" s="4"/>
      <c r="M869" s="4"/>
      <c r="N869" s="4"/>
      <c r="O869" s="4"/>
      <c r="P869" s="4"/>
    </row>
    <row r="870">
      <c r="A870" s="4"/>
      <c r="B870" s="4"/>
      <c r="C870" s="4"/>
      <c r="D870" s="4"/>
      <c r="E870" s="4"/>
      <c r="F870" s="4"/>
      <c r="G870" s="4"/>
      <c r="H870" s="4"/>
      <c r="I870" s="4"/>
      <c r="J870" s="4"/>
      <c r="K870" s="4"/>
      <c r="L870" s="4"/>
      <c r="M870" s="4"/>
      <c r="N870" s="4"/>
      <c r="O870" s="4"/>
      <c r="P870" s="4"/>
    </row>
    <row r="871">
      <c r="A871" s="4"/>
      <c r="B871" s="4"/>
      <c r="C871" s="4"/>
      <c r="D871" s="4"/>
      <c r="E871" s="4"/>
      <c r="F871" s="4"/>
      <c r="G871" s="4"/>
      <c r="H871" s="4"/>
      <c r="I871" s="4"/>
      <c r="J871" s="4"/>
      <c r="K871" s="4"/>
      <c r="L871" s="4"/>
      <c r="M871" s="4"/>
      <c r="N871" s="4"/>
      <c r="O871" s="4"/>
      <c r="P871" s="4"/>
    </row>
    <row r="872">
      <c r="A872" s="4"/>
      <c r="B872" s="4"/>
      <c r="C872" s="4"/>
      <c r="D872" s="4"/>
      <c r="E872" s="4"/>
      <c r="F872" s="4"/>
      <c r="G872" s="4"/>
      <c r="H872" s="4"/>
      <c r="I872" s="4"/>
      <c r="J872" s="4"/>
      <c r="K872" s="4"/>
      <c r="L872" s="4"/>
      <c r="M872" s="4"/>
      <c r="N872" s="4"/>
      <c r="O872" s="4"/>
      <c r="P872" s="4"/>
    </row>
    <row r="873">
      <c r="A873" s="4"/>
      <c r="B873" s="4"/>
      <c r="C873" s="4"/>
      <c r="D873" s="4"/>
      <c r="E873" s="4"/>
      <c r="F873" s="4"/>
      <c r="G873" s="4"/>
      <c r="H873" s="4"/>
      <c r="I873" s="4"/>
      <c r="J873" s="4"/>
      <c r="K873" s="4"/>
      <c r="L873" s="4"/>
      <c r="M873" s="4"/>
      <c r="N873" s="4"/>
      <c r="O873" s="4"/>
      <c r="P873" s="4"/>
    </row>
    <row r="874">
      <c r="A874" s="4"/>
      <c r="B874" s="4"/>
      <c r="C874" s="4"/>
      <c r="D874" s="4"/>
      <c r="E874" s="4"/>
      <c r="F874" s="4"/>
      <c r="G874" s="4"/>
      <c r="H874" s="4"/>
      <c r="I874" s="4"/>
      <c r="J874" s="4"/>
      <c r="K874" s="4"/>
      <c r="L874" s="4"/>
      <c r="M874" s="4"/>
      <c r="N874" s="4"/>
      <c r="O874" s="4"/>
      <c r="P874" s="4"/>
    </row>
    <row r="875">
      <c r="A875" s="4"/>
      <c r="B875" s="4"/>
      <c r="C875" s="4"/>
      <c r="D875" s="4"/>
      <c r="E875" s="4"/>
      <c r="F875" s="4"/>
      <c r="G875" s="4"/>
      <c r="H875" s="4"/>
      <c r="I875" s="4"/>
      <c r="J875" s="4"/>
      <c r="K875" s="4"/>
      <c r="L875" s="4"/>
      <c r="M875" s="4"/>
      <c r="N875" s="4"/>
      <c r="O875" s="4"/>
      <c r="P875" s="4"/>
    </row>
    <row r="876">
      <c r="A876" s="4"/>
      <c r="B876" s="4"/>
      <c r="C876" s="4"/>
      <c r="D876" s="4"/>
      <c r="E876" s="4"/>
      <c r="F876" s="4"/>
      <c r="G876" s="4"/>
      <c r="H876" s="4"/>
      <c r="I876" s="4"/>
      <c r="J876" s="4"/>
      <c r="K876" s="4"/>
      <c r="L876" s="4"/>
      <c r="M876" s="4"/>
      <c r="N876" s="4"/>
      <c r="O876" s="4"/>
      <c r="P876" s="4"/>
    </row>
    <row r="877">
      <c r="A877" s="4"/>
      <c r="B877" s="4"/>
      <c r="C877" s="4"/>
      <c r="D877" s="4"/>
      <c r="E877" s="4"/>
      <c r="F877" s="4"/>
      <c r="G877" s="4"/>
      <c r="H877" s="4"/>
      <c r="I877" s="4"/>
      <c r="J877" s="4"/>
      <c r="K877" s="4"/>
      <c r="L877" s="4"/>
      <c r="M877" s="4"/>
      <c r="N877" s="4"/>
      <c r="O877" s="4"/>
      <c r="P877" s="4"/>
    </row>
    <row r="878">
      <c r="A878" s="4"/>
      <c r="B878" s="4"/>
      <c r="C878" s="4"/>
      <c r="D878" s="4"/>
      <c r="E878" s="4"/>
      <c r="F878" s="4"/>
      <c r="G878" s="4"/>
      <c r="H878" s="4"/>
      <c r="I878" s="4"/>
      <c r="J878" s="4"/>
      <c r="K878" s="4"/>
      <c r="L878" s="4"/>
      <c r="M878" s="4"/>
      <c r="N878" s="4"/>
      <c r="O878" s="4"/>
      <c r="P878" s="4"/>
    </row>
    <row r="879">
      <c r="A879" s="4"/>
      <c r="B879" s="4"/>
      <c r="C879" s="4"/>
      <c r="D879" s="4"/>
      <c r="E879" s="4"/>
      <c r="F879" s="4"/>
      <c r="G879" s="4"/>
      <c r="H879" s="4"/>
      <c r="I879" s="4"/>
      <c r="J879" s="4"/>
      <c r="K879" s="4"/>
      <c r="L879" s="4"/>
      <c r="M879" s="4"/>
      <c r="N879" s="4"/>
      <c r="O879" s="4"/>
      <c r="P879" s="4"/>
    </row>
    <row r="880">
      <c r="A880" s="4"/>
      <c r="B880" s="4"/>
      <c r="C880" s="4"/>
      <c r="D880" s="4"/>
      <c r="E880" s="4"/>
      <c r="F880" s="4"/>
      <c r="G880" s="4"/>
      <c r="H880" s="4"/>
      <c r="I880" s="4"/>
      <c r="J880" s="4"/>
      <c r="K880" s="4"/>
      <c r="L880" s="4"/>
      <c r="M880" s="4"/>
      <c r="N880" s="4"/>
      <c r="O880" s="4"/>
      <c r="P880" s="4"/>
    </row>
    <row r="881">
      <c r="A881" s="4"/>
      <c r="B881" s="4"/>
      <c r="C881" s="4"/>
      <c r="D881" s="4"/>
      <c r="E881" s="4"/>
      <c r="F881" s="4"/>
      <c r="G881" s="4"/>
      <c r="H881" s="4"/>
      <c r="I881" s="4"/>
      <c r="J881" s="4"/>
      <c r="K881" s="4"/>
      <c r="L881" s="4"/>
      <c r="M881" s="4"/>
      <c r="N881" s="4"/>
      <c r="O881" s="4"/>
      <c r="P881" s="4"/>
    </row>
    <row r="882">
      <c r="A882" s="4"/>
      <c r="B882" s="4"/>
      <c r="C882" s="4"/>
      <c r="D882" s="4"/>
      <c r="E882" s="4"/>
      <c r="F882" s="4"/>
      <c r="G882" s="4"/>
      <c r="H882" s="4"/>
      <c r="I882" s="4"/>
      <c r="J882" s="4"/>
      <c r="K882" s="4"/>
      <c r="L882" s="4"/>
      <c r="M882" s="4"/>
      <c r="N882" s="4"/>
      <c r="O882" s="4"/>
      <c r="P882" s="4"/>
    </row>
    <row r="883">
      <c r="A883" s="4"/>
      <c r="B883" s="4"/>
      <c r="C883" s="4"/>
      <c r="D883" s="4"/>
      <c r="E883" s="4"/>
      <c r="F883" s="4"/>
      <c r="G883" s="4"/>
      <c r="H883" s="4"/>
      <c r="I883" s="4"/>
      <c r="J883" s="4"/>
      <c r="K883" s="4"/>
      <c r="L883" s="4"/>
      <c r="M883" s="4"/>
      <c r="N883" s="4"/>
      <c r="O883" s="4"/>
      <c r="P883" s="4"/>
    </row>
    <row r="884">
      <c r="A884" s="4"/>
      <c r="B884" s="4"/>
      <c r="C884" s="4"/>
      <c r="D884" s="4"/>
      <c r="E884" s="4"/>
      <c r="F884" s="4"/>
      <c r="G884" s="4"/>
      <c r="H884" s="4"/>
      <c r="I884" s="4"/>
      <c r="J884" s="4"/>
      <c r="K884" s="4"/>
      <c r="L884" s="4"/>
      <c r="M884" s="4"/>
      <c r="N884" s="4"/>
      <c r="O884" s="4"/>
      <c r="P884" s="4"/>
    </row>
    <row r="885">
      <c r="A885" s="4"/>
      <c r="B885" s="4"/>
      <c r="C885" s="4"/>
      <c r="D885" s="4"/>
      <c r="E885" s="4"/>
      <c r="F885" s="4"/>
      <c r="G885" s="4"/>
      <c r="H885" s="4"/>
      <c r="I885" s="4"/>
      <c r="J885" s="4"/>
      <c r="K885" s="4"/>
      <c r="L885" s="4"/>
      <c r="M885" s="4"/>
      <c r="N885" s="4"/>
      <c r="O885" s="4"/>
      <c r="P885" s="4"/>
    </row>
    <row r="886">
      <c r="A886" s="4"/>
      <c r="B886" s="4"/>
      <c r="C886" s="4"/>
      <c r="D886" s="4"/>
      <c r="E886" s="4"/>
      <c r="F886" s="4"/>
      <c r="G886" s="4"/>
      <c r="H886" s="4"/>
      <c r="I886" s="4"/>
      <c r="J886" s="4"/>
      <c r="K886" s="4"/>
      <c r="L886" s="4"/>
      <c r="M886" s="4"/>
      <c r="N886" s="4"/>
      <c r="O886" s="4"/>
      <c r="P886" s="4"/>
    </row>
    <row r="887">
      <c r="A887" s="4"/>
      <c r="B887" s="4"/>
      <c r="C887" s="4"/>
      <c r="D887" s="4"/>
      <c r="E887" s="4"/>
      <c r="F887" s="4"/>
      <c r="G887" s="4"/>
      <c r="H887" s="4"/>
      <c r="I887" s="4"/>
      <c r="J887" s="4"/>
      <c r="K887" s="4"/>
      <c r="L887" s="4"/>
      <c r="M887" s="4"/>
      <c r="N887" s="4"/>
      <c r="O887" s="4"/>
      <c r="P887" s="4"/>
    </row>
    <row r="888">
      <c r="A888" s="4"/>
      <c r="B888" s="4"/>
      <c r="C888" s="4"/>
      <c r="D888" s="4"/>
      <c r="E888" s="4"/>
      <c r="F888" s="4"/>
      <c r="G888" s="4"/>
      <c r="H888" s="4"/>
      <c r="I888" s="4"/>
      <c r="J888" s="4"/>
      <c r="K888" s="4"/>
      <c r="L888" s="4"/>
      <c r="M888" s="4"/>
      <c r="N888" s="4"/>
      <c r="O888" s="4"/>
      <c r="P888" s="4"/>
    </row>
    <row r="889">
      <c r="A889" s="4"/>
      <c r="B889" s="4"/>
      <c r="C889" s="4"/>
      <c r="D889" s="4"/>
      <c r="E889" s="4"/>
      <c r="F889" s="4"/>
      <c r="G889" s="4"/>
      <c r="H889" s="4"/>
      <c r="I889" s="4"/>
      <c r="J889" s="4"/>
      <c r="K889" s="4"/>
      <c r="L889" s="4"/>
      <c r="M889" s="4"/>
      <c r="N889" s="4"/>
      <c r="O889" s="4"/>
      <c r="P889" s="4"/>
    </row>
    <row r="890">
      <c r="A890" s="4"/>
      <c r="B890" s="4"/>
      <c r="C890" s="4"/>
      <c r="D890" s="4"/>
      <c r="E890" s="4"/>
      <c r="F890" s="4"/>
      <c r="G890" s="4"/>
      <c r="H890" s="4"/>
      <c r="I890" s="4"/>
      <c r="J890" s="4"/>
      <c r="K890" s="4"/>
      <c r="L890" s="4"/>
      <c r="M890" s="4"/>
      <c r="N890" s="4"/>
      <c r="O890" s="4"/>
      <c r="P890" s="4"/>
    </row>
    <row r="891">
      <c r="A891" s="4"/>
      <c r="B891" s="4"/>
      <c r="C891" s="4"/>
      <c r="D891" s="4"/>
      <c r="E891" s="4"/>
      <c r="F891" s="4"/>
      <c r="G891" s="4"/>
      <c r="H891" s="4"/>
      <c r="I891" s="4"/>
      <c r="J891" s="4"/>
      <c r="K891" s="4"/>
      <c r="L891" s="4"/>
      <c r="M891" s="4"/>
      <c r="N891" s="4"/>
      <c r="O891" s="4"/>
      <c r="P891" s="4"/>
    </row>
    <row r="892">
      <c r="A892" s="4"/>
      <c r="B892" s="4"/>
      <c r="C892" s="4"/>
      <c r="D892" s="4"/>
      <c r="E892" s="4"/>
      <c r="F892" s="4"/>
      <c r="G892" s="4"/>
      <c r="H892" s="4"/>
      <c r="I892" s="4"/>
      <c r="J892" s="4"/>
      <c r="K892" s="4"/>
      <c r="L892" s="4"/>
      <c r="M892" s="4"/>
      <c r="N892" s="4"/>
      <c r="O892" s="4"/>
      <c r="P892" s="4"/>
    </row>
    <row r="893">
      <c r="A893" s="4"/>
      <c r="B893" s="4"/>
      <c r="C893" s="4"/>
      <c r="D893" s="4"/>
      <c r="E893" s="4"/>
      <c r="F893" s="4"/>
      <c r="G893" s="4"/>
      <c r="H893" s="4"/>
      <c r="I893" s="4"/>
      <c r="J893" s="4"/>
      <c r="K893" s="4"/>
      <c r="L893" s="4"/>
      <c r="M893" s="4"/>
      <c r="N893" s="4"/>
      <c r="O893" s="4"/>
      <c r="P893" s="4"/>
    </row>
    <row r="894">
      <c r="A894" s="4"/>
      <c r="B894" s="4"/>
      <c r="C894" s="4"/>
      <c r="D894" s="4"/>
      <c r="E894" s="4"/>
      <c r="F894" s="4"/>
      <c r="G894" s="4"/>
      <c r="H894" s="4"/>
      <c r="I894" s="4"/>
      <c r="J894" s="4"/>
      <c r="K894" s="4"/>
      <c r="L894" s="4"/>
      <c r="M894" s="4"/>
      <c r="N894" s="4"/>
      <c r="O894" s="4"/>
      <c r="P894" s="4"/>
    </row>
    <row r="895">
      <c r="A895" s="4"/>
      <c r="B895" s="4"/>
      <c r="C895" s="4"/>
      <c r="D895" s="4"/>
      <c r="E895" s="4"/>
      <c r="F895" s="4"/>
      <c r="G895" s="4"/>
      <c r="H895" s="4"/>
      <c r="I895" s="4"/>
      <c r="J895" s="4"/>
      <c r="K895" s="4"/>
      <c r="L895" s="4"/>
      <c r="M895" s="4"/>
      <c r="N895" s="4"/>
      <c r="O895" s="4"/>
      <c r="P895" s="4"/>
    </row>
    <row r="896">
      <c r="A896" s="4"/>
      <c r="B896" s="4"/>
      <c r="C896" s="4"/>
      <c r="D896" s="4"/>
      <c r="E896" s="4"/>
      <c r="F896" s="4"/>
      <c r="G896" s="4"/>
      <c r="H896" s="4"/>
      <c r="I896" s="4"/>
      <c r="J896" s="4"/>
      <c r="K896" s="4"/>
      <c r="L896" s="4"/>
      <c r="M896" s="4"/>
      <c r="N896" s="4"/>
      <c r="O896" s="4"/>
      <c r="P896" s="4"/>
    </row>
    <row r="897">
      <c r="A897" s="4"/>
      <c r="B897" s="4"/>
      <c r="C897" s="4"/>
      <c r="D897" s="4"/>
      <c r="E897" s="4"/>
      <c r="F897" s="4"/>
      <c r="G897" s="4"/>
      <c r="H897" s="4"/>
      <c r="I897" s="4"/>
      <c r="J897" s="4"/>
      <c r="K897" s="4"/>
      <c r="L897" s="4"/>
      <c r="M897" s="4"/>
      <c r="N897" s="4"/>
      <c r="O897" s="4"/>
      <c r="P897" s="4"/>
    </row>
    <row r="898">
      <c r="A898" s="4"/>
      <c r="B898" s="4"/>
      <c r="C898" s="4"/>
      <c r="D898" s="4"/>
      <c r="E898" s="4"/>
      <c r="F898" s="4"/>
      <c r="G898" s="4"/>
      <c r="H898" s="4"/>
      <c r="I898" s="4"/>
      <c r="J898" s="4"/>
      <c r="K898" s="4"/>
      <c r="L898" s="4"/>
      <c r="M898" s="4"/>
      <c r="N898" s="4"/>
      <c r="O898" s="4"/>
      <c r="P898" s="4"/>
    </row>
    <row r="899">
      <c r="A899" s="4"/>
      <c r="B899" s="4"/>
      <c r="C899" s="4"/>
      <c r="D899" s="4"/>
      <c r="E899" s="4"/>
      <c r="F899" s="4"/>
      <c r="G899" s="4"/>
      <c r="H899" s="4"/>
      <c r="I899" s="4"/>
      <c r="J899" s="4"/>
      <c r="K899" s="4"/>
      <c r="L899" s="4"/>
      <c r="M899" s="4"/>
      <c r="N899" s="4"/>
      <c r="O899" s="4"/>
      <c r="P899" s="4"/>
    </row>
    <row r="900">
      <c r="A900" s="4"/>
      <c r="B900" s="4"/>
      <c r="C900" s="4"/>
      <c r="D900" s="4"/>
      <c r="E900" s="4"/>
      <c r="F900" s="4"/>
      <c r="G900" s="4"/>
      <c r="H900" s="4"/>
      <c r="I900" s="4"/>
      <c r="J900" s="4"/>
      <c r="K900" s="4"/>
      <c r="L900" s="4"/>
      <c r="M900" s="4"/>
      <c r="N900" s="4"/>
      <c r="O900" s="4"/>
      <c r="P900" s="4"/>
    </row>
    <row r="901">
      <c r="A901" s="4"/>
      <c r="B901" s="4"/>
      <c r="C901" s="4"/>
      <c r="D901" s="4"/>
      <c r="E901" s="4"/>
      <c r="F901" s="4"/>
      <c r="G901" s="4"/>
      <c r="H901" s="4"/>
      <c r="I901" s="4"/>
      <c r="J901" s="4"/>
      <c r="K901" s="4"/>
      <c r="L901" s="4"/>
      <c r="M901" s="4"/>
      <c r="N901" s="4"/>
      <c r="O901" s="4"/>
      <c r="P901" s="4"/>
    </row>
    <row r="902">
      <c r="A902" s="4"/>
      <c r="B902" s="4"/>
      <c r="C902" s="4"/>
      <c r="D902" s="4"/>
      <c r="E902" s="4"/>
      <c r="F902" s="4"/>
      <c r="G902" s="4"/>
      <c r="H902" s="4"/>
      <c r="I902" s="4"/>
      <c r="J902" s="4"/>
      <c r="K902" s="4"/>
      <c r="L902" s="4"/>
      <c r="M902" s="4"/>
      <c r="N902" s="4"/>
      <c r="O902" s="4"/>
      <c r="P902" s="4"/>
    </row>
    <row r="903">
      <c r="A903" s="4"/>
      <c r="B903" s="4"/>
      <c r="C903" s="4"/>
      <c r="D903" s="4"/>
      <c r="E903" s="4"/>
      <c r="F903" s="4"/>
      <c r="G903" s="4"/>
      <c r="H903" s="4"/>
      <c r="I903" s="4"/>
      <c r="J903" s="4"/>
      <c r="K903" s="4"/>
      <c r="L903" s="4"/>
      <c r="M903" s="4"/>
      <c r="N903" s="4"/>
      <c r="O903" s="4"/>
      <c r="P903" s="4"/>
    </row>
    <row r="904">
      <c r="A904" s="4"/>
      <c r="B904" s="4"/>
      <c r="C904" s="4"/>
      <c r="D904" s="4"/>
      <c r="E904" s="4"/>
      <c r="F904" s="4"/>
      <c r="G904" s="4"/>
      <c r="H904" s="4"/>
      <c r="I904" s="4"/>
      <c r="J904" s="4"/>
      <c r="K904" s="4"/>
      <c r="L904" s="4"/>
      <c r="M904" s="4"/>
      <c r="N904" s="4"/>
      <c r="O904" s="4"/>
      <c r="P904" s="4"/>
    </row>
    <row r="905">
      <c r="A905" s="4"/>
      <c r="B905" s="4"/>
      <c r="C905" s="4"/>
      <c r="D905" s="4"/>
      <c r="E905" s="4"/>
      <c r="F905" s="4"/>
      <c r="G905" s="4"/>
      <c r="H905" s="4"/>
      <c r="I905" s="4"/>
      <c r="J905" s="4"/>
      <c r="K905" s="4"/>
      <c r="L905" s="4"/>
      <c r="M905" s="4"/>
      <c r="N905" s="4"/>
      <c r="O905" s="4"/>
      <c r="P905" s="4"/>
    </row>
    <row r="906">
      <c r="A906" s="4"/>
      <c r="B906" s="4"/>
      <c r="C906" s="4"/>
      <c r="D906" s="4"/>
      <c r="E906" s="4"/>
      <c r="F906" s="4"/>
      <c r="G906" s="4"/>
      <c r="H906" s="4"/>
      <c r="I906" s="4"/>
      <c r="J906" s="4"/>
      <c r="K906" s="4"/>
      <c r="L906" s="4"/>
      <c r="M906" s="4"/>
      <c r="N906" s="4"/>
      <c r="O906" s="4"/>
      <c r="P906" s="4"/>
    </row>
    <row r="907">
      <c r="A907" s="4"/>
      <c r="B907" s="4"/>
      <c r="C907" s="4"/>
      <c r="D907" s="4"/>
      <c r="E907" s="4"/>
      <c r="F907" s="4"/>
      <c r="G907" s="4"/>
      <c r="H907" s="4"/>
      <c r="I907" s="4"/>
      <c r="J907" s="4"/>
      <c r="K907" s="4"/>
      <c r="L907" s="4"/>
      <c r="M907" s="4"/>
      <c r="N907" s="4"/>
      <c r="O907" s="4"/>
      <c r="P907" s="4"/>
    </row>
    <row r="908">
      <c r="A908" s="4"/>
      <c r="B908" s="4"/>
      <c r="C908" s="4"/>
      <c r="D908" s="4"/>
      <c r="E908" s="4"/>
      <c r="F908" s="4"/>
      <c r="G908" s="4"/>
      <c r="H908" s="4"/>
      <c r="I908" s="4"/>
      <c r="J908" s="4"/>
      <c r="K908" s="4"/>
      <c r="L908" s="4"/>
      <c r="M908" s="4"/>
      <c r="N908" s="4"/>
      <c r="O908" s="4"/>
      <c r="P908" s="4"/>
    </row>
    <row r="909">
      <c r="A909" s="4"/>
      <c r="B909" s="4"/>
      <c r="C909" s="4"/>
      <c r="D909" s="4"/>
      <c r="E909" s="4"/>
      <c r="F909" s="4"/>
      <c r="G909" s="4"/>
      <c r="H909" s="4"/>
      <c r="I909" s="4"/>
      <c r="J909" s="4"/>
      <c r="K909" s="4"/>
      <c r="L909" s="4"/>
      <c r="M909" s="4"/>
      <c r="N909" s="4"/>
      <c r="O909" s="4"/>
      <c r="P909" s="4"/>
    </row>
    <row r="910">
      <c r="A910" s="4"/>
      <c r="B910" s="4"/>
      <c r="C910" s="4"/>
      <c r="D910" s="4"/>
      <c r="E910" s="4"/>
      <c r="F910" s="4"/>
      <c r="G910" s="4"/>
      <c r="H910" s="4"/>
      <c r="I910" s="4"/>
      <c r="J910" s="4"/>
      <c r="K910" s="4"/>
      <c r="L910" s="4"/>
      <c r="M910" s="4"/>
      <c r="N910" s="4"/>
      <c r="O910" s="4"/>
      <c r="P910" s="4"/>
    </row>
    <row r="911">
      <c r="A911" s="4"/>
      <c r="B911" s="4"/>
      <c r="C911" s="4"/>
      <c r="D911" s="4"/>
      <c r="E911" s="4"/>
      <c r="F911" s="4"/>
      <c r="G911" s="4"/>
      <c r="H911" s="4"/>
      <c r="I911" s="4"/>
      <c r="J911" s="4"/>
      <c r="K911" s="4"/>
      <c r="L911" s="4"/>
      <c r="M911" s="4"/>
      <c r="N911" s="4"/>
      <c r="O911" s="4"/>
      <c r="P911" s="4"/>
    </row>
    <row r="912">
      <c r="A912" s="4"/>
      <c r="B912" s="4"/>
      <c r="C912" s="4"/>
      <c r="D912" s="4"/>
      <c r="E912" s="4"/>
      <c r="F912" s="4"/>
      <c r="G912" s="4"/>
      <c r="H912" s="4"/>
      <c r="I912" s="4"/>
      <c r="J912" s="4"/>
      <c r="K912" s="4"/>
      <c r="L912" s="4"/>
      <c r="M912" s="4"/>
      <c r="N912" s="4"/>
      <c r="O912" s="4"/>
      <c r="P912" s="4"/>
    </row>
    <row r="913">
      <c r="A913" s="4"/>
      <c r="B913" s="4"/>
      <c r="C913" s="4"/>
      <c r="D913" s="4"/>
      <c r="E913" s="4"/>
      <c r="F913" s="4"/>
      <c r="G913" s="4"/>
      <c r="H913" s="4"/>
      <c r="I913" s="4"/>
      <c r="J913" s="4"/>
      <c r="K913" s="4"/>
      <c r="L913" s="4"/>
      <c r="M913" s="4"/>
      <c r="N913" s="4"/>
      <c r="O913" s="4"/>
      <c r="P913" s="4"/>
    </row>
    <row r="914">
      <c r="A914" s="4"/>
      <c r="B914" s="4"/>
      <c r="C914" s="4"/>
      <c r="D914" s="4"/>
      <c r="E914" s="4"/>
      <c r="F914" s="4"/>
      <c r="G914" s="4"/>
      <c r="H914" s="4"/>
      <c r="I914" s="4"/>
      <c r="J914" s="4"/>
      <c r="K914" s="4"/>
      <c r="L914" s="4"/>
      <c r="M914" s="4"/>
      <c r="N914" s="4"/>
      <c r="O914" s="4"/>
      <c r="P914" s="4"/>
    </row>
    <row r="915">
      <c r="A915" s="4"/>
      <c r="B915" s="4"/>
      <c r="C915" s="4"/>
      <c r="D915" s="4"/>
      <c r="E915" s="4"/>
      <c r="F915" s="4"/>
      <c r="G915" s="4"/>
      <c r="H915" s="4"/>
      <c r="I915" s="4"/>
      <c r="J915" s="4"/>
      <c r="K915" s="4"/>
      <c r="L915" s="4"/>
      <c r="M915" s="4"/>
      <c r="N915" s="4"/>
      <c r="O915" s="4"/>
      <c r="P915" s="4"/>
    </row>
    <row r="916">
      <c r="A916" s="4"/>
      <c r="B916" s="4"/>
      <c r="C916" s="4"/>
      <c r="D916" s="4"/>
      <c r="E916" s="4"/>
      <c r="F916" s="4"/>
      <c r="G916" s="4"/>
      <c r="H916" s="4"/>
      <c r="I916" s="4"/>
      <c r="J916" s="4"/>
      <c r="K916" s="4"/>
      <c r="L916" s="4"/>
      <c r="M916" s="4"/>
      <c r="N916" s="4"/>
      <c r="O916" s="4"/>
      <c r="P916" s="4"/>
    </row>
    <row r="917">
      <c r="A917" s="4"/>
      <c r="B917" s="4"/>
      <c r="C917" s="4"/>
      <c r="D917" s="4"/>
      <c r="E917" s="4"/>
      <c r="F917" s="4"/>
      <c r="G917" s="4"/>
      <c r="H917" s="4"/>
      <c r="I917" s="4"/>
      <c r="J917" s="4"/>
      <c r="K917" s="4"/>
      <c r="L917" s="4"/>
      <c r="M917" s="4"/>
      <c r="N917" s="4"/>
      <c r="O917" s="4"/>
      <c r="P917" s="4"/>
    </row>
    <row r="918">
      <c r="A918" s="4"/>
      <c r="B918" s="4"/>
      <c r="C918" s="4"/>
      <c r="D918" s="4"/>
      <c r="E918" s="4"/>
      <c r="F918" s="4"/>
      <c r="G918" s="4"/>
      <c r="H918" s="4"/>
      <c r="I918" s="4"/>
      <c r="J918" s="4"/>
      <c r="K918" s="4"/>
      <c r="L918" s="4"/>
      <c r="M918" s="4"/>
      <c r="N918" s="4"/>
      <c r="O918" s="4"/>
      <c r="P918" s="4"/>
    </row>
    <row r="919">
      <c r="A919" s="4"/>
      <c r="B919" s="4"/>
      <c r="C919" s="4"/>
      <c r="D919" s="4"/>
      <c r="E919" s="4"/>
      <c r="F919" s="4"/>
      <c r="G919" s="4"/>
      <c r="H919" s="4"/>
      <c r="I919" s="4"/>
      <c r="J919" s="4"/>
      <c r="K919" s="4"/>
      <c r="L919" s="4"/>
      <c r="M919" s="4"/>
      <c r="N919" s="4"/>
      <c r="O919" s="4"/>
      <c r="P919" s="4"/>
    </row>
    <row r="920">
      <c r="A920" s="4"/>
      <c r="B920" s="4"/>
      <c r="C920" s="4"/>
      <c r="D920" s="4"/>
      <c r="E920" s="4"/>
      <c r="F920" s="4"/>
      <c r="G920" s="4"/>
      <c r="H920" s="4"/>
      <c r="I920" s="4"/>
      <c r="J920" s="4"/>
      <c r="K920" s="4"/>
      <c r="L920" s="4"/>
      <c r="M920" s="4"/>
      <c r="N920" s="4"/>
      <c r="O920" s="4"/>
      <c r="P920" s="4"/>
    </row>
    <row r="921">
      <c r="A921" s="4"/>
      <c r="B921" s="4"/>
      <c r="C921" s="4"/>
      <c r="D921" s="4"/>
      <c r="E921" s="4"/>
      <c r="F921" s="4"/>
      <c r="G921" s="4"/>
      <c r="H921" s="4"/>
      <c r="I921" s="4"/>
      <c r="J921" s="4"/>
      <c r="K921" s="4"/>
      <c r="L921" s="4"/>
      <c r="M921" s="4"/>
      <c r="N921" s="4"/>
      <c r="O921" s="4"/>
      <c r="P921" s="4"/>
    </row>
    <row r="922">
      <c r="A922" s="4"/>
      <c r="B922" s="4"/>
      <c r="C922" s="4"/>
      <c r="D922" s="4"/>
      <c r="E922" s="4"/>
      <c r="F922" s="4"/>
      <c r="G922" s="4"/>
      <c r="H922" s="4"/>
      <c r="I922" s="4"/>
      <c r="J922" s="4"/>
      <c r="K922" s="4"/>
      <c r="L922" s="4"/>
      <c r="M922" s="4"/>
      <c r="N922" s="4"/>
      <c r="O922" s="4"/>
      <c r="P922" s="4"/>
    </row>
    <row r="923">
      <c r="A923" s="4"/>
      <c r="B923" s="4"/>
      <c r="C923" s="4"/>
      <c r="D923" s="4"/>
      <c r="E923" s="4"/>
      <c r="F923" s="4"/>
      <c r="G923" s="4"/>
      <c r="H923" s="4"/>
      <c r="I923" s="4"/>
      <c r="J923" s="4"/>
      <c r="K923" s="4"/>
      <c r="L923" s="4"/>
      <c r="M923" s="4"/>
      <c r="N923" s="4"/>
      <c r="O923" s="4"/>
      <c r="P923" s="4"/>
    </row>
    <row r="924">
      <c r="A924" s="4"/>
      <c r="B924" s="4"/>
      <c r="C924" s="4"/>
      <c r="D924" s="4"/>
      <c r="E924" s="4"/>
      <c r="F924" s="4"/>
      <c r="G924" s="4"/>
      <c r="H924" s="4"/>
      <c r="I924" s="4"/>
      <c r="J924" s="4"/>
      <c r="K924" s="4"/>
      <c r="L924" s="4"/>
      <c r="M924" s="4"/>
      <c r="N924" s="4"/>
      <c r="O924" s="4"/>
      <c r="P924" s="4"/>
    </row>
    <row r="925">
      <c r="A925" s="4"/>
      <c r="B925" s="4"/>
      <c r="C925" s="4"/>
      <c r="D925" s="4"/>
      <c r="E925" s="4"/>
      <c r="F925" s="4"/>
      <c r="G925" s="4"/>
      <c r="H925" s="4"/>
      <c r="I925" s="4"/>
      <c r="J925" s="4"/>
      <c r="K925" s="4"/>
      <c r="L925" s="4"/>
      <c r="M925" s="4"/>
      <c r="N925" s="4"/>
      <c r="O925" s="4"/>
      <c r="P925" s="4"/>
    </row>
    <row r="926">
      <c r="A926" s="4"/>
      <c r="B926" s="4"/>
      <c r="C926" s="4"/>
      <c r="D926" s="4"/>
      <c r="E926" s="4"/>
      <c r="F926" s="4"/>
      <c r="G926" s="4"/>
      <c r="H926" s="4"/>
      <c r="I926" s="4"/>
      <c r="J926" s="4"/>
      <c r="K926" s="4"/>
      <c r="L926" s="4"/>
      <c r="M926" s="4"/>
      <c r="N926" s="4"/>
      <c r="O926" s="4"/>
      <c r="P926" s="4"/>
    </row>
    <row r="927">
      <c r="A927" s="4"/>
      <c r="B927" s="4"/>
      <c r="C927" s="4"/>
      <c r="D927" s="4"/>
      <c r="E927" s="4"/>
      <c r="F927" s="4"/>
      <c r="G927" s="4"/>
      <c r="H927" s="4"/>
      <c r="I927" s="4"/>
      <c r="J927" s="4"/>
      <c r="K927" s="4"/>
      <c r="L927" s="4"/>
      <c r="M927" s="4"/>
      <c r="N927" s="4"/>
      <c r="O927" s="4"/>
      <c r="P927" s="4"/>
    </row>
    <row r="928">
      <c r="A928" s="4"/>
      <c r="B928" s="4"/>
      <c r="C928" s="4"/>
      <c r="D928" s="4"/>
      <c r="E928" s="4"/>
      <c r="F928" s="4"/>
      <c r="G928" s="4"/>
      <c r="H928" s="4"/>
      <c r="I928" s="4"/>
      <c r="J928" s="4"/>
      <c r="K928" s="4"/>
      <c r="L928" s="4"/>
      <c r="M928" s="4"/>
      <c r="N928" s="4"/>
      <c r="O928" s="4"/>
      <c r="P928" s="4"/>
    </row>
    <row r="929">
      <c r="A929" s="4"/>
      <c r="B929" s="4"/>
      <c r="C929" s="4"/>
      <c r="D929" s="4"/>
      <c r="E929" s="4"/>
      <c r="F929" s="4"/>
      <c r="G929" s="4"/>
      <c r="H929" s="4"/>
      <c r="I929" s="4"/>
      <c r="J929" s="4"/>
      <c r="K929" s="4"/>
      <c r="L929" s="4"/>
      <c r="M929" s="4"/>
      <c r="N929" s="4"/>
      <c r="O929" s="4"/>
      <c r="P929" s="4"/>
    </row>
    <row r="930">
      <c r="A930" s="4"/>
      <c r="B930" s="4"/>
      <c r="C930" s="4"/>
      <c r="D930" s="4"/>
      <c r="E930" s="4"/>
      <c r="F930" s="4"/>
      <c r="G930" s="4"/>
      <c r="H930" s="4"/>
      <c r="I930" s="4"/>
      <c r="J930" s="4"/>
      <c r="K930" s="4"/>
      <c r="L930" s="4"/>
      <c r="M930" s="4"/>
      <c r="N930" s="4"/>
      <c r="O930" s="4"/>
      <c r="P930" s="4"/>
    </row>
    <row r="931">
      <c r="A931" s="4"/>
      <c r="B931" s="4"/>
      <c r="C931" s="4"/>
      <c r="D931" s="4"/>
      <c r="E931" s="4"/>
      <c r="F931" s="4"/>
      <c r="G931" s="4"/>
      <c r="H931" s="4"/>
      <c r="I931" s="4"/>
      <c r="J931" s="4"/>
      <c r="K931" s="4"/>
      <c r="L931" s="4"/>
      <c r="M931" s="4"/>
      <c r="N931" s="4"/>
      <c r="O931" s="4"/>
      <c r="P931" s="4"/>
    </row>
    <row r="932">
      <c r="A932" s="4"/>
      <c r="B932" s="4"/>
      <c r="C932" s="4"/>
      <c r="D932" s="4"/>
      <c r="E932" s="4"/>
      <c r="F932" s="4"/>
      <c r="G932" s="4"/>
      <c r="H932" s="4"/>
      <c r="I932" s="4"/>
      <c r="J932" s="4"/>
      <c r="K932" s="4"/>
      <c r="L932" s="4"/>
      <c r="M932" s="4"/>
      <c r="N932" s="4"/>
      <c r="O932" s="4"/>
      <c r="P932" s="4"/>
    </row>
    <row r="933">
      <c r="A933" s="4"/>
      <c r="B933" s="4"/>
      <c r="C933" s="4"/>
      <c r="D933" s="4"/>
      <c r="E933" s="4"/>
      <c r="F933" s="4"/>
      <c r="G933" s="4"/>
      <c r="H933" s="4"/>
      <c r="I933" s="4"/>
      <c r="J933" s="4"/>
      <c r="K933" s="4"/>
      <c r="L933" s="4"/>
      <c r="M933" s="4"/>
      <c r="N933" s="4"/>
      <c r="O933" s="4"/>
      <c r="P933" s="4"/>
    </row>
    <row r="934">
      <c r="A934" s="4"/>
      <c r="B934" s="4"/>
      <c r="C934" s="4"/>
      <c r="D934" s="4"/>
      <c r="E934" s="4"/>
      <c r="F934" s="4"/>
      <c r="G934" s="4"/>
      <c r="H934" s="4"/>
      <c r="I934" s="4"/>
      <c r="J934" s="4"/>
      <c r="K934" s="4"/>
      <c r="L934" s="4"/>
      <c r="M934" s="4"/>
      <c r="N934" s="4"/>
      <c r="O934" s="4"/>
      <c r="P934" s="4"/>
    </row>
    <row r="935">
      <c r="A935" s="4"/>
      <c r="B935" s="4"/>
      <c r="C935" s="4"/>
      <c r="D935" s="4"/>
      <c r="E935" s="4"/>
      <c r="F935" s="4"/>
      <c r="G935" s="4"/>
      <c r="H935" s="4"/>
      <c r="I935" s="4"/>
      <c r="J935" s="4"/>
      <c r="K935" s="4"/>
      <c r="L935" s="4"/>
      <c r="M935" s="4"/>
      <c r="N935" s="4"/>
      <c r="O935" s="4"/>
      <c r="P935" s="4"/>
    </row>
    <row r="936">
      <c r="A936" s="4"/>
      <c r="B936" s="4"/>
      <c r="C936" s="4"/>
      <c r="D936" s="4"/>
      <c r="E936" s="4"/>
      <c r="F936" s="4"/>
      <c r="G936" s="4"/>
      <c r="H936" s="4"/>
      <c r="I936" s="4"/>
      <c r="J936" s="4"/>
      <c r="K936" s="4"/>
      <c r="L936" s="4"/>
      <c r="M936" s="4"/>
      <c r="N936" s="4"/>
      <c r="O936" s="4"/>
      <c r="P936" s="4"/>
    </row>
    <row r="937">
      <c r="A937" s="4"/>
      <c r="B937" s="4"/>
      <c r="C937" s="4"/>
      <c r="D937" s="4"/>
      <c r="E937" s="4"/>
      <c r="F937" s="4"/>
      <c r="G937" s="4"/>
      <c r="H937" s="4"/>
      <c r="I937" s="4"/>
      <c r="J937" s="4"/>
      <c r="K937" s="4"/>
      <c r="L937" s="4"/>
      <c r="M937" s="4"/>
      <c r="N937" s="4"/>
      <c r="O937" s="4"/>
      <c r="P937" s="4"/>
    </row>
    <row r="938">
      <c r="A938" s="4"/>
      <c r="B938" s="4"/>
      <c r="C938" s="4"/>
      <c r="D938" s="4"/>
      <c r="E938" s="4"/>
      <c r="F938" s="4"/>
      <c r="G938" s="4"/>
      <c r="H938" s="4"/>
      <c r="I938" s="4"/>
      <c r="J938" s="4"/>
      <c r="K938" s="4"/>
      <c r="L938" s="4"/>
      <c r="M938" s="4"/>
      <c r="N938" s="4"/>
      <c r="O938" s="4"/>
      <c r="P938" s="4"/>
    </row>
    <row r="939">
      <c r="A939" s="4"/>
      <c r="B939" s="4"/>
      <c r="C939" s="4"/>
      <c r="D939" s="4"/>
      <c r="E939" s="4"/>
      <c r="F939" s="4"/>
      <c r="G939" s="4"/>
      <c r="H939" s="4"/>
      <c r="I939" s="4"/>
      <c r="J939" s="4"/>
      <c r="K939" s="4"/>
      <c r="L939" s="4"/>
      <c r="M939" s="4"/>
      <c r="N939" s="4"/>
      <c r="O939" s="4"/>
      <c r="P939" s="4"/>
    </row>
    <row r="940">
      <c r="A940" s="4"/>
      <c r="B940" s="4"/>
      <c r="C940" s="4"/>
      <c r="D940" s="4"/>
      <c r="E940" s="4"/>
      <c r="F940" s="4"/>
      <c r="G940" s="4"/>
      <c r="H940" s="4"/>
      <c r="I940" s="4"/>
      <c r="J940" s="4"/>
      <c r="K940" s="4"/>
      <c r="L940" s="4"/>
      <c r="M940" s="4"/>
      <c r="N940" s="4"/>
      <c r="O940" s="4"/>
      <c r="P940" s="4"/>
    </row>
    <row r="941">
      <c r="A941" s="4"/>
      <c r="B941" s="4"/>
      <c r="C941" s="4"/>
      <c r="D941" s="4"/>
      <c r="E941" s="4"/>
      <c r="F941" s="4"/>
      <c r="G941" s="4"/>
      <c r="H941" s="4"/>
      <c r="I941" s="4"/>
      <c r="J941" s="4"/>
      <c r="K941" s="4"/>
      <c r="L941" s="4"/>
      <c r="M941" s="4"/>
      <c r="N941" s="4"/>
      <c r="O941" s="4"/>
      <c r="P941" s="4"/>
    </row>
    <row r="942">
      <c r="A942" s="4"/>
      <c r="B942" s="4"/>
      <c r="C942" s="4"/>
      <c r="D942" s="4"/>
      <c r="E942" s="4"/>
      <c r="F942" s="4"/>
      <c r="G942" s="4"/>
      <c r="H942" s="4"/>
      <c r="I942" s="4"/>
      <c r="J942" s="4"/>
      <c r="K942" s="4"/>
      <c r="L942" s="4"/>
      <c r="M942" s="4"/>
      <c r="N942" s="4"/>
      <c r="O942" s="4"/>
      <c r="P942" s="4"/>
    </row>
    <row r="943">
      <c r="A943" s="4"/>
      <c r="B943" s="4"/>
      <c r="C943" s="4"/>
      <c r="D943" s="4"/>
      <c r="E943" s="4"/>
      <c r="F943" s="4"/>
      <c r="G943" s="4"/>
      <c r="H943" s="4"/>
      <c r="I943" s="4"/>
      <c r="J943" s="4"/>
      <c r="K943" s="4"/>
      <c r="L943" s="4"/>
      <c r="M943" s="4"/>
      <c r="N943" s="4"/>
      <c r="O943" s="4"/>
      <c r="P943" s="4"/>
    </row>
    <row r="944">
      <c r="A944" s="4"/>
      <c r="B944" s="4"/>
      <c r="C944" s="4"/>
      <c r="D944" s="4"/>
      <c r="E944" s="4"/>
      <c r="F944" s="4"/>
      <c r="G944" s="4"/>
      <c r="H944" s="4"/>
      <c r="I944" s="4"/>
      <c r="J944" s="4"/>
      <c r="K944" s="4"/>
      <c r="L944" s="4"/>
      <c r="M944" s="4"/>
      <c r="N944" s="4"/>
      <c r="O944" s="4"/>
      <c r="P944" s="4"/>
    </row>
    <row r="945">
      <c r="A945" s="4"/>
      <c r="B945" s="4"/>
      <c r="C945" s="4"/>
      <c r="D945" s="4"/>
      <c r="E945" s="4"/>
      <c r="F945" s="4"/>
      <c r="G945" s="4"/>
      <c r="H945" s="4"/>
      <c r="I945" s="4"/>
      <c r="J945" s="4"/>
      <c r="K945" s="4"/>
      <c r="L945" s="4"/>
      <c r="M945" s="4"/>
      <c r="N945" s="4"/>
      <c r="O945" s="4"/>
      <c r="P945" s="4"/>
    </row>
    <row r="946">
      <c r="A946" s="4"/>
      <c r="B946" s="4"/>
      <c r="C946" s="4"/>
      <c r="D946" s="4"/>
      <c r="E946" s="4"/>
      <c r="F946" s="4"/>
      <c r="G946" s="4"/>
      <c r="H946" s="4"/>
      <c r="I946" s="4"/>
      <c r="J946" s="4"/>
      <c r="K946" s="4"/>
      <c r="L946" s="4"/>
      <c r="M946" s="4"/>
      <c r="N946" s="4"/>
      <c r="O946" s="4"/>
      <c r="P946" s="4"/>
    </row>
    <row r="947">
      <c r="A947" s="4"/>
      <c r="B947" s="4"/>
      <c r="C947" s="4"/>
      <c r="D947" s="4"/>
      <c r="E947" s="4"/>
      <c r="F947" s="4"/>
      <c r="G947" s="4"/>
      <c r="H947" s="4"/>
      <c r="I947" s="4"/>
      <c r="J947" s="4"/>
      <c r="K947" s="4"/>
      <c r="L947" s="4"/>
      <c r="M947" s="4"/>
      <c r="N947" s="4"/>
      <c r="O947" s="4"/>
      <c r="P947" s="4"/>
    </row>
    <row r="948">
      <c r="A948" s="4"/>
      <c r="B948" s="4"/>
      <c r="C948" s="4"/>
      <c r="D948" s="4"/>
      <c r="E948" s="4"/>
      <c r="F948" s="4"/>
      <c r="G948" s="4"/>
      <c r="H948" s="4"/>
      <c r="I948" s="4"/>
      <c r="J948" s="4"/>
      <c r="K948" s="4"/>
      <c r="L948" s="4"/>
      <c r="M948" s="4"/>
      <c r="N948" s="4"/>
      <c r="O948" s="4"/>
      <c r="P948" s="4"/>
    </row>
    <row r="949">
      <c r="A949" s="4"/>
      <c r="B949" s="4"/>
      <c r="C949" s="4"/>
      <c r="D949" s="4"/>
      <c r="E949" s="4"/>
      <c r="F949" s="4"/>
      <c r="G949" s="4"/>
      <c r="H949" s="4"/>
      <c r="I949" s="4"/>
      <c r="J949" s="4"/>
      <c r="K949" s="4"/>
      <c r="L949" s="4"/>
      <c r="M949" s="4"/>
      <c r="N949" s="4"/>
      <c r="O949" s="4"/>
      <c r="P949" s="4"/>
    </row>
    <row r="950">
      <c r="A950" s="4"/>
      <c r="B950" s="4"/>
      <c r="C950" s="4"/>
      <c r="D950" s="4"/>
      <c r="E950" s="4"/>
      <c r="F950" s="4"/>
      <c r="G950" s="4"/>
      <c r="H950" s="4"/>
      <c r="I950" s="4"/>
      <c r="J950" s="4"/>
      <c r="K950" s="4"/>
      <c r="L950" s="4"/>
      <c r="M950" s="4"/>
      <c r="N950" s="4"/>
      <c r="O950" s="4"/>
      <c r="P950" s="4"/>
    </row>
    <row r="951">
      <c r="A951" s="4"/>
      <c r="B951" s="4"/>
      <c r="C951" s="4"/>
      <c r="D951" s="4"/>
      <c r="E951" s="4"/>
      <c r="F951" s="4"/>
      <c r="G951" s="4"/>
      <c r="H951" s="4"/>
      <c r="I951" s="4"/>
      <c r="J951" s="4"/>
      <c r="K951" s="4"/>
      <c r="L951" s="4"/>
      <c r="M951" s="4"/>
      <c r="N951" s="4"/>
      <c r="O951" s="4"/>
      <c r="P951" s="4"/>
    </row>
    <row r="952">
      <c r="A952" s="4"/>
      <c r="B952" s="4"/>
      <c r="C952" s="4"/>
      <c r="D952" s="4"/>
      <c r="E952" s="4"/>
      <c r="F952" s="4"/>
      <c r="G952" s="4"/>
      <c r="H952" s="4"/>
      <c r="I952" s="4"/>
      <c r="J952" s="4"/>
      <c r="K952" s="4"/>
      <c r="L952" s="4"/>
      <c r="M952" s="4"/>
      <c r="N952" s="4"/>
      <c r="O952" s="4"/>
      <c r="P952" s="4"/>
    </row>
    <row r="953">
      <c r="A953" s="4"/>
      <c r="B953" s="4"/>
      <c r="C953" s="4"/>
      <c r="D953" s="4"/>
      <c r="E953" s="4"/>
      <c r="F953" s="4"/>
      <c r="G953" s="4"/>
      <c r="H953" s="4"/>
      <c r="I953" s="4"/>
      <c r="J953" s="4"/>
      <c r="K953" s="4"/>
      <c r="L953" s="4"/>
      <c r="M953" s="4"/>
      <c r="N953" s="4"/>
      <c r="O953" s="4"/>
      <c r="P953" s="4"/>
    </row>
    <row r="954">
      <c r="A954" s="4"/>
      <c r="B954" s="4"/>
      <c r="C954" s="4"/>
      <c r="D954" s="4"/>
      <c r="E954" s="4"/>
      <c r="F954" s="4"/>
      <c r="G954" s="4"/>
      <c r="H954" s="4"/>
      <c r="I954" s="4"/>
      <c r="J954" s="4"/>
      <c r="K954" s="4"/>
      <c r="L954" s="4"/>
      <c r="M954" s="4"/>
      <c r="N954" s="4"/>
      <c r="O954" s="4"/>
      <c r="P954" s="4"/>
    </row>
    <row r="955">
      <c r="A955" s="4"/>
      <c r="B955" s="4"/>
      <c r="C955" s="4"/>
      <c r="D955" s="4"/>
      <c r="E955" s="4"/>
      <c r="F955" s="4"/>
      <c r="G955" s="4"/>
      <c r="H955" s="4"/>
      <c r="I955" s="4"/>
      <c r="J955" s="4"/>
      <c r="K955" s="4"/>
      <c r="L955" s="4"/>
      <c r="M955" s="4"/>
      <c r="N955" s="4"/>
      <c r="O955" s="4"/>
      <c r="P955" s="4"/>
    </row>
    <row r="956">
      <c r="A956" s="4"/>
      <c r="B956" s="4"/>
      <c r="C956" s="4"/>
      <c r="D956" s="4"/>
      <c r="E956" s="4"/>
      <c r="F956" s="4"/>
      <c r="G956" s="4"/>
      <c r="H956" s="4"/>
      <c r="I956" s="4"/>
      <c r="J956" s="4"/>
      <c r="K956" s="4"/>
      <c r="L956" s="4"/>
      <c r="M956" s="4"/>
      <c r="N956" s="4"/>
      <c r="O956" s="4"/>
      <c r="P956" s="4"/>
    </row>
    <row r="957">
      <c r="A957" s="4"/>
      <c r="B957" s="4"/>
      <c r="C957" s="4"/>
      <c r="D957" s="4"/>
      <c r="E957" s="4"/>
      <c r="F957" s="4"/>
      <c r="G957" s="4"/>
      <c r="H957" s="4"/>
      <c r="I957" s="4"/>
      <c r="J957" s="4"/>
      <c r="K957" s="4"/>
      <c r="L957" s="4"/>
      <c r="M957" s="4"/>
      <c r="N957" s="4"/>
      <c r="O957" s="4"/>
      <c r="P957" s="4"/>
    </row>
    <row r="958">
      <c r="A958" s="4"/>
      <c r="B958" s="4"/>
      <c r="C958" s="4"/>
      <c r="D958" s="4"/>
      <c r="E958" s="4"/>
      <c r="F958" s="4"/>
      <c r="G958" s="4"/>
      <c r="H958" s="4"/>
      <c r="I958" s="4"/>
      <c r="J958" s="4"/>
      <c r="K958" s="4"/>
      <c r="L958" s="4"/>
      <c r="M958" s="4"/>
      <c r="N958" s="4"/>
      <c r="O958" s="4"/>
      <c r="P958" s="4"/>
    </row>
    <row r="959">
      <c r="A959" s="4"/>
      <c r="B959" s="4"/>
      <c r="C959" s="4"/>
      <c r="D959" s="4"/>
      <c r="E959" s="4"/>
      <c r="F959" s="4"/>
      <c r="G959" s="4"/>
      <c r="H959" s="4"/>
      <c r="I959" s="4"/>
      <c r="J959" s="4"/>
      <c r="K959" s="4"/>
      <c r="L959" s="4"/>
      <c r="M959" s="4"/>
      <c r="N959" s="4"/>
      <c r="O959" s="4"/>
      <c r="P959" s="4"/>
    </row>
    <row r="960">
      <c r="A960" s="4"/>
      <c r="B960" s="4"/>
      <c r="C960" s="4"/>
      <c r="D960" s="4"/>
      <c r="E960" s="4"/>
      <c r="F960" s="4"/>
      <c r="G960" s="4"/>
      <c r="H960" s="4"/>
      <c r="I960" s="4"/>
      <c r="J960" s="4"/>
      <c r="K960" s="4"/>
      <c r="L960" s="4"/>
      <c r="M960" s="4"/>
      <c r="N960" s="4"/>
      <c r="O960" s="4"/>
      <c r="P960" s="4"/>
    </row>
    <row r="961">
      <c r="A961" s="4"/>
      <c r="B961" s="4"/>
      <c r="C961" s="4"/>
      <c r="D961" s="4"/>
      <c r="E961" s="4"/>
      <c r="F961" s="4"/>
      <c r="G961" s="4"/>
      <c r="H961" s="4"/>
      <c r="I961" s="4"/>
      <c r="J961" s="4"/>
      <c r="K961" s="4"/>
      <c r="L961" s="4"/>
      <c r="M961" s="4"/>
      <c r="N961" s="4"/>
      <c r="O961" s="4"/>
      <c r="P961" s="4"/>
    </row>
    <row r="962">
      <c r="A962" s="4"/>
      <c r="B962" s="4"/>
      <c r="C962" s="4"/>
      <c r="D962" s="4"/>
      <c r="E962" s="4"/>
      <c r="F962" s="4"/>
      <c r="G962" s="4"/>
      <c r="H962" s="4"/>
      <c r="I962" s="4"/>
      <c r="J962" s="4"/>
      <c r="K962" s="4"/>
      <c r="L962" s="4"/>
      <c r="M962" s="4"/>
      <c r="N962" s="4"/>
      <c r="O962" s="4"/>
      <c r="P962" s="4"/>
    </row>
    <row r="963">
      <c r="A963" s="4"/>
      <c r="B963" s="4"/>
      <c r="C963" s="4"/>
      <c r="D963" s="4"/>
      <c r="E963" s="4"/>
      <c r="F963" s="4"/>
      <c r="G963" s="4"/>
      <c r="H963" s="4"/>
      <c r="I963" s="4"/>
      <c r="J963" s="4"/>
      <c r="K963" s="4"/>
      <c r="L963" s="4"/>
      <c r="M963" s="4"/>
      <c r="N963" s="4"/>
      <c r="O963" s="4"/>
      <c r="P963" s="4"/>
    </row>
    <row r="964">
      <c r="A964" s="4"/>
      <c r="B964" s="4"/>
      <c r="C964" s="4"/>
      <c r="D964" s="4"/>
      <c r="E964" s="4"/>
      <c r="F964" s="4"/>
      <c r="G964" s="4"/>
      <c r="H964" s="4"/>
      <c r="I964" s="4"/>
      <c r="J964" s="4"/>
      <c r="K964" s="4"/>
      <c r="L964" s="4"/>
      <c r="M964" s="4"/>
      <c r="N964" s="4"/>
      <c r="O964" s="4"/>
      <c r="P964" s="4"/>
    </row>
    <row r="965">
      <c r="A965" s="4"/>
      <c r="B965" s="4"/>
      <c r="C965" s="4"/>
      <c r="D965" s="4"/>
      <c r="E965" s="4"/>
      <c r="F965" s="4"/>
      <c r="G965" s="4"/>
      <c r="H965" s="4"/>
      <c r="I965" s="4"/>
      <c r="J965" s="4"/>
      <c r="K965" s="4"/>
      <c r="L965" s="4"/>
      <c r="M965" s="4"/>
      <c r="N965" s="4"/>
      <c r="O965" s="4"/>
      <c r="P965" s="4"/>
    </row>
    <row r="966">
      <c r="A966" s="4"/>
      <c r="B966" s="4"/>
      <c r="C966" s="4"/>
      <c r="D966" s="4"/>
      <c r="E966" s="4"/>
      <c r="F966" s="4"/>
      <c r="G966" s="4"/>
      <c r="H966" s="4"/>
      <c r="I966" s="4"/>
      <c r="J966" s="4"/>
      <c r="K966" s="4"/>
      <c r="L966" s="4"/>
      <c r="M966" s="4"/>
      <c r="N966" s="4"/>
      <c r="O966" s="4"/>
      <c r="P966" s="4"/>
    </row>
    <row r="967">
      <c r="A967" s="4"/>
      <c r="B967" s="4"/>
      <c r="C967" s="4"/>
      <c r="D967" s="4"/>
      <c r="E967" s="4"/>
      <c r="F967" s="4"/>
      <c r="G967" s="4"/>
      <c r="H967" s="4"/>
      <c r="I967" s="4"/>
      <c r="J967" s="4"/>
      <c r="K967" s="4"/>
      <c r="L967" s="4"/>
      <c r="M967" s="4"/>
      <c r="N967" s="4"/>
      <c r="O967" s="4"/>
      <c r="P967" s="4"/>
    </row>
    <row r="968">
      <c r="A968" s="4"/>
      <c r="B968" s="4"/>
      <c r="C968" s="4"/>
      <c r="D968" s="4"/>
      <c r="E968" s="4"/>
      <c r="F968" s="4"/>
      <c r="G968" s="4"/>
      <c r="H968" s="4"/>
      <c r="I968" s="4"/>
      <c r="J968" s="4"/>
      <c r="K968" s="4"/>
      <c r="L968" s="4"/>
      <c r="M968" s="4"/>
      <c r="N968" s="4"/>
      <c r="O968" s="4"/>
      <c r="P968" s="4"/>
    </row>
    <row r="969">
      <c r="A969" s="4"/>
      <c r="B969" s="4"/>
      <c r="C969" s="4"/>
      <c r="D969" s="4"/>
      <c r="E969" s="4"/>
      <c r="F969" s="4"/>
      <c r="G969" s="4"/>
      <c r="H969" s="4"/>
      <c r="I969" s="4"/>
      <c r="J969" s="4"/>
      <c r="K969" s="4"/>
      <c r="L969" s="4"/>
      <c r="M969" s="4"/>
      <c r="N969" s="4"/>
      <c r="O969" s="4"/>
      <c r="P969" s="4"/>
    </row>
    <row r="970">
      <c r="A970" s="4"/>
      <c r="B970" s="4"/>
      <c r="C970" s="4"/>
      <c r="D970" s="4"/>
      <c r="E970" s="4"/>
      <c r="F970" s="4"/>
      <c r="G970" s="4"/>
      <c r="H970" s="4"/>
      <c r="I970" s="4"/>
      <c r="J970" s="4"/>
      <c r="K970" s="4"/>
      <c r="L970" s="4"/>
      <c r="M970" s="4"/>
      <c r="N970" s="4"/>
      <c r="O970" s="4"/>
      <c r="P970" s="4"/>
    </row>
    <row r="971">
      <c r="A971" s="4"/>
      <c r="B971" s="4"/>
      <c r="C971" s="4"/>
      <c r="D971" s="4"/>
      <c r="E971" s="4"/>
      <c r="F971" s="4"/>
      <c r="G971" s="4"/>
      <c r="H971" s="4"/>
      <c r="I971" s="4"/>
      <c r="J971" s="4"/>
      <c r="K971" s="4"/>
      <c r="L971" s="4"/>
      <c r="M971" s="4"/>
      <c r="N971" s="4"/>
      <c r="O971" s="4"/>
      <c r="P971" s="4"/>
    </row>
    <row r="972">
      <c r="A972" s="4"/>
      <c r="B972" s="4"/>
      <c r="C972" s="4"/>
      <c r="D972" s="4"/>
      <c r="E972" s="4"/>
      <c r="F972" s="4"/>
      <c r="G972" s="4"/>
      <c r="H972" s="4"/>
      <c r="I972" s="4"/>
      <c r="J972" s="4"/>
      <c r="K972" s="4"/>
      <c r="L972" s="4"/>
      <c r="M972" s="4"/>
      <c r="N972" s="4"/>
      <c r="O972" s="4"/>
      <c r="P972" s="4"/>
    </row>
    <row r="973">
      <c r="A973" s="4"/>
      <c r="B973" s="4"/>
      <c r="C973" s="4"/>
      <c r="D973" s="4"/>
      <c r="E973" s="4"/>
      <c r="F973" s="4"/>
      <c r="G973" s="4"/>
      <c r="H973" s="4"/>
      <c r="I973" s="4"/>
      <c r="J973" s="4"/>
      <c r="K973" s="4"/>
      <c r="L973" s="4"/>
      <c r="M973" s="4"/>
      <c r="N973" s="4"/>
      <c r="O973" s="4"/>
      <c r="P973" s="4"/>
    </row>
    <row r="974">
      <c r="A974" s="4"/>
      <c r="B974" s="4"/>
      <c r="C974" s="4"/>
      <c r="D974" s="4"/>
      <c r="E974" s="4"/>
      <c r="F974" s="4"/>
      <c r="G974" s="4"/>
      <c r="H974" s="4"/>
      <c r="I974" s="4"/>
      <c r="J974" s="4"/>
      <c r="K974" s="4"/>
      <c r="L974" s="4"/>
      <c r="M974" s="4"/>
      <c r="N974" s="4"/>
      <c r="O974" s="4"/>
      <c r="P974" s="4"/>
    </row>
    <row r="975">
      <c r="A975" s="4"/>
      <c r="B975" s="4"/>
      <c r="C975" s="4"/>
      <c r="D975" s="4"/>
      <c r="E975" s="4"/>
      <c r="F975" s="4"/>
      <c r="G975" s="4"/>
      <c r="H975" s="4"/>
      <c r="I975" s="4"/>
      <c r="J975" s="4"/>
      <c r="K975" s="4"/>
      <c r="L975" s="4"/>
      <c r="M975" s="4"/>
      <c r="N975" s="4"/>
      <c r="O975" s="4"/>
      <c r="P975" s="4"/>
    </row>
    <row r="976">
      <c r="A976" s="4"/>
      <c r="B976" s="4"/>
      <c r="C976" s="4"/>
      <c r="D976" s="4"/>
      <c r="E976" s="4"/>
      <c r="F976" s="4"/>
      <c r="G976" s="4"/>
      <c r="H976" s="4"/>
      <c r="I976" s="4"/>
      <c r="J976" s="4"/>
      <c r="K976" s="4"/>
      <c r="L976" s="4"/>
      <c r="M976" s="4"/>
      <c r="N976" s="4"/>
      <c r="O976" s="4"/>
      <c r="P976" s="4"/>
    </row>
    <row r="977">
      <c r="A977" s="4"/>
      <c r="B977" s="4"/>
      <c r="C977" s="4"/>
      <c r="D977" s="4"/>
      <c r="E977" s="4"/>
      <c r="F977" s="4"/>
      <c r="G977" s="4"/>
      <c r="H977" s="4"/>
      <c r="I977" s="4"/>
      <c r="J977" s="4"/>
      <c r="K977" s="4"/>
      <c r="L977" s="4"/>
      <c r="M977" s="4"/>
      <c r="N977" s="4"/>
      <c r="O977" s="4"/>
      <c r="P977" s="4"/>
    </row>
    <row r="978">
      <c r="A978" s="4"/>
      <c r="B978" s="4"/>
      <c r="C978" s="4"/>
      <c r="D978" s="4"/>
      <c r="E978" s="4"/>
      <c r="F978" s="4"/>
      <c r="G978" s="4"/>
      <c r="H978" s="4"/>
      <c r="I978" s="4"/>
      <c r="J978" s="4"/>
      <c r="K978" s="4"/>
      <c r="L978" s="4"/>
      <c r="M978" s="4"/>
      <c r="N978" s="4"/>
      <c r="O978" s="4"/>
      <c r="P978" s="4"/>
    </row>
    <row r="979">
      <c r="A979" s="4"/>
      <c r="B979" s="4"/>
      <c r="C979" s="4"/>
      <c r="D979" s="4"/>
      <c r="E979" s="4"/>
      <c r="F979" s="4"/>
      <c r="G979" s="4"/>
      <c r="H979" s="4"/>
      <c r="I979" s="4"/>
      <c r="J979" s="4"/>
      <c r="K979" s="4"/>
      <c r="L979" s="4"/>
      <c r="M979" s="4"/>
      <c r="N979" s="4"/>
      <c r="O979" s="4"/>
      <c r="P979" s="4"/>
    </row>
    <row r="980">
      <c r="A980" s="4"/>
      <c r="B980" s="4"/>
      <c r="C980" s="4"/>
      <c r="D980" s="4"/>
      <c r="E980" s="4"/>
      <c r="F980" s="4"/>
      <c r="G980" s="4"/>
      <c r="H980" s="4"/>
      <c r="I980" s="4"/>
      <c r="J980" s="4"/>
      <c r="K980" s="4"/>
      <c r="L980" s="4"/>
      <c r="M980" s="4"/>
      <c r="N980" s="4"/>
      <c r="O980" s="4"/>
      <c r="P980" s="4"/>
    </row>
    <row r="981">
      <c r="A981" s="4"/>
      <c r="B981" s="4"/>
      <c r="C981" s="4"/>
      <c r="D981" s="4"/>
      <c r="E981" s="4"/>
      <c r="F981" s="4"/>
      <c r="G981" s="4"/>
      <c r="H981" s="4"/>
      <c r="I981" s="4"/>
      <c r="J981" s="4"/>
      <c r="K981" s="4"/>
      <c r="L981" s="4"/>
      <c r="M981" s="4"/>
      <c r="N981" s="4"/>
      <c r="O981" s="4"/>
      <c r="P981" s="4"/>
    </row>
    <row r="982">
      <c r="A982" s="4"/>
      <c r="B982" s="4"/>
      <c r="C982" s="4"/>
      <c r="D982" s="4"/>
      <c r="E982" s="4"/>
      <c r="F982" s="4"/>
      <c r="G982" s="4"/>
      <c r="H982" s="4"/>
      <c r="I982" s="4"/>
      <c r="J982" s="4"/>
      <c r="K982" s="4"/>
      <c r="L982" s="4"/>
      <c r="M982" s="4"/>
      <c r="N982" s="4"/>
      <c r="O982" s="4"/>
      <c r="P982" s="4"/>
    </row>
    <row r="983">
      <c r="A983" s="4"/>
      <c r="B983" s="4"/>
      <c r="C983" s="4"/>
      <c r="D983" s="4"/>
      <c r="E983" s="4"/>
      <c r="F983" s="4"/>
      <c r="G983" s="4"/>
      <c r="H983" s="4"/>
      <c r="I983" s="4"/>
      <c r="J983" s="4"/>
      <c r="K983" s="4"/>
      <c r="L983" s="4"/>
      <c r="M983" s="4"/>
      <c r="N983" s="4"/>
      <c r="O983" s="4"/>
      <c r="P983" s="4"/>
    </row>
    <row r="984">
      <c r="A984" s="4"/>
      <c r="B984" s="4"/>
      <c r="C984" s="4"/>
      <c r="D984" s="4"/>
      <c r="E984" s="4"/>
      <c r="F984" s="4"/>
      <c r="G984" s="4"/>
      <c r="H984" s="4"/>
      <c r="I984" s="4"/>
      <c r="J984" s="4"/>
      <c r="K984" s="4"/>
      <c r="L984" s="4"/>
      <c r="M984" s="4"/>
      <c r="N984" s="4"/>
      <c r="O984" s="4"/>
      <c r="P984" s="4"/>
    </row>
    <row r="985">
      <c r="A985" s="4"/>
      <c r="B985" s="4"/>
      <c r="C985" s="4"/>
      <c r="D985" s="4"/>
      <c r="E985" s="4"/>
      <c r="F985" s="4"/>
      <c r="G985" s="4"/>
      <c r="H985" s="4"/>
      <c r="I985" s="4"/>
      <c r="J985" s="4"/>
      <c r="K985" s="4"/>
      <c r="L985" s="4"/>
      <c r="M985" s="4"/>
      <c r="N985" s="4"/>
      <c r="O985" s="4"/>
      <c r="P985" s="4"/>
    </row>
    <row r="986">
      <c r="A986" s="4"/>
      <c r="B986" s="4"/>
      <c r="C986" s="4"/>
      <c r="D986" s="4"/>
      <c r="E986" s="4"/>
      <c r="F986" s="4"/>
      <c r="G986" s="4"/>
      <c r="H986" s="4"/>
      <c r="I986" s="4"/>
      <c r="J986" s="4"/>
      <c r="K986" s="4"/>
      <c r="L986" s="4"/>
      <c r="M986" s="4"/>
      <c r="N986" s="4"/>
      <c r="O986" s="4"/>
      <c r="P986" s="4"/>
    </row>
    <row r="987">
      <c r="A987" s="4"/>
      <c r="B987" s="4"/>
      <c r="C987" s="4"/>
      <c r="D987" s="4"/>
      <c r="E987" s="4"/>
      <c r="F987" s="4"/>
      <c r="G987" s="4"/>
      <c r="H987" s="4"/>
      <c r="I987" s="4"/>
      <c r="J987" s="4"/>
      <c r="K987" s="4"/>
      <c r="L987" s="4"/>
      <c r="M987" s="4"/>
      <c r="N987" s="4"/>
      <c r="O987" s="4"/>
      <c r="P987" s="4"/>
    </row>
    <row r="988">
      <c r="A988" s="4"/>
      <c r="B988" s="4"/>
      <c r="C988" s="4"/>
      <c r="D988" s="4"/>
      <c r="E988" s="4"/>
      <c r="F988" s="4"/>
      <c r="G988" s="4"/>
      <c r="H988" s="4"/>
      <c r="I988" s="4"/>
      <c r="J988" s="4"/>
      <c r="K988" s="4"/>
      <c r="L988" s="4"/>
      <c r="M988" s="4"/>
      <c r="N988" s="4"/>
      <c r="O988" s="4"/>
      <c r="P988" s="4"/>
    </row>
    <row r="989">
      <c r="A989" s="4"/>
      <c r="B989" s="4"/>
      <c r="C989" s="4"/>
      <c r="D989" s="4"/>
      <c r="E989" s="4"/>
      <c r="F989" s="4"/>
      <c r="G989" s="4"/>
      <c r="H989" s="4"/>
      <c r="I989" s="4"/>
      <c r="J989" s="4"/>
      <c r="K989" s="4"/>
      <c r="L989" s="4"/>
      <c r="M989" s="4"/>
      <c r="N989" s="4"/>
      <c r="O989" s="4"/>
      <c r="P989" s="4"/>
    </row>
    <row r="990">
      <c r="A990" s="4"/>
      <c r="B990" s="4"/>
      <c r="C990" s="4"/>
      <c r="D990" s="4"/>
      <c r="E990" s="4"/>
      <c r="F990" s="4"/>
      <c r="G990" s="4"/>
      <c r="H990" s="4"/>
      <c r="I990" s="4"/>
      <c r="J990" s="4"/>
      <c r="K990" s="4"/>
      <c r="L990" s="4"/>
      <c r="M990" s="4"/>
      <c r="N990" s="4"/>
      <c r="O990" s="4"/>
      <c r="P990" s="4"/>
    </row>
    <row r="991">
      <c r="A991" s="4"/>
      <c r="B991" s="4"/>
      <c r="C991" s="4"/>
      <c r="D991" s="4"/>
      <c r="E991" s="4"/>
      <c r="F991" s="4"/>
      <c r="G991" s="4"/>
      <c r="H991" s="4"/>
      <c r="I991" s="4"/>
      <c r="J991" s="4"/>
      <c r="K991" s="4"/>
      <c r="L991" s="4"/>
      <c r="M991" s="4"/>
      <c r="N991" s="4"/>
      <c r="O991" s="4"/>
      <c r="P991" s="4"/>
    </row>
    <row r="992">
      <c r="A992" s="4"/>
      <c r="B992" s="4"/>
      <c r="C992" s="4"/>
      <c r="D992" s="4"/>
      <c r="E992" s="4"/>
      <c r="F992" s="4"/>
      <c r="G992" s="4"/>
      <c r="H992" s="4"/>
      <c r="I992" s="4"/>
      <c r="J992" s="4"/>
      <c r="K992" s="4"/>
      <c r="L992" s="4"/>
      <c r="M992" s="4"/>
      <c r="N992" s="4"/>
      <c r="O992" s="4"/>
      <c r="P992" s="4"/>
    </row>
    <row r="993">
      <c r="A993" s="4"/>
      <c r="B993" s="4"/>
      <c r="C993" s="4"/>
      <c r="D993" s="4"/>
      <c r="E993" s="4"/>
      <c r="F993" s="4"/>
      <c r="G993" s="4"/>
      <c r="H993" s="4"/>
      <c r="I993" s="4"/>
      <c r="J993" s="4"/>
      <c r="K993" s="4"/>
      <c r="L993" s="4"/>
      <c r="M993" s="4"/>
      <c r="N993" s="4"/>
      <c r="O993" s="4"/>
      <c r="P993" s="4"/>
    </row>
    <row r="994">
      <c r="A994" s="4"/>
      <c r="B994" s="4"/>
      <c r="C994" s="4"/>
      <c r="D994" s="4"/>
      <c r="E994" s="4"/>
      <c r="F994" s="4"/>
      <c r="G994" s="4"/>
      <c r="H994" s="4"/>
      <c r="I994" s="4"/>
      <c r="J994" s="4"/>
      <c r="K994" s="4"/>
      <c r="L994" s="4"/>
      <c r="M994" s="4"/>
      <c r="N994" s="4"/>
      <c r="O994" s="4"/>
      <c r="P994" s="4"/>
    </row>
    <row r="995">
      <c r="A995" s="4"/>
      <c r="B995" s="4"/>
      <c r="C995" s="4"/>
      <c r="D995" s="4"/>
      <c r="E995" s="4"/>
      <c r="F995" s="4"/>
      <c r="G995" s="4"/>
      <c r="H995" s="4"/>
      <c r="I995" s="4"/>
      <c r="J995" s="4"/>
      <c r="K995" s="4"/>
      <c r="L995" s="4"/>
      <c r="M995" s="4"/>
      <c r="N995" s="4"/>
      <c r="O995" s="4"/>
      <c r="P995" s="4"/>
    </row>
    <row r="996">
      <c r="A996" s="4"/>
      <c r="B996" s="4"/>
      <c r="C996" s="4"/>
      <c r="D996" s="4"/>
      <c r="E996" s="4"/>
      <c r="F996" s="4"/>
      <c r="G996" s="4"/>
      <c r="H996" s="4"/>
      <c r="I996" s="4"/>
      <c r="J996" s="4"/>
      <c r="K996" s="4"/>
      <c r="L996" s="4"/>
      <c r="M996" s="4"/>
      <c r="N996" s="4"/>
      <c r="O996" s="4"/>
      <c r="P996" s="4"/>
    </row>
    <row r="997">
      <c r="A997" s="4"/>
      <c r="B997" s="4"/>
      <c r="C997" s="4"/>
      <c r="D997" s="4"/>
      <c r="E997" s="4"/>
      <c r="F997" s="4"/>
      <c r="G997" s="4"/>
      <c r="H997" s="4"/>
      <c r="I997" s="4"/>
      <c r="J997" s="4"/>
      <c r="K997" s="4"/>
      <c r="L997" s="4"/>
      <c r="M997" s="4"/>
      <c r="N997" s="4"/>
      <c r="O997" s="4"/>
      <c r="P997" s="4"/>
    </row>
    <row r="998">
      <c r="A998" s="4"/>
      <c r="B998" s="4"/>
      <c r="C998" s="4"/>
      <c r="D998" s="4"/>
      <c r="E998" s="4"/>
      <c r="F998" s="4"/>
      <c r="G998" s="4"/>
      <c r="H998" s="4"/>
      <c r="I998" s="4"/>
      <c r="J998" s="4"/>
      <c r="K998" s="4"/>
      <c r="L998" s="4"/>
      <c r="M998" s="4"/>
      <c r="N998" s="4"/>
      <c r="O998" s="4"/>
      <c r="P998" s="4"/>
    </row>
    <row r="999">
      <c r="A999" s="4"/>
      <c r="B999" s="4"/>
      <c r="C999" s="4"/>
      <c r="D999" s="4"/>
      <c r="E999" s="4"/>
      <c r="F999" s="4"/>
      <c r="G999" s="4"/>
      <c r="H999" s="4"/>
      <c r="I999" s="4"/>
      <c r="J999" s="4"/>
      <c r="K999" s="4"/>
      <c r="L999" s="4"/>
      <c r="M999" s="4"/>
      <c r="N999" s="4"/>
      <c r="O999" s="4"/>
      <c r="P999" s="4"/>
    </row>
    <row r="1000">
      <c r="A1000" s="4"/>
      <c r="B1000" s="4"/>
      <c r="C1000" s="4"/>
      <c r="D1000" s="4"/>
      <c r="E1000" s="4"/>
      <c r="F1000" s="4"/>
      <c r="G1000" s="4"/>
      <c r="H1000" s="4"/>
      <c r="I1000" s="4"/>
      <c r="J1000" s="4"/>
      <c r="K1000" s="4"/>
      <c r="L1000" s="4"/>
      <c r="M1000" s="4"/>
      <c r="N1000" s="4"/>
      <c r="O1000" s="4"/>
      <c r="P1000" s="4"/>
    </row>
    <row r="1001">
      <c r="A1001" s="4"/>
      <c r="B1001" s="4"/>
      <c r="C1001" s="4"/>
      <c r="D1001" s="4"/>
      <c r="E1001" s="4"/>
      <c r="F1001" s="4"/>
      <c r="G1001" s="4"/>
      <c r="H1001" s="4"/>
      <c r="I1001" s="4"/>
      <c r="J1001" s="4"/>
      <c r="K1001" s="4"/>
      <c r="L1001" s="4"/>
      <c r="M1001" s="4"/>
      <c r="N1001" s="4"/>
      <c r="O1001" s="4"/>
      <c r="P1001" s="4"/>
    </row>
    <row r="1002">
      <c r="A1002" s="4"/>
      <c r="B1002" s="4"/>
      <c r="C1002" s="4"/>
      <c r="D1002" s="4"/>
      <c r="E1002" s="4"/>
      <c r="F1002" s="4"/>
      <c r="G1002" s="4"/>
      <c r="H1002" s="4"/>
      <c r="I1002" s="4"/>
      <c r="J1002" s="4"/>
      <c r="K1002" s="4"/>
      <c r="L1002" s="4"/>
      <c r="M1002" s="4"/>
      <c r="N1002" s="4"/>
      <c r="O1002" s="4"/>
      <c r="P1002" s="4"/>
    </row>
    <row r="1003">
      <c r="A1003" s="4"/>
      <c r="B1003" s="4"/>
      <c r="C1003" s="4"/>
      <c r="D1003" s="4"/>
      <c r="E1003" s="4"/>
      <c r="F1003" s="4"/>
      <c r="G1003" s="4"/>
      <c r="H1003" s="4"/>
      <c r="I1003" s="4"/>
      <c r="J1003" s="4"/>
      <c r="K1003" s="4"/>
      <c r="L1003" s="4"/>
      <c r="M1003" s="4"/>
      <c r="N1003" s="4"/>
      <c r="O1003" s="4"/>
      <c r="P1003" s="4"/>
    </row>
    <row r="1004">
      <c r="A1004" s="4"/>
      <c r="B1004" s="4"/>
      <c r="C1004" s="4"/>
      <c r="D1004" s="4"/>
      <c r="E1004" s="4"/>
      <c r="F1004" s="4"/>
      <c r="G1004" s="4"/>
      <c r="H1004" s="4"/>
      <c r="I1004" s="4"/>
      <c r="J1004" s="4"/>
      <c r="K1004" s="4"/>
      <c r="L1004" s="4"/>
      <c r="M1004" s="4"/>
      <c r="N1004" s="4"/>
      <c r="O1004" s="4"/>
      <c r="P1004" s="4"/>
    </row>
    <row r="1005">
      <c r="A1005" s="4"/>
      <c r="B1005" s="4"/>
      <c r="C1005" s="4"/>
      <c r="D1005" s="4"/>
      <c r="E1005" s="4"/>
      <c r="F1005" s="4"/>
      <c r="G1005" s="4"/>
      <c r="H1005" s="4"/>
      <c r="I1005" s="4"/>
      <c r="J1005" s="4"/>
      <c r="K1005" s="4"/>
      <c r="L1005" s="4"/>
      <c r="M1005" s="4"/>
      <c r="N1005" s="4"/>
      <c r="O1005" s="4"/>
      <c r="P1005" s="4"/>
    </row>
    <row r="1006">
      <c r="A1006" s="4"/>
      <c r="B1006" s="4"/>
      <c r="C1006" s="4"/>
      <c r="D1006" s="4"/>
      <c r="E1006" s="4"/>
      <c r="F1006" s="4"/>
      <c r="G1006" s="4"/>
      <c r="H1006" s="4"/>
      <c r="I1006" s="4"/>
      <c r="J1006" s="4"/>
      <c r="K1006" s="4"/>
      <c r="L1006" s="4"/>
      <c r="M1006" s="4"/>
      <c r="N1006" s="4"/>
      <c r="O1006" s="4"/>
      <c r="P1006" s="4"/>
    </row>
    <row r="1007">
      <c r="A1007" s="4"/>
      <c r="B1007" s="4"/>
      <c r="C1007" s="4"/>
      <c r="D1007" s="4"/>
      <c r="E1007" s="4"/>
      <c r="F1007" s="4"/>
      <c r="G1007" s="4"/>
      <c r="H1007" s="4"/>
      <c r="I1007" s="4"/>
      <c r="J1007" s="4"/>
      <c r="K1007" s="4"/>
      <c r="L1007" s="4"/>
      <c r="M1007" s="4"/>
      <c r="N1007" s="4"/>
      <c r="O1007" s="4"/>
      <c r="P1007" s="4"/>
    </row>
    <row r="1008">
      <c r="A1008" s="4"/>
      <c r="B1008" s="4"/>
      <c r="C1008" s="4"/>
      <c r="D1008" s="4"/>
      <c r="E1008" s="4"/>
      <c r="F1008" s="4"/>
      <c r="G1008" s="4"/>
      <c r="H1008" s="4"/>
      <c r="I1008" s="4"/>
      <c r="J1008" s="4"/>
      <c r="K1008" s="4"/>
      <c r="L1008" s="4"/>
      <c r="M1008" s="4"/>
      <c r="N1008" s="4"/>
      <c r="O1008" s="4"/>
      <c r="P1008" s="4"/>
    </row>
    <row r="1009">
      <c r="A1009" s="4"/>
      <c r="B1009" s="4"/>
      <c r="C1009" s="4"/>
      <c r="D1009" s="4"/>
      <c r="E1009" s="4"/>
      <c r="F1009" s="4"/>
      <c r="G1009" s="4"/>
      <c r="H1009" s="4"/>
      <c r="I1009" s="4"/>
      <c r="J1009" s="4"/>
      <c r="K1009" s="4"/>
      <c r="L1009" s="4"/>
      <c r="M1009" s="4"/>
      <c r="N1009" s="4"/>
      <c r="O1009" s="4"/>
      <c r="P1009" s="4"/>
    </row>
    <row r="1010">
      <c r="A1010" s="4"/>
      <c r="B1010" s="4"/>
      <c r="C1010" s="4"/>
      <c r="D1010" s="4"/>
      <c r="E1010" s="4"/>
      <c r="F1010" s="4"/>
      <c r="G1010" s="4"/>
      <c r="H1010" s="4"/>
      <c r="I1010" s="4"/>
      <c r="J1010" s="4"/>
      <c r="K1010" s="4"/>
      <c r="L1010" s="4"/>
      <c r="M1010" s="4"/>
      <c r="N1010" s="4"/>
      <c r="O1010" s="4"/>
      <c r="P1010" s="4"/>
    </row>
    <row r="1011">
      <c r="A1011" s="4"/>
      <c r="B1011" s="4"/>
      <c r="C1011" s="4"/>
      <c r="D1011" s="4"/>
      <c r="E1011" s="4"/>
      <c r="F1011" s="4"/>
      <c r="G1011" s="4"/>
      <c r="H1011" s="4"/>
      <c r="I1011" s="4"/>
      <c r="J1011" s="4"/>
      <c r="K1011" s="4"/>
      <c r="L1011" s="4"/>
      <c r="M1011" s="4"/>
      <c r="N1011" s="4"/>
      <c r="O1011" s="4"/>
      <c r="P1011" s="4"/>
    </row>
    <row r="1012">
      <c r="A1012" s="4"/>
      <c r="B1012" s="4"/>
      <c r="C1012" s="4"/>
      <c r="D1012" s="4"/>
      <c r="E1012" s="4"/>
      <c r="F1012" s="4"/>
      <c r="G1012" s="4"/>
      <c r="H1012" s="4"/>
      <c r="I1012" s="4"/>
      <c r="J1012" s="4"/>
      <c r="K1012" s="4"/>
      <c r="L1012" s="4"/>
      <c r="M1012" s="4"/>
      <c r="N1012" s="4"/>
      <c r="O1012" s="4"/>
      <c r="P1012" s="4"/>
    </row>
  </sheetData>
  <mergeCells count="289">
    <mergeCell ref="C20:P20"/>
    <mergeCell ref="C92:E92"/>
    <mergeCell ref="F92:H92"/>
    <mergeCell ref="I92:K92"/>
    <mergeCell ref="C93:E93"/>
    <mergeCell ref="F93:H93"/>
    <mergeCell ref="I93:K93"/>
    <mergeCell ref="F96:H96"/>
    <mergeCell ref="I96:K96"/>
    <mergeCell ref="C94:E94"/>
    <mergeCell ref="F94:H94"/>
    <mergeCell ref="I94:K94"/>
    <mergeCell ref="C95:E95"/>
    <mergeCell ref="F95:H95"/>
    <mergeCell ref="I95:K95"/>
    <mergeCell ref="C96:E96"/>
    <mergeCell ref="F99:H99"/>
    <mergeCell ref="I99:K99"/>
    <mergeCell ref="C97:E97"/>
    <mergeCell ref="F97:H97"/>
    <mergeCell ref="I97:K97"/>
    <mergeCell ref="C98:E98"/>
    <mergeCell ref="F98:H98"/>
    <mergeCell ref="I98:K98"/>
    <mergeCell ref="C99:E99"/>
    <mergeCell ref="F102:H102"/>
    <mergeCell ref="I102:K102"/>
    <mergeCell ref="C100:E100"/>
    <mergeCell ref="F100:H100"/>
    <mergeCell ref="I100:K100"/>
    <mergeCell ref="C101:E101"/>
    <mergeCell ref="F101:H101"/>
    <mergeCell ref="I101:K101"/>
    <mergeCell ref="C102:E102"/>
    <mergeCell ref="F114:H114"/>
    <mergeCell ref="I114:K114"/>
    <mergeCell ref="C112:E112"/>
    <mergeCell ref="F112:H112"/>
    <mergeCell ref="I112:K112"/>
    <mergeCell ref="C113:E113"/>
    <mergeCell ref="F113:H113"/>
    <mergeCell ref="I113:K113"/>
    <mergeCell ref="C114:E114"/>
    <mergeCell ref="F117:H117"/>
    <mergeCell ref="I117:K117"/>
    <mergeCell ref="C115:E115"/>
    <mergeCell ref="F115:H115"/>
    <mergeCell ref="I115:K115"/>
    <mergeCell ref="C116:E116"/>
    <mergeCell ref="F116:H116"/>
    <mergeCell ref="I116:K116"/>
    <mergeCell ref="C117:E117"/>
    <mergeCell ref="F120:H120"/>
    <mergeCell ref="I120:K120"/>
    <mergeCell ref="C118:E118"/>
    <mergeCell ref="F118:H118"/>
    <mergeCell ref="I118:K118"/>
    <mergeCell ref="C119:E119"/>
    <mergeCell ref="F119:H119"/>
    <mergeCell ref="I119:K119"/>
    <mergeCell ref="C120:E120"/>
    <mergeCell ref="F123:H123"/>
    <mergeCell ref="I123:K123"/>
    <mergeCell ref="C121:E121"/>
    <mergeCell ref="F121:H121"/>
    <mergeCell ref="I121:K121"/>
    <mergeCell ref="C122:E122"/>
    <mergeCell ref="F122:H122"/>
    <mergeCell ref="I122:K122"/>
    <mergeCell ref="C123:E123"/>
    <mergeCell ref="F126:H126"/>
    <mergeCell ref="I126:K126"/>
    <mergeCell ref="C124:E124"/>
    <mergeCell ref="F124:H124"/>
    <mergeCell ref="I124:K124"/>
    <mergeCell ref="C125:E125"/>
    <mergeCell ref="F125:H125"/>
    <mergeCell ref="I125:K125"/>
    <mergeCell ref="C126:E126"/>
    <mergeCell ref="F129:H129"/>
    <mergeCell ref="I129:K129"/>
    <mergeCell ref="C127:E127"/>
    <mergeCell ref="F127:H127"/>
    <mergeCell ref="I127:K127"/>
    <mergeCell ref="C128:E128"/>
    <mergeCell ref="F128:H128"/>
    <mergeCell ref="I128:K128"/>
    <mergeCell ref="C129:E129"/>
    <mergeCell ref="F132:H132"/>
    <mergeCell ref="I132:K132"/>
    <mergeCell ref="C130:E130"/>
    <mergeCell ref="F130:H130"/>
    <mergeCell ref="I130:K130"/>
    <mergeCell ref="C131:E131"/>
    <mergeCell ref="F131:H131"/>
    <mergeCell ref="I131:K131"/>
    <mergeCell ref="C132:E132"/>
    <mergeCell ref="F135:H135"/>
    <mergeCell ref="I135:K135"/>
    <mergeCell ref="C133:E133"/>
    <mergeCell ref="F133:H133"/>
    <mergeCell ref="I133:K133"/>
    <mergeCell ref="C134:E134"/>
    <mergeCell ref="F134:H134"/>
    <mergeCell ref="I134:K134"/>
    <mergeCell ref="C135:E135"/>
    <mergeCell ref="F138:H138"/>
    <mergeCell ref="I138:K138"/>
    <mergeCell ref="C136:E136"/>
    <mergeCell ref="F136:H136"/>
    <mergeCell ref="I136:K136"/>
    <mergeCell ref="C137:E137"/>
    <mergeCell ref="F137:H137"/>
    <mergeCell ref="I137:K137"/>
    <mergeCell ref="C138:E138"/>
    <mergeCell ref="F141:H141"/>
    <mergeCell ref="I141:K141"/>
    <mergeCell ref="C139:E139"/>
    <mergeCell ref="F139:H139"/>
    <mergeCell ref="I139:K139"/>
    <mergeCell ref="C140:E140"/>
    <mergeCell ref="F140:H140"/>
    <mergeCell ref="I140:K140"/>
    <mergeCell ref="C141:E141"/>
    <mergeCell ref="F144:H144"/>
    <mergeCell ref="I144:K144"/>
    <mergeCell ref="C142:E142"/>
    <mergeCell ref="F142:H142"/>
    <mergeCell ref="I142:K142"/>
    <mergeCell ref="C143:E143"/>
    <mergeCell ref="F143:H143"/>
    <mergeCell ref="I143:K143"/>
    <mergeCell ref="C144:E144"/>
    <mergeCell ref="F147:H147"/>
    <mergeCell ref="I147:K147"/>
    <mergeCell ref="C145:E145"/>
    <mergeCell ref="F145:H145"/>
    <mergeCell ref="I145:K145"/>
    <mergeCell ref="C146:E146"/>
    <mergeCell ref="F146:H146"/>
    <mergeCell ref="I146:K146"/>
    <mergeCell ref="C147:E147"/>
    <mergeCell ref="F150:H150"/>
    <mergeCell ref="I150:K150"/>
    <mergeCell ref="C148:E148"/>
    <mergeCell ref="F148:H148"/>
    <mergeCell ref="I148:K148"/>
    <mergeCell ref="C149:E149"/>
    <mergeCell ref="F149:H149"/>
    <mergeCell ref="I149:K149"/>
    <mergeCell ref="C150:E150"/>
    <mergeCell ref="F174:H174"/>
    <mergeCell ref="I174:K174"/>
    <mergeCell ref="C172:E172"/>
    <mergeCell ref="F172:H172"/>
    <mergeCell ref="I172:K172"/>
    <mergeCell ref="C173:E173"/>
    <mergeCell ref="F173:H173"/>
    <mergeCell ref="I173:K173"/>
    <mergeCell ref="C174:E174"/>
    <mergeCell ref="F177:H177"/>
    <mergeCell ref="I177:K177"/>
    <mergeCell ref="C175:E175"/>
    <mergeCell ref="F175:H175"/>
    <mergeCell ref="I175:K175"/>
    <mergeCell ref="C176:E176"/>
    <mergeCell ref="F176:H176"/>
    <mergeCell ref="I176:K176"/>
    <mergeCell ref="C177:E177"/>
    <mergeCell ref="F180:H180"/>
    <mergeCell ref="I180:K180"/>
    <mergeCell ref="C178:E178"/>
    <mergeCell ref="F178:H178"/>
    <mergeCell ref="I178:K178"/>
    <mergeCell ref="C179:E179"/>
    <mergeCell ref="F179:H179"/>
    <mergeCell ref="I179:K179"/>
    <mergeCell ref="C180:E180"/>
    <mergeCell ref="F183:H183"/>
    <mergeCell ref="I183:K183"/>
    <mergeCell ref="C181:E181"/>
    <mergeCell ref="F181:H181"/>
    <mergeCell ref="I181:K181"/>
    <mergeCell ref="C182:E182"/>
    <mergeCell ref="F182:H182"/>
    <mergeCell ref="I182:K182"/>
    <mergeCell ref="C183:E183"/>
    <mergeCell ref="F186:H186"/>
    <mergeCell ref="I186:K186"/>
    <mergeCell ref="C184:E184"/>
    <mergeCell ref="F184:H184"/>
    <mergeCell ref="I184:K184"/>
    <mergeCell ref="C185:E185"/>
    <mergeCell ref="F185:H185"/>
    <mergeCell ref="I185:K185"/>
    <mergeCell ref="C186:E186"/>
    <mergeCell ref="F105:H105"/>
    <mergeCell ref="I105:K105"/>
    <mergeCell ref="C103:E103"/>
    <mergeCell ref="F103:H103"/>
    <mergeCell ref="I103:K103"/>
    <mergeCell ref="C104:E104"/>
    <mergeCell ref="F104:H104"/>
    <mergeCell ref="I104:K104"/>
    <mergeCell ref="C105:E105"/>
    <mergeCell ref="F108:H108"/>
    <mergeCell ref="I108:K108"/>
    <mergeCell ref="C106:E106"/>
    <mergeCell ref="F106:H106"/>
    <mergeCell ref="I106:K106"/>
    <mergeCell ref="C107:E107"/>
    <mergeCell ref="F107:H107"/>
    <mergeCell ref="I107:K107"/>
    <mergeCell ref="C108:E108"/>
    <mergeCell ref="F111:H111"/>
    <mergeCell ref="I111:K111"/>
    <mergeCell ref="C109:E109"/>
    <mergeCell ref="F109:H109"/>
    <mergeCell ref="I109:K109"/>
    <mergeCell ref="C110:E110"/>
    <mergeCell ref="F110:H110"/>
    <mergeCell ref="I110:K110"/>
    <mergeCell ref="C111:E111"/>
    <mergeCell ref="C187:E187"/>
    <mergeCell ref="F187:H187"/>
    <mergeCell ref="I187:K187"/>
    <mergeCell ref="F153:H153"/>
    <mergeCell ref="I153:K153"/>
    <mergeCell ref="C151:E151"/>
    <mergeCell ref="F151:H151"/>
    <mergeCell ref="I151:K151"/>
    <mergeCell ref="C152:E152"/>
    <mergeCell ref="F152:H152"/>
    <mergeCell ref="I152:K152"/>
    <mergeCell ref="C153:E153"/>
    <mergeCell ref="F156:H156"/>
    <mergeCell ref="I156:K156"/>
    <mergeCell ref="C154:E154"/>
    <mergeCell ref="F154:H154"/>
    <mergeCell ref="I154:K154"/>
    <mergeCell ref="C155:E155"/>
    <mergeCell ref="F155:H155"/>
    <mergeCell ref="I155:K155"/>
    <mergeCell ref="C156:E156"/>
    <mergeCell ref="F159:H159"/>
    <mergeCell ref="I159:K159"/>
    <mergeCell ref="C157:E157"/>
    <mergeCell ref="F157:H157"/>
    <mergeCell ref="I157:K157"/>
    <mergeCell ref="C158:E158"/>
    <mergeCell ref="F158:H158"/>
    <mergeCell ref="I158:K158"/>
    <mergeCell ref="C159:E159"/>
    <mergeCell ref="F162:H162"/>
    <mergeCell ref="I162:K162"/>
    <mergeCell ref="C160:E160"/>
    <mergeCell ref="F160:H160"/>
    <mergeCell ref="I160:K160"/>
    <mergeCell ref="C161:E161"/>
    <mergeCell ref="F161:H161"/>
    <mergeCell ref="I161:K161"/>
    <mergeCell ref="C162:E162"/>
    <mergeCell ref="F165:H165"/>
    <mergeCell ref="I165:K165"/>
    <mergeCell ref="C163:E163"/>
    <mergeCell ref="F163:H163"/>
    <mergeCell ref="I163:K163"/>
    <mergeCell ref="C164:E164"/>
    <mergeCell ref="F164:H164"/>
    <mergeCell ref="I164:K164"/>
    <mergeCell ref="C165:E165"/>
    <mergeCell ref="F168:H168"/>
    <mergeCell ref="I168:K168"/>
    <mergeCell ref="C166:E166"/>
    <mergeCell ref="F166:H166"/>
    <mergeCell ref="I166:K166"/>
    <mergeCell ref="C167:E167"/>
    <mergeCell ref="F167:H167"/>
    <mergeCell ref="I167:K167"/>
    <mergeCell ref="C168:E168"/>
    <mergeCell ref="F171:H171"/>
    <mergeCell ref="I171:K171"/>
    <mergeCell ref="C169:E169"/>
    <mergeCell ref="F169:H169"/>
    <mergeCell ref="I169:K169"/>
    <mergeCell ref="C170:E170"/>
    <mergeCell ref="F170:H170"/>
    <mergeCell ref="I170:K170"/>
    <mergeCell ref="C171:E171"/>
  </mergeCells>
  <hyperlinks>
    <hyperlink r:id="rId1" ref="B82"/>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13.25"/>
  </cols>
  <sheetData>
    <row r="1">
      <c r="A1" s="422" t="s">
        <v>598</v>
      </c>
      <c r="B1" s="3" t="s">
        <v>787</v>
      </c>
      <c r="C1" s="4"/>
      <c r="D1" s="4"/>
      <c r="E1" s="4"/>
      <c r="F1" s="4"/>
      <c r="G1" s="4"/>
      <c r="H1" s="379"/>
      <c r="O1" s="235" t="s">
        <v>788</v>
      </c>
      <c r="P1" s="235" t="s">
        <v>388</v>
      </c>
      <c r="Q1" s="235" t="s">
        <v>789</v>
      </c>
      <c r="R1" s="235" t="s">
        <v>790</v>
      </c>
    </row>
    <row r="2">
      <c r="A2" s="4"/>
      <c r="B2" s="233" t="s">
        <v>689</v>
      </c>
      <c r="C2" s="423">
        <v>44461.0</v>
      </c>
      <c r="D2" s="238"/>
      <c r="E2" s="233" t="s">
        <v>690</v>
      </c>
      <c r="F2" s="424" t="s">
        <v>692</v>
      </c>
      <c r="G2" s="233" t="s">
        <v>691</v>
      </c>
      <c r="H2" s="233" t="s">
        <v>791</v>
      </c>
      <c r="O2" s="235">
        <v>0.0</v>
      </c>
      <c r="P2" s="235">
        <v>8.0</v>
      </c>
      <c r="Q2" s="235">
        <v>13.0</v>
      </c>
      <c r="R2" s="235">
        <v>5.0</v>
      </c>
    </row>
    <row r="3">
      <c r="A3" s="4"/>
      <c r="B3" s="233" t="s">
        <v>694</v>
      </c>
      <c r="C3" s="423">
        <v>44466.0</v>
      </c>
      <c r="D3" s="238"/>
      <c r="E3" s="235">
        <v>0.0</v>
      </c>
      <c r="F3" s="235">
        <v>8.0</v>
      </c>
      <c r="G3" s="235">
        <v>8.0</v>
      </c>
      <c r="H3" s="235">
        <v>0.0</v>
      </c>
      <c r="O3" s="235">
        <v>1.0</v>
      </c>
      <c r="P3" s="235">
        <f>C22</f>
        <v>10</v>
      </c>
      <c r="Q3" s="235">
        <f>H26</f>
        <v>24</v>
      </c>
      <c r="R3" s="235">
        <f>Q3-P3</f>
        <v>14</v>
      </c>
    </row>
    <row r="4">
      <c r="A4" s="4"/>
      <c r="B4" s="233" t="s">
        <v>695</v>
      </c>
      <c r="C4" s="235">
        <v>6.0</v>
      </c>
      <c r="D4" s="238"/>
      <c r="E4" s="235">
        <v>1.0</v>
      </c>
      <c r="F4" s="235">
        <f t="shared" ref="F4:F8" si="1">F3-1.33</f>
        <v>6.67</v>
      </c>
      <c r="G4" s="235">
        <v>7.0</v>
      </c>
      <c r="H4" s="235">
        <v>2.0</v>
      </c>
      <c r="O4" s="235">
        <v>2.0</v>
      </c>
      <c r="P4" s="235">
        <v>6.0</v>
      </c>
      <c r="Q4" s="235">
        <v>9.0</v>
      </c>
      <c r="R4" s="235">
        <v>3.0</v>
      </c>
    </row>
    <row r="5">
      <c r="A5" s="4"/>
      <c r="B5" s="233"/>
      <c r="C5" s="235"/>
      <c r="D5" s="238"/>
      <c r="E5" s="235">
        <v>2.0</v>
      </c>
      <c r="F5" s="235">
        <f t="shared" si="1"/>
        <v>5.34</v>
      </c>
      <c r="G5" s="235">
        <v>7.0</v>
      </c>
      <c r="H5" s="235">
        <v>0.0</v>
      </c>
      <c r="O5" s="235">
        <v>3.0</v>
      </c>
      <c r="P5" s="235">
        <f>C53</f>
        <v>14</v>
      </c>
      <c r="Q5" s="235">
        <f>H56</f>
        <v>24</v>
      </c>
      <c r="R5" s="235">
        <f t="shared" ref="R5:R17" si="2">Q5-P5</f>
        <v>10</v>
      </c>
    </row>
    <row r="6">
      <c r="A6" s="4"/>
      <c r="B6" s="233" t="s">
        <v>792</v>
      </c>
      <c r="C6" s="235">
        <v>10.0</v>
      </c>
      <c r="D6" s="238"/>
      <c r="E6" s="235">
        <v>3.0</v>
      </c>
      <c r="F6" s="235">
        <f t="shared" si="1"/>
        <v>4.01</v>
      </c>
      <c r="G6" s="235">
        <v>7.0</v>
      </c>
      <c r="H6" s="235">
        <v>1.0</v>
      </c>
      <c r="O6" s="235">
        <v>4.0</v>
      </c>
      <c r="P6" s="238">
        <f>C69</f>
        <v>12</v>
      </c>
      <c r="Q6" s="238">
        <f>H74</f>
        <v>6.5</v>
      </c>
      <c r="R6" s="238">
        <f t="shared" si="2"/>
        <v>-5.5</v>
      </c>
    </row>
    <row r="7">
      <c r="A7" s="4"/>
      <c r="B7" s="233" t="s">
        <v>698</v>
      </c>
      <c r="C7" s="235">
        <v>8.0</v>
      </c>
      <c r="D7" s="238"/>
      <c r="E7" s="235">
        <v>4.0</v>
      </c>
      <c r="F7" s="235">
        <f t="shared" si="1"/>
        <v>2.68</v>
      </c>
      <c r="G7" s="235">
        <v>4.0</v>
      </c>
      <c r="H7" s="235">
        <v>4.0</v>
      </c>
      <c r="O7" s="235">
        <v>5.0</v>
      </c>
      <c r="P7" s="238">
        <f>C86</f>
        <v>18.5</v>
      </c>
      <c r="Q7" s="238">
        <f>H93</f>
        <v>15</v>
      </c>
      <c r="R7" s="238">
        <f t="shared" si="2"/>
        <v>-3.5</v>
      </c>
    </row>
    <row r="8">
      <c r="A8" s="4"/>
      <c r="B8" s="233" t="s">
        <v>699</v>
      </c>
      <c r="C8" s="235">
        <v>1.33</v>
      </c>
      <c r="D8" s="238"/>
      <c r="E8" s="235">
        <v>5.0</v>
      </c>
      <c r="F8" s="235">
        <f t="shared" si="1"/>
        <v>1.35</v>
      </c>
      <c r="G8" s="235">
        <v>2.5</v>
      </c>
      <c r="H8" s="235">
        <v>3.0</v>
      </c>
      <c r="O8" s="235">
        <v>6.0</v>
      </c>
      <c r="P8" s="238">
        <f>C104</f>
        <v>20</v>
      </c>
      <c r="Q8" s="238">
        <f>H117</f>
        <v>38.5</v>
      </c>
      <c r="R8" s="238">
        <f t="shared" si="2"/>
        <v>18.5</v>
      </c>
    </row>
    <row r="9">
      <c r="A9" s="4"/>
      <c r="B9" s="238"/>
      <c r="C9" s="238"/>
      <c r="D9" s="238"/>
      <c r="E9" s="235">
        <v>6.0</v>
      </c>
      <c r="F9" s="235">
        <v>0.0</v>
      </c>
      <c r="G9" s="235">
        <v>0.0</v>
      </c>
      <c r="H9" s="235">
        <v>3.0</v>
      </c>
      <c r="O9" s="235">
        <v>7.0</v>
      </c>
      <c r="P9" s="238">
        <f>C127</f>
        <v>32</v>
      </c>
      <c r="Q9" s="238">
        <f>H136</f>
        <v>15</v>
      </c>
      <c r="R9" s="238">
        <f t="shared" si="2"/>
        <v>-17</v>
      </c>
    </row>
    <row r="10">
      <c r="G10" s="425" t="s">
        <v>793</v>
      </c>
      <c r="H10" s="426">
        <f>SUM(H3:H9)</f>
        <v>13</v>
      </c>
      <c r="O10" s="235">
        <v>8.0</v>
      </c>
      <c r="P10" s="238">
        <f>C146</f>
        <v>15</v>
      </c>
      <c r="Q10" s="238">
        <f>H155</f>
        <v>17</v>
      </c>
      <c r="R10" s="238">
        <f t="shared" si="2"/>
        <v>2</v>
      </c>
    </row>
    <row r="11">
      <c r="G11" s="425" t="s">
        <v>794</v>
      </c>
      <c r="H11" s="426">
        <f>H10-G3</f>
        <v>5</v>
      </c>
      <c r="O11" s="235">
        <v>9.0</v>
      </c>
      <c r="P11" s="238">
        <f>C165</f>
        <v>19.5</v>
      </c>
      <c r="Q11" s="238">
        <f>H174</f>
        <v>24</v>
      </c>
      <c r="R11" s="238">
        <f t="shared" si="2"/>
        <v>4.5</v>
      </c>
    </row>
    <row r="12">
      <c r="H12" s="379"/>
      <c r="O12" s="235">
        <v>10.0</v>
      </c>
      <c r="P12" s="238">
        <f>C184</f>
        <v>18.5</v>
      </c>
      <c r="Q12" s="238">
        <f>H193</f>
        <v>23</v>
      </c>
      <c r="R12" s="238">
        <f t="shared" si="2"/>
        <v>4.5</v>
      </c>
    </row>
    <row r="13">
      <c r="H13" s="241"/>
      <c r="O13" s="235">
        <v>11.0</v>
      </c>
      <c r="P13" s="238">
        <f>C203</f>
        <v>21</v>
      </c>
      <c r="Q13" s="238">
        <f>H212</f>
        <v>25</v>
      </c>
      <c r="R13" s="238">
        <f t="shared" si="2"/>
        <v>4</v>
      </c>
    </row>
    <row r="14">
      <c r="H14" s="379"/>
      <c r="O14" s="235">
        <v>12.0</v>
      </c>
      <c r="P14" s="238">
        <f>C221</f>
        <v>27</v>
      </c>
      <c r="Q14" s="238">
        <f>H230</f>
        <v>34</v>
      </c>
      <c r="R14" s="238">
        <f t="shared" si="2"/>
        <v>7</v>
      </c>
    </row>
    <row r="15">
      <c r="H15" s="379"/>
      <c r="O15" s="235">
        <v>13.0</v>
      </c>
      <c r="P15" s="238">
        <f>C240</f>
        <v>23</v>
      </c>
      <c r="Q15" s="238">
        <f>H249</f>
        <v>46</v>
      </c>
      <c r="R15" s="238">
        <f t="shared" si="2"/>
        <v>23</v>
      </c>
    </row>
    <row r="16">
      <c r="A16" s="427" t="s">
        <v>609</v>
      </c>
      <c r="B16" s="353" t="s">
        <v>795</v>
      </c>
      <c r="C16" s="256"/>
      <c r="D16" s="256"/>
      <c r="E16" s="256"/>
      <c r="F16" s="256"/>
      <c r="G16" s="256"/>
      <c r="H16" s="379"/>
      <c r="O16" s="235">
        <v>14.0</v>
      </c>
      <c r="P16" s="238">
        <f>C258</f>
        <v>20.5</v>
      </c>
      <c r="Q16" s="238">
        <f>H267</f>
        <v>32</v>
      </c>
      <c r="R16" s="238">
        <f t="shared" si="2"/>
        <v>11.5</v>
      </c>
    </row>
    <row r="17">
      <c r="A17" s="428"/>
      <c r="B17" s="355" t="s">
        <v>689</v>
      </c>
      <c r="C17" s="429">
        <v>44468.0</v>
      </c>
      <c r="D17" s="331"/>
      <c r="E17" s="355" t="s">
        <v>690</v>
      </c>
      <c r="F17" s="424" t="s">
        <v>692</v>
      </c>
      <c r="G17" s="424" t="s">
        <v>691</v>
      </c>
      <c r="H17" s="233" t="s">
        <v>791</v>
      </c>
      <c r="O17" s="235">
        <v>15.0</v>
      </c>
      <c r="P17" s="238">
        <f>C276</f>
        <v>36</v>
      </c>
      <c r="Q17" s="238">
        <f>H281</f>
        <v>63</v>
      </c>
      <c r="R17" s="238">
        <f t="shared" si="2"/>
        <v>27</v>
      </c>
    </row>
    <row r="18">
      <c r="A18" s="428"/>
      <c r="B18" s="355" t="s">
        <v>694</v>
      </c>
      <c r="C18" s="429">
        <v>44474.0</v>
      </c>
      <c r="D18" s="331"/>
      <c r="E18" s="331">
        <v>0.0</v>
      </c>
      <c r="F18" s="336">
        <f>C22</f>
        <v>10</v>
      </c>
      <c r="G18" s="336">
        <f>10</f>
        <v>10</v>
      </c>
      <c r="H18" s="235">
        <v>0.0</v>
      </c>
    </row>
    <row r="19">
      <c r="A19" s="428"/>
      <c r="B19" s="355" t="s">
        <v>695</v>
      </c>
      <c r="C19" s="336">
        <v>7.0</v>
      </c>
      <c r="D19" s="331"/>
      <c r="E19" s="331">
        <v>1.0</v>
      </c>
      <c r="F19" s="336">
        <f>F18-C23</f>
        <v>8.571428571</v>
      </c>
      <c r="G19" s="336">
        <v>9.0</v>
      </c>
      <c r="H19" s="235">
        <v>3.0</v>
      </c>
    </row>
    <row r="20">
      <c r="A20" s="428"/>
      <c r="B20" s="355"/>
      <c r="C20" s="331"/>
      <c r="D20" s="331"/>
      <c r="E20" s="331">
        <v>2.0</v>
      </c>
      <c r="F20" s="336">
        <f>F19-C23</f>
        <v>7.142857143</v>
      </c>
      <c r="G20" s="336">
        <v>9.0</v>
      </c>
      <c r="H20" s="235">
        <v>0.0</v>
      </c>
    </row>
    <row r="21">
      <c r="A21" s="428"/>
      <c r="B21" s="424" t="s">
        <v>792</v>
      </c>
      <c r="C21" s="336">
        <v>16.0</v>
      </c>
      <c r="D21" s="331"/>
      <c r="E21" s="331">
        <v>3.0</v>
      </c>
      <c r="F21" s="336">
        <f>F20-C23</f>
        <v>5.714285714</v>
      </c>
      <c r="G21" s="336">
        <v>7.0</v>
      </c>
      <c r="H21" s="235">
        <v>4.0</v>
      </c>
    </row>
    <row r="22">
      <c r="A22" s="428"/>
      <c r="B22" s="355" t="s">
        <v>698</v>
      </c>
      <c r="C22" s="336">
        <v>10.0</v>
      </c>
      <c r="D22" s="331"/>
      <c r="E22" s="331">
        <v>4.0</v>
      </c>
      <c r="F22" s="336">
        <f>F21-C23</f>
        <v>4.285714286</v>
      </c>
      <c r="G22" s="336">
        <v>6.0</v>
      </c>
      <c r="H22" s="235">
        <v>3.0</v>
      </c>
    </row>
    <row r="23">
      <c r="A23" s="428"/>
      <c r="B23" s="355" t="s">
        <v>699</v>
      </c>
      <c r="C23" s="336">
        <f>C22/C19</f>
        <v>1.428571429</v>
      </c>
      <c r="D23" s="331"/>
      <c r="E23" s="331">
        <v>5.0</v>
      </c>
      <c r="F23" s="336">
        <f>F22-C23</f>
        <v>2.857142857</v>
      </c>
      <c r="G23" s="336">
        <v>4.0</v>
      </c>
      <c r="H23" s="235">
        <v>5.0</v>
      </c>
    </row>
    <row r="24">
      <c r="A24" s="428"/>
      <c r="B24" s="331"/>
      <c r="C24" s="331"/>
      <c r="D24" s="331"/>
      <c r="E24" s="331">
        <v>6.0</v>
      </c>
      <c r="F24" s="336">
        <f>F23-C23</f>
        <v>1.428571429</v>
      </c>
      <c r="G24" s="336">
        <v>3.0</v>
      </c>
      <c r="H24" s="235">
        <v>3.0</v>
      </c>
    </row>
    <row r="25">
      <c r="A25" s="428"/>
      <c r="B25" s="239"/>
      <c r="C25" s="239"/>
      <c r="D25" s="239"/>
      <c r="E25" s="239">
        <v>7.0</v>
      </c>
      <c r="F25" s="243">
        <v>0.0</v>
      </c>
      <c r="G25" s="430">
        <v>0.0</v>
      </c>
      <c r="H25" s="431">
        <v>6.0</v>
      </c>
    </row>
    <row r="26">
      <c r="G26" s="425" t="s">
        <v>793</v>
      </c>
      <c r="H26" s="432">
        <f>SUM(H18:H25)</f>
        <v>24</v>
      </c>
    </row>
    <row r="27">
      <c r="G27" s="425" t="s">
        <v>794</v>
      </c>
      <c r="H27" s="426">
        <f>H26-G18</f>
        <v>14</v>
      </c>
    </row>
    <row r="31">
      <c r="A31" s="433" t="s">
        <v>611</v>
      </c>
      <c r="B31" s="353" t="s">
        <v>796</v>
      </c>
      <c r="C31" s="256"/>
      <c r="D31" s="256"/>
      <c r="E31" s="256"/>
      <c r="F31" s="256"/>
      <c r="G31" s="256"/>
      <c r="H31" s="379"/>
    </row>
    <row r="32">
      <c r="A32" s="428"/>
      <c r="B32" s="355" t="s">
        <v>689</v>
      </c>
      <c r="C32" s="356">
        <v>44482.0</v>
      </c>
      <c r="D32" s="331"/>
      <c r="E32" s="355" t="s">
        <v>690</v>
      </c>
      <c r="F32" s="424" t="s">
        <v>692</v>
      </c>
      <c r="G32" s="424" t="s">
        <v>691</v>
      </c>
      <c r="H32" s="233" t="s">
        <v>791</v>
      </c>
    </row>
    <row r="33">
      <c r="A33" s="428"/>
      <c r="B33" s="355" t="s">
        <v>694</v>
      </c>
      <c r="C33" s="356">
        <v>44487.0</v>
      </c>
      <c r="D33" s="331"/>
      <c r="E33" s="331">
        <v>0.0</v>
      </c>
      <c r="F33" s="336">
        <v>6.0</v>
      </c>
      <c r="G33" s="336">
        <v>6.0</v>
      </c>
      <c r="H33" s="235">
        <v>0.0</v>
      </c>
    </row>
    <row r="34">
      <c r="A34" s="428"/>
      <c r="B34" s="355" t="s">
        <v>695</v>
      </c>
      <c r="C34" s="336">
        <v>6.0</v>
      </c>
      <c r="D34" s="331"/>
      <c r="E34" s="331">
        <v>1.0</v>
      </c>
      <c r="F34" s="336">
        <f t="shared" ref="F34:F39" si="3">F33-1</f>
        <v>5</v>
      </c>
      <c r="G34" s="336">
        <v>6.0</v>
      </c>
      <c r="H34" s="235">
        <v>0.0</v>
      </c>
    </row>
    <row r="35">
      <c r="A35" s="428"/>
      <c r="B35" s="355"/>
      <c r="C35" s="331"/>
      <c r="D35" s="331"/>
      <c r="E35" s="331">
        <v>2.0</v>
      </c>
      <c r="F35" s="336">
        <f t="shared" si="3"/>
        <v>4</v>
      </c>
      <c r="G35" s="336">
        <v>6.0</v>
      </c>
      <c r="H35" s="235">
        <v>0.0</v>
      </c>
    </row>
    <row r="36">
      <c r="A36" s="428"/>
      <c r="B36" s="424" t="s">
        <v>792</v>
      </c>
      <c r="C36" s="336">
        <v>8.0</v>
      </c>
      <c r="D36" s="331"/>
      <c r="E36" s="331">
        <v>3.0</v>
      </c>
      <c r="F36" s="336">
        <f t="shared" si="3"/>
        <v>3</v>
      </c>
      <c r="G36" s="336">
        <v>5.0</v>
      </c>
      <c r="H36" s="235">
        <v>1.0</v>
      </c>
    </row>
    <row r="37">
      <c r="A37" s="428"/>
      <c r="B37" s="355" t="s">
        <v>698</v>
      </c>
      <c r="C37" s="336">
        <v>6.0</v>
      </c>
      <c r="D37" s="331"/>
      <c r="E37" s="331">
        <v>4.0</v>
      </c>
      <c r="F37" s="336">
        <f t="shared" si="3"/>
        <v>2</v>
      </c>
      <c r="G37" s="336">
        <v>4.0</v>
      </c>
      <c r="H37" s="235">
        <v>3.0</v>
      </c>
    </row>
    <row r="38">
      <c r="A38" s="428"/>
      <c r="B38" s="355" t="s">
        <v>699</v>
      </c>
      <c r="C38" s="336">
        <v>1.0</v>
      </c>
      <c r="D38" s="331"/>
      <c r="E38" s="331">
        <v>5.0</v>
      </c>
      <c r="F38" s="336">
        <f t="shared" si="3"/>
        <v>1</v>
      </c>
      <c r="G38" s="336">
        <v>2.0</v>
      </c>
      <c r="H38" s="235">
        <v>3.0</v>
      </c>
    </row>
    <row r="39">
      <c r="A39" s="428"/>
      <c r="B39" s="331"/>
      <c r="C39" s="331"/>
      <c r="D39" s="331"/>
      <c r="E39" s="331">
        <v>6.0</v>
      </c>
      <c r="F39" s="336">
        <f t="shared" si="3"/>
        <v>0</v>
      </c>
      <c r="G39" s="336">
        <v>0.0</v>
      </c>
      <c r="H39" s="235">
        <v>3.0</v>
      </c>
    </row>
    <row r="40">
      <c r="G40" s="425" t="s">
        <v>793</v>
      </c>
      <c r="H40" s="432">
        <f>SUM(H33:H39)</f>
        <v>10</v>
      </c>
    </row>
    <row r="41">
      <c r="G41" s="425" t="s">
        <v>794</v>
      </c>
      <c r="H41" s="426">
        <f>H40-G33</f>
        <v>4</v>
      </c>
    </row>
    <row r="47">
      <c r="A47" s="434" t="s">
        <v>612</v>
      </c>
      <c r="B47" s="353" t="s">
        <v>797</v>
      </c>
      <c r="C47" s="256"/>
      <c r="D47" s="256"/>
      <c r="E47" s="256"/>
      <c r="F47" s="256"/>
      <c r="G47" s="256"/>
      <c r="H47" s="379"/>
    </row>
    <row r="48">
      <c r="A48" s="428"/>
      <c r="B48" s="355" t="s">
        <v>689</v>
      </c>
      <c r="C48" s="356">
        <v>44490.0</v>
      </c>
      <c r="D48" s="331"/>
      <c r="E48" s="355" t="s">
        <v>690</v>
      </c>
      <c r="F48" s="424" t="s">
        <v>692</v>
      </c>
      <c r="G48" s="424" t="s">
        <v>691</v>
      </c>
      <c r="H48" s="233" t="s">
        <v>791</v>
      </c>
    </row>
    <row r="49">
      <c r="A49" s="428"/>
      <c r="B49" s="355" t="s">
        <v>694</v>
      </c>
      <c r="C49" s="356">
        <v>44495.0</v>
      </c>
      <c r="D49" s="331"/>
      <c r="E49" s="331">
        <v>0.0</v>
      </c>
      <c r="F49" s="336">
        <f>C53</f>
        <v>14</v>
      </c>
      <c r="G49" s="336">
        <v>14.0</v>
      </c>
      <c r="H49" s="235">
        <v>0.0</v>
      </c>
    </row>
    <row r="50">
      <c r="A50" s="428"/>
      <c r="B50" s="355" t="s">
        <v>695</v>
      </c>
      <c r="C50" s="336">
        <v>6.0</v>
      </c>
      <c r="D50" s="331"/>
      <c r="E50" s="331">
        <v>1.0</v>
      </c>
      <c r="F50" s="336">
        <f t="shared" ref="F50:F55" si="4">F49-C$54</f>
        <v>11.66666667</v>
      </c>
      <c r="G50" s="336">
        <v>14.0</v>
      </c>
      <c r="H50" s="235">
        <v>0.0</v>
      </c>
    </row>
    <row r="51">
      <c r="A51" s="428"/>
      <c r="B51" s="355"/>
      <c r="C51" s="331"/>
      <c r="D51" s="331"/>
      <c r="E51" s="331">
        <v>2.0</v>
      </c>
      <c r="F51" s="336">
        <f t="shared" si="4"/>
        <v>9.333333333</v>
      </c>
      <c r="G51" s="336">
        <v>13.0</v>
      </c>
      <c r="H51" s="235">
        <v>2.0</v>
      </c>
    </row>
    <row r="52">
      <c r="A52" s="428"/>
      <c r="B52" s="424" t="s">
        <v>792</v>
      </c>
      <c r="C52" s="336">
        <v>18.0</v>
      </c>
      <c r="D52" s="331"/>
      <c r="E52" s="331">
        <v>3.0</v>
      </c>
      <c r="F52" s="336">
        <f t="shared" si="4"/>
        <v>7</v>
      </c>
      <c r="G52" s="336">
        <v>12.0</v>
      </c>
      <c r="H52" s="235">
        <v>3.0</v>
      </c>
    </row>
    <row r="53">
      <c r="A53" s="428"/>
      <c r="B53" s="355" t="s">
        <v>698</v>
      </c>
      <c r="C53" s="336">
        <v>14.0</v>
      </c>
      <c r="D53" s="331"/>
      <c r="E53" s="331">
        <v>4.0</v>
      </c>
      <c r="F53" s="336">
        <f t="shared" si="4"/>
        <v>4.666666667</v>
      </c>
      <c r="G53" s="336">
        <v>8.0</v>
      </c>
      <c r="H53" s="235">
        <v>8.0</v>
      </c>
    </row>
    <row r="54">
      <c r="A54" s="428"/>
      <c r="B54" s="355" t="s">
        <v>699</v>
      </c>
      <c r="C54" s="336">
        <f>C53/C50</f>
        <v>2.333333333</v>
      </c>
      <c r="D54" s="331"/>
      <c r="E54" s="331">
        <v>5.0</v>
      </c>
      <c r="F54" s="336">
        <f t="shared" si="4"/>
        <v>2.333333333</v>
      </c>
      <c r="G54" s="336">
        <v>4.0</v>
      </c>
      <c r="H54" s="235">
        <v>6.0</v>
      </c>
    </row>
    <row r="55">
      <c r="A55" s="428"/>
      <c r="B55" s="331"/>
      <c r="C55" s="331"/>
      <c r="D55" s="331"/>
      <c r="E55" s="336">
        <v>6.0</v>
      </c>
      <c r="F55" s="336">
        <f t="shared" si="4"/>
        <v>0</v>
      </c>
      <c r="G55" s="336">
        <v>0.0</v>
      </c>
      <c r="H55" s="235">
        <v>5.0</v>
      </c>
    </row>
    <row r="56">
      <c r="G56" s="425" t="s">
        <v>793</v>
      </c>
      <c r="H56" s="432">
        <f>SUM(H49:H55)</f>
        <v>24</v>
      </c>
    </row>
    <row r="57">
      <c r="G57" s="425" t="s">
        <v>794</v>
      </c>
      <c r="H57" s="426">
        <f>H56-C53</f>
        <v>10</v>
      </c>
    </row>
    <row r="63">
      <c r="A63" s="435" t="s">
        <v>613</v>
      </c>
      <c r="B63" s="353" t="s">
        <v>798</v>
      </c>
      <c r="C63" s="353" t="s">
        <v>799</v>
      </c>
      <c r="D63" s="353" t="s">
        <v>800</v>
      </c>
      <c r="E63" s="256"/>
      <c r="F63" s="256"/>
      <c r="G63" s="256"/>
      <c r="H63" s="379"/>
    </row>
    <row r="64">
      <c r="A64" s="428"/>
      <c r="B64" s="355" t="s">
        <v>689</v>
      </c>
      <c r="C64" s="356">
        <v>44505.0</v>
      </c>
      <c r="D64" s="331"/>
      <c r="E64" s="355" t="s">
        <v>690</v>
      </c>
      <c r="F64" s="424" t="s">
        <v>692</v>
      </c>
      <c r="G64" s="424" t="s">
        <v>691</v>
      </c>
      <c r="H64" s="233" t="s">
        <v>791</v>
      </c>
    </row>
    <row r="65">
      <c r="A65" s="428"/>
      <c r="B65" s="355" t="s">
        <v>694</v>
      </c>
      <c r="C65" s="356">
        <v>44512.0</v>
      </c>
      <c r="D65" s="331"/>
      <c r="E65" s="331">
        <v>0.0</v>
      </c>
      <c r="F65" s="336">
        <v>12.0</v>
      </c>
      <c r="G65" s="336">
        <v>12.0</v>
      </c>
      <c r="H65" s="235">
        <v>0.0</v>
      </c>
    </row>
    <row r="66">
      <c r="A66" s="428"/>
      <c r="B66" s="355" t="s">
        <v>695</v>
      </c>
      <c r="C66" s="336">
        <v>8.0</v>
      </c>
      <c r="D66" s="331"/>
      <c r="E66" s="331">
        <v>1.0</v>
      </c>
      <c r="F66" s="336">
        <f t="shared" ref="F66:F72" si="5">F65-C$70</f>
        <v>10.5</v>
      </c>
      <c r="G66" s="336">
        <v>11.5</v>
      </c>
      <c r="H66" s="235">
        <v>1.0</v>
      </c>
    </row>
    <row r="67">
      <c r="A67" s="428"/>
      <c r="B67" s="355"/>
      <c r="C67" s="331"/>
      <c r="D67" s="331"/>
      <c r="E67" s="331">
        <v>2.0</v>
      </c>
      <c r="F67" s="336">
        <f t="shared" si="5"/>
        <v>9</v>
      </c>
      <c r="G67" s="336">
        <v>11.5</v>
      </c>
      <c r="H67" s="235">
        <v>0.0</v>
      </c>
    </row>
    <row r="68">
      <c r="A68" s="428"/>
      <c r="B68" s="424" t="s">
        <v>792</v>
      </c>
      <c r="C68" s="336">
        <v>16.0</v>
      </c>
      <c r="D68" s="331"/>
      <c r="E68" s="331">
        <v>3.0</v>
      </c>
      <c r="F68" s="336">
        <f t="shared" si="5"/>
        <v>7.5</v>
      </c>
      <c r="G68" s="336">
        <v>11.5</v>
      </c>
      <c r="H68" s="235">
        <v>0.0</v>
      </c>
    </row>
    <row r="69">
      <c r="A69" s="428"/>
      <c r="B69" s="355" t="s">
        <v>698</v>
      </c>
      <c r="C69" s="336">
        <v>12.0</v>
      </c>
      <c r="D69" s="331"/>
      <c r="E69" s="331">
        <v>4.0</v>
      </c>
      <c r="F69" s="336">
        <f t="shared" si="5"/>
        <v>6</v>
      </c>
      <c r="G69" s="336">
        <v>10.5</v>
      </c>
      <c r="H69" s="235">
        <v>2.0</v>
      </c>
    </row>
    <row r="70">
      <c r="A70" s="428"/>
      <c r="B70" s="355" t="s">
        <v>699</v>
      </c>
      <c r="C70" s="336">
        <f>C69/C66</f>
        <v>1.5</v>
      </c>
      <c r="D70" s="331"/>
      <c r="E70" s="331">
        <v>5.0</v>
      </c>
      <c r="F70" s="336">
        <f t="shared" si="5"/>
        <v>4.5</v>
      </c>
      <c r="G70" s="336">
        <v>10.5</v>
      </c>
      <c r="H70" s="235">
        <v>0.0</v>
      </c>
    </row>
    <row r="71">
      <c r="A71" s="428"/>
      <c r="B71" s="331"/>
      <c r="C71" s="331"/>
      <c r="D71" s="331"/>
      <c r="E71" s="336">
        <v>6.0</v>
      </c>
      <c r="F71" s="336">
        <f t="shared" si="5"/>
        <v>3</v>
      </c>
      <c r="G71" s="336">
        <v>9.0</v>
      </c>
      <c r="H71" s="235">
        <v>1.5</v>
      </c>
    </row>
    <row r="72">
      <c r="B72" s="388"/>
      <c r="C72" s="388"/>
      <c r="D72" s="388"/>
      <c r="E72" s="235">
        <v>7.0</v>
      </c>
      <c r="F72" s="336">
        <f t="shared" si="5"/>
        <v>1.5</v>
      </c>
      <c r="G72" s="235">
        <v>8.5</v>
      </c>
      <c r="H72" s="235">
        <v>1.0</v>
      </c>
    </row>
    <row r="73">
      <c r="B73" s="388"/>
      <c r="C73" s="436"/>
      <c r="D73" s="436"/>
      <c r="E73" s="437">
        <v>8.0</v>
      </c>
      <c r="F73" s="336">
        <v>0.0</v>
      </c>
      <c r="G73" s="437">
        <v>8.0</v>
      </c>
      <c r="H73" s="235">
        <v>1.0</v>
      </c>
    </row>
    <row r="74">
      <c r="G74" s="425" t="s">
        <v>793</v>
      </c>
      <c r="H74" s="432">
        <f>SUM(H65:H73)</f>
        <v>6.5</v>
      </c>
    </row>
    <row r="75">
      <c r="G75" s="425" t="s">
        <v>794</v>
      </c>
      <c r="H75" s="426">
        <f>H74-C69</f>
        <v>-5.5</v>
      </c>
    </row>
    <row r="80">
      <c r="A80" s="411" t="s">
        <v>618</v>
      </c>
      <c r="B80" s="353" t="s">
        <v>801</v>
      </c>
      <c r="C80" s="353" t="s">
        <v>802</v>
      </c>
      <c r="D80" s="353"/>
      <c r="E80" s="256"/>
      <c r="F80" s="256"/>
      <c r="G80" s="256"/>
      <c r="H80" s="379"/>
    </row>
    <row r="81">
      <c r="A81" s="428"/>
      <c r="B81" s="355" t="s">
        <v>689</v>
      </c>
      <c r="C81" s="356">
        <v>44514.0</v>
      </c>
      <c r="D81" s="331"/>
      <c r="E81" s="355" t="s">
        <v>690</v>
      </c>
      <c r="F81" s="424" t="s">
        <v>692</v>
      </c>
      <c r="G81" s="424" t="s">
        <v>691</v>
      </c>
      <c r="H81" s="233" t="s">
        <v>791</v>
      </c>
    </row>
    <row r="82">
      <c r="A82" s="428"/>
      <c r="B82" s="355" t="s">
        <v>694</v>
      </c>
      <c r="C82" s="356">
        <v>44519.0</v>
      </c>
      <c r="D82" s="331"/>
      <c r="E82" s="331">
        <v>0.0</v>
      </c>
      <c r="F82" s="336">
        <f>C86</f>
        <v>18.5</v>
      </c>
      <c r="G82" s="336">
        <v>18.5</v>
      </c>
      <c r="H82" s="235">
        <v>0.0</v>
      </c>
    </row>
    <row r="83">
      <c r="A83" s="428"/>
      <c r="B83" s="355" t="s">
        <v>695</v>
      </c>
      <c r="C83" s="336">
        <v>10.0</v>
      </c>
      <c r="D83" s="331"/>
      <c r="E83" s="331">
        <v>1.0</v>
      </c>
      <c r="F83" s="336">
        <f>F82-C87</f>
        <v>16.65</v>
      </c>
      <c r="G83" s="336">
        <v>17.0</v>
      </c>
      <c r="H83" s="235">
        <v>2.0</v>
      </c>
    </row>
    <row r="84">
      <c r="A84" s="428"/>
      <c r="B84" s="355"/>
      <c r="C84" s="331"/>
      <c r="D84" s="331"/>
      <c r="E84" s="331">
        <v>2.0</v>
      </c>
      <c r="F84" s="336">
        <f>F83-C87</f>
        <v>14.8</v>
      </c>
      <c r="G84" s="336">
        <v>15.75</v>
      </c>
      <c r="H84" s="235">
        <v>2.0</v>
      </c>
    </row>
    <row r="85">
      <c r="A85" s="428"/>
      <c r="B85" s="424" t="s">
        <v>792</v>
      </c>
      <c r="C85" s="336">
        <v>20.0</v>
      </c>
      <c r="D85" s="331"/>
      <c r="E85" s="331">
        <v>3.0</v>
      </c>
      <c r="F85" s="336">
        <f>F84-C87</f>
        <v>12.95</v>
      </c>
      <c r="G85" s="336">
        <v>14.5</v>
      </c>
      <c r="H85" s="235">
        <v>2.0</v>
      </c>
    </row>
    <row r="86">
      <c r="A86" s="428"/>
      <c r="B86" s="355" t="s">
        <v>698</v>
      </c>
      <c r="C86" s="336">
        <v>18.5</v>
      </c>
      <c r="D86" s="331"/>
      <c r="E86" s="331">
        <v>4.0</v>
      </c>
      <c r="F86" s="336">
        <f>F85-C87</f>
        <v>11.1</v>
      </c>
      <c r="G86" s="336">
        <v>14.5</v>
      </c>
      <c r="H86" s="235">
        <v>0.0</v>
      </c>
    </row>
    <row r="87">
      <c r="A87" s="428"/>
      <c r="B87" s="355" t="s">
        <v>699</v>
      </c>
      <c r="C87" s="336">
        <f>C86/C83</f>
        <v>1.85</v>
      </c>
      <c r="D87" s="331"/>
      <c r="E87" s="331">
        <v>5.0</v>
      </c>
      <c r="F87" s="336">
        <f>F86-C87</f>
        <v>9.25</v>
      </c>
      <c r="G87" s="336">
        <v>12.5</v>
      </c>
      <c r="H87" s="235">
        <v>2.0</v>
      </c>
    </row>
    <row r="88">
      <c r="A88" s="428"/>
      <c r="B88" s="331"/>
      <c r="C88" s="331"/>
      <c r="D88" s="331"/>
      <c r="E88" s="336">
        <v>6.0</v>
      </c>
      <c r="F88" s="336">
        <f>F87-C87</f>
        <v>7.4</v>
      </c>
      <c r="G88" s="336">
        <v>10.5</v>
      </c>
      <c r="H88" s="235">
        <v>2.0</v>
      </c>
    </row>
    <row r="89">
      <c r="A89" s="325"/>
      <c r="B89" s="240"/>
      <c r="C89" s="240"/>
      <c r="D89" s="240"/>
      <c r="E89" s="243">
        <v>7.0</v>
      </c>
      <c r="F89" s="243">
        <f>F88-C87</f>
        <v>5.55</v>
      </c>
      <c r="G89" s="243">
        <v>8.5</v>
      </c>
      <c r="H89" s="235">
        <v>2.0</v>
      </c>
    </row>
    <row r="90">
      <c r="A90" s="325"/>
      <c r="B90" s="240"/>
      <c r="C90" s="240"/>
      <c r="D90" s="240"/>
      <c r="E90" s="243">
        <v>8.0</v>
      </c>
      <c r="F90" s="243">
        <f>F89-C87</f>
        <v>3.7</v>
      </c>
      <c r="G90" s="243">
        <v>8.0</v>
      </c>
      <c r="H90" s="235">
        <v>1.0</v>
      </c>
    </row>
    <row r="91">
      <c r="A91" s="325"/>
      <c r="B91" s="240"/>
      <c r="C91" s="240"/>
      <c r="D91" s="240"/>
      <c r="E91" s="243">
        <v>9.0</v>
      </c>
      <c r="F91" s="243">
        <f>F90-C87</f>
        <v>1.85</v>
      </c>
      <c r="G91" s="243">
        <v>7.5</v>
      </c>
      <c r="H91" s="235">
        <v>1.0</v>
      </c>
    </row>
    <row r="92">
      <c r="A92" s="325"/>
      <c r="B92" s="240"/>
      <c r="C92" s="240"/>
      <c r="D92" s="240"/>
      <c r="E92" s="243">
        <v>10.0</v>
      </c>
      <c r="F92" s="243">
        <f>F91-C87</f>
        <v>0</v>
      </c>
      <c r="G92" s="243">
        <v>6.0</v>
      </c>
      <c r="H92" s="235">
        <v>1.0</v>
      </c>
    </row>
    <row r="93">
      <c r="G93" s="425" t="s">
        <v>793</v>
      </c>
      <c r="H93" s="432">
        <f>SUM(H82:H92)</f>
        <v>15</v>
      </c>
    </row>
    <row r="94">
      <c r="G94" s="425" t="s">
        <v>794</v>
      </c>
      <c r="H94" s="426">
        <f>H93-C86</f>
        <v>-3.5</v>
      </c>
    </row>
    <row r="98">
      <c r="A98" s="392" t="s">
        <v>621</v>
      </c>
      <c r="B98" s="353" t="s">
        <v>803</v>
      </c>
      <c r="C98" s="353" t="s">
        <v>804</v>
      </c>
      <c r="D98" s="353"/>
      <c r="E98" s="256"/>
      <c r="F98" s="256"/>
      <c r="G98" s="256"/>
      <c r="H98" s="379"/>
    </row>
    <row r="99">
      <c r="A99" s="428"/>
      <c r="B99" s="355" t="s">
        <v>689</v>
      </c>
      <c r="C99" s="356">
        <v>44529.0</v>
      </c>
      <c r="D99" s="331"/>
      <c r="E99" s="355" t="s">
        <v>690</v>
      </c>
      <c r="F99" s="424" t="s">
        <v>692</v>
      </c>
      <c r="G99" s="424" t="s">
        <v>691</v>
      </c>
      <c r="H99" s="233" t="s">
        <v>791</v>
      </c>
    </row>
    <row r="100">
      <c r="A100" s="428"/>
      <c r="B100" s="355" t="s">
        <v>694</v>
      </c>
      <c r="C100" s="356">
        <v>44544.0</v>
      </c>
      <c r="D100" s="331"/>
      <c r="E100" s="331">
        <v>0.0</v>
      </c>
      <c r="F100" s="336">
        <f>C104</f>
        <v>20</v>
      </c>
      <c r="G100" s="336">
        <v>20.0</v>
      </c>
      <c r="H100" s="235">
        <v>0.0</v>
      </c>
    </row>
    <row r="101">
      <c r="A101" s="428"/>
      <c r="B101" s="355" t="s">
        <v>695</v>
      </c>
      <c r="C101" s="336">
        <f>C100-C99+1</f>
        <v>16</v>
      </c>
      <c r="D101" s="331"/>
      <c r="E101" s="331">
        <v>1.0</v>
      </c>
      <c r="F101" s="336">
        <f>F100-C105</f>
        <v>18.75</v>
      </c>
      <c r="G101" s="336">
        <f>G100</f>
        <v>20</v>
      </c>
      <c r="H101" s="235">
        <v>1.0</v>
      </c>
    </row>
    <row r="102">
      <c r="A102" s="428"/>
      <c r="B102" s="355"/>
      <c r="C102" s="331"/>
      <c r="D102" s="331"/>
      <c r="E102" s="331">
        <v>2.0</v>
      </c>
      <c r="F102" s="336">
        <f>F101-C105</f>
        <v>17.5</v>
      </c>
      <c r="G102" s="336">
        <f>G101-0.5</f>
        <v>19.5</v>
      </c>
      <c r="H102" s="235">
        <v>1.0</v>
      </c>
    </row>
    <row r="103">
      <c r="A103" s="428"/>
      <c r="B103" s="424" t="s">
        <v>792</v>
      </c>
      <c r="C103" s="336">
        <v>22.0</v>
      </c>
      <c r="D103" s="331"/>
      <c r="E103" s="331">
        <v>3.0</v>
      </c>
      <c r="F103" s="336">
        <f>F102-C105</f>
        <v>16.25</v>
      </c>
      <c r="G103" s="336">
        <f t="shared" ref="G103:G104" si="6">G102-1</f>
        <v>18.5</v>
      </c>
      <c r="H103" s="235">
        <v>1.5</v>
      </c>
    </row>
    <row r="104">
      <c r="A104" s="428"/>
      <c r="B104" s="355" t="s">
        <v>698</v>
      </c>
      <c r="C104" s="336">
        <v>20.0</v>
      </c>
      <c r="D104" s="331"/>
      <c r="E104" s="331">
        <v>4.0</v>
      </c>
      <c r="F104" s="336">
        <f>F103-C105</f>
        <v>15</v>
      </c>
      <c r="G104" s="336">
        <f t="shared" si="6"/>
        <v>17.5</v>
      </c>
      <c r="H104" s="235">
        <v>0.0</v>
      </c>
    </row>
    <row r="105">
      <c r="A105" s="428"/>
      <c r="B105" s="355" t="s">
        <v>699</v>
      </c>
      <c r="C105" s="336">
        <f>C104/C101</f>
        <v>1.25</v>
      </c>
      <c r="D105" s="331"/>
      <c r="E105" s="331">
        <v>5.0</v>
      </c>
      <c r="F105" s="336">
        <f>F104-C105</f>
        <v>13.75</v>
      </c>
      <c r="G105" s="336">
        <f t="shared" ref="G105:G107" si="7">G104</f>
        <v>17.5</v>
      </c>
      <c r="H105" s="235">
        <v>0.0</v>
      </c>
    </row>
    <row r="106">
      <c r="A106" s="428"/>
      <c r="B106" s="331"/>
      <c r="C106" s="331"/>
      <c r="D106" s="331"/>
      <c r="E106" s="336">
        <v>6.0</v>
      </c>
      <c r="F106" s="336">
        <f>F105-C105</f>
        <v>12.5</v>
      </c>
      <c r="G106" s="336">
        <f t="shared" si="7"/>
        <v>17.5</v>
      </c>
      <c r="H106" s="235">
        <v>0.0</v>
      </c>
    </row>
    <row r="107">
      <c r="A107" s="325"/>
      <c r="B107" s="240"/>
      <c r="C107" s="240"/>
      <c r="D107" s="240"/>
      <c r="E107" s="243">
        <v>7.0</v>
      </c>
      <c r="F107" s="243">
        <f>F106-C105</f>
        <v>11.25</v>
      </c>
      <c r="G107" s="3">
        <f t="shared" si="7"/>
        <v>17.5</v>
      </c>
      <c r="H107" s="235">
        <v>0.0</v>
      </c>
    </row>
    <row r="108">
      <c r="A108" s="325"/>
      <c r="B108" s="240"/>
      <c r="C108" s="240"/>
      <c r="D108" s="240"/>
      <c r="E108" s="243">
        <v>8.0</v>
      </c>
      <c r="F108" s="243">
        <f>F107-C105</f>
        <v>10</v>
      </c>
      <c r="G108" s="243">
        <f>G106-0.5</f>
        <v>17</v>
      </c>
      <c r="H108" s="235">
        <v>1.0</v>
      </c>
    </row>
    <row r="109">
      <c r="A109" s="325"/>
      <c r="B109" s="240"/>
      <c r="C109" s="240"/>
      <c r="D109" s="240"/>
      <c r="E109" s="243">
        <v>9.0</v>
      </c>
      <c r="F109" s="243">
        <f>F108-C105</f>
        <v>8.75</v>
      </c>
      <c r="G109" s="243">
        <f>G108-1.5</f>
        <v>15.5</v>
      </c>
      <c r="H109" s="235">
        <v>5.0</v>
      </c>
    </row>
    <row r="110">
      <c r="A110" s="325"/>
      <c r="B110" s="240"/>
      <c r="C110" s="240"/>
      <c r="D110" s="240"/>
      <c r="E110" s="243">
        <v>10.0</v>
      </c>
      <c r="F110" s="243">
        <f>F109-C105</f>
        <v>7.5</v>
      </c>
      <c r="G110" s="243">
        <v>14.5</v>
      </c>
      <c r="H110" s="235">
        <v>2.0</v>
      </c>
    </row>
    <row r="111">
      <c r="A111" s="325"/>
      <c r="B111" s="240"/>
      <c r="C111" s="240"/>
      <c r="D111" s="240"/>
      <c r="E111" s="243">
        <v>11.0</v>
      </c>
      <c r="F111" s="243">
        <f>F110-C105</f>
        <v>6.25</v>
      </c>
      <c r="G111" s="243">
        <v>14.0</v>
      </c>
      <c r="H111" s="235">
        <v>1.0</v>
      </c>
    </row>
    <row r="112">
      <c r="A112" s="325"/>
      <c r="B112" s="240"/>
      <c r="C112" s="240"/>
      <c r="D112" s="240"/>
      <c r="E112" s="243">
        <v>12.0</v>
      </c>
      <c r="F112" s="243">
        <f>F111-C105</f>
        <v>5</v>
      </c>
      <c r="G112" s="243">
        <v>11.0</v>
      </c>
      <c r="H112" s="235">
        <v>5.0</v>
      </c>
    </row>
    <row r="113">
      <c r="A113" s="325"/>
      <c r="B113" s="240"/>
      <c r="C113" s="240"/>
      <c r="D113" s="240"/>
      <c r="E113" s="243">
        <v>13.0</v>
      </c>
      <c r="F113" s="243">
        <f>F112-C105</f>
        <v>3.75</v>
      </c>
      <c r="G113" s="243">
        <v>9.0</v>
      </c>
      <c r="H113" s="235">
        <v>5.0</v>
      </c>
    </row>
    <row r="114">
      <c r="A114" s="325"/>
      <c r="B114" s="240"/>
      <c r="C114" s="240"/>
      <c r="D114" s="240"/>
      <c r="E114" s="243">
        <v>14.0</v>
      </c>
      <c r="F114" s="243">
        <f>F113-C105</f>
        <v>2.5</v>
      </c>
      <c r="G114" s="243">
        <v>6.0</v>
      </c>
      <c r="H114" s="235">
        <v>5.0</v>
      </c>
    </row>
    <row r="115">
      <c r="A115" s="325"/>
      <c r="B115" s="240"/>
      <c r="C115" s="240"/>
      <c r="D115" s="240"/>
      <c r="E115" s="243">
        <v>15.0</v>
      </c>
      <c r="F115" s="243">
        <f>F114-C105</f>
        <v>1.25</v>
      </c>
      <c r="G115" s="243">
        <v>3.0</v>
      </c>
      <c r="H115" s="235">
        <v>5.0</v>
      </c>
    </row>
    <row r="116">
      <c r="A116" s="325"/>
      <c r="B116" s="240"/>
      <c r="C116" s="240"/>
      <c r="D116" s="240"/>
      <c r="E116" s="243">
        <v>16.0</v>
      </c>
      <c r="F116" s="243">
        <f>F115-C105</f>
        <v>0</v>
      </c>
      <c r="G116" s="243">
        <v>0.0</v>
      </c>
      <c r="H116" s="235">
        <v>6.0</v>
      </c>
    </row>
    <row r="117">
      <c r="G117" s="425" t="s">
        <v>793</v>
      </c>
      <c r="H117" s="438">
        <f>SUM(H100:H116)</f>
        <v>38.5</v>
      </c>
    </row>
    <row r="118">
      <c r="G118" s="425" t="s">
        <v>794</v>
      </c>
      <c r="H118" s="426">
        <f>H117-C104</f>
        <v>18.5</v>
      </c>
    </row>
    <row r="121">
      <c r="A121" s="352" t="s">
        <v>627</v>
      </c>
      <c r="B121" s="353" t="s">
        <v>805</v>
      </c>
      <c r="C121" s="353"/>
      <c r="D121" s="353"/>
      <c r="E121" s="256"/>
      <c r="F121" s="256"/>
      <c r="G121" s="256"/>
      <c r="H121" s="379"/>
    </row>
    <row r="122">
      <c r="A122" s="428"/>
      <c r="B122" s="355" t="s">
        <v>689</v>
      </c>
      <c r="C122" s="356">
        <v>44572.0</v>
      </c>
      <c r="D122" s="331"/>
      <c r="E122" s="355" t="s">
        <v>690</v>
      </c>
      <c r="F122" s="424" t="s">
        <v>692</v>
      </c>
      <c r="G122" s="424" t="s">
        <v>691</v>
      </c>
      <c r="H122" s="233" t="s">
        <v>791</v>
      </c>
    </row>
    <row r="123">
      <c r="A123" s="428"/>
      <c r="B123" s="355" t="s">
        <v>694</v>
      </c>
      <c r="C123" s="356">
        <v>44583.0</v>
      </c>
      <c r="D123" s="331"/>
      <c r="E123" s="331">
        <v>0.0</v>
      </c>
      <c r="F123" s="336">
        <f>C127</f>
        <v>32</v>
      </c>
      <c r="G123" s="336">
        <v>32.0</v>
      </c>
      <c r="H123" s="235">
        <v>0.0</v>
      </c>
    </row>
    <row r="124">
      <c r="A124" s="428"/>
      <c r="B124" s="355" t="s">
        <v>695</v>
      </c>
      <c r="C124" s="336">
        <f>C123-C122+1</f>
        <v>12</v>
      </c>
      <c r="D124" s="331"/>
      <c r="E124" s="331">
        <v>1.0</v>
      </c>
      <c r="F124" s="336">
        <f>F123-C128</f>
        <v>29.33333333</v>
      </c>
      <c r="G124" s="336">
        <v>32.0</v>
      </c>
      <c r="H124" s="235">
        <v>0.0</v>
      </c>
    </row>
    <row r="125">
      <c r="A125" s="428"/>
      <c r="B125" s="355"/>
      <c r="C125" s="331"/>
      <c r="D125" s="331"/>
      <c r="E125" s="331">
        <v>2.0</v>
      </c>
      <c r="F125" s="336">
        <f>F124-C128</f>
        <v>26.66666667</v>
      </c>
      <c r="G125" s="336">
        <f t="shared" ref="G125:G126" si="8">G124-2</f>
        <v>30</v>
      </c>
      <c r="H125" s="235">
        <v>3.0</v>
      </c>
    </row>
    <row r="126">
      <c r="A126" s="428"/>
      <c r="B126" s="424" t="s">
        <v>792</v>
      </c>
      <c r="C126" s="336">
        <v>33.0</v>
      </c>
      <c r="D126" s="331"/>
      <c r="E126" s="331">
        <v>3.0</v>
      </c>
      <c r="F126" s="336">
        <f>F125-C128</f>
        <v>24</v>
      </c>
      <c r="G126" s="336">
        <f t="shared" si="8"/>
        <v>28</v>
      </c>
      <c r="H126" s="235">
        <v>3.0</v>
      </c>
    </row>
    <row r="127">
      <c r="A127" s="428"/>
      <c r="B127" s="355" t="s">
        <v>698</v>
      </c>
      <c r="C127" s="336">
        <v>32.0</v>
      </c>
      <c r="D127" s="331"/>
      <c r="E127" s="331">
        <v>4.0</v>
      </c>
      <c r="F127" s="336">
        <f>F126-C128</f>
        <v>21.33333333</v>
      </c>
      <c r="G127" s="336">
        <f>G126-3</f>
        <v>25</v>
      </c>
      <c r="H127" s="235">
        <v>3.0</v>
      </c>
    </row>
    <row r="128">
      <c r="A128" s="428"/>
      <c r="B128" s="355" t="s">
        <v>699</v>
      </c>
      <c r="C128" s="336">
        <f>C127/C124</f>
        <v>2.666666667</v>
      </c>
      <c r="D128" s="331"/>
      <c r="E128" s="331">
        <v>5.0</v>
      </c>
      <c r="F128" s="336">
        <f>F127-C128</f>
        <v>18.66666667</v>
      </c>
      <c r="G128" s="336">
        <f t="shared" ref="G128:G130" si="9">G127-1</f>
        <v>24</v>
      </c>
      <c r="H128" s="235">
        <v>1.0</v>
      </c>
    </row>
    <row r="129">
      <c r="A129" s="428"/>
      <c r="B129" s="331"/>
      <c r="C129" s="331"/>
      <c r="D129" s="331"/>
      <c r="E129" s="336">
        <v>6.0</v>
      </c>
      <c r="F129" s="336">
        <f>F128-C128</f>
        <v>16</v>
      </c>
      <c r="G129" s="336">
        <f t="shared" si="9"/>
        <v>23</v>
      </c>
      <c r="H129" s="235">
        <v>1.0</v>
      </c>
    </row>
    <row r="130">
      <c r="A130" s="325"/>
      <c r="B130" s="240"/>
      <c r="C130" s="240"/>
      <c r="D130" s="240"/>
      <c r="E130" s="243">
        <v>7.0</v>
      </c>
      <c r="F130" s="243">
        <f>F129-C128</f>
        <v>13.33333333</v>
      </c>
      <c r="G130" s="3">
        <f t="shared" si="9"/>
        <v>22</v>
      </c>
      <c r="H130" s="235">
        <v>1.0</v>
      </c>
    </row>
    <row r="131">
      <c r="A131" s="325"/>
      <c r="B131" s="240"/>
      <c r="C131" s="240"/>
      <c r="D131" s="240"/>
      <c r="E131" s="243">
        <v>8.0</v>
      </c>
      <c r="F131" s="243">
        <f>F130-C128</f>
        <v>10.66666667</v>
      </c>
      <c r="G131" s="243">
        <f>G130-0.5</f>
        <v>21.5</v>
      </c>
      <c r="H131" s="235">
        <v>1.0</v>
      </c>
    </row>
    <row r="132">
      <c r="A132" s="325"/>
      <c r="B132" s="240"/>
      <c r="C132" s="240"/>
      <c r="D132" s="240"/>
      <c r="E132" s="243">
        <v>9.0</v>
      </c>
      <c r="F132" s="243">
        <f>F131-C128</f>
        <v>8</v>
      </c>
      <c r="G132" s="243">
        <f>G131-1</f>
        <v>20.5</v>
      </c>
      <c r="H132" s="235">
        <v>1.0</v>
      </c>
    </row>
    <row r="133">
      <c r="A133" s="325"/>
      <c r="B133" s="240"/>
      <c r="C133" s="240"/>
      <c r="D133" s="240"/>
      <c r="E133" s="243">
        <v>10.0</v>
      </c>
      <c r="F133" s="243">
        <f>F132-C128</f>
        <v>5.333333333</v>
      </c>
      <c r="G133" s="243">
        <f t="shared" ref="G133:G134" si="10">G132</f>
        <v>20.5</v>
      </c>
      <c r="H133" s="235">
        <v>0.0</v>
      </c>
    </row>
    <row r="134">
      <c r="A134" s="325"/>
      <c r="B134" s="240"/>
      <c r="C134" s="240"/>
      <c r="D134" s="240"/>
      <c r="E134" s="243">
        <v>11.0</v>
      </c>
      <c r="F134" s="243">
        <f>F133-C128</f>
        <v>2.666666667</v>
      </c>
      <c r="G134" s="243">
        <f t="shared" si="10"/>
        <v>20.5</v>
      </c>
      <c r="H134" s="235">
        <v>0.0</v>
      </c>
    </row>
    <row r="135">
      <c r="A135" s="325"/>
      <c r="B135" s="240"/>
      <c r="C135" s="240"/>
      <c r="D135" s="240"/>
      <c r="E135" s="243">
        <v>12.0</v>
      </c>
      <c r="F135" s="243">
        <f>F134-C128</f>
        <v>0</v>
      </c>
      <c r="G135" s="243">
        <f>G134-0.5</f>
        <v>20</v>
      </c>
      <c r="H135" s="235">
        <v>1.0</v>
      </c>
    </row>
    <row r="136">
      <c r="G136" s="425" t="s">
        <v>793</v>
      </c>
      <c r="H136" s="438">
        <f>SUM(H123:H135)</f>
        <v>15</v>
      </c>
    </row>
    <row r="137">
      <c r="G137" s="425" t="s">
        <v>794</v>
      </c>
      <c r="H137" s="426">
        <f>H136-C127</f>
        <v>-17</v>
      </c>
    </row>
    <row r="140">
      <c r="A140" s="439" t="s">
        <v>643</v>
      </c>
      <c r="B140" s="353" t="s">
        <v>805</v>
      </c>
      <c r="C140" s="353"/>
      <c r="D140" s="353"/>
      <c r="E140" s="256"/>
      <c r="F140" s="256"/>
      <c r="G140" s="256"/>
      <c r="H140" s="379"/>
    </row>
    <row r="141">
      <c r="A141" s="428"/>
      <c r="B141" s="355" t="s">
        <v>689</v>
      </c>
      <c r="C141" s="356">
        <v>44586.0</v>
      </c>
      <c r="D141" s="331"/>
      <c r="E141" s="355" t="s">
        <v>690</v>
      </c>
      <c r="F141" s="424" t="s">
        <v>692</v>
      </c>
      <c r="G141" s="424" t="s">
        <v>691</v>
      </c>
      <c r="H141" s="233" t="s">
        <v>791</v>
      </c>
    </row>
    <row r="142">
      <c r="A142" s="428"/>
      <c r="B142" s="355" t="s">
        <v>694</v>
      </c>
      <c r="C142" s="356">
        <v>44597.0</v>
      </c>
      <c r="D142" s="331"/>
      <c r="E142" s="331">
        <v>0.0</v>
      </c>
      <c r="F142" s="336">
        <f>C146</f>
        <v>15</v>
      </c>
      <c r="G142" s="336">
        <f>C146</f>
        <v>15</v>
      </c>
      <c r="H142" s="235">
        <v>0.0</v>
      </c>
    </row>
    <row r="143">
      <c r="A143" s="428"/>
      <c r="B143" s="355" t="s">
        <v>695</v>
      </c>
      <c r="C143" s="336">
        <f>C142-C141+1</f>
        <v>12</v>
      </c>
      <c r="D143" s="331"/>
      <c r="E143" s="331">
        <v>1.0</v>
      </c>
      <c r="F143" s="336">
        <f>F142-C147</f>
        <v>13.75</v>
      </c>
      <c r="G143" s="336">
        <v>14.5</v>
      </c>
      <c r="H143" s="336">
        <v>1.0</v>
      </c>
    </row>
    <row r="144">
      <c r="A144" s="428"/>
      <c r="B144" s="355"/>
      <c r="C144" s="331"/>
      <c r="D144" s="331"/>
      <c r="E144" s="331">
        <v>2.0</v>
      </c>
      <c r="F144" s="336">
        <f>F143-C147</f>
        <v>12.5</v>
      </c>
      <c r="G144" s="336">
        <v>14.5</v>
      </c>
      <c r="H144" s="336">
        <v>0.0</v>
      </c>
    </row>
    <row r="145">
      <c r="A145" s="428"/>
      <c r="B145" s="424" t="s">
        <v>792</v>
      </c>
      <c r="C145" s="336">
        <v>16.0</v>
      </c>
      <c r="D145" s="331"/>
      <c r="E145" s="331">
        <v>3.0</v>
      </c>
      <c r="F145" s="336">
        <f>F144-C147</f>
        <v>11.25</v>
      </c>
      <c r="G145" s="336">
        <v>13.5</v>
      </c>
      <c r="H145" s="336">
        <v>3.0</v>
      </c>
    </row>
    <row r="146">
      <c r="A146" s="428"/>
      <c r="B146" s="355" t="s">
        <v>698</v>
      </c>
      <c r="C146" s="336">
        <v>15.0</v>
      </c>
      <c r="D146" s="331"/>
      <c r="E146" s="331">
        <v>4.0</v>
      </c>
      <c r="F146" s="336">
        <f>F145-C147</f>
        <v>10</v>
      </c>
      <c r="G146" s="336">
        <v>13.0</v>
      </c>
      <c r="H146" s="336">
        <v>3.0</v>
      </c>
    </row>
    <row r="147">
      <c r="A147" s="428"/>
      <c r="B147" s="355" t="s">
        <v>699</v>
      </c>
      <c r="C147" s="336">
        <f>C146/C143</f>
        <v>1.25</v>
      </c>
      <c r="D147" s="331"/>
      <c r="E147" s="331">
        <v>5.0</v>
      </c>
      <c r="F147" s="336">
        <f>F146-C147</f>
        <v>8.75</v>
      </c>
      <c r="G147" s="336">
        <v>12.5</v>
      </c>
      <c r="H147" s="336">
        <v>3.0</v>
      </c>
    </row>
    <row r="148">
      <c r="A148" s="428"/>
      <c r="B148" s="331"/>
      <c r="C148" s="331"/>
      <c r="D148" s="331"/>
      <c r="E148" s="336">
        <v>6.0</v>
      </c>
      <c r="F148" s="336">
        <f>F147-C147</f>
        <v>7.5</v>
      </c>
      <c r="G148" s="336">
        <v>11.5</v>
      </c>
      <c r="H148" s="336">
        <v>3.0</v>
      </c>
    </row>
    <row r="149">
      <c r="A149" s="325"/>
      <c r="B149" s="240"/>
      <c r="C149" s="240"/>
      <c r="D149" s="240"/>
      <c r="E149" s="243">
        <v>7.0</v>
      </c>
      <c r="F149" s="243">
        <f>F148-C147</f>
        <v>6.25</v>
      </c>
      <c r="G149" s="336">
        <v>10.5</v>
      </c>
      <c r="H149" s="440">
        <v>2.0</v>
      </c>
    </row>
    <row r="150">
      <c r="A150" s="325"/>
      <c r="B150" s="240"/>
      <c r="C150" s="240"/>
      <c r="D150" s="240"/>
      <c r="E150" s="243">
        <v>8.0</v>
      </c>
      <c r="F150" s="243">
        <f>F149-C147</f>
        <v>5</v>
      </c>
      <c r="G150" s="336">
        <v>9.5</v>
      </c>
      <c r="H150" s="243">
        <v>2.0</v>
      </c>
    </row>
    <row r="151">
      <c r="A151" s="325"/>
      <c r="B151" s="240"/>
      <c r="C151" s="240"/>
      <c r="D151" s="240"/>
      <c r="E151" s="243">
        <v>9.0</v>
      </c>
      <c r="F151" s="243">
        <f>F150-C147</f>
        <v>3.75</v>
      </c>
      <c r="G151" s="336">
        <v>9.5</v>
      </c>
      <c r="H151" s="243">
        <v>0.0</v>
      </c>
    </row>
    <row r="152">
      <c r="A152" s="325"/>
      <c r="B152" s="240"/>
      <c r="C152" s="240"/>
      <c r="D152" s="240"/>
      <c r="E152" s="243">
        <v>10.0</v>
      </c>
      <c r="F152" s="243">
        <f>F151-C147</f>
        <v>2.5</v>
      </c>
      <c r="G152" s="336">
        <v>9.5</v>
      </c>
      <c r="H152" s="243">
        <v>0.0</v>
      </c>
    </row>
    <row r="153">
      <c r="A153" s="325"/>
      <c r="B153" s="240"/>
      <c r="C153" s="240"/>
      <c r="D153" s="240"/>
      <c r="E153" s="243">
        <v>11.0</v>
      </c>
      <c r="F153" s="243">
        <f>F152-C147</f>
        <v>1.25</v>
      </c>
      <c r="G153" s="336">
        <v>9.5</v>
      </c>
      <c r="H153" s="243">
        <v>0.0</v>
      </c>
    </row>
    <row r="154">
      <c r="A154" s="325"/>
      <c r="B154" s="240"/>
      <c r="C154" s="240"/>
      <c r="D154" s="240"/>
      <c r="E154" s="243">
        <v>12.0</v>
      </c>
      <c r="F154" s="243">
        <f>F153-C147</f>
        <v>0</v>
      </c>
      <c r="G154" s="336">
        <v>9.5</v>
      </c>
      <c r="H154" s="243">
        <v>0.0</v>
      </c>
    </row>
    <row r="155">
      <c r="G155" s="425" t="s">
        <v>793</v>
      </c>
      <c r="H155" s="438">
        <f>SUM(H142:H154)</f>
        <v>17</v>
      </c>
    </row>
    <row r="156">
      <c r="G156" s="425" t="s">
        <v>794</v>
      </c>
      <c r="H156" s="426">
        <f>H155-C146</f>
        <v>2</v>
      </c>
    </row>
    <row r="159">
      <c r="A159" s="427" t="s">
        <v>649</v>
      </c>
      <c r="B159" s="353" t="s">
        <v>805</v>
      </c>
      <c r="C159" s="353"/>
      <c r="D159" s="353"/>
      <c r="E159" s="256"/>
      <c r="F159" s="256"/>
      <c r="G159" s="256"/>
      <c r="H159" s="379"/>
    </row>
    <row r="160">
      <c r="A160" s="428"/>
      <c r="B160" s="355" t="s">
        <v>689</v>
      </c>
      <c r="C160" s="356">
        <v>44600.0</v>
      </c>
      <c r="D160" s="331"/>
      <c r="E160" s="355" t="s">
        <v>690</v>
      </c>
      <c r="F160" s="424" t="s">
        <v>692</v>
      </c>
      <c r="G160" s="424" t="s">
        <v>691</v>
      </c>
      <c r="H160" s="233" t="s">
        <v>791</v>
      </c>
    </row>
    <row r="161">
      <c r="A161" s="428"/>
      <c r="B161" s="355" t="s">
        <v>694</v>
      </c>
      <c r="C161" s="356">
        <v>44611.0</v>
      </c>
      <c r="D161" s="331"/>
      <c r="E161" s="331">
        <v>0.0</v>
      </c>
      <c r="F161" s="336">
        <f>C165</f>
        <v>19.5</v>
      </c>
      <c r="G161" s="336">
        <f>C165</f>
        <v>19.5</v>
      </c>
      <c r="H161" s="235">
        <v>0.0</v>
      </c>
    </row>
    <row r="162">
      <c r="A162" s="428"/>
      <c r="B162" s="355" t="s">
        <v>695</v>
      </c>
      <c r="C162" s="336">
        <f>C161-C160+1</f>
        <v>12</v>
      </c>
      <c r="D162" s="331"/>
      <c r="E162" s="331">
        <v>1.0</v>
      </c>
      <c r="F162" s="336">
        <f>F161-C166</f>
        <v>17.875</v>
      </c>
      <c r="G162" s="336">
        <v>19.5</v>
      </c>
      <c r="H162" s="437">
        <v>0.0</v>
      </c>
    </row>
    <row r="163">
      <c r="A163" s="428"/>
      <c r="B163" s="355"/>
      <c r="C163" s="331"/>
      <c r="D163" s="331"/>
      <c r="E163" s="331">
        <v>2.0</v>
      </c>
      <c r="F163" s="336">
        <f>F162-C166</f>
        <v>16.25</v>
      </c>
      <c r="G163" s="336">
        <v>19.0</v>
      </c>
      <c r="H163" s="336">
        <v>2.0</v>
      </c>
    </row>
    <row r="164">
      <c r="A164" s="428"/>
      <c r="B164" s="424" t="s">
        <v>792</v>
      </c>
      <c r="C164" s="336">
        <v>20.0</v>
      </c>
      <c r="D164" s="331"/>
      <c r="E164" s="331">
        <v>3.0</v>
      </c>
      <c r="F164" s="336">
        <f>F163-C166</f>
        <v>14.625</v>
      </c>
      <c r="G164" s="336">
        <v>18.5</v>
      </c>
      <c r="H164" s="336">
        <v>3.0</v>
      </c>
    </row>
    <row r="165">
      <c r="A165" s="428"/>
      <c r="B165" s="355" t="s">
        <v>698</v>
      </c>
      <c r="C165" s="336">
        <v>19.5</v>
      </c>
      <c r="D165" s="331"/>
      <c r="E165" s="331">
        <v>4.0</v>
      </c>
      <c r="F165" s="336">
        <f>F164-C166</f>
        <v>13</v>
      </c>
      <c r="G165" s="336">
        <v>18.0</v>
      </c>
      <c r="H165" s="336">
        <v>3.0</v>
      </c>
    </row>
    <row r="166">
      <c r="A166" s="428"/>
      <c r="B166" s="355" t="s">
        <v>699</v>
      </c>
      <c r="C166" s="336">
        <f>C165/C162</f>
        <v>1.625</v>
      </c>
      <c r="D166" s="331"/>
      <c r="E166" s="331">
        <v>5.0</v>
      </c>
      <c r="F166" s="336">
        <f>F165-C166</f>
        <v>11.375</v>
      </c>
      <c r="G166" s="336">
        <v>17.5</v>
      </c>
      <c r="H166" s="336">
        <v>2.0</v>
      </c>
    </row>
    <row r="167">
      <c r="A167" s="428"/>
      <c r="B167" s="331"/>
      <c r="C167" s="331"/>
      <c r="D167" s="331"/>
      <c r="E167" s="336">
        <v>6.0</v>
      </c>
      <c r="F167" s="336">
        <f>F166-C166</f>
        <v>9.75</v>
      </c>
      <c r="G167" s="336">
        <v>17.0</v>
      </c>
      <c r="H167" s="336">
        <v>2.0</v>
      </c>
    </row>
    <row r="168">
      <c r="A168" s="325"/>
      <c r="B168" s="240"/>
      <c r="C168" s="240"/>
      <c r="D168" s="240"/>
      <c r="E168" s="243">
        <v>7.0</v>
      </c>
      <c r="F168" s="243">
        <f>F167-C166</f>
        <v>8.125</v>
      </c>
      <c r="G168" s="336">
        <v>16.5</v>
      </c>
      <c r="H168" s="336">
        <v>2.0</v>
      </c>
    </row>
    <row r="169">
      <c r="A169" s="325"/>
      <c r="B169" s="240"/>
      <c r="C169" s="240"/>
      <c r="D169" s="240"/>
      <c r="E169" s="243">
        <v>8.0</v>
      </c>
      <c r="F169" s="243">
        <f>F168-C166</f>
        <v>6.5</v>
      </c>
      <c r="G169" s="336">
        <v>16.0</v>
      </c>
      <c r="H169" s="440">
        <v>2.0</v>
      </c>
    </row>
    <row r="170">
      <c r="A170" s="325"/>
      <c r="B170" s="240"/>
      <c r="C170" s="240"/>
      <c r="D170" s="240"/>
      <c r="E170" s="243">
        <v>9.0</v>
      </c>
      <c r="F170" s="243">
        <f>F169-C166</f>
        <v>4.875</v>
      </c>
      <c r="G170" s="336">
        <v>15.0</v>
      </c>
      <c r="H170" s="243">
        <v>2.0</v>
      </c>
    </row>
    <row r="171">
      <c r="A171" s="325"/>
      <c r="B171" s="240"/>
      <c r="C171" s="240"/>
      <c r="D171" s="240"/>
      <c r="E171" s="243">
        <v>10.0</v>
      </c>
      <c r="F171" s="243">
        <f>F170-C166</f>
        <v>3.25</v>
      </c>
      <c r="G171" s="336">
        <v>14.0</v>
      </c>
      <c r="H171" s="243">
        <v>2.0</v>
      </c>
    </row>
    <row r="172">
      <c r="A172" s="325"/>
      <c r="B172" s="240"/>
      <c r="C172" s="240"/>
      <c r="D172" s="240"/>
      <c r="E172" s="243">
        <v>11.0</v>
      </c>
      <c r="F172" s="243">
        <f>F171-C166</f>
        <v>1.625</v>
      </c>
      <c r="G172" s="336">
        <v>13.0</v>
      </c>
      <c r="H172" s="243">
        <v>2.0</v>
      </c>
    </row>
    <row r="173">
      <c r="A173" s="325"/>
      <c r="B173" s="240"/>
      <c r="C173" s="240"/>
      <c r="D173" s="240"/>
      <c r="E173" s="243">
        <v>12.0</v>
      </c>
      <c r="F173" s="243">
        <f>F172-C166</f>
        <v>0</v>
      </c>
      <c r="G173" s="336">
        <v>12.0</v>
      </c>
      <c r="H173" s="243">
        <v>2.0</v>
      </c>
    </row>
    <row r="174">
      <c r="G174" s="425" t="s">
        <v>793</v>
      </c>
      <c r="H174" s="438">
        <f>SUM(H161:H173)</f>
        <v>24</v>
      </c>
    </row>
    <row r="175">
      <c r="G175" s="425" t="s">
        <v>794</v>
      </c>
      <c r="H175" s="426">
        <f>H174-C165</f>
        <v>4.5</v>
      </c>
    </row>
    <row r="178">
      <c r="A178" s="433" t="s">
        <v>651</v>
      </c>
      <c r="B178" s="353" t="s">
        <v>806</v>
      </c>
      <c r="C178" s="385"/>
      <c r="D178" s="353"/>
      <c r="E178" s="256"/>
      <c r="F178" s="256"/>
      <c r="G178" s="256"/>
      <c r="H178" s="379"/>
    </row>
    <row r="179">
      <c r="A179" s="428"/>
      <c r="B179" s="355" t="s">
        <v>689</v>
      </c>
      <c r="C179" s="356">
        <v>44614.0</v>
      </c>
      <c r="D179" s="331"/>
      <c r="E179" s="355" t="s">
        <v>690</v>
      </c>
      <c r="F179" s="424" t="s">
        <v>692</v>
      </c>
      <c r="G179" s="424" t="s">
        <v>691</v>
      </c>
      <c r="H179" s="233" t="s">
        <v>791</v>
      </c>
    </row>
    <row r="180">
      <c r="A180" s="428"/>
      <c r="B180" s="355" t="s">
        <v>694</v>
      </c>
      <c r="C180" s="356">
        <v>44625.0</v>
      </c>
      <c r="D180" s="331"/>
      <c r="E180" s="331">
        <v>0.0</v>
      </c>
      <c r="F180" s="336">
        <f>C184</f>
        <v>18.5</v>
      </c>
      <c r="G180" s="336">
        <f>C184</f>
        <v>18.5</v>
      </c>
      <c r="H180" s="235">
        <v>0.0</v>
      </c>
    </row>
    <row r="181">
      <c r="A181" s="428"/>
      <c r="B181" s="355" t="s">
        <v>695</v>
      </c>
      <c r="C181" s="336">
        <f>C180-C179+1</f>
        <v>12</v>
      </c>
      <c r="D181" s="331"/>
      <c r="E181" s="331">
        <v>1.0</v>
      </c>
      <c r="F181" s="336">
        <f>F180-C185</f>
        <v>16.95833333</v>
      </c>
      <c r="G181" s="336">
        <f t="shared" ref="G181:G182" si="11">G180-1.5</f>
        <v>17</v>
      </c>
      <c r="H181" s="437">
        <v>1.0</v>
      </c>
    </row>
    <row r="182">
      <c r="A182" s="428"/>
      <c r="B182" s="355"/>
      <c r="C182" s="331"/>
      <c r="D182" s="331"/>
      <c r="E182" s="331">
        <v>2.0</v>
      </c>
      <c r="F182" s="336">
        <f>F181-C185</f>
        <v>15.41666667</v>
      </c>
      <c r="G182" s="336">
        <f t="shared" si="11"/>
        <v>15.5</v>
      </c>
      <c r="H182" s="336">
        <v>1.0</v>
      </c>
    </row>
    <row r="183">
      <c r="A183" s="428"/>
      <c r="B183" s="424" t="s">
        <v>792</v>
      </c>
      <c r="C183" s="336">
        <v>20.0</v>
      </c>
      <c r="D183" s="331"/>
      <c r="E183" s="331">
        <v>3.0</v>
      </c>
      <c r="F183" s="336">
        <f>F182-C185</f>
        <v>13.875</v>
      </c>
      <c r="G183" s="336">
        <f>G182-0</f>
        <v>15.5</v>
      </c>
      <c r="H183" s="336">
        <v>0.0</v>
      </c>
    </row>
    <row r="184">
      <c r="A184" s="428"/>
      <c r="B184" s="355" t="s">
        <v>698</v>
      </c>
      <c r="C184" s="336">
        <v>18.5</v>
      </c>
      <c r="D184" s="331"/>
      <c r="E184" s="331">
        <v>4.0</v>
      </c>
      <c r="F184" s="336">
        <f>F183-C185</f>
        <v>12.33333333</v>
      </c>
      <c r="G184" s="336">
        <f>G183-0.5</f>
        <v>15</v>
      </c>
      <c r="H184" s="336">
        <v>1.0</v>
      </c>
    </row>
    <row r="185">
      <c r="A185" s="428"/>
      <c r="B185" s="355" t="s">
        <v>699</v>
      </c>
      <c r="C185" s="336">
        <f>C184/C181</f>
        <v>1.541666667</v>
      </c>
      <c r="D185" s="331"/>
      <c r="E185" s="331">
        <v>5.0</v>
      </c>
      <c r="F185" s="336">
        <f>F184-C185</f>
        <v>10.79166667</v>
      </c>
      <c r="G185" s="336">
        <f>G184-2</f>
        <v>13</v>
      </c>
      <c r="H185" s="336">
        <v>6.0</v>
      </c>
    </row>
    <row r="186">
      <c r="A186" s="428"/>
      <c r="B186" s="331"/>
      <c r="C186" s="331"/>
      <c r="D186" s="331"/>
      <c r="E186" s="336">
        <v>6.0</v>
      </c>
      <c r="F186" s="336">
        <f>F185-C185</f>
        <v>9.25</v>
      </c>
      <c r="G186" s="336">
        <f>G185-3</f>
        <v>10</v>
      </c>
      <c r="H186" s="336">
        <v>3.0</v>
      </c>
    </row>
    <row r="187">
      <c r="A187" s="325"/>
      <c r="B187" s="240"/>
      <c r="C187" s="240"/>
      <c r="D187" s="240"/>
      <c r="E187" s="243">
        <v>7.0</v>
      </c>
      <c r="F187" s="243">
        <f>F186-C185</f>
        <v>7.708333333</v>
      </c>
      <c r="G187" s="336">
        <f>G186-2</f>
        <v>8</v>
      </c>
      <c r="H187" s="336">
        <v>1.0</v>
      </c>
    </row>
    <row r="188">
      <c r="A188" s="325"/>
      <c r="B188" s="240"/>
      <c r="C188" s="240"/>
      <c r="D188" s="240"/>
      <c r="E188" s="243">
        <v>8.0</v>
      </c>
      <c r="F188" s="243">
        <f>F187-C185</f>
        <v>6.166666667</v>
      </c>
      <c r="G188" s="336">
        <f>G187-1</f>
        <v>7</v>
      </c>
      <c r="H188" s="440">
        <v>2.0</v>
      </c>
    </row>
    <row r="189">
      <c r="A189" s="325"/>
      <c r="B189" s="240"/>
      <c r="C189" s="240"/>
      <c r="D189" s="240"/>
      <c r="E189" s="243">
        <v>9.0</v>
      </c>
      <c r="F189" s="243">
        <f>F188-C185</f>
        <v>4.625</v>
      </c>
      <c r="G189" s="336">
        <f>G188-2</f>
        <v>5</v>
      </c>
      <c r="H189" s="243">
        <v>2.0</v>
      </c>
    </row>
    <row r="190">
      <c r="A190" s="325"/>
      <c r="B190" s="240"/>
      <c r="C190" s="240"/>
      <c r="D190" s="240"/>
      <c r="E190" s="243">
        <v>10.0</v>
      </c>
      <c r="F190" s="243">
        <f>F189-C185</f>
        <v>3.083333333</v>
      </c>
      <c r="G190" s="336">
        <f t="shared" ref="G190:G192" si="12">G189-1</f>
        <v>4</v>
      </c>
      <c r="H190" s="243">
        <v>2.0</v>
      </c>
    </row>
    <row r="191">
      <c r="A191" s="325"/>
      <c r="B191" s="240"/>
      <c r="C191" s="240"/>
      <c r="D191" s="240"/>
      <c r="E191" s="243">
        <v>11.0</v>
      </c>
      <c r="F191" s="243">
        <f>F190-C185</f>
        <v>1.541666667</v>
      </c>
      <c r="G191" s="441">
        <f t="shared" si="12"/>
        <v>3</v>
      </c>
      <c r="H191" s="243">
        <v>2.0</v>
      </c>
    </row>
    <row r="192">
      <c r="A192" s="325"/>
      <c r="B192" s="240"/>
      <c r="C192" s="240"/>
      <c r="D192" s="240"/>
      <c r="E192" s="243">
        <v>12.0</v>
      </c>
      <c r="F192" s="243">
        <f>F191-C185</f>
        <v>0</v>
      </c>
      <c r="G192" s="336">
        <f t="shared" si="12"/>
        <v>2</v>
      </c>
      <c r="H192" s="243">
        <v>2.0</v>
      </c>
    </row>
    <row r="193">
      <c r="G193" s="425" t="s">
        <v>793</v>
      </c>
      <c r="H193" s="438">
        <f>SUM(H180:H192)</f>
        <v>23</v>
      </c>
    </row>
    <row r="194">
      <c r="G194" s="425" t="s">
        <v>794</v>
      </c>
      <c r="H194" s="426">
        <f>H193-C184</f>
        <v>4.5</v>
      </c>
    </row>
    <row r="197">
      <c r="A197" s="434" t="s">
        <v>661</v>
      </c>
      <c r="B197" s="353" t="s">
        <v>807</v>
      </c>
      <c r="C197" s="385"/>
      <c r="D197" s="353"/>
      <c r="E197" s="256"/>
      <c r="F197" s="256"/>
      <c r="G197" s="256"/>
      <c r="H197" s="379"/>
    </row>
    <row r="198">
      <c r="A198" s="428"/>
      <c r="B198" s="355" t="s">
        <v>689</v>
      </c>
      <c r="C198" s="356">
        <v>44628.0</v>
      </c>
      <c r="D198" s="331"/>
      <c r="E198" s="355" t="s">
        <v>690</v>
      </c>
      <c r="F198" s="424" t="s">
        <v>692</v>
      </c>
      <c r="G198" s="424" t="s">
        <v>691</v>
      </c>
      <c r="H198" s="233" t="s">
        <v>791</v>
      </c>
    </row>
    <row r="199">
      <c r="A199" s="428"/>
      <c r="B199" s="355" t="s">
        <v>694</v>
      </c>
      <c r="C199" s="356">
        <v>44639.0</v>
      </c>
      <c r="D199" s="331"/>
      <c r="E199" s="331">
        <v>0.0</v>
      </c>
      <c r="F199" s="336">
        <f>C203</f>
        <v>21</v>
      </c>
      <c r="G199" s="336">
        <f>C203</f>
        <v>21</v>
      </c>
      <c r="H199" s="235">
        <v>0.0</v>
      </c>
    </row>
    <row r="200">
      <c r="A200" s="428"/>
      <c r="B200" s="355" t="s">
        <v>695</v>
      </c>
      <c r="C200" s="336">
        <f>C199-C198+1</f>
        <v>12</v>
      </c>
      <c r="D200" s="331"/>
      <c r="E200" s="331">
        <v>1.0</v>
      </c>
      <c r="F200" s="336">
        <f>F199-C204</f>
        <v>19.25</v>
      </c>
      <c r="G200" s="336">
        <v>21.0</v>
      </c>
      <c r="H200" s="437">
        <v>0.0</v>
      </c>
    </row>
    <row r="201">
      <c r="A201" s="428"/>
      <c r="B201" s="355"/>
      <c r="C201" s="331"/>
      <c r="D201" s="331"/>
      <c r="E201" s="331">
        <v>2.0</v>
      </c>
      <c r="F201" s="336">
        <f>F200-C204</f>
        <v>17.5</v>
      </c>
      <c r="G201" s="336">
        <v>21.0</v>
      </c>
      <c r="H201" s="336">
        <v>0.0</v>
      </c>
    </row>
    <row r="202">
      <c r="A202" s="428"/>
      <c r="B202" s="424" t="s">
        <v>792</v>
      </c>
      <c r="C202" s="336">
        <v>22.0</v>
      </c>
      <c r="D202" s="331"/>
      <c r="E202" s="331">
        <v>3.0</v>
      </c>
      <c r="F202" s="336">
        <f>F201-C204</f>
        <v>15.75</v>
      </c>
      <c r="G202" s="336">
        <v>21.0</v>
      </c>
      <c r="H202" s="336">
        <v>0.0</v>
      </c>
    </row>
    <row r="203">
      <c r="A203" s="428"/>
      <c r="B203" s="355" t="s">
        <v>698</v>
      </c>
      <c r="C203" s="336">
        <v>21.0</v>
      </c>
      <c r="D203" s="331"/>
      <c r="E203" s="331">
        <v>4.0</v>
      </c>
      <c r="F203" s="336">
        <f>F202-C204</f>
        <v>14</v>
      </c>
      <c r="G203" s="336">
        <v>21.0</v>
      </c>
      <c r="H203" s="336">
        <v>0.0</v>
      </c>
    </row>
    <row r="204">
      <c r="A204" s="428"/>
      <c r="B204" s="355" t="s">
        <v>699</v>
      </c>
      <c r="C204" s="336">
        <f>C203/C200</f>
        <v>1.75</v>
      </c>
      <c r="D204" s="331"/>
      <c r="E204" s="331">
        <v>5.0</v>
      </c>
      <c r="F204" s="336">
        <f>F203-C204</f>
        <v>12.25</v>
      </c>
      <c r="G204" s="336">
        <v>20.0</v>
      </c>
      <c r="H204" s="336">
        <v>2.0</v>
      </c>
    </row>
    <row r="205">
      <c r="A205" s="428"/>
      <c r="B205" s="331"/>
      <c r="C205" s="331"/>
      <c r="D205" s="331"/>
      <c r="E205" s="336">
        <v>6.0</v>
      </c>
      <c r="F205" s="336">
        <f>F204-C204</f>
        <v>10.5</v>
      </c>
      <c r="G205" s="336">
        <v>19.0</v>
      </c>
      <c r="H205" s="336">
        <v>2.0</v>
      </c>
    </row>
    <row r="206">
      <c r="A206" s="325"/>
      <c r="B206" s="240"/>
      <c r="C206" s="240"/>
      <c r="D206" s="240"/>
      <c r="E206" s="243">
        <v>7.0</v>
      </c>
      <c r="F206" s="243">
        <f>F205-C204</f>
        <v>8.75</v>
      </c>
      <c r="G206" s="336">
        <v>18.0</v>
      </c>
      <c r="H206" s="336">
        <v>1.0</v>
      </c>
    </row>
    <row r="207">
      <c r="A207" s="325"/>
      <c r="B207" s="240"/>
      <c r="C207" s="240"/>
      <c r="D207" s="240"/>
      <c r="E207" s="243">
        <v>8.0</v>
      </c>
      <c r="F207" s="243">
        <f>F206-C204</f>
        <v>7</v>
      </c>
      <c r="G207" s="336">
        <v>18.0</v>
      </c>
      <c r="H207" s="440">
        <v>0.0</v>
      </c>
    </row>
    <row r="208">
      <c r="A208" s="325"/>
      <c r="B208" s="240"/>
      <c r="C208" s="240"/>
      <c r="D208" s="240"/>
      <c r="E208" s="243">
        <v>9.0</v>
      </c>
      <c r="F208" s="243">
        <f>F207-C204</f>
        <v>5.25</v>
      </c>
      <c r="G208" s="336">
        <v>17.5</v>
      </c>
      <c r="H208" s="243">
        <v>2.0</v>
      </c>
    </row>
    <row r="209">
      <c r="A209" s="325"/>
      <c r="B209" s="240"/>
      <c r="C209" s="240"/>
      <c r="D209" s="240"/>
      <c r="E209" s="243">
        <v>10.0</v>
      </c>
      <c r="F209" s="243">
        <f>F208-C204</f>
        <v>3.5</v>
      </c>
      <c r="G209" s="336">
        <v>10.0</v>
      </c>
      <c r="H209" s="243">
        <v>8.0</v>
      </c>
    </row>
    <row r="210">
      <c r="A210" s="325"/>
      <c r="B210" s="240"/>
      <c r="C210" s="240"/>
      <c r="D210" s="240"/>
      <c r="E210" s="243">
        <v>11.0</v>
      </c>
      <c r="F210" s="243">
        <f>F209-C204</f>
        <v>1.75</v>
      </c>
      <c r="G210" s="336">
        <v>5.0</v>
      </c>
      <c r="H210" s="243">
        <v>5.0</v>
      </c>
    </row>
    <row r="211">
      <c r="A211" s="325"/>
      <c r="B211" s="240"/>
      <c r="C211" s="240"/>
      <c r="D211" s="240"/>
      <c r="E211" s="243">
        <v>12.0</v>
      </c>
      <c r="F211" s="243">
        <f>F210-C204</f>
        <v>0</v>
      </c>
      <c r="G211" s="336">
        <v>0.0</v>
      </c>
      <c r="H211" s="243">
        <v>5.0</v>
      </c>
    </row>
    <row r="212">
      <c r="G212" s="425" t="s">
        <v>793</v>
      </c>
      <c r="H212" s="438">
        <f>SUM(H199:H211)</f>
        <v>25</v>
      </c>
    </row>
    <row r="213">
      <c r="G213" s="425" t="s">
        <v>794</v>
      </c>
      <c r="H213" s="426">
        <f>H212-C203</f>
        <v>4</v>
      </c>
    </row>
    <row r="215">
      <c r="A215" s="435" t="s">
        <v>666</v>
      </c>
      <c r="B215" s="353" t="s">
        <v>808</v>
      </c>
      <c r="C215" s="385"/>
      <c r="D215" s="353"/>
      <c r="E215" s="256"/>
      <c r="F215" s="256"/>
      <c r="G215" s="256"/>
      <c r="H215" s="379"/>
    </row>
    <row r="216">
      <c r="A216" s="428"/>
      <c r="B216" s="355" t="s">
        <v>689</v>
      </c>
      <c r="C216" s="356">
        <v>44642.0</v>
      </c>
      <c r="D216" s="331"/>
      <c r="E216" s="355" t="s">
        <v>690</v>
      </c>
      <c r="F216" s="424" t="s">
        <v>692</v>
      </c>
      <c r="G216" s="424" t="s">
        <v>691</v>
      </c>
      <c r="H216" s="233" t="s">
        <v>791</v>
      </c>
    </row>
    <row r="217">
      <c r="A217" s="428"/>
      <c r="B217" s="355" t="s">
        <v>694</v>
      </c>
      <c r="C217" s="356">
        <v>44653.0</v>
      </c>
      <c r="D217" s="331"/>
      <c r="E217" s="331">
        <v>0.0</v>
      </c>
      <c r="F217" s="336">
        <f>C221</f>
        <v>27</v>
      </c>
      <c r="G217" s="336">
        <f>C221</f>
        <v>27</v>
      </c>
      <c r="H217" s="235">
        <v>0.0</v>
      </c>
    </row>
    <row r="218">
      <c r="A218" s="428"/>
      <c r="B218" s="355" t="s">
        <v>695</v>
      </c>
      <c r="C218" s="336">
        <f>C217-C216+1</f>
        <v>12</v>
      </c>
      <c r="D218" s="331"/>
      <c r="E218" s="331">
        <v>1.0</v>
      </c>
      <c r="F218" s="336">
        <f>F217-C222</f>
        <v>24.75</v>
      </c>
      <c r="G218" s="336">
        <v>25.5</v>
      </c>
      <c r="H218" s="437">
        <v>2.0</v>
      </c>
    </row>
    <row r="219">
      <c r="A219" s="428"/>
      <c r="B219" s="355"/>
      <c r="C219" s="331"/>
      <c r="D219" s="331"/>
      <c r="E219" s="331">
        <v>2.0</v>
      </c>
      <c r="F219" s="336">
        <f>F218-C222</f>
        <v>22.5</v>
      </c>
      <c r="G219" s="336">
        <v>24.25</v>
      </c>
      <c r="H219" s="336">
        <v>2.0</v>
      </c>
    </row>
    <row r="220">
      <c r="A220" s="428"/>
      <c r="B220" s="424" t="s">
        <v>792</v>
      </c>
      <c r="C220" s="336">
        <v>30.0</v>
      </c>
      <c r="D220" s="331"/>
      <c r="E220" s="331">
        <v>3.0</v>
      </c>
      <c r="F220" s="336">
        <f>F219-C222</f>
        <v>20.25</v>
      </c>
      <c r="G220" s="336">
        <v>23.0</v>
      </c>
      <c r="H220" s="336">
        <v>2.0</v>
      </c>
    </row>
    <row r="221">
      <c r="A221" s="428"/>
      <c r="B221" s="355" t="s">
        <v>698</v>
      </c>
      <c r="C221" s="336">
        <v>27.0</v>
      </c>
      <c r="D221" s="331"/>
      <c r="E221" s="331">
        <v>4.0</v>
      </c>
      <c r="F221" s="336">
        <f>F220-C222</f>
        <v>18</v>
      </c>
      <c r="G221" s="336">
        <v>20.5</v>
      </c>
      <c r="H221" s="336">
        <v>3.0</v>
      </c>
    </row>
    <row r="222">
      <c r="A222" s="428"/>
      <c r="B222" s="355" t="s">
        <v>699</v>
      </c>
      <c r="C222" s="336">
        <f>C221/C218</f>
        <v>2.25</v>
      </c>
      <c r="D222" s="331"/>
      <c r="E222" s="331">
        <v>5.0</v>
      </c>
      <c r="F222" s="336">
        <f>F221-C222</f>
        <v>15.75</v>
      </c>
      <c r="G222" s="336">
        <v>17.5</v>
      </c>
      <c r="H222" s="336">
        <v>4.0</v>
      </c>
    </row>
    <row r="223">
      <c r="A223" s="428"/>
      <c r="B223" s="331"/>
      <c r="C223" s="331"/>
      <c r="D223" s="331"/>
      <c r="E223" s="336">
        <v>6.0</v>
      </c>
      <c r="F223" s="336">
        <f>F222-C222</f>
        <v>13.5</v>
      </c>
      <c r="G223" s="336">
        <v>14.5</v>
      </c>
      <c r="H223" s="336">
        <v>3.5</v>
      </c>
    </row>
    <row r="224">
      <c r="A224" s="325"/>
      <c r="B224" s="240"/>
      <c r="C224" s="240"/>
      <c r="D224" s="240"/>
      <c r="E224" s="243">
        <v>7.0</v>
      </c>
      <c r="F224" s="243">
        <f>F223-C222</f>
        <v>11.25</v>
      </c>
      <c r="G224" s="336">
        <v>11.0</v>
      </c>
      <c r="H224" s="336">
        <v>2.0</v>
      </c>
    </row>
    <row r="225">
      <c r="A225" s="325"/>
      <c r="B225" s="240"/>
      <c r="C225" s="240"/>
      <c r="D225" s="240"/>
      <c r="E225" s="243">
        <v>8.0</v>
      </c>
      <c r="F225" s="243">
        <f>F224-C222</f>
        <v>9</v>
      </c>
      <c r="G225" s="336">
        <v>10.5</v>
      </c>
      <c r="H225" s="440">
        <v>1.5</v>
      </c>
    </row>
    <row r="226">
      <c r="A226" s="325"/>
      <c r="B226" s="240"/>
      <c r="C226" s="240"/>
      <c r="D226" s="240"/>
      <c r="E226" s="243">
        <v>9.0</v>
      </c>
      <c r="F226" s="243">
        <f>F225-C222</f>
        <v>6.75</v>
      </c>
      <c r="G226" s="336">
        <v>10.25</v>
      </c>
      <c r="H226" s="243">
        <v>2.0</v>
      </c>
    </row>
    <row r="227">
      <c r="A227" s="325"/>
      <c r="B227" s="240"/>
      <c r="C227" s="240"/>
      <c r="D227" s="240"/>
      <c r="E227" s="243">
        <v>10.0</v>
      </c>
      <c r="F227" s="243">
        <f>F226-C222</f>
        <v>4.5</v>
      </c>
      <c r="G227" s="336">
        <v>9.25</v>
      </c>
      <c r="H227" s="243">
        <v>2.0</v>
      </c>
    </row>
    <row r="228">
      <c r="A228" s="325"/>
      <c r="B228" s="240"/>
      <c r="C228" s="240"/>
      <c r="D228" s="240"/>
      <c r="E228" s="243">
        <v>11.0</v>
      </c>
      <c r="F228" s="243">
        <f>F227-C222</f>
        <v>2.25</v>
      </c>
      <c r="G228" s="336">
        <v>5.0</v>
      </c>
      <c r="H228" s="243">
        <v>6.0</v>
      </c>
    </row>
    <row r="229">
      <c r="A229" s="325"/>
      <c r="B229" s="240"/>
      <c r="C229" s="240"/>
      <c r="D229" s="240"/>
      <c r="E229" s="243">
        <v>12.0</v>
      </c>
      <c r="F229" s="243">
        <f>F228-C222</f>
        <v>0</v>
      </c>
      <c r="G229" s="336">
        <v>0.0</v>
      </c>
      <c r="H229" s="243">
        <v>4.0</v>
      </c>
    </row>
    <row r="230">
      <c r="G230" s="425" t="s">
        <v>793</v>
      </c>
      <c r="H230" s="438">
        <f>SUM(H217:H229)</f>
        <v>34</v>
      </c>
    </row>
    <row r="231">
      <c r="G231" s="425" t="s">
        <v>794</v>
      </c>
      <c r="H231" s="426">
        <f>H230-C221</f>
        <v>7</v>
      </c>
    </row>
    <row r="232">
      <c r="A232" s="442"/>
      <c r="B232" s="442"/>
      <c r="C232" s="442"/>
      <c r="D232" s="442"/>
      <c r="E232" s="442"/>
      <c r="F232" s="442"/>
      <c r="G232" s="442"/>
      <c r="H232" s="442"/>
      <c r="I232" s="442"/>
      <c r="J232" s="442"/>
      <c r="K232" s="442"/>
      <c r="L232" s="442"/>
    </row>
    <row r="234">
      <c r="A234" s="411" t="s">
        <v>672</v>
      </c>
      <c r="B234" s="353" t="s">
        <v>808</v>
      </c>
      <c r="C234" s="385"/>
      <c r="D234" s="353"/>
      <c r="E234" s="256"/>
      <c r="F234" s="256"/>
      <c r="G234" s="256"/>
      <c r="H234" s="379"/>
    </row>
    <row r="235">
      <c r="A235" s="428"/>
      <c r="B235" s="355" t="s">
        <v>689</v>
      </c>
      <c r="C235" s="356">
        <v>44656.0</v>
      </c>
      <c r="D235" s="331"/>
      <c r="E235" s="355" t="s">
        <v>690</v>
      </c>
      <c r="F235" s="424" t="s">
        <v>692</v>
      </c>
      <c r="G235" s="424" t="s">
        <v>691</v>
      </c>
      <c r="H235" s="233" t="s">
        <v>791</v>
      </c>
    </row>
    <row r="236">
      <c r="A236" s="428"/>
      <c r="B236" s="355" t="s">
        <v>694</v>
      </c>
      <c r="C236" s="356">
        <v>44667.0</v>
      </c>
      <c r="D236" s="331"/>
      <c r="E236" s="331">
        <v>0.0</v>
      </c>
      <c r="F236" s="336">
        <f>C240</f>
        <v>23</v>
      </c>
      <c r="G236" s="336">
        <f>C240</f>
        <v>23</v>
      </c>
      <c r="H236" s="235">
        <v>0.0</v>
      </c>
    </row>
    <row r="237">
      <c r="A237" s="428"/>
      <c r="B237" s="355" t="s">
        <v>695</v>
      </c>
      <c r="C237" s="336">
        <f>C236-C235+1</f>
        <v>12</v>
      </c>
      <c r="D237" s="331"/>
      <c r="E237" s="331">
        <v>1.0</v>
      </c>
      <c r="F237" s="336">
        <f>F236-C241</f>
        <v>21.08333333</v>
      </c>
      <c r="G237" s="336">
        <v>22.0</v>
      </c>
      <c r="H237" s="437">
        <v>2.0</v>
      </c>
    </row>
    <row r="238">
      <c r="A238" s="428"/>
      <c r="B238" s="355"/>
      <c r="C238" s="331"/>
      <c r="D238" s="331"/>
      <c r="E238" s="331">
        <v>2.0</v>
      </c>
      <c r="F238" s="336">
        <f>F237-C241</f>
        <v>19.16666667</v>
      </c>
      <c r="G238" s="336">
        <v>21.0</v>
      </c>
      <c r="H238" s="336">
        <v>2.0</v>
      </c>
    </row>
    <row r="239">
      <c r="A239" s="428"/>
      <c r="B239" s="424" t="s">
        <v>792</v>
      </c>
      <c r="C239" s="336">
        <v>25.0</v>
      </c>
      <c r="D239" s="331"/>
      <c r="E239" s="331">
        <v>3.0</v>
      </c>
      <c r="F239" s="336">
        <f>F238-C241</f>
        <v>17.25</v>
      </c>
      <c r="G239" s="336">
        <v>20.0</v>
      </c>
      <c r="H239" s="336">
        <v>2.0</v>
      </c>
    </row>
    <row r="240">
      <c r="A240" s="428"/>
      <c r="B240" s="355" t="s">
        <v>698</v>
      </c>
      <c r="C240" s="336">
        <v>23.0</v>
      </c>
      <c r="D240" s="331"/>
      <c r="E240" s="331">
        <v>4.0</v>
      </c>
      <c r="F240" s="336">
        <f>F239-C241</f>
        <v>15.33333333</v>
      </c>
      <c r="G240" s="336">
        <v>19.0</v>
      </c>
      <c r="H240" s="336">
        <v>2.0</v>
      </c>
    </row>
    <row r="241">
      <c r="A241" s="428"/>
      <c r="B241" s="355" t="s">
        <v>699</v>
      </c>
      <c r="C241" s="336">
        <f>C240/C237</f>
        <v>1.916666667</v>
      </c>
      <c r="D241" s="331"/>
      <c r="E241" s="331">
        <v>5.0</v>
      </c>
      <c r="F241" s="336">
        <f>F240-C241</f>
        <v>13.41666667</v>
      </c>
      <c r="G241" s="336">
        <v>17.0</v>
      </c>
      <c r="H241" s="336">
        <v>3.0</v>
      </c>
    </row>
    <row r="242">
      <c r="A242" s="428"/>
      <c r="B242" s="331"/>
      <c r="C242" s="331"/>
      <c r="D242" s="331"/>
      <c r="E242" s="336">
        <v>6.0</v>
      </c>
      <c r="F242" s="336">
        <f>F241-C241</f>
        <v>11.5</v>
      </c>
      <c r="G242" s="336">
        <v>15.0</v>
      </c>
      <c r="H242" s="336">
        <v>2.0</v>
      </c>
    </row>
    <row r="243">
      <c r="A243" s="325"/>
      <c r="B243" s="240"/>
      <c r="C243" s="240"/>
      <c r="D243" s="240"/>
      <c r="E243" s="243">
        <v>7.0</v>
      </c>
      <c r="F243" s="243">
        <f>F242-C241</f>
        <v>9.583333333</v>
      </c>
      <c r="G243" s="336">
        <v>13.0</v>
      </c>
      <c r="H243" s="336">
        <v>3.0</v>
      </c>
    </row>
    <row r="244">
      <c r="A244" s="325"/>
      <c r="B244" s="240"/>
      <c r="C244" s="240"/>
      <c r="D244" s="240"/>
      <c r="E244" s="243">
        <v>8.0</v>
      </c>
      <c r="F244" s="243">
        <f>F243-C241</f>
        <v>7.666666667</v>
      </c>
      <c r="G244" s="336">
        <v>11.0</v>
      </c>
      <c r="H244" s="440">
        <v>6.0</v>
      </c>
    </row>
    <row r="245">
      <c r="A245" s="325"/>
      <c r="B245" s="240"/>
      <c r="C245" s="240"/>
      <c r="D245" s="240"/>
      <c r="E245" s="243">
        <v>9.0</v>
      </c>
      <c r="F245" s="243">
        <f>F244-C241</f>
        <v>5.75</v>
      </c>
      <c r="G245" s="336">
        <v>9.0</v>
      </c>
      <c r="H245" s="243">
        <v>7.0</v>
      </c>
    </row>
    <row r="246">
      <c r="A246" s="325"/>
      <c r="B246" s="240"/>
      <c r="C246" s="240"/>
      <c r="D246" s="240"/>
      <c r="E246" s="243">
        <v>10.0</v>
      </c>
      <c r="F246" s="243">
        <f>F245-C241</f>
        <v>3.833333333</v>
      </c>
      <c r="G246" s="336">
        <v>6.0</v>
      </c>
      <c r="H246" s="243">
        <v>6.0</v>
      </c>
    </row>
    <row r="247">
      <c r="A247" s="325"/>
      <c r="B247" s="240"/>
      <c r="C247" s="240"/>
      <c r="D247" s="240"/>
      <c r="E247" s="243">
        <v>11.0</v>
      </c>
      <c r="F247" s="243">
        <f>F246-C241</f>
        <v>1.916666667</v>
      </c>
      <c r="G247" s="336">
        <v>3.0</v>
      </c>
      <c r="H247" s="243">
        <v>4.0</v>
      </c>
    </row>
    <row r="248">
      <c r="A248" s="325"/>
      <c r="B248" s="240"/>
      <c r="C248" s="240"/>
      <c r="D248" s="240"/>
      <c r="E248" s="243">
        <v>12.0</v>
      </c>
      <c r="F248" s="243">
        <f>F247-C241</f>
        <v>0</v>
      </c>
      <c r="G248" s="336">
        <v>1.0</v>
      </c>
      <c r="H248" s="243">
        <v>7.0</v>
      </c>
    </row>
    <row r="249">
      <c r="G249" s="425" t="s">
        <v>793</v>
      </c>
      <c r="H249" s="438">
        <f>SUM(H236:H248)</f>
        <v>46</v>
      </c>
    </row>
    <row r="250">
      <c r="G250" s="425" t="s">
        <v>794</v>
      </c>
      <c r="H250" s="426">
        <f>H249-C240</f>
        <v>23</v>
      </c>
    </row>
    <row r="252">
      <c r="A252" s="392" t="s">
        <v>679</v>
      </c>
      <c r="B252" s="353" t="s">
        <v>808</v>
      </c>
      <c r="C252" s="385"/>
      <c r="D252" s="353"/>
      <c r="E252" s="256"/>
      <c r="F252" s="256"/>
      <c r="G252" s="256"/>
      <c r="H252" s="379"/>
      <c r="I252" s="442"/>
      <c r="J252" s="442"/>
      <c r="K252" s="442"/>
      <c r="L252" s="442"/>
      <c r="M252" s="442"/>
    </row>
    <row r="253">
      <c r="A253" s="428"/>
      <c r="B253" s="355" t="s">
        <v>689</v>
      </c>
      <c r="C253" s="356">
        <v>44670.0</v>
      </c>
      <c r="D253" s="331"/>
      <c r="E253" s="355" t="s">
        <v>690</v>
      </c>
      <c r="F253" s="424" t="s">
        <v>692</v>
      </c>
      <c r="G253" s="424" t="s">
        <v>691</v>
      </c>
      <c r="H253" s="233" t="s">
        <v>791</v>
      </c>
    </row>
    <row r="254">
      <c r="A254" s="428"/>
      <c r="B254" s="355" t="s">
        <v>694</v>
      </c>
      <c r="C254" s="356">
        <v>44681.0</v>
      </c>
      <c r="D254" s="331"/>
      <c r="E254" s="331">
        <v>0.0</v>
      </c>
      <c r="F254" s="336">
        <f>C258</f>
        <v>20.5</v>
      </c>
      <c r="G254" s="336">
        <v>20.5</v>
      </c>
      <c r="H254" s="235">
        <v>0.0</v>
      </c>
    </row>
    <row r="255">
      <c r="A255" s="428"/>
      <c r="B255" s="355" t="s">
        <v>695</v>
      </c>
      <c r="C255" s="336">
        <f>C254-C253+1</f>
        <v>12</v>
      </c>
      <c r="D255" s="331"/>
      <c r="E255" s="331">
        <v>1.0</v>
      </c>
      <c r="F255" s="336">
        <f>F254-C259</f>
        <v>18.79166667</v>
      </c>
      <c r="G255" s="336">
        <v>18.5</v>
      </c>
      <c r="H255" s="437">
        <v>3.0</v>
      </c>
    </row>
    <row r="256">
      <c r="A256" s="428"/>
      <c r="B256" s="355"/>
      <c r="C256" s="331"/>
      <c r="D256" s="331"/>
      <c r="E256" s="331">
        <v>2.0</v>
      </c>
      <c r="F256" s="336">
        <f>F255-C259</f>
        <v>17.08333333</v>
      </c>
      <c r="G256" s="336">
        <v>16.5</v>
      </c>
      <c r="H256" s="336">
        <v>4.0</v>
      </c>
    </row>
    <row r="257">
      <c r="A257" s="428"/>
      <c r="B257" s="424" t="s">
        <v>792</v>
      </c>
      <c r="C257" s="336">
        <v>22.0</v>
      </c>
      <c r="D257" s="331"/>
      <c r="E257" s="331">
        <v>3.0</v>
      </c>
      <c r="F257" s="336">
        <f>F256-C259</f>
        <v>15.375</v>
      </c>
      <c r="G257" s="336">
        <v>14.5</v>
      </c>
      <c r="H257" s="336">
        <v>3.0</v>
      </c>
    </row>
    <row r="258">
      <c r="A258" s="428"/>
      <c r="B258" s="355" t="s">
        <v>698</v>
      </c>
      <c r="C258" s="336">
        <v>20.5</v>
      </c>
      <c r="D258" s="331"/>
      <c r="E258" s="331">
        <v>4.0</v>
      </c>
      <c r="F258" s="336">
        <f>F257-C259</f>
        <v>13.66666667</v>
      </c>
      <c r="G258" s="336">
        <v>12.5</v>
      </c>
      <c r="H258" s="336">
        <v>3.0</v>
      </c>
    </row>
    <row r="259">
      <c r="A259" s="428"/>
      <c r="B259" s="355" t="s">
        <v>699</v>
      </c>
      <c r="C259" s="336">
        <f>C258/C255</f>
        <v>1.708333333</v>
      </c>
      <c r="D259" s="331"/>
      <c r="E259" s="331">
        <v>5.0</v>
      </c>
      <c r="F259" s="336">
        <f>F258-C259</f>
        <v>11.95833333</v>
      </c>
      <c r="G259" s="336">
        <v>8.5</v>
      </c>
      <c r="H259" s="336">
        <v>4.0</v>
      </c>
    </row>
    <row r="260">
      <c r="A260" s="428"/>
      <c r="B260" s="331"/>
      <c r="C260" s="331"/>
      <c r="D260" s="331"/>
      <c r="E260" s="336">
        <v>6.0</v>
      </c>
      <c r="F260" s="336">
        <f>F259-C259</f>
        <v>10.25</v>
      </c>
      <c r="G260" s="336">
        <v>4.5</v>
      </c>
      <c r="H260" s="336">
        <v>9.0</v>
      </c>
    </row>
    <row r="261">
      <c r="A261" s="325"/>
      <c r="B261" s="240"/>
      <c r="C261" s="240"/>
      <c r="D261" s="240"/>
      <c r="E261" s="243">
        <v>7.0</v>
      </c>
      <c r="F261" s="243">
        <f>F260-C259</f>
        <v>8.541666667</v>
      </c>
      <c r="G261" s="336">
        <v>0.0</v>
      </c>
      <c r="H261" s="336">
        <v>6.0</v>
      </c>
    </row>
    <row r="262">
      <c r="A262" s="325"/>
      <c r="B262" s="240"/>
      <c r="C262" s="240"/>
      <c r="D262" s="240"/>
      <c r="E262" s="243">
        <v>8.0</v>
      </c>
      <c r="F262" s="243">
        <f>F261-C259</f>
        <v>6.833333333</v>
      </c>
      <c r="G262" s="336">
        <v>0.0</v>
      </c>
      <c r="H262" s="440">
        <v>0.0</v>
      </c>
    </row>
    <row r="263">
      <c r="A263" s="325"/>
      <c r="B263" s="240"/>
      <c r="C263" s="240"/>
      <c r="D263" s="240"/>
      <c r="E263" s="243">
        <v>9.0</v>
      </c>
      <c r="F263" s="243">
        <f>F262-C259</f>
        <v>5.125</v>
      </c>
      <c r="G263" s="336">
        <f t="shared" ref="G263:G266" si="13">G262</f>
        <v>0</v>
      </c>
      <c r="H263" s="243">
        <v>0.0</v>
      </c>
    </row>
    <row r="264">
      <c r="A264" s="325"/>
      <c r="B264" s="240"/>
      <c r="C264" s="240"/>
      <c r="D264" s="240"/>
      <c r="E264" s="243">
        <v>10.0</v>
      </c>
      <c r="F264" s="243">
        <f>F263-C259</f>
        <v>3.416666667</v>
      </c>
      <c r="G264" s="336">
        <f t="shared" si="13"/>
        <v>0</v>
      </c>
      <c r="H264" s="243">
        <v>0.0</v>
      </c>
    </row>
    <row r="265">
      <c r="A265" s="325"/>
      <c r="B265" s="240"/>
      <c r="C265" s="240"/>
      <c r="D265" s="240"/>
      <c r="E265" s="243">
        <v>11.0</v>
      </c>
      <c r="F265" s="243">
        <f>F264-C259</f>
        <v>1.708333333</v>
      </c>
      <c r="G265" s="336">
        <f t="shared" si="13"/>
        <v>0</v>
      </c>
      <c r="H265" s="243">
        <v>0.0</v>
      </c>
    </row>
    <row r="266">
      <c r="A266" s="325"/>
      <c r="B266" s="240"/>
      <c r="C266" s="240"/>
      <c r="D266" s="240"/>
      <c r="E266" s="243">
        <v>12.0</v>
      </c>
      <c r="F266" s="243">
        <f>F265-C259</f>
        <v>0</v>
      </c>
      <c r="G266" s="336">
        <f t="shared" si="13"/>
        <v>0</v>
      </c>
      <c r="H266" s="243">
        <v>0.0</v>
      </c>
    </row>
    <row r="267">
      <c r="G267" s="425" t="s">
        <v>793</v>
      </c>
      <c r="H267" s="438">
        <f>SUM(H254:H266)</f>
        <v>32</v>
      </c>
    </row>
    <row r="268">
      <c r="G268" s="425" t="s">
        <v>794</v>
      </c>
      <c r="H268" s="426">
        <f>H267-C258</f>
        <v>11.5</v>
      </c>
    </row>
    <row r="270">
      <c r="A270" s="352" t="s">
        <v>687</v>
      </c>
      <c r="B270" s="353" t="s">
        <v>809</v>
      </c>
      <c r="C270" s="385"/>
      <c r="D270" s="353"/>
      <c r="E270" s="256"/>
      <c r="F270" s="256"/>
      <c r="G270" s="256"/>
      <c r="H270" s="379"/>
    </row>
    <row r="271">
      <c r="A271" s="428"/>
      <c r="B271" s="355" t="s">
        <v>689</v>
      </c>
      <c r="C271" s="356">
        <v>44684.0</v>
      </c>
      <c r="D271" s="331"/>
      <c r="E271" s="355" t="s">
        <v>690</v>
      </c>
      <c r="F271" s="424" t="s">
        <v>692</v>
      </c>
      <c r="G271" s="424" t="s">
        <v>691</v>
      </c>
      <c r="H271" s="233" t="s">
        <v>791</v>
      </c>
    </row>
    <row r="272">
      <c r="A272" s="428"/>
      <c r="B272" s="355" t="s">
        <v>694</v>
      </c>
      <c r="C272" s="356">
        <v>44691.0</v>
      </c>
      <c r="D272" s="331"/>
      <c r="E272" s="331">
        <v>0.0</v>
      </c>
      <c r="F272" s="336">
        <f>C276</f>
        <v>36</v>
      </c>
      <c r="G272" s="336">
        <v>36.0</v>
      </c>
      <c r="H272" s="235">
        <v>0.0</v>
      </c>
    </row>
    <row r="273">
      <c r="A273" s="428"/>
      <c r="B273" s="355" t="s">
        <v>695</v>
      </c>
      <c r="C273" s="336">
        <f>C272-C271+1</f>
        <v>8</v>
      </c>
      <c r="D273" s="331"/>
      <c r="E273" s="331">
        <v>1.0</v>
      </c>
      <c r="F273" s="336">
        <f>F272-C277</f>
        <v>31.5</v>
      </c>
      <c r="G273" s="336">
        <v>35.0</v>
      </c>
      <c r="H273" s="437">
        <v>1.5</v>
      </c>
    </row>
    <row r="274">
      <c r="A274" s="428"/>
      <c r="B274" s="355"/>
      <c r="C274" s="331"/>
      <c r="D274" s="331"/>
      <c r="E274" s="331">
        <v>2.0</v>
      </c>
      <c r="F274" s="336">
        <f>F273-C277</f>
        <v>27</v>
      </c>
      <c r="G274" s="336">
        <v>34.0</v>
      </c>
      <c r="H274" s="336">
        <v>1.5</v>
      </c>
    </row>
    <row r="275">
      <c r="A275" s="428"/>
      <c r="B275" s="424" t="s">
        <v>792</v>
      </c>
      <c r="C275" s="336">
        <v>38.0</v>
      </c>
      <c r="D275" s="331"/>
      <c r="E275" s="331">
        <v>3.0</v>
      </c>
      <c r="F275" s="336">
        <f>F274-C277</f>
        <v>22.5</v>
      </c>
      <c r="G275" s="336">
        <v>29.0</v>
      </c>
      <c r="H275" s="336">
        <v>12.0</v>
      </c>
    </row>
    <row r="276">
      <c r="A276" s="428"/>
      <c r="B276" s="355" t="s">
        <v>698</v>
      </c>
      <c r="C276" s="336">
        <v>36.0</v>
      </c>
      <c r="D276" s="331"/>
      <c r="E276" s="331">
        <v>4.0</v>
      </c>
      <c r="F276" s="336">
        <f>F275-C277</f>
        <v>18</v>
      </c>
      <c r="G276" s="336">
        <v>24.0</v>
      </c>
      <c r="H276" s="336">
        <v>12.0</v>
      </c>
    </row>
    <row r="277">
      <c r="A277" s="428"/>
      <c r="B277" s="355" t="s">
        <v>699</v>
      </c>
      <c r="C277" s="336">
        <f>C276/C273</f>
        <v>4.5</v>
      </c>
      <c r="D277" s="331"/>
      <c r="E277" s="331">
        <v>5.0</v>
      </c>
      <c r="F277" s="336">
        <f>F276-C277</f>
        <v>13.5</v>
      </c>
      <c r="G277" s="336">
        <v>19.0</v>
      </c>
      <c r="H277" s="336">
        <v>9.0</v>
      </c>
    </row>
    <row r="278">
      <c r="A278" s="428"/>
      <c r="B278" s="331"/>
      <c r="C278" s="331"/>
      <c r="D278" s="331"/>
      <c r="E278" s="336">
        <v>6.0</v>
      </c>
      <c r="F278" s="336">
        <f>F277-C277</f>
        <v>9</v>
      </c>
      <c r="G278" s="336">
        <v>14.0</v>
      </c>
      <c r="H278" s="336">
        <v>10.0</v>
      </c>
    </row>
    <row r="279">
      <c r="A279" s="325"/>
      <c r="B279" s="240"/>
      <c r="C279" s="240"/>
      <c r="D279" s="240"/>
      <c r="E279" s="243">
        <v>7.0</v>
      </c>
      <c r="F279" s="243">
        <f>F278-C277</f>
        <v>4.5</v>
      </c>
      <c r="G279" s="336">
        <v>9.0</v>
      </c>
      <c r="H279" s="336">
        <v>6.0</v>
      </c>
    </row>
    <row r="280">
      <c r="A280" s="325"/>
      <c r="B280" s="240"/>
      <c r="C280" s="240"/>
      <c r="D280" s="240"/>
      <c r="E280" s="243">
        <v>8.0</v>
      </c>
      <c r="F280" s="243">
        <f>F279-C277</f>
        <v>0</v>
      </c>
      <c r="G280" s="336">
        <v>0.0</v>
      </c>
      <c r="H280" s="440">
        <v>11.0</v>
      </c>
    </row>
    <row r="281">
      <c r="A281" s="325"/>
      <c r="B281" s="240"/>
      <c r="C281" s="240"/>
      <c r="D281" s="240"/>
      <c r="G281" s="425" t="s">
        <v>793</v>
      </c>
      <c r="H281" s="438">
        <f>SUM(H272:H280)</f>
        <v>63</v>
      </c>
    </row>
    <row r="282">
      <c r="A282" s="325"/>
      <c r="B282" s="240"/>
      <c r="C282" s="240"/>
      <c r="D282" s="240"/>
      <c r="G282" s="425" t="s">
        <v>794</v>
      </c>
      <c r="H282" s="426">
        <f>H281-C276</f>
        <v>27</v>
      </c>
    </row>
    <row r="283">
      <c r="A283" s="325"/>
      <c r="B283" s="240"/>
      <c r="C283" s="240"/>
      <c r="D283" s="240"/>
    </row>
    <row r="284">
      <c r="A284" s="325"/>
      <c r="B284" s="240"/>
      <c r="C284" s="240"/>
      <c r="D284" s="240"/>
    </row>
  </sheetData>
  <mergeCells count="6">
    <mergeCell ref="B178:C178"/>
    <mergeCell ref="B197:C197"/>
    <mergeCell ref="B215:C215"/>
    <mergeCell ref="B234:C234"/>
    <mergeCell ref="B252:C252"/>
    <mergeCell ref="B270:C270"/>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11.13"/>
    <col customWidth="1" min="6" max="6" width="12.88"/>
  </cols>
  <sheetData>
    <row r="1">
      <c r="A1" s="443" t="s">
        <v>810</v>
      </c>
      <c r="B1" s="3" t="s">
        <v>787</v>
      </c>
      <c r="C1" s="4"/>
      <c r="D1" s="4"/>
      <c r="E1" s="4"/>
      <c r="F1" s="4"/>
      <c r="G1" s="4"/>
      <c r="H1" s="379"/>
      <c r="O1" s="235" t="s">
        <v>788</v>
      </c>
      <c r="P1" s="235" t="s">
        <v>388</v>
      </c>
      <c r="Q1" s="235" t="s">
        <v>789</v>
      </c>
      <c r="R1" s="235" t="s">
        <v>790</v>
      </c>
    </row>
    <row r="2">
      <c r="A2" s="4"/>
      <c r="B2" s="233" t="s">
        <v>689</v>
      </c>
      <c r="C2" s="423">
        <v>44461.0</v>
      </c>
      <c r="D2" s="238"/>
      <c r="E2" s="233" t="s">
        <v>690</v>
      </c>
      <c r="F2" s="424" t="s">
        <v>692</v>
      </c>
      <c r="G2" s="233" t="s">
        <v>691</v>
      </c>
      <c r="H2" s="233" t="s">
        <v>791</v>
      </c>
      <c r="O2" s="235">
        <v>0.0</v>
      </c>
      <c r="P2" s="235">
        <f>C7</f>
        <v>4</v>
      </c>
      <c r="Q2" s="235">
        <f>H10</f>
        <v>16</v>
      </c>
      <c r="R2" s="235">
        <f t="shared" ref="R2:R17" si="1">Q2-P2</f>
        <v>12</v>
      </c>
    </row>
    <row r="3">
      <c r="A3" s="4"/>
      <c r="B3" s="233" t="s">
        <v>694</v>
      </c>
      <c r="C3" s="423">
        <v>44466.0</v>
      </c>
      <c r="D3" s="238"/>
      <c r="E3" s="235">
        <v>0.0</v>
      </c>
      <c r="F3" s="235">
        <v>4.0</v>
      </c>
      <c r="G3" s="235">
        <v>4.0</v>
      </c>
      <c r="H3" s="235">
        <v>0.0</v>
      </c>
      <c r="O3" s="235">
        <v>1.0</v>
      </c>
      <c r="P3" s="235">
        <f>C22</f>
        <v>12</v>
      </c>
      <c r="Q3" s="235">
        <f>H26</f>
        <v>27</v>
      </c>
      <c r="R3" s="235">
        <f t="shared" si="1"/>
        <v>15</v>
      </c>
    </row>
    <row r="4">
      <c r="A4" s="4"/>
      <c r="B4" s="233" t="s">
        <v>695</v>
      </c>
      <c r="C4" s="235">
        <v>6.0</v>
      </c>
      <c r="D4" s="238"/>
      <c r="E4" s="235">
        <v>1.0</v>
      </c>
      <c r="F4" s="235">
        <f t="shared" ref="F4:F8" si="2">F3-0.67</f>
        <v>3.33</v>
      </c>
      <c r="G4" s="235">
        <v>3.0</v>
      </c>
      <c r="H4" s="235">
        <v>1.0</v>
      </c>
      <c r="O4" s="235">
        <v>2.0</v>
      </c>
      <c r="P4" s="235">
        <f>C36</f>
        <v>6</v>
      </c>
      <c r="Q4" s="235">
        <f>H39</f>
        <v>11</v>
      </c>
      <c r="R4" s="235">
        <f t="shared" si="1"/>
        <v>5</v>
      </c>
    </row>
    <row r="5">
      <c r="A5" s="4"/>
      <c r="B5" s="233"/>
      <c r="C5" s="235"/>
      <c r="D5" s="238"/>
      <c r="E5" s="235">
        <v>2.0</v>
      </c>
      <c r="F5" s="235">
        <f t="shared" si="2"/>
        <v>2.66</v>
      </c>
      <c r="G5" s="235">
        <v>3.0</v>
      </c>
      <c r="H5" s="235">
        <v>1.0</v>
      </c>
      <c r="O5" s="235">
        <v>3.0</v>
      </c>
      <c r="P5" s="235">
        <f>C51</f>
        <v>14</v>
      </c>
      <c r="Q5" s="235">
        <f>H54</f>
        <v>20</v>
      </c>
      <c r="R5" s="235">
        <f t="shared" si="1"/>
        <v>6</v>
      </c>
    </row>
    <row r="6">
      <c r="A6" s="4"/>
      <c r="B6" s="233" t="s">
        <v>792</v>
      </c>
      <c r="C6" s="235">
        <v>10.0</v>
      </c>
      <c r="D6" s="238"/>
      <c r="E6" s="235">
        <v>3.0</v>
      </c>
      <c r="F6" s="235">
        <f t="shared" si="2"/>
        <v>1.99</v>
      </c>
      <c r="G6" s="235">
        <v>1.0</v>
      </c>
      <c r="H6" s="235">
        <v>4.0</v>
      </c>
      <c r="O6" s="235">
        <v>4.0</v>
      </c>
      <c r="P6" s="238">
        <f>C65</f>
        <v>14</v>
      </c>
      <c r="Q6" s="238">
        <f>H70</f>
        <v>11.5</v>
      </c>
      <c r="R6" s="238">
        <f t="shared" si="1"/>
        <v>-2.5</v>
      </c>
    </row>
    <row r="7">
      <c r="A7" s="4"/>
      <c r="B7" s="233" t="s">
        <v>698</v>
      </c>
      <c r="C7" s="235">
        <v>4.0</v>
      </c>
      <c r="D7" s="238"/>
      <c r="E7" s="235">
        <v>4.0</v>
      </c>
      <c r="F7" s="235">
        <f t="shared" si="2"/>
        <v>1.32</v>
      </c>
      <c r="G7" s="235">
        <v>1.0</v>
      </c>
      <c r="H7" s="235">
        <v>1.0</v>
      </c>
      <c r="O7" s="235">
        <v>5.0</v>
      </c>
      <c r="P7" s="238">
        <f>C81</f>
        <v>19</v>
      </c>
      <c r="Q7" s="238">
        <f>H88</f>
        <v>17.5</v>
      </c>
      <c r="R7" s="238">
        <f t="shared" si="1"/>
        <v>-1.5</v>
      </c>
    </row>
    <row r="8">
      <c r="A8" s="4"/>
      <c r="B8" s="233" t="s">
        <v>699</v>
      </c>
      <c r="C8" s="235">
        <v>0.67</v>
      </c>
      <c r="D8" s="238"/>
      <c r="E8" s="235">
        <v>5.0</v>
      </c>
      <c r="F8" s="235">
        <f t="shared" si="2"/>
        <v>0.65</v>
      </c>
      <c r="G8" s="235">
        <v>0.5</v>
      </c>
      <c r="H8" s="235">
        <v>4.0</v>
      </c>
      <c r="O8" s="235">
        <v>6.0</v>
      </c>
      <c r="P8" s="238">
        <f>C98</f>
        <v>20</v>
      </c>
      <c r="Q8" s="238">
        <f>H111</f>
        <v>40.75</v>
      </c>
      <c r="R8" s="238">
        <f t="shared" si="1"/>
        <v>20.75</v>
      </c>
    </row>
    <row r="9">
      <c r="A9" s="4"/>
      <c r="B9" s="238"/>
      <c r="C9" s="238"/>
      <c r="D9" s="238"/>
      <c r="E9" s="235">
        <v>6.0</v>
      </c>
      <c r="F9" s="235">
        <v>0.0</v>
      </c>
      <c r="G9" s="235">
        <v>0.0</v>
      </c>
      <c r="H9" s="235">
        <v>5.0</v>
      </c>
      <c r="O9" s="235">
        <v>7.0</v>
      </c>
      <c r="P9" s="238">
        <f>C121</f>
        <v>32</v>
      </c>
      <c r="Q9" s="238">
        <f>H130</f>
        <v>16</v>
      </c>
      <c r="R9" s="238">
        <f t="shared" si="1"/>
        <v>-16</v>
      </c>
    </row>
    <row r="10">
      <c r="G10" s="233" t="s">
        <v>793</v>
      </c>
      <c r="H10" s="444">
        <f>SUM(H3:H9)</f>
        <v>16</v>
      </c>
      <c r="O10" s="235">
        <v>8.0</v>
      </c>
      <c r="P10" s="238">
        <f>C139</f>
        <v>11</v>
      </c>
      <c r="Q10" s="238">
        <f>H148</f>
        <v>11</v>
      </c>
      <c r="R10" s="238">
        <f t="shared" si="1"/>
        <v>0</v>
      </c>
    </row>
    <row r="11">
      <c r="G11" s="233" t="s">
        <v>811</v>
      </c>
      <c r="H11" s="233">
        <f>H10-C7</f>
        <v>12</v>
      </c>
      <c r="O11" s="235">
        <v>9.0</v>
      </c>
      <c r="P11" s="238">
        <f>C157</f>
        <v>26</v>
      </c>
      <c r="Q11" s="238">
        <f>H166</f>
        <v>30</v>
      </c>
      <c r="R11" s="238">
        <f t="shared" si="1"/>
        <v>4</v>
      </c>
    </row>
    <row r="12">
      <c r="H12" s="379"/>
      <c r="O12" s="235">
        <v>10.0</v>
      </c>
      <c r="P12" s="238">
        <f>C175</f>
        <v>18</v>
      </c>
      <c r="Q12" s="238">
        <f>H184</f>
        <v>25</v>
      </c>
      <c r="R12" s="238">
        <f t="shared" si="1"/>
        <v>7</v>
      </c>
    </row>
    <row r="13">
      <c r="H13" s="241"/>
      <c r="O13" s="235">
        <v>11.0</v>
      </c>
      <c r="P13" s="238">
        <f>C192</f>
        <v>23</v>
      </c>
      <c r="Q13" s="238">
        <f>H201</f>
        <v>35</v>
      </c>
      <c r="R13" s="238">
        <f t="shared" si="1"/>
        <v>12</v>
      </c>
    </row>
    <row r="14">
      <c r="H14" s="379"/>
      <c r="O14" s="235">
        <v>12.0</v>
      </c>
      <c r="P14" s="238">
        <f>C210</f>
        <v>18.5</v>
      </c>
      <c r="Q14" s="238">
        <f>H219</f>
        <v>25</v>
      </c>
      <c r="R14" s="238">
        <f t="shared" si="1"/>
        <v>6.5</v>
      </c>
    </row>
    <row r="15">
      <c r="H15" s="379"/>
      <c r="O15" s="235">
        <v>13.0</v>
      </c>
      <c r="P15" s="238">
        <f>C228</f>
        <v>20</v>
      </c>
      <c r="Q15" s="238">
        <f>H237</f>
        <v>26</v>
      </c>
      <c r="R15" s="238">
        <f t="shared" si="1"/>
        <v>6</v>
      </c>
    </row>
    <row r="16">
      <c r="A16" s="427" t="s">
        <v>609</v>
      </c>
      <c r="B16" s="353" t="s">
        <v>795</v>
      </c>
      <c r="C16" s="256"/>
      <c r="D16" s="256"/>
      <c r="E16" s="256"/>
      <c r="F16" s="256"/>
      <c r="G16" s="256"/>
      <c r="H16" s="379"/>
      <c r="O16" s="235">
        <v>14.0</v>
      </c>
      <c r="P16" s="238">
        <f>C246</f>
        <v>25.5</v>
      </c>
      <c r="Q16" s="238">
        <f>H255</f>
        <v>39</v>
      </c>
      <c r="R16" s="238">
        <f t="shared" si="1"/>
        <v>13.5</v>
      </c>
    </row>
    <row r="17">
      <c r="A17" s="428"/>
      <c r="B17" s="355" t="s">
        <v>689</v>
      </c>
      <c r="C17" s="429">
        <v>44468.0</v>
      </c>
      <c r="D17" s="331"/>
      <c r="E17" s="355" t="s">
        <v>690</v>
      </c>
      <c r="F17" s="424" t="s">
        <v>692</v>
      </c>
      <c r="G17" s="424" t="s">
        <v>691</v>
      </c>
      <c r="H17" s="233" t="s">
        <v>791</v>
      </c>
      <c r="O17" s="235">
        <v>15.0</v>
      </c>
      <c r="P17" s="238">
        <f>C264</f>
        <v>34.5</v>
      </c>
      <c r="Q17" s="238">
        <f>H269</f>
        <v>40</v>
      </c>
      <c r="R17" s="238">
        <f t="shared" si="1"/>
        <v>5.5</v>
      </c>
    </row>
    <row r="18">
      <c r="A18" s="428"/>
      <c r="B18" s="355" t="s">
        <v>694</v>
      </c>
      <c r="C18" s="429">
        <v>44474.0</v>
      </c>
      <c r="D18" s="331"/>
      <c r="E18" s="331">
        <v>0.0</v>
      </c>
      <c r="F18" s="336">
        <f>C22</f>
        <v>12</v>
      </c>
      <c r="G18" s="336">
        <f>C22</f>
        <v>12</v>
      </c>
      <c r="H18" s="235">
        <v>0.0</v>
      </c>
      <c r="O18" s="4"/>
      <c r="P18" s="4"/>
      <c r="Q18" s="4"/>
      <c r="R18" s="4"/>
    </row>
    <row r="19">
      <c r="A19" s="428"/>
      <c r="B19" s="355" t="s">
        <v>695</v>
      </c>
      <c r="C19" s="336">
        <v>7.0</v>
      </c>
      <c r="D19" s="331"/>
      <c r="E19" s="331">
        <v>1.0</v>
      </c>
      <c r="F19" s="336">
        <f>F18-C23</f>
        <v>10.28571429</v>
      </c>
      <c r="G19" s="336">
        <v>11.0</v>
      </c>
      <c r="H19" s="235">
        <v>2.0</v>
      </c>
      <c r="O19" s="4"/>
      <c r="P19" s="4"/>
      <c r="Q19" s="4"/>
      <c r="R19" s="4"/>
    </row>
    <row r="20">
      <c r="A20" s="428"/>
      <c r="B20" s="355"/>
      <c r="C20" s="331"/>
      <c r="D20" s="331"/>
      <c r="E20" s="331">
        <v>2.0</v>
      </c>
      <c r="F20" s="336">
        <f>F19-C23</f>
        <v>8.571428571</v>
      </c>
      <c r="G20" s="336">
        <v>11.0</v>
      </c>
      <c r="H20" s="235">
        <v>0.0</v>
      </c>
      <c r="O20" s="4"/>
      <c r="P20" s="4"/>
      <c r="Q20" s="4"/>
      <c r="R20" s="4"/>
    </row>
    <row r="21">
      <c r="A21" s="428"/>
      <c r="B21" s="424" t="s">
        <v>792</v>
      </c>
      <c r="C21" s="336">
        <v>15.0</v>
      </c>
      <c r="D21" s="331"/>
      <c r="E21" s="331">
        <v>3.0</v>
      </c>
      <c r="F21" s="336">
        <f>F20-C23</f>
        <v>6.857142857</v>
      </c>
      <c r="G21" s="336">
        <v>9.0</v>
      </c>
      <c r="H21" s="235">
        <v>4.0</v>
      </c>
      <c r="O21" s="4"/>
      <c r="P21" s="4"/>
      <c r="Q21" s="4"/>
      <c r="R21" s="4"/>
    </row>
    <row r="22">
      <c r="A22" s="428"/>
      <c r="B22" s="355" t="s">
        <v>698</v>
      </c>
      <c r="C22" s="336">
        <v>12.0</v>
      </c>
      <c r="D22" s="331"/>
      <c r="E22" s="331">
        <v>4.0</v>
      </c>
      <c r="F22" s="336">
        <f>F21-C23</f>
        <v>5.142857143</v>
      </c>
      <c r="G22" s="336">
        <v>8.0</v>
      </c>
      <c r="H22" s="235">
        <v>3.0</v>
      </c>
      <c r="O22" s="4"/>
      <c r="P22" s="4"/>
      <c r="Q22" s="4"/>
      <c r="R22" s="4"/>
    </row>
    <row r="23">
      <c r="A23" s="428"/>
      <c r="B23" s="355" t="s">
        <v>699</v>
      </c>
      <c r="C23" s="336">
        <f>C22/C19</f>
        <v>1.714285714</v>
      </c>
      <c r="D23" s="331"/>
      <c r="E23" s="331">
        <v>5.0</v>
      </c>
      <c r="F23" s="336">
        <f>F22-C23</f>
        <v>3.428571429</v>
      </c>
      <c r="G23" s="336">
        <v>5.0</v>
      </c>
      <c r="H23" s="235">
        <v>6.0</v>
      </c>
      <c r="O23" s="4"/>
      <c r="P23" s="4"/>
      <c r="Q23" s="4"/>
      <c r="R23" s="4"/>
    </row>
    <row r="24">
      <c r="A24" s="428"/>
      <c r="B24" s="331"/>
      <c r="C24" s="331"/>
      <c r="D24" s="331"/>
      <c r="E24" s="331">
        <v>6.0</v>
      </c>
      <c r="F24" s="336">
        <f>F23-C23</f>
        <v>1.714285714</v>
      </c>
      <c r="G24" s="336">
        <v>2.0</v>
      </c>
      <c r="H24" s="235">
        <v>6.0</v>
      </c>
      <c r="O24" s="4"/>
      <c r="P24" s="4"/>
      <c r="Q24" s="4"/>
      <c r="R24" s="4"/>
    </row>
    <row r="25">
      <c r="A25" s="428"/>
      <c r="B25" s="239"/>
      <c r="C25" s="239"/>
      <c r="D25" s="239"/>
      <c r="E25" s="239">
        <v>7.0</v>
      </c>
      <c r="F25" s="336">
        <v>0.0</v>
      </c>
      <c r="G25" s="430">
        <v>0.0</v>
      </c>
      <c r="H25" s="445">
        <v>6.0</v>
      </c>
      <c r="O25" s="4"/>
      <c r="P25" s="4"/>
      <c r="Q25" s="4"/>
      <c r="R25" s="4"/>
    </row>
    <row r="26">
      <c r="G26" s="233" t="s">
        <v>793</v>
      </c>
      <c r="H26" s="444">
        <f>SUM(H18:H25)</f>
        <v>27</v>
      </c>
      <c r="O26" s="4"/>
      <c r="P26" s="4"/>
      <c r="Q26" s="4"/>
      <c r="R26" s="4"/>
    </row>
    <row r="27">
      <c r="G27" s="233" t="s">
        <v>811</v>
      </c>
      <c r="H27" s="233">
        <f>H26-C22</f>
        <v>15</v>
      </c>
      <c r="O27" s="4"/>
      <c r="P27" s="4"/>
      <c r="Q27" s="4"/>
      <c r="R27" s="4"/>
    </row>
    <row r="28">
      <c r="H28" s="379"/>
      <c r="O28" s="4"/>
      <c r="P28" s="4"/>
      <c r="Q28" s="4"/>
      <c r="R28" s="4"/>
    </row>
    <row r="29">
      <c r="H29" s="379"/>
      <c r="O29" s="4"/>
      <c r="P29" s="4"/>
      <c r="Q29" s="4"/>
      <c r="R29" s="4"/>
    </row>
    <row r="30">
      <c r="A30" s="433" t="s">
        <v>611</v>
      </c>
      <c r="B30" s="3" t="s">
        <v>796</v>
      </c>
      <c r="C30" s="4"/>
      <c r="D30" s="4"/>
      <c r="E30" s="4"/>
      <c r="F30" s="4"/>
      <c r="G30" s="4"/>
      <c r="H30" s="379"/>
      <c r="O30" s="4"/>
      <c r="P30" s="4"/>
      <c r="Q30" s="4"/>
      <c r="R30" s="4"/>
    </row>
    <row r="31">
      <c r="A31" s="446"/>
      <c r="B31" s="233" t="s">
        <v>689</v>
      </c>
      <c r="C31" s="423">
        <v>44482.0</v>
      </c>
      <c r="D31" s="238"/>
      <c r="E31" s="233" t="s">
        <v>690</v>
      </c>
      <c r="F31" s="424" t="s">
        <v>692</v>
      </c>
      <c r="G31" s="233" t="s">
        <v>691</v>
      </c>
      <c r="H31" s="233" t="s">
        <v>791</v>
      </c>
      <c r="O31" s="4"/>
      <c r="P31" s="4"/>
      <c r="Q31" s="4"/>
      <c r="R31" s="4"/>
    </row>
    <row r="32">
      <c r="A32" s="428"/>
      <c r="B32" s="233" t="s">
        <v>694</v>
      </c>
      <c r="C32" s="423">
        <v>44487.0</v>
      </c>
      <c r="D32" s="238"/>
      <c r="E32" s="235">
        <v>0.0</v>
      </c>
      <c r="F32" s="235">
        <v>6.0</v>
      </c>
      <c r="G32" s="235">
        <v>6.0</v>
      </c>
      <c r="H32" s="235">
        <v>0.0</v>
      </c>
      <c r="O32" s="4"/>
      <c r="P32" s="4"/>
      <c r="Q32" s="4"/>
      <c r="R32" s="4"/>
    </row>
    <row r="33">
      <c r="A33" s="428"/>
      <c r="B33" s="233" t="s">
        <v>695</v>
      </c>
      <c r="C33" s="235">
        <v>6.0</v>
      </c>
      <c r="D33" s="238"/>
      <c r="E33" s="235">
        <v>1.0</v>
      </c>
      <c r="F33" s="235">
        <v>5.0</v>
      </c>
      <c r="G33" s="235">
        <v>6.0</v>
      </c>
      <c r="H33" s="235">
        <v>0.0</v>
      </c>
      <c r="O33" s="4"/>
      <c r="P33" s="4"/>
      <c r="Q33" s="4"/>
      <c r="R33" s="4"/>
    </row>
    <row r="34">
      <c r="A34" s="428"/>
      <c r="B34" s="233"/>
      <c r="C34" s="235"/>
      <c r="D34" s="238"/>
      <c r="E34" s="235">
        <v>2.0</v>
      </c>
      <c r="F34" s="235">
        <v>4.0</v>
      </c>
      <c r="G34" s="235">
        <v>6.0</v>
      </c>
      <c r="H34" s="235">
        <v>0.0</v>
      </c>
      <c r="O34" s="4"/>
      <c r="P34" s="4"/>
      <c r="Q34" s="4"/>
      <c r="R34" s="4"/>
    </row>
    <row r="35">
      <c r="A35" s="428"/>
      <c r="B35" s="233" t="s">
        <v>792</v>
      </c>
      <c r="C35" s="235">
        <v>8.0</v>
      </c>
      <c r="D35" s="238"/>
      <c r="E35" s="235">
        <v>3.0</v>
      </c>
      <c r="F35" s="235">
        <v>3.0</v>
      </c>
      <c r="G35" s="235">
        <v>3.0</v>
      </c>
      <c r="H35" s="235">
        <v>4.0</v>
      </c>
      <c r="O35" s="4"/>
      <c r="P35" s="4"/>
      <c r="Q35" s="4"/>
      <c r="R35" s="4"/>
    </row>
    <row r="36">
      <c r="A36" s="428"/>
      <c r="B36" s="233" t="s">
        <v>698</v>
      </c>
      <c r="C36" s="235">
        <v>6.0</v>
      </c>
      <c r="D36" s="238"/>
      <c r="E36" s="235">
        <v>4.0</v>
      </c>
      <c r="F36" s="235">
        <v>2.0</v>
      </c>
      <c r="G36" s="235">
        <v>2.0</v>
      </c>
      <c r="H36" s="235">
        <v>3.0</v>
      </c>
      <c r="O36" s="4"/>
      <c r="P36" s="4"/>
      <c r="Q36" s="4"/>
      <c r="R36" s="4"/>
    </row>
    <row r="37">
      <c r="A37" s="428"/>
      <c r="B37" s="233" t="s">
        <v>699</v>
      </c>
      <c r="C37" s="235">
        <v>1.0</v>
      </c>
      <c r="D37" s="238"/>
      <c r="E37" s="235">
        <v>5.0</v>
      </c>
      <c r="F37" s="235">
        <v>1.0</v>
      </c>
      <c r="G37" s="235">
        <v>1.0</v>
      </c>
      <c r="H37" s="235">
        <v>2.0</v>
      </c>
      <c r="O37" s="4"/>
      <c r="P37" s="4"/>
      <c r="Q37" s="4"/>
      <c r="R37" s="4"/>
    </row>
    <row r="38">
      <c r="A38" s="428"/>
      <c r="B38" s="238"/>
      <c r="C38" s="238"/>
      <c r="D38" s="238"/>
      <c r="E38" s="235">
        <v>6.0</v>
      </c>
      <c r="F38" s="235">
        <v>0.0</v>
      </c>
      <c r="G38" s="235">
        <v>0.0</v>
      </c>
      <c r="H38" s="235">
        <v>2.0</v>
      </c>
      <c r="O38" s="4"/>
      <c r="P38" s="4"/>
      <c r="Q38" s="4"/>
      <c r="R38" s="4"/>
    </row>
    <row r="39">
      <c r="A39" s="325"/>
      <c r="G39" s="233" t="s">
        <v>793</v>
      </c>
      <c r="H39" s="444">
        <f>SUM(H32:H38)</f>
        <v>11</v>
      </c>
      <c r="O39" s="4"/>
      <c r="P39" s="4"/>
      <c r="Q39" s="4"/>
      <c r="R39" s="4"/>
    </row>
    <row r="40">
      <c r="G40" s="233" t="s">
        <v>811</v>
      </c>
      <c r="H40" s="233">
        <v>5.0</v>
      </c>
      <c r="O40" s="4"/>
      <c r="P40" s="4"/>
      <c r="Q40" s="4"/>
      <c r="R40" s="4"/>
    </row>
    <row r="41">
      <c r="H41" s="379"/>
      <c r="O41" s="4"/>
      <c r="P41" s="4"/>
      <c r="Q41" s="4"/>
      <c r="R41" s="4"/>
    </row>
    <row r="42">
      <c r="H42" s="379"/>
      <c r="O42" s="4"/>
      <c r="P42" s="4"/>
      <c r="Q42" s="4"/>
      <c r="R42" s="4"/>
    </row>
    <row r="43">
      <c r="H43" s="379"/>
      <c r="O43" s="4"/>
      <c r="P43" s="4"/>
      <c r="Q43" s="4"/>
      <c r="R43" s="4"/>
    </row>
    <row r="44">
      <c r="H44" s="379"/>
      <c r="O44" s="4"/>
      <c r="P44" s="4"/>
      <c r="Q44" s="4"/>
      <c r="R44" s="4"/>
    </row>
    <row r="45">
      <c r="A45" s="434" t="s">
        <v>612</v>
      </c>
      <c r="B45" s="3" t="s">
        <v>812</v>
      </c>
      <c r="C45" s="3" t="s">
        <v>813</v>
      </c>
      <c r="D45" s="4"/>
      <c r="E45" s="4"/>
      <c r="F45" s="4"/>
      <c r="G45" s="4"/>
      <c r="H45" s="379"/>
      <c r="O45" s="4"/>
      <c r="P45" s="4"/>
      <c r="Q45" s="4"/>
      <c r="R45" s="4"/>
    </row>
    <row r="46">
      <c r="B46" s="233" t="s">
        <v>689</v>
      </c>
      <c r="C46" s="423">
        <v>44490.0</v>
      </c>
      <c r="D46" s="238"/>
      <c r="E46" s="233" t="s">
        <v>690</v>
      </c>
      <c r="F46" s="424" t="s">
        <v>692</v>
      </c>
      <c r="G46" s="233" t="s">
        <v>691</v>
      </c>
      <c r="H46" s="233" t="s">
        <v>791</v>
      </c>
      <c r="O46" s="4"/>
      <c r="P46" s="4"/>
      <c r="Q46" s="4"/>
      <c r="R46" s="4"/>
    </row>
    <row r="47">
      <c r="A47" s="446"/>
      <c r="B47" s="233" t="s">
        <v>694</v>
      </c>
      <c r="C47" s="423">
        <v>44495.0</v>
      </c>
      <c r="D47" s="238"/>
      <c r="E47" s="235">
        <v>0.0</v>
      </c>
      <c r="F47" s="235">
        <f>C51</f>
        <v>14</v>
      </c>
      <c r="G47" s="235">
        <f>C51</f>
        <v>14</v>
      </c>
      <c r="H47" s="235">
        <v>0.0</v>
      </c>
      <c r="O47" s="4"/>
      <c r="P47" s="4"/>
      <c r="Q47" s="4"/>
      <c r="R47" s="4"/>
    </row>
    <row r="48">
      <c r="A48" s="428"/>
      <c r="B48" s="233" t="s">
        <v>695</v>
      </c>
      <c r="C48" s="235">
        <v>6.0</v>
      </c>
      <c r="D48" s="238"/>
      <c r="E48" s="235">
        <v>1.0</v>
      </c>
      <c r="F48" s="235">
        <f>F47-C52</f>
        <v>11.66666667</v>
      </c>
      <c r="G48" s="235">
        <v>14.0</v>
      </c>
      <c r="H48" s="235">
        <v>0.0</v>
      </c>
      <c r="O48" s="4"/>
      <c r="P48" s="4"/>
      <c r="Q48" s="4"/>
      <c r="R48" s="4"/>
    </row>
    <row r="49">
      <c r="A49" s="428"/>
      <c r="B49" s="233"/>
      <c r="C49" s="235"/>
      <c r="D49" s="238"/>
      <c r="E49" s="235">
        <v>2.0</v>
      </c>
      <c r="F49" s="235">
        <f>F48-C52</f>
        <v>9.333333333</v>
      </c>
      <c r="G49" s="235">
        <v>13.0</v>
      </c>
      <c r="H49" s="235">
        <v>2.0</v>
      </c>
      <c r="O49" s="4"/>
      <c r="P49" s="4"/>
      <c r="Q49" s="4"/>
      <c r="R49" s="4"/>
    </row>
    <row r="50">
      <c r="A50" s="428"/>
      <c r="B50" s="233" t="s">
        <v>792</v>
      </c>
      <c r="C50" s="235">
        <v>18.0</v>
      </c>
      <c r="D50" s="238"/>
      <c r="E50" s="235">
        <v>3.0</v>
      </c>
      <c r="F50" s="235">
        <f>F49-C52</f>
        <v>7</v>
      </c>
      <c r="G50" s="235">
        <v>11.0</v>
      </c>
      <c r="H50" s="235">
        <v>2.5</v>
      </c>
      <c r="O50" s="4"/>
      <c r="P50" s="4"/>
      <c r="Q50" s="4"/>
      <c r="R50" s="4"/>
    </row>
    <row r="51">
      <c r="A51" s="428"/>
      <c r="B51" s="233" t="s">
        <v>698</v>
      </c>
      <c r="C51" s="235">
        <v>14.0</v>
      </c>
      <c r="D51" s="238"/>
      <c r="E51" s="235">
        <v>4.0</v>
      </c>
      <c r="F51" s="235">
        <f>F50-C52</f>
        <v>4.666666667</v>
      </c>
      <c r="G51" s="235">
        <v>7.0</v>
      </c>
      <c r="H51" s="235">
        <v>4.0</v>
      </c>
      <c r="O51" s="4"/>
      <c r="P51" s="4"/>
      <c r="Q51" s="4"/>
      <c r="R51" s="4"/>
    </row>
    <row r="52">
      <c r="A52" s="428"/>
      <c r="B52" s="233" t="s">
        <v>699</v>
      </c>
      <c r="C52" s="235">
        <f>C51/C48</f>
        <v>2.333333333</v>
      </c>
      <c r="D52" s="238"/>
      <c r="E52" s="235">
        <v>5.0</v>
      </c>
      <c r="F52" s="235">
        <f>F51-C52</f>
        <v>2.333333333</v>
      </c>
      <c r="G52" s="235">
        <v>4.0</v>
      </c>
      <c r="H52" s="235">
        <v>3.5</v>
      </c>
      <c r="O52" s="4"/>
      <c r="P52" s="4"/>
      <c r="Q52" s="4"/>
      <c r="R52" s="4"/>
    </row>
    <row r="53">
      <c r="A53" s="428"/>
      <c r="B53" s="238"/>
      <c r="C53" s="238"/>
      <c r="D53" s="238"/>
      <c r="E53" s="235">
        <v>6.0</v>
      </c>
      <c r="F53" s="235">
        <f>0</f>
        <v>0</v>
      </c>
      <c r="G53" s="235">
        <v>0.0</v>
      </c>
      <c r="H53" s="235">
        <v>8.0</v>
      </c>
      <c r="O53" s="4"/>
      <c r="P53" s="4"/>
      <c r="Q53" s="4"/>
      <c r="R53" s="4"/>
    </row>
    <row r="54">
      <c r="A54" s="325"/>
      <c r="G54" s="233" t="s">
        <v>793</v>
      </c>
      <c r="H54" s="444">
        <f>SUM(H47:H53)</f>
        <v>20</v>
      </c>
      <c r="O54" s="4"/>
      <c r="P54" s="4"/>
      <c r="Q54" s="4"/>
      <c r="R54" s="4"/>
    </row>
    <row r="55">
      <c r="A55" s="325"/>
      <c r="G55" s="233" t="s">
        <v>811</v>
      </c>
      <c r="H55" s="233">
        <f>H54-C51</f>
        <v>6</v>
      </c>
      <c r="O55" s="4"/>
      <c r="P55" s="4"/>
      <c r="Q55" s="4"/>
      <c r="R55" s="4"/>
    </row>
    <row r="56">
      <c r="H56" s="379"/>
      <c r="O56" s="4"/>
      <c r="P56" s="4"/>
      <c r="Q56" s="4"/>
      <c r="R56" s="4"/>
    </row>
    <row r="57">
      <c r="H57" s="379"/>
      <c r="O57" s="4"/>
      <c r="P57" s="4"/>
      <c r="Q57" s="4"/>
      <c r="R57" s="4"/>
    </row>
    <row r="58">
      <c r="H58" s="379"/>
      <c r="O58" s="4"/>
      <c r="P58" s="4"/>
      <c r="Q58" s="4"/>
      <c r="R58" s="4"/>
    </row>
    <row r="59">
      <c r="A59" s="435" t="s">
        <v>613</v>
      </c>
      <c r="B59" s="353" t="s">
        <v>798</v>
      </c>
      <c r="C59" s="353" t="s">
        <v>799</v>
      </c>
      <c r="D59" s="353" t="s">
        <v>800</v>
      </c>
      <c r="E59" s="256"/>
      <c r="F59" s="256"/>
      <c r="G59" s="256"/>
      <c r="H59" s="379"/>
      <c r="O59" s="4"/>
      <c r="P59" s="4"/>
      <c r="Q59" s="4"/>
      <c r="R59" s="4"/>
    </row>
    <row r="60">
      <c r="A60" s="428"/>
      <c r="B60" s="355" t="s">
        <v>689</v>
      </c>
      <c r="C60" s="356">
        <v>44505.0</v>
      </c>
      <c r="D60" s="331"/>
      <c r="E60" s="355" t="s">
        <v>690</v>
      </c>
      <c r="F60" s="424" t="s">
        <v>692</v>
      </c>
      <c r="G60" s="424" t="s">
        <v>691</v>
      </c>
      <c r="H60" s="233" t="s">
        <v>791</v>
      </c>
      <c r="O60" s="4"/>
      <c r="P60" s="4"/>
      <c r="Q60" s="4"/>
      <c r="R60" s="4"/>
    </row>
    <row r="61">
      <c r="A61" s="428"/>
      <c r="B61" s="355" t="s">
        <v>694</v>
      </c>
      <c r="C61" s="356">
        <v>44512.0</v>
      </c>
      <c r="D61" s="331"/>
      <c r="E61" s="331">
        <v>0.0</v>
      </c>
      <c r="F61" s="336">
        <f>C65</f>
        <v>14</v>
      </c>
      <c r="G61" s="336">
        <v>14.0</v>
      </c>
      <c r="H61" s="235">
        <v>0.0</v>
      </c>
      <c r="O61" s="4"/>
      <c r="P61" s="4"/>
      <c r="Q61" s="4"/>
      <c r="R61" s="4"/>
    </row>
    <row r="62">
      <c r="A62" s="428"/>
      <c r="B62" s="355" t="s">
        <v>695</v>
      </c>
      <c r="C62" s="336">
        <v>8.0</v>
      </c>
      <c r="D62" s="331"/>
      <c r="E62" s="331">
        <v>1.0</v>
      </c>
      <c r="F62" s="336">
        <f>F61-C66</f>
        <v>12.25</v>
      </c>
      <c r="G62" s="336">
        <v>13.5</v>
      </c>
      <c r="H62" s="235">
        <v>1.0</v>
      </c>
      <c r="O62" s="4"/>
      <c r="P62" s="4"/>
      <c r="Q62" s="4"/>
      <c r="R62" s="4"/>
    </row>
    <row r="63">
      <c r="A63" s="428"/>
      <c r="B63" s="355"/>
      <c r="C63" s="331"/>
      <c r="D63" s="331"/>
      <c r="E63" s="331">
        <v>2.0</v>
      </c>
      <c r="F63" s="336">
        <f>F62-C66</f>
        <v>10.5</v>
      </c>
      <c r="G63" s="336">
        <v>13.5</v>
      </c>
      <c r="H63" s="235">
        <v>0.0</v>
      </c>
      <c r="O63" s="4"/>
      <c r="P63" s="4"/>
      <c r="Q63" s="4"/>
      <c r="R63" s="4"/>
    </row>
    <row r="64">
      <c r="A64" s="428"/>
      <c r="B64" s="424" t="s">
        <v>792</v>
      </c>
      <c r="C64" s="336">
        <v>16.0</v>
      </c>
      <c r="D64" s="331"/>
      <c r="E64" s="331">
        <v>3.0</v>
      </c>
      <c r="F64" s="336">
        <f>F63-C66</f>
        <v>8.75</v>
      </c>
      <c r="G64" s="336">
        <v>13.5</v>
      </c>
      <c r="H64" s="235">
        <v>0.0</v>
      </c>
      <c r="O64" s="4"/>
      <c r="P64" s="4"/>
      <c r="Q64" s="4"/>
      <c r="R64" s="4"/>
    </row>
    <row r="65">
      <c r="A65" s="428"/>
      <c r="B65" s="355" t="s">
        <v>698</v>
      </c>
      <c r="C65" s="336">
        <v>14.0</v>
      </c>
      <c r="D65" s="331"/>
      <c r="E65" s="331">
        <v>4.0</v>
      </c>
      <c r="F65" s="336">
        <f>F64-C66</f>
        <v>7</v>
      </c>
      <c r="G65" s="336">
        <v>13.0</v>
      </c>
      <c r="H65" s="235">
        <v>1.5</v>
      </c>
      <c r="O65" s="4"/>
      <c r="P65" s="4"/>
      <c r="Q65" s="4"/>
      <c r="R65" s="4"/>
    </row>
    <row r="66">
      <c r="A66" s="428"/>
      <c r="B66" s="355" t="s">
        <v>699</v>
      </c>
      <c r="C66" s="336">
        <f>C65/C62</f>
        <v>1.75</v>
      </c>
      <c r="D66" s="331"/>
      <c r="E66" s="331">
        <v>5.0</v>
      </c>
      <c r="F66" s="336">
        <f>F65-C66</f>
        <v>5.25</v>
      </c>
      <c r="G66" s="336">
        <v>13.0</v>
      </c>
      <c r="H66" s="235">
        <v>0.0</v>
      </c>
      <c r="O66" s="4"/>
      <c r="P66" s="4"/>
      <c r="Q66" s="4"/>
      <c r="R66" s="4"/>
    </row>
    <row r="67">
      <c r="A67" s="428"/>
      <c r="B67" s="331"/>
      <c r="C67" s="331"/>
      <c r="D67" s="331"/>
      <c r="E67" s="336">
        <v>6.0</v>
      </c>
      <c r="F67" s="336">
        <f>F66-C66</f>
        <v>3.5</v>
      </c>
      <c r="G67" s="336">
        <v>12.0</v>
      </c>
      <c r="H67" s="235">
        <v>2.0</v>
      </c>
      <c r="O67" s="4"/>
      <c r="P67" s="4"/>
      <c r="Q67" s="4"/>
      <c r="R67" s="4"/>
    </row>
    <row r="68">
      <c r="A68" s="325"/>
      <c r="B68" s="239"/>
      <c r="C68" s="239"/>
      <c r="D68" s="239"/>
      <c r="E68" s="243">
        <v>7.0</v>
      </c>
      <c r="F68" s="243">
        <f>F67-C66</f>
        <v>1.75</v>
      </c>
      <c r="G68" s="243">
        <v>10.5</v>
      </c>
      <c r="H68" s="235">
        <v>3.0</v>
      </c>
      <c r="O68" s="4"/>
      <c r="P68" s="4"/>
      <c r="Q68" s="4"/>
      <c r="R68" s="4"/>
    </row>
    <row r="69">
      <c r="A69" s="325"/>
      <c r="B69" s="239"/>
      <c r="C69" s="239"/>
      <c r="D69" s="239"/>
      <c r="E69" s="243">
        <v>8.0</v>
      </c>
      <c r="F69" s="243">
        <f>0</f>
        <v>0</v>
      </c>
      <c r="G69" s="243">
        <f>G68-3.5</f>
        <v>7</v>
      </c>
      <c r="H69" s="235">
        <v>4.0</v>
      </c>
      <c r="O69" s="4"/>
      <c r="P69" s="4"/>
      <c r="Q69" s="4"/>
      <c r="R69" s="4"/>
    </row>
    <row r="70">
      <c r="G70" s="425" t="s">
        <v>793</v>
      </c>
      <c r="H70" s="432">
        <f>SUM(H61:H69)</f>
        <v>11.5</v>
      </c>
      <c r="O70" s="4"/>
      <c r="P70" s="4"/>
      <c r="Q70" s="4"/>
      <c r="R70" s="4"/>
    </row>
    <row r="71">
      <c r="G71" s="425" t="s">
        <v>794</v>
      </c>
      <c r="H71" s="426">
        <f>H70-C65</f>
        <v>-2.5</v>
      </c>
      <c r="O71" s="4"/>
      <c r="P71" s="4"/>
      <c r="Q71" s="4"/>
      <c r="R71" s="4"/>
    </row>
    <row r="72">
      <c r="H72" s="379"/>
      <c r="O72" s="4"/>
      <c r="P72" s="4"/>
      <c r="Q72" s="4"/>
      <c r="R72" s="4"/>
    </row>
    <row r="73">
      <c r="H73" s="379"/>
      <c r="O73" s="4"/>
      <c r="P73" s="4"/>
      <c r="Q73" s="4"/>
      <c r="R73" s="4"/>
    </row>
    <row r="74">
      <c r="H74" s="379"/>
      <c r="O74" s="4"/>
      <c r="P74" s="4"/>
      <c r="Q74" s="4"/>
      <c r="R74" s="4"/>
    </row>
    <row r="75">
      <c r="A75" s="411" t="s">
        <v>618</v>
      </c>
      <c r="B75" s="353" t="s">
        <v>801</v>
      </c>
      <c r="C75" s="353" t="s">
        <v>802</v>
      </c>
      <c r="D75" s="353"/>
      <c r="E75" s="256"/>
      <c r="F75" s="256"/>
      <c r="G75" s="256"/>
      <c r="H75" s="379"/>
      <c r="O75" s="4"/>
      <c r="P75" s="4"/>
      <c r="Q75" s="4"/>
      <c r="R75" s="4"/>
    </row>
    <row r="76">
      <c r="A76" s="428"/>
      <c r="B76" s="355" t="s">
        <v>689</v>
      </c>
      <c r="C76" s="356">
        <v>44514.0</v>
      </c>
      <c r="D76" s="331"/>
      <c r="E76" s="355" t="s">
        <v>690</v>
      </c>
      <c r="F76" s="424" t="s">
        <v>692</v>
      </c>
      <c r="G76" s="424" t="s">
        <v>691</v>
      </c>
      <c r="H76" s="233" t="s">
        <v>791</v>
      </c>
      <c r="O76" s="4"/>
      <c r="P76" s="4"/>
      <c r="Q76" s="4"/>
      <c r="R76" s="4"/>
    </row>
    <row r="77">
      <c r="A77" s="428"/>
      <c r="B77" s="355" t="s">
        <v>694</v>
      </c>
      <c r="C77" s="356">
        <v>44519.0</v>
      </c>
      <c r="D77" s="331"/>
      <c r="E77" s="331">
        <v>0.0</v>
      </c>
      <c r="F77" s="336">
        <f>C81</f>
        <v>19</v>
      </c>
      <c r="G77" s="336">
        <v>19.0</v>
      </c>
      <c r="H77" s="235">
        <v>0.0</v>
      </c>
      <c r="O77" s="4"/>
      <c r="P77" s="4"/>
      <c r="Q77" s="4"/>
      <c r="R77" s="4"/>
    </row>
    <row r="78">
      <c r="A78" s="428"/>
      <c r="B78" s="355" t="s">
        <v>695</v>
      </c>
      <c r="C78" s="336">
        <v>10.0</v>
      </c>
      <c r="D78" s="331"/>
      <c r="E78" s="331">
        <v>1.0</v>
      </c>
      <c r="F78" s="336">
        <f>F77-C82</f>
        <v>17.1</v>
      </c>
      <c r="G78" s="336">
        <f>G77-0.5</f>
        <v>18.5</v>
      </c>
      <c r="H78" s="235">
        <v>1.5</v>
      </c>
      <c r="O78" s="4"/>
      <c r="P78" s="4"/>
      <c r="Q78" s="4"/>
      <c r="R78" s="4"/>
    </row>
    <row r="79">
      <c r="A79" s="428"/>
      <c r="B79" s="355"/>
      <c r="C79" s="331"/>
      <c r="D79" s="331"/>
      <c r="E79" s="331">
        <v>2.0</v>
      </c>
      <c r="F79" s="336">
        <f>F78-C82</f>
        <v>15.2</v>
      </c>
      <c r="G79" s="336">
        <f>G78-1</f>
        <v>17.5</v>
      </c>
      <c r="H79" s="235">
        <v>2.0</v>
      </c>
      <c r="O79" s="4"/>
      <c r="P79" s="4"/>
      <c r="Q79" s="4"/>
      <c r="R79" s="4"/>
    </row>
    <row r="80">
      <c r="A80" s="428"/>
      <c r="B80" s="424" t="s">
        <v>792</v>
      </c>
      <c r="C80" s="336">
        <v>20.0</v>
      </c>
      <c r="D80" s="331"/>
      <c r="E80" s="331">
        <v>3.0</v>
      </c>
      <c r="F80" s="336">
        <f>F79-C82</f>
        <v>13.3</v>
      </c>
      <c r="G80" s="336">
        <f>G79-2.5</f>
        <v>15</v>
      </c>
      <c r="H80" s="235">
        <v>2.0</v>
      </c>
      <c r="O80" s="4"/>
      <c r="P80" s="4"/>
      <c r="Q80" s="4"/>
      <c r="R80" s="4"/>
    </row>
    <row r="81">
      <c r="A81" s="428"/>
      <c r="B81" s="355" t="s">
        <v>698</v>
      </c>
      <c r="C81" s="336">
        <v>19.0</v>
      </c>
      <c r="D81" s="331"/>
      <c r="E81" s="331">
        <v>4.0</v>
      </c>
      <c r="F81" s="336">
        <f>F80-C82</f>
        <v>11.4</v>
      </c>
      <c r="G81" s="336">
        <f t="shared" ref="G81:G82" si="3">G80-0</f>
        <v>15</v>
      </c>
      <c r="H81" s="235">
        <v>0.0</v>
      </c>
      <c r="O81" s="4"/>
      <c r="P81" s="4"/>
      <c r="Q81" s="4"/>
      <c r="R81" s="4"/>
    </row>
    <row r="82">
      <c r="A82" s="428"/>
      <c r="B82" s="355" t="s">
        <v>699</v>
      </c>
      <c r="C82" s="336">
        <f>C81/C78</f>
        <v>1.9</v>
      </c>
      <c r="D82" s="331"/>
      <c r="E82" s="331">
        <v>5.0</v>
      </c>
      <c r="F82" s="336">
        <f>F81-C82</f>
        <v>9.5</v>
      </c>
      <c r="G82" s="336">
        <f t="shared" si="3"/>
        <v>15</v>
      </c>
      <c r="H82" s="235">
        <v>0.0</v>
      </c>
      <c r="O82" s="4"/>
      <c r="P82" s="4"/>
      <c r="Q82" s="4"/>
      <c r="R82" s="4"/>
    </row>
    <row r="83">
      <c r="A83" s="428"/>
      <c r="B83" s="331"/>
      <c r="C83" s="331"/>
      <c r="D83" s="331"/>
      <c r="E83" s="336">
        <v>6.0</v>
      </c>
      <c r="F83" s="336">
        <f>F82-C82</f>
        <v>7.6</v>
      </c>
      <c r="G83" s="336">
        <f t="shared" ref="G83:G84" si="4">G82-1</f>
        <v>14</v>
      </c>
      <c r="H83" s="235">
        <v>2.0</v>
      </c>
      <c r="O83" s="4"/>
      <c r="P83" s="4"/>
      <c r="Q83" s="4"/>
      <c r="R83" s="4"/>
    </row>
    <row r="84">
      <c r="A84" s="325"/>
      <c r="B84" s="240"/>
      <c r="C84" s="240"/>
      <c r="D84" s="240"/>
      <c r="E84" s="243">
        <v>7.0</v>
      </c>
      <c r="F84" s="243">
        <f>F83-C82</f>
        <v>5.7</v>
      </c>
      <c r="G84" s="243">
        <f t="shared" si="4"/>
        <v>13</v>
      </c>
      <c r="H84" s="235">
        <v>2.0</v>
      </c>
      <c r="O84" s="4"/>
      <c r="P84" s="4"/>
      <c r="Q84" s="4"/>
      <c r="R84" s="4"/>
    </row>
    <row r="85">
      <c r="A85" s="325"/>
      <c r="B85" s="240"/>
      <c r="C85" s="240"/>
      <c r="D85" s="240"/>
      <c r="E85" s="243">
        <v>8.0</v>
      </c>
      <c r="F85" s="243">
        <f>F84-C82</f>
        <v>3.8</v>
      </c>
      <c r="G85" s="243">
        <v>13.0</v>
      </c>
      <c r="H85" s="235">
        <v>0.0</v>
      </c>
      <c r="O85" s="4"/>
      <c r="P85" s="4"/>
      <c r="Q85" s="4"/>
      <c r="R85" s="4"/>
    </row>
    <row r="86">
      <c r="A86" s="325"/>
      <c r="B86" s="240"/>
      <c r="C86" s="240"/>
      <c r="D86" s="240"/>
      <c r="E86" s="243">
        <v>9.0</v>
      </c>
      <c r="F86" s="243">
        <f>F85-C82</f>
        <v>1.9</v>
      </c>
      <c r="G86" s="243">
        <f>G85-1</f>
        <v>12</v>
      </c>
      <c r="H86" s="235">
        <v>2.5</v>
      </c>
      <c r="O86" s="4"/>
      <c r="P86" s="4"/>
      <c r="Q86" s="4"/>
      <c r="R86" s="4"/>
    </row>
    <row r="87">
      <c r="A87" s="325"/>
      <c r="B87" s="240"/>
      <c r="C87" s="240"/>
      <c r="D87" s="240"/>
      <c r="E87" s="243">
        <v>10.0</v>
      </c>
      <c r="F87" s="243">
        <f>F86-C82</f>
        <v>0</v>
      </c>
      <c r="G87" s="243">
        <f>G86-6</f>
        <v>6</v>
      </c>
      <c r="H87" s="235">
        <v>5.5</v>
      </c>
      <c r="O87" s="4"/>
      <c r="P87" s="4"/>
      <c r="Q87" s="4"/>
      <c r="R87" s="4"/>
    </row>
    <row r="88">
      <c r="G88" s="425" t="s">
        <v>793</v>
      </c>
      <c r="H88" s="432">
        <f>SUM(H77:H87)</f>
        <v>17.5</v>
      </c>
      <c r="O88" s="4"/>
      <c r="P88" s="4"/>
      <c r="Q88" s="4"/>
      <c r="R88" s="4"/>
    </row>
    <row r="89">
      <c r="G89" s="425" t="s">
        <v>794</v>
      </c>
      <c r="H89" s="426">
        <f>H88-C81</f>
        <v>-1.5</v>
      </c>
      <c r="O89" s="4"/>
      <c r="P89" s="4"/>
      <c r="Q89" s="4"/>
      <c r="R89" s="4"/>
    </row>
    <row r="90">
      <c r="H90" s="379"/>
      <c r="O90" s="4"/>
      <c r="P90" s="4"/>
      <c r="Q90" s="4"/>
      <c r="R90" s="4"/>
    </row>
    <row r="91">
      <c r="H91" s="379"/>
      <c r="O91" s="4"/>
      <c r="P91" s="4"/>
      <c r="Q91" s="4"/>
      <c r="R91" s="4"/>
    </row>
    <row r="92">
      <c r="A92" s="392" t="s">
        <v>621</v>
      </c>
      <c r="B92" s="353" t="s">
        <v>803</v>
      </c>
      <c r="C92" s="353" t="s">
        <v>804</v>
      </c>
      <c r="D92" s="353"/>
      <c r="E92" s="256"/>
      <c r="F92" s="256"/>
      <c r="G92" s="256"/>
      <c r="H92" s="379"/>
      <c r="O92" s="4"/>
      <c r="P92" s="4"/>
      <c r="Q92" s="4"/>
      <c r="R92" s="4"/>
    </row>
    <row r="93">
      <c r="A93" s="428"/>
      <c r="B93" s="355" t="s">
        <v>689</v>
      </c>
      <c r="C93" s="356">
        <v>44529.0</v>
      </c>
      <c r="D93" s="331"/>
      <c r="E93" s="355" t="s">
        <v>690</v>
      </c>
      <c r="F93" s="424" t="s">
        <v>692</v>
      </c>
      <c r="G93" s="424" t="s">
        <v>691</v>
      </c>
      <c r="H93" s="233" t="s">
        <v>791</v>
      </c>
      <c r="O93" s="4"/>
      <c r="P93" s="4"/>
      <c r="Q93" s="4"/>
      <c r="R93" s="4"/>
    </row>
    <row r="94">
      <c r="A94" s="428"/>
      <c r="B94" s="355" t="s">
        <v>694</v>
      </c>
      <c r="C94" s="356">
        <v>44544.0</v>
      </c>
      <c r="D94" s="331"/>
      <c r="E94" s="331">
        <v>0.0</v>
      </c>
      <c r="F94" s="336">
        <f>C98</f>
        <v>20</v>
      </c>
      <c r="G94" s="336">
        <v>20.0</v>
      </c>
      <c r="H94" s="235">
        <v>0.0</v>
      </c>
      <c r="O94" s="4"/>
      <c r="P94" s="4"/>
      <c r="Q94" s="4"/>
      <c r="R94" s="4"/>
    </row>
    <row r="95">
      <c r="A95" s="428"/>
      <c r="B95" s="355" t="s">
        <v>695</v>
      </c>
      <c r="C95" s="336">
        <f>C94-C93+1</f>
        <v>16</v>
      </c>
      <c r="D95" s="331"/>
      <c r="E95" s="331">
        <v>1.0</v>
      </c>
      <c r="F95" s="336">
        <f>F94-C99</f>
        <v>18.75</v>
      </c>
      <c r="G95" s="336">
        <v>19.0</v>
      </c>
      <c r="H95" s="235">
        <v>2.0</v>
      </c>
      <c r="O95" s="4"/>
      <c r="P95" s="4"/>
      <c r="Q95" s="4"/>
      <c r="R95" s="4"/>
    </row>
    <row r="96">
      <c r="A96" s="428"/>
      <c r="B96" s="355"/>
      <c r="C96" s="331"/>
      <c r="D96" s="331"/>
      <c r="E96" s="331">
        <v>2.0</v>
      </c>
      <c r="F96" s="336">
        <f>F95-C99</f>
        <v>17.5</v>
      </c>
      <c r="G96" s="336">
        <v>19.0</v>
      </c>
      <c r="H96" s="235">
        <v>0.0</v>
      </c>
      <c r="O96" s="4"/>
      <c r="P96" s="4"/>
      <c r="Q96" s="4"/>
      <c r="R96" s="4"/>
    </row>
    <row r="97">
      <c r="A97" s="428"/>
      <c r="B97" s="424" t="s">
        <v>792</v>
      </c>
      <c r="C97" s="336">
        <v>22.0</v>
      </c>
      <c r="D97" s="331"/>
      <c r="E97" s="331">
        <v>3.0</v>
      </c>
      <c r="F97" s="336">
        <f>F96-C99</f>
        <v>16.25</v>
      </c>
      <c r="G97" s="336">
        <f t="shared" ref="G97:G98" si="5">G96-0.25</f>
        <v>18.75</v>
      </c>
      <c r="H97" s="235">
        <v>2.0</v>
      </c>
      <c r="O97" s="4"/>
      <c r="P97" s="4"/>
      <c r="Q97" s="4"/>
      <c r="R97" s="4"/>
    </row>
    <row r="98">
      <c r="A98" s="428"/>
      <c r="B98" s="355" t="s">
        <v>698</v>
      </c>
      <c r="C98" s="336">
        <v>20.0</v>
      </c>
      <c r="D98" s="331"/>
      <c r="E98" s="331">
        <v>4.0</v>
      </c>
      <c r="F98" s="336">
        <f>F97-C99</f>
        <v>15</v>
      </c>
      <c r="G98" s="336">
        <f t="shared" si="5"/>
        <v>18.5</v>
      </c>
      <c r="H98" s="235">
        <v>2.0</v>
      </c>
      <c r="O98" s="4"/>
      <c r="P98" s="4"/>
      <c r="Q98" s="4"/>
      <c r="R98" s="4"/>
    </row>
    <row r="99">
      <c r="A99" s="428"/>
      <c r="B99" s="355" t="s">
        <v>699</v>
      </c>
      <c r="C99" s="336">
        <f>C98/C95</f>
        <v>1.25</v>
      </c>
      <c r="D99" s="331"/>
      <c r="E99" s="331">
        <v>5.0</v>
      </c>
      <c r="F99" s="336">
        <f>F98-C99</f>
        <v>13.75</v>
      </c>
      <c r="G99" s="336">
        <f t="shared" ref="G99:G101" si="6">G98</f>
        <v>18.5</v>
      </c>
      <c r="H99" s="235">
        <v>0.0</v>
      </c>
      <c r="O99" s="4"/>
      <c r="P99" s="4"/>
      <c r="Q99" s="4"/>
      <c r="R99" s="4"/>
    </row>
    <row r="100">
      <c r="A100" s="428"/>
      <c r="B100" s="331"/>
      <c r="C100" s="331"/>
      <c r="D100" s="331"/>
      <c r="E100" s="336">
        <v>6.0</v>
      </c>
      <c r="F100" s="336">
        <f>F99-C99</f>
        <v>12.5</v>
      </c>
      <c r="G100" s="336">
        <f t="shared" si="6"/>
        <v>18.5</v>
      </c>
      <c r="H100" s="235">
        <v>0.0</v>
      </c>
      <c r="O100" s="4"/>
      <c r="P100" s="4"/>
      <c r="Q100" s="4"/>
      <c r="R100" s="4"/>
    </row>
    <row r="101">
      <c r="A101" s="325"/>
      <c r="B101" s="240"/>
      <c r="C101" s="240"/>
      <c r="D101" s="240"/>
      <c r="E101" s="243">
        <v>7.0</v>
      </c>
      <c r="F101" s="243">
        <f>F100-C99</f>
        <v>11.25</v>
      </c>
      <c r="G101" s="243">
        <f t="shared" si="6"/>
        <v>18.5</v>
      </c>
      <c r="H101" s="235">
        <v>0.0</v>
      </c>
      <c r="O101" s="4"/>
      <c r="P101" s="4"/>
      <c r="Q101" s="4"/>
      <c r="R101" s="4"/>
    </row>
    <row r="102">
      <c r="A102" s="325"/>
      <c r="B102" s="240"/>
      <c r="C102" s="240"/>
      <c r="D102" s="240"/>
      <c r="E102" s="243">
        <v>8.0</v>
      </c>
      <c r="F102" s="243">
        <f>F101-C99</f>
        <v>10</v>
      </c>
      <c r="G102" s="243">
        <f>G101-0.5</f>
        <v>18</v>
      </c>
      <c r="H102" s="235">
        <v>5.0</v>
      </c>
      <c r="O102" s="4"/>
      <c r="P102" s="4"/>
      <c r="Q102" s="4"/>
      <c r="R102" s="4"/>
    </row>
    <row r="103">
      <c r="A103" s="325"/>
      <c r="B103" s="240"/>
      <c r="C103" s="240"/>
      <c r="D103" s="240"/>
      <c r="E103" s="243">
        <v>9.0</v>
      </c>
      <c r="F103" s="243">
        <f>F102-C99</f>
        <v>8.75</v>
      </c>
      <c r="G103" s="243">
        <f>G102-2</f>
        <v>16</v>
      </c>
      <c r="H103" s="235">
        <v>6.0</v>
      </c>
      <c r="O103" s="4"/>
      <c r="P103" s="4"/>
      <c r="Q103" s="4"/>
      <c r="R103" s="4"/>
    </row>
    <row r="104">
      <c r="A104" s="325"/>
      <c r="B104" s="240"/>
      <c r="C104" s="240"/>
      <c r="D104" s="240"/>
      <c r="E104" s="243">
        <v>10.0</v>
      </c>
      <c r="F104" s="243">
        <f>F103-C99</f>
        <v>7.5</v>
      </c>
      <c r="G104" s="243">
        <f>G103-4</f>
        <v>12</v>
      </c>
      <c r="H104" s="235">
        <v>3.0</v>
      </c>
      <c r="O104" s="4"/>
      <c r="P104" s="4"/>
      <c r="Q104" s="4"/>
      <c r="R104" s="4"/>
    </row>
    <row r="105">
      <c r="A105" s="325"/>
      <c r="B105" s="240"/>
      <c r="C105" s="240"/>
      <c r="D105" s="240"/>
      <c r="E105" s="243">
        <v>11.0</v>
      </c>
      <c r="F105" s="243">
        <f>F104-C99</f>
        <v>6.25</v>
      </c>
      <c r="G105" s="243">
        <f>G104-0.5</f>
        <v>11.5</v>
      </c>
      <c r="H105" s="235">
        <v>2.0</v>
      </c>
      <c r="O105" s="4"/>
      <c r="P105" s="4"/>
      <c r="Q105" s="4"/>
      <c r="R105" s="4"/>
    </row>
    <row r="106">
      <c r="A106" s="325"/>
      <c r="B106" s="240"/>
      <c r="C106" s="240"/>
      <c r="D106" s="240"/>
      <c r="E106" s="243">
        <v>12.0</v>
      </c>
      <c r="F106" s="243">
        <f>F105-C99</f>
        <v>5</v>
      </c>
      <c r="G106" s="243">
        <f>G105-1.5</f>
        <v>10</v>
      </c>
      <c r="H106" s="235">
        <v>1.0</v>
      </c>
      <c r="O106" s="4"/>
      <c r="P106" s="4"/>
      <c r="Q106" s="4"/>
      <c r="R106" s="4"/>
    </row>
    <row r="107">
      <c r="A107" s="325"/>
      <c r="B107" s="240"/>
      <c r="C107" s="240"/>
      <c r="D107" s="240"/>
      <c r="E107" s="243">
        <v>13.0</v>
      </c>
      <c r="F107" s="243">
        <f>F106-C99</f>
        <v>3.75</v>
      </c>
      <c r="G107" s="243">
        <f>G106-1</f>
        <v>9</v>
      </c>
      <c r="H107" s="235">
        <v>5.0</v>
      </c>
      <c r="O107" s="4"/>
      <c r="P107" s="4"/>
      <c r="Q107" s="4"/>
      <c r="R107" s="4"/>
    </row>
    <row r="108">
      <c r="A108" s="325"/>
      <c r="B108" s="240"/>
      <c r="C108" s="240"/>
      <c r="D108" s="240"/>
      <c r="E108" s="243">
        <v>14.0</v>
      </c>
      <c r="F108" s="243">
        <f>F107-C99</f>
        <v>2.5</v>
      </c>
      <c r="G108" s="243">
        <f>G107-2</f>
        <v>7</v>
      </c>
      <c r="H108" s="235">
        <v>3.25</v>
      </c>
      <c r="O108" s="4"/>
      <c r="P108" s="4"/>
      <c r="Q108" s="4"/>
      <c r="R108" s="4"/>
    </row>
    <row r="109">
      <c r="A109" s="325"/>
      <c r="B109" s="240"/>
      <c r="C109" s="240"/>
      <c r="D109" s="240"/>
      <c r="E109" s="243">
        <v>15.0</v>
      </c>
      <c r="F109" s="243">
        <f>F108-C99</f>
        <v>1.25</v>
      </c>
      <c r="G109" s="243">
        <f>G108-1.5</f>
        <v>5.5</v>
      </c>
      <c r="H109" s="235">
        <v>4.0</v>
      </c>
      <c r="O109" s="4"/>
      <c r="P109" s="4"/>
      <c r="Q109" s="4"/>
      <c r="R109" s="4"/>
    </row>
    <row r="110">
      <c r="A110" s="325"/>
      <c r="B110" s="240"/>
      <c r="C110" s="240"/>
      <c r="D110" s="240"/>
      <c r="E110" s="243">
        <v>16.0</v>
      </c>
      <c r="F110" s="243">
        <f>F109-C99</f>
        <v>0</v>
      </c>
      <c r="G110" s="243">
        <f>0</f>
        <v>0</v>
      </c>
      <c r="H110" s="235">
        <v>5.5</v>
      </c>
      <c r="O110" s="4"/>
      <c r="P110" s="4"/>
      <c r="Q110" s="4"/>
      <c r="R110" s="4"/>
    </row>
    <row r="111">
      <c r="G111" s="425" t="s">
        <v>793</v>
      </c>
      <c r="H111" s="432">
        <f>SUM(H94:H110)</f>
        <v>40.75</v>
      </c>
      <c r="O111" s="4"/>
      <c r="P111" s="4"/>
      <c r="Q111" s="4"/>
      <c r="R111" s="4"/>
    </row>
    <row r="112">
      <c r="G112" s="425" t="s">
        <v>794</v>
      </c>
      <c r="H112" s="426">
        <f>H111-C98</f>
        <v>20.75</v>
      </c>
      <c r="O112" s="4"/>
      <c r="P112" s="4"/>
      <c r="Q112" s="4"/>
      <c r="R112" s="4"/>
    </row>
    <row r="113">
      <c r="H113" s="379"/>
      <c r="O113" s="4"/>
      <c r="P113" s="4"/>
      <c r="Q113" s="4"/>
      <c r="R113" s="4"/>
    </row>
    <row r="114">
      <c r="H114" s="379"/>
      <c r="O114" s="4"/>
      <c r="P114" s="4"/>
      <c r="Q114" s="4"/>
      <c r="R114" s="4"/>
    </row>
    <row r="115">
      <c r="A115" s="352" t="s">
        <v>627</v>
      </c>
      <c r="B115" s="353" t="s">
        <v>805</v>
      </c>
      <c r="C115" s="353"/>
      <c r="D115" s="353"/>
      <c r="E115" s="256"/>
      <c r="F115" s="256"/>
      <c r="G115" s="256"/>
      <c r="H115" s="379"/>
      <c r="O115" s="4"/>
      <c r="P115" s="4"/>
      <c r="Q115" s="4"/>
      <c r="R115" s="4"/>
    </row>
    <row r="116">
      <c r="A116" s="428"/>
      <c r="B116" s="355" t="s">
        <v>689</v>
      </c>
      <c r="C116" s="356">
        <v>44572.0</v>
      </c>
      <c r="D116" s="331"/>
      <c r="E116" s="355" t="s">
        <v>690</v>
      </c>
      <c r="F116" s="424" t="s">
        <v>692</v>
      </c>
      <c r="G116" s="424" t="s">
        <v>691</v>
      </c>
      <c r="H116" s="233" t="s">
        <v>791</v>
      </c>
      <c r="O116" s="4"/>
      <c r="P116" s="4"/>
      <c r="Q116" s="4"/>
      <c r="R116" s="4"/>
    </row>
    <row r="117">
      <c r="A117" s="428"/>
      <c r="B117" s="355" t="s">
        <v>694</v>
      </c>
      <c r="C117" s="356">
        <v>44583.0</v>
      </c>
      <c r="D117" s="331"/>
      <c r="E117" s="331">
        <v>0.0</v>
      </c>
      <c r="F117" s="336">
        <f>C121</f>
        <v>32</v>
      </c>
      <c r="G117" s="336">
        <v>32.0</v>
      </c>
      <c r="H117" s="235">
        <v>0.0</v>
      </c>
      <c r="O117" s="4"/>
      <c r="P117" s="4"/>
      <c r="Q117" s="4"/>
      <c r="R117" s="4"/>
    </row>
    <row r="118">
      <c r="A118" s="428"/>
      <c r="B118" s="355" t="s">
        <v>695</v>
      </c>
      <c r="C118" s="336">
        <f>C117-C116+1</f>
        <v>12</v>
      </c>
      <c r="D118" s="331"/>
      <c r="E118" s="331">
        <v>1.0</v>
      </c>
      <c r="F118" s="336">
        <f>F117-C122</f>
        <v>29.33333333</v>
      </c>
      <c r="G118" s="336">
        <f>G117-0</f>
        <v>32</v>
      </c>
      <c r="H118" s="235">
        <v>0.0</v>
      </c>
      <c r="O118" s="4"/>
      <c r="P118" s="4"/>
      <c r="Q118" s="4"/>
      <c r="R118" s="4"/>
    </row>
    <row r="119">
      <c r="A119" s="428"/>
      <c r="B119" s="355"/>
      <c r="C119" s="331"/>
      <c r="D119" s="331"/>
      <c r="E119" s="331">
        <v>2.0</v>
      </c>
      <c r="F119" s="336">
        <f>F118-C122</f>
        <v>26.66666667</v>
      </c>
      <c r="G119" s="336">
        <f>G118-4</f>
        <v>28</v>
      </c>
      <c r="H119" s="235">
        <v>2.0</v>
      </c>
      <c r="O119" s="4"/>
      <c r="P119" s="4"/>
      <c r="Q119" s="4"/>
      <c r="R119" s="4"/>
    </row>
    <row r="120">
      <c r="A120" s="428"/>
      <c r="B120" s="424" t="s">
        <v>792</v>
      </c>
      <c r="C120" s="336">
        <v>33.0</v>
      </c>
      <c r="D120" s="331"/>
      <c r="E120" s="331">
        <v>3.0</v>
      </c>
      <c r="F120" s="336">
        <f>F119-C122</f>
        <v>24</v>
      </c>
      <c r="G120" s="336">
        <v>26.0</v>
      </c>
      <c r="H120" s="235">
        <v>2.0</v>
      </c>
      <c r="O120" s="4"/>
      <c r="P120" s="4"/>
      <c r="Q120" s="4"/>
      <c r="R120" s="4"/>
    </row>
    <row r="121">
      <c r="A121" s="428"/>
      <c r="B121" s="355" t="s">
        <v>698</v>
      </c>
      <c r="C121" s="336">
        <v>32.0</v>
      </c>
      <c r="D121" s="331"/>
      <c r="E121" s="331">
        <v>4.0</v>
      </c>
      <c r="F121" s="336">
        <f>F120-C122</f>
        <v>21.33333333</v>
      </c>
      <c r="G121" s="336">
        <v>23.0</v>
      </c>
      <c r="H121" s="235">
        <v>2.0</v>
      </c>
      <c r="O121" s="4"/>
      <c r="P121" s="4"/>
      <c r="Q121" s="4"/>
      <c r="R121" s="4"/>
    </row>
    <row r="122">
      <c r="A122" s="428"/>
      <c r="B122" s="355" t="s">
        <v>699</v>
      </c>
      <c r="C122" s="336">
        <f>C121/C118</f>
        <v>2.666666667</v>
      </c>
      <c r="D122" s="331"/>
      <c r="E122" s="331">
        <v>5.0</v>
      </c>
      <c r="F122" s="336">
        <f>F121-C122</f>
        <v>18.66666667</v>
      </c>
      <c r="G122" s="336">
        <v>23.0</v>
      </c>
      <c r="H122" s="235">
        <v>0.0</v>
      </c>
      <c r="O122" s="4"/>
      <c r="P122" s="4"/>
      <c r="Q122" s="4"/>
      <c r="R122" s="4"/>
    </row>
    <row r="123">
      <c r="A123" s="428"/>
      <c r="B123" s="331"/>
      <c r="C123" s="331"/>
      <c r="D123" s="331"/>
      <c r="E123" s="336">
        <v>6.0</v>
      </c>
      <c r="F123" s="336">
        <f>F122-C122</f>
        <v>16</v>
      </c>
      <c r="G123" s="336">
        <v>23.0</v>
      </c>
      <c r="H123" s="235">
        <v>0.0</v>
      </c>
      <c r="O123" s="4"/>
      <c r="P123" s="4"/>
      <c r="Q123" s="4"/>
      <c r="R123" s="4"/>
    </row>
    <row r="124">
      <c r="A124" s="325"/>
      <c r="B124" s="240"/>
      <c r="C124" s="240"/>
      <c r="D124" s="240"/>
      <c r="E124" s="243">
        <v>7.0</v>
      </c>
      <c r="F124" s="243">
        <f>F123-C122</f>
        <v>13.33333333</v>
      </c>
      <c r="G124" s="3">
        <v>21.0</v>
      </c>
      <c r="H124" s="235">
        <v>2.0</v>
      </c>
      <c r="O124" s="4"/>
      <c r="P124" s="4"/>
      <c r="Q124" s="4"/>
      <c r="R124" s="4"/>
    </row>
    <row r="125">
      <c r="A125" s="325"/>
      <c r="B125" s="240"/>
      <c r="C125" s="240"/>
      <c r="D125" s="240"/>
      <c r="E125" s="243">
        <v>8.0</v>
      </c>
      <c r="F125" s="243">
        <f>F124-C122</f>
        <v>10.66666667</v>
      </c>
      <c r="G125" s="243">
        <v>18.0</v>
      </c>
      <c r="H125" s="235">
        <v>2.0</v>
      </c>
      <c r="O125" s="4"/>
      <c r="P125" s="4"/>
      <c r="Q125" s="4"/>
      <c r="R125" s="4"/>
    </row>
    <row r="126">
      <c r="A126" s="325"/>
      <c r="B126" s="240"/>
      <c r="C126" s="240"/>
      <c r="D126" s="240"/>
      <c r="E126" s="243">
        <v>9.0</v>
      </c>
      <c r="F126" s="243">
        <f>F125-C122</f>
        <v>8</v>
      </c>
      <c r="G126" s="243">
        <v>16.0</v>
      </c>
      <c r="H126" s="235">
        <v>2.0</v>
      </c>
      <c r="O126" s="4"/>
      <c r="P126" s="4"/>
      <c r="Q126" s="4"/>
      <c r="R126" s="4"/>
    </row>
    <row r="127">
      <c r="A127" s="325"/>
      <c r="B127" s="240"/>
      <c r="C127" s="240"/>
      <c r="D127" s="240"/>
      <c r="E127" s="243">
        <v>10.0</v>
      </c>
      <c r="F127" s="243">
        <f>F126-C122</f>
        <v>5.333333333</v>
      </c>
      <c r="G127" s="243">
        <v>16.0</v>
      </c>
      <c r="H127" s="235">
        <v>0.0</v>
      </c>
      <c r="O127" s="4"/>
      <c r="P127" s="4"/>
      <c r="Q127" s="4"/>
      <c r="R127" s="4"/>
    </row>
    <row r="128">
      <c r="A128" s="325"/>
      <c r="B128" s="240"/>
      <c r="C128" s="240"/>
      <c r="D128" s="240"/>
      <c r="E128" s="243">
        <v>11.0</v>
      </c>
      <c r="F128" s="243">
        <f>F127-C122</f>
        <v>2.666666667</v>
      </c>
      <c r="G128" s="243">
        <v>16.0</v>
      </c>
      <c r="H128" s="235">
        <v>0.0</v>
      </c>
      <c r="O128" s="4"/>
      <c r="P128" s="4"/>
      <c r="Q128" s="4"/>
      <c r="R128" s="4"/>
    </row>
    <row r="129">
      <c r="A129" s="325"/>
      <c r="B129" s="240"/>
      <c r="C129" s="240"/>
      <c r="D129" s="240"/>
      <c r="E129" s="243">
        <v>12.0</v>
      </c>
      <c r="F129" s="243">
        <f>F128-C122</f>
        <v>0</v>
      </c>
      <c r="G129" s="243">
        <v>14.0</v>
      </c>
      <c r="H129" s="235">
        <v>4.0</v>
      </c>
      <c r="O129" s="4"/>
      <c r="P129" s="4"/>
      <c r="Q129" s="4"/>
      <c r="R129" s="4"/>
    </row>
    <row r="130">
      <c r="G130" s="425" t="s">
        <v>793</v>
      </c>
      <c r="H130" s="438">
        <f>SUM(H117:H129)</f>
        <v>16</v>
      </c>
      <c r="O130" s="4"/>
      <c r="P130" s="4"/>
      <c r="Q130" s="4"/>
      <c r="R130" s="4"/>
    </row>
    <row r="131">
      <c r="G131" s="425" t="s">
        <v>794</v>
      </c>
      <c r="H131" s="426">
        <f>H130-C121</f>
        <v>-16</v>
      </c>
      <c r="O131" s="4"/>
      <c r="P131" s="4"/>
      <c r="Q131" s="4"/>
      <c r="R131" s="4"/>
    </row>
    <row r="132">
      <c r="H132" s="379"/>
      <c r="O132" s="4"/>
      <c r="P132" s="4"/>
      <c r="Q132" s="4"/>
      <c r="R132" s="4"/>
    </row>
    <row r="133">
      <c r="A133" s="439" t="s">
        <v>643</v>
      </c>
      <c r="B133" s="353" t="s">
        <v>805</v>
      </c>
      <c r="C133" s="353"/>
      <c r="D133" s="353"/>
      <c r="E133" s="256"/>
      <c r="F133" s="256"/>
      <c r="G133" s="256"/>
      <c r="H133" s="379"/>
      <c r="O133" s="4"/>
      <c r="P133" s="4"/>
      <c r="Q133" s="4"/>
      <c r="R133" s="4"/>
    </row>
    <row r="134">
      <c r="A134" s="428"/>
      <c r="B134" s="355" t="s">
        <v>689</v>
      </c>
      <c r="C134" s="356">
        <v>44586.0</v>
      </c>
      <c r="D134" s="331"/>
      <c r="E134" s="355" t="s">
        <v>690</v>
      </c>
      <c r="F134" s="424" t="s">
        <v>692</v>
      </c>
      <c r="G134" s="424" t="s">
        <v>691</v>
      </c>
      <c r="H134" s="233" t="s">
        <v>791</v>
      </c>
      <c r="O134" s="4"/>
      <c r="P134" s="4"/>
      <c r="Q134" s="4"/>
      <c r="R134" s="4"/>
    </row>
    <row r="135">
      <c r="A135" s="428"/>
      <c r="B135" s="355" t="s">
        <v>694</v>
      </c>
      <c r="C135" s="356">
        <v>44597.0</v>
      </c>
      <c r="D135" s="331"/>
      <c r="E135" s="331">
        <v>0.0</v>
      </c>
      <c r="F135" s="336">
        <f>C139</f>
        <v>11</v>
      </c>
      <c r="G135" s="336">
        <f>C139</f>
        <v>11</v>
      </c>
      <c r="H135" s="235">
        <v>0.0</v>
      </c>
      <c r="O135" s="4"/>
      <c r="P135" s="4"/>
      <c r="Q135" s="4"/>
      <c r="R135" s="4"/>
    </row>
    <row r="136">
      <c r="A136" s="428"/>
      <c r="B136" s="355" t="s">
        <v>695</v>
      </c>
      <c r="C136" s="336">
        <f>C135-C134+1</f>
        <v>12</v>
      </c>
      <c r="D136" s="331"/>
      <c r="E136" s="331">
        <v>1.0</v>
      </c>
      <c r="F136" s="336">
        <f>F135-C140</f>
        <v>10.08333333</v>
      </c>
      <c r="G136" s="336">
        <f>G135</f>
        <v>11</v>
      </c>
      <c r="H136" s="235">
        <v>0.0</v>
      </c>
      <c r="O136" s="4"/>
      <c r="P136" s="4"/>
      <c r="Q136" s="4"/>
      <c r="R136" s="4"/>
    </row>
    <row r="137">
      <c r="A137" s="428"/>
      <c r="B137" s="355"/>
      <c r="C137" s="331"/>
      <c r="D137" s="331"/>
      <c r="E137" s="331">
        <v>2.0</v>
      </c>
      <c r="F137" s="336">
        <f>F136-C140</f>
        <v>9.166666667</v>
      </c>
      <c r="G137" s="336">
        <f>G136-1</f>
        <v>10</v>
      </c>
      <c r="H137" s="235">
        <v>2.0</v>
      </c>
      <c r="O137" s="4"/>
      <c r="P137" s="4"/>
      <c r="Q137" s="4"/>
      <c r="R137" s="4"/>
    </row>
    <row r="138">
      <c r="A138" s="428"/>
      <c r="B138" s="424" t="s">
        <v>792</v>
      </c>
      <c r="C138" s="336">
        <v>12.0</v>
      </c>
      <c r="D138" s="331"/>
      <c r="E138" s="331">
        <v>3.0</v>
      </c>
      <c r="F138" s="336">
        <f>F137-C140</f>
        <v>8.25</v>
      </c>
      <c r="G138" s="336">
        <f>G137-0.5</f>
        <v>9.5</v>
      </c>
      <c r="H138" s="235">
        <v>2.0</v>
      </c>
      <c r="O138" s="4"/>
      <c r="P138" s="4"/>
      <c r="Q138" s="4"/>
      <c r="R138" s="4"/>
    </row>
    <row r="139">
      <c r="A139" s="428"/>
      <c r="B139" s="355" t="s">
        <v>698</v>
      </c>
      <c r="C139" s="336">
        <v>11.0</v>
      </c>
      <c r="D139" s="331"/>
      <c r="E139" s="331">
        <v>4.0</v>
      </c>
      <c r="F139" s="336">
        <f>F138-C140</f>
        <v>7.333333333</v>
      </c>
      <c r="G139" s="336">
        <f>G138</f>
        <v>9.5</v>
      </c>
      <c r="H139" s="235">
        <v>0.0</v>
      </c>
      <c r="O139" s="4"/>
      <c r="P139" s="4"/>
      <c r="Q139" s="4"/>
      <c r="R139" s="4"/>
    </row>
    <row r="140">
      <c r="A140" s="428"/>
      <c r="B140" s="355" t="s">
        <v>699</v>
      </c>
      <c r="C140" s="336">
        <f>C139/C136</f>
        <v>0.9166666667</v>
      </c>
      <c r="D140" s="331"/>
      <c r="E140" s="331">
        <v>5.0</v>
      </c>
      <c r="F140" s="336">
        <f>F139-C140</f>
        <v>6.416666667</v>
      </c>
      <c r="G140" s="336">
        <f>G139-0.5</f>
        <v>9</v>
      </c>
      <c r="H140" s="235">
        <v>2.0</v>
      </c>
      <c r="O140" s="4"/>
      <c r="P140" s="4"/>
      <c r="Q140" s="4"/>
      <c r="R140" s="4"/>
    </row>
    <row r="141">
      <c r="A141" s="428"/>
      <c r="B141" s="331"/>
      <c r="C141" s="331"/>
      <c r="D141" s="331"/>
      <c r="E141" s="336">
        <v>6.0</v>
      </c>
      <c r="F141" s="336">
        <f>F140-C140</f>
        <v>5.5</v>
      </c>
      <c r="G141" s="336">
        <f>G140-1</f>
        <v>8</v>
      </c>
      <c r="H141" s="235">
        <v>3.0</v>
      </c>
      <c r="O141" s="4"/>
      <c r="P141" s="4"/>
      <c r="Q141" s="4"/>
      <c r="R141" s="4"/>
    </row>
    <row r="142">
      <c r="A142" s="325"/>
      <c r="B142" s="240"/>
      <c r="C142" s="240"/>
      <c r="D142" s="240"/>
      <c r="E142" s="243">
        <v>7.0</v>
      </c>
      <c r="F142" s="243">
        <f>F141-C140</f>
        <v>4.583333333</v>
      </c>
      <c r="G142" s="3">
        <f t="shared" ref="G142:G147" si="7">G141</f>
        <v>8</v>
      </c>
      <c r="H142" s="235">
        <v>2.0</v>
      </c>
      <c r="O142" s="4"/>
      <c r="P142" s="4"/>
      <c r="Q142" s="4"/>
      <c r="R142" s="4"/>
    </row>
    <row r="143">
      <c r="A143" s="325"/>
      <c r="B143" s="240"/>
      <c r="C143" s="240"/>
      <c r="D143" s="240"/>
      <c r="E143" s="243">
        <v>8.0</v>
      </c>
      <c r="F143" s="243">
        <f>F142-C140</f>
        <v>3.666666667</v>
      </c>
      <c r="G143" s="243">
        <f t="shared" si="7"/>
        <v>8</v>
      </c>
      <c r="H143" s="235">
        <v>0.0</v>
      </c>
      <c r="O143" s="4"/>
      <c r="P143" s="4"/>
      <c r="Q143" s="4"/>
      <c r="R143" s="4"/>
    </row>
    <row r="144">
      <c r="A144" s="325"/>
      <c r="B144" s="240"/>
      <c r="C144" s="240"/>
      <c r="D144" s="240"/>
      <c r="E144" s="243">
        <v>9.0</v>
      </c>
      <c r="F144" s="243">
        <f>F143-C140</f>
        <v>2.75</v>
      </c>
      <c r="G144" s="243">
        <f t="shared" si="7"/>
        <v>8</v>
      </c>
      <c r="H144" s="235">
        <v>0.0</v>
      </c>
      <c r="O144" s="4"/>
      <c r="P144" s="4"/>
      <c r="Q144" s="4"/>
      <c r="R144" s="4"/>
    </row>
    <row r="145">
      <c r="A145" s="325"/>
      <c r="B145" s="240"/>
      <c r="C145" s="240"/>
      <c r="D145" s="240"/>
      <c r="E145" s="243">
        <v>10.0</v>
      </c>
      <c r="F145" s="243">
        <f>F144-C140</f>
        <v>1.833333333</v>
      </c>
      <c r="G145" s="243">
        <f t="shared" si="7"/>
        <v>8</v>
      </c>
      <c r="H145" s="235">
        <v>0.0</v>
      </c>
      <c r="O145" s="4"/>
      <c r="P145" s="4"/>
      <c r="Q145" s="4"/>
      <c r="R145" s="4"/>
    </row>
    <row r="146">
      <c r="A146" s="325"/>
      <c r="B146" s="240"/>
      <c r="C146" s="240"/>
      <c r="D146" s="240"/>
      <c r="E146" s="243">
        <v>11.0</v>
      </c>
      <c r="F146" s="243">
        <f>F145-C140</f>
        <v>0.9166666667</v>
      </c>
      <c r="G146" s="243">
        <f t="shared" si="7"/>
        <v>8</v>
      </c>
      <c r="H146" s="235">
        <v>0.0</v>
      </c>
      <c r="O146" s="4"/>
      <c r="P146" s="4"/>
      <c r="Q146" s="4"/>
      <c r="R146" s="4"/>
    </row>
    <row r="147">
      <c r="A147" s="325"/>
      <c r="B147" s="240"/>
      <c r="C147" s="240"/>
      <c r="D147" s="240"/>
      <c r="E147" s="243">
        <v>12.0</v>
      </c>
      <c r="F147" s="243">
        <f>F146-C140</f>
        <v>0</v>
      </c>
      <c r="G147" s="243">
        <f t="shared" si="7"/>
        <v>8</v>
      </c>
      <c r="H147" s="235">
        <v>0.0</v>
      </c>
      <c r="O147" s="4"/>
      <c r="P147" s="4"/>
      <c r="Q147" s="4"/>
      <c r="R147" s="4"/>
    </row>
    <row r="148">
      <c r="G148" s="425" t="s">
        <v>793</v>
      </c>
      <c r="H148" s="438">
        <f>SUM(H135:H147)</f>
        <v>11</v>
      </c>
      <c r="O148" s="4"/>
      <c r="P148" s="4"/>
      <c r="Q148" s="4"/>
      <c r="R148" s="4"/>
    </row>
    <row r="149">
      <c r="G149" s="425" t="s">
        <v>794</v>
      </c>
      <c r="H149" s="426">
        <f>H148-C139</f>
        <v>0</v>
      </c>
      <c r="O149" s="4"/>
      <c r="P149" s="4"/>
      <c r="Q149" s="4"/>
      <c r="R149" s="4"/>
    </row>
    <row r="150">
      <c r="H150" s="379"/>
      <c r="O150" s="4"/>
      <c r="P150" s="4"/>
      <c r="Q150" s="4"/>
      <c r="R150" s="4"/>
    </row>
    <row r="151">
      <c r="A151" s="427" t="s">
        <v>649</v>
      </c>
      <c r="B151" s="353" t="s">
        <v>805</v>
      </c>
      <c r="C151" s="353"/>
      <c r="D151" s="353"/>
      <c r="E151" s="256"/>
      <c r="F151" s="256"/>
      <c r="G151" s="256"/>
      <c r="H151" s="379"/>
      <c r="O151" s="4"/>
      <c r="P151" s="4"/>
      <c r="Q151" s="4"/>
      <c r="R151" s="4"/>
    </row>
    <row r="152">
      <c r="A152" s="428"/>
      <c r="B152" s="355" t="s">
        <v>689</v>
      </c>
      <c r="C152" s="356">
        <v>44600.0</v>
      </c>
      <c r="D152" s="331"/>
      <c r="E152" s="355" t="s">
        <v>690</v>
      </c>
      <c r="F152" s="424" t="s">
        <v>692</v>
      </c>
      <c r="G152" s="424" t="s">
        <v>691</v>
      </c>
      <c r="H152" s="233" t="s">
        <v>791</v>
      </c>
      <c r="O152" s="4"/>
      <c r="P152" s="4"/>
      <c r="Q152" s="4"/>
      <c r="R152" s="4"/>
    </row>
    <row r="153">
      <c r="A153" s="428"/>
      <c r="B153" s="355" t="s">
        <v>694</v>
      </c>
      <c r="C153" s="356">
        <v>44611.0</v>
      </c>
      <c r="D153" s="331"/>
      <c r="E153" s="331">
        <v>0.0</v>
      </c>
      <c r="F153" s="336">
        <f>C157</f>
        <v>26</v>
      </c>
      <c r="G153" s="336">
        <f>C157</f>
        <v>26</v>
      </c>
      <c r="H153" s="235">
        <v>0.0</v>
      </c>
      <c r="O153" s="4"/>
      <c r="P153" s="4"/>
      <c r="Q153" s="4"/>
      <c r="R153" s="4"/>
    </row>
    <row r="154">
      <c r="A154" s="428"/>
      <c r="B154" s="355" t="s">
        <v>695</v>
      </c>
      <c r="C154" s="336">
        <f>C153-C152+1</f>
        <v>12</v>
      </c>
      <c r="D154" s="331"/>
      <c r="E154" s="331">
        <v>1.0</v>
      </c>
      <c r="F154" s="336">
        <f>F153-C158</f>
        <v>23.83333333</v>
      </c>
      <c r="G154" s="336">
        <f t="shared" ref="G154:G155" si="8">G153-1</f>
        <v>25</v>
      </c>
      <c r="H154" s="336">
        <v>1.0</v>
      </c>
      <c r="O154" s="4"/>
      <c r="P154" s="4"/>
      <c r="Q154" s="4"/>
      <c r="R154" s="4"/>
    </row>
    <row r="155">
      <c r="A155" s="428"/>
      <c r="B155" s="355"/>
      <c r="C155" s="331"/>
      <c r="D155" s="331"/>
      <c r="E155" s="331">
        <v>2.0</v>
      </c>
      <c r="F155" s="336">
        <f>F154-C158</f>
        <v>21.66666667</v>
      </c>
      <c r="G155" s="336">
        <f t="shared" si="8"/>
        <v>24</v>
      </c>
      <c r="H155" s="336">
        <v>2.0</v>
      </c>
      <c r="O155" s="4"/>
      <c r="P155" s="4"/>
      <c r="Q155" s="4"/>
      <c r="R155" s="4"/>
    </row>
    <row r="156">
      <c r="A156" s="428"/>
      <c r="B156" s="424" t="s">
        <v>792</v>
      </c>
      <c r="C156" s="336">
        <v>27.0</v>
      </c>
      <c r="D156" s="331"/>
      <c r="E156" s="331">
        <v>3.0</v>
      </c>
      <c r="F156" s="336">
        <f>F155-C158</f>
        <v>19.5</v>
      </c>
      <c r="G156" s="336">
        <f>G155-2</f>
        <v>22</v>
      </c>
      <c r="H156" s="336">
        <v>2.0</v>
      </c>
      <c r="O156" s="4"/>
      <c r="P156" s="4"/>
      <c r="Q156" s="4"/>
      <c r="R156" s="4"/>
    </row>
    <row r="157">
      <c r="A157" s="428"/>
      <c r="B157" s="355" t="s">
        <v>698</v>
      </c>
      <c r="C157" s="336">
        <v>26.0</v>
      </c>
      <c r="D157" s="331"/>
      <c r="E157" s="331">
        <v>4.0</v>
      </c>
      <c r="F157" s="336">
        <f>F156-C158</f>
        <v>17.33333333</v>
      </c>
      <c r="G157" s="336">
        <f>G156-0.5</f>
        <v>21.5</v>
      </c>
      <c r="H157" s="336">
        <v>2.0</v>
      </c>
      <c r="O157" s="4"/>
      <c r="P157" s="4"/>
      <c r="Q157" s="4"/>
      <c r="R157" s="4"/>
    </row>
    <row r="158">
      <c r="A158" s="428"/>
      <c r="B158" s="355" t="s">
        <v>699</v>
      </c>
      <c r="C158" s="336">
        <f>C157/C154</f>
        <v>2.166666667</v>
      </c>
      <c r="D158" s="331"/>
      <c r="E158" s="331">
        <v>5.0</v>
      </c>
      <c r="F158" s="336">
        <f>F157-C158</f>
        <v>15.16666667</v>
      </c>
      <c r="G158" s="336">
        <f>G157-1.5</f>
        <v>20</v>
      </c>
      <c r="H158" s="336">
        <v>2.0</v>
      </c>
      <c r="O158" s="4"/>
      <c r="P158" s="4"/>
      <c r="Q158" s="4"/>
      <c r="R158" s="4"/>
    </row>
    <row r="159">
      <c r="A159" s="428"/>
      <c r="B159" s="331"/>
      <c r="C159" s="331"/>
      <c r="D159" s="331"/>
      <c r="E159" s="336">
        <v>6.0</v>
      </c>
      <c r="F159" s="336">
        <f>F158-C158</f>
        <v>13</v>
      </c>
      <c r="G159" s="336">
        <f>G158</f>
        <v>20</v>
      </c>
      <c r="H159" s="336">
        <v>0.0</v>
      </c>
      <c r="O159" s="4"/>
      <c r="P159" s="4"/>
      <c r="Q159" s="4"/>
      <c r="R159" s="4"/>
    </row>
    <row r="160">
      <c r="A160" s="325"/>
      <c r="B160" s="240"/>
      <c r="C160" s="240"/>
      <c r="D160" s="240"/>
      <c r="E160" s="243">
        <v>7.0</v>
      </c>
      <c r="F160" s="243">
        <f>F159-C158</f>
        <v>10.83333333</v>
      </c>
      <c r="G160" s="336">
        <f>G159-1</f>
        <v>19</v>
      </c>
      <c r="H160" s="440">
        <v>1.5</v>
      </c>
      <c r="O160" s="4"/>
      <c r="P160" s="4"/>
      <c r="Q160" s="4"/>
      <c r="R160" s="4"/>
    </row>
    <row r="161">
      <c r="A161" s="325"/>
      <c r="B161" s="240"/>
      <c r="C161" s="240"/>
      <c r="D161" s="240"/>
      <c r="E161" s="243">
        <v>8.0</v>
      </c>
      <c r="F161" s="243">
        <f>F160-C158</f>
        <v>8.666666667</v>
      </c>
      <c r="G161" s="336">
        <f t="shared" ref="G161:G162" si="9">G160-1.5</f>
        <v>17.5</v>
      </c>
      <c r="H161" s="243">
        <v>1.5</v>
      </c>
      <c r="O161" s="4"/>
      <c r="P161" s="4"/>
      <c r="Q161" s="4"/>
      <c r="R161" s="4"/>
    </row>
    <row r="162">
      <c r="A162" s="325"/>
      <c r="B162" s="240"/>
      <c r="C162" s="240"/>
      <c r="D162" s="240"/>
      <c r="E162" s="243">
        <v>9.0</v>
      </c>
      <c r="F162" s="243">
        <f>F161-C158</f>
        <v>6.5</v>
      </c>
      <c r="G162" s="336">
        <f t="shared" si="9"/>
        <v>16</v>
      </c>
      <c r="H162" s="243">
        <v>3.0</v>
      </c>
      <c r="O162" s="4"/>
      <c r="P162" s="4"/>
      <c r="Q162" s="4"/>
      <c r="R162" s="4"/>
    </row>
    <row r="163">
      <c r="A163" s="325"/>
      <c r="B163" s="240"/>
      <c r="C163" s="240"/>
      <c r="D163" s="240"/>
      <c r="E163" s="243">
        <v>10.0</v>
      </c>
      <c r="F163" s="243">
        <f>F162-C158</f>
        <v>4.333333333</v>
      </c>
      <c r="G163" s="336">
        <f>G162-1</f>
        <v>15</v>
      </c>
      <c r="H163" s="243">
        <v>2.0</v>
      </c>
      <c r="O163" s="4"/>
      <c r="P163" s="4"/>
      <c r="Q163" s="4"/>
      <c r="R163" s="4"/>
    </row>
    <row r="164">
      <c r="A164" s="325"/>
      <c r="B164" s="240"/>
      <c r="C164" s="240"/>
      <c r="D164" s="240"/>
      <c r="E164" s="243">
        <v>11.0</v>
      </c>
      <c r="F164" s="243">
        <f>F163-C158</f>
        <v>2.166666667</v>
      </c>
      <c r="G164" s="336">
        <f t="shared" ref="G164:G165" si="10">G163-3</f>
        <v>12</v>
      </c>
      <c r="H164" s="243">
        <v>6.0</v>
      </c>
      <c r="O164" s="4"/>
      <c r="P164" s="4"/>
      <c r="Q164" s="4"/>
      <c r="R164" s="4"/>
    </row>
    <row r="165">
      <c r="A165" s="325"/>
      <c r="B165" s="240"/>
      <c r="C165" s="240"/>
      <c r="D165" s="240"/>
      <c r="E165" s="243">
        <v>12.0</v>
      </c>
      <c r="F165" s="243">
        <f>F164-C158</f>
        <v>0</v>
      </c>
      <c r="G165" s="336">
        <f t="shared" si="10"/>
        <v>9</v>
      </c>
      <c r="H165" s="243">
        <v>7.0</v>
      </c>
      <c r="O165" s="4"/>
      <c r="P165" s="4"/>
      <c r="Q165" s="4"/>
      <c r="R165" s="4"/>
    </row>
    <row r="166">
      <c r="G166" s="425" t="s">
        <v>793</v>
      </c>
      <c r="H166" s="438">
        <f>SUM(H153:H165)</f>
        <v>30</v>
      </c>
      <c r="O166" s="4"/>
      <c r="P166" s="4"/>
      <c r="Q166" s="4"/>
      <c r="R166" s="4"/>
    </row>
    <row r="167">
      <c r="G167" s="425" t="s">
        <v>794</v>
      </c>
      <c r="H167" s="426">
        <f>H166-C157</f>
        <v>4</v>
      </c>
      <c r="O167" s="4"/>
      <c r="P167" s="4"/>
      <c r="Q167" s="4"/>
      <c r="R167" s="4"/>
    </row>
    <row r="168">
      <c r="H168" s="379"/>
      <c r="O168" s="4"/>
      <c r="P168" s="4"/>
      <c r="Q168" s="4"/>
      <c r="R168" s="4"/>
    </row>
    <row r="169">
      <c r="A169" s="433" t="s">
        <v>651</v>
      </c>
      <c r="B169" s="353" t="s">
        <v>806</v>
      </c>
      <c r="C169" s="385"/>
      <c r="D169" s="353"/>
      <c r="E169" s="256"/>
      <c r="F169" s="256"/>
      <c r="G169" s="256"/>
      <c r="H169" s="379"/>
      <c r="O169" s="4"/>
      <c r="P169" s="4"/>
      <c r="Q169" s="4"/>
      <c r="R169" s="4"/>
    </row>
    <row r="170">
      <c r="A170" s="428"/>
      <c r="B170" s="355" t="s">
        <v>689</v>
      </c>
      <c r="C170" s="356">
        <v>44614.0</v>
      </c>
      <c r="D170" s="331"/>
      <c r="E170" s="355" t="s">
        <v>690</v>
      </c>
      <c r="F170" s="424" t="s">
        <v>692</v>
      </c>
      <c r="G170" s="424" t="s">
        <v>691</v>
      </c>
      <c r="H170" s="233" t="s">
        <v>791</v>
      </c>
      <c r="O170" s="4"/>
      <c r="P170" s="4"/>
      <c r="Q170" s="4"/>
      <c r="R170" s="4"/>
    </row>
    <row r="171">
      <c r="A171" s="428"/>
      <c r="B171" s="355" t="s">
        <v>694</v>
      </c>
      <c r="C171" s="356">
        <v>44625.0</v>
      </c>
      <c r="D171" s="331"/>
      <c r="E171" s="331">
        <v>0.0</v>
      </c>
      <c r="F171" s="336">
        <f>C175</f>
        <v>18</v>
      </c>
      <c r="G171" s="336">
        <f>C175</f>
        <v>18</v>
      </c>
      <c r="H171" s="235">
        <v>0.0</v>
      </c>
      <c r="O171" s="4"/>
      <c r="P171" s="4"/>
      <c r="Q171" s="4"/>
      <c r="R171" s="4"/>
    </row>
    <row r="172">
      <c r="A172" s="428"/>
      <c r="B172" s="355" t="s">
        <v>695</v>
      </c>
      <c r="C172" s="336">
        <f>C171-C170+1</f>
        <v>12</v>
      </c>
      <c r="D172" s="331"/>
      <c r="E172" s="331">
        <v>1.0</v>
      </c>
      <c r="F172" s="336">
        <f>F171-C176</f>
        <v>16.5</v>
      </c>
      <c r="G172" s="336">
        <f>G171</f>
        <v>18</v>
      </c>
      <c r="H172" s="437">
        <v>0.0</v>
      </c>
      <c r="O172" s="4"/>
      <c r="P172" s="4"/>
      <c r="Q172" s="4"/>
      <c r="R172" s="4"/>
    </row>
    <row r="173">
      <c r="A173" s="428"/>
      <c r="B173" s="355"/>
      <c r="C173" s="331"/>
      <c r="D173" s="331"/>
      <c r="E173" s="331">
        <v>2.0</v>
      </c>
      <c r="F173" s="336">
        <f>F172-C176</f>
        <v>15</v>
      </c>
      <c r="G173" s="336">
        <f>G172-2</f>
        <v>16</v>
      </c>
      <c r="H173" s="336">
        <v>1.0</v>
      </c>
      <c r="O173" s="4"/>
      <c r="P173" s="4"/>
      <c r="Q173" s="4"/>
      <c r="R173" s="4"/>
    </row>
    <row r="174">
      <c r="A174" s="428"/>
      <c r="B174" s="424" t="s">
        <v>792</v>
      </c>
      <c r="C174" s="336">
        <v>20.0</v>
      </c>
      <c r="D174" s="331"/>
      <c r="E174" s="331">
        <v>3.0</v>
      </c>
      <c r="F174" s="336">
        <f>F173-C176</f>
        <v>13.5</v>
      </c>
      <c r="G174" s="336">
        <f>G173-0</f>
        <v>16</v>
      </c>
      <c r="H174" s="336">
        <v>1.0</v>
      </c>
      <c r="O174" s="4"/>
      <c r="P174" s="4"/>
      <c r="Q174" s="4"/>
      <c r="R174" s="4"/>
    </row>
    <row r="175">
      <c r="A175" s="428"/>
      <c r="B175" s="355" t="s">
        <v>698</v>
      </c>
      <c r="C175" s="336">
        <v>18.0</v>
      </c>
      <c r="D175" s="331"/>
      <c r="E175" s="331">
        <v>4.0</v>
      </c>
      <c r="F175" s="336">
        <f>F174-C176</f>
        <v>12</v>
      </c>
      <c r="G175" s="336">
        <f t="shared" ref="G175:G177" si="11">G174-1.5</f>
        <v>14.5</v>
      </c>
      <c r="H175" s="336">
        <v>3.0</v>
      </c>
      <c r="O175" s="4"/>
      <c r="P175" s="4"/>
      <c r="Q175" s="4"/>
      <c r="R175" s="4"/>
    </row>
    <row r="176">
      <c r="A176" s="428"/>
      <c r="B176" s="355" t="s">
        <v>699</v>
      </c>
      <c r="C176" s="336">
        <f>C175/C172</f>
        <v>1.5</v>
      </c>
      <c r="D176" s="331"/>
      <c r="E176" s="331">
        <v>5.0</v>
      </c>
      <c r="F176" s="336">
        <f>F175-C176</f>
        <v>10.5</v>
      </c>
      <c r="G176" s="336">
        <f t="shared" si="11"/>
        <v>13</v>
      </c>
      <c r="H176" s="336">
        <v>2.0</v>
      </c>
      <c r="O176" s="4"/>
      <c r="P176" s="4"/>
      <c r="Q176" s="4"/>
      <c r="R176" s="4"/>
    </row>
    <row r="177">
      <c r="A177" s="428"/>
      <c r="B177" s="331"/>
      <c r="C177" s="331"/>
      <c r="D177" s="331"/>
      <c r="E177" s="336">
        <v>6.0</v>
      </c>
      <c r="F177" s="336">
        <f>F176-C176</f>
        <v>9</v>
      </c>
      <c r="G177" s="336">
        <f t="shared" si="11"/>
        <v>11.5</v>
      </c>
      <c r="H177" s="336">
        <v>2.0</v>
      </c>
      <c r="O177" s="4"/>
      <c r="P177" s="4"/>
      <c r="Q177" s="4"/>
      <c r="R177" s="4"/>
    </row>
    <row r="178">
      <c r="A178" s="325"/>
      <c r="B178" s="240"/>
      <c r="C178" s="240"/>
      <c r="D178" s="240"/>
      <c r="E178" s="243">
        <v>7.0</v>
      </c>
      <c r="F178" s="243">
        <f>F177-C176</f>
        <v>7.5</v>
      </c>
      <c r="G178" s="336">
        <f>G177</f>
        <v>11.5</v>
      </c>
      <c r="H178" s="336">
        <v>2.0</v>
      </c>
      <c r="O178" s="4"/>
      <c r="P178" s="4"/>
      <c r="Q178" s="4"/>
      <c r="R178" s="4"/>
    </row>
    <row r="179">
      <c r="A179" s="325"/>
      <c r="B179" s="240"/>
      <c r="C179" s="240"/>
      <c r="D179" s="240"/>
      <c r="E179" s="243">
        <v>8.0</v>
      </c>
      <c r="F179" s="243">
        <f>F178-C176</f>
        <v>6</v>
      </c>
      <c r="G179" s="336">
        <f>G177-2</f>
        <v>9.5</v>
      </c>
      <c r="H179" s="440">
        <v>3.0</v>
      </c>
      <c r="O179" s="4"/>
      <c r="P179" s="4"/>
      <c r="Q179" s="4"/>
      <c r="R179" s="4"/>
    </row>
    <row r="180">
      <c r="A180" s="325"/>
      <c r="B180" s="240"/>
      <c r="C180" s="240"/>
      <c r="D180" s="240"/>
      <c r="E180" s="243">
        <v>9.0</v>
      </c>
      <c r="F180" s="243">
        <f>F179-C176</f>
        <v>4.5</v>
      </c>
      <c r="G180" s="336">
        <f t="shared" ref="G180:G183" si="12">G179-2</f>
        <v>7.5</v>
      </c>
      <c r="H180" s="243">
        <v>1.5</v>
      </c>
      <c r="O180" s="4"/>
      <c r="P180" s="4"/>
      <c r="Q180" s="4"/>
      <c r="R180" s="4"/>
    </row>
    <row r="181">
      <c r="A181" s="325"/>
      <c r="B181" s="240"/>
      <c r="C181" s="240"/>
      <c r="D181" s="240"/>
      <c r="E181" s="243">
        <v>10.0</v>
      </c>
      <c r="F181" s="243">
        <f>F180-C176</f>
        <v>3</v>
      </c>
      <c r="G181" s="336">
        <f t="shared" si="12"/>
        <v>5.5</v>
      </c>
      <c r="H181" s="243">
        <v>3.0</v>
      </c>
      <c r="O181" s="4"/>
      <c r="P181" s="4"/>
      <c r="Q181" s="4"/>
      <c r="R181" s="4"/>
    </row>
    <row r="182">
      <c r="A182" s="325"/>
      <c r="B182" s="240"/>
      <c r="C182" s="240"/>
      <c r="D182" s="240"/>
      <c r="E182" s="243">
        <v>11.0</v>
      </c>
      <c r="F182" s="243">
        <f>F181-C176</f>
        <v>1.5</v>
      </c>
      <c r="G182" s="336">
        <f t="shared" si="12"/>
        <v>3.5</v>
      </c>
      <c r="H182" s="243">
        <v>2.5</v>
      </c>
      <c r="O182" s="4"/>
      <c r="P182" s="4"/>
      <c r="Q182" s="4"/>
      <c r="R182" s="4"/>
    </row>
    <row r="183">
      <c r="A183" s="325"/>
      <c r="B183" s="240"/>
      <c r="C183" s="240"/>
      <c r="D183" s="240"/>
      <c r="E183" s="243">
        <v>12.0</v>
      </c>
      <c r="F183" s="243">
        <f>F182-C176</f>
        <v>0</v>
      </c>
      <c r="G183" s="336">
        <f t="shared" si="12"/>
        <v>1.5</v>
      </c>
      <c r="H183" s="243">
        <v>4.0</v>
      </c>
      <c r="O183" s="4"/>
      <c r="P183" s="4"/>
      <c r="Q183" s="4"/>
      <c r="R183" s="4"/>
    </row>
    <row r="184">
      <c r="G184" s="425" t="s">
        <v>793</v>
      </c>
      <c r="H184" s="438">
        <f>SUM(H171:H183)</f>
        <v>25</v>
      </c>
      <c r="O184" s="4"/>
      <c r="P184" s="4"/>
      <c r="Q184" s="4"/>
      <c r="R184" s="4"/>
    </row>
    <row r="185">
      <c r="G185" s="425" t="s">
        <v>794</v>
      </c>
      <c r="H185" s="426">
        <f>H184-C175</f>
        <v>7</v>
      </c>
      <c r="O185" s="4"/>
      <c r="P185" s="4"/>
      <c r="Q185" s="4"/>
      <c r="R185" s="4"/>
    </row>
    <row r="186">
      <c r="A186" s="434" t="s">
        <v>661</v>
      </c>
      <c r="B186" s="353" t="s">
        <v>807</v>
      </c>
      <c r="C186" s="385"/>
      <c r="D186" s="353"/>
      <c r="E186" s="256"/>
      <c r="F186" s="256"/>
      <c r="G186" s="256"/>
      <c r="H186" s="379"/>
      <c r="O186" s="4"/>
      <c r="P186" s="4"/>
      <c r="Q186" s="4"/>
      <c r="R186" s="4"/>
    </row>
    <row r="187">
      <c r="A187" s="428"/>
      <c r="B187" s="355" t="s">
        <v>689</v>
      </c>
      <c r="C187" s="356">
        <v>44628.0</v>
      </c>
      <c r="D187" s="331"/>
      <c r="E187" s="355" t="s">
        <v>690</v>
      </c>
      <c r="F187" s="424" t="s">
        <v>692</v>
      </c>
      <c r="G187" s="424" t="s">
        <v>691</v>
      </c>
      <c r="H187" s="233" t="s">
        <v>791</v>
      </c>
      <c r="O187" s="4"/>
      <c r="P187" s="4"/>
      <c r="Q187" s="4"/>
      <c r="R187" s="4"/>
    </row>
    <row r="188">
      <c r="A188" s="428"/>
      <c r="B188" s="355" t="s">
        <v>694</v>
      </c>
      <c r="C188" s="356">
        <v>44639.0</v>
      </c>
      <c r="D188" s="331"/>
      <c r="E188" s="331">
        <v>0.0</v>
      </c>
      <c r="F188" s="336">
        <f>C192</f>
        <v>23</v>
      </c>
      <c r="G188" s="336">
        <f>C192</f>
        <v>23</v>
      </c>
      <c r="H188" s="235">
        <v>0.0</v>
      </c>
      <c r="O188" s="4"/>
      <c r="P188" s="4"/>
      <c r="Q188" s="4"/>
      <c r="R188" s="4"/>
    </row>
    <row r="189">
      <c r="A189" s="428"/>
      <c r="B189" s="355" t="s">
        <v>695</v>
      </c>
      <c r="C189" s="336">
        <f>C188-C187+1</f>
        <v>12</v>
      </c>
      <c r="D189" s="331"/>
      <c r="E189" s="331">
        <v>1.0</v>
      </c>
      <c r="F189" s="336">
        <f>F188-C193</f>
        <v>21.08333333</v>
      </c>
      <c r="G189" s="336">
        <f>G188</f>
        <v>23</v>
      </c>
      <c r="H189" s="437">
        <v>0.0</v>
      </c>
      <c r="O189" s="4"/>
      <c r="P189" s="4"/>
      <c r="Q189" s="4"/>
      <c r="R189" s="4"/>
    </row>
    <row r="190">
      <c r="A190" s="428"/>
      <c r="B190" s="355"/>
      <c r="C190" s="331"/>
      <c r="D190" s="331"/>
      <c r="E190" s="331">
        <v>2.0</v>
      </c>
      <c r="F190" s="336">
        <f>F189-C193</f>
        <v>19.16666667</v>
      </c>
      <c r="G190" s="336">
        <f>G189-3</f>
        <v>20</v>
      </c>
      <c r="H190" s="336">
        <v>3.0</v>
      </c>
      <c r="O190" s="4"/>
      <c r="P190" s="4"/>
      <c r="Q190" s="4"/>
      <c r="R190" s="4"/>
    </row>
    <row r="191">
      <c r="A191" s="428"/>
      <c r="B191" s="424" t="s">
        <v>792</v>
      </c>
      <c r="C191" s="336">
        <v>24.0</v>
      </c>
      <c r="D191" s="331"/>
      <c r="E191" s="331">
        <v>3.0</v>
      </c>
      <c r="F191" s="336">
        <f>F190-C193</f>
        <v>17.25</v>
      </c>
      <c r="G191" s="336">
        <f>G190</f>
        <v>20</v>
      </c>
      <c r="H191" s="336">
        <v>1.0</v>
      </c>
      <c r="O191" s="4"/>
      <c r="P191" s="4"/>
      <c r="Q191" s="4"/>
      <c r="R191" s="4"/>
    </row>
    <row r="192">
      <c r="A192" s="428"/>
      <c r="B192" s="355" t="s">
        <v>698</v>
      </c>
      <c r="C192" s="336">
        <v>23.0</v>
      </c>
      <c r="D192" s="331"/>
      <c r="E192" s="331">
        <v>4.0</v>
      </c>
      <c r="F192" s="336">
        <f>F191-C193</f>
        <v>15.33333333</v>
      </c>
      <c r="G192" s="336">
        <f>G191-1</f>
        <v>19</v>
      </c>
      <c r="H192" s="336">
        <v>2.0</v>
      </c>
      <c r="O192" s="4"/>
      <c r="P192" s="4"/>
      <c r="Q192" s="4"/>
      <c r="R192" s="4"/>
    </row>
    <row r="193">
      <c r="A193" s="428"/>
      <c r="B193" s="355" t="s">
        <v>699</v>
      </c>
      <c r="C193" s="336">
        <f>C192/C189</f>
        <v>1.916666667</v>
      </c>
      <c r="D193" s="331"/>
      <c r="E193" s="331">
        <v>5.0</v>
      </c>
      <c r="F193" s="336">
        <f>F192-C193</f>
        <v>13.41666667</v>
      </c>
      <c r="G193" s="336">
        <f>G192-0.5</f>
        <v>18.5</v>
      </c>
      <c r="H193" s="336">
        <v>3.0</v>
      </c>
      <c r="O193" s="4"/>
      <c r="P193" s="4"/>
      <c r="Q193" s="4"/>
      <c r="R193" s="4"/>
    </row>
    <row r="194">
      <c r="A194" s="428"/>
      <c r="B194" s="331"/>
      <c r="C194" s="331"/>
      <c r="D194" s="331"/>
      <c r="E194" s="336">
        <v>6.0</v>
      </c>
      <c r="F194" s="336">
        <f>F193-C193</f>
        <v>11.5</v>
      </c>
      <c r="G194" s="336">
        <f t="shared" ref="G194:G196" si="13">G193-2</f>
        <v>16.5</v>
      </c>
      <c r="H194" s="336">
        <v>4.0</v>
      </c>
      <c r="O194" s="4"/>
      <c r="P194" s="4"/>
      <c r="Q194" s="4"/>
      <c r="R194" s="4"/>
    </row>
    <row r="195">
      <c r="A195" s="325"/>
      <c r="B195" s="240"/>
      <c r="C195" s="240"/>
      <c r="D195" s="240"/>
      <c r="E195" s="243">
        <v>7.0</v>
      </c>
      <c r="F195" s="243">
        <f>F194-C193</f>
        <v>9.583333333</v>
      </c>
      <c r="G195" s="336">
        <f t="shared" si="13"/>
        <v>14.5</v>
      </c>
      <c r="H195" s="336">
        <v>3.0</v>
      </c>
      <c r="O195" s="4"/>
      <c r="P195" s="4"/>
      <c r="Q195" s="4"/>
      <c r="R195" s="4"/>
    </row>
    <row r="196">
      <c r="A196" s="325"/>
      <c r="B196" s="240"/>
      <c r="C196" s="240"/>
      <c r="D196" s="240"/>
      <c r="E196" s="243">
        <v>8.0</v>
      </c>
      <c r="F196" s="243">
        <f>F195-C193</f>
        <v>7.666666667</v>
      </c>
      <c r="G196" s="336">
        <f t="shared" si="13"/>
        <v>12.5</v>
      </c>
      <c r="H196" s="440">
        <v>3.0</v>
      </c>
      <c r="O196" s="4"/>
      <c r="P196" s="4"/>
      <c r="Q196" s="4"/>
      <c r="R196" s="4"/>
    </row>
    <row r="197">
      <c r="A197" s="325"/>
      <c r="B197" s="240"/>
      <c r="C197" s="240"/>
      <c r="D197" s="240"/>
      <c r="E197" s="243">
        <v>9.0</v>
      </c>
      <c r="F197" s="243">
        <f>F196-C193</f>
        <v>5.75</v>
      </c>
      <c r="G197" s="336">
        <f t="shared" ref="G197:G198" si="14">G196-3</f>
        <v>9.5</v>
      </c>
      <c r="H197" s="243">
        <v>3.0</v>
      </c>
      <c r="O197" s="4"/>
      <c r="P197" s="4"/>
      <c r="Q197" s="4"/>
      <c r="R197" s="4"/>
    </row>
    <row r="198">
      <c r="A198" s="325"/>
      <c r="B198" s="240"/>
      <c r="C198" s="240"/>
      <c r="D198" s="240"/>
      <c r="E198" s="243">
        <v>10.0</v>
      </c>
      <c r="F198" s="243">
        <f>F197-C193</f>
        <v>3.833333333</v>
      </c>
      <c r="G198" s="336">
        <f t="shared" si="14"/>
        <v>6.5</v>
      </c>
      <c r="H198" s="243">
        <v>4.0</v>
      </c>
      <c r="O198" s="4"/>
      <c r="P198" s="4"/>
      <c r="Q198" s="4"/>
      <c r="R198" s="4"/>
    </row>
    <row r="199">
      <c r="A199" s="325"/>
      <c r="B199" s="240"/>
      <c r="C199" s="240"/>
      <c r="D199" s="240"/>
      <c r="E199" s="243">
        <v>11.0</v>
      </c>
      <c r="F199" s="243">
        <f>F198-C193</f>
        <v>1.916666667</v>
      </c>
      <c r="G199" s="336">
        <f>G198-4</f>
        <v>2.5</v>
      </c>
      <c r="H199" s="243">
        <v>5.0</v>
      </c>
      <c r="O199" s="4"/>
      <c r="P199" s="4"/>
      <c r="Q199" s="4"/>
      <c r="R199" s="4"/>
    </row>
    <row r="200">
      <c r="A200" s="325"/>
      <c r="B200" s="240"/>
      <c r="C200" s="240"/>
      <c r="D200" s="240"/>
      <c r="E200" s="243">
        <v>12.0</v>
      </c>
      <c r="F200" s="243">
        <f>F199-C193</f>
        <v>0</v>
      </c>
      <c r="G200" s="336">
        <f>G199-2.5</f>
        <v>0</v>
      </c>
      <c r="H200" s="243">
        <v>4.0</v>
      </c>
      <c r="O200" s="4"/>
      <c r="P200" s="4"/>
      <c r="Q200" s="4"/>
      <c r="R200" s="4"/>
    </row>
    <row r="201">
      <c r="G201" s="425" t="s">
        <v>793</v>
      </c>
      <c r="H201" s="438">
        <f>SUM(H188:H200)</f>
        <v>35</v>
      </c>
      <c r="O201" s="4"/>
      <c r="P201" s="4"/>
      <c r="Q201" s="4"/>
      <c r="R201" s="4"/>
    </row>
    <row r="202">
      <c r="G202" s="425" t="s">
        <v>794</v>
      </c>
      <c r="H202" s="426">
        <f>H201-C192</f>
        <v>12</v>
      </c>
      <c r="O202" s="4"/>
      <c r="P202" s="4"/>
      <c r="Q202" s="4"/>
      <c r="R202" s="4"/>
    </row>
    <row r="203">
      <c r="H203" s="379"/>
      <c r="O203" s="4"/>
      <c r="P203" s="4"/>
      <c r="Q203" s="4"/>
      <c r="R203" s="4"/>
    </row>
    <row r="204">
      <c r="A204" s="435" t="s">
        <v>666</v>
      </c>
      <c r="B204" s="353" t="s">
        <v>808</v>
      </c>
      <c r="C204" s="385"/>
      <c r="D204" s="353"/>
      <c r="E204" s="256"/>
      <c r="F204" s="256"/>
      <c r="G204" s="256"/>
      <c r="H204" s="379"/>
      <c r="O204" s="4"/>
      <c r="P204" s="4"/>
      <c r="Q204" s="4"/>
      <c r="R204" s="4"/>
    </row>
    <row r="205">
      <c r="A205" s="428"/>
      <c r="B205" s="355" t="s">
        <v>689</v>
      </c>
      <c r="C205" s="356">
        <v>44642.0</v>
      </c>
      <c r="D205" s="331"/>
      <c r="E205" s="355" t="s">
        <v>690</v>
      </c>
      <c r="F205" s="424" t="s">
        <v>692</v>
      </c>
      <c r="G205" s="424" t="s">
        <v>691</v>
      </c>
      <c r="H205" s="233" t="s">
        <v>791</v>
      </c>
      <c r="O205" s="4"/>
      <c r="P205" s="4"/>
      <c r="Q205" s="4"/>
      <c r="R205" s="4"/>
    </row>
    <row r="206">
      <c r="A206" s="428"/>
      <c r="B206" s="355" t="s">
        <v>694</v>
      </c>
      <c r="C206" s="356">
        <v>44653.0</v>
      </c>
      <c r="D206" s="331"/>
      <c r="E206" s="331">
        <v>0.0</v>
      </c>
      <c r="F206" s="336">
        <f>C210</f>
        <v>18.5</v>
      </c>
      <c r="G206" s="336">
        <f>C210</f>
        <v>18.5</v>
      </c>
      <c r="H206" s="235">
        <v>0.0</v>
      </c>
      <c r="O206" s="4"/>
      <c r="P206" s="4"/>
      <c r="Q206" s="4"/>
      <c r="R206" s="4"/>
    </row>
    <row r="207">
      <c r="A207" s="428"/>
      <c r="B207" s="355" t="s">
        <v>695</v>
      </c>
      <c r="C207" s="336">
        <f>C206-C205+1</f>
        <v>12</v>
      </c>
      <c r="D207" s="331"/>
      <c r="E207" s="331">
        <v>1.0</v>
      </c>
      <c r="F207" s="336">
        <f>F206-C211</f>
        <v>16.95833333</v>
      </c>
      <c r="G207" s="336">
        <f>G206-0.25</f>
        <v>18.25</v>
      </c>
      <c r="H207" s="437">
        <v>1.0</v>
      </c>
      <c r="O207" s="4"/>
      <c r="P207" s="4"/>
      <c r="Q207" s="4"/>
      <c r="R207" s="4"/>
    </row>
    <row r="208">
      <c r="A208" s="428"/>
      <c r="B208" s="355"/>
      <c r="C208" s="331"/>
      <c r="D208" s="331"/>
      <c r="E208" s="331">
        <v>2.0</v>
      </c>
      <c r="F208" s="336">
        <f>F207-C211</f>
        <v>15.41666667</v>
      </c>
      <c r="G208" s="336">
        <f>G207-0.5</f>
        <v>17.75</v>
      </c>
      <c r="H208" s="336">
        <v>1.0</v>
      </c>
      <c r="O208" s="4"/>
      <c r="P208" s="4"/>
      <c r="Q208" s="4"/>
      <c r="R208" s="4"/>
    </row>
    <row r="209">
      <c r="A209" s="428"/>
      <c r="B209" s="424" t="s">
        <v>792</v>
      </c>
      <c r="C209" s="336">
        <v>20.0</v>
      </c>
      <c r="D209" s="331"/>
      <c r="E209" s="331">
        <v>3.0</v>
      </c>
      <c r="F209" s="336">
        <f>F208-C211</f>
        <v>13.875</v>
      </c>
      <c r="G209" s="336">
        <f>G208-0.25</f>
        <v>17.5</v>
      </c>
      <c r="H209" s="336">
        <v>2.0</v>
      </c>
      <c r="O209" s="4"/>
      <c r="P209" s="4"/>
      <c r="Q209" s="4"/>
      <c r="R209" s="4"/>
    </row>
    <row r="210">
      <c r="A210" s="428"/>
      <c r="B210" s="355" t="s">
        <v>698</v>
      </c>
      <c r="C210" s="336">
        <v>18.5</v>
      </c>
      <c r="D210" s="331"/>
      <c r="E210" s="331">
        <v>4.0</v>
      </c>
      <c r="F210" s="336">
        <f>F209-C211</f>
        <v>12.33333333</v>
      </c>
      <c r="G210" s="336">
        <f>G209-1</f>
        <v>16.5</v>
      </c>
      <c r="H210" s="336">
        <v>2.0</v>
      </c>
      <c r="O210" s="4"/>
      <c r="P210" s="4"/>
      <c r="Q210" s="4"/>
      <c r="R210" s="4"/>
    </row>
    <row r="211">
      <c r="A211" s="428"/>
      <c r="B211" s="355" t="s">
        <v>699</v>
      </c>
      <c r="C211" s="336">
        <f>C210/C207</f>
        <v>1.541666667</v>
      </c>
      <c r="D211" s="331"/>
      <c r="E211" s="331">
        <v>5.0</v>
      </c>
      <c r="F211" s="336">
        <f>F210-C211</f>
        <v>10.79166667</v>
      </c>
      <c r="G211" s="336">
        <f>G210-2</f>
        <v>14.5</v>
      </c>
      <c r="H211" s="336">
        <v>2.0</v>
      </c>
      <c r="O211" s="4"/>
      <c r="P211" s="4"/>
      <c r="Q211" s="4"/>
      <c r="R211" s="4"/>
    </row>
    <row r="212">
      <c r="A212" s="428"/>
      <c r="B212" s="331"/>
      <c r="C212" s="331"/>
      <c r="D212" s="331"/>
      <c r="E212" s="336">
        <v>6.0</v>
      </c>
      <c r="F212" s="336">
        <f>F211-C211</f>
        <v>9.25</v>
      </c>
      <c r="G212" s="336">
        <f>G211-1</f>
        <v>13.5</v>
      </c>
      <c r="H212" s="336">
        <v>3.0</v>
      </c>
      <c r="O212" s="4"/>
      <c r="P212" s="4"/>
      <c r="Q212" s="4"/>
      <c r="R212" s="4"/>
    </row>
    <row r="213">
      <c r="A213" s="325"/>
      <c r="B213" s="240"/>
      <c r="C213" s="240"/>
      <c r="D213" s="240"/>
      <c r="E213" s="243">
        <v>7.0</v>
      </c>
      <c r="F213" s="243">
        <f>F212-C211</f>
        <v>7.708333333</v>
      </c>
      <c r="G213" s="336">
        <f>G212-2</f>
        <v>11.5</v>
      </c>
      <c r="H213" s="336">
        <v>3.0</v>
      </c>
      <c r="O213" s="4"/>
      <c r="P213" s="4"/>
      <c r="Q213" s="4"/>
      <c r="R213" s="4"/>
    </row>
    <row r="214">
      <c r="A214" s="325"/>
      <c r="B214" s="240"/>
      <c r="C214" s="240"/>
      <c r="D214" s="240"/>
      <c r="E214" s="243">
        <v>8.0</v>
      </c>
      <c r="F214" s="243">
        <f>F213-C211</f>
        <v>6.166666667</v>
      </c>
      <c r="G214" s="336">
        <f>G213-1</f>
        <v>10.5</v>
      </c>
      <c r="H214" s="440">
        <v>2.0</v>
      </c>
      <c r="O214" s="4"/>
      <c r="P214" s="4"/>
      <c r="Q214" s="4"/>
      <c r="R214" s="4"/>
    </row>
    <row r="215">
      <c r="A215" s="325"/>
      <c r="B215" s="240"/>
      <c r="C215" s="240"/>
      <c r="D215" s="240"/>
      <c r="E215" s="243">
        <v>9.0</v>
      </c>
      <c r="F215" s="243">
        <f>F214-C211</f>
        <v>4.625</v>
      </c>
      <c r="G215" s="336">
        <f>G214-2</f>
        <v>8.5</v>
      </c>
      <c r="H215" s="243">
        <v>2.0</v>
      </c>
      <c r="O215" s="4"/>
      <c r="P215" s="4"/>
      <c r="Q215" s="4"/>
      <c r="R215" s="4"/>
    </row>
    <row r="216">
      <c r="A216" s="325"/>
      <c r="B216" s="240"/>
      <c r="C216" s="240"/>
      <c r="D216" s="240"/>
      <c r="E216" s="243">
        <v>10.0</v>
      </c>
      <c r="F216" s="243">
        <f>F215-C211</f>
        <v>3.083333333</v>
      </c>
      <c r="G216" s="336">
        <f>G215-3</f>
        <v>5.5</v>
      </c>
      <c r="H216" s="243">
        <v>2.0</v>
      </c>
      <c r="O216" s="4"/>
      <c r="P216" s="4"/>
      <c r="Q216" s="4"/>
      <c r="R216" s="4"/>
    </row>
    <row r="217">
      <c r="A217" s="325"/>
      <c r="B217" s="240"/>
      <c r="C217" s="240"/>
      <c r="D217" s="240"/>
      <c r="E217" s="243">
        <v>11.0</v>
      </c>
      <c r="F217" s="243">
        <f>F216-C211</f>
        <v>1.541666667</v>
      </c>
      <c r="G217" s="336">
        <f>G216-2</f>
        <v>3.5</v>
      </c>
      <c r="H217" s="243">
        <v>3.0</v>
      </c>
      <c r="O217" s="4"/>
      <c r="P217" s="4"/>
      <c r="Q217" s="4"/>
      <c r="R217" s="4"/>
    </row>
    <row r="218">
      <c r="A218" s="325"/>
      <c r="B218" s="240"/>
      <c r="C218" s="240"/>
      <c r="D218" s="240"/>
      <c r="E218" s="243">
        <v>12.0</v>
      </c>
      <c r="F218" s="243">
        <f>F217-C211</f>
        <v>0</v>
      </c>
      <c r="G218" s="336">
        <f>G217-3.5</f>
        <v>0</v>
      </c>
      <c r="H218" s="243">
        <v>2.0</v>
      </c>
      <c r="O218" s="4"/>
      <c r="P218" s="4"/>
      <c r="Q218" s="4"/>
      <c r="R218" s="4"/>
    </row>
    <row r="219">
      <c r="G219" s="425" t="s">
        <v>793</v>
      </c>
      <c r="H219" s="438">
        <f>SUM(H206:H218)</f>
        <v>25</v>
      </c>
      <c r="O219" s="4"/>
      <c r="P219" s="4"/>
      <c r="Q219" s="4"/>
      <c r="R219" s="4"/>
    </row>
    <row r="220">
      <c r="G220" s="425" t="s">
        <v>794</v>
      </c>
      <c r="H220" s="426">
        <f>H219-C210</f>
        <v>6.5</v>
      </c>
      <c r="O220" s="4"/>
      <c r="P220" s="4"/>
      <c r="Q220" s="4"/>
      <c r="R220" s="4"/>
    </row>
    <row r="221">
      <c r="H221" s="379"/>
      <c r="O221" s="4"/>
      <c r="P221" s="4"/>
      <c r="Q221" s="4"/>
      <c r="R221" s="4"/>
    </row>
    <row r="222">
      <c r="A222" s="411" t="s">
        <v>672</v>
      </c>
      <c r="B222" s="353" t="s">
        <v>808</v>
      </c>
      <c r="C222" s="385"/>
      <c r="D222" s="353"/>
      <c r="E222" s="256"/>
      <c r="F222" s="256"/>
      <c r="G222" s="256"/>
      <c r="H222" s="379"/>
      <c r="O222" s="4"/>
      <c r="P222" s="4"/>
      <c r="Q222" s="4"/>
      <c r="R222" s="4"/>
    </row>
    <row r="223">
      <c r="A223" s="428"/>
      <c r="B223" s="355" t="s">
        <v>689</v>
      </c>
      <c r="C223" s="356">
        <v>44656.0</v>
      </c>
      <c r="D223" s="331"/>
      <c r="E223" s="355" t="s">
        <v>690</v>
      </c>
      <c r="F223" s="424" t="s">
        <v>692</v>
      </c>
      <c r="G223" s="424" t="s">
        <v>691</v>
      </c>
      <c r="H223" s="233" t="s">
        <v>791</v>
      </c>
      <c r="O223" s="4"/>
      <c r="P223" s="4"/>
      <c r="Q223" s="4"/>
      <c r="R223" s="4"/>
    </row>
    <row r="224">
      <c r="A224" s="428"/>
      <c r="B224" s="355" t="s">
        <v>694</v>
      </c>
      <c r="C224" s="356">
        <v>44667.0</v>
      </c>
      <c r="D224" s="331"/>
      <c r="E224" s="331">
        <v>0.0</v>
      </c>
      <c r="F224" s="336">
        <f>C228</f>
        <v>20</v>
      </c>
      <c r="G224" s="336">
        <f>C228</f>
        <v>20</v>
      </c>
      <c r="H224" s="235">
        <v>0.0</v>
      </c>
      <c r="O224" s="4"/>
      <c r="P224" s="4"/>
      <c r="Q224" s="4"/>
      <c r="R224" s="4"/>
    </row>
    <row r="225">
      <c r="A225" s="428"/>
      <c r="B225" s="355" t="s">
        <v>695</v>
      </c>
      <c r="C225" s="336">
        <f>C224-C223+1</f>
        <v>12</v>
      </c>
      <c r="D225" s="331"/>
      <c r="E225" s="331">
        <v>1.0</v>
      </c>
      <c r="F225" s="336">
        <f>F224-C229</f>
        <v>18.33333333</v>
      </c>
      <c r="G225" s="336">
        <f>G224-1</f>
        <v>19</v>
      </c>
      <c r="H225" s="437">
        <v>2.0</v>
      </c>
      <c r="O225" s="4"/>
      <c r="P225" s="4"/>
      <c r="Q225" s="4"/>
      <c r="R225" s="4"/>
    </row>
    <row r="226">
      <c r="A226" s="428"/>
      <c r="B226" s="355"/>
      <c r="C226" s="331"/>
      <c r="D226" s="331"/>
      <c r="E226" s="331">
        <v>2.0</v>
      </c>
      <c r="F226" s="336">
        <f>F225-C229</f>
        <v>16.66666667</v>
      </c>
      <c r="G226" s="336">
        <f>G225-2</f>
        <v>17</v>
      </c>
      <c r="H226" s="336">
        <v>2.0</v>
      </c>
      <c r="O226" s="4"/>
      <c r="P226" s="4"/>
      <c r="Q226" s="4"/>
      <c r="R226" s="4"/>
    </row>
    <row r="227">
      <c r="A227" s="428"/>
      <c r="B227" s="424" t="s">
        <v>792</v>
      </c>
      <c r="C227" s="336">
        <v>20.0</v>
      </c>
      <c r="D227" s="331"/>
      <c r="E227" s="331">
        <v>3.0</v>
      </c>
      <c r="F227" s="336">
        <f>F226-C229</f>
        <v>15</v>
      </c>
      <c r="G227" s="336">
        <f>G226-1</f>
        <v>16</v>
      </c>
      <c r="H227" s="336">
        <v>2.0</v>
      </c>
      <c r="O227" s="4"/>
      <c r="P227" s="4"/>
      <c r="Q227" s="4"/>
      <c r="R227" s="4"/>
    </row>
    <row r="228">
      <c r="A228" s="428"/>
      <c r="B228" s="355" t="s">
        <v>698</v>
      </c>
      <c r="C228" s="336">
        <v>20.0</v>
      </c>
      <c r="D228" s="331"/>
      <c r="E228" s="331">
        <v>4.0</v>
      </c>
      <c r="F228" s="336">
        <f>F227-C229</f>
        <v>13.33333333</v>
      </c>
      <c r="G228" s="336">
        <f>G227-2</f>
        <v>14</v>
      </c>
      <c r="H228" s="336">
        <v>2.0</v>
      </c>
      <c r="O228" s="4"/>
      <c r="P228" s="4"/>
      <c r="Q228" s="4"/>
      <c r="R228" s="4"/>
    </row>
    <row r="229">
      <c r="A229" s="428"/>
      <c r="B229" s="355" t="s">
        <v>699</v>
      </c>
      <c r="C229" s="336">
        <f>C228/C225</f>
        <v>1.666666667</v>
      </c>
      <c r="D229" s="331"/>
      <c r="E229" s="331">
        <v>5.0</v>
      </c>
      <c r="F229" s="336">
        <f>F228-C229</f>
        <v>11.66666667</v>
      </c>
      <c r="G229" s="336">
        <f>G228-1</f>
        <v>13</v>
      </c>
      <c r="H229" s="336">
        <v>4.0</v>
      </c>
      <c r="O229" s="4"/>
      <c r="P229" s="4"/>
      <c r="Q229" s="4"/>
      <c r="R229" s="4"/>
    </row>
    <row r="230">
      <c r="A230" s="428"/>
      <c r="B230" s="331"/>
      <c r="C230" s="331"/>
      <c r="D230" s="331"/>
      <c r="E230" s="336">
        <v>6.0</v>
      </c>
      <c r="F230" s="336">
        <f>F229-C229</f>
        <v>10</v>
      </c>
      <c r="G230" s="336">
        <f>G229-2</f>
        <v>11</v>
      </c>
      <c r="H230" s="336">
        <v>3.0</v>
      </c>
      <c r="O230" s="4"/>
      <c r="P230" s="4"/>
      <c r="Q230" s="4"/>
      <c r="R230" s="4"/>
    </row>
    <row r="231">
      <c r="A231" s="325"/>
      <c r="B231" s="240"/>
      <c r="C231" s="240"/>
      <c r="D231" s="240"/>
      <c r="E231" s="243">
        <v>7.0</v>
      </c>
      <c r="F231" s="243">
        <f>F230-C229</f>
        <v>8.333333333</v>
      </c>
      <c r="G231" s="336">
        <f>G230-1</f>
        <v>10</v>
      </c>
      <c r="H231" s="336">
        <v>3.0</v>
      </c>
      <c r="O231" s="4"/>
      <c r="P231" s="4"/>
      <c r="Q231" s="4"/>
      <c r="R231" s="4"/>
    </row>
    <row r="232">
      <c r="A232" s="325"/>
      <c r="B232" s="240"/>
      <c r="C232" s="240"/>
      <c r="D232" s="240"/>
      <c r="E232" s="243">
        <v>8.0</v>
      </c>
      <c r="F232" s="243">
        <f>F231-C229</f>
        <v>6.666666667</v>
      </c>
      <c r="G232" s="336">
        <f>G231</f>
        <v>10</v>
      </c>
      <c r="H232" s="440">
        <v>0.0</v>
      </c>
      <c r="O232" s="4"/>
      <c r="P232" s="4"/>
      <c r="Q232" s="4"/>
      <c r="R232" s="4"/>
    </row>
    <row r="233">
      <c r="A233" s="325"/>
      <c r="B233" s="240"/>
      <c r="C233" s="240"/>
      <c r="D233" s="240"/>
      <c r="E233" s="243">
        <v>9.0</v>
      </c>
      <c r="F233" s="243">
        <f>F232-C229</f>
        <v>5</v>
      </c>
      <c r="G233" s="336">
        <f t="shared" ref="G233:G236" si="15">G232-2.5</f>
        <v>7.5</v>
      </c>
      <c r="H233" s="243">
        <v>2.0</v>
      </c>
      <c r="O233" s="4"/>
      <c r="P233" s="4"/>
      <c r="Q233" s="4"/>
      <c r="R233" s="4"/>
    </row>
    <row r="234">
      <c r="A234" s="325"/>
      <c r="B234" s="240"/>
      <c r="C234" s="240"/>
      <c r="D234" s="240"/>
      <c r="E234" s="243">
        <v>10.0</v>
      </c>
      <c r="F234" s="243">
        <f>F233-C229</f>
        <v>3.333333333</v>
      </c>
      <c r="G234" s="336">
        <f t="shared" si="15"/>
        <v>5</v>
      </c>
      <c r="H234" s="243">
        <v>2.0</v>
      </c>
      <c r="O234" s="4"/>
      <c r="P234" s="4"/>
      <c r="Q234" s="4"/>
      <c r="R234" s="4"/>
    </row>
    <row r="235">
      <c r="A235" s="325"/>
      <c r="B235" s="240"/>
      <c r="C235" s="240"/>
      <c r="D235" s="240"/>
      <c r="E235" s="243">
        <v>11.0</v>
      </c>
      <c r="F235" s="243">
        <f>F234-C229</f>
        <v>1.666666667</v>
      </c>
      <c r="G235" s="336">
        <f t="shared" si="15"/>
        <v>2.5</v>
      </c>
      <c r="H235" s="243">
        <v>2.0</v>
      </c>
      <c r="O235" s="4"/>
      <c r="P235" s="4"/>
      <c r="Q235" s="4"/>
      <c r="R235" s="4"/>
    </row>
    <row r="236">
      <c r="A236" s="325"/>
      <c r="B236" s="240"/>
      <c r="C236" s="240"/>
      <c r="D236" s="240"/>
      <c r="E236" s="243">
        <v>12.0</v>
      </c>
      <c r="F236" s="243">
        <f>F235-C229</f>
        <v>0</v>
      </c>
      <c r="G236" s="336">
        <f t="shared" si="15"/>
        <v>0</v>
      </c>
      <c r="H236" s="243">
        <v>2.0</v>
      </c>
      <c r="O236" s="4"/>
      <c r="P236" s="4"/>
      <c r="Q236" s="4"/>
      <c r="R236" s="4"/>
    </row>
    <row r="237">
      <c r="G237" s="425" t="s">
        <v>793</v>
      </c>
      <c r="H237" s="438">
        <f>SUM(H224:H236)</f>
        <v>26</v>
      </c>
      <c r="O237" s="4"/>
      <c r="P237" s="4"/>
      <c r="Q237" s="4"/>
      <c r="R237" s="4"/>
    </row>
    <row r="238">
      <c r="G238" s="425" t="s">
        <v>794</v>
      </c>
      <c r="H238" s="426">
        <f>H237-C228</f>
        <v>6</v>
      </c>
      <c r="O238" s="4"/>
      <c r="P238" s="4"/>
      <c r="Q238" s="4"/>
      <c r="R238" s="4"/>
    </row>
    <row r="239">
      <c r="H239" s="379"/>
      <c r="O239" s="4"/>
      <c r="P239" s="4"/>
      <c r="Q239" s="4"/>
      <c r="R239" s="4"/>
    </row>
    <row r="240">
      <c r="A240" s="392" t="s">
        <v>679</v>
      </c>
      <c r="B240" s="353" t="s">
        <v>808</v>
      </c>
      <c r="C240" s="385"/>
      <c r="D240" s="353"/>
      <c r="E240" s="256"/>
      <c r="F240" s="256"/>
      <c r="G240" s="256"/>
      <c r="H240" s="379"/>
      <c r="O240" s="4"/>
      <c r="P240" s="4"/>
      <c r="Q240" s="4"/>
      <c r="R240" s="4"/>
    </row>
    <row r="241">
      <c r="A241" s="428"/>
      <c r="B241" s="355" t="s">
        <v>689</v>
      </c>
      <c r="C241" s="356">
        <v>44670.0</v>
      </c>
      <c r="D241" s="331"/>
      <c r="E241" s="355" t="s">
        <v>690</v>
      </c>
      <c r="F241" s="424" t="s">
        <v>692</v>
      </c>
      <c r="G241" s="424" t="s">
        <v>691</v>
      </c>
      <c r="H241" s="233" t="s">
        <v>791</v>
      </c>
      <c r="O241" s="4"/>
      <c r="P241" s="4"/>
      <c r="Q241" s="4"/>
      <c r="R241" s="4"/>
    </row>
    <row r="242">
      <c r="A242" s="428"/>
      <c r="B242" s="355" t="s">
        <v>694</v>
      </c>
      <c r="C242" s="356">
        <v>44681.0</v>
      </c>
      <c r="D242" s="331"/>
      <c r="E242" s="331">
        <v>0.0</v>
      </c>
      <c r="F242" s="336">
        <f>C246</f>
        <v>25.5</v>
      </c>
      <c r="G242" s="336">
        <f>C246</f>
        <v>25.5</v>
      </c>
      <c r="H242" s="447">
        <v>0.0</v>
      </c>
      <c r="O242" s="4"/>
      <c r="P242" s="4"/>
      <c r="Q242" s="4"/>
      <c r="R242" s="4"/>
    </row>
    <row r="243">
      <c r="A243" s="428"/>
      <c r="B243" s="355" t="s">
        <v>695</v>
      </c>
      <c r="C243" s="336">
        <f>C242-C241+1</f>
        <v>12</v>
      </c>
      <c r="D243" s="331"/>
      <c r="E243" s="331">
        <v>1.0</v>
      </c>
      <c r="F243" s="336">
        <f>F242-C247</f>
        <v>23.375</v>
      </c>
      <c r="G243" s="336">
        <f t="shared" ref="G243:G244" si="16">G242-0.5</f>
        <v>25</v>
      </c>
      <c r="H243" s="448">
        <v>1.0</v>
      </c>
      <c r="O243" s="4"/>
      <c r="P243" s="4"/>
      <c r="Q243" s="4"/>
      <c r="R243" s="4"/>
    </row>
    <row r="244">
      <c r="A244" s="428"/>
      <c r="B244" s="355"/>
      <c r="C244" s="331"/>
      <c r="D244" s="331"/>
      <c r="E244" s="331">
        <v>2.0</v>
      </c>
      <c r="F244" s="336">
        <f>F243-C247</f>
        <v>21.25</v>
      </c>
      <c r="G244" s="336">
        <f t="shared" si="16"/>
        <v>24.5</v>
      </c>
      <c r="H244" s="449">
        <v>2.0</v>
      </c>
      <c r="O244" s="4"/>
      <c r="P244" s="4"/>
      <c r="Q244" s="4"/>
      <c r="R244" s="4"/>
    </row>
    <row r="245">
      <c r="A245" s="428"/>
      <c r="B245" s="424" t="s">
        <v>792</v>
      </c>
      <c r="C245" s="336">
        <v>28.0</v>
      </c>
      <c r="D245" s="331"/>
      <c r="E245" s="331">
        <v>3.0</v>
      </c>
      <c r="F245" s="336">
        <f>F244-C247</f>
        <v>19.125</v>
      </c>
      <c r="G245" s="336">
        <f>G244-2.5</f>
        <v>22</v>
      </c>
      <c r="H245" s="449">
        <v>4.0</v>
      </c>
      <c r="O245" s="4"/>
      <c r="P245" s="4"/>
      <c r="Q245" s="4"/>
      <c r="R245" s="4"/>
    </row>
    <row r="246">
      <c r="A246" s="428"/>
      <c r="B246" s="355" t="s">
        <v>698</v>
      </c>
      <c r="C246" s="336">
        <v>25.5</v>
      </c>
      <c r="D246" s="331"/>
      <c r="E246" s="331">
        <v>4.0</v>
      </c>
      <c r="F246" s="336">
        <f>F245-C247</f>
        <v>17</v>
      </c>
      <c r="G246" s="336">
        <f>G245-2</f>
        <v>20</v>
      </c>
      <c r="H246" s="449">
        <v>5.0</v>
      </c>
      <c r="O246" s="4"/>
      <c r="P246" s="4"/>
      <c r="Q246" s="4"/>
      <c r="R246" s="4"/>
    </row>
    <row r="247">
      <c r="A247" s="428"/>
      <c r="B247" s="355" t="s">
        <v>699</v>
      </c>
      <c r="C247" s="336">
        <f>C246/C243</f>
        <v>2.125</v>
      </c>
      <c r="D247" s="331"/>
      <c r="E247" s="331">
        <v>5.0</v>
      </c>
      <c r="F247" s="336">
        <f>F246-C247</f>
        <v>14.875</v>
      </c>
      <c r="G247" s="336">
        <f t="shared" ref="G247:G248" si="17">G246-3</f>
        <v>17</v>
      </c>
      <c r="H247" s="449">
        <v>4.0</v>
      </c>
      <c r="O247" s="4"/>
      <c r="P247" s="4"/>
      <c r="Q247" s="4"/>
      <c r="R247" s="4"/>
    </row>
    <row r="248">
      <c r="A248" s="428"/>
      <c r="B248" s="331"/>
      <c r="C248" s="331"/>
      <c r="D248" s="331"/>
      <c r="E248" s="336">
        <v>6.0</v>
      </c>
      <c r="F248" s="336">
        <f>F247-C247</f>
        <v>12.75</v>
      </c>
      <c r="G248" s="336">
        <f t="shared" si="17"/>
        <v>14</v>
      </c>
      <c r="H248" s="449">
        <v>5.0</v>
      </c>
      <c r="O248" s="4"/>
      <c r="P248" s="4"/>
      <c r="Q248" s="4"/>
      <c r="R248" s="4"/>
    </row>
    <row r="249">
      <c r="A249" s="325"/>
      <c r="B249" s="240"/>
      <c r="C249" s="240"/>
      <c r="D249" s="240"/>
      <c r="E249" s="243">
        <v>7.0</v>
      </c>
      <c r="F249" s="243">
        <f>F248-C247</f>
        <v>10.625</v>
      </c>
      <c r="G249" s="336">
        <f t="shared" ref="G249:G250" si="18">G248-1</f>
        <v>13</v>
      </c>
      <c r="H249" s="449">
        <v>1.5</v>
      </c>
      <c r="O249" s="4"/>
      <c r="P249" s="4"/>
      <c r="Q249" s="4"/>
      <c r="R249" s="4"/>
    </row>
    <row r="250">
      <c r="A250" s="325"/>
      <c r="B250" s="240"/>
      <c r="C250" s="240"/>
      <c r="D250" s="240"/>
      <c r="E250" s="243">
        <v>8.0</v>
      </c>
      <c r="F250" s="243">
        <f>F249-C247</f>
        <v>8.5</v>
      </c>
      <c r="G250" s="336">
        <f t="shared" si="18"/>
        <v>12</v>
      </c>
      <c r="H250" s="450">
        <v>0.5</v>
      </c>
      <c r="O250" s="4"/>
      <c r="P250" s="4"/>
      <c r="Q250" s="4"/>
      <c r="R250" s="4"/>
    </row>
    <row r="251">
      <c r="A251" s="325"/>
      <c r="B251" s="240"/>
      <c r="C251" s="240"/>
      <c r="D251" s="240"/>
      <c r="E251" s="243">
        <v>9.0</v>
      </c>
      <c r="F251" s="243">
        <f>F250-C247</f>
        <v>6.375</v>
      </c>
      <c r="G251" s="336">
        <f t="shared" ref="G251:G254" si="19">G250-3</f>
        <v>9</v>
      </c>
      <c r="H251" s="243">
        <v>4.0</v>
      </c>
      <c r="O251" s="4"/>
      <c r="P251" s="4"/>
      <c r="Q251" s="4"/>
      <c r="R251" s="4"/>
    </row>
    <row r="252">
      <c r="A252" s="325"/>
      <c r="B252" s="240"/>
      <c r="C252" s="240"/>
      <c r="D252" s="240"/>
      <c r="E252" s="243">
        <v>10.0</v>
      </c>
      <c r="F252" s="243">
        <f>F251-C247</f>
        <v>4.25</v>
      </c>
      <c r="G252" s="336">
        <f t="shared" si="19"/>
        <v>6</v>
      </c>
      <c r="H252" s="243">
        <v>4.0</v>
      </c>
      <c r="O252" s="4"/>
      <c r="P252" s="4"/>
      <c r="Q252" s="4"/>
      <c r="R252" s="4"/>
    </row>
    <row r="253">
      <c r="A253" s="325"/>
      <c r="B253" s="240"/>
      <c r="C253" s="240"/>
      <c r="D253" s="240"/>
      <c r="E253" s="243">
        <v>11.0</v>
      </c>
      <c r="F253" s="243">
        <f>F252-C247</f>
        <v>2.125</v>
      </c>
      <c r="G253" s="336">
        <f t="shared" si="19"/>
        <v>3</v>
      </c>
      <c r="H253" s="243">
        <v>4.0</v>
      </c>
      <c r="O253" s="4"/>
      <c r="P253" s="4"/>
      <c r="Q253" s="4"/>
      <c r="R253" s="4"/>
    </row>
    <row r="254">
      <c r="A254" s="325"/>
      <c r="B254" s="240"/>
      <c r="C254" s="240"/>
      <c r="D254" s="240"/>
      <c r="E254" s="243">
        <v>12.0</v>
      </c>
      <c r="F254" s="243">
        <f>F253-C247</f>
        <v>0</v>
      </c>
      <c r="G254" s="336">
        <f t="shared" si="19"/>
        <v>0</v>
      </c>
      <c r="H254" s="243">
        <v>4.0</v>
      </c>
      <c r="O254" s="4"/>
      <c r="P254" s="4"/>
      <c r="Q254" s="4"/>
      <c r="R254" s="4"/>
    </row>
    <row r="255">
      <c r="G255" s="425" t="s">
        <v>793</v>
      </c>
      <c r="H255" s="438">
        <f>SUM(H242:H254)</f>
        <v>39</v>
      </c>
      <c r="O255" s="4"/>
      <c r="P255" s="4"/>
      <c r="Q255" s="4"/>
      <c r="R255" s="4"/>
    </row>
    <row r="256">
      <c r="G256" s="425" t="s">
        <v>794</v>
      </c>
      <c r="H256" s="426">
        <f>H255-C246</f>
        <v>13.5</v>
      </c>
      <c r="O256" s="4"/>
      <c r="P256" s="4"/>
      <c r="Q256" s="4"/>
      <c r="R256" s="4"/>
    </row>
    <row r="257">
      <c r="H257" s="379"/>
      <c r="O257" s="4"/>
      <c r="P257" s="4"/>
      <c r="Q257" s="4"/>
      <c r="R257" s="4"/>
    </row>
    <row r="258">
      <c r="A258" s="352" t="s">
        <v>687</v>
      </c>
      <c r="B258" s="353" t="s">
        <v>809</v>
      </c>
      <c r="C258" s="385"/>
      <c r="D258" s="353"/>
      <c r="E258" s="256"/>
      <c r="F258" s="256"/>
      <c r="G258" s="256"/>
      <c r="H258" s="379"/>
      <c r="O258" s="4"/>
      <c r="P258" s="4"/>
      <c r="Q258" s="4"/>
      <c r="R258" s="4"/>
    </row>
    <row r="259">
      <c r="A259" s="428"/>
      <c r="B259" s="355" t="s">
        <v>689</v>
      </c>
      <c r="C259" s="356">
        <v>44684.0</v>
      </c>
      <c r="D259" s="331"/>
      <c r="E259" s="355" t="s">
        <v>690</v>
      </c>
      <c r="F259" s="424" t="s">
        <v>692</v>
      </c>
      <c r="G259" s="424" t="s">
        <v>691</v>
      </c>
      <c r="H259" s="233" t="s">
        <v>791</v>
      </c>
      <c r="O259" s="4"/>
      <c r="P259" s="4"/>
      <c r="Q259" s="4"/>
      <c r="R259" s="4"/>
    </row>
    <row r="260">
      <c r="A260" s="428"/>
      <c r="B260" s="355" t="s">
        <v>694</v>
      </c>
      <c r="C260" s="356">
        <v>44691.0</v>
      </c>
      <c r="D260" s="331"/>
      <c r="E260" s="331">
        <v>0.0</v>
      </c>
      <c r="F260" s="336">
        <f>C264</f>
        <v>34.5</v>
      </c>
      <c r="G260" s="336">
        <f>C264</f>
        <v>34.5</v>
      </c>
      <c r="H260" s="235">
        <v>0.0</v>
      </c>
      <c r="O260" s="4"/>
      <c r="P260" s="4"/>
      <c r="Q260" s="4"/>
      <c r="R260" s="4"/>
    </row>
    <row r="261">
      <c r="A261" s="428"/>
      <c r="B261" s="355" t="s">
        <v>695</v>
      </c>
      <c r="C261" s="336">
        <f>C260-C259+1</f>
        <v>8</v>
      </c>
      <c r="D261" s="331"/>
      <c r="E261" s="331">
        <v>1.0</v>
      </c>
      <c r="F261" s="336">
        <f>F260-C265</f>
        <v>30.1875</v>
      </c>
      <c r="G261" s="336">
        <f>G260-4</f>
        <v>30.5</v>
      </c>
      <c r="H261" s="437">
        <v>6.0</v>
      </c>
      <c r="O261" s="4"/>
      <c r="P261" s="4"/>
      <c r="Q261" s="4"/>
      <c r="R261" s="4"/>
    </row>
    <row r="262">
      <c r="A262" s="428"/>
      <c r="B262" s="355"/>
      <c r="C262" s="331"/>
      <c r="D262" s="331"/>
      <c r="E262" s="331">
        <v>2.0</v>
      </c>
      <c r="F262" s="336">
        <f>F261-C265</f>
        <v>25.875</v>
      </c>
      <c r="G262" s="336">
        <f>G261-5</f>
        <v>25.5</v>
      </c>
      <c r="H262" s="336">
        <v>3.0</v>
      </c>
      <c r="O262" s="4"/>
      <c r="P262" s="4"/>
      <c r="Q262" s="4"/>
      <c r="R262" s="4"/>
    </row>
    <row r="263">
      <c r="A263" s="428"/>
      <c r="B263" s="424" t="s">
        <v>792</v>
      </c>
      <c r="C263" s="336">
        <v>35.0</v>
      </c>
      <c r="D263" s="331"/>
      <c r="E263" s="331">
        <v>3.0</v>
      </c>
      <c r="F263" s="336">
        <f>F262-C265</f>
        <v>21.5625</v>
      </c>
      <c r="G263" s="336">
        <f t="shared" ref="G263:G266" si="20">G262-4</f>
        <v>21.5</v>
      </c>
      <c r="H263" s="336">
        <v>4.0</v>
      </c>
      <c r="O263" s="4"/>
      <c r="P263" s="4"/>
      <c r="Q263" s="4"/>
      <c r="R263" s="4"/>
    </row>
    <row r="264">
      <c r="A264" s="428"/>
      <c r="B264" s="355" t="s">
        <v>698</v>
      </c>
      <c r="C264" s="336">
        <v>34.5</v>
      </c>
      <c r="D264" s="331"/>
      <c r="E264" s="331">
        <v>4.0</v>
      </c>
      <c r="F264" s="336">
        <f>F263-C265</f>
        <v>17.25</v>
      </c>
      <c r="G264" s="336">
        <f t="shared" si="20"/>
        <v>17.5</v>
      </c>
      <c r="H264" s="336">
        <v>4.0</v>
      </c>
      <c r="O264" s="4"/>
      <c r="P264" s="4"/>
      <c r="Q264" s="4"/>
      <c r="R264" s="4"/>
    </row>
    <row r="265">
      <c r="A265" s="428"/>
      <c r="B265" s="355" t="s">
        <v>699</v>
      </c>
      <c r="C265" s="336">
        <f>C264/C261</f>
        <v>4.3125</v>
      </c>
      <c r="D265" s="331"/>
      <c r="E265" s="331">
        <v>5.0</v>
      </c>
      <c r="F265" s="336">
        <f>F264-C265</f>
        <v>12.9375</v>
      </c>
      <c r="G265" s="336">
        <f t="shared" si="20"/>
        <v>13.5</v>
      </c>
      <c r="H265" s="336">
        <v>4.0</v>
      </c>
      <c r="O265" s="4"/>
      <c r="P265" s="4"/>
      <c r="Q265" s="4"/>
      <c r="R265" s="4"/>
    </row>
    <row r="266">
      <c r="A266" s="428"/>
      <c r="B266" s="331"/>
      <c r="C266" s="331"/>
      <c r="D266" s="331"/>
      <c r="E266" s="336">
        <v>6.0</v>
      </c>
      <c r="F266" s="336">
        <f>F265-C265</f>
        <v>8.625</v>
      </c>
      <c r="G266" s="336">
        <f t="shared" si="20"/>
        <v>9.5</v>
      </c>
      <c r="H266" s="336">
        <v>3.0</v>
      </c>
      <c r="O266" s="4"/>
      <c r="P266" s="4"/>
      <c r="Q266" s="4"/>
      <c r="R266" s="4"/>
    </row>
    <row r="267">
      <c r="A267" s="325"/>
      <c r="B267" s="240"/>
      <c r="C267" s="240"/>
      <c r="D267" s="240"/>
      <c r="E267" s="243">
        <v>7.0</v>
      </c>
      <c r="F267" s="243">
        <f>F266-C265</f>
        <v>4.3125</v>
      </c>
      <c r="G267" s="336">
        <f>G266-4.5</f>
        <v>5</v>
      </c>
      <c r="H267" s="336">
        <v>4.0</v>
      </c>
      <c r="O267" s="4"/>
      <c r="P267" s="4"/>
      <c r="Q267" s="4"/>
      <c r="R267" s="4"/>
    </row>
    <row r="268">
      <c r="A268" s="325"/>
      <c r="B268" s="240"/>
      <c r="C268" s="240"/>
      <c r="D268" s="240"/>
      <c r="E268" s="243">
        <v>8.0</v>
      </c>
      <c r="F268" s="243">
        <f>F267-C265</f>
        <v>0</v>
      </c>
      <c r="G268" s="336">
        <f>G267-5</f>
        <v>0</v>
      </c>
      <c r="H268" s="440">
        <v>12.0</v>
      </c>
      <c r="O268" s="4"/>
      <c r="P268" s="4"/>
      <c r="Q268" s="4"/>
      <c r="R268" s="4"/>
    </row>
    <row r="269">
      <c r="A269" s="325"/>
      <c r="B269" s="240"/>
      <c r="C269" s="240"/>
      <c r="D269" s="240"/>
      <c r="G269" s="425" t="s">
        <v>793</v>
      </c>
      <c r="H269" s="438">
        <f>SUM(H260:H268)</f>
        <v>40</v>
      </c>
      <c r="O269" s="4"/>
      <c r="P269" s="4"/>
      <c r="Q269" s="4"/>
      <c r="R269" s="4"/>
    </row>
    <row r="270">
      <c r="A270" s="325"/>
      <c r="B270" s="240"/>
      <c r="C270" s="240"/>
      <c r="D270" s="240"/>
      <c r="G270" s="425" t="s">
        <v>794</v>
      </c>
      <c r="H270" s="426">
        <f>H269-C264</f>
        <v>5.5</v>
      </c>
      <c r="O270" s="4"/>
      <c r="P270" s="4"/>
      <c r="Q270" s="4"/>
      <c r="R270" s="4"/>
    </row>
    <row r="271">
      <c r="H271" s="379"/>
      <c r="O271" s="4"/>
      <c r="P271" s="4"/>
      <c r="Q271" s="4"/>
      <c r="R271" s="4"/>
    </row>
    <row r="272">
      <c r="H272" s="379"/>
      <c r="O272" s="4"/>
      <c r="P272" s="4"/>
      <c r="Q272" s="4"/>
      <c r="R272" s="4"/>
    </row>
    <row r="273">
      <c r="H273" s="379"/>
      <c r="O273" s="4"/>
      <c r="P273" s="4"/>
      <c r="Q273" s="4"/>
      <c r="R273" s="4"/>
    </row>
    <row r="274">
      <c r="H274" s="379"/>
      <c r="O274" s="4"/>
      <c r="P274" s="4"/>
      <c r="Q274" s="4"/>
      <c r="R274" s="4"/>
    </row>
    <row r="275">
      <c r="H275" s="379"/>
      <c r="O275" s="4"/>
      <c r="P275" s="4"/>
      <c r="Q275" s="4"/>
      <c r="R275" s="4"/>
    </row>
    <row r="276">
      <c r="H276" s="379"/>
      <c r="O276" s="4"/>
      <c r="P276" s="4"/>
      <c r="Q276" s="4"/>
      <c r="R276" s="4"/>
    </row>
    <row r="277">
      <c r="H277" s="379"/>
      <c r="O277" s="4"/>
      <c r="P277" s="4"/>
      <c r="Q277" s="4"/>
      <c r="R277" s="4"/>
    </row>
    <row r="278">
      <c r="H278" s="379"/>
      <c r="O278" s="4"/>
      <c r="P278" s="4"/>
      <c r="Q278" s="4"/>
      <c r="R278" s="4"/>
    </row>
    <row r="279">
      <c r="H279" s="379"/>
      <c r="O279" s="4"/>
      <c r="P279" s="4"/>
      <c r="Q279" s="4"/>
      <c r="R279" s="4"/>
    </row>
    <row r="280">
      <c r="H280" s="379"/>
      <c r="O280" s="4"/>
      <c r="P280" s="4"/>
      <c r="Q280" s="4"/>
      <c r="R280" s="4"/>
    </row>
    <row r="281">
      <c r="H281" s="379"/>
      <c r="O281" s="4"/>
      <c r="P281" s="4"/>
      <c r="Q281" s="4"/>
      <c r="R281" s="4"/>
    </row>
    <row r="282">
      <c r="H282" s="379"/>
      <c r="O282" s="4"/>
      <c r="P282" s="4"/>
      <c r="Q282" s="4"/>
      <c r="R282" s="4"/>
    </row>
    <row r="283">
      <c r="H283" s="379"/>
      <c r="O283" s="4"/>
      <c r="P283" s="4"/>
      <c r="Q283" s="4"/>
      <c r="R283" s="4"/>
    </row>
    <row r="284">
      <c r="H284" s="379"/>
      <c r="O284" s="4"/>
      <c r="P284" s="4"/>
      <c r="Q284" s="4"/>
      <c r="R284" s="4"/>
    </row>
    <row r="285">
      <c r="H285" s="379"/>
      <c r="O285" s="4"/>
      <c r="P285" s="4"/>
      <c r="Q285" s="4"/>
      <c r="R285" s="4"/>
    </row>
    <row r="286">
      <c r="H286" s="379"/>
      <c r="O286" s="4"/>
      <c r="P286" s="4"/>
      <c r="Q286" s="4"/>
      <c r="R286" s="4"/>
    </row>
    <row r="287">
      <c r="H287" s="379"/>
      <c r="O287" s="4"/>
      <c r="P287" s="4"/>
      <c r="Q287" s="4"/>
      <c r="R287" s="4"/>
    </row>
    <row r="288">
      <c r="H288" s="379"/>
      <c r="O288" s="4"/>
      <c r="P288" s="4"/>
      <c r="Q288" s="4"/>
      <c r="R288" s="4"/>
    </row>
    <row r="289">
      <c r="H289" s="379"/>
      <c r="O289" s="4"/>
      <c r="P289" s="4"/>
      <c r="Q289" s="4"/>
      <c r="R289" s="4"/>
    </row>
    <row r="290">
      <c r="H290" s="379"/>
      <c r="O290" s="4"/>
      <c r="P290" s="4"/>
      <c r="Q290" s="4"/>
      <c r="R290" s="4"/>
    </row>
    <row r="291">
      <c r="H291" s="379"/>
      <c r="O291" s="4"/>
      <c r="P291" s="4"/>
      <c r="Q291" s="4"/>
      <c r="R291" s="4"/>
    </row>
    <row r="292">
      <c r="H292" s="379"/>
      <c r="O292" s="4"/>
      <c r="P292" s="4"/>
      <c r="Q292" s="4"/>
      <c r="R292" s="4"/>
    </row>
    <row r="293">
      <c r="H293" s="379"/>
      <c r="O293" s="4"/>
      <c r="P293" s="4"/>
      <c r="Q293" s="4"/>
      <c r="R293" s="4"/>
    </row>
    <row r="294">
      <c r="H294" s="379"/>
      <c r="O294" s="4"/>
      <c r="P294" s="4"/>
      <c r="Q294" s="4"/>
      <c r="R294" s="4"/>
    </row>
    <row r="295">
      <c r="H295" s="379"/>
      <c r="O295" s="4"/>
      <c r="P295" s="4"/>
      <c r="Q295" s="4"/>
      <c r="R295" s="4"/>
    </row>
    <row r="296">
      <c r="H296" s="379"/>
      <c r="O296" s="4"/>
      <c r="P296" s="4"/>
      <c r="Q296" s="4"/>
      <c r="R296" s="4"/>
    </row>
    <row r="297">
      <c r="H297" s="379"/>
      <c r="O297" s="4"/>
      <c r="P297" s="4"/>
      <c r="Q297" s="4"/>
      <c r="R297" s="4"/>
    </row>
    <row r="298">
      <c r="H298" s="379"/>
      <c r="O298" s="4"/>
      <c r="P298" s="4"/>
      <c r="Q298" s="4"/>
      <c r="R298" s="4"/>
    </row>
    <row r="299">
      <c r="H299" s="379"/>
      <c r="O299" s="4"/>
      <c r="P299" s="4"/>
      <c r="Q299" s="4"/>
      <c r="R299" s="4"/>
    </row>
    <row r="300">
      <c r="H300" s="379"/>
      <c r="O300" s="4"/>
      <c r="P300" s="4"/>
      <c r="Q300" s="4"/>
      <c r="R300" s="4"/>
    </row>
    <row r="301">
      <c r="H301" s="379"/>
      <c r="O301" s="4"/>
      <c r="P301" s="4"/>
      <c r="Q301" s="4"/>
      <c r="R301" s="4"/>
    </row>
    <row r="302">
      <c r="H302" s="379"/>
      <c r="O302" s="4"/>
      <c r="P302" s="4"/>
      <c r="Q302" s="4"/>
      <c r="R302" s="4"/>
    </row>
    <row r="303">
      <c r="H303" s="379"/>
      <c r="O303" s="4"/>
      <c r="P303" s="4"/>
      <c r="Q303" s="4"/>
      <c r="R303" s="4"/>
    </row>
    <row r="304">
      <c r="H304" s="379"/>
      <c r="O304" s="4"/>
      <c r="P304" s="4"/>
      <c r="Q304" s="4"/>
      <c r="R304" s="4"/>
    </row>
    <row r="305">
      <c r="H305" s="379"/>
      <c r="O305" s="4"/>
      <c r="P305" s="4"/>
      <c r="Q305" s="4"/>
      <c r="R305" s="4"/>
    </row>
    <row r="306">
      <c r="H306" s="379"/>
      <c r="O306" s="4"/>
      <c r="P306" s="4"/>
      <c r="Q306" s="4"/>
      <c r="R306" s="4"/>
    </row>
    <row r="307">
      <c r="H307" s="379"/>
      <c r="O307" s="4"/>
      <c r="P307" s="4"/>
      <c r="Q307" s="4"/>
      <c r="R307" s="4"/>
    </row>
    <row r="308">
      <c r="H308" s="379"/>
      <c r="O308" s="4"/>
      <c r="P308" s="4"/>
      <c r="Q308" s="4"/>
      <c r="R308" s="4"/>
    </row>
    <row r="309">
      <c r="H309" s="379"/>
      <c r="O309" s="4"/>
      <c r="P309" s="4"/>
      <c r="Q309" s="4"/>
      <c r="R309" s="4"/>
    </row>
    <row r="310">
      <c r="H310" s="379"/>
      <c r="O310" s="4"/>
      <c r="P310" s="4"/>
      <c r="Q310" s="4"/>
      <c r="R310" s="4"/>
    </row>
    <row r="311">
      <c r="H311" s="379"/>
      <c r="O311" s="4"/>
      <c r="P311" s="4"/>
      <c r="Q311" s="4"/>
      <c r="R311" s="4"/>
    </row>
    <row r="312">
      <c r="H312" s="379"/>
      <c r="O312" s="4"/>
      <c r="P312" s="4"/>
      <c r="Q312" s="4"/>
      <c r="R312" s="4"/>
    </row>
    <row r="313">
      <c r="H313" s="379"/>
      <c r="O313" s="4"/>
      <c r="P313" s="4"/>
      <c r="Q313" s="4"/>
      <c r="R313" s="4"/>
    </row>
    <row r="314">
      <c r="H314" s="379"/>
      <c r="O314" s="4"/>
      <c r="P314" s="4"/>
      <c r="Q314" s="4"/>
      <c r="R314" s="4"/>
    </row>
    <row r="315">
      <c r="H315" s="379"/>
      <c r="O315" s="4"/>
      <c r="P315" s="4"/>
      <c r="Q315" s="4"/>
      <c r="R315" s="4"/>
    </row>
    <row r="316">
      <c r="H316" s="379"/>
      <c r="O316" s="4"/>
      <c r="P316" s="4"/>
      <c r="Q316" s="4"/>
      <c r="R316" s="4"/>
    </row>
    <row r="317">
      <c r="H317" s="379"/>
      <c r="O317" s="4"/>
      <c r="P317" s="4"/>
      <c r="Q317" s="4"/>
      <c r="R317" s="4"/>
    </row>
    <row r="318">
      <c r="H318" s="379"/>
      <c r="O318" s="4"/>
      <c r="P318" s="4"/>
      <c r="Q318" s="4"/>
      <c r="R318" s="4"/>
    </row>
    <row r="319">
      <c r="H319" s="379"/>
      <c r="O319" s="4"/>
      <c r="P319" s="4"/>
      <c r="Q319" s="4"/>
      <c r="R319" s="4"/>
    </row>
    <row r="320">
      <c r="H320" s="379"/>
      <c r="O320" s="4"/>
      <c r="P320" s="4"/>
      <c r="Q320" s="4"/>
      <c r="R320" s="4"/>
    </row>
    <row r="321">
      <c r="H321" s="379"/>
      <c r="O321" s="4"/>
      <c r="P321" s="4"/>
      <c r="Q321" s="4"/>
      <c r="R321" s="4"/>
    </row>
    <row r="322">
      <c r="H322" s="379"/>
      <c r="O322" s="4"/>
      <c r="P322" s="4"/>
      <c r="Q322" s="4"/>
      <c r="R322" s="4"/>
    </row>
    <row r="323">
      <c r="H323" s="379"/>
      <c r="O323" s="4"/>
      <c r="P323" s="4"/>
      <c r="Q323" s="4"/>
      <c r="R323" s="4"/>
    </row>
    <row r="324">
      <c r="H324" s="379"/>
      <c r="O324" s="4"/>
      <c r="P324" s="4"/>
      <c r="Q324" s="4"/>
      <c r="R324" s="4"/>
    </row>
    <row r="325">
      <c r="H325" s="379"/>
      <c r="O325" s="4"/>
      <c r="P325" s="4"/>
      <c r="Q325" s="4"/>
      <c r="R325" s="4"/>
    </row>
    <row r="326">
      <c r="H326" s="379"/>
      <c r="O326" s="4"/>
      <c r="P326" s="4"/>
      <c r="Q326" s="4"/>
      <c r="R326" s="4"/>
    </row>
    <row r="327">
      <c r="H327" s="379"/>
      <c r="O327" s="4"/>
      <c r="P327" s="4"/>
      <c r="Q327" s="4"/>
      <c r="R327" s="4"/>
    </row>
    <row r="328">
      <c r="H328" s="379"/>
      <c r="O328" s="4"/>
      <c r="P328" s="4"/>
      <c r="Q328" s="4"/>
      <c r="R328" s="4"/>
    </row>
    <row r="329">
      <c r="H329" s="379"/>
      <c r="O329" s="4"/>
      <c r="P329" s="4"/>
      <c r="Q329" s="4"/>
      <c r="R329" s="4"/>
    </row>
    <row r="330">
      <c r="H330" s="379"/>
      <c r="O330" s="4"/>
      <c r="P330" s="4"/>
      <c r="Q330" s="4"/>
      <c r="R330" s="4"/>
    </row>
    <row r="331">
      <c r="H331" s="379"/>
      <c r="O331" s="4"/>
      <c r="P331" s="4"/>
      <c r="Q331" s="4"/>
      <c r="R331" s="4"/>
    </row>
    <row r="332">
      <c r="H332" s="379"/>
      <c r="O332" s="4"/>
      <c r="P332" s="4"/>
      <c r="Q332" s="4"/>
      <c r="R332" s="4"/>
    </row>
    <row r="333">
      <c r="H333" s="379"/>
      <c r="O333" s="4"/>
      <c r="P333" s="4"/>
      <c r="Q333" s="4"/>
      <c r="R333" s="4"/>
    </row>
    <row r="334">
      <c r="H334" s="379"/>
      <c r="O334" s="4"/>
      <c r="P334" s="4"/>
      <c r="Q334" s="4"/>
      <c r="R334" s="4"/>
    </row>
    <row r="335">
      <c r="H335" s="379"/>
      <c r="O335" s="4"/>
      <c r="P335" s="4"/>
      <c r="Q335" s="4"/>
      <c r="R335" s="4"/>
    </row>
    <row r="336">
      <c r="H336" s="379"/>
      <c r="O336" s="4"/>
      <c r="P336" s="4"/>
      <c r="Q336" s="4"/>
      <c r="R336" s="4"/>
    </row>
    <row r="337">
      <c r="H337" s="379"/>
      <c r="O337" s="4"/>
      <c r="P337" s="4"/>
      <c r="Q337" s="4"/>
      <c r="R337" s="4"/>
    </row>
    <row r="338">
      <c r="H338" s="379"/>
      <c r="O338" s="4"/>
      <c r="P338" s="4"/>
      <c r="Q338" s="4"/>
      <c r="R338" s="4"/>
    </row>
    <row r="339">
      <c r="H339" s="379"/>
      <c r="O339" s="4"/>
      <c r="P339" s="4"/>
      <c r="Q339" s="4"/>
      <c r="R339" s="4"/>
    </row>
    <row r="340">
      <c r="H340" s="379"/>
      <c r="O340" s="4"/>
      <c r="P340" s="4"/>
      <c r="Q340" s="4"/>
      <c r="R340" s="4"/>
    </row>
    <row r="341">
      <c r="H341" s="379"/>
      <c r="O341" s="4"/>
      <c r="P341" s="4"/>
      <c r="Q341" s="4"/>
      <c r="R341" s="4"/>
    </row>
    <row r="342">
      <c r="H342" s="379"/>
      <c r="O342" s="4"/>
      <c r="P342" s="4"/>
      <c r="Q342" s="4"/>
      <c r="R342" s="4"/>
    </row>
    <row r="343">
      <c r="H343" s="379"/>
      <c r="O343" s="4"/>
      <c r="P343" s="4"/>
      <c r="Q343" s="4"/>
      <c r="R343" s="4"/>
    </row>
    <row r="344">
      <c r="H344" s="379"/>
      <c r="O344" s="4"/>
      <c r="P344" s="4"/>
      <c r="Q344" s="4"/>
      <c r="R344" s="4"/>
    </row>
    <row r="345">
      <c r="H345" s="379"/>
      <c r="O345" s="4"/>
      <c r="P345" s="4"/>
      <c r="Q345" s="4"/>
      <c r="R345" s="4"/>
    </row>
    <row r="346">
      <c r="H346" s="379"/>
      <c r="O346" s="4"/>
      <c r="P346" s="4"/>
      <c r="Q346" s="4"/>
      <c r="R346" s="4"/>
    </row>
    <row r="347">
      <c r="H347" s="379"/>
      <c r="O347" s="4"/>
      <c r="P347" s="4"/>
      <c r="Q347" s="4"/>
      <c r="R347" s="4"/>
    </row>
    <row r="348">
      <c r="H348" s="379"/>
      <c r="O348" s="4"/>
      <c r="P348" s="4"/>
      <c r="Q348" s="4"/>
      <c r="R348" s="4"/>
    </row>
    <row r="349">
      <c r="H349" s="379"/>
      <c r="O349" s="4"/>
      <c r="P349" s="4"/>
      <c r="Q349" s="4"/>
      <c r="R349" s="4"/>
    </row>
    <row r="350">
      <c r="H350" s="379"/>
      <c r="O350" s="4"/>
      <c r="P350" s="4"/>
      <c r="Q350" s="4"/>
      <c r="R350" s="4"/>
    </row>
    <row r="351">
      <c r="H351" s="379"/>
      <c r="O351" s="4"/>
      <c r="P351" s="4"/>
      <c r="Q351" s="4"/>
      <c r="R351" s="4"/>
    </row>
    <row r="352">
      <c r="H352" s="379"/>
      <c r="O352" s="4"/>
      <c r="P352" s="4"/>
      <c r="Q352" s="4"/>
      <c r="R352" s="4"/>
    </row>
    <row r="353">
      <c r="H353" s="379"/>
      <c r="O353" s="4"/>
      <c r="P353" s="4"/>
      <c r="Q353" s="4"/>
      <c r="R353" s="4"/>
    </row>
    <row r="354">
      <c r="H354" s="379"/>
      <c r="O354" s="4"/>
      <c r="P354" s="4"/>
      <c r="Q354" s="4"/>
      <c r="R354" s="4"/>
    </row>
    <row r="355">
      <c r="H355" s="379"/>
      <c r="O355" s="4"/>
      <c r="P355" s="4"/>
      <c r="Q355" s="4"/>
      <c r="R355" s="4"/>
    </row>
    <row r="356">
      <c r="H356" s="379"/>
      <c r="O356" s="4"/>
      <c r="P356" s="4"/>
      <c r="Q356" s="4"/>
      <c r="R356" s="4"/>
    </row>
    <row r="357">
      <c r="H357" s="379"/>
      <c r="O357" s="4"/>
      <c r="P357" s="4"/>
      <c r="Q357" s="4"/>
      <c r="R357" s="4"/>
    </row>
    <row r="358">
      <c r="H358" s="379"/>
      <c r="O358" s="4"/>
      <c r="P358" s="4"/>
      <c r="Q358" s="4"/>
      <c r="R358" s="4"/>
    </row>
    <row r="359">
      <c r="H359" s="379"/>
      <c r="O359" s="4"/>
      <c r="P359" s="4"/>
      <c r="Q359" s="4"/>
      <c r="R359" s="4"/>
    </row>
    <row r="360">
      <c r="H360" s="379"/>
      <c r="O360" s="4"/>
      <c r="P360" s="4"/>
      <c r="Q360" s="4"/>
      <c r="R360" s="4"/>
    </row>
    <row r="361">
      <c r="H361" s="379"/>
      <c r="O361" s="4"/>
      <c r="P361" s="4"/>
      <c r="Q361" s="4"/>
      <c r="R361" s="4"/>
    </row>
    <row r="362">
      <c r="H362" s="379"/>
      <c r="O362" s="4"/>
      <c r="P362" s="4"/>
      <c r="Q362" s="4"/>
      <c r="R362" s="4"/>
    </row>
    <row r="363">
      <c r="H363" s="379"/>
      <c r="O363" s="4"/>
      <c r="P363" s="4"/>
      <c r="Q363" s="4"/>
      <c r="R363" s="4"/>
    </row>
    <row r="364">
      <c r="H364" s="379"/>
      <c r="O364" s="4"/>
      <c r="P364" s="4"/>
      <c r="Q364" s="4"/>
      <c r="R364" s="4"/>
    </row>
    <row r="365">
      <c r="H365" s="379"/>
      <c r="O365" s="4"/>
      <c r="P365" s="4"/>
      <c r="Q365" s="4"/>
      <c r="R365" s="4"/>
    </row>
    <row r="366">
      <c r="H366" s="379"/>
      <c r="O366" s="4"/>
      <c r="P366" s="4"/>
      <c r="Q366" s="4"/>
      <c r="R366" s="4"/>
    </row>
    <row r="367">
      <c r="H367" s="379"/>
      <c r="O367" s="4"/>
      <c r="P367" s="4"/>
      <c r="Q367" s="4"/>
      <c r="R367" s="4"/>
    </row>
    <row r="368">
      <c r="H368" s="379"/>
      <c r="O368" s="4"/>
      <c r="P368" s="4"/>
      <c r="Q368" s="4"/>
      <c r="R368" s="4"/>
    </row>
    <row r="369">
      <c r="H369" s="379"/>
      <c r="O369" s="4"/>
      <c r="P369" s="4"/>
      <c r="Q369" s="4"/>
      <c r="R369" s="4"/>
    </row>
    <row r="370">
      <c r="H370" s="379"/>
      <c r="O370" s="4"/>
      <c r="P370" s="4"/>
      <c r="Q370" s="4"/>
      <c r="R370" s="4"/>
    </row>
    <row r="371">
      <c r="H371" s="379"/>
      <c r="O371" s="4"/>
      <c r="P371" s="4"/>
      <c r="Q371" s="4"/>
      <c r="R371" s="4"/>
    </row>
    <row r="372">
      <c r="H372" s="379"/>
      <c r="O372" s="4"/>
      <c r="P372" s="4"/>
      <c r="Q372" s="4"/>
      <c r="R372" s="4"/>
    </row>
    <row r="373">
      <c r="H373" s="379"/>
      <c r="O373" s="4"/>
      <c r="P373" s="4"/>
      <c r="Q373" s="4"/>
      <c r="R373" s="4"/>
    </row>
    <row r="374">
      <c r="H374" s="379"/>
      <c r="O374" s="4"/>
      <c r="P374" s="4"/>
      <c r="Q374" s="4"/>
      <c r="R374" s="4"/>
    </row>
    <row r="375">
      <c r="H375" s="379"/>
      <c r="O375" s="4"/>
      <c r="P375" s="4"/>
      <c r="Q375" s="4"/>
      <c r="R375" s="4"/>
    </row>
    <row r="376">
      <c r="H376" s="379"/>
      <c r="O376" s="4"/>
      <c r="P376" s="4"/>
      <c r="Q376" s="4"/>
      <c r="R376" s="4"/>
    </row>
    <row r="377">
      <c r="H377" s="379"/>
      <c r="O377" s="4"/>
      <c r="P377" s="4"/>
      <c r="Q377" s="4"/>
      <c r="R377" s="4"/>
    </row>
    <row r="378">
      <c r="H378" s="379"/>
      <c r="O378" s="4"/>
      <c r="P378" s="4"/>
      <c r="Q378" s="4"/>
      <c r="R378" s="4"/>
    </row>
    <row r="379">
      <c r="H379" s="379"/>
      <c r="O379" s="4"/>
      <c r="P379" s="4"/>
      <c r="Q379" s="4"/>
      <c r="R379" s="4"/>
    </row>
    <row r="380">
      <c r="H380" s="379"/>
      <c r="O380" s="4"/>
      <c r="P380" s="4"/>
      <c r="Q380" s="4"/>
      <c r="R380" s="4"/>
    </row>
    <row r="381">
      <c r="H381" s="379"/>
      <c r="O381" s="4"/>
      <c r="P381" s="4"/>
      <c r="Q381" s="4"/>
      <c r="R381" s="4"/>
    </row>
    <row r="382">
      <c r="H382" s="379"/>
      <c r="O382" s="4"/>
      <c r="P382" s="4"/>
      <c r="Q382" s="4"/>
      <c r="R382" s="4"/>
    </row>
    <row r="383">
      <c r="H383" s="379"/>
      <c r="O383" s="4"/>
      <c r="P383" s="4"/>
      <c r="Q383" s="4"/>
      <c r="R383" s="4"/>
    </row>
    <row r="384">
      <c r="H384" s="379"/>
      <c r="O384" s="4"/>
      <c r="P384" s="4"/>
      <c r="Q384" s="4"/>
      <c r="R384" s="4"/>
    </row>
    <row r="385">
      <c r="H385" s="379"/>
      <c r="O385" s="4"/>
      <c r="P385" s="4"/>
      <c r="Q385" s="4"/>
      <c r="R385" s="4"/>
    </row>
    <row r="386">
      <c r="H386" s="379"/>
      <c r="O386" s="4"/>
      <c r="P386" s="4"/>
      <c r="Q386" s="4"/>
      <c r="R386" s="4"/>
    </row>
    <row r="387">
      <c r="H387" s="379"/>
      <c r="O387" s="4"/>
      <c r="P387" s="4"/>
      <c r="Q387" s="4"/>
      <c r="R387" s="4"/>
    </row>
    <row r="388">
      <c r="H388" s="379"/>
      <c r="O388" s="4"/>
      <c r="P388" s="4"/>
      <c r="Q388" s="4"/>
      <c r="R388" s="4"/>
    </row>
    <row r="389">
      <c r="H389" s="379"/>
      <c r="O389" s="4"/>
      <c r="P389" s="4"/>
      <c r="Q389" s="4"/>
      <c r="R389" s="4"/>
    </row>
    <row r="390">
      <c r="H390" s="379"/>
      <c r="O390" s="4"/>
      <c r="P390" s="4"/>
      <c r="Q390" s="4"/>
      <c r="R390" s="4"/>
    </row>
    <row r="391">
      <c r="H391" s="379"/>
      <c r="O391" s="4"/>
      <c r="P391" s="4"/>
      <c r="Q391" s="4"/>
      <c r="R391" s="4"/>
    </row>
    <row r="392">
      <c r="H392" s="379"/>
      <c r="O392" s="4"/>
      <c r="P392" s="4"/>
      <c r="Q392" s="4"/>
      <c r="R392" s="4"/>
    </row>
    <row r="393">
      <c r="H393" s="379"/>
      <c r="O393" s="4"/>
      <c r="P393" s="4"/>
      <c r="Q393" s="4"/>
      <c r="R393" s="4"/>
    </row>
    <row r="394">
      <c r="H394" s="379"/>
      <c r="O394" s="4"/>
      <c r="P394" s="4"/>
      <c r="Q394" s="4"/>
      <c r="R394" s="4"/>
    </row>
    <row r="395">
      <c r="H395" s="379"/>
      <c r="O395" s="4"/>
      <c r="P395" s="4"/>
      <c r="Q395" s="4"/>
      <c r="R395" s="4"/>
    </row>
    <row r="396">
      <c r="H396" s="379"/>
      <c r="O396" s="4"/>
      <c r="P396" s="4"/>
      <c r="Q396" s="4"/>
      <c r="R396" s="4"/>
    </row>
    <row r="397">
      <c r="H397" s="379"/>
      <c r="O397" s="4"/>
      <c r="P397" s="4"/>
      <c r="Q397" s="4"/>
      <c r="R397" s="4"/>
    </row>
    <row r="398">
      <c r="H398" s="379"/>
      <c r="O398" s="4"/>
      <c r="P398" s="4"/>
      <c r="Q398" s="4"/>
      <c r="R398" s="4"/>
    </row>
    <row r="399">
      <c r="H399" s="379"/>
      <c r="O399" s="4"/>
      <c r="P399" s="4"/>
      <c r="Q399" s="4"/>
      <c r="R399" s="4"/>
    </row>
    <row r="400">
      <c r="H400" s="379"/>
      <c r="O400" s="4"/>
      <c r="P400" s="4"/>
      <c r="Q400" s="4"/>
      <c r="R400" s="4"/>
    </row>
    <row r="401">
      <c r="H401" s="379"/>
      <c r="O401" s="4"/>
      <c r="P401" s="4"/>
      <c r="Q401" s="4"/>
      <c r="R401" s="4"/>
    </row>
    <row r="402">
      <c r="H402" s="379"/>
      <c r="O402" s="4"/>
      <c r="P402" s="4"/>
      <c r="Q402" s="4"/>
      <c r="R402" s="4"/>
    </row>
    <row r="403">
      <c r="H403" s="379"/>
      <c r="O403" s="4"/>
      <c r="P403" s="4"/>
      <c r="Q403" s="4"/>
      <c r="R403" s="4"/>
    </row>
    <row r="404">
      <c r="H404" s="379"/>
      <c r="O404" s="4"/>
      <c r="P404" s="4"/>
      <c r="Q404" s="4"/>
      <c r="R404" s="4"/>
    </row>
    <row r="405">
      <c r="H405" s="379"/>
      <c r="O405" s="4"/>
      <c r="P405" s="4"/>
      <c r="Q405" s="4"/>
      <c r="R405" s="4"/>
    </row>
    <row r="406">
      <c r="H406" s="379"/>
      <c r="O406" s="4"/>
      <c r="P406" s="4"/>
      <c r="Q406" s="4"/>
      <c r="R406" s="4"/>
    </row>
    <row r="407">
      <c r="H407" s="379"/>
      <c r="O407" s="4"/>
      <c r="P407" s="4"/>
      <c r="Q407" s="4"/>
      <c r="R407" s="4"/>
    </row>
    <row r="408">
      <c r="H408" s="379"/>
      <c r="O408" s="4"/>
      <c r="P408" s="4"/>
      <c r="Q408" s="4"/>
      <c r="R408" s="4"/>
    </row>
    <row r="409">
      <c r="H409" s="379"/>
      <c r="O409" s="4"/>
      <c r="P409" s="4"/>
      <c r="Q409" s="4"/>
      <c r="R409" s="4"/>
    </row>
    <row r="410">
      <c r="H410" s="379"/>
      <c r="O410" s="4"/>
      <c r="P410" s="4"/>
      <c r="Q410" s="4"/>
      <c r="R410" s="4"/>
    </row>
    <row r="411">
      <c r="H411" s="379"/>
      <c r="O411" s="4"/>
      <c r="P411" s="4"/>
      <c r="Q411" s="4"/>
      <c r="R411" s="4"/>
    </row>
    <row r="412">
      <c r="H412" s="379"/>
      <c r="O412" s="4"/>
      <c r="P412" s="4"/>
      <c r="Q412" s="4"/>
      <c r="R412" s="4"/>
    </row>
    <row r="413">
      <c r="H413" s="379"/>
      <c r="O413" s="4"/>
      <c r="P413" s="4"/>
      <c r="Q413" s="4"/>
      <c r="R413" s="4"/>
    </row>
    <row r="414">
      <c r="H414" s="379"/>
      <c r="O414" s="4"/>
      <c r="P414" s="4"/>
      <c r="Q414" s="4"/>
      <c r="R414" s="4"/>
    </row>
    <row r="415">
      <c r="H415" s="379"/>
      <c r="O415" s="4"/>
      <c r="P415" s="4"/>
      <c r="Q415" s="4"/>
      <c r="R415" s="4"/>
    </row>
    <row r="416">
      <c r="H416" s="379"/>
      <c r="O416" s="4"/>
      <c r="P416" s="4"/>
      <c r="Q416" s="4"/>
      <c r="R416" s="4"/>
    </row>
    <row r="417">
      <c r="H417" s="379"/>
      <c r="O417" s="4"/>
      <c r="P417" s="4"/>
      <c r="Q417" s="4"/>
      <c r="R417" s="4"/>
    </row>
    <row r="418">
      <c r="H418" s="379"/>
      <c r="O418" s="4"/>
      <c r="P418" s="4"/>
      <c r="Q418" s="4"/>
      <c r="R418" s="4"/>
    </row>
    <row r="419">
      <c r="H419" s="379"/>
      <c r="O419" s="4"/>
      <c r="P419" s="4"/>
      <c r="Q419" s="4"/>
      <c r="R419" s="4"/>
    </row>
    <row r="420">
      <c r="H420" s="379"/>
      <c r="O420" s="4"/>
      <c r="P420" s="4"/>
      <c r="Q420" s="4"/>
      <c r="R420" s="4"/>
    </row>
    <row r="421">
      <c r="H421" s="379"/>
      <c r="O421" s="4"/>
      <c r="P421" s="4"/>
      <c r="Q421" s="4"/>
      <c r="R421" s="4"/>
    </row>
    <row r="422">
      <c r="H422" s="379"/>
      <c r="O422" s="4"/>
      <c r="P422" s="4"/>
      <c r="Q422" s="4"/>
      <c r="R422" s="4"/>
    </row>
    <row r="423">
      <c r="H423" s="379"/>
      <c r="O423" s="4"/>
      <c r="P423" s="4"/>
      <c r="Q423" s="4"/>
      <c r="R423" s="4"/>
    </row>
    <row r="424">
      <c r="H424" s="379"/>
      <c r="O424" s="4"/>
      <c r="P424" s="4"/>
      <c r="Q424" s="4"/>
      <c r="R424" s="4"/>
    </row>
    <row r="425">
      <c r="H425" s="379"/>
      <c r="O425" s="4"/>
      <c r="P425" s="4"/>
      <c r="Q425" s="4"/>
      <c r="R425" s="4"/>
    </row>
    <row r="426">
      <c r="H426" s="379"/>
      <c r="O426" s="4"/>
      <c r="P426" s="4"/>
      <c r="Q426" s="4"/>
      <c r="R426" s="4"/>
    </row>
    <row r="427">
      <c r="H427" s="379"/>
      <c r="O427" s="4"/>
      <c r="P427" s="4"/>
      <c r="Q427" s="4"/>
      <c r="R427" s="4"/>
    </row>
    <row r="428">
      <c r="H428" s="379"/>
      <c r="O428" s="4"/>
      <c r="P428" s="4"/>
      <c r="Q428" s="4"/>
      <c r="R428" s="4"/>
    </row>
    <row r="429">
      <c r="H429" s="379"/>
      <c r="O429" s="4"/>
      <c r="P429" s="4"/>
      <c r="Q429" s="4"/>
      <c r="R429" s="4"/>
    </row>
    <row r="430">
      <c r="H430" s="379"/>
      <c r="O430" s="4"/>
      <c r="P430" s="4"/>
      <c r="Q430" s="4"/>
      <c r="R430" s="4"/>
    </row>
    <row r="431">
      <c r="H431" s="379"/>
      <c r="O431" s="4"/>
      <c r="P431" s="4"/>
      <c r="Q431" s="4"/>
      <c r="R431" s="4"/>
    </row>
    <row r="432">
      <c r="H432" s="379"/>
      <c r="O432" s="4"/>
      <c r="P432" s="4"/>
      <c r="Q432" s="4"/>
      <c r="R432" s="4"/>
    </row>
    <row r="433">
      <c r="H433" s="379"/>
      <c r="O433" s="4"/>
      <c r="P433" s="4"/>
      <c r="Q433" s="4"/>
      <c r="R433" s="4"/>
    </row>
    <row r="434">
      <c r="H434" s="379"/>
      <c r="O434" s="4"/>
      <c r="P434" s="4"/>
      <c r="Q434" s="4"/>
      <c r="R434" s="4"/>
    </row>
    <row r="435">
      <c r="H435" s="379"/>
      <c r="O435" s="4"/>
      <c r="P435" s="4"/>
      <c r="Q435" s="4"/>
      <c r="R435" s="4"/>
    </row>
    <row r="436">
      <c r="H436" s="379"/>
      <c r="O436" s="4"/>
      <c r="P436" s="4"/>
      <c r="Q436" s="4"/>
      <c r="R436" s="4"/>
    </row>
    <row r="437">
      <c r="H437" s="379"/>
      <c r="O437" s="4"/>
      <c r="P437" s="4"/>
      <c r="Q437" s="4"/>
      <c r="R437" s="4"/>
    </row>
    <row r="438">
      <c r="H438" s="379"/>
      <c r="O438" s="4"/>
      <c r="P438" s="4"/>
      <c r="Q438" s="4"/>
      <c r="R438" s="4"/>
    </row>
    <row r="439">
      <c r="H439" s="379"/>
      <c r="O439" s="4"/>
      <c r="P439" s="4"/>
      <c r="Q439" s="4"/>
      <c r="R439" s="4"/>
    </row>
    <row r="440">
      <c r="H440" s="379"/>
      <c r="O440" s="4"/>
      <c r="P440" s="4"/>
      <c r="Q440" s="4"/>
      <c r="R440" s="4"/>
    </row>
    <row r="441">
      <c r="H441" s="379"/>
      <c r="O441" s="4"/>
      <c r="P441" s="4"/>
      <c r="Q441" s="4"/>
      <c r="R441" s="4"/>
    </row>
    <row r="442">
      <c r="H442" s="379"/>
      <c r="O442" s="4"/>
      <c r="P442" s="4"/>
      <c r="Q442" s="4"/>
      <c r="R442" s="4"/>
    </row>
    <row r="443">
      <c r="H443" s="379"/>
      <c r="O443" s="4"/>
      <c r="P443" s="4"/>
      <c r="Q443" s="4"/>
      <c r="R443" s="4"/>
    </row>
    <row r="444">
      <c r="H444" s="379"/>
      <c r="O444" s="4"/>
      <c r="P444" s="4"/>
      <c r="Q444" s="4"/>
      <c r="R444" s="4"/>
    </row>
    <row r="445">
      <c r="H445" s="379"/>
      <c r="O445" s="4"/>
      <c r="P445" s="4"/>
      <c r="Q445" s="4"/>
      <c r="R445" s="4"/>
    </row>
    <row r="446">
      <c r="H446" s="379"/>
      <c r="O446" s="4"/>
      <c r="P446" s="4"/>
      <c r="Q446" s="4"/>
      <c r="R446" s="4"/>
    </row>
    <row r="447">
      <c r="H447" s="379"/>
      <c r="O447" s="4"/>
      <c r="P447" s="4"/>
      <c r="Q447" s="4"/>
      <c r="R447" s="4"/>
    </row>
    <row r="448">
      <c r="H448" s="379"/>
      <c r="O448" s="4"/>
      <c r="P448" s="4"/>
      <c r="Q448" s="4"/>
      <c r="R448" s="4"/>
    </row>
    <row r="449">
      <c r="H449" s="379"/>
      <c r="O449" s="4"/>
      <c r="P449" s="4"/>
      <c r="Q449" s="4"/>
      <c r="R449" s="4"/>
    </row>
    <row r="450">
      <c r="H450" s="379"/>
      <c r="O450" s="4"/>
      <c r="P450" s="4"/>
      <c r="Q450" s="4"/>
      <c r="R450" s="4"/>
    </row>
    <row r="451">
      <c r="H451" s="379"/>
      <c r="O451" s="4"/>
      <c r="P451" s="4"/>
      <c r="Q451" s="4"/>
      <c r="R451" s="4"/>
    </row>
    <row r="452">
      <c r="H452" s="379"/>
      <c r="O452" s="4"/>
      <c r="P452" s="4"/>
      <c r="Q452" s="4"/>
      <c r="R452" s="4"/>
    </row>
    <row r="453">
      <c r="H453" s="379"/>
      <c r="O453" s="4"/>
      <c r="P453" s="4"/>
      <c r="Q453" s="4"/>
      <c r="R453" s="4"/>
    </row>
    <row r="454">
      <c r="H454" s="379"/>
      <c r="O454" s="4"/>
      <c r="P454" s="4"/>
      <c r="Q454" s="4"/>
      <c r="R454" s="4"/>
    </row>
    <row r="455">
      <c r="H455" s="379"/>
      <c r="O455" s="4"/>
      <c r="P455" s="4"/>
      <c r="Q455" s="4"/>
      <c r="R455" s="4"/>
    </row>
    <row r="456">
      <c r="H456" s="379"/>
      <c r="O456" s="4"/>
      <c r="P456" s="4"/>
      <c r="Q456" s="4"/>
      <c r="R456" s="4"/>
    </row>
    <row r="457">
      <c r="H457" s="379"/>
      <c r="O457" s="4"/>
      <c r="P457" s="4"/>
      <c r="Q457" s="4"/>
      <c r="R457" s="4"/>
    </row>
    <row r="458">
      <c r="H458" s="379"/>
      <c r="O458" s="4"/>
      <c r="P458" s="4"/>
      <c r="Q458" s="4"/>
      <c r="R458" s="4"/>
    </row>
    <row r="459">
      <c r="H459" s="379"/>
      <c r="O459" s="4"/>
      <c r="P459" s="4"/>
      <c r="Q459" s="4"/>
      <c r="R459" s="4"/>
    </row>
    <row r="460">
      <c r="H460" s="379"/>
      <c r="O460" s="4"/>
      <c r="P460" s="4"/>
      <c r="Q460" s="4"/>
      <c r="R460" s="4"/>
    </row>
    <row r="461">
      <c r="H461" s="379"/>
      <c r="O461" s="4"/>
      <c r="P461" s="4"/>
      <c r="Q461" s="4"/>
      <c r="R461" s="4"/>
    </row>
    <row r="462">
      <c r="H462" s="379"/>
      <c r="O462" s="4"/>
      <c r="P462" s="4"/>
      <c r="Q462" s="4"/>
      <c r="R462" s="4"/>
    </row>
    <row r="463">
      <c r="H463" s="379"/>
      <c r="O463" s="4"/>
      <c r="P463" s="4"/>
      <c r="Q463" s="4"/>
      <c r="R463" s="4"/>
    </row>
    <row r="464">
      <c r="H464" s="379"/>
      <c r="O464" s="4"/>
      <c r="P464" s="4"/>
      <c r="Q464" s="4"/>
      <c r="R464" s="4"/>
    </row>
    <row r="465">
      <c r="H465" s="379"/>
      <c r="O465" s="4"/>
      <c r="P465" s="4"/>
      <c r="Q465" s="4"/>
      <c r="R465" s="4"/>
    </row>
    <row r="466">
      <c r="H466" s="379"/>
      <c r="O466" s="4"/>
      <c r="P466" s="4"/>
      <c r="Q466" s="4"/>
      <c r="R466" s="4"/>
    </row>
    <row r="467">
      <c r="H467" s="379"/>
      <c r="O467" s="4"/>
      <c r="P467" s="4"/>
      <c r="Q467" s="4"/>
      <c r="R467" s="4"/>
    </row>
    <row r="468">
      <c r="H468" s="379"/>
      <c r="O468" s="4"/>
      <c r="P468" s="4"/>
      <c r="Q468" s="4"/>
      <c r="R468" s="4"/>
    </row>
    <row r="469">
      <c r="H469" s="379"/>
      <c r="O469" s="4"/>
      <c r="P469" s="4"/>
      <c r="Q469" s="4"/>
      <c r="R469" s="4"/>
    </row>
    <row r="470">
      <c r="H470" s="379"/>
      <c r="O470" s="4"/>
      <c r="P470" s="4"/>
      <c r="Q470" s="4"/>
      <c r="R470" s="4"/>
    </row>
    <row r="471">
      <c r="H471" s="379"/>
      <c r="O471" s="4"/>
      <c r="P471" s="4"/>
      <c r="Q471" s="4"/>
      <c r="R471" s="4"/>
    </row>
    <row r="472">
      <c r="H472" s="379"/>
      <c r="O472" s="4"/>
      <c r="P472" s="4"/>
      <c r="Q472" s="4"/>
      <c r="R472" s="4"/>
    </row>
    <row r="473">
      <c r="H473" s="379"/>
      <c r="O473" s="4"/>
      <c r="P473" s="4"/>
      <c r="Q473" s="4"/>
      <c r="R473" s="4"/>
    </row>
    <row r="474">
      <c r="H474" s="379"/>
      <c r="O474" s="4"/>
      <c r="P474" s="4"/>
      <c r="Q474" s="4"/>
      <c r="R474" s="4"/>
    </row>
    <row r="475">
      <c r="H475" s="379"/>
      <c r="O475" s="4"/>
      <c r="P475" s="4"/>
      <c r="Q475" s="4"/>
      <c r="R475" s="4"/>
    </row>
    <row r="476">
      <c r="H476" s="379"/>
      <c r="O476" s="4"/>
      <c r="P476" s="4"/>
      <c r="Q476" s="4"/>
      <c r="R476" s="4"/>
    </row>
    <row r="477">
      <c r="H477" s="379"/>
      <c r="O477" s="4"/>
      <c r="P477" s="4"/>
      <c r="Q477" s="4"/>
      <c r="R477" s="4"/>
    </row>
    <row r="478">
      <c r="H478" s="379"/>
      <c r="O478" s="4"/>
      <c r="P478" s="4"/>
      <c r="Q478" s="4"/>
      <c r="R478" s="4"/>
    </row>
    <row r="479">
      <c r="H479" s="379"/>
      <c r="O479" s="4"/>
      <c r="P479" s="4"/>
      <c r="Q479" s="4"/>
      <c r="R479" s="4"/>
    </row>
    <row r="480">
      <c r="H480" s="379"/>
      <c r="O480" s="4"/>
      <c r="P480" s="4"/>
      <c r="Q480" s="4"/>
      <c r="R480" s="4"/>
    </row>
    <row r="481">
      <c r="H481" s="379"/>
      <c r="O481" s="4"/>
      <c r="P481" s="4"/>
      <c r="Q481" s="4"/>
      <c r="R481" s="4"/>
    </row>
    <row r="482">
      <c r="H482" s="379"/>
      <c r="O482" s="4"/>
      <c r="P482" s="4"/>
      <c r="Q482" s="4"/>
      <c r="R482" s="4"/>
    </row>
    <row r="483">
      <c r="H483" s="379"/>
      <c r="O483" s="4"/>
      <c r="P483" s="4"/>
      <c r="Q483" s="4"/>
      <c r="R483" s="4"/>
    </row>
    <row r="484">
      <c r="H484" s="379"/>
      <c r="O484" s="4"/>
      <c r="P484" s="4"/>
      <c r="Q484" s="4"/>
      <c r="R484" s="4"/>
    </row>
    <row r="485">
      <c r="H485" s="379"/>
      <c r="O485" s="4"/>
      <c r="P485" s="4"/>
      <c r="Q485" s="4"/>
      <c r="R485" s="4"/>
    </row>
    <row r="486">
      <c r="H486" s="379"/>
      <c r="O486" s="4"/>
      <c r="P486" s="4"/>
      <c r="Q486" s="4"/>
      <c r="R486" s="4"/>
    </row>
    <row r="487">
      <c r="H487" s="379"/>
      <c r="O487" s="4"/>
      <c r="P487" s="4"/>
      <c r="Q487" s="4"/>
      <c r="R487" s="4"/>
    </row>
    <row r="488">
      <c r="H488" s="379"/>
      <c r="O488" s="4"/>
      <c r="P488" s="4"/>
      <c r="Q488" s="4"/>
      <c r="R488" s="4"/>
    </row>
    <row r="489">
      <c r="H489" s="379"/>
      <c r="O489" s="4"/>
      <c r="P489" s="4"/>
      <c r="Q489" s="4"/>
      <c r="R489" s="4"/>
    </row>
    <row r="490">
      <c r="H490" s="379"/>
      <c r="O490" s="4"/>
      <c r="P490" s="4"/>
      <c r="Q490" s="4"/>
      <c r="R490" s="4"/>
    </row>
    <row r="491">
      <c r="H491" s="379"/>
      <c r="O491" s="4"/>
      <c r="P491" s="4"/>
      <c r="Q491" s="4"/>
      <c r="R491" s="4"/>
    </row>
    <row r="492">
      <c r="H492" s="379"/>
      <c r="O492" s="4"/>
      <c r="P492" s="4"/>
      <c r="Q492" s="4"/>
      <c r="R492" s="4"/>
    </row>
    <row r="493">
      <c r="H493" s="379"/>
      <c r="O493" s="4"/>
      <c r="P493" s="4"/>
      <c r="Q493" s="4"/>
      <c r="R493" s="4"/>
    </row>
    <row r="494">
      <c r="H494" s="379"/>
      <c r="O494" s="4"/>
      <c r="P494" s="4"/>
      <c r="Q494" s="4"/>
      <c r="R494" s="4"/>
    </row>
    <row r="495">
      <c r="H495" s="379"/>
      <c r="O495" s="4"/>
      <c r="P495" s="4"/>
      <c r="Q495" s="4"/>
      <c r="R495" s="4"/>
    </row>
    <row r="496">
      <c r="H496" s="379"/>
      <c r="O496" s="4"/>
      <c r="P496" s="4"/>
      <c r="Q496" s="4"/>
      <c r="R496" s="4"/>
    </row>
    <row r="497">
      <c r="H497" s="379"/>
      <c r="O497" s="4"/>
      <c r="P497" s="4"/>
      <c r="Q497" s="4"/>
      <c r="R497" s="4"/>
    </row>
    <row r="498">
      <c r="H498" s="379"/>
      <c r="O498" s="4"/>
      <c r="P498" s="4"/>
      <c r="Q498" s="4"/>
      <c r="R498" s="4"/>
    </row>
    <row r="499">
      <c r="H499" s="379"/>
      <c r="O499" s="4"/>
      <c r="P499" s="4"/>
      <c r="Q499" s="4"/>
      <c r="R499" s="4"/>
    </row>
    <row r="500">
      <c r="H500" s="379"/>
      <c r="O500" s="4"/>
      <c r="P500" s="4"/>
      <c r="Q500" s="4"/>
      <c r="R500" s="4"/>
    </row>
    <row r="501">
      <c r="H501" s="379"/>
      <c r="O501" s="4"/>
      <c r="P501" s="4"/>
      <c r="Q501" s="4"/>
      <c r="R501" s="4"/>
    </row>
    <row r="502">
      <c r="H502" s="379"/>
      <c r="O502" s="4"/>
      <c r="P502" s="4"/>
      <c r="Q502" s="4"/>
      <c r="R502" s="4"/>
    </row>
    <row r="503">
      <c r="H503" s="379"/>
      <c r="O503" s="4"/>
      <c r="P503" s="4"/>
      <c r="Q503" s="4"/>
      <c r="R503" s="4"/>
    </row>
    <row r="504">
      <c r="H504" s="379"/>
      <c r="O504" s="4"/>
      <c r="P504" s="4"/>
      <c r="Q504" s="4"/>
      <c r="R504" s="4"/>
    </row>
    <row r="505">
      <c r="H505" s="379"/>
      <c r="O505" s="4"/>
      <c r="P505" s="4"/>
      <c r="Q505" s="4"/>
      <c r="R505" s="4"/>
    </row>
    <row r="506">
      <c r="H506" s="379"/>
      <c r="O506" s="4"/>
      <c r="P506" s="4"/>
      <c r="Q506" s="4"/>
      <c r="R506" s="4"/>
    </row>
    <row r="507">
      <c r="H507" s="379"/>
      <c r="O507" s="4"/>
      <c r="P507" s="4"/>
      <c r="Q507" s="4"/>
      <c r="R507" s="4"/>
    </row>
    <row r="508">
      <c r="H508" s="379"/>
      <c r="O508" s="4"/>
      <c r="P508" s="4"/>
      <c r="Q508" s="4"/>
      <c r="R508" s="4"/>
    </row>
    <row r="509">
      <c r="H509" s="379"/>
      <c r="O509" s="4"/>
      <c r="P509" s="4"/>
      <c r="Q509" s="4"/>
      <c r="R509" s="4"/>
    </row>
    <row r="510">
      <c r="H510" s="379"/>
      <c r="O510" s="4"/>
      <c r="P510" s="4"/>
      <c r="Q510" s="4"/>
      <c r="R510" s="4"/>
    </row>
    <row r="511">
      <c r="H511" s="379"/>
      <c r="O511" s="4"/>
      <c r="P511" s="4"/>
      <c r="Q511" s="4"/>
      <c r="R511" s="4"/>
    </row>
    <row r="512">
      <c r="H512" s="379"/>
      <c r="O512" s="4"/>
      <c r="P512" s="4"/>
      <c r="Q512" s="4"/>
      <c r="R512" s="4"/>
    </row>
    <row r="513">
      <c r="H513" s="379"/>
      <c r="O513" s="4"/>
      <c r="P513" s="4"/>
      <c r="Q513" s="4"/>
      <c r="R513" s="4"/>
    </row>
    <row r="514">
      <c r="H514" s="379"/>
      <c r="O514" s="4"/>
      <c r="P514" s="4"/>
      <c r="Q514" s="4"/>
      <c r="R514" s="4"/>
    </row>
    <row r="515">
      <c r="H515" s="379"/>
      <c r="O515" s="4"/>
      <c r="P515" s="4"/>
      <c r="Q515" s="4"/>
      <c r="R515" s="4"/>
    </row>
    <row r="516">
      <c r="H516" s="379"/>
      <c r="O516" s="4"/>
      <c r="P516" s="4"/>
      <c r="Q516" s="4"/>
      <c r="R516" s="4"/>
    </row>
    <row r="517">
      <c r="H517" s="379"/>
      <c r="O517" s="4"/>
      <c r="P517" s="4"/>
      <c r="Q517" s="4"/>
      <c r="R517" s="4"/>
    </row>
    <row r="518">
      <c r="H518" s="379"/>
      <c r="O518" s="4"/>
      <c r="P518" s="4"/>
      <c r="Q518" s="4"/>
      <c r="R518" s="4"/>
    </row>
    <row r="519">
      <c r="H519" s="379"/>
      <c r="O519" s="4"/>
      <c r="P519" s="4"/>
      <c r="Q519" s="4"/>
      <c r="R519" s="4"/>
    </row>
    <row r="520">
      <c r="H520" s="379"/>
      <c r="O520" s="4"/>
      <c r="P520" s="4"/>
      <c r="Q520" s="4"/>
      <c r="R520" s="4"/>
    </row>
    <row r="521">
      <c r="H521" s="379"/>
      <c r="O521" s="4"/>
      <c r="P521" s="4"/>
      <c r="Q521" s="4"/>
      <c r="R521" s="4"/>
    </row>
    <row r="522">
      <c r="H522" s="379"/>
      <c r="O522" s="4"/>
      <c r="P522" s="4"/>
      <c r="Q522" s="4"/>
      <c r="R522" s="4"/>
    </row>
    <row r="523">
      <c r="H523" s="379"/>
      <c r="O523" s="4"/>
      <c r="P523" s="4"/>
      <c r="Q523" s="4"/>
      <c r="R523" s="4"/>
    </row>
    <row r="524">
      <c r="H524" s="379"/>
      <c r="O524" s="4"/>
      <c r="P524" s="4"/>
      <c r="Q524" s="4"/>
      <c r="R524" s="4"/>
    </row>
    <row r="525">
      <c r="H525" s="379"/>
      <c r="O525" s="4"/>
      <c r="P525" s="4"/>
      <c r="Q525" s="4"/>
      <c r="R525" s="4"/>
    </row>
    <row r="526">
      <c r="H526" s="379"/>
      <c r="O526" s="4"/>
      <c r="P526" s="4"/>
      <c r="Q526" s="4"/>
      <c r="R526" s="4"/>
    </row>
    <row r="527">
      <c r="H527" s="379"/>
      <c r="O527" s="4"/>
      <c r="P527" s="4"/>
      <c r="Q527" s="4"/>
      <c r="R527" s="4"/>
    </row>
    <row r="528">
      <c r="H528" s="379"/>
      <c r="O528" s="4"/>
      <c r="P528" s="4"/>
      <c r="Q528" s="4"/>
      <c r="R528" s="4"/>
    </row>
    <row r="529">
      <c r="H529" s="379"/>
      <c r="O529" s="4"/>
      <c r="P529" s="4"/>
      <c r="Q529" s="4"/>
      <c r="R529" s="4"/>
    </row>
    <row r="530">
      <c r="H530" s="379"/>
      <c r="O530" s="4"/>
      <c r="P530" s="4"/>
      <c r="Q530" s="4"/>
      <c r="R530" s="4"/>
    </row>
    <row r="531">
      <c r="H531" s="379"/>
      <c r="O531" s="4"/>
      <c r="P531" s="4"/>
      <c r="Q531" s="4"/>
      <c r="R531" s="4"/>
    </row>
    <row r="532">
      <c r="H532" s="379"/>
      <c r="O532" s="4"/>
      <c r="P532" s="4"/>
      <c r="Q532" s="4"/>
      <c r="R532" s="4"/>
    </row>
    <row r="533">
      <c r="H533" s="379"/>
      <c r="O533" s="4"/>
      <c r="P533" s="4"/>
      <c r="Q533" s="4"/>
      <c r="R533" s="4"/>
    </row>
    <row r="534">
      <c r="H534" s="379"/>
      <c r="O534" s="4"/>
      <c r="P534" s="4"/>
      <c r="Q534" s="4"/>
      <c r="R534" s="4"/>
    </row>
    <row r="535">
      <c r="H535" s="379"/>
      <c r="O535" s="4"/>
      <c r="P535" s="4"/>
      <c r="Q535" s="4"/>
      <c r="R535" s="4"/>
    </row>
    <row r="536">
      <c r="H536" s="379"/>
      <c r="O536" s="4"/>
      <c r="P536" s="4"/>
      <c r="Q536" s="4"/>
      <c r="R536" s="4"/>
    </row>
    <row r="537">
      <c r="H537" s="379"/>
      <c r="O537" s="4"/>
      <c r="P537" s="4"/>
      <c r="Q537" s="4"/>
      <c r="R537" s="4"/>
    </row>
    <row r="538">
      <c r="H538" s="379"/>
      <c r="O538" s="4"/>
      <c r="P538" s="4"/>
      <c r="Q538" s="4"/>
      <c r="R538" s="4"/>
    </row>
    <row r="539">
      <c r="H539" s="379"/>
      <c r="O539" s="4"/>
      <c r="P539" s="4"/>
      <c r="Q539" s="4"/>
      <c r="R539" s="4"/>
    </row>
    <row r="540">
      <c r="H540" s="379"/>
      <c r="O540" s="4"/>
      <c r="P540" s="4"/>
      <c r="Q540" s="4"/>
      <c r="R540" s="4"/>
    </row>
    <row r="541">
      <c r="H541" s="379"/>
      <c r="O541" s="4"/>
      <c r="P541" s="4"/>
      <c r="Q541" s="4"/>
      <c r="R541" s="4"/>
    </row>
    <row r="542">
      <c r="H542" s="379"/>
      <c r="O542" s="4"/>
      <c r="P542" s="4"/>
      <c r="Q542" s="4"/>
      <c r="R542" s="4"/>
    </row>
    <row r="543">
      <c r="H543" s="379"/>
      <c r="O543" s="4"/>
      <c r="P543" s="4"/>
      <c r="Q543" s="4"/>
      <c r="R543" s="4"/>
    </row>
    <row r="544">
      <c r="H544" s="379"/>
      <c r="O544" s="4"/>
      <c r="P544" s="4"/>
      <c r="Q544" s="4"/>
      <c r="R544" s="4"/>
    </row>
    <row r="545">
      <c r="H545" s="379"/>
      <c r="O545" s="4"/>
      <c r="P545" s="4"/>
      <c r="Q545" s="4"/>
      <c r="R545" s="4"/>
    </row>
    <row r="546">
      <c r="H546" s="379"/>
      <c r="O546" s="4"/>
      <c r="P546" s="4"/>
      <c r="Q546" s="4"/>
      <c r="R546" s="4"/>
    </row>
    <row r="547">
      <c r="H547" s="379"/>
      <c r="O547" s="4"/>
      <c r="P547" s="4"/>
      <c r="Q547" s="4"/>
      <c r="R547" s="4"/>
    </row>
    <row r="548">
      <c r="H548" s="379"/>
      <c r="O548" s="4"/>
      <c r="P548" s="4"/>
      <c r="Q548" s="4"/>
      <c r="R548" s="4"/>
    </row>
    <row r="549">
      <c r="H549" s="379"/>
      <c r="O549" s="4"/>
      <c r="P549" s="4"/>
      <c r="Q549" s="4"/>
      <c r="R549" s="4"/>
    </row>
    <row r="550">
      <c r="H550" s="379"/>
      <c r="O550" s="4"/>
      <c r="P550" s="4"/>
      <c r="Q550" s="4"/>
      <c r="R550" s="4"/>
    </row>
    <row r="551">
      <c r="H551" s="379"/>
      <c r="O551" s="4"/>
      <c r="P551" s="4"/>
      <c r="Q551" s="4"/>
      <c r="R551" s="4"/>
    </row>
    <row r="552">
      <c r="H552" s="379"/>
      <c r="O552" s="4"/>
      <c r="P552" s="4"/>
      <c r="Q552" s="4"/>
      <c r="R552" s="4"/>
    </row>
    <row r="553">
      <c r="H553" s="379"/>
      <c r="O553" s="4"/>
      <c r="P553" s="4"/>
      <c r="Q553" s="4"/>
      <c r="R553" s="4"/>
    </row>
    <row r="554">
      <c r="H554" s="379"/>
      <c r="O554" s="4"/>
      <c r="P554" s="4"/>
      <c r="Q554" s="4"/>
      <c r="R554" s="4"/>
    </row>
    <row r="555">
      <c r="H555" s="379"/>
      <c r="O555" s="4"/>
      <c r="P555" s="4"/>
      <c r="Q555" s="4"/>
      <c r="R555" s="4"/>
    </row>
    <row r="556">
      <c r="H556" s="379"/>
      <c r="O556" s="4"/>
      <c r="P556" s="4"/>
      <c r="Q556" s="4"/>
      <c r="R556" s="4"/>
    </row>
    <row r="557">
      <c r="H557" s="379"/>
      <c r="O557" s="4"/>
      <c r="P557" s="4"/>
      <c r="Q557" s="4"/>
      <c r="R557" s="4"/>
    </row>
    <row r="558">
      <c r="H558" s="379"/>
      <c r="O558" s="4"/>
      <c r="P558" s="4"/>
      <c r="Q558" s="4"/>
      <c r="R558" s="4"/>
    </row>
    <row r="559">
      <c r="H559" s="379"/>
      <c r="O559" s="4"/>
      <c r="P559" s="4"/>
      <c r="Q559" s="4"/>
      <c r="R559" s="4"/>
    </row>
    <row r="560">
      <c r="H560" s="379"/>
      <c r="O560" s="4"/>
      <c r="P560" s="4"/>
      <c r="Q560" s="4"/>
      <c r="R560" s="4"/>
    </row>
    <row r="561">
      <c r="H561" s="379"/>
      <c r="O561" s="4"/>
      <c r="P561" s="4"/>
      <c r="Q561" s="4"/>
      <c r="R561" s="4"/>
    </row>
    <row r="562">
      <c r="H562" s="379"/>
      <c r="O562" s="4"/>
      <c r="P562" s="4"/>
      <c r="Q562" s="4"/>
      <c r="R562" s="4"/>
    </row>
    <row r="563">
      <c r="H563" s="379"/>
      <c r="O563" s="4"/>
      <c r="P563" s="4"/>
      <c r="Q563" s="4"/>
      <c r="R563" s="4"/>
    </row>
    <row r="564">
      <c r="H564" s="379"/>
      <c r="O564" s="4"/>
      <c r="P564" s="4"/>
      <c r="Q564" s="4"/>
      <c r="R564" s="4"/>
    </row>
    <row r="565">
      <c r="H565" s="379"/>
      <c r="O565" s="4"/>
      <c r="P565" s="4"/>
      <c r="Q565" s="4"/>
      <c r="R565" s="4"/>
    </row>
    <row r="566">
      <c r="H566" s="379"/>
      <c r="O566" s="4"/>
      <c r="P566" s="4"/>
      <c r="Q566" s="4"/>
      <c r="R566" s="4"/>
    </row>
    <row r="567">
      <c r="H567" s="379"/>
      <c r="O567" s="4"/>
      <c r="P567" s="4"/>
      <c r="Q567" s="4"/>
      <c r="R567" s="4"/>
    </row>
    <row r="568">
      <c r="H568" s="379"/>
      <c r="O568" s="4"/>
      <c r="P568" s="4"/>
      <c r="Q568" s="4"/>
      <c r="R568" s="4"/>
    </row>
    <row r="569">
      <c r="H569" s="379"/>
      <c r="O569" s="4"/>
      <c r="P569" s="4"/>
      <c r="Q569" s="4"/>
      <c r="R569" s="4"/>
    </row>
    <row r="570">
      <c r="H570" s="379"/>
      <c r="O570" s="4"/>
      <c r="P570" s="4"/>
      <c r="Q570" s="4"/>
      <c r="R570" s="4"/>
    </row>
    <row r="571">
      <c r="H571" s="379"/>
      <c r="O571" s="4"/>
      <c r="P571" s="4"/>
      <c r="Q571" s="4"/>
      <c r="R571" s="4"/>
    </row>
    <row r="572">
      <c r="H572" s="379"/>
      <c r="O572" s="4"/>
      <c r="P572" s="4"/>
      <c r="Q572" s="4"/>
      <c r="R572" s="4"/>
    </row>
    <row r="573">
      <c r="H573" s="379"/>
      <c r="O573" s="4"/>
      <c r="P573" s="4"/>
      <c r="Q573" s="4"/>
      <c r="R573" s="4"/>
    </row>
    <row r="574">
      <c r="H574" s="379"/>
      <c r="O574" s="4"/>
      <c r="P574" s="4"/>
      <c r="Q574" s="4"/>
      <c r="R574" s="4"/>
    </row>
    <row r="575">
      <c r="H575" s="379"/>
      <c r="O575" s="4"/>
      <c r="P575" s="4"/>
      <c r="Q575" s="4"/>
      <c r="R575" s="4"/>
    </row>
    <row r="576">
      <c r="H576" s="379"/>
      <c r="O576" s="4"/>
      <c r="P576" s="4"/>
      <c r="Q576" s="4"/>
      <c r="R576" s="4"/>
    </row>
    <row r="577">
      <c r="H577" s="379"/>
      <c r="O577" s="4"/>
      <c r="P577" s="4"/>
      <c r="Q577" s="4"/>
      <c r="R577" s="4"/>
    </row>
    <row r="578">
      <c r="H578" s="379"/>
      <c r="O578" s="4"/>
      <c r="P578" s="4"/>
      <c r="Q578" s="4"/>
      <c r="R578" s="4"/>
    </row>
    <row r="579">
      <c r="H579" s="379"/>
      <c r="O579" s="4"/>
      <c r="P579" s="4"/>
      <c r="Q579" s="4"/>
      <c r="R579" s="4"/>
    </row>
    <row r="580">
      <c r="H580" s="379"/>
      <c r="O580" s="4"/>
      <c r="P580" s="4"/>
      <c r="Q580" s="4"/>
      <c r="R580" s="4"/>
    </row>
    <row r="581">
      <c r="H581" s="379"/>
      <c r="O581" s="4"/>
      <c r="P581" s="4"/>
      <c r="Q581" s="4"/>
      <c r="R581" s="4"/>
    </row>
    <row r="582">
      <c r="H582" s="379"/>
      <c r="O582" s="4"/>
      <c r="P582" s="4"/>
      <c r="Q582" s="4"/>
      <c r="R582" s="4"/>
    </row>
    <row r="583">
      <c r="H583" s="379"/>
      <c r="O583" s="4"/>
      <c r="P583" s="4"/>
      <c r="Q583" s="4"/>
      <c r="R583" s="4"/>
    </row>
    <row r="584">
      <c r="H584" s="379"/>
      <c r="O584" s="4"/>
      <c r="P584" s="4"/>
      <c r="Q584" s="4"/>
      <c r="R584" s="4"/>
    </row>
    <row r="585">
      <c r="H585" s="379"/>
      <c r="O585" s="4"/>
      <c r="P585" s="4"/>
      <c r="Q585" s="4"/>
      <c r="R585" s="4"/>
    </row>
    <row r="586">
      <c r="H586" s="379"/>
      <c r="O586" s="4"/>
      <c r="P586" s="4"/>
      <c r="Q586" s="4"/>
      <c r="R586" s="4"/>
    </row>
    <row r="587">
      <c r="H587" s="379"/>
      <c r="O587" s="4"/>
      <c r="P587" s="4"/>
      <c r="Q587" s="4"/>
      <c r="R587" s="4"/>
    </row>
    <row r="588">
      <c r="H588" s="379"/>
      <c r="O588" s="4"/>
      <c r="P588" s="4"/>
      <c r="Q588" s="4"/>
      <c r="R588" s="4"/>
    </row>
    <row r="589">
      <c r="H589" s="379"/>
      <c r="O589" s="4"/>
      <c r="P589" s="4"/>
      <c r="Q589" s="4"/>
      <c r="R589" s="4"/>
    </row>
    <row r="590">
      <c r="H590" s="379"/>
      <c r="O590" s="4"/>
      <c r="P590" s="4"/>
      <c r="Q590" s="4"/>
      <c r="R590" s="4"/>
    </row>
    <row r="591">
      <c r="H591" s="379"/>
      <c r="O591" s="4"/>
      <c r="P591" s="4"/>
      <c r="Q591" s="4"/>
      <c r="R591" s="4"/>
    </row>
    <row r="592">
      <c r="H592" s="379"/>
      <c r="O592" s="4"/>
      <c r="P592" s="4"/>
      <c r="Q592" s="4"/>
      <c r="R592" s="4"/>
    </row>
    <row r="593">
      <c r="H593" s="379"/>
      <c r="O593" s="4"/>
      <c r="P593" s="4"/>
      <c r="Q593" s="4"/>
      <c r="R593" s="4"/>
    </row>
    <row r="594">
      <c r="H594" s="379"/>
      <c r="O594" s="4"/>
      <c r="P594" s="4"/>
      <c r="Q594" s="4"/>
      <c r="R594" s="4"/>
    </row>
    <row r="595">
      <c r="H595" s="379"/>
      <c r="O595" s="4"/>
      <c r="P595" s="4"/>
      <c r="Q595" s="4"/>
      <c r="R595" s="4"/>
    </row>
    <row r="596">
      <c r="H596" s="379"/>
      <c r="O596" s="4"/>
      <c r="P596" s="4"/>
      <c r="Q596" s="4"/>
      <c r="R596" s="4"/>
    </row>
    <row r="597">
      <c r="H597" s="379"/>
      <c r="O597" s="4"/>
      <c r="P597" s="4"/>
      <c r="Q597" s="4"/>
      <c r="R597" s="4"/>
    </row>
    <row r="598">
      <c r="H598" s="379"/>
      <c r="O598" s="4"/>
      <c r="P598" s="4"/>
      <c r="Q598" s="4"/>
      <c r="R598" s="4"/>
    </row>
    <row r="599">
      <c r="H599" s="379"/>
      <c r="O599" s="4"/>
      <c r="P599" s="4"/>
      <c r="Q599" s="4"/>
      <c r="R599" s="4"/>
    </row>
    <row r="600">
      <c r="H600" s="379"/>
      <c r="O600" s="4"/>
      <c r="P600" s="4"/>
      <c r="Q600" s="4"/>
      <c r="R600" s="4"/>
    </row>
    <row r="601">
      <c r="H601" s="379"/>
      <c r="O601" s="4"/>
      <c r="P601" s="4"/>
      <c r="Q601" s="4"/>
      <c r="R601" s="4"/>
    </row>
    <row r="602">
      <c r="H602" s="379"/>
      <c r="O602" s="4"/>
      <c r="P602" s="4"/>
      <c r="Q602" s="4"/>
      <c r="R602" s="4"/>
    </row>
    <row r="603">
      <c r="H603" s="379"/>
      <c r="O603" s="4"/>
      <c r="P603" s="4"/>
      <c r="Q603" s="4"/>
      <c r="R603" s="4"/>
    </row>
    <row r="604">
      <c r="H604" s="379"/>
      <c r="O604" s="4"/>
      <c r="P604" s="4"/>
      <c r="Q604" s="4"/>
      <c r="R604" s="4"/>
    </row>
    <row r="605">
      <c r="H605" s="379"/>
      <c r="O605" s="4"/>
      <c r="P605" s="4"/>
      <c r="Q605" s="4"/>
      <c r="R605" s="4"/>
    </row>
    <row r="606">
      <c r="H606" s="379"/>
      <c r="O606" s="4"/>
      <c r="P606" s="4"/>
      <c r="Q606" s="4"/>
      <c r="R606" s="4"/>
    </row>
    <row r="607">
      <c r="H607" s="379"/>
      <c r="O607" s="4"/>
      <c r="P607" s="4"/>
      <c r="Q607" s="4"/>
      <c r="R607" s="4"/>
    </row>
    <row r="608">
      <c r="H608" s="379"/>
      <c r="O608" s="4"/>
      <c r="P608" s="4"/>
      <c r="Q608" s="4"/>
      <c r="R608" s="4"/>
    </row>
    <row r="609">
      <c r="H609" s="379"/>
      <c r="O609" s="4"/>
      <c r="P609" s="4"/>
      <c r="Q609" s="4"/>
      <c r="R609" s="4"/>
    </row>
    <row r="610">
      <c r="H610" s="379"/>
      <c r="O610" s="4"/>
      <c r="P610" s="4"/>
      <c r="Q610" s="4"/>
      <c r="R610" s="4"/>
    </row>
    <row r="611">
      <c r="H611" s="379"/>
      <c r="O611" s="4"/>
      <c r="P611" s="4"/>
      <c r="Q611" s="4"/>
      <c r="R611" s="4"/>
    </row>
    <row r="612">
      <c r="H612" s="379"/>
      <c r="O612" s="4"/>
      <c r="P612" s="4"/>
      <c r="Q612" s="4"/>
      <c r="R612" s="4"/>
    </row>
    <row r="613">
      <c r="H613" s="379"/>
      <c r="O613" s="4"/>
      <c r="P613" s="4"/>
      <c r="Q613" s="4"/>
      <c r="R613" s="4"/>
    </row>
    <row r="614">
      <c r="H614" s="379"/>
      <c r="O614" s="4"/>
      <c r="P614" s="4"/>
      <c r="Q614" s="4"/>
      <c r="R614" s="4"/>
    </row>
    <row r="615">
      <c r="H615" s="379"/>
      <c r="O615" s="4"/>
      <c r="P615" s="4"/>
      <c r="Q615" s="4"/>
      <c r="R615" s="4"/>
    </row>
    <row r="616">
      <c r="H616" s="379"/>
      <c r="O616" s="4"/>
      <c r="P616" s="4"/>
      <c r="Q616" s="4"/>
      <c r="R616" s="4"/>
    </row>
    <row r="617">
      <c r="H617" s="379"/>
      <c r="O617" s="4"/>
      <c r="P617" s="4"/>
      <c r="Q617" s="4"/>
      <c r="R617" s="4"/>
    </row>
    <row r="618">
      <c r="H618" s="379"/>
      <c r="O618" s="4"/>
      <c r="P618" s="4"/>
      <c r="Q618" s="4"/>
      <c r="R618" s="4"/>
    </row>
    <row r="619">
      <c r="H619" s="379"/>
      <c r="O619" s="4"/>
      <c r="P619" s="4"/>
      <c r="Q619" s="4"/>
      <c r="R619" s="4"/>
    </row>
    <row r="620">
      <c r="H620" s="379"/>
      <c r="O620" s="4"/>
      <c r="P620" s="4"/>
      <c r="Q620" s="4"/>
      <c r="R620" s="4"/>
    </row>
    <row r="621">
      <c r="H621" s="379"/>
      <c r="O621" s="4"/>
      <c r="P621" s="4"/>
      <c r="Q621" s="4"/>
      <c r="R621" s="4"/>
    </row>
    <row r="622">
      <c r="H622" s="379"/>
      <c r="O622" s="4"/>
      <c r="P622" s="4"/>
      <c r="Q622" s="4"/>
      <c r="R622" s="4"/>
    </row>
    <row r="623">
      <c r="H623" s="379"/>
      <c r="O623" s="4"/>
      <c r="P623" s="4"/>
      <c r="Q623" s="4"/>
      <c r="R623" s="4"/>
    </row>
    <row r="624">
      <c r="H624" s="379"/>
      <c r="O624" s="4"/>
      <c r="P624" s="4"/>
      <c r="Q624" s="4"/>
      <c r="R624" s="4"/>
    </row>
    <row r="625">
      <c r="H625" s="379"/>
      <c r="O625" s="4"/>
      <c r="P625" s="4"/>
      <c r="Q625" s="4"/>
      <c r="R625" s="4"/>
    </row>
    <row r="626">
      <c r="H626" s="379"/>
      <c r="O626" s="4"/>
      <c r="P626" s="4"/>
      <c r="Q626" s="4"/>
      <c r="R626" s="4"/>
    </row>
    <row r="627">
      <c r="H627" s="379"/>
      <c r="O627" s="4"/>
      <c r="P627" s="4"/>
      <c r="Q627" s="4"/>
      <c r="R627" s="4"/>
    </row>
    <row r="628">
      <c r="H628" s="379"/>
      <c r="O628" s="4"/>
      <c r="P628" s="4"/>
      <c r="Q628" s="4"/>
      <c r="R628" s="4"/>
    </row>
    <row r="629">
      <c r="H629" s="379"/>
      <c r="O629" s="4"/>
      <c r="P629" s="4"/>
      <c r="Q629" s="4"/>
      <c r="R629" s="4"/>
    </row>
    <row r="630">
      <c r="H630" s="379"/>
      <c r="O630" s="4"/>
      <c r="P630" s="4"/>
      <c r="Q630" s="4"/>
      <c r="R630" s="4"/>
    </row>
    <row r="631">
      <c r="H631" s="379"/>
      <c r="O631" s="4"/>
      <c r="P631" s="4"/>
      <c r="Q631" s="4"/>
      <c r="R631" s="4"/>
    </row>
    <row r="632">
      <c r="H632" s="379"/>
      <c r="O632" s="4"/>
      <c r="P632" s="4"/>
      <c r="Q632" s="4"/>
      <c r="R632" s="4"/>
    </row>
    <row r="633">
      <c r="H633" s="379"/>
      <c r="O633" s="4"/>
      <c r="P633" s="4"/>
      <c r="Q633" s="4"/>
      <c r="R633" s="4"/>
    </row>
    <row r="634">
      <c r="H634" s="379"/>
      <c r="O634" s="4"/>
      <c r="P634" s="4"/>
      <c r="Q634" s="4"/>
      <c r="R634" s="4"/>
    </row>
    <row r="635">
      <c r="H635" s="379"/>
      <c r="O635" s="4"/>
      <c r="P635" s="4"/>
      <c r="Q635" s="4"/>
      <c r="R635" s="4"/>
    </row>
    <row r="636">
      <c r="H636" s="379"/>
      <c r="O636" s="4"/>
      <c r="P636" s="4"/>
      <c r="Q636" s="4"/>
      <c r="R636" s="4"/>
    </row>
    <row r="637">
      <c r="H637" s="379"/>
      <c r="O637" s="4"/>
      <c r="P637" s="4"/>
      <c r="Q637" s="4"/>
      <c r="R637" s="4"/>
    </row>
    <row r="638">
      <c r="H638" s="379"/>
      <c r="O638" s="4"/>
      <c r="P638" s="4"/>
      <c r="Q638" s="4"/>
      <c r="R638" s="4"/>
    </row>
    <row r="639">
      <c r="H639" s="379"/>
      <c r="O639" s="4"/>
      <c r="P639" s="4"/>
      <c r="Q639" s="4"/>
      <c r="R639" s="4"/>
    </row>
    <row r="640">
      <c r="H640" s="379"/>
      <c r="O640" s="4"/>
      <c r="P640" s="4"/>
      <c r="Q640" s="4"/>
      <c r="R640" s="4"/>
    </row>
    <row r="641">
      <c r="H641" s="379"/>
      <c r="O641" s="4"/>
      <c r="P641" s="4"/>
      <c r="Q641" s="4"/>
      <c r="R641" s="4"/>
    </row>
    <row r="642">
      <c r="H642" s="379"/>
      <c r="O642" s="4"/>
      <c r="P642" s="4"/>
      <c r="Q642" s="4"/>
      <c r="R642" s="4"/>
    </row>
    <row r="643">
      <c r="H643" s="379"/>
      <c r="O643" s="4"/>
      <c r="P643" s="4"/>
      <c r="Q643" s="4"/>
      <c r="R643" s="4"/>
    </row>
    <row r="644">
      <c r="H644" s="379"/>
      <c r="O644" s="4"/>
      <c r="P644" s="4"/>
      <c r="Q644" s="4"/>
      <c r="R644" s="4"/>
    </row>
    <row r="645">
      <c r="H645" s="379"/>
      <c r="O645" s="4"/>
      <c r="P645" s="4"/>
      <c r="Q645" s="4"/>
      <c r="R645" s="4"/>
    </row>
    <row r="646">
      <c r="H646" s="379"/>
      <c r="O646" s="4"/>
      <c r="P646" s="4"/>
      <c r="Q646" s="4"/>
      <c r="R646" s="4"/>
    </row>
    <row r="647">
      <c r="H647" s="379"/>
      <c r="O647" s="4"/>
      <c r="P647" s="4"/>
      <c r="Q647" s="4"/>
      <c r="R647" s="4"/>
    </row>
    <row r="648">
      <c r="H648" s="379"/>
      <c r="O648" s="4"/>
      <c r="P648" s="4"/>
      <c r="Q648" s="4"/>
      <c r="R648" s="4"/>
    </row>
    <row r="649">
      <c r="H649" s="379"/>
      <c r="O649" s="4"/>
      <c r="P649" s="4"/>
      <c r="Q649" s="4"/>
      <c r="R649" s="4"/>
    </row>
    <row r="650">
      <c r="H650" s="379"/>
      <c r="O650" s="4"/>
      <c r="P650" s="4"/>
      <c r="Q650" s="4"/>
      <c r="R650" s="4"/>
    </row>
    <row r="651">
      <c r="H651" s="379"/>
      <c r="O651" s="4"/>
      <c r="P651" s="4"/>
      <c r="Q651" s="4"/>
      <c r="R651" s="4"/>
    </row>
    <row r="652">
      <c r="H652" s="379"/>
      <c r="O652" s="4"/>
      <c r="P652" s="4"/>
      <c r="Q652" s="4"/>
      <c r="R652" s="4"/>
    </row>
    <row r="653">
      <c r="H653" s="379"/>
      <c r="O653" s="4"/>
      <c r="P653" s="4"/>
      <c r="Q653" s="4"/>
      <c r="R653" s="4"/>
    </row>
    <row r="654">
      <c r="H654" s="379"/>
      <c r="O654" s="4"/>
      <c r="P654" s="4"/>
      <c r="Q654" s="4"/>
      <c r="R654" s="4"/>
    </row>
    <row r="655">
      <c r="H655" s="379"/>
      <c r="O655" s="4"/>
      <c r="P655" s="4"/>
      <c r="Q655" s="4"/>
      <c r="R655" s="4"/>
    </row>
    <row r="656">
      <c r="H656" s="379"/>
      <c r="O656" s="4"/>
      <c r="P656" s="4"/>
      <c r="Q656" s="4"/>
      <c r="R656" s="4"/>
    </row>
    <row r="657">
      <c r="H657" s="379"/>
      <c r="O657" s="4"/>
      <c r="P657" s="4"/>
      <c r="Q657" s="4"/>
      <c r="R657" s="4"/>
    </row>
    <row r="658">
      <c r="H658" s="379"/>
      <c r="O658" s="4"/>
      <c r="P658" s="4"/>
      <c r="Q658" s="4"/>
      <c r="R658" s="4"/>
    </row>
    <row r="659">
      <c r="H659" s="379"/>
      <c r="O659" s="4"/>
      <c r="P659" s="4"/>
      <c r="Q659" s="4"/>
      <c r="R659" s="4"/>
    </row>
    <row r="660">
      <c r="H660" s="379"/>
      <c r="O660" s="4"/>
      <c r="P660" s="4"/>
      <c r="Q660" s="4"/>
      <c r="R660" s="4"/>
    </row>
    <row r="661">
      <c r="H661" s="379"/>
      <c r="O661" s="4"/>
      <c r="P661" s="4"/>
      <c r="Q661" s="4"/>
      <c r="R661" s="4"/>
    </row>
    <row r="662">
      <c r="H662" s="379"/>
      <c r="O662" s="4"/>
      <c r="P662" s="4"/>
      <c r="Q662" s="4"/>
      <c r="R662" s="4"/>
    </row>
    <row r="663">
      <c r="H663" s="379"/>
      <c r="O663" s="4"/>
      <c r="P663" s="4"/>
      <c r="Q663" s="4"/>
      <c r="R663" s="4"/>
    </row>
    <row r="664">
      <c r="H664" s="379"/>
      <c r="O664" s="4"/>
      <c r="P664" s="4"/>
      <c r="Q664" s="4"/>
      <c r="R664" s="4"/>
    </row>
    <row r="665">
      <c r="H665" s="379"/>
      <c r="O665" s="4"/>
      <c r="P665" s="4"/>
      <c r="Q665" s="4"/>
      <c r="R665" s="4"/>
    </row>
    <row r="666">
      <c r="H666" s="379"/>
      <c r="O666" s="4"/>
      <c r="P666" s="4"/>
      <c r="Q666" s="4"/>
      <c r="R666" s="4"/>
    </row>
    <row r="667">
      <c r="H667" s="379"/>
      <c r="O667" s="4"/>
      <c r="P667" s="4"/>
      <c r="Q667" s="4"/>
      <c r="R667" s="4"/>
    </row>
    <row r="668">
      <c r="H668" s="379"/>
      <c r="O668" s="4"/>
      <c r="P668" s="4"/>
      <c r="Q668" s="4"/>
      <c r="R668" s="4"/>
    </row>
    <row r="669">
      <c r="H669" s="379"/>
      <c r="O669" s="4"/>
      <c r="P669" s="4"/>
      <c r="Q669" s="4"/>
      <c r="R669" s="4"/>
    </row>
    <row r="670">
      <c r="H670" s="379"/>
      <c r="O670" s="4"/>
      <c r="P670" s="4"/>
      <c r="Q670" s="4"/>
      <c r="R670" s="4"/>
    </row>
    <row r="671">
      <c r="H671" s="379"/>
      <c r="O671" s="4"/>
      <c r="P671" s="4"/>
      <c r="Q671" s="4"/>
      <c r="R671" s="4"/>
    </row>
    <row r="672">
      <c r="H672" s="379"/>
      <c r="O672" s="4"/>
      <c r="P672" s="4"/>
      <c r="Q672" s="4"/>
      <c r="R672" s="4"/>
    </row>
    <row r="673">
      <c r="H673" s="379"/>
      <c r="O673" s="4"/>
      <c r="P673" s="4"/>
      <c r="Q673" s="4"/>
      <c r="R673" s="4"/>
    </row>
    <row r="674">
      <c r="H674" s="379"/>
      <c r="O674" s="4"/>
      <c r="P674" s="4"/>
      <c r="Q674" s="4"/>
      <c r="R674" s="4"/>
    </row>
    <row r="675">
      <c r="H675" s="379"/>
      <c r="O675" s="4"/>
      <c r="P675" s="4"/>
      <c r="Q675" s="4"/>
      <c r="R675" s="4"/>
    </row>
    <row r="676">
      <c r="H676" s="379"/>
      <c r="O676" s="4"/>
      <c r="P676" s="4"/>
      <c r="Q676" s="4"/>
      <c r="R676" s="4"/>
    </row>
    <row r="677">
      <c r="H677" s="379"/>
      <c r="O677" s="4"/>
      <c r="P677" s="4"/>
      <c r="Q677" s="4"/>
      <c r="R677" s="4"/>
    </row>
    <row r="678">
      <c r="H678" s="379"/>
      <c r="O678" s="4"/>
      <c r="P678" s="4"/>
      <c r="Q678" s="4"/>
      <c r="R678" s="4"/>
    </row>
    <row r="679">
      <c r="H679" s="379"/>
      <c r="O679" s="4"/>
      <c r="P679" s="4"/>
      <c r="Q679" s="4"/>
      <c r="R679" s="4"/>
    </row>
    <row r="680">
      <c r="H680" s="379"/>
      <c r="O680" s="4"/>
      <c r="P680" s="4"/>
      <c r="Q680" s="4"/>
      <c r="R680" s="4"/>
    </row>
    <row r="681">
      <c r="H681" s="379"/>
      <c r="O681" s="4"/>
      <c r="P681" s="4"/>
      <c r="Q681" s="4"/>
      <c r="R681" s="4"/>
    </row>
    <row r="682">
      <c r="H682" s="379"/>
      <c r="O682" s="4"/>
      <c r="P682" s="4"/>
      <c r="Q682" s="4"/>
      <c r="R682" s="4"/>
    </row>
    <row r="683">
      <c r="H683" s="379"/>
      <c r="O683" s="4"/>
      <c r="P683" s="4"/>
      <c r="Q683" s="4"/>
      <c r="R683" s="4"/>
    </row>
    <row r="684">
      <c r="H684" s="379"/>
      <c r="O684" s="4"/>
      <c r="P684" s="4"/>
      <c r="Q684" s="4"/>
      <c r="R684" s="4"/>
    </row>
    <row r="685">
      <c r="H685" s="379"/>
      <c r="O685" s="4"/>
      <c r="P685" s="4"/>
      <c r="Q685" s="4"/>
      <c r="R685" s="4"/>
    </row>
    <row r="686">
      <c r="H686" s="379"/>
      <c r="O686" s="4"/>
      <c r="P686" s="4"/>
      <c r="Q686" s="4"/>
      <c r="R686" s="4"/>
    </row>
    <row r="687">
      <c r="H687" s="379"/>
      <c r="O687" s="4"/>
      <c r="P687" s="4"/>
      <c r="Q687" s="4"/>
      <c r="R687" s="4"/>
    </row>
    <row r="688">
      <c r="H688" s="379"/>
      <c r="O688" s="4"/>
      <c r="P688" s="4"/>
      <c r="Q688" s="4"/>
      <c r="R688" s="4"/>
    </row>
    <row r="689">
      <c r="H689" s="379"/>
      <c r="O689" s="4"/>
      <c r="P689" s="4"/>
      <c r="Q689" s="4"/>
      <c r="R689" s="4"/>
    </row>
    <row r="690">
      <c r="H690" s="379"/>
      <c r="O690" s="4"/>
      <c r="P690" s="4"/>
      <c r="Q690" s="4"/>
      <c r="R690" s="4"/>
    </row>
    <row r="691">
      <c r="H691" s="379"/>
      <c r="O691" s="4"/>
      <c r="P691" s="4"/>
      <c r="Q691" s="4"/>
      <c r="R691" s="4"/>
    </row>
    <row r="692">
      <c r="H692" s="379"/>
      <c r="O692" s="4"/>
      <c r="P692" s="4"/>
      <c r="Q692" s="4"/>
      <c r="R692" s="4"/>
    </row>
    <row r="693">
      <c r="H693" s="379"/>
      <c r="O693" s="4"/>
      <c r="P693" s="4"/>
      <c r="Q693" s="4"/>
      <c r="R693" s="4"/>
    </row>
    <row r="694">
      <c r="H694" s="379"/>
      <c r="O694" s="4"/>
      <c r="P694" s="4"/>
      <c r="Q694" s="4"/>
      <c r="R694" s="4"/>
    </row>
    <row r="695">
      <c r="H695" s="379"/>
      <c r="O695" s="4"/>
      <c r="P695" s="4"/>
      <c r="Q695" s="4"/>
      <c r="R695" s="4"/>
    </row>
    <row r="696">
      <c r="H696" s="379"/>
      <c r="O696" s="4"/>
      <c r="P696" s="4"/>
      <c r="Q696" s="4"/>
      <c r="R696" s="4"/>
    </row>
    <row r="697">
      <c r="H697" s="379"/>
      <c r="O697" s="4"/>
      <c r="P697" s="4"/>
      <c r="Q697" s="4"/>
      <c r="R697" s="4"/>
    </row>
    <row r="698">
      <c r="H698" s="379"/>
      <c r="O698" s="4"/>
      <c r="P698" s="4"/>
      <c r="Q698" s="4"/>
      <c r="R698" s="4"/>
    </row>
    <row r="699">
      <c r="H699" s="379"/>
      <c r="O699" s="4"/>
      <c r="P699" s="4"/>
      <c r="Q699" s="4"/>
      <c r="R699" s="4"/>
    </row>
    <row r="700">
      <c r="H700" s="379"/>
      <c r="O700" s="4"/>
      <c r="P700" s="4"/>
      <c r="Q700" s="4"/>
      <c r="R700" s="4"/>
    </row>
    <row r="701">
      <c r="H701" s="379"/>
      <c r="O701" s="4"/>
      <c r="P701" s="4"/>
      <c r="Q701" s="4"/>
      <c r="R701" s="4"/>
    </row>
    <row r="702">
      <c r="H702" s="379"/>
      <c r="O702" s="4"/>
      <c r="P702" s="4"/>
      <c r="Q702" s="4"/>
      <c r="R702" s="4"/>
    </row>
    <row r="703">
      <c r="H703" s="379"/>
      <c r="O703" s="4"/>
      <c r="P703" s="4"/>
      <c r="Q703" s="4"/>
      <c r="R703" s="4"/>
    </row>
    <row r="704">
      <c r="H704" s="379"/>
      <c r="O704" s="4"/>
      <c r="P704" s="4"/>
      <c r="Q704" s="4"/>
      <c r="R704" s="4"/>
    </row>
    <row r="705">
      <c r="H705" s="379"/>
      <c r="O705" s="4"/>
      <c r="P705" s="4"/>
      <c r="Q705" s="4"/>
      <c r="R705" s="4"/>
    </row>
    <row r="706">
      <c r="H706" s="379"/>
      <c r="O706" s="4"/>
      <c r="P706" s="4"/>
      <c r="Q706" s="4"/>
      <c r="R706" s="4"/>
    </row>
    <row r="707">
      <c r="H707" s="379"/>
      <c r="O707" s="4"/>
      <c r="P707" s="4"/>
      <c r="Q707" s="4"/>
      <c r="R707" s="4"/>
    </row>
    <row r="708">
      <c r="H708" s="379"/>
      <c r="O708" s="4"/>
      <c r="P708" s="4"/>
      <c r="Q708" s="4"/>
      <c r="R708" s="4"/>
    </row>
    <row r="709">
      <c r="H709" s="379"/>
      <c r="O709" s="4"/>
      <c r="P709" s="4"/>
      <c r="Q709" s="4"/>
      <c r="R709" s="4"/>
    </row>
    <row r="710">
      <c r="H710" s="379"/>
      <c r="O710" s="4"/>
      <c r="P710" s="4"/>
      <c r="Q710" s="4"/>
      <c r="R710" s="4"/>
    </row>
    <row r="711">
      <c r="H711" s="379"/>
      <c r="O711" s="4"/>
      <c r="P711" s="4"/>
      <c r="Q711" s="4"/>
      <c r="R711" s="4"/>
    </row>
    <row r="712">
      <c r="H712" s="379"/>
      <c r="O712" s="4"/>
      <c r="P712" s="4"/>
      <c r="Q712" s="4"/>
      <c r="R712" s="4"/>
    </row>
    <row r="713">
      <c r="H713" s="379"/>
      <c r="O713" s="4"/>
      <c r="P713" s="4"/>
      <c r="Q713" s="4"/>
      <c r="R713" s="4"/>
    </row>
    <row r="714">
      <c r="H714" s="379"/>
      <c r="O714" s="4"/>
      <c r="P714" s="4"/>
      <c r="Q714" s="4"/>
      <c r="R714" s="4"/>
    </row>
    <row r="715">
      <c r="H715" s="379"/>
      <c r="O715" s="4"/>
      <c r="P715" s="4"/>
      <c r="Q715" s="4"/>
      <c r="R715" s="4"/>
    </row>
    <row r="716">
      <c r="H716" s="379"/>
      <c r="O716" s="4"/>
      <c r="P716" s="4"/>
      <c r="Q716" s="4"/>
      <c r="R716" s="4"/>
    </row>
    <row r="717">
      <c r="H717" s="379"/>
      <c r="O717" s="4"/>
      <c r="P717" s="4"/>
      <c r="Q717" s="4"/>
      <c r="R717" s="4"/>
    </row>
    <row r="718">
      <c r="H718" s="379"/>
      <c r="O718" s="4"/>
      <c r="P718" s="4"/>
      <c r="Q718" s="4"/>
      <c r="R718" s="4"/>
    </row>
    <row r="719">
      <c r="H719" s="379"/>
      <c r="O719" s="4"/>
      <c r="P719" s="4"/>
      <c r="Q719" s="4"/>
      <c r="R719" s="4"/>
    </row>
    <row r="720">
      <c r="H720" s="379"/>
      <c r="O720" s="4"/>
      <c r="P720" s="4"/>
      <c r="Q720" s="4"/>
      <c r="R720" s="4"/>
    </row>
    <row r="721">
      <c r="H721" s="379"/>
      <c r="O721" s="4"/>
      <c r="P721" s="4"/>
      <c r="Q721" s="4"/>
      <c r="R721" s="4"/>
    </row>
    <row r="722">
      <c r="H722" s="379"/>
      <c r="O722" s="4"/>
      <c r="P722" s="4"/>
      <c r="Q722" s="4"/>
      <c r="R722" s="4"/>
    </row>
    <row r="723">
      <c r="H723" s="379"/>
      <c r="O723" s="4"/>
      <c r="P723" s="4"/>
      <c r="Q723" s="4"/>
      <c r="R723" s="4"/>
    </row>
    <row r="724">
      <c r="H724" s="379"/>
      <c r="O724" s="4"/>
      <c r="P724" s="4"/>
      <c r="Q724" s="4"/>
      <c r="R724" s="4"/>
    </row>
    <row r="725">
      <c r="H725" s="379"/>
      <c r="O725" s="4"/>
      <c r="P725" s="4"/>
      <c r="Q725" s="4"/>
      <c r="R725" s="4"/>
    </row>
    <row r="726">
      <c r="H726" s="379"/>
      <c r="O726" s="4"/>
      <c r="P726" s="4"/>
      <c r="Q726" s="4"/>
      <c r="R726" s="4"/>
    </row>
    <row r="727">
      <c r="H727" s="379"/>
      <c r="O727" s="4"/>
      <c r="P727" s="4"/>
      <c r="Q727" s="4"/>
      <c r="R727" s="4"/>
    </row>
    <row r="728">
      <c r="H728" s="379"/>
      <c r="O728" s="4"/>
      <c r="P728" s="4"/>
      <c r="Q728" s="4"/>
      <c r="R728" s="4"/>
    </row>
    <row r="729">
      <c r="H729" s="379"/>
      <c r="O729" s="4"/>
      <c r="P729" s="4"/>
      <c r="Q729" s="4"/>
      <c r="R729" s="4"/>
    </row>
    <row r="730">
      <c r="H730" s="379"/>
      <c r="O730" s="4"/>
      <c r="P730" s="4"/>
      <c r="Q730" s="4"/>
      <c r="R730" s="4"/>
    </row>
    <row r="731">
      <c r="H731" s="379"/>
      <c r="O731" s="4"/>
      <c r="P731" s="4"/>
      <c r="Q731" s="4"/>
      <c r="R731" s="4"/>
    </row>
    <row r="732">
      <c r="H732" s="379"/>
      <c r="O732" s="4"/>
      <c r="P732" s="4"/>
      <c r="Q732" s="4"/>
      <c r="R732" s="4"/>
    </row>
    <row r="733">
      <c r="H733" s="379"/>
      <c r="O733" s="4"/>
      <c r="P733" s="4"/>
      <c r="Q733" s="4"/>
      <c r="R733" s="4"/>
    </row>
    <row r="734">
      <c r="H734" s="379"/>
      <c r="O734" s="4"/>
      <c r="P734" s="4"/>
      <c r="Q734" s="4"/>
      <c r="R734" s="4"/>
    </row>
    <row r="735">
      <c r="H735" s="379"/>
      <c r="O735" s="4"/>
      <c r="P735" s="4"/>
      <c r="Q735" s="4"/>
      <c r="R735" s="4"/>
    </row>
    <row r="736">
      <c r="H736" s="379"/>
      <c r="O736" s="4"/>
      <c r="P736" s="4"/>
      <c r="Q736" s="4"/>
      <c r="R736" s="4"/>
    </row>
    <row r="737">
      <c r="H737" s="379"/>
      <c r="O737" s="4"/>
      <c r="P737" s="4"/>
      <c r="Q737" s="4"/>
      <c r="R737" s="4"/>
    </row>
    <row r="738">
      <c r="H738" s="379"/>
      <c r="O738" s="4"/>
      <c r="P738" s="4"/>
      <c r="Q738" s="4"/>
      <c r="R738" s="4"/>
    </row>
    <row r="739">
      <c r="H739" s="379"/>
      <c r="O739" s="4"/>
      <c r="P739" s="4"/>
      <c r="Q739" s="4"/>
      <c r="R739" s="4"/>
    </row>
    <row r="740">
      <c r="H740" s="379"/>
      <c r="O740" s="4"/>
      <c r="P740" s="4"/>
      <c r="Q740" s="4"/>
      <c r="R740" s="4"/>
    </row>
    <row r="741">
      <c r="H741" s="379"/>
      <c r="O741" s="4"/>
      <c r="P741" s="4"/>
      <c r="Q741" s="4"/>
      <c r="R741" s="4"/>
    </row>
    <row r="742">
      <c r="H742" s="379"/>
      <c r="O742" s="4"/>
      <c r="P742" s="4"/>
      <c r="Q742" s="4"/>
      <c r="R742" s="4"/>
    </row>
    <row r="743">
      <c r="H743" s="379"/>
      <c r="O743" s="4"/>
      <c r="P743" s="4"/>
      <c r="Q743" s="4"/>
      <c r="R743" s="4"/>
    </row>
    <row r="744">
      <c r="H744" s="379"/>
      <c r="O744" s="4"/>
      <c r="P744" s="4"/>
      <c r="Q744" s="4"/>
      <c r="R744" s="4"/>
    </row>
    <row r="745">
      <c r="H745" s="379"/>
      <c r="O745" s="4"/>
      <c r="P745" s="4"/>
      <c r="Q745" s="4"/>
      <c r="R745" s="4"/>
    </row>
    <row r="746">
      <c r="H746" s="379"/>
      <c r="O746" s="4"/>
      <c r="P746" s="4"/>
      <c r="Q746" s="4"/>
      <c r="R746" s="4"/>
    </row>
    <row r="747">
      <c r="H747" s="379"/>
      <c r="O747" s="4"/>
      <c r="P747" s="4"/>
      <c r="Q747" s="4"/>
      <c r="R747" s="4"/>
    </row>
    <row r="748">
      <c r="H748" s="379"/>
      <c r="O748" s="4"/>
      <c r="P748" s="4"/>
      <c r="Q748" s="4"/>
      <c r="R748" s="4"/>
    </row>
    <row r="749">
      <c r="H749" s="379"/>
      <c r="O749" s="4"/>
      <c r="P749" s="4"/>
      <c r="Q749" s="4"/>
      <c r="R749" s="4"/>
    </row>
    <row r="750">
      <c r="H750" s="379"/>
      <c r="O750" s="4"/>
      <c r="P750" s="4"/>
      <c r="Q750" s="4"/>
      <c r="R750" s="4"/>
    </row>
    <row r="751">
      <c r="H751" s="379"/>
      <c r="O751" s="4"/>
      <c r="P751" s="4"/>
      <c r="Q751" s="4"/>
      <c r="R751" s="4"/>
    </row>
    <row r="752">
      <c r="H752" s="379"/>
      <c r="O752" s="4"/>
      <c r="P752" s="4"/>
      <c r="Q752" s="4"/>
      <c r="R752" s="4"/>
    </row>
    <row r="753">
      <c r="H753" s="379"/>
      <c r="O753" s="4"/>
      <c r="P753" s="4"/>
      <c r="Q753" s="4"/>
      <c r="R753" s="4"/>
    </row>
    <row r="754">
      <c r="H754" s="379"/>
      <c r="O754" s="4"/>
      <c r="P754" s="4"/>
      <c r="Q754" s="4"/>
      <c r="R754" s="4"/>
    </row>
    <row r="755">
      <c r="H755" s="379"/>
      <c r="O755" s="4"/>
      <c r="P755" s="4"/>
      <c r="Q755" s="4"/>
      <c r="R755" s="4"/>
    </row>
    <row r="756">
      <c r="H756" s="379"/>
      <c r="O756" s="4"/>
      <c r="P756" s="4"/>
      <c r="Q756" s="4"/>
      <c r="R756" s="4"/>
    </row>
    <row r="757">
      <c r="H757" s="379"/>
      <c r="O757" s="4"/>
      <c r="P757" s="4"/>
      <c r="Q757" s="4"/>
      <c r="R757" s="4"/>
    </row>
    <row r="758">
      <c r="H758" s="379"/>
      <c r="O758" s="4"/>
      <c r="P758" s="4"/>
      <c r="Q758" s="4"/>
      <c r="R758" s="4"/>
    </row>
    <row r="759">
      <c r="H759" s="379"/>
      <c r="O759" s="4"/>
      <c r="P759" s="4"/>
      <c r="Q759" s="4"/>
      <c r="R759" s="4"/>
    </row>
    <row r="760">
      <c r="H760" s="379"/>
      <c r="O760" s="4"/>
      <c r="P760" s="4"/>
      <c r="Q760" s="4"/>
      <c r="R760" s="4"/>
    </row>
    <row r="761">
      <c r="H761" s="379"/>
      <c r="O761" s="4"/>
      <c r="P761" s="4"/>
      <c r="Q761" s="4"/>
      <c r="R761" s="4"/>
    </row>
    <row r="762">
      <c r="H762" s="379"/>
      <c r="O762" s="4"/>
      <c r="P762" s="4"/>
      <c r="Q762" s="4"/>
      <c r="R762" s="4"/>
    </row>
    <row r="763">
      <c r="H763" s="379"/>
      <c r="O763" s="4"/>
      <c r="P763" s="4"/>
      <c r="Q763" s="4"/>
      <c r="R763" s="4"/>
    </row>
    <row r="764">
      <c r="H764" s="379"/>
      <c r="O764" s="4"/>
      <c r="P764" s="4"/>
      <c r="Q764" s="4"/>
      <c r="R764" s="4"/>
    </row>
    <row r="765">
      <c r="H765" s="379"/>
      <c r="O765" s="4"/>
      <c r="P765" s="4"/>
      <c r="Q765" s="4"/>
      <c r="R765" s="4"/>
    </row>
    <row r="766">
      <c r="H766" s="379"/>
      <c r="O766" s="4"/>
      <c r="P766" s="4"/>
      <c r="Q766" s="4"/>
      <c r="R766" s="4"/>
    </row>
    <row r="767">
      <c r="H767" s="379"/>
      <c r="O767" s="4"/>
      <c r="P767" s="4"/>
      <c r="Q767" s="4"/>
      <c r="R767" s="4"/>
    </row>
    <row r="768">
      <c r="H768" s="379"/>
      <c r="O768" s="4"/>
      <c r="P768" s="4"/>
      <c r="Q768" s="4"/>
      <c r="R768" s="4"/>
    </row>
    <row r="769">
      <c r="H769" s="379"/>
      <c r="O769" s="4"/>
      <c r="P769" s="4"/>
      <c r="Q769" s="4"/>
      <c r="R769" s="4"/>
    </row>
    <row r="770">
      <c r="H770" s="379"/>
      <c r="O770" s="4"/>
      <c r="P770" s="4"/>
      <c r="Q770" s="4"/>
      <c r="R770" s="4"/>
    </row>
    <row r="771">
      <c r="H771" s="379"/>
      <c r="O771" s="4"/>
      <c r="P771" s="4"/>
      <c r="Q771" s="4"/>
      <c r="R771" s="4"/>
    </row>
    <row r="772">
      <c r="H772" s="379"/>
      <c r="O772" s="4"/>
      <c r="P772" s="4"/>
      <c r="Q772" s="4"/>
      <c r="R772" s="4"/>
    </row>
    <row r="773">
      <c r="H773" s="379"/>
      <c r="O773" s="4"/>
      <c r="P773" s="4"/>
      <c r="Q773" s="4"/>
      <c r="R773" s="4"/>
    </row>
    <row r="774">
      <c r="H774" s="379"/>
      <c r="O774" s="4"/>
      <c r="P774" s="4"/>
      <c r="Q774" s="4"/>
      <c r="R774" s="4"/>
    </row>
    <row r="775">
      <c r="H775" s="379"/>
      <c r="O775" s="4"/>
      <c r="P775" s="4"/>
      <c r="Q775" s="4"/>
      <c r="R775" s="4"/>
    </row>
    <row r="776">
      <c r="H776" s="379"/>
      <c r="O776" s="4"/>
      <c r="P776" s="4"/>
      <c r="Q776" s="4"/>
      <c r="R776" s="4"/>
    </row>
    <row r="777">
      <c r="H777" s="379"/>
      <c r="O777" s="4"/>
      <c r="P777" s="4"/>
      <c r="Q777" s="4"/>
      <c r="R777" s="4"/>
    </row>
    <row r="778">
      <c r="H778" s="379"/>
      <c r="O778" s="4"/>
      <c r="P778" s="4"/>
      <c r="Q778" s="4"/>
      <c r="R778" s="4"/>
    </row>
    <row r="779">
      <c r="H779" s="379"/>
      <c r="O779" s="4"/>
      <c r="P779" s="4"/>
      <c r="Q779" s="4"/>
      <c r="R779" s="4"/>
    </row>
    <row r="780">
      <c r="H780" s="379"/>
      <c r="O780" s="4"/>
      <c r="P780" s="4"/>
      <c r="Q780" s="4"/>
      <c r="R780" s="4"/>
    </row>
    <row r="781">
      <c r="H781" s="379"/>
      <c r="O781" s="4"/>
      <c r="P781" s="4"/>
      <c r="Q781" s="4"/>
      <c r="R781" s="4"/>
    </row>
    <row r="782">
      <c r="H782" s="379"/>
      <c r="O782" s="4"/>
      <c r="P782" s="4"/>
      <c r="Q782" s="4"/>
      <c r="R782" s="4"/>
    </row>
    <row r="783">
      <c r="H783" s="379"/>
      <c r="O783" s="4"/>
      <c r="P783" s="4"/>
      <c r="Q783" s="4"/>
      <c r="R783" s="4"/>
    </row>
    <row r="784">
      <c r="H784" s="379"/>
      <c r="O784" s="4"/>
      <c r="P784" s="4"/>
      <c r="Q784" s="4"/>
      <c r="R784" s="4"/>
    </row>
    <row r="785">
      <c r="H785" s="379"/>
      <c r="O785" s="4"/>
      <c r="P785" s="4"/>
      <c r="Q785" s="4"/>
      <c r="R785" s="4"/>
    </row>
    <row r="786">
      <c r="H786" s="379"/>
      <c r="O786" s="4"/>
      <c r="P786" s="4"/>
      <c r="Q786" s="4"/>
      <c r="R786" s="4"/>
    </row>
    <row r="787">
      <c r="H787" s="379"/>
      <c r="O787" s="4"/>
      <c r="P787" s="4"/>
      <c r="Q787" s="4"/>
      <c r="R787" s="4"/>
    </row>
    <row r="788">
      <c r="H788" s="379"/>
      <c r="O788" s="4"/>
      <c r="P788" s="4"/>
      <c r="Q788" s="4"/>
      <c r="R788" s="4"/>
    </row>
    <row r="789">
      <c r="H789" s="379"/>
      <c r="O789" s="4"/>
      <c r="P789" s="4"/>
      <c r="Q789" s="4"/>
      <c r="R789" s="4"/>
    </row>
    <row r="790">
      <c r="H790" s="379"/>
      <c r="O790" s="4"/>
      <c r="P790" s="4"/>
      <c r="Q790" s="4"/>
      <c r="R790" s="4"/>
    </row>
    <row r="791">
      <c r="H791" s="379"/>
      <c r="O791" s="4"/>
      <c r="P791" s="4"/>
      <c r="Q791" s="4"/>
      <c r="R791" s="4"/>
    </row>
    <row r="792">
      <c r="H792" s="379"/>
      <c r="O792" s="4"/>
      <c r="P792" s="4"/>
      <c r="Q792" s="4"/>
      <c r="R792" s="4"/>
    </row>
    <row r="793">
      <c r="H793" s="379"/>
      <c r="O793" s="4"/>
      <c r="P793" s="4"/>
      <c r="Q793" s="4"/>
      <c r="R793" s="4"/>
    </row>
    <row r="794">
      <c r="H794" s="379"/>
      <c r="O794" s="4"/>
      <c r="P794" s="4"/>
      <c r="Q794" s="4"/>
      <c r="R794" s="4"/>
    </row>
    <row r="795">
      <c r="H795" s="379"/>
      <c r="O795" s="4"/>
      <c r="P795" s="4"/>
      <c r="Q795" s="4"/>
      <c r="R795" s="4"/>
    </row>
    <row r="796">
      <c r="H796" s="379"/>
      <c r="O796" s="4"/>
      <c r="P796" s="4"/>
      <c r="Q796" s="4"/>
      <c r="R796" s="4"/>
    </row>
    <row r="797">
      <c r="H797" s="379"/>
      <c r="O797" s="4"/>
      <c r="P797" s="4"/>
      <c r="Q797" s="4"/>
      <c r="R797" s="4"/>
    </row>
    <row r="798">
      <c r="H798" s="379"/>
      <c r="O798" s="4"/>
      <c r="P798" s="4"/>
      <c r="Q798" s="4"/>
      <c r="R798" s="4"/>
    </row>
    <row r="799">
      <c r="H799" s="379"/>
      <c r="O799" s="4"/>
      <c r="P799" s="4"/>
      <c r="Q799" s="4"/>
      <c r="R799" s="4"/>
    </row>
    <row r="800">
      <c r="H800" s="379"/>
      <c r="O800" s="4"/>
      <c r="P800" s="4"/>
      <c r="Q800" s="4"/>
      <c r="R800" s="4"/>
    </row>
    <row r="801">
      <c r="H801" s="379"/>
      <c r="O801" s="4"/>
      <c r="P801" s="4"/>
      <c r="Q801" s="4"/>
      <c r="R801" s="4"/>
    </row>
    <row r="802">
      <c r="H802" s="379"/>
      <c r="O802" s="4"/>
      <c r="P802" s="4"/>
      <c r="Q802" s="4"/>
      <c r="R802" s="4"/>
    </row>
    <row r="803">
      <c r="H803" s="379"/>
      <c r="O803" s="4"/>
      <c r="P803" s="4"/>
      <c r="Q803" s="4"/>
      <c r="R803" s="4"/>
    </row>
    <row r="804">
      <c r="H804" s="379"/>
      <c r="O804" s="4"/>
      <c r="P804" s="4"/>
      <c r="Q804" s="4"/>
      <c r="R804" s="4"/>
    </row>
    <row r="805">
      <c r="H805" s="379"/>
      <c r="O805" s="4"/>
      <c r="P805" s="4"/>
      <c r="Q805" s="4"/>
      <c r="R805" s="4"/>
    </row>
    <row r="806">
      <c r="H806" s="379"/>
      <c r="O806" s="4"/>
      <c r="P806" s="4"/>
      <c r="Q806" s="4"/>
      <c r="R806" s="4"/>
    </row>
    <row r="807">
      <c r="H807" s="379"/>
      <c r="O807" s="4"/>
      <c r="P807" s="4"/>
      <c r="Q807" s="4"/>
      <c r="R807" s="4"/>
    </row>
    <row r="808">
      <c r="H808" s="379"/>
      <c r="O808" s="4"/>
      <c r="P808" s="4"/>
      <c r="Q808" s="4"/>
      <c r="R808" s="4"/>
    </row>
    <row r="809">
      <c r="H809" s="379"/>
      <c r="O809" s="4"/>
      <c r="P809" s="4"/>
      <c r="Q809" s="4"/>
      <c r="R809" s="4"/>
    </row>
    <row r="810">
      <c r="H810" s="379"/>
      <c r="O810" s="4"/>
      <c r="P810" s="4"/>
      <c r="Q810" s="4"/>
      <c r="R810" s="4"/>
    </row>
    <row r="811">
      <c r="H811" s="379"/>
      <c r="O811" s="4"/>
      <c r="P811" s="4"/>
      <c r="Q811" s="4"/>
      <c r="R811" s="4"/>
    </row>
    <row r="812">
      <c r="H812" s="379"/>
      <c r="O812" s="4"/>
      <c r="P812" s="4"/>
      <c r="Q812" s="4"/>
      <c r="R812" s="4"/>
    </row>
    <row r="813">
      <c r="H813" s="379"/>
      <c r="O813" s="4"/>
      <c r="P813" s="4"/>
      <c r="Q813" s="4"/>
      <c r="R813" s="4"/>
    </row>
    <row r="814">
      <c r="H814" s="379"/>
      <c r="O814" s="4"/>
      <c r="P814" s="4"/>
      <c r="Q814" s="4"/>
      <c r="R814" s="4"/>
    </row>
    <row r="815">
      <c r="H815" s="379"/>
      <c r="O815" s="4"/>
      <c r="P815" s="4"/>
      <c r="Q815" s="4"/>
      <c r="R815" s="4"/>
    </row>
    <row r="816">
      <c r="H816" s="379"/>
      <c r="O816" s="4"/>
      <c r="P816" s="4"/>
      <c r="Q816" s="4"/>
      <c r="R816" s="4"/>
    </row>
    <row r="817">
      <c r="H817" s="379"/>
      <c r="O817" s="4"/>
      <c r="P817" s="4"/>
      <c r="Q817" s="4"/>
      <c r="R817" s="4"/>
    </row>
    <row r="818">
      <c r="H818" s="379"/>
      <c r="O818" s="4"/>
      <c r="P818" s="4"/>
      <c r="Q818" s="4"/>
      <c r="R818" s="4"/>
    </row>
    <row r="819">
      <c r="H819" s="379"/>
      <c r="O819" s="4"/>
      <c r="P819" s="4"/>
      <c r="Q819" s="4"/>
      <c r="R819" s="4"/>
    </row>
    <row r="820">
      <c r="H820" s="379"/>
      <c r="O820" s="4"/>
      <c r="P820" s="4"/>
      <c r="Q820" s="4"/>
      <c r="R820" s="4"/>
    </row>
    <row r="821">
      <c r="H821" s="379"/>
      <c r="O821" s="4"/>
      <c r="P821" s="4"/>
      <c r="Q821" s="4"/>
      <c r="R821" s="4"/>
    </row>
    <row r="822">
      <c r="H822" s="379"/>
      <c r="O822" s="4"/>
      <c r="P822" s="4"/>
      <c r="Q822" s="4"/>
      <c r="R822" s="4"/>
    </row>
    <row r="823">
      <c r="H823" s="379"/>
      <c r="O823" s="4"/>
      <c r="P823" s="4"/>
      <c r="Q823" s="4"/>
      <c r="R823" s="4"/>
    </row>
    <row r="824">
      <c r="H824" s="379"/>
      <c r="O824" s="4"/>
      <c r="P824" s="4"/>
      <c r="Q824" s="4"/>
      <c r="R824" s="4"/>
    </row>
    <row r="825">
      <c r="H825" s="379"/>
      <c r="O825" s="4"/>
      <c r="P825" s="4"/>
      <c r="Q825" s="4"/>
      <c r="R825" s="4"/>
    </row>
    <row r="826">
      <c r="H826" s="379"/>
      <c r="O826" s="4"/>
      <c r="P826" s="4"/>
      <c r="Q826" s="4"/>
      <c r="R826" s="4"/>
    </row>
    <row r="827">
      <c r="H827" s="379"/>
      <c r="O827" s="4"/>
      <c r="P827" s="4"/>
      <c r="Q827" s="4"/>
      <c r="R827" s="4"/>
    </row>
    <row r="828">
      <c r="H828" s="379"/>
      <c r="O828" s="4"/>
      <c r="P828" s="4"/>
      <c r="Q828" s="4"/>
      <c r="R828" s="4"/>
    </row>
    <row r="829">
      <c r="H829" s="379"/>
      <c r="O829" s="4"/>
      <c r="P829" s="4"/>
      <c r="Q829" s="4"/>
      <c r="R829" s="4"/>
    </row>
    <row r="830">
      <c r="H830" s="379"/>
      <c r="O830" s="4"/>
      <c r="P830" s="4"/>
      <c r="Q830" s="4"/>
      <c r="R830" s="4"/>
    </row>
    <row r="831">
      <c r="H831" s="379"/>
      <c r="O831" s="4"/>
      <c r="P831" s="4"/>
      <c r="Q831" s="4"/>
      <c r="R831" s="4"/>
    </row>
    <row r="832">
      <c r="H832" s="379"/>
      <c r="O832" s="4"/>
      <c r="P832" s="4"/>
      <c r="Q832" s="4"/>
      <c r="R832" s="4"/>
    </row>
    <row r="833">
      <c r="H833" s="379"/>
      <c r="O833" s="4"/>
      <c r="P833" s="4"/>
      <c r="Q833" s="4"/>
      <c r="R833" s="4"/>
    </row>
    <row r="834">
      <c r="H834" s="379"/>
      <c r="O834" s="4"/>
      <c r="P834" s="4"/>
      <c r="Q834" s="4"/>
      <c r="R834" s="4"/>
    </row>
    <row r="835">
      <c r="H835" s="379"/>
      <c r="O835" s="4"/>
      <c r="P835" s="4"/>
      <c r="Q835" s="4"/>
      <c r="R835" s="4"/>
    </row>
    <row r="836">
      <c r="H836" s="379"/>
      <c r="O836" s="4"/>
      <c r="P836" s="4"/>
      <c r="Q836" s="4"/>
      <c r="R836" s="4"/>
    </row>
    <row r="837">
      <c r="H837" s="379"/>
      <c r="O837" s="4"/>
      <c r="P837" s="4"/>
      <c r="Q837" s="4"/>
      <c r="R837" s="4"/>
    </row>
    <row r="838">
      <c r="H838" s="379"/>
      <c r="O838" s="4"/>
      <c r="P838" s="4"/>
      <c r="Q838" s="4"/>
      <c r="R838" s="4"/>
    </row>
    <row r="839">
      <c r="H839" s="379"/>
      <c r="O839" s="4"/>
      <c r="P839" s="4"/>
      <c r="Q839" s="4"/>
      <c r="R839" s="4"/>
    </row>
    <row r="840">
      <c r="H840" s="379"/>
      <c r="O840" s="4"/>
      <c r="P840" s="4"/>
      <c r="Q840" s="4"/>
      <c r="R840" s="4"/>
    </row>
    <row r="841">
      <c r="H841" s="379"/>
      <c r="O841" s="4"/>
      <c r="P841" s="4"/>
      <c r="Q841" s="4"/>
      <c r="R841" s="4"/>
    </row>
    <row r="842">
      <c r="H842" s="379"/>
      <c r="O842" s="4"/>
      <c r="P842" s="4"/>
      <c r="Q842" s="4"/>
      <c r="R842" s="4"/>
    </row>
    <row r="843">
      <c r="H843" s="379"/>
      <c r="O843" s="4"/>
      <c r="P843" s="4"/>
      <c r="Q843" s="4"/>
      <c r="R843" s="4"/>
    </row>
    <row r="844">
      <c r="H844" s="379"/>
      <c r="O844" s="4"/>
      <c r="P844" s="4"/>
      <c r="Q844" s="4"/>
      <c r="R844" s="4"/>
    </row>
    <row r="845">
      <c r="H845" s="379"/>
      <c r="O845" s="4"/>
      <c r="P845" s="4"/>
      <c r="Q845" s="4"/>
      <c r="R845" s="4"/>
    </row>
    <row r="846">
      <c r="H846" s="379"/>
      <c r="O846" s="4"/>
      <c r="P846" s="4"/>
      <c r="Q846" s="4"/>
      <c r="R846" s="4"/>
    </row>
    <row r="847">
      <c r="H847" s="379"/>
      <c r="O847" s="4"/>
      <c r="P847" s="4"/>
      <c r="Q847" s="4"/>
      <c r="R847" s="4"/>
    </row>
    <row r="848">
      <c r="H848" s="379"/>
      <c r="O848" s="4"/>
      <c r="P848" s="4"/>
      <c r="Q848" s="4"/>
      <c r="R848" s="4"/>
    </row>
    <row r="849">
      <c r="H849" s="379"/>
      <c r="O849" s="4"/>
      <c r="P849" s="4"/>
      <c r="Q849" s="4"/>
      <c r="R849" s="4"/>
    </row>
    <row r="850">
      <c r="H850" s="379"/>
      <c r="O850" s="4"/>
      <c r="P850" s="4"/>
      <c r="Q850" s="4"/>
      <c r="R850" s="4"/>
    </row>
    <row r="851">
      <c r="H851" s="379"/>
      <c r="O851" s="4"/>
      <c r="P851" s="4"/>
      <c r="Q851" s="4"/>
      <c r="R851" s="4"/>
    </row>
    <row r="852">
      <c r="H852" s="379"/>
      <c r="O852" s="4"/>
      <c r="P852" s="4"/>
      <c r="Q852" s="4"/>
      <c r="R852" s="4"/>
    </row>
    <row r="853">
      <c r="H853" s="379"/>
      <c r="O853" s="4"/>
      <c r="P853" s="4"/>
      <c r="Q853" s="4"/>
      <c r="R853" s="4"/>
    </row>
    <row r="854">
      <c r="H854" s="379"/>
      <c r="O854" s="4"/>
      <c r="P854" s="4"/>
      <c r="Q854" s="4"/>
      <c r="R854" s="4"/>
    </row>
    <row r="855">
      <c r="H855" s="379"/>
      <c r="O855" s="4"/>
      <c r="P855" s="4"/>
      <c r="Q855" s="4"/>
      <c r="R855" s="4"/>
    </row>
    <row r="856">
      <c r="H856" s="379"/>
      <c r="O856" s="4"/>
      <c r="P856" s="4"/>
      <c r="Q856" s="4"/>
      <c r="R856" s="4"/>
    </row>
    <row r="857">
      <c r="H857" s="379"/>
      <c r="O857" s="4"/>
      <c r="P857" s="4"/>
      <c r="Q857" s="4"/>
      <c r="R857" s="4"/>
    </row>
    <row r="858">
      <c r="H858" s="379"/>
      <c r="O858" s="4"/>
      <c r="P858" s="4"/>
      <c r="Q858" s="4"/>
      <c r="R858" s="4"/>
    </row>
    <row r="859">
      <c r="H859" s="379"/>
      <c r="O859" s="4"/>
      <c r="P859" s="4"/>
      <c r="Q859" s="4"/>
      <c r="R859" s="4"/>
    </row>
    <row r="860">
      <c r="H860" s="379"/>
      <c r="O860" s="4"/>
      <c r="P860" s="4"/>
      <c r="Q860" s="4"/>
      <c r="R860" s="4"/>
    </row>
    <row r="861">
      <c r="H861" s="379"/>
      <c r="O861" s="4"/>
      <c r="P861" s="4"/>
      <c r="Q861" s="4"/>
      <c r="R861" s="4"/>
    </row>
    <row r="862">
      <c r="H862" s="379"/>
      <c r="O862" s="4"/>
      <c r="P862" s="4"/>
      <c r="Q862" s="4"/>
      <c r="R862" s="4"/>
    </row>
    <row r="863">
      <c r="H863" s="379"/>
      <c r="O863" s="4"/>
      <c r="P863" s="4"/>
      <c r="Q863" s="4"/>
      <c r="R863" s="4"/>
    </row>
    <row r="864">
      <c r="H864" s="379"/>
      <c r="O864" s="4"/>
      <c r="P864" s="4"/>
      <c r="Q864" s="4"/>
      <c r="R864" s="4"/>
    </row>
    <row r="865">
      <c r="H865" s="379"/>
      <c r="O865" s="4"/>
      <c r="P865" s="4"/>
      <c r="Q865" s="4"/>
      <c r="R865" s="4"/>
    </row>
    <row r="866">
      <c r="H866" s="379"/>
      <c r="O866" s="4"/>
      <c r="P866" s="4"/>
      <c r="Q866" s="4"/>
      <c r="R866" s="4"/>
    </row>
    <row r="867">
      <c r="H867" s="379"/>
      <c r="O867" s="4"/>
      <c r="P867" s="4"/>
      <c r="Q867" s="4"/>
      <c r="R867" s="4"/>
    </row>
    <row r="868">
      <c r="H868" s="379"/>
      <c r="O868" s="4"/>
      <c r="P868" s="4"/>
      <c r="Q868" s="4"/>
      <c r="R868" s="4"/>
    </row>
    <row r="869">
      <c r="H869" s="379"/>
      <c r="O869" s="4"/>
      <c r="P869" s="4"/>
      <c r="Q869" s="4"/>
      <c r="R869" s="4"/>
    </row>
    <row r="870">
      <c r="H870" s="379"/>
      <c r="O870" s="4"/>
      <c r="P870" s="4"/>
      <c r="Q870" s="4"/>
      <c r="R870" s="4"/>
    </row>
    <row r="871">
      <c r="H871" s="379"/>
      <c r="O871" s="4"/>
      <c r="P871" s="4"/>
      <c r="Q871" s="4"/>
      <c r="R871" s="4"/>
    </row>
    <row r="872">
      <c r="H872" s="379"/>
      <c r="O872" s="4"/>
      <c r="P872" s="4"/>
      <c r="Q872" s="4"/>
      <c r="R872" s="4"/>
    </row>
    <row r="873">
      <c r="H873" s="379"/>
      <c r="O873" s="4"/>
      <c r="P873" s="4"/>
      <c r="Q873" s="4"/>
      <c r="R873" s="4"/>
    </row>
    <row r="874">
      <c r="H874" s="379"/>
      <c r="O874" s="4"/>
      <c r="P874" s="4"/>
      <c r="Q874" s="4"/>
      <c r="R874" s="4"/>
    </row>
    <row r="875">
      <c r="H875" s="379"/>
      <c r="O875" s="4"/>
      <c r="P875" s="4"/>
      <c r="Q875" s="4"/>
      <c r="R875" s="4"/>
    </row>
    <row r="876">
      <c r="H876" s="379"/>
      <c r="O876" s="4"/>
      <c r="P876" s="4"/>
      <c r="Q876" s="4"/>
      <c r="R876" s="4"/>
    </row>
    <row r="877">
      <c r="H877" s="379"/>
      <c r="O877" s="4"/>
      <c r="P877" s="4"/>
      <c r="Q877" s="4"/>
      <c r="R877" s="4"/>
    </row>
    <row r="878">
      <c r="H878" s="379"/>
      <c r="O878" s="4"/>
      <c r="P878" s="4"/>
      <c r="Q878" s="4"/>
      <c r="R878" s="4"/>
    </row>
    <row r="879">
      <c r="H879" s="379"/>
      <c r="O879" s="4"/>
      <c r="P879" s="4"/>
      <c r="Q879" s="4"/>
      <c r="R879" s="4"/>
    </row>
    <row r="880">
      <c r="H880" s="379"/>
      <c r="O880" s="4"/>
      <c r="P880" s="4"/>
      <c r="Q880" s="4"/>
      <c r="R880" s="4"/>
    </row>
    <row r="881">
      <c r="H881" s="379"/>
      <c r="O881" s="4"/>
      <c r="P881" s="4"/>
      <c r="Q881" s="4"/>
      <c r="R881" s="4"/>
    </row>
    <row r="882">
      <c r="H882" s="379"/>
      <c r="O882" s="4"/>
      <c r="P882" s="4"/>
      <c r="Q882" s="4"/>
      <c r="R882" s="4"/>
    </row>
    <row r="883">
      <c r="H883" s="379"/>
      <c r="O883" s="4"/>
      <c r="P883" s="4"/>
      <c r="Q883" s="4"/>
      <c r="R883" s="4"/>
    </row>
    <row r="884">
      <c r="H884" s="379"/>
      <c r="O884" s="4"/>
      <c r="P884" s="4"/>
      <c r="Q884" s="4"/>
      <c r="R884" s="4"/>
    </row>
    <row r="885">
      <c r="H885" s="379"/>
      <c r="O885" s="4"/>
      <c r="P885" s="4"/>
      <c r="Q885" s="4"/>
      <c r="R885" s="4"/>
    </row>
    <row r="886">
      <c r="H886" s="379"/>
      <c r="O886" s="4"/>
      <c r="P886" s="4"/>
      <c r="Q886" s="4"/>
      <c r="R886" s="4"/>
    </row>
    <row r="887">
      <c r="H887" s="379"/>
      <c r="O887" s="4"/>
      <c r="P887" s="4"/>
      <c r="Q887" s="4"/>
      <c r="R887" s="4"/>
    </row>
    <row r="888">
      <c r="H888" s="379"/>
      <c r="O888" s="4"/>
      <c r="P888" s="4"/>
      <c r="Q888" s="4"/>
      <c r="R888" s="4"/>
    </row>
    <row r="889">
      <c r="H889" s="379"/>
      <c r="O889" s="4"/>
      <c r="P889" s="4"/>
      <c r="Q889" s="4"/>
      <c r="R889" s="4"/>
    </row>
    <row r="890">
      <c r="H890" s="379"/>
      <c r="O890" s="4"/>
      <c r="P890" s="4"/>
      <c r="Q890" s="4"/>
      <c r="R890" s="4"/>
    </row>
    <row r="891">
      <c r="H891" s="379"/>
      <c r="O891" s="4"/>
      <c r="P891" s="4"/>
      <c r="Q891" s="4"/>
      <c r="R891" s="4"/>
    </row>
    <row r="892">
      <c r="H892" s="379"/>
      <c r="O892" s="4"/>
      <c r="P892" s="4"/>
      <c r="Q892" s="4"/>
      <c r="R892" s="4"/>
    </row>
    <row r="893">
      <c r="H893" s="379"/>
      <c r="O893" s="4"/>
      <c r="P893" s="4"/>
      <c r="Q893" s="4"/>
      <c r="R893" s="4"/>
    </row>
    <row r="894">
      <c r="H894" s="379"/>
      <c r="O894" s="4"/>
      <c r="P894" s="4"/>
      <c r="Q894" s="4"/>
      <c r="R894" s="4"/>
    </row>
    <row r="895">
      <c r="H895" s="379"/>
      <c r="O895" s="4"/>
      <c r="P895" s="4"/>
      <c r="Q895" s="4"/>
      <c r="R895" s="4"/>
    </row>
    <row r="896">
      <c r="H896" s="379"/>
      <c r="O896" s="4"/>
      <c r="P896" s="4"/>
      <c r="Q896" s="4"/>
      <c r="R896" s="4"/>
    </row>
    <row r="897">
      <c r="H897" s="379"/>
      <c r="O897" s="4"/>
      <c r="P897" s="4"/>
      <c r="Q897" s="4"/>
      <c r="R897" s="4"/>
    </row>
    <row r="898">
      <c r="H898" s="379"/>
      <c r="O898" s="4"/>
      <c r="P898" s="4"/>
      <c r="Q898" s="4"/>
      <c r="R898" s="4"/>
    </row>
    <row r="899">
      <c r="H899" s="379"/>
      <c r="O899" s="4"/>
      <c r="P899" s="4"/>
      <c r="Q899" s="4"/>
      <c r="R899" s="4"/>
    </row>
    <row r="900">
      <c r="H900" s="379"/>
      <c r="O900" s="4"/>
      <c r="P900" s="4"/>
      <c r="Q900" s="4"/>
      <c r="R900" s="4"/>
    </row>
    <row r="901">
      <c r="H901" s="379"/>
      <c r="O901" s="4"/>
      <c r="P901" s="4"/>
      <c r="Q901" s="4"/>
      <c r="R901" s="4"/>
    </row>
    <row r="902">
      <c r="H902" s="379"/>
      <c r="O902" s="4"/>
      <c r="P902" s="4"/>
      <c r="Q902" s="4"/>
      <c r="R902" s="4"/>
    </row>
    <row r="903">
      <c r="H903" s="379"/>
      <c r="O903" s="4"/>
      <c r="P903" s="4"/>
      <c r="Q903" s="4"/>
      <c r="R903" s="4"/>
    </row>
    <row r="904">
      <c r="H904" s="379"/>
      <c r="O904" s="4"/>
      <c r="P904" s="4"/>
      <c r="Q904" s="4"/>
      <c r="R904" s="4"/>
    </row>
    <row r="905">
      <c r="H905" s="379"/>
      <c r="O905" s="4"/>
      <c r="P905" s="4"/>
      <c r="Q905" s="4"/>
      <c r="R905" s="4"/>
    </row>
    <row r="906">
      <c r="H906" s="379"/>
      <c r="O906" s="4"/>
      <c r="P906" s="4"/>
      <c r="Q906" s="4"/>
      <c r="R906" s="4"/>
    </row>
    <row r="907">
      <c r="H907" s="379"/>
      <c r="O907" s="4"/>
      <c r="P907" s="4"/>
      <c r="Q907" s="4"/>
      <c r="R907" s="4"/>
    </row>
    <row r="908">
      <c r="H908" s="379"/>
      <c r="O908" s="4"/>
      <c r="P908" s="4"/>
      <c r="Q908" s="4"/>
      <c r="R908" s="4"/>
    </row>
    <row r="909">
      <c r="H909" s="379"/>
      <c r="O909" s="4"/>
      <c r="P909" s="4"/>
      <c r="Q909" s="4"/>
      <c r="R909" s="4"/>
    </row>
    <row r="910">
      <c r="H910" s="379"/>
      <c r="O910" s="4"/>
      <c r="P910" s="4"/>
      <c r="Q910" s="4"/>
      <c r="R910" s="4"/>
    </row>
    <row r="911">
      <c r="H911" s="379"/>
      <c r="O911" s="4"/>
      <c r="P911" s="4"/>
      <c r="Q911" s="4"/>
      <c r="R911" s="4"/>
    </row>
    <row r="912">
      <c r="H912" s="379"/>
      <c r="O912" s="4"/>
      <c r="P912" s="4"/>
      <c r="Q912" s="4"/>
      <c r="R912" s="4"/>
    </row>
    <row r="913">
      <c r="H913" s="379"/>
      <c r="O913" s="4"/>
      <c r="P913" s="4"/>
      <c r="Q913" s="4"/>
      <c r="R913" s="4"/>
    </row>
    <row r="914">
      <c r="H914" s="379"/>
      <c r="O914" s="4"/>
      <c r="P914" s="4"/>
      <c r="Q914" s="4"/>
      <c r="R914" s="4"/>
    </row>
    <row r="915">
      <c r="H915" s="379"/>
      <c r="O915" s="4"/>
      <c r="P915" s="4"/>
      <c r="Q915" s="4"/>
      <c r="R915" s="4"/>
    </row>
    <row r="916">
      <c r="H916" s="379"/>
      <c r="O916" s="4"/>
      <c r="P916" s="4"/>
      <c r="Q916" s="4"/>
      <c r="R916" s="4"/>
    </row>
    <row r="917">
      <c r="H917" s="379"/>
      <c r="O917" s="4"/>
      <c r="P917" s="4"/>
      <c r="Q917" s="4"/>
      <c r="R917" s="4"/>
    </row>
    <row r="918">
      <c r="H918" s="379"/>
      <c r="O918" s="4"/>
      <c r="P918" s="4"/>
      <c r="Q918" s="4"/>
      <c r="R918" s="4"/>
    </row>
    <row r="919">
      <c r="H919" s="379"/>
      <c r="O919" s="4"/>
      <c r="P919" s="4"/>
      <c r="Q919" s="4"/>
      <c r="R919" s="4"/>
    </row>
    <row r="920">
      <c r="H920" s="379"/>
      <c r="O920" s="4"/>
      <c r="P920" s="4"/>
      <c r="Q920" s="4"/>
      <c r="R920" s="4"/>
    </row>
    <row r="921">
      <c r="H921" s="379"/>
      <c r="O921" s="4"/>
      <c r="P921" s="4"/>
      <c r="Q921" s="4"/>
      <c r="R921" s="4"/>
    </row>
    <row r="922">
      <c r="H922" s="379"/>
      <c r="O922" s="4"/>
      <c r="P922" s="4"/>
      <c r="Q922" s="4"/>
      <c r="R922" s="4"/>
    </row>
    <row r="923">
      <c r="H923" s="379"/>
      <c r="O923" s="4"/>
      <c r="P923" s="4"/>
      <c r="Q923" s="4"/>
      <c r="R923" s="4"/>
    </row>
    <row r="924">
      <c r="H924" s="379"/>
      <c r="O924" s="4"/>
      <c r="P924" s="4"/>
      <c r="Q924" s="4"/>
      <c r="R924" s="4"/>
    </row>
    <row r="925">
      <c r="H925" s="379"/>
      <c r="O925" s="4"/>
      <c r="P925" s="4"/>
      <c r="Q925" s="4"/>
      <c r="R925" s="4"/>
    </row>
    <row r="926">
      <c r="H926" s="379"/>
      <c r="O926" s="4"/>
      <c r="P926" s="4"/>
      <c r="Q926" s="4"/>
      <c r="R926" s="4"/>
    </row>
    <row r="927">
      <c r="H927" s="379"/>
      <c r="O927" s="4"/>
      <c r="P927" s="4"/>
      <c r="Q927" s="4"/>
      <c r="R927" s="4"/>
    </row>
    <row r="928">
      <c r="H928" s="379"/>
      <c r="O928" s="4"/>
      <c r="P928" s="4"/>
      <c r="Q928" s="4"/>
      <c r="R928" s="4"/>
    </row>
    <row r="929">
      <c r="H929" s="379"/>
      <c r="O929" s="4"/>
      <c r="P929" s="4"/>
      <c r="Q929" s="4"/>
      <c r="R929" s="4"/>
    </row>
    <row r="930">
      <c r="H930" s="379"/>
      <c r="O930" s="4"/>
      <c r="P930" s="4"/>
      <c r="Q930" s="4"/>
      <c r="R930" s="4"/>
    </row>
    <row r="931">
      <c r="H931" s="379"/>
      <c r="O931" s="4"/>
      <c r="P931" s="4"/>
      <c r="Q931" s="4"/>
      <c r="R931" s="4"/>
    </row>
    <row r="932">
      <c r="H932" s="379"/>
      <c r="O932" s="4"/>
      <c r="P932" s="4"/>
      <c r="Q932" s="4"/>
      <c r="R932" s="4"/>
    </row>
    <row r="933">
      <c r="H933" s="379"/>
      <c r="O933" s="4"/>
      <c r="P933" s="4"/>
      <c r="Q933" s="4"/>
      <c r="R933" s="4"/>
    </row>
    <row r="934">
      <c r="H934" s="379"/>
      <c r="O934" s="4"/>
      <c r="P934" s="4"/>
      <c r="Q934" s="4"/>
      <c r="R934" s="4"/>
    </row>
    <row r="935">
      <c r="H935" s="379"/>
      <c r="O935" s="4"/>
      <c r="P935" s="4"/>
      <c r="Q935" s="4"/>
      <c r="R935" s="4"/>
    </row>
    <row r="936">
      <c r="H936" s="379"/>
      <c r="O936" s="4"/>
      <c r="P936" s="4"/>
      <c r="Q936" s="4"/>
      <c r="R936" s="4"/>
    </row>
    <row r="937">
      <c r="H937" s="379"/>
      <c r="O937" s="4"/>
      <c r="P937" s="4"/>
      <c r="Q937" s="4"/>
      <c r="R937" s="4"/>
    </row>
    <row r="938">
      <c r="H938" s="379"/>
      <c r="O938" s="4"/>
      <c r="P938" s="4"/>
      <c r="Q938" s="4"/>
      <c r="R938" s="4"/>
    </row>
    <row r="939">
      <c r="H939" s="379"/>
      <c r="O939" s="4"/>
      <c r="P939" s="4"/>
      <c r="Q939" s="4"/>
      <c r="R939" s="4"/>
    </row>
    <row r="940">
      <c r="H940" s="379"/>
      <c r="O940" s="4"/>
      <c r="P940" s="4"/>
      <c r="Q940" s="4"/>
      <c r="R940" s="4"/>
    </row>
    <row r="941">
      <c r="H941" s="379"/>
      <c r="O941" s="4"/>
      <c r="P941" s="4"/>
      <c r="Q941" s="4"/>
      <c r="R941" s="4"/>
    </row>
    <row r="942">
      <c r="H942" s="379"/>
      <c r="O942" s="4"/>
      <c r="P942" s="4"/>
      <c r="Q942" s="4"/>
      <c r="R942" s="4"/>
    </row>
    <row r="943">
      <c r="H943" s="379"/>
      <c r="O943" s="4"/>
      <c r="P943" s="4"/>
      <c r="Q943" s="4"/>
      <c r="R943" s="4"/>
    </row>
    <row r="944">
      <c r="H944" s="379"/>
      <c r="O944" s="4"/>
      <c r="P944" s="4"/>
      <c r="Q944" s="4"/>
      <c r="R944" s="4"/>
    </row>
    <row r="945">
      <c r="H945" s="379"/>
      <c r="O945" s="4"/>
      <c r="P945" s="4"/>
      <c r="Q945" s="4"/>
      <c r="R945" s="4"/>
    </row>
    <row r="946">
      <c r="H946" s="379"/>
      <c r="O946" s="4"/>
      <c r="P946" s="4"/>
      <c r="Q946" s="4"/>
      <c r="R946" s="4"/>
    </row>
    <row r="947">
      <c r="H947" s="379"/>
      <c r="O947" s="4"/>
      <c r="P947" s="4"/>
      <c r="Q947" s="4"/>
      <c r="R947" s="4"/>
    </row>
    <row r="948">
      <c r="H948" s="379"/>
      <c r="O948" s="4"/>
      <c r="P948" s="4"/>
      <c r="Q948" s="4"/>
      <c r="R948" s="4"/>
    </row>
    <row r="949">
      <c r="H949" s="379"/>
      <c r="O949" s="4"/>
      <c r="P949" s="4"/>
      <c r="Q949" s="4"/>
      <c r="R949" s="4"/>
    </row>
    <row r="950">
      <c r="H950" s="379"/>
      <c r="O950" s="4"/>
      <c r="P950" s="4"/>
      <c r="Q950" s="4"/>
      <c r="R950" s="4"/>
    </row>
    <row r="951">
      <c r="H951" s="379"/>
      <c r="O951" s="4"/>
      <c r="P951" s="4"/>
      <c r="Q951" s="4"/>
      <c r="R951" s="4"/>
    </row>
    <row r="952">
      <c r="H952" s="379"/>
      <c r="O952" s="4"/>
      <c r="P952" s="4"/>
      <c r="Q952" s="4"/>
      <c r="R952" s="4"/>
    </row>
    <row r="953">
      <c r="H953" s="379"/>
      <c r="O953" s="4"/>
      <c r="P953" s="4"/>
      <c r="Q953" s="4"/>
      <c r="R953" s="4"/>
    </row>
    <row r="954">
      <c r="H954" s="379"/>
      <c r="O954" s="4"/>
      <c r="P954" s="4"/>
      <c r="Q954" s="4"/>
      <c r="R954" s="4"/>
    </row>
    <row r="955">
      <c r="H955" s="379"/>
      <c r="O955" s="4"/>
      <c r="P955" s="4"/>
      <c r="Q955" s="4"/>
      <c r="R955" s="4"/>
    </row>
    <row r="956">
      <c r="H956" s="379"/>
      <c r="O956" s="4"/>
      <c r="P956" s="4"/>
      <c r="Q956" s="4"/>
      <c r="R956" s="4"/>
    </row>
    <row r="957">
      <c r="H957" s="379"/>
      <c r="O957" s="4"/>
      <c r="P957" s="4"/>
      <c r="Q957" s="4"/>
      <c r="R957" s="4"/>
    </row>
    <row r="958">
      <c r="H958" s="379"/>
      <c r="O958" s="4"/>
      <c r="P958" s="4"/>
      <c r="Q958" s="4"/>
      <c r="R958" s="4"/>
    </row>
    <row r="959">
      <c r="H959" s="379"/>
      <c r="O959" s="4"/>
      <c r="P959" s="4"/>
      <c r="Q959" s="4"/>
      <c r="R959" s="4"/>
    </row>
    <row r="960">
      <c r="H960" s="379"/>
      <c r="O960" s="4"/>
      <c r="P960" s="4"/>
      <c r="Q960" s="4"/>
      <c r="R960" s="4"/>
    </row>
    <row r="961">
      <c r="H961" s="379"/>
      <c r="O961" s="4"/>
      <c r="P961" s="4"/>
      <c r="Q961" s="4"/>
      <c r="R961" s="4"/>
    </row>
    <row r="962">
      <c r="H962" s="379"/>
      <c r="O962" s="4"/>
      <c r="P962" s="4"/>
      <c r="Q962" s="4"/>
      <c r="R962" s="4"/>
    </row>
    <row r="963">
      <c r="H963" s="379"/>
      <c r="O963" s="4"/>
      <c r="P963" s="4"/>
      <c r="Q963" s="4"/>
      <c r="R963" s="4"/>
    </row>
    <row r="964">
      <c r="H964" s="379"/>
      <c r="O964" s="4"/>
      <c r="P964" s="4"/>
      <c r="Q964" s="4"/>
      <c r="R964" s="4"/>
    </row>
    <row r="965">
      <c r="H965" s="379"/>
      <c r="O965" s="4"/>
      <c r="P965" s="4"/>
      <c r="Q965" s="4"/>
      <c r="R965" s="4"/>
    </row>
    <row r="966">
      <c r="H966" s="379"/>
      <c r="O966" s="4"/>
      <c r="P966" s="4"/>
      <c r="Q966" s="4"/>
      <c r="R966" s="4"/>
    </row>
    <row r="967">
      <c r="H967" s="379"/>
      <c r="O967" s="4"/>
      <c r="P967" s="4"/>
      <c r="Q967" s="4"/>
      <c r="R967" s="4"/>
    </row>
    <row r="968">
      <c r="H968" s="379"/>
      <c r="O968" s="4"/>
      <c r="P968" s="4"/>
      <c r="Q968" s="4"/>
      <c r="R968" s="4"/>
    </row>
    <row r="969">
      <c r="H969" s="379"/>
      <c r="O969" s="4"/>
      <c r="P969" s="4"/>
      <c r="Q969" s="4"/>
      <c r="R969" s="4"/>
    </row>
    <row r="970">
      <c r="H970" s="379"/>
      <c r="O970" s="4"/>
      <c r="P970" s="4"/>
      <c r="Q970" s="4"/>
      <c r="R970" s="4"/>
    </row>
    <row r="971">
      <c r="H971" s="379"/>
      <c r="O971" s="4"/>
      <c r="P971" s="4"/>
      <c r="Q971" s="4"/>
      <c r="R971" s="4"/>
    </row>
    <row r="972">
      <c r="H972" s="379"/>
      <c r="O972" s="4"/>
      <c r="P972" s="4"/>
      <c r="Q972" s="4"/>
      <c r="R972" s="4"/>
    </row>
    <row r="973">
      <c r="H973" s="379"/>
      <c r="O973" s="4"/>
      <c r="P973" s="4"/>
      <c r="Q973" s="4"/>
      <c r="R973" s="4"/>
    </row>
    <row r="974">
      <c r="H974" s="379"/>
      <c r="O974" s="4"/>
      <c r="P974" s="4"/>
      <c r="Q974" s="4"/>
      <c r="R974" s="4"/>
    </row>
    <row r="975">
      <c r="H975" s="379"/>
      <c r="O975" s="4"/>
      <c r="P975" s="4"/>
      <c r="Q975" s="4"/>
      <c r="R975" s="4"/>
    </row>
    <row r="976">
      <c r="H976" s="379"/>
      <c r="O976" s="4"/>
      <c r="P976" s="4"/>
      <c r="Q976" s="4"/>
      <c r="R976" s="4"/>
    </row>
    <row r="977">
      <c r="H977" s="379"/>
      <c r="O977" s="4"/>
      <c r="P977" s="4"/>
      <c r="Q977" s="4"/>
      <c r="R977" s="4"/>
    </row>
    <row r="978">
      <c r="H978" s="379"/>
      <c r="O978" s="4"/>
      <c r="P978" s="4"/>
      <c r="Q978" s="4"/>
      <c r="R978" s="4"/>
    </row>
    <row r="979">
      <c r="H979" s="379"/>
      <c r="O979" s="4"/>
      <c r="P979" s="4"/>
      <c r="Q979" s="4"/>
      <c r="R979" s="4"/>
    </row>
    <row r="980">
      <c r="H980" s="379"/>
      <c r="O980" s="4"/>
      <c r="P980" s="4"/>
      <c r="Q980" s="4"/>
      <c r="R980" s="4"/>
    </row>
    <row r="981">
      <c r="H981" s="379"/>
      <c r="O981" s="4"/>
      <c r="P981" s="4"/>
      <c r="Q981" s="4"/>
      <c r="R981" s="4"/>
    </row>
    <row r="982">
      <c r="H982" s="379"/>
      <c r="O982" s="4"/>
      <c r="P982" s="4"/>
      <c r="Q982" s="4"/>
      <c r="R982" s="4"/>
    </row>
    <row r="983">
      <c r="H983" s="379"/>
      <c r="O983" s="4"/>
      <c r="P983" s="4"/>
      <c r="Q983" s="4"/>
      <c r="R983" s="4"/>
    </row>
    <row r="984">
      <c r="H984" s="379"/>
      <c r="O984" s="4"/>
      <c r="P984" s="4"/>
      <c r="Q984" s="4"/>
      <c r="R984" s="4"/>
    </row>
    <row r="985">
      <c r="H985" s="379"/>
      <c r="O985" s="4"/>
      <c r="P985" s="4"/>
      <c r="Q985" s="4"/>
      <c r="R985" s="4"/>
    </row>
    <row r="986">
      <c r="H986" s="379"/>
      <c r="O986" s="4"/>
      <c r="P986" s="4"/>
      <c r="Q986" s="4"/>
      <c r="R986" s="4"/>
    </row>
    <row r="987">
      <c r="H987" s="379"/>
      <c r="O987" s="4"/>
      <c r="P987" s="4"/>
      <c r="Q987" s="4"/>
      <c r="R987" s="4"/>
    </row>
    <row r="988">
      <c r="H988" s="379"/>
      <c r="O988" s="4"/>
      <c r="P988" s="4"/>
      <c r="Q988" s="4"/>
      <c r="R988" s="4"/>
    </row>
    <row r="989">
      <c r="H989" s="379"/>
      <c r="O989" s="4"/>
      <c r="P989" s="4"/>
      <c r="Q989" s="4"/>
      <c r="R989" s="4"/>
    </row>
    <row r="990">
      <c r="H990" s="379"/>
      <c r="O990" s="4"/>
      <c r="P990" s="4"/>
      <c r="Q990" s="4"/>
      <c r="R990" s="4"/>
    </row>
    <row r="991">
      <c r="H991" s="379"/>
      <c r="O991" s="4"/>
      <c r="P991" s="4"/>
      <c r="Q991" s="4"/>
      <c r="R991" s="4"/>
    </row>
    <row r="992">
      <c r="H992" s="379"/>
      <c r="O992" s="4"/>
      <c r="P992" s="4"/>
      <c r="Q992" s="4"/>
      <c r="R992" s="4"/>
    </row>
    <row r="993">
      <c r="H993" s="379"/>
      <c r="O993" s="4"/>
      <c r="P993" s="4"/>
      <c r="Q993" s="4"/>
      <c r="R993" s="4"/>
    </row>
    <row r="994">
      <c r="H994" s="379"/>
      <c r="O994" s="4"/>
      <c r="P994" s="4"/>
      <c r="Q994" s="4"/>
      <c r="R994" s="4"/>
    </row>
    <row r="995">
      <c r="H995" s="379"/>
      <c r="O995" s="4"/>
      <c r="P995" s="4"/>
      <c r="Q995" s="4"/>
      <c r="R995" s="4"/>
    </row>
    <row r="996">
      <c r="H996" s="379"/>
      <c r="O996" s="4"/>
      <c r="P996" s="4"/>
      <c r="Q996" s="4"/>
      <c r="R996" s="4"/>
    </row>
    <row r="997">
      <c r="H997" s="379"/>
      <c r="O997" s="4"/>
      <c r="P997" s="4"/>
      <c r="Q997" s="4"/>
      <c r="R997" s="4"/>
    </row>
    <row r="998">
      <c r="H998" s="379"/>
      <c r="O998" s="4"/>
      <c r="P998" s="4"/>
      <c r="Q998" s="4"/>
      <c r="R998" s="4"/>
    </row>
    <row r="999">
      <c r="H999" s="379"/>
      <c r="O999" s="4"/>
      <c r="P999" s="4"/>
      <c r="Q999" s="4"/>
      <c r="R999" s="4"/>
    </row>
    <row r="1000">
      <c r="H1000" s="379"/>
      <c r="O1000" s="4"/>
      <c r="P1000" s="4"/>
      <c r="Q1000" s="4"/>
      <c r="R1000" s="4"/>
    </row>
    <row r="1001">
      <c r="H1001" s="379"/>
      <c r="O1001" s="4"/>
      <c r="P1001" s="4"/>
      <c r="Q1001" s="4"/>
      <c r="R1001" s="4"/>
    </row>
    <row r="1002">
      <c r="H1002" s="379"/>
      <c r="O1002" s="4"/>
      <c r="P1002" s="4"/>
      <c r="Q1002" s="4"/>
      <c r="R1002" s="4"/>
    </row>
    <row r="1003">
      <c r="H1003" s="379"/>
      <c r="O1003" s="4"/>
      <c r="P1003" s="4"/>
      <c r="Q1003" s="4"/>
      <c r="R1003" s="4"/>
    </row>
    <row r="1004">
      <c r="H1004" s="379"/>
      <c r="O1004" s="4"/>
      <c r="P1004" s="4"/>
      <c r="Q1004" s="4"/>
      <c r="R1004" s="4"/>
    </row>
    <row r="1005">
      <c r="H1005" s="379"/>
      <c r="O1005" s="4"/>
      <c r="P1005" s="4"/>
      <c r="Q1005" s="4"/>
      <c r="R1005" s="4"/>
    </row>
    <row r="1006">
      <c r="H1006" s="379"/>
      <c r="O1006" s="4"/>
      <c r="P1006" s="4"/>
      <c r="Q1006" s="4"/>
      <c r="R1006" s="4"/>
    </row>
    <row r="1007">
      <c r="H1007" s="379"/>
      <c r="O1007" s="4"/>
      <c r="P1007" s="4"/>
      <c r="Q1007" s="4"/>
      <c r="R1007" s="4"/>
    </row>
    <row r="1008">
      <c r="H1008" s="379"/>
      <c r="O1008" s="4"/>
      <c r="P1008" s="4"/>
      <c r="Q1008" s="4"/>
      <c r="R1008" s="4"/>
    </row>
    <row r="1009">
      <c r="H1009" s="379"/>
      <c r="O1009" s="4"/>
      <c r="P1009" s="4"/>
      <c r="Q1009" s="4"/>
      <c r="R1009" s="4"/>
    </row>
    <row r="1010">
      <c r="H1010" s="379"/>
      <c r="O1010" s="4"/>
      <c r="P1010" s="4"/>
      <c r="Q1010" s="4"/>
      <c r="R1010" s="4"/>
    </row>
    <row r="1011">
      <c r="H1011" s="379"/>
      <c r="O1011" s="4"/>
      <c r="P1011" s="4"/>
      <c r="Q1011" s="4"/>
      <c r="R1011" s="4"/>
    </row>
    <row r="1012">
      <c r="H1012" s="379"/>
      <c r="O1012" s="4"/>
      <c r="P1012" s="4"/>
      <c r="Q1012" s="4"/>
      <c r="R1012" s="4"/>
    </row>
    <row r="1013">
      <c r="H1013" s="379"/>
      <c r="O1013" s="4"/>
      <c r="P1013" s="4"/>
      <c r="Q1013" s="4"/>
      <c r="R1013" s="4"/>
    </row>
    <row r="1014">
      <c r="H1014" s="379"/>
      <c r="O1014" s="4"/>
      <c r="P1014" s="4"/>
      <c r="Q1014" s="4"/>
      <c r="R1014" s="4"/>
    </row>
  </sheetData>
  <mergeCells count="6">
    <mergeCell ref="B169:C169"/>
    <mergeCell ref="B186:C186"/>
    <mergeCell ref="B204:C204"/>
    <mergeCell ref="B222:C222"/>
    <mergeCell ref="B240:C240"/>
    <mergeCell ref="B258:C258"/>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43" t="s">
        <v>810</v>
      </c>
      <c r="B1" s="3" t="s">
        <v>787</v>
      </c>
      <c r="C1" s="4"/>
      <c r="D1" s="4"/>
      <c r="E1" s="4"/>
      <c r="F1" s="4"/>
      <c r="G1" s="4"/>
      <c r="H1" s="379"/>
      <c r="O1" s="235" t="s">
        <v>788</v>
      </c>
      <c r="P1" s="235" t="s">
        <v>388</v>
      </c>
      <c r="Q1" s="235" t="s">
        <v>789</v>
      </c>
      <c r="R1" s="235" t="s">
        <v>790</v>
      </c>
    </row>
    <row r="2">
      <c r="A2" s="4"/>
      <c r="B2" s="233" t="s">
        <v>689</v>
      </c>
      <c r="C2" s="423">
        <v>44461.0</v>
      </c>
      <c r="D2" s="238"/>
      <c r="E2" s="233" t="s">
        <v>690</v>
      </c>
      <c r="F2" s="424" t="s">
        <v>692</v>
      </c>
      <c r="G2" s="233" t="s">
        <v>691</v>
      </c>
      <c r="H2" s="233" t="s">
        <v>791</v>
      </c>
      <c r="O2" s="235">
        <v>0.0</v>
      </c>
      <c r="P2" s="235">
        <f>C7</f>
        <v>9</v>
      </c>
      <c r="Q2" s="235">
        <f>H10</f>
        <v>20</v>
      </c>
      <c r="R2" s="235">
        <f t="shared" ref="R2:R17" si="1">Q2-P2</f>
        <v>11</v>
      </c>
    </row>
    <row r="3">
      <c r="A3" s="4"/>
      <c r="B3" s="233" t="s">
        <v>694</v>
      </c>
      <c r="C3" s="423">
        <v>44466.0</v>
      </c>
      <c r="D3" s="238"/>
      <c r="E3" s="235">
        <v>0.0</v>
      </c>
      <c r="F3" s="235">
        <f>C7</f>
        <v>9</v>
      </c>
      <c r="G3" s="235">
        <f>C7</f>
        <v>9</v>
      </c>
      <c r="H3" s="235">
        <v>0.0</v>
      </c>
      <c r="O3" s="235">
        <v>1.0</v>
      </c>
      <c r="P3" s="235">
        <f>C22</f>
        <v>18.5</v>
      </c>
      <c r="Q3" s="235">
        <f>H26</f>
        <v>33</v>
      </c>
      <c r="R3" s="235">
        <f t="shared" si="1"/>
        <v>14.5</v>
      </c>
    </row>
    <row r="4">
      <c r="A4" s="4"/>
      <c r="B4" s="233" t="s">
        <v>695</v>
      </c>
      <c r="C4" s="235">
        <f>C3-C2+1</f>
        <v>6</v>
      </c>
      <c r="D4" s="238"/>
      <c r="E4" s="235">
        <v>1.0</v>
      </c>
      <c r="F4" s="235">
        <f>F3-C8</f>
        <v>7.5</v>
      </c>
      <c r="G4" s="235">
        <f>G3-1</f>
        <v>8</v>
      </c>
      <c r="H4" s="235">
        <v>2.0</v>
      </c>
      <c r="O4" s="235">
        <v>2.0</v>
      </c>
      <c r="P4" s="235">
        <f>C36</f>
        <v>6</v>
      </c>
      <c r="Q4" s="235">
        <f>H39</f>
        <v>5</v>
      </c>
      <c r="R4" s="235">
        <f t="shared" si="1"/>
        <v>-1</v>
      </c>
    </row>
    <row r="5">
      <c r="A5" s="4"/>
      <c r="B5" s="233"/>
      <c r="C5" s="235"/>
      <c r="D5" s="238"/>
      <c r="E5" s="235">
        <v>2.0</v>
      </c>
      <c r="F5" s="235">
        <f>F4-C8</f>
        <v>6</v>
      </c>
      <c r="G5" s="235">
        <f>G4-0</f>
        <v>8</v>
      </c>
      <c r="H5" s="235">
        <v>0.0</v>
      </c>
      <c r="O5" s="235">
        <v>3.0</v>
      </c>
      <c r="P5" s="235">
        <f>C51</f>
        <v>14</v>
      </c>
      <c r="Q5" s="235">
        <f>H54</f>
        <v>16</v>
      </c>
      <c r="R5" s="235">
        <f t="shared" si="1"/>
        <v>2</v>
      </c>
    </row>
    <row r="6">
      <c r="A6" s="4"/>
      <c r="B6" s="233" t="s">
        <v>792</v>
      </c>
      <c r="C6" s="235">
        <v>10.0</v>
      </c>
      <c r="D6" s="238"/>
      <c r="E6" s="235">
        <v>3.0</v>
      </c>
      <c r="F6" s="235">
        <f>F5-C8</f>
        <v>4.5</v>
      </c>
      <c r="G6" s="235">
        <f>G5-3</f>
        <v>5</v>
      </c>
      <c r="H6" s="235">
        <v>6.0</v>
      </c>
      <c r="O6" s="235">
        <v>4.0</v>
      </c>
      <c r="P6" s="238">
        <f>C67</f>
        <v>14</v>
      </c>
      <c r="Q6" s="238">
        <f>H72</f>
        <v>12.5</v>
      </c>
      <c r="R6" s="238">
        <f t="shared" si="1"/>
        <v>-1.5</v>
      </c>
    </row>
    <row r="7">
      <c r="A7" s="4"/>
      <c r="B7" s="233" t="s">
        <v>698</v>
      </c>
      <c r="C7" s="235">
        <v>9.0</v>
      </c>
      <c r="D7" s="238"/>
      <c r="E7" s="235">
        <v>4.0</v>
      </c>
      <c r="F7" s="235">
        <f>F6-C8</f>
        <v>3</v>
      </c>
      <c r="G7" s="235">
        <f>G6-0</f>
        <v>5</v>
      </c>
      <c r="H7" s="235">
        <v>3.0</v>
      </c>
      <c r="O7" s="235">
        <v>5.0</v>
      </c>
      <c r="P7" s="238">
        <f>C82</f>
        <v>19</v>
      </c>
      <c r="Q7" s="238">
        <f>H89</f>
        <v>10</v>
      </c>
      <c r="R7" s="238">
        <f t="shared" si="1"/>
        <v>-9</v>
      </c>
    </row>
    <row r="8">
      <c r="A8" s="4"/>
      <c r="B8" s="233" t="s">
        <v>699</v>
      </c>
      <c r="C8" s="235">
        <f>C7/C4</f>
        <v>1.5</v>
      </c>
      <c r="D8" s="238"/>
      <c r="E8" s="235">
        <v>5.0</v>
      </c>
      <c r="F8" s="235">
        <f>F7-C8</f>
        <v>1.5</v>
      </c>
      <c r="G8" s="235">
        <f>G7-2</f>
        <v>3</v>
      </c>
      <c r="H8" s="235">
        <v>4.0</v>
      </c>
      <c r="O8" s="235">
        <v>6.0</v>
      </c>
      <c r="P8" s="238">
        <f>C98</f>
        <v>20</v>
      </c>
      <c r="Q8" s="238">
        <f>H111</f>
        <v>38</v>
      </c>
      <c r="R8" s="238">
        <f t="shared" si="1"/>
        <v>18</v>
      </c>
    </row>
    <row r="9">
      <c r="A9" s="4"/>
      <c r="B9" s="238"/>
      <c r="C9" s="238"/>
      <c r="D9" s="238"/>
      <c r="E9" s="235">
        <v>6.0</v>
      </c>
      <c r="F9" s="235">
        <f>0</f>
        <v>0</v>
      </c>
      <c r="G9" s="235">
        <f>G8-3</f>
        <v>0</v>
      </c>
      <c r="H9" s="235">
        <v>5.0</v>
      </c>
      <c r="O9" s="235">
        <v>7.0</v>
      </c>
      <c r="P9" s="238">
        <f>C121</f>
        <v>26</v>
      </c>
      <c r="Q9" s="238">
        <f>H130</f>
        <v>8</v>
      </c>
      <c r="R9" s="238">
        <f t="shared" si="1"/>
        <v>-18</v>
      </c>
    </row>
    <row r="10">
      <c r="G10" s="233" t="s">
        <v>793</v>
      </c>
      <c r="H10" s="444">
        <f>SUM(H3:H9)</f>
        <v>20</v>
      </c>
      <c r="O10" s="235">
        <v>8.0</v>
      </c>
      <c r="P10" s="238">
        <f>C139</f>
        <v>31</v>
      </c>
      <c r="Q10" s="238">
        <f>H148</f>
        <v>9.5</v>
      </c>
      <c r="R10" s="238">
        <f t="shared" si="1"/>
        <v>-21.5</v>
      </c>
    </row>
    <row r="11">
      <c r="G11" s="233" t="s">
        <v>811</v>
      </c>
      <c r="H11" s="233">
        <f>H10-C7</f>
        <v>11</v>
      </c>
      <c r="O11" s="235">
        <v>9.0</v>
      </c>
      <c r="P11" s="238">
        <f>C157</f>
        <v>28.25</v>
      </c>
      <c r="Q11" s="238">
        <f>H166</f>
        <v>18.25</v>
      </c>
      <c r="R11" s="238">
        <f t="shared" si="1"/>
        <v>-10</v>
      </c>
    </row>
    <row r="12">
      <c r="H12" s="379"/>
      <c r="O12" s="235">
        <v>10.0</v>
      </c>
      <c r="P12" s="238">
        <f>C175</f>
        <v>22</v>
      </c>
      <c r="Q12" s="238">
        <f>H184</f>
        <v>17.25</v>
      </c>
      <c r="R12" s="238">
        <f t="shared" si="1"/>
        <v>-4.75</v>
      </c>
    </row>
    <row r="13">
      <c r="H13" s="241"/>
      <c r="O13" s="235">
        <v>11.0</v>
      </c>
      <c r="P13" s="238">
        <f>C193</f>
        <v>6</v>
      </c>
      <c r="Q13" s="238">
        <f>H202</f>
        <v>12.5</v>
      </c>
      <c r="R13" s="238">
        <f t="shared" si="1"/>
        <v>6.5</v>
      </c>
    </row>
    <row r="14">
      <c r="H14" s="379"/>
      <c r="O14" s="235">
        <v>12.0</v>
      </c>
      <c r="P14" s="238">
        <f>C211</f>
        <v>20.25</v>
      </c>
      <c r="Q14" s="238">
        <f>H220</f>
        <v>36.25</v>
      </c>
      <c r="R14" s="238">
        <f t="shared" si="1"/>
        <v>16</v>
      </c>
    </row>
    <row r="15">
      <c r="H15" s="379"/>
      <c r="O15" s="235">
        <v>13.0</v>
      </c>
      <c r="P15" s="238">
        <f>C229</f>
        <v>26</v>
      </c>
      <c r="Q15" s="238">
        <f>H238</f>
        <v>30.75</v>
      </c>
      <c r="R15" s="238">
        <f t="shared" si="1"/>
        <v>4.75</v>
      </c>
    </row>
    <row r="16">
      <c r="A16" s="427" t="s">
        <v>609</v>
      </c>
      <c r="B16" s="353" t="s">
        <v>795</v>
      </c>
      <c r="C16" s="256"/>
      <c r="D16" s="256"/>
      <c r="E16" s="256"/>
      <c r="F16" s="256"/>
      <c r="G16" s="256"/>
      <c r="H16" s="379"/>
      <c r="O16" s="235">
        <v>14.0</v>
      </c>
      <c r="P16" s="238">
        <f>C248</f>
        <v>38</v>
      </c>
      <c r="Q16" s="238">
        <f>H257</f>
        <v>40.5</v>
      </c>
      <c r="R16" s="238">
        <f t="shared" si="1"/>
        <v>2.5</v>
      </c>
    </row>
    <row r="17">
      <c r="A17" s="428"/>
      <c r="B17" s="355" t="s">
        <v>689</v>
      </c>
      <c r="C17" s="429">
        <v>44468.0</v>
      </c>
      <c r="D17" s="331"/>
      <c r="E17" s="355" t="s">
        <v>690</v>
      </c>
      <c r="F17" s="424" t="s">
        <v>692</v>
      </c>
      <c r="G17" s="424" t="s">
        <v>691</v>
      </c>
      <c r="H17" s="233" t="s">
        <v>791</v>
      </c>
      <c r="O17" s="235">
        <v>15.0</v>
      </c>
      <c r="P17" s="238">
        <f>C266</f>
        <v>23.5</v>
      </c>
      <c r="Q17" s="238">
        <f>H271</f>
        <v>25</v>
      </c>
      <c r="R17" s="238">
        <f t="shared" si="1"/>
        <v>1.5</v>
      </c>
    </row>
    <row r="18">
      <c r="A18" s="428"/>
      <c r="B18" s="355" t="s">
        <v>694</v>
      </c>
      <c r="C18" s="429">
        <v>44474.0</v>
      </c>
      <c r="D18" s="331"/>
      <c r="E18" s="331">
        <v>0.0</v>
      </c>
      <c r="F18" s="336">
        <f>C22</f>
        <v>18.5</v>
      </c>
      <c r="G18" s="336">
        <f>C22</f>
        <v>18.5</v>
      </c>
      <c r="H18" s="235">
        <v>0.0</v>
      </c>
      <c r="O18" s="4"/>
      <c r="P18" s="4"/>
      <c r="Q18" s="4"/>
      <c r="R18" s="4"/>
    </row>
    <row r="19">
      <c r="A19" s="428"/>
      <c r="B19" s="355" t="s">
        <v>695</v>
      </c>
      <c r="C19" s="235">
        <f>C18-C17+1</f>
        <v>7</v>
      </c>
      <c r="D19" s="331"/>
      <c r="E19" s="331">
        <v>1.0</v>
      </c>
      <c r="F19" s="336">
        <f>F18-C23</f>
        <v>15.85714286</v>
      </c>
      <c r="G19" s="336">
        <v>17.5</v>
      </c>
      <c r="H19" s="235">
        <v>3.0</v>
      </c>
      <c r="O19" s="4"/>
      <c r="P19" s="4"/>
      <c r="Q19" s="4"/>
      <c r="R19" s="4"/>
    </row>
    <row r="20">
      <c r="A20" s="428"/>
      <c r="B20" s="355"/>
      <c r="C20" s="331"/>
      <c r="D20" s="331"/>
      <c r="E20" s="331">
        <v>2.0</v>
      </c>
      <c r="F20" s="336">
        <f>F19-C23</f>
        <v>13.21428571</v>
      </c>
      <c r="G20" s="336">
        <v>17.5</v>
      </c>
      <c r="H20" s="235">
        <v>0.0</v>
      </c>
      <c r="O20" s="4"/>
      <c r="P20" s="4"/>
      <c r="Q20" s="4"/>
      <c r="R20" s="4"/>
    </row>
    <row r="21">
      <c r="A21" s="428"/>
      <c r="B21" s="424" t="s">
        <v>792</v>
      </c>
      <c r="C21" s="336">
        <v>20.0</v>
      </c>
      <c r="D21" s="331"/>
      <c r="E21" s="331">
        <v>3.0</v>
      </c>
      <c r="F21" s="336">
        <f>F20-C23</f>
        <v>10.57142857</v>
      </c>
      <c r="G21" s="336">
        <v>16.5</v>
      </c>
      <c r="H21" s="235">
        <v>4.0</v>
      </c>
      <c r="O21" s="4"/>
      <c r="P21" s="4"/>
      <c r="Q21" s="4"/>
      <c r="R21" s="4"/>
    </row>
    <row r="22">
      <c r="A22" s="428"/>
      <c r="B22" s="355" t="s">
        <v>698</v>
      </c>
      <c r="C22" s="336">
        <v>18.5</v>
      </c>
      <c r="D22" s="331"/>
      <c r="E22" s="331">
        <v>4.0</v>
      </c>
      <c r="F22" s="336">
        <f>F21-C23</f>
        <v>7.928571429</v>
      </c>
      <c r="G22" s="336">
        <v>14.5</v>
      </c>
      <c r="H22" s="235">
        <v>6.0</v>
      </c>
      <c r="O22" s="4"/>
      <c r="P22" s="4"/>
      <c r="Q22" s="4"/>
      <c r="R22" s="4"/>
    </row>
    <row r="23">
      <c r="A23" s="428"/>
      <c r="B23" s="355" t="s">
        <v>699</v>
      </c>
      <c r="C23" s="336">
        <f>C22/C19</f>
        <v>2.642857143</v>
      </c>
      <c r="D23" s="331"/>
      <c r="E23" s="331">
        <v>5.0</v>
      </c>
      <c r="F23" s="336">
        <f>F22-C23</f>
        <v>5.285714286</v>
      </c>
      <c r="G23" s="336">
        <v>9.5</v>
      </c>
      <c r="H23" s="235">
        <v>6.0</v>
      </c>
      <c r="O23" s="4"/>
      <c r="P23" s="4"/>
      <c r="Q23" s="4"/>
      <c r="R23" s="4"/>
    </row>
    <row r="24">
      <c r="A24" s="428"/>
      <c r="B24" s="331"/>
      <c r="C24" s="331"/>
      <c r="D24" s="331"/>
      <c r="E24" s="331">
        <v>6.0</v>
      </c>
      <c r="F24" s="336">
        <f>F23-C23</f>
        <v>2.642857143</v>
      </c>
      <c r="G24" s="336">
        <v>5.5</v>
      </c>
      <c r="H24" s="235">
        <v>7.0</v>
      </c>
      <c r="O24" s="4"/>
      <c r="P24" s="4"/>
      <c r="Q24" s="4"/>
      <c r="R24" s="4"/>
    </row>
    <row r="25">
      <c r="A25" s="428"/>
      <c r="B25" s="239"/>
      <c r="C25" s="239"/>
      <c r="D25" s="239"/>
      <c r="E25" s="239">
        <v>7.0</v>
      </c>
      <c r="F25" s="336">
        <f>F24-C23</f>
        <v>0</v>
      </c>
      <c r="G25" s="430">
        <v>0.0</v>
      </c>
      <c r="H25" s="445">
        <v>7.0</v>
      </c>
      <c r="O25" s="4"/>
      <c r="P25" s="4"/>
      <c r="Q25" s="4"/>
      <c r="R25" s="4"/>
    </row>
    <row r="26">
      <c r="G26" s="233" t="s">
        <v>793</v>
      </c>
      <c r="H26" s="444">
        <f>SUM(H18:H25)</f>
        <v>33</v>
      </c>
      <c r="O26" s="4"/>
      <c r="P26" s="4"/>
      <c r="Q26" s="4"/>
      <c r="R26" s="4"/>
    </row>
    <row r="27">
      <c r="G27" s="233" t="s">
        <v>811</v>
      </c>
      <c r="H27" s="233">
        <f>H26-C22</f>
        <v>14.5</v>
      </c>
      <c r="O27" s="4"/>
      <c r="P27" s="4"/>
      <c r="Q27" s="4"/>
      <c r="R27" s="4"/>
    </row>
    <row r="28">
      <c r="H28" s="379"/>
      <c r="O28" s="4"/>
      <c r="P28" s="4"/>
      <c r="Q28" s="4"/>
      <c r="R28" s="4"/>
    </row>
    <row r="29">
      <c r="H29" s="379"/>
      <c r="O29" s="4"/>
      <c r="P29" s="4"/>
      <c r="Q29" s="4"/>
      <c r="R29" s="4"/>
    </row>
    <row r="30">
      <c r="A30" s="451" t="s">
        <v>611</v>
      </c>
      <c r="B30" s="3" t="s">
        <v>796</v>
      </c>
      <c r="C30" s="4"/>
      <c r="D30" s="4"/>
      <c r="E30" s="4"/>
      <c r="F30" s="4"/>
      <c r="G30" s="4"/>
      <c r="H30" s="379"/>
      <c r="O30" s="4"/>
      <c r="P30" s="4"/>
      <c r="Q30" s="4"/>
      <c r="R30" s="4"/>
    </row>
    <row r="31">
      <c r="A31" s="4"/>
      <c r="B31" s="233" t="s">
        <v>689</v>
      </c>
      <c r="C31" s="423">
        <v>44482.0</v>
      </c>
      <c r="D31" s="238"/>
      <c r="E31" s="233" t="s">
        <v>690</v>
      </c>
      <c r="F31" s="357" t="s">
        <v>814</v>
      </c>
      <c r="G31" s="233" t="s">
        <v>691</v>
      </c>
      <c r="H31" s="233" t="s">
        <v>791</v>
      </c>
      <c r="O31" s="4"/>
      <c r="P31" s="4"/>
      <c r="Q31" s="4"/>
      <c r="R31" s="4"/>
    </row>
    <row r="32">
      <c r="A32" s="4"/>
      <c r="B32" s="233" t="s">
        <v>694</v>
      </c>
      <c r="C32" s="423">
        <v>44487.0</v>
      </c>
      <c r="D32" s="238"/>
      <c r="E32" s="235">
        <v>0.0</v>
      </c>
      <c r="F32" s="235">
        <v>6.0</v>
      </c>
      <c r="G32" s="235">
        <v>6.0</v>
      </c>
      <c r="H32" s="235">
        <v>0.0</v>
      </c>
      <c r="O32" s="4"/>
      <c r="P32" s="4"/>
      <c r="Q32" s="4"/>
      <c r="R32" s="4"/>
    </row>
    <row r="33">
      <c r="A33" s="4"/>
      <c r="B33" s="233" t="s">
        <v>695</v>
      </c>
      <c r="C33" s="235">
        <f>C32-C31+1</f>
        <v>6</v>
      </c>
      <c r="D33" s="238"/>
      <c r="E33" s="235">
        <v>1.0</v>
      </c>
      <c r="F33" s="235">
        <v>5.0</v>
      </c>
      <c r="G33" s="235">
        <v>6.0</v>
      </c>
      <c r="H33" s="235">
        <v>0.0</v>
      </c>
      <c r="O33" s="4"/>
      <c r="P33" s="4"/>
      <c r="Q33" s="4"/>
      <c r="R33" s="4"/>
    </row>
    <row r="34">
      <c r="A34" s="4"/>
      <c r="B34" s="233"/>
      <c r="C34" s="235"/>
      <c r="D34" s="238"/>
      <c r="E34" s="235">
        <v>2.0</v>
      </c>
      <c r="F34" s="235">
        <v>4.0</v>
      </c>
      <c r="G34" s="235">
        <v>6.0</v>
      </c>
      <c r="H34" s="235">
        <v>0.0</v>
      </c>
      <c r="O34" s="4"/>
      <c r="P34" s="4"/>
      <c r="Q34" s="4"/>
      <c r="R34" s="4"/>
    </row>
    <row r="35">
      <c r="A35" s="4"/>
      <c r="B35" s="233" t="s">
        <v>792</v>
      </c>
      <c r="C35" s="235">
        <v>8.0</v>
      </c>
      <c r="D35" s="238"/>
      <c r="E35" s="235">
        <v>3.0</v>
      </c>
      <c r="F35" s="235">
        <v>3.0</v>
      </c>
      <c r="G35" s="235">
        <v>5.0</v>
      </c>
      <c r="H35" s="235">
        <v>1.0</v>
      </c>
      <c r="O35" s="4"/>
      <c r="P35" s="4"/>
      <c r="Q35" s="4"/>
      <c r="R35" s="4"/>
    </row>
    <row r="36">
      <c r="A36" s="4"/>
      <c r="B36" s="233" t="s">
        <v>698</v>
      </c>
      <c r="C36" s="235">
        <v>6.0</v>
      </c>
      <c r="D36" s="238"/>
      <c r="E36" s="235">
        <v>4.0</v>
      </c>
      <c r="F36" s="235">
        <v>2.0</v>
      </c>
      <c r="G36" s="235">
        <v>5.0</v>
      </c>
      <c r="H36" s="235">
        <v>0.0</v>
      </c>
      <c r="O36" s="4"/>
      <c r="P36" s="4"/>
      <c r="Q36" s="4"/>
      <c r="R36" s="4"/>
    </row>
    <row r="37">
      <c r="A37" s="4"/>
      <c r="B37" s="233" t="s">
        <v>699</v>
      </c>
      <c r="C37" s="235">
        <v>1.0</v>
      </c>
      <c r="D37" s="238"/>
      <c r="E37" s="235">
        <v>5.0</v>
      </c>
      <c r="F37" s="235">
        <v>1.0</v>
      </c>
      <c r="G37" s="235">
        <v>3.0</v>
      </c>
      <c r="H37" s="235">
        <v>2.0</v>
      </c>
      <c r="O37" s="4"/>
      <c r="P37" s="4"/>
      <c r="Q37" s="4"/>
      <c r="R37" s="4"/>
    </row>
    <row r="38">
      <c r="A38" s="4"/>
      <c r="B38" s="238"/>
      <c r="C38" s="238"/>
      <c r="D38" s="238"/>
      <c r="E38" s="235">
        <v>6.0</v>
      </c>
      <c r="F38" s="235">
        <v>0.0</v>
      </c>
      <c r="G38" s="235">
        <v>1.0</v>
      </c>
      <c r="H38" s="235">
        <v>2.0</v>
      </c>
      <c r="O38" s="4"/>
      <c r="P38" s="4"/>
      <c r="Q38" s="4"/>
      <c r="R38" s="4"/>
    </row>
    <row r="39">
      <c r="G39" s="233" t="s">
        <v>793</v>
      </c>
      <c r="H39" s="444">
        <f>SUM(H32:H38)</f>
        <v>5</v>
      </c>
      <c r="O39" s="4"/>
      <c r="P39" s="4"/>
      <c r="Q39" s="4"/>
      <c r="R39" s="4"/>
    </row>
    <row r="40">
      <c r="G40" s="233" t="s">
        <v>811</v>
      </c>
      <c r="H40" s="233">
        <f>H39-C36</f>
        <v>-1</v>
      </c>
      <c r="O40" s="4"/>
      <c r="P40" s="4"/>
      <c r="Q40" s="4"/>
      <c r="R40" s="4"/>
    </row>
    <row r="41">
      <c r="H41" s="379"/>
      <c r="O41" s="4"/>
      <c r="P41" s="4"/>
      <c r="Q41" s="4"/>
      <c r="R41" s="4"/>
    </row>
    <row r="42">
      <c r="H42" s="379"/>
      <c r="O42" s="4"/>
      <c r="P42" s="4"/>
      <c r="Q42" s="4"/>
      <c r="R42" s="4"/>
    </row>
    <row r="43">
      <c r="H43" s="379"/>
      <c r="O43" s="4"/>
      <c r="P43" s="4"/>
      <c r="Q43" s="4"/>
      <c r="R43" s="4"/>
    </row>
    <row r="44">
      <c r="H44" s="379"/>
      <c r="O44" s="4"/>
      <c r="P44" s="4"/>
      <c r="Q44" s="4"/>
      <c r="R44" s="4"/>
    </row>
    <row r="45">
      <c r="A45" s="452" t="s">
        <v>612</v>
      </c>
      <c r="B45" s="3" t="s">
        <v>812</v>
      </c>
      <c r="C45" s="3" t="s">
        <v>813</v>
      </c>
      <c r="D45" s="4"/>
      <c r="E45" s="4"/>
      <c r="F45" s="4"/>
      <c r="G45" s="4"/>
      <c r="H45" s="379"/>
      <c r="O45" s="4"/>
      <c r="P45" s="4"/>
      <c r="Q45" s="4"/>
      <c r="R45" s="4"/>
    </row>
    <row r="46">
      <c r="A46" s="4"/>
      <c r="B46" s="233" t="s">
        <v>689</v>
      </c>
      <c r="C46" s="423">
        <v>44490.0</v>
      </c>
      <c r="D46" s="238"/>
      <c r="E46" s="233" t="s">
        <v>690</v>
      </c>
      <c r="F46" s="424" t="s">
        <v>692</v>
      </c>
      <c r="G46" s="233" t="s">
        <v>691</v>
      </c>
      <c r="H46" s="233" t="s">
        <v>791</v>
      </c>
      <c r="O46" s="4"/>
      <c r="P46" s="4"/>
      <c r="Q46" s="4"/>
      <c r="R46" s="4"/>
    </row>
    <row r="47">
      <c r="A47" s="4"/>
      <c r="B47" s="233" t="s">
        <v>694</v>
      </c>
      <c r="C47" s="423">
        <v>44495.0</v>
      </c>
      <c r="D47" s="238"/>
      <c r="E47" s="235">
        <v>0.0</v>
      </c>
      <c r="F47" s="235">
        <f>C51</f>
        <v>14</v>
      </c>
      <c r="G47" s="235">
        <f>C51</f>
        <v>14</v>
      </c>
      <c r="H47" s="235">
        <v>0.0</v>
      </c>
      <c r="O47" s="4"/>
      <c r="P47" s="4"/>
      <c r="Q47" s="4"/>
      <c r="R47" s="4"/>
    </row>
    <row r="48">
      <c r="A48" s="4"/>
      <c r="B48" s="233" t="s">
        <v>695</v>
      </c>
      <c r="C48" s="235">
        <v>6.0</v>
      </c>
      <c r="D48" s="238"/>
      <c r="E48" s="235">
        <v>1.0</v>
      </c>
      <c r="F48" s="235">
        <f>F47-C52</f>
        <v>11.66666667</v>
      </c>
      <c r="G48" s="235">
        <f>G47-2</f>
        <v>12</v>
      </c>
      <c r="H48" s="235">
        <v>1.5</v>
      </c>
      <c r="O48" s="4"/>
      <c r="P48" s="4"/>
      <c r="Q48" s="4"/>
      <c r="R48" s="4"/>
    </row>
    <row r="49">
      <c r="A49" s="4"/>
      <c r="B49" s="233"/>
      <c r="C49" s="235"/>
      <c r="D49" s="238"/>
      <c r="E49" s="235">
        <v>2.0</v>
      </c>
      <c r="F49" s="235">
        <f>F48-C52</f>
        <v>9.333333333</v>
      </c>
      <c r="G49" s="235">
        <f>G48-3</f>
        <v>9</v>
      </c>
      <c r="H49" s="235">
        <v>3.5</v>
      </c>
      <c r="O49" s="4"/>
      <c r="P49" s="4"/>
      <c r="Q49" s="4"/>
      <c r="R49" s="4"/>
    </row>
    <row r="50">
      <c r="A50" s="4"/>
      <c r="B50" s="233" t="s">
        <v>792</v>
      </c>
      <c r="C50" s="235">
        <v>18.0</v>
      </c>
      <c r="D50" s="238"/>
      <c r="E50" s="235">
        <v>3.0</v>
      </c>
      <c r="F50" s="235">
        <f>F49-C52</f>
        <v>7</v>
      </c>
      <c r="G50" s="235">
        <f>G49-0.75</f>
        <v>8.25</v>
      </c>
      <c r="H50" s="235">
        <v>0.5</v>
      </c>
      <c r="O50" s="4"/>
      <c r="P50" s="4"/>
      <c r="Q50" s="4"/>
      <c r="R50" s="4"/>
    </row>
    <row r="51">
      <c r="A51" s="4"/>
      <c r="B51" s="233" t="s">
        <v>698</v>
      </c>
      <c r="C51" s="235">
        <v>14.0</v>
      </c>
      <c r="D51" s="238"/>
      <c r="E51" s="235">
        <v>4.0</v>
      </c>
      <c r="F51" s="235">
        <f>F50-C52</f>
        <v>4.666666667</v>
      </c>
      <c r="G51" s="235">
        <f>G50-3</f>
        <v>5.25</v>
      </c>
      <c r="H51" s="235">
        <v>4.75</v>
      </c>
      <c r="O51" s="4"/>
      <c r="P51" s="4"/>
      <c r="Q51" s="4"/>
      <c r="R51" s="4"/>
    </row>
    <row r="52">
      <c r="A52" s="4"/>
      <c r="B52" s="233" t="s">
        <v>699</v>
      </c>
      <c r="C52" s="235">
        <f>C51/C48</f>
        <v>2.333333333</v>
      </c>
      <c r="D52" s="238"/>
      <c r="E52" s="235">
        <v>5.0</v>
      </c>
      <c r="F52" s="235">
        <f>F51-C52</f>
        <v>2.333333333</v>
      </c>
      <c r="G52" s="235">
        <v>1.0</v>
      </c>
      <c r="H52" s="235">
        <v>3.75</v>
      </c>
      <c r="O52" s="4"/>
      <c r="P52" s="4"/>
      <c r="Q52" s="4"/>
      <c r="R52" s="4"/>
    </row>
    <row r="53">
      <c r="A53" s="4"/>
      <c r="B53" s="238"/>
      <c r="C53" s="238"/>
      <c r="D53" s="238"/>
      <c r="E53" s="235">
        <v>6.0</v>
      </c>
      <c r="F53" s="235">
        <f>0</f>
        <v>0</v>
      </c>
      <c r="G53" s="235">
        <v>0.0</v>
      </c>
      <c r="H53" s="235">
        <v>2.0</v>
      </c>
      <c r="O53" s="4"/>
      <c r="P53" s="4"/>
      <c r="Q53" s="4"/>
      <c r="R53" s="4"/>
    </row>
    <row r="54">
      <c r="G54" s="233" t="s">
        <v>793</v>
      </c>
      <c r="H54" s="444">
        <f>SUM(H47:H53)</f>
        <v>16</v>
      </c>
      <c r="O54" s="4"/>
      <c r="P54" s="4"/>
      <c r="Q54" s="4"/>
      <c r="R54" s="4"/>
    </row>
    <row r="55">
      <c r="G55" s="233" t="s">
        <v>811</v>
      </c>
      <c r="H55" s="233">
        <f>H54-C51</f>
        <v>2</v>
      </c>
      <c r="O55" s="4"/>
      <c r="P55" s="4"/>
      <c r="Q55" s="4"/>
      <c r="R55" s="4"/>
    </row>
    <row r="56">
      <c r="H56" s="379"/>
      <c r="O56" s="4"/>
      <c r="P56" s="4"/>
      <c r="Q56" s="4"/>
      <c r="R56" s="4"/>
    </row>
    <row r="57">
      <c r="H57" s="379"/>
      <c r="O57" s="4"/>
      <c r="P57" s="4"/>
      <c r="Q57" s="4"/>
      <c r="R57" s="4"/>
    </row>
    <row r="58">
      <c r="H58" s="379"/>
      <c r="O58" s="4"/>
      <c r="P58" s="4"/>
      <c r="Q58" s="4"/>
      <c r="R58" s="4"/>
    </row>
    <row r="59">
      <c r="H59" s="379"/>
      <c r="O59" s="4"/>
      <c r="P59" s="4"/>
      <c r="Q59" s="4"/>
      <c r="R59" s="4"/>
    </row>
    <row r="60">
      <c r="H60" s="379"/>
      <c r="O60" s="4"/>
      <c r="P60" s="4"/>
      <c r="Q60" s="4"/>
      <c r="R60" s="4"/>
    </row>
    <row r="61">
      <c r="A61" s="435" t="s">
        <v>613</v>
      </c>
      <c r="B61" s="353" t="s">
        <v>798</v>
      </c>
      <c r="C61" s="353" t="s">
        <v>799</v>
      </c>
      <c r="D61" s="353" t="s">
        <v>800</v>
      </c>
      <c r="E61" s="256"/>
      <c r="F61" s="256"/>
      <c r="G61" s="256"/>
      <c r="H61" s="379"/>
      <c r="O61" s="4"/>
      <c r="P61" s="4"/>
      <c r="Q61" s="4"/>
      <c r="R61" s="4"/>
    </row>
    <row r="62">
      <c r="A62" s="428"/>
      <c r="B62" s="355" t="s">
        <v>689</v>
      </c>
      <c r="C62" s="356">
        <v>44505.0</v>
      </c>
      <c r="D62" s="331"/>
      <c r="E62" s="355" t="s">
        <v>690</v>
      </c>
      <c r="F62" s="424" t="s">
        <v>692</v>
      </c>
      <c r="G62" s="424" t="s">
        <v>691</v>
      </c>
      <c r="H62" s="233" t="s">
        <v>791</v>
      </c>
      <c r="O62" s="4"/>
      <c r="P62" s="4"/>
      <c r="Q62" s="4"/>
      <c r="R62" s="4"/>
    </row>
    <row r="63">
      <c r="A63" s="428"/>
      <c r="B63" s="355" t="s">
        <v>694</v>
      </c>
      <c r="C63" s="356">
        <v>44512.0</v>
      </c>
      <c r="D63" s="331"/>
      <c r="E63" s="331">
        <v>0.0</v>
      </c>
      <c r="F63" s="336">
        <f>C67</f>
        <v>14</v>
      </c>
      <c r="G63" s="336">
        <f>F63</f>
        <v>14</v>
      </c>
      <c r="H63" s="235">
        <v>0.0</v>
      </c>
      <c r="O63" s="4"/>
      <c r="P63" s="4"/>
      <c r="Q63" s="4"/>
      <c r="R63" s="4"/>
    </row>
    <row r="64">
      <c r="A64" s="428"/>
      <c r="B64" s="355" t="s">
        <v>695</v>
      </c>
      <c r="C64" s="336">
        <v>8.0</v>
      </c>
      <c r="D64" s="331"/>
      <c r="E64" s="331">
        <v>1.0</v>
      </c>
      <c r="F64" s="336">
        <f>F63-C68</f>
        <v>12.25</v>
      </c>
      <c r="G64" s="336">
        <f>G63-1</f>
        <v>13</v>
      </c>
      <c r="H64" s="235">
        <v>1.0</v>
      </c>
      <c r="O64" s="4"/>
      <c r="P64" s="4"/>
      <c r="Q64" s="4"/>
      <c r="R64" s="4"/>
    </row>
    <row r="65">
      <c r="A65" s="428"/>
      <c r="B65" s="355"/>
      <c r="C65" s="331"/>
      <c r="D65" s="331"/>
      <c r="E65" s="331">
        <v>2.0</v>
      </c>
      <c r="F65" s="336">
        <f>F64-C68</f>
        <v>10.5</v>
      </c>
      <c r="G65" s="336">
        <f t="shared" ref="G65:G66" si="2">G64</f>
        <v>13</v>
      </c>
      <c r="H65" s="235">
        <v>0.0</v>
      </c>
      <c r="O65" s="4"/>
      <c r="P65" s="4"/>
      <c r="Q65" s="4"/>
      <c r="R65" s="4"/>
    </row>
    <row r="66">
      <c r="A66" s="428"/>
      <c r="B66" s="424" t="s">
        <v>792</v>
      </c>
      <c r="C66" s="336">
        <v>16.0</v>
      </c>
      <c r="D66" s="331"/>
      <c r="E66" s="331">
        <v>3.0</v>
      </c>
      <c r="F66" s="336">
        <f>F65-C68</f>
        <v>8.75</v>
      </c>
      <c r="G66" s="336">
        <f t="shared" si="2"/>
        <v>13</v>
      </c>
      <c r="H66" s="235">
        <v>1.25</v>
      </c>
      <c r="O66" s="4"/>
      <c r="P66" s="4"/>
      <c r="Q66" s="4"/>
      <c r="R66" s="4"/>
    </row>
    <row r="67">
      <c r="A67" s="428"/>
      <c r="B67" s="355" t="s">
        <v>698</v>
      </c>
      <c r="C67" s="336">
        <v>14.0</v>
      </c>
      <c r="D67" s="331"/>
      <c r="E67" s="331">
        <v>4.0</v>
      </c>
      <c r="F67" s="336">
        <f>F66-C68</f>
        <v>7</v>
      </c>
      <c r="G67" s="336">
        <f>G66-1</f>
        <v>12</v>
      </c>
      <c r="H67" s="235">
        <v>3.0</v>
      </c>
      <c r="O67" s="4"/>
      <c r="P67" s="4"/>
      <c r="Q67" s="4"/>
      <c r="R67" s="4"/>
    </row>
    <row r="68">
      <c r="A68" s="428"/>
      <c r="B68" s="355" t="s">
        <v>699</v>
      </c>
      <c r="C68" s="336">
        <f>C67/C64</f>
        <v>1.75</v>
      </c>
      <c r="D68" s="331"/>
      <c r="E68" s="331">
        <v>5.0</v>
      </c>
      <c r="F68" s="336">
        <f>F67-C68</f>
        <v>5.25</v>
      </c>
      <c r="G68" s="336">
        <f>G67-0</f>
        <v>12</v>
      </c>
      <c r="H68" s="235">
        <v>0.0</v>
      </c>
      <c r="O68" s="4"/>
      <c r="P68" s="4"/>
      <c r="Q68" s="4"/>
      <c r="R68" s="4"/>
    </row>
    <row r="69">
      <c r="A69" s="428"/>
      <c r="B69" s="331"/>
      <c r="C69" s="331"/>
      <c r="D69" s="331"/>
      <c r="E69" s="336">
        <v>6.0</v>
      </c>
      <c r="F69" s="336">
        <f>F68-C68</f>
        <v>3.5</v>
      </c>
      <c r="G69" s="336">
        <f>G68-1</f>
        <v>11</v>
      </c>
      <c r="H69" s="235">
        <v>3.0</v>
      </c>
      <c r="O69" s="4"/>
      <c r="P69" s="4"/>
      <c r="Q69" s="4"/>
      <c r="R69" s="4"/>
    </row>
    <row r="70">
      <c r="A70" s="325"/>
      <c r="B70" s="239"/>
      <c r="C70" s="239"/>
      <c r="D70" s="239"/>
      <c r="E70" s="243">
        <v>7.0</v>
      </c>
      <c r="F70" s="243">
        <f>F69-C68</f>
        <v>1.75</v>
      </c>
      <c r="G70" s="243">
        <f>G69-0</f>
        <v>11</v>
      </c>
      <c r="H70" s="235">
        <v>0.0</v>
      </c>
      <c r="O70" s="4"/>
      <c r="P70" s="4"/>
      <c r="Q70" s="4"/>
      <c r="R70" s="4"/>
    </row>
    <row r="71">
      <c r="A71" s="325"/>
      <c r="B71" s="239"/>
      <c r="C71" s="239"/>
      <c r="D71" s="239"/>
      <c r="E71" s="243">
        <v>8.0</v>
      </c>
      <c r="F71" s="243">
        <v>0.0</v>
      </c>
      <c r="G71" s="243">
        <f>G70-2</f>
        <v>9</v>
      </c>
      <c r="H71" s="235">
        <v>4.25</v>
      </c>
      <c r="O71" s="4"/>
      <c r="P71" s="4"/>
      <c r="Q71" s="4"/>
      <c r="R71" s="4"/>
    </row>
    <row r="72">
      <c r="G72" s="425" t="s">
        <v>793</v>
      </c>
      <c r="H72" s="432">
        <f>SUM(H63:H71)</f>
        <v>12.5</v>
      </c>
      <c r="O72" s="4"/>
      <c r="P72" s="4"/>
      <c r="Q72" s="4"/>
      <c r="R72" s="4"/>
    </row>
    <row r="73">
      <c r="G73" s="425" t="s">
        <v>794</v>
      </c>
      <c r="H73" s="426">
        <f>H72-C67</f>
        <v>-1.5</v>
      </c>
      <c r="O73" s="4"/>
      <c r="P73" s="4"/>
      <c r="Q73" s="4"/>
      <c r="R73" s="4"/>
    </row>
    <row r="74">
      <c r="H74" s="379"/>
      <c r="O74" s="4"/>
      <c r="P74" s="4"/>
      <c r="Q74" s="4"/>
      <c r="R74" s="4"/>
    </row>
    <row r="75">
      <c r="H75" s="379"/>
      <c r="O75" s="4"/>
      <c r="P75" s="4"/>
      <c r="Q75" s="4"/>
      <c r="R75" s="4"/>
    </row>
    <row r="76">
      <c r="A76" s="411" t="s">
        <v>618</v>
      </c>
      <c r="B76" s="353" t="s">
        <v>801</v>
      </c>
      <c r="C76" s="353" t="s">
        <v>802</v>
      </c>
      <c r="D76" s="353"/>
      <c r="E76" s="256"/>
      <c r="F76" s="256"/>
      <c r="G76" s="256"/>
      <c r="H76" s="379"/>
      <c r="O76" s="4"/>
      <c r="P76" s="4"/>
      <c r="Q76" s="4"/>
      <c r="R76" s="4"/>
    </row>
    <row r="77">
      <c r="A77" s="428"/>
      <c r="B77" s="355" t="s">
        <v>689</v>
      </c>
      <c r="C77" s="356">
        <v>44515.0</v>
      </c>
      <c r="D77" s="331"/>
      <c r="E77" s="355" t="s">
        <v>690</v>
      </c>
      <c r="F77" s="424" t="s">
        <v>692</v>
      </c>
      <c r="G77" s="424" t="s">
        <v>691</v>
      </c>
      <c r="H77" s="233" t="s">
        <v>791</v>
      </c>
      <c r="O77" s="4"/>
      <c r="P77" s="4"/>
      <c r="Q77" s="4"/>
      <c r="R77" s="4"/>
    </row>
    <row r="78">
      <c r="A78" s="428"/>
      <c r="B78" s="355" t="s">
        <v>694</v>
      </c>
      <c r="C78" s="356">
        <v>44524.0</v>
      </c>
      <c r="D78" s="331"/>
      <c r="E78" s="331">
        <v>0.0</v>
      </c>
      <c r="F78" s="336">
        <f>C82</f>
        <v>19</v>
      </c>
      <c r="G78" s="336">
        <v>19.0</v>
      </c>
      <c r="H78" s="235">
        <v>0.0</v>
      </c>
      <c r="O78" s="4"/>
      <c r="P78" s="4"/>
      <c r="Q78" s="4"/>
      <c r="R78" s="4"/>
    </row>
    <row r="79">
      <c r="A79" s="428"/>
      <c r="B79" s="355" t="s">
        <v>695</v>
      </c>
      <c r="C79" s="336">
        <v>10.0</v>
      </c>
      <c r="D79" s="331"/>
      <c r="E79" s="331">
        <v>1.0</v>
      </c>
      <c r="F79" s="336">
        <f>F78-C83</f>
        <v>17.1</v>
      </c>
      <c r="G79" s="336">
        <v>19.0</v>
      </c>
      <c r="H79" s="235">
        <v>0.0</v>
      </c>
      <c r="O79" s="4"/>
      <c r="P79" s="4"/>
      <c r="Q79" s="4"/>
      <c r="R79" s="4"/>
    </row>
    <row r="80">
      <c r="A80" s="428"/>
      <c r="B80" s="355"/>
      <c r="C80" s="331"/>
      <c r="D80" s="331"/>
      <c r="E80" s="331">
        <v>2.0</v>
      </c>
      <c r="F80" s="336">
        <f>F79-C83</f>
        <v>15.2</v>
      </c>
      <c r="G80" s="336">
        <f>G79-2</f>
        <v>17</v>
      </c>
      <c r="H80" s="235">
        <v>1.0</v>
      </c>
      <c r="O80" s="4"/>
      <c r="P80" s="4"/>
      <c r="Q80" s="4"/>
      <c r="R80" s="4"/>
    </row>
    <row r="81">
      <c r="A81" s="428"/>
      <c r="B81" s="424" t="s">
        <v>792</v>
      </c>
      <c r="C81" s="336">
        <v>20.0</v>
      </c>
      <c r="D81" s="331"/>
      <c r="E81" s="331">
        <v>3.0</v>
      </c>
      <c r="F81" s="336">
        <f>F80-C83</f>
        <v>13.3</v>
      </c>
      <c r="G81" s="336">
        <f>G80-3</f>
        <v>14</v>
      </c>
      <c r="H81" s="235">
        <v>1.5</v>
      </c>
      <c r="O81" s="4"/>
      <c r="P81" s="4"/>
      <c r="Q81" s="4"/>
      <c r="R81" s="4"/>
    </row>
    <row r="82">
      <c r="A82" s="428"/>
      <c r="B82" s="355" t="s">
        <v>698</v>
      </c>
      <c r="C82" s="336">
        <v>19.0</v>
      </c>
      <c r="D82" s="331"/>
      <c r="E82" s="331">
        <v>4.0</v>
      </c>
      <c r="F82" s="336">
        <f>F81-C83</f>
        <v>11.4</v>
      </c>
      <c r="G82" s="336">
        <f t="shared" ref="G82:G83" si="3">G81-2</f>
        <v>12</v>
      </c>
      <c r="H82" s="235">
        <v>2.0</v>
      </c>
      <c r="O82" s="4"/>
      <c r="P82" s="4"/>
      <c r="Q82" s="4"/>
      <c r="R82" s="4"/>
    </row>
    <row r="83">
      <c r="A83" s="428"/>
      <c r="B83" s="355" t="s">
        <v>699</v>
      </c>
      <c r="C83" s="336">
        <f>C82/C79</f>
        <v>1.9</v>
      </c>
      <c r="D83" s="331"/>
      <c r="E83" s="331">
        <v>5.0</v>
      </c>
      <c r="F83" s="336">
        <f>F82-C83</f>
        <v>9.5</v>
      </c>
      <c r="G83" s="336">
        <f t="shared" si="3"/>
        <v>10</v>
      </c>
      <c r="H83" s="235">
        <v>1.0</v>
      </c>
      <c r="O83" s="4"/>
      <c r="P83" s="4"/>
      <c r="Q83" s="4"/>
      <c r="R83" s="4"/>
    </row>
    <row r="84">
      <c r="A84" s="428"/>
      <c r="B84" s="331"/>
      <c r="C84" s="331"/>
      <c r="D84" s="331"/>
      <c r="E84" s="336">
        <v>6.0</v>
      </c>
      <c r="F84" s="336">
        <f>F83-C83</f>
        <v>7.6</v>
      </c>
      <c r="G84" s="336">
        <f>G83-1.5</f>
        <v>8.5</v>
      </c>
      <c r="H84" s="235">
        <v>1.5</v>
      </c>
      <c r="O84" s="4"/>
      <c r="P84" s="4"/>
      <c r="Q84" s="4"/>
      <c r="R84" s="4"/>
    </row>
    <row r="85">
      <c r="A85" s="325"/>
      <c r="B85" s="240"/>
      <c r="C85" s="240"/>
      <c r="D85" s="240"/>
      <c r="E85" s="243">
        <v>7.0</v>
      </c>
      <c r="F85" s="243">
        <f>F84-C83</f>
        <v>5.7</v>
      </c>
      <c r="G85" s="243">
        <f t="shared" ref="G85:G86" si="4">G84-2.25</f>
        <v>6.25</v>
      </c>
      <c r="H85" s="235">
        <v>1.75</v>
      </c>
      <c r="O85" s="4"/>
      <c r="P85" s="4"/>
      <c r="Q85" s="4"/>
      <c r="R85" s="4"/>
    </row>
    <row r="86">
      <c r="A86" s="325"/>
      <c r="B86" s="240"/>
      <c r="C86" s="240"/>
      <c r="D86" s="240"/>
      <c r="E86" s="243">
        <v>8.0</v>
      </c>
      <c r="F86" s="243">
        <f>F85-C83</f>
        <v>3.8</v>
      </c>
      <c r="G86" s="243">
        <f t="shared" si="4"/>
        <v>4</v>
      </c>
      <c r="H86" s="235">
        <v>1.25</v>
      </c>
      <c r="O86" s="4"/>
      <c r="P86" s="4"/>
      <c r="Q86" s="4"/>
      <c r="R86" s="4"/>
    </row>
    <row r="87">
      <c r="A87" s="325"/>
      <c r="B87" s="240"/>
      <c r="C87" s="240"/>
      <c r="D87" s="240"/>
      <c r="E87" s="243">
        <v>9.0</v>
      </c>
      <c r="F87" s="243">
        <f>F86-C83</f>
        <v>1.9</v>
      </c>
      <c r="G87" s="243">
        <v>4.0</v>
      </c>
      <c r="H87" s="235">
        <v>0.0</v>
      </c>
      <c r="O87" s="4"/>
      <c r="P87" s="4"/>
      <c r="Q87" s="4"/>
      <c r="R87" s="4"/>
    </row>
    <row r="88">
      <c r="A88" s="325"/>
      <c r="B88" s="240"/>
      <c r="C88" s="240"/>
      <c r="D88" s="240"/>
      <c r="E88" s="243">
        <v>10.0</v>
      </c>
      <c r="F88" s="243">
        <f>F87-C83</f>
        <v>0</v>
      </c>
      <c r="G88" s="243">
        <v>4.0</v>
      </c>
      <c r="H88" s="235">
        <v>0.0</v>
      </c>
      <c r="O88" s="4"/>
      <c r="P88" s="4"/>
      <c r="Q88" s="4"/>
      <c r="R88" s="4"/>
    </row>
    <row r="89">
      <c r="G89" s="425" t="s">
        <v>793</v>
      </c>
      <c r="H89" s="432">
        <f>SUM(H78:H88)</f>
        <v>10</v>
      </c>
      <c r="O89" s="4"/>
      <c r="P89" s="4"/>
      <c r="Q89" s="4"/>
      <c r="R89" s="4"/>
    </row>
    <row r="90">
      <c r="G90" s="425" t="s">
        <v>794</v>
      </c>
      <c r="H90" s="426">
        <f>H89-C82</f>
        <v>-9</v>
      </c>
      <c r="O90" s="4"/>
      <c r="P90" s="4"/>
      <c r="Q90" s="4"/>
      <c r="R90" s="4"/>
    </row>
    <row r="91">
      <c r="H91" s="379"/>
      <c r="O91" s="4"/>
      <c r="P91" s="4"/>
      <c r="Q91" s="4"/>
      <c r="R91" s="4"/>
    </row>
    <row r="92">
      <c r="A92" s="392" t="s">
        <v>621</v>
      </c>
      <c r="B92" s="353" t="s">
        <v>803</v>
      </c>
      <c r="C92" s="353" t="s">
        <v>804</v>
      </c>
      <c r="D92" s="353"/>
      <c r="E92" s="256"/>
      <c r="F92" s="256"/>
      <c r="G92" s="256"/>
      <c r="H92" s="379"/>
      <c r="O92" s="4"/>
      <c r="P92" s="4"/>
      <c r="Q92" s="4"/>
      <c r="R92" s="4"/>
    </row>
    <row r="93">
      <c r="A93" s="428"/>
      <c r="B93" s="355" t="s">
        <v>689</v>
      </c>
      <c r="C93" s="356">
        <v>44529.0</v>
      </c>
      <c r="D93" s="331"/>
      <c r="E93" s="355" t="s">
        <v>690</v>
      </c>
      <c r="F93" s="424" t="s">
        <v>692</v>
      </c>
      <c r="G93" s="424" t="s">
        <v>691</v>
      </c>
      <c r="H93" s="233" t="s">
        <v>791</v>
      </c>
      <c r="O93" s="4"/>
      <c r="P93" s="4"/>
      <c r="Q93" s="4"/>
      <c r="R93" s="4"/>
    </row>
    <row r="94">
      <c r="A94" s="428"/>
      <c r="B94" s="355" t="s">
        <v>694</v>
      </c>
      <c r="C94" s="356">
        <v>44544.0</v>
      </c>
      <c r="D94" s="331"/>
      <c r="E94" s="331">
        <v>0.0</v>
      </c>
      <c r="F94" s="336">
        <f>C98</f>
        <v>20</v>
      </c>
      <c r="G94" s="336">
        <v>20.0</v>
      </c>
      <c r="H94" s="235">
        <v>0.0</v>
      </c>
      <c r="O94" s="4"/>
      <c r="P94" s="4"/>
      <c r="Q94" s="4"/>
      <c r="R94" s="4"/>
    </row>
    <row r="95">
      <c r="A95" s="428"/>
      <c r="B95" s="355" t="s">
        <v>695</v>
      </c>
      <c r="C95" s="336">
        <f>C94-C93+1</f>
        <v>16</v>
      </c>
      <c r="D95" s="331"/>
      <c r="E95" s="331">
        <v>1.0</v>
      </c>
      <c r="F95" s="336">
        <f>F94-C99</f>
        <v>18.75</v>
      </c>
      <c r="G95" s="336">
        <f>G94-0</f>
        <v>20</v>
      </c>
      <c r="H95" s="235">
        <v>0.0</v>
      </c>
      <c r="O95" s="4"/>
      <c r="P95" s="4"/>
      <c r="Q95" s="4"/>
      <c r="R95" s="4"/>
    </row>
    <row r="96">
      <c r="A96" s="428"/>
      <c r="B96" s="355"/>
      <c r="C96" s="331"/>
      <c r="D96" s="331"/>
      <c r="E96" s="331">
        <v>2.0</v>
      </c>
      <c r="F96" s="336">
        <f>F95-C99</f>
        <v>17.5</v>
      </c>
      <c r="G96" s="336">
        <f>G95-2</f>
        <v>18</v>
      </c>
      <c r="H96" s="235">
        <v>4.0</v>
      </c>
      <c r="O96" s="4"/>
      <c r="P96" s="4"/>
      <c r="Q96" s="4"/>
      <c r="R96" s="4"/>
    </row>
    <row r="97">
      <c r="A97" s="428"/>
      <c r="B97" s="424" t="s">
        <v>792</v>
      </c>
      <c r="C97" s="336">
        <v>22.0</v>
      </c>
      <c r="D97" s="331"/>
      <c r="E97" s="331">
        <v>3.0</v>
      </c>
      <c r="F97" s="336">
        <f>F96-C99</f>
        <v>16.25</v>
      </c>
      <c r="G97" s="336">
        <f t="shared" ref="G97:G99" si="5">G96-0.5</f>
        <v>17.5</v>
      </c>
      <c r="H97" s="235">
        <v>4.0</v>
      </c>
      <c r="O97" s="4"/>
      <c r="P97" s="4"/>
      <c r="Q97" s="4"/>
      <c r="R97" s="4"/>
    </row>
    <row r="98">
      <c r="A98" s="428"/>
      <c r="B98" s="355" t="s">
        <v>698</v>
      </c>
      <c r="C98" s="336">
        <v>20.0</v>
      </c>
      <c r="D98" s="331"/>
      <c r="E98" s="331">
        <v>4.0</v>
      </c>
      <c r="F98" s="336">
        <f>F97-C99</f>
        <v>15</v>
      </c>
      <c r="G98" s="336">
        <f t="shared" si="5"/>
        <v>17</v>
      </c>
      <c r="H98" s="235">
        <v>2.0</v>
      </c>
      <c r="O98" s="4"/>
      <c r="P98" s="4"/>
      <c r="Q98" s="4"/>
      <c r="R98" s="4"/>
    </row>
    <row r="99">
      <c r="A99" s="428"/>
      <c r="B99" s="355" t="s">
        <v>699</v>
      </c>
      <c r="C99" s="336">
        <f>C98/C95</f>
        <v>1.25</v>
      </c>
      <c r="D99" s="331"/>
      <c r="E99" s="331">
        <v>5.0</v>
      </c>
      <c r="F99" s="336">
        <f>F98-C99</f>
        <v>13.75</v>
      </c>
      <c r="G99" s="336">
        <f t="shared" si="5"/>
        <v>16.5</v>
      </c>
      <c r="H99" s="235">
        <v>2.0</v>
      </c>
      <c r="O99" s="4"/>
      <c r="P99" s="4"/>
      <c r="Q99" s="4"/>
      <c r="R99" s="4"/>
    </row>
    <row r="100">
      <c r="A100" s="428"/>
      <c r="B100" s="331"/>
      <c r="C100" s="331"/>
      <c r="D100" s="331"/>
      <c r="E100" s="336">
        <v>6.0</v>
      </c>
      <c r="F100" s="336">
        <f>F99-C99</f>
        <v>12.5</v>
      </c>
      <c r="G100" s="336">
        <f>G99-0</f>
        <v>16.5</v>
      </c>
      <c r="H100" s="235">
        <v>0.0</v>
      </c>
      <c r="O100" s="4"/>
      <c r="P100" s="4"/>
      <c r="Q100" s="4"/>
      <c r="R100" s="4"/>
    </row>
    <row r="101">
      <c r="A101" s="325"/>
      <c r="B101" s="240"/>
      <c r="C101" s="240"/>
      <c r="D101" s="240"/>
      <c r="E101" s="243">
        <v>7.0</v>
      </c>
      <c r="F101" s="243">
        <f>F100-C99</f>
        <v>11.25</v>
      </c>
      <c r="G101" s="243">
        <f>G100-1</f>
        <v>15.5</v>
      </c>
      <c r="H101" s="235">
        <v>3.0</v>
      </c>
      <c r="O101" s="4"/>
      <c r="P101" s="4"/>
      <c r="Q101" s="4"/>
      <c r="R101" s="4"/>
    </row>
    <row r="102">
      <c r="A102" s="325"/>
      <c r="B102" s="240"/>
      <c r="C102" s="240"/>
      <c r="D102" s="240"/>
      <c r="E102" s="243">
        <v>8.0</v>
      </c>
      <c r="F102" s="243">
        <f>F101-C99</f>
        <v>10</v>
      </c>
      <c r="G102" s="243">
        <f>G101-0.5</f>
        <v>15</v>
      </c>
      <c r="H102" s="235">
        <v>6.0</v>
      </c>
      <c r="O102" s="4"/>
      <c r="P102" s="4"/>
      <c r="Q102" s="4"/>
      <c r="R102" s="4"/>
    </row>
    <row r="103">
      <c r="A103" s="325"/>
      <c r="B103" s="240"/>
      <c r="C103" s="240"/>
      <c r="D103" s="240"/>
      <c r="E103" s="243">
        <v>9.0</v>
      </c>
      <c r="F103" s="243">
        <f>F102-C99</f>
        <v>8.75</v>
      </c>
      <c r="G103" s="243">
        <f>G102-1</f>
        <v>14</v>
      </c>
      <c r="H103" s="235">
        <v>4.0</v>
      </c>
      <c r="O103" s="4"/>
      <c r="P103" s="4"/>
      <c r="Q103" s="4"/>
      <c r="R103" s="4"/>
    </row>
    <row r="104">
      <c r="A104" s="325"/>
      <c r="B104" s="240"/>
      <c r="C104" s="240"/>
      <c r="D104" s="240"/>
      <c r="E104" s="243">
        <v>10.0</v>
      </c>
      <c r="F104" s="243">
        <f>F103-C99</f>
        <v>7.5</v>
      </c>
      <c r="G104" s="243">
        <f t="shared" ref="G104:G105" si="6">G103-0</f>
        <v>14</v>
      </c>
      <c r="H104" s="235">
        <v>0.0</v>
      </c>
      <c r="O104" s="4"/>
      <c r="P104" s="4"/>
      <c r="Q104" s="4"/>
      <c r="R104" s="4"/>
    </row>
    <row r="105">
      <c r="A105" s="325"/>
      <c r="B105" s="240"/>
      <c r="C105" s="240"/>
      <c r="D105" s="240"/>
      <c r="E105" s="243">
        <v>11.0</v>
      </c>
      <c r="F105" s="243">
        <f>F104-C99</f>
        <v>6.25</v>
      </c>
      <c r="G105" s="243">
        <f t="shared" si="6"/>
        <v>14</v>
      </c>
      <c r="H105" s="235">
        <v>0.0</v>
      </c>
      <c r="O105" s="4"/>
      <c r="P105" s="4"/>
      <c r="Q105" s="4"/>
      <c r="R105" s="4"/>
    </row>
    <row r="106">
      <c r="A106" s="325"/>
      <c r="B106" s="240"/>
      <c r="C106" s="240"/>
      <c r="D106" s="240"/>
      <c r="E106" s="243">
        <v>12.0</v>
      </c>
      <c r="F106" s="243">
        <f>F105-C99</f>
        <v>5</v>
      </c>
      <c r="G106" s="243">
        <f>G105-2</f>
        <v>12</v>
      </c>
      <c r="H106" s="235">
        <v>2.5</v>
      </c>
      <c r="O106" s="4"/>
      <c r="P106" s="4"/>
      <c r="Q106" s="4"/>
      <c r="R106" s="4"/>
    </row>
    <row r="107">
      <c r="A107" s="325"/>
      <c r="B107" s="240"/>
      <c r="C107" s="240"/>
      <c r="D107" s="240"/>
      <c r="E107" s="243">
        <v>13.0</v>
      </c>
      <c r="F107" s="243">
        <f>F106-C99</f>
        <v>3.75</v>
      </c>
      <c r="G107" s="243">
        <f>G106-0</f>
        <v>12</v>
      </c>
      <c r="H107" s="235">
        <v>0.0</v>
      </c>
      <c r="O107" s="4"/>
      <c r="P107" s="4"/>
      <c r="Q107" s="4"/>
      <c r="R107" s="4"/>
    </row>
    <row r="108">
      <c r="A108" s="325"/>
      <c r="B108" s="240"/>
      <c r="C108" s="240"/>
      <c r="D108" s="240"/>
      <c r="E108" s="243">
        <v>14.0</v>
      </c>
      <c r="F108" s="243">
        <f>F107-C99</f>
        <v>2.5</v>
      </c>
      <c r="G108" s="243">
        <f>G107-1</f>
        <v>11</v>
      </c>
      <c r="H108" s="235">
        <v>1.0</v>
      </c>
      <c r="O108" s="4"/>
      <c r="P108" s="4"/>
      <c r="Q108" s="4"/>
      <c r="R108" s="4"/>
    </row>
    <row r="109">
      <c r="A109" s="325"/>
      <c r="B109" s="240"/>
      <c r="C109" s="240"/>
      <c r="D109" s="240"/>
      <c r="E109" s="243">
        <v>15.0</v>
      </c>
      <c r="F109" s="243">
        <f>F108-C99</f>
        <v>1.25</v>
      </c>
      <c r="G109" s="243">
        <f>G108-6</f>
        <v>5</v>
      </c>
      <c r="H109" s="235">
        <v>5.0</v>
      </c>
      <c r="O109" s="4"/>
      <c r="P109" s="4"/>
      <c r="Q109" s="4"/>
      <c r="R109" s="4"/>
    </row>
    <row r="110">
      <c r="A110" s="325"/>
      <c r="B110" s="240"/>
      <c r="C110" s="240"/>
      <c r="D110" s="240"/>
      <c r="E110" s="243">
        <v>16.0</v>
      </c>
      <c r="F110" s="243">
        <f>F109-C99</f>
        <v>0</v>
      </c>
      <c r="G110" s="243">
        <f>G109-2-3</f>
        <v>0</v>
      </c>
      <c r="H110" s="235">
        <v>4.5</v>
      </c>
      <c r="O110" s="4"/>
      <c r="P110" s="4"/>
      <c r="Q110" s="4"/>
      <c r="R110" s="4"/>
    </row>
    <row r="111">
      <c r="G111" s="425" t="s">
        <v>793</v>
      </c>
      <c r="H111" s="432">
        <f>SUM(H94:H110)</f>
        <v>38</v>
      </c>
      <c r="O111" s="4"/>
      <c r="P111" s="4"/>
      <c r="Q111" s="4"/>
      <c r="R111" s="4"/>
    </row>
    <row r="112">
      <c r="G112" s="425" t="s">
        <v>794</v>
      </c>
      <c r="H112" s="426">
        <f>H111-C98</f>
        <v>18</v>
      </c>
      <c r="O112" s="4"/>
      <c r="P112" s="4"/>
      <c r="Q112" s="4"/>
      <c r="R112" s="4"/>
    </row>
    <row r="113">
      <c r="H113" s="379"/>
      <c r="O113" s="4"/>
      <c r="P113" s="4"/>
      <c r="Q113" s="4"/>
      <c r="R113" s="4"/>
    </row>
    <row r="114">
      <c r="H114" s="379"/>
      <c r="O114" s="4"/>
      <c r="P114" s="4"/>
      <c r="Q114" s="4"/>
      <c r="R114" s="4"/>
    </row>
    <row r="115">
      <c r="A115" s="352" t="s">
        <v>627</v>
      </c>
      <c r="B115" s="353" t="s">
        <v>805</v>
      </c>
      <c r="C115" s="353"/>
      <c r="D115" s="353"/>
      <c r="E115" s="256"/>
      <c r="F115" s="256"/>
      <c r="G115" s="256"/>
      <c r="H115" s="379"/>
      <c r="O115" s="4"/>
      <c r="P115" s="4"/>
      <c r="Q115" s="4"/>
      <c r="R115" s="4"/>
    </row>
    <row r="116">
      <c r="A116" s="428"/>
      <c r="B116" s="355" t="s">
        <v>689</v>
      </c>
      <c r="C116" s="356">
        <v>44572.0</v>
      </c>
      <c r="D116" s="331"/>
      <c r="E116" s="355" t="s">
        <v>690</v>
      </c>
      <c r="F116" s="424" t="s">
        <v>692</v>
      </c>
      <c r="G116" s="424" t="s">
        <v>691</v>
      </c>
      <c r="H116" s="233" t="s">
        <v>791</v>
      </c>
      <c r="O116" s="4"/>
      <c r="P116" s="4"/>
      <c r="Q116" s="4"/>
      <c r="R116" s="4"/>
    </row>
    <row r="117">
      <c r="A117" s="428"/>
      <c r="B117" s="355" t="s">
        <v>694</v>
      </c>
      <c r="C117" s="356">
        <v>44583.0</v>
      </c>
      <c r="D117" s="331"/>
      <c r="E117" s="331">
        <v>0.0</v>
      </c>
      <c r="F117" s="336">
        <f>C121</f>
        <v>26</v>
      </c>
      <c r="G117" s="336">
        <v>26.0</v>
      </c>
      <c r="H117" s="235">
        <v>0.0</v>
      </c>
      <c r="O117" s="4"/>
      <c r="P117" s="4"/>
      <c r="Q117" s="4"/>
      <c r="R117" s="4"/>
    </row>
    <row r="118">
      <c r="A118" s="428"/>
      <c r="B118" s="355" t="s">
        <v>695</v>
      </c>
      <c r="C118" s="336">
        <f>C117-C116+1</f>
        <v>12</v>
      </c>
      <c r="D118" s="331"/>
      <c r="E118" s="331">
        <v>1.0</v>
      </c>
      <c r="F118" s="336">
        <f>F117-C122</f>
        <v>23.83333333</v>
      </c>
      <c r="G118" s="336">
        <f t="shared" ref="G118:G120" si="7">G117</f>
        <v>26</v>
      </c>
      <c r="H118" s="235">
        <v>0.0</v>
      </c>
      <c r="O118" s="4"/>
      <c r="P118" s="4"/>
      <c r="Q118" s="4"/>
      <c r="R118" s="4"/>
    </row>
    <row r="119">
      <c r="A119" s="428"/>
      <c r="B119" s="355"/>
      <c r="C119" s="331"/>
      <c r="D119" s="331"/>
      <c r="E119" s="331">
        <v>2.0</v>
      </c>
      <c r="F119" s="336">
        <f>F118-C122</f>
        <v>21.66666667</v>
      </c>
      <c r="G119" s="336">
        <f t="shared" si="7"/>
        <v>26</v>
      </c>
      <c r="H119" s="235">
        <v>0.0</v>
      </c>
      <c r="O119" s="4"/>
      <c r="P119" s="4"/>
      <c r="Q119" s="4"/>
      <c r="R119" s="4"/>
    </row>
    <row r="120">
      <c r="A120" s="428"/>
      <c r="B120" s="424" t="s">
        <v>792</v>
      </c>
      <c r="C120" s="336">
        <v>30.0</v>
      </c>
      <c r="D120" s="331"/>
      <c r="E120" s="331">
        <v>3.0</v>
      </c>
      <c r="F120" s="336">
        <f>F119-C122</f>
        <v>19.5</v>
      </c>
      <c r="G120" s="336">
        <f t="shared" si="7"/>
        <v>26</v>
      </c>
      <c r="H120" s="235">
        <v>0.0</v>
      </c>
      <c r="O120" s="4"/>
      <c r="P120" s="4"/>
      <c r="Q120" s="4"/>
      <c r="R120" s="4"/>
    </row>
    <row r="121">
      <c r="A121" s="428"/>
      <c r="B121" s="355" t="s">
        <v>698</v>
      </c>
      <c r="C121" s="336">
        <v>26.0</v>
      </c>
      <c r="D121" s="331"/>
      <c r="E121" s="331">
        <v>4.0</v>
      </c>
      <c r="F121" s="336">
        <f>F120-C122</f>
        <v>17.33333333</v>
      </c>
      <c r="G121" s="336">
        <f>G120-1</f>
        <v>25</v>
      </c>
      <c r="H121" s="235">
        <v>2.0</v>
      </c>
      <c r="O121" s="4"/>
      <c r="P121" s="4"/>
      <c r="Q121" s="4"/>
      <c r="R121" s="4"/>
    </row>
    <row r="122">
      <c r="A122" s="428"/>
      <c r="B122" s="355" t="s">
        <v>699</v>
      </c>
      <c r="C122" s="336">
        <f>C121/C118</f>
        <v>2.166666667</v>
      </c>
      <c r="D122" s="331"/>
      <c r="E122" s="331">
        <v>5.0</v>
      </c>
      <c r="F122" s="336">
        <f>F121-C122</f>
        <v>15.16666667</v>
      </c>
      <c r="G122" s="336">
        <f t="shared" ref="G122:G124" si="8">G121</f>
        <v>25</v>
      </c>
      <c r="H122" s="235">
        <v>0.0</v>
      </c>
      <c r="O122" s="4"/>
      <c r="P122" s="4"/>
      <c r="Q122" s="4"/>
      <c r="R122" s="4"/>
    </row>
    <row r="123">
      <c r="A123" s="428"/>
      <c r="B123" s="331"/>
      <c r="C123" s="331"/>
      <c r="D123" s="331"/>
      <c r="E123" s="336">
        <v>6.0</v>
      </c>
      <c r="F123" s="336">
        <f>F122-C122</f>
        <v>13</v>
      </c>
      <c r="G123" s="336">
        <f t="shared" si="8"/>
        <v>25</v>
      </c>
      <c r="H123" s="235">
        <v>0.0</v>
      </c>
      <c r="O123" s="4"/>
      <c r="P123" s="4"/>
      <c r="Q123" s="4"/>
      <c r="R123" s="4"/>
    </row>
    <row r="124">
      <c r="A124" s="325"/>
      <c r="B124" s="240"/>
      <c r="C124" s="240"/>
      <c r="D124" s="240"/>
      <c r="E124" s="243">
        <v>7.0</v>
      </c>
      <c r="F124" s="243">
        <f>F123-C122</f>
        <v>10.83333333</v>
      </c>
      <c r="G124" s="3">
        <f t="shared" si="8"/>
        <v>25</v>
      </c>
      <c r="H124" s="235">
        <v>0.0</v>
      </c>
      <c r="O124" s="4"/>
      <c r="P124" s="4"/>
      <c r="Q124" s="4"/>
      <c r="R124" s="4"/>
    </row>
    <row r="125">
      <c r="A125" s="325"/>
      <c r="B125" s="240"/>
      <c r="C125" s="240"/>
      <c r="D125" s="240"/>
      <c r="E125" s="243">
        <v>8.0</v>
      </c>
      <c r="F125" s="243">
        <f>F124-C122</f>
        <v>8.666666667</v>
      </c>
      <c r="G125" s="243">
        <f>G124-1</f>
        <v>24</v>
      </c>
      <c r="H125" s="235">
        <v>2.0</v>
      </c>
      <c r="O125" s="4"/>
      <c r="P125" s="4"/>
      <c r="Q125" s="4"/>
      <c r="R125" s="4"/>
    </row>
    <row r="126">
      <c r="A126" s="325"/>
      <c r="B126" s="240"/>
      <c r="C126" s="240"/>
      <c r="D126" s="240"/>
      <c r="E126" s="243">
        <v>9.0</v>
      </c>
      <c r="F126" s="243">
        <f>F125-C122</f>
        <v>6.5</v>
      </c>
      <c r="G126" s="243">
        <f t="shared" ref="G126:G128" si="9">G125</f>
        <v>24</v>
      </c>
      <c r="H126" s="235">
        <v>0.0</v>
      </c>
      <c r="O126" s="4"/>
      <c r="P126" s="4"/>
      <c r="Q126" s="4"/>
      <c r="R126" s="4"/>
    </row>
    <row r="127">
      <c r="A127" s="325"/>
      <c r="B127" s="240"/>
      <c r="C127" s="240"/>
      <c r="D127" s="240"/>
      <c r="E127" s="243">
        <v>10.0</v>
      </c>
      <c r="F127" s="243">
        <f>F126-C122</f>
        <v>4.333333333</v>
      </c>
      <c r="G127" s="243">
        <f t="shared" si="9"/>
        <v>24</v>
      </c>
      <c r="H127" s="235">
        <v>0.0</v>
      </c>
      <c r="O127" s="4"/>
      <c r="P127" s="4"/>
      <c r="Q127" s="4"/>
      <c r="R127" s="4"/>
    </row>
    <row r="128">
      <c r="A128" s="325"/>
      <c r="B128" s="240"/>
      <c r="C128" s="240"/>
      <c r="D128" s="240"/>
      <c r="E128" s="243">
        <v>11.0</v>
      </c>
      <c r="F128" s="243">
        <f>F127-C122</f>
        <v>2.166666667</v>
      </c>
      <c r="G128" s="243">
        <f t="shared" si="9"/>
        <v>24</v>
      </c>
      <c r="H128" s="235">
        <v>0.0</v>
      </c>
      <c r="O128" s="4"/>
      <c r="P128" s="4"/>
      <c r="Q128" s="4"/>
      <c r="R128" s="4"/>
    </row>
    <row r="129">
      <c r="A129" s="325"/>
      <c r="B129" s="240"/>
      <c r="C129" s="240"/>
      <c r="D129" s="240"/>
      <c r="E129" s="243">
        <v>12.0</v>
      </c>
      <c r="F129" s="243">
        <f>F128-C122</f>
        <v>0</v>
      </c>
      <c r="G129" s="243">
        <f>G128-1</f>
        <v>23</v>
      </c>
      <c r="H129" s="235">
        <v>4.0</v>
      </c>
      <c r="O129" s="4"/>
      <c r="P129" s="4"/>
      <c r="Q129" s="4"/>
      <c r="R129" s="4"/>
    </row>
    <row r="130">
      <c r="G130" s="425" t="s">
        <v>793</v>
      </c>
      <c r="H130" s="438">
        <f>SUM(H117:H129)</f>
        <v>8</v>
      </c>
      <c r="O130" s="4"/>
      <c r="P130" s="4"/>
      <c r="Q130" s="4"/>
      <c r="R130" s="4"/>
    </row>
    <row r="131">
      <c r="G131" s="425" t="s">
        <v>794</v>
      </c>
      <c r="H131" s="426">
        <f>H130-C121</f>
        <v>-18</v>
      </c>
      <c r="O131" s="4"/>
      <c r="P131" s="4"/>
      <c r="Q131" s="4"/>
      <c r="R131" s="4"/>
    </row>
    <row r="132">
      <c r="H132" s="379"/>
      <c r="O132" s="4"/>
      <c r="P132" s="4"/>
      <c r="Q132" s="4"/>
      <c r="R132" s="4"/>
    </row>
    <row r="133">
      <c r="A133" s="439" t="s">
        <v>643</v>
      </c>
      <c r="B133" s="353" t="s">
        <v>805</v>
      </c>
      <c r="C133" s="353"/>
      <c r="D133" s="353"/>
      <c r="E133" s="256"/>
      <c r="F133" s="256"/>
      <c r="G133" s="256"/>
      <c r="H133" s="379"/>
      <c r="O133" s="4"/>
      <c r="P133" s="4"/>
      <c r="Q133" s="4"/>
      <c r="R133" s="4"/>
    </row>
    <row r="134">
      <c r="A134" s="428"/>
      <c r="B134" s="355" t="s">
        <v>689</v>
      </c>
      <c r="C134" s="356">
        <v>44586.0</v>
      </c>
      <c r="D134" s="331"/>
      <c r="E134" s="355" t="s">
        <v>690</v>
      </c>
      <c r="F134" s="424" t="s">
        <v>692</v>
      </c>
      <c r="G134" s="424" t="s">
        <v>691</v>
      </c>
      <c r="H134" s="233" t="s">
        <v>791</v>
      </c>
      <c r="O134" s="4"/>
      <c r="P134" s="4"/>
      <c r="Q134" s="4"/>
      <c r="R134" s="4"/>
    </row>
    <row r="135">
      <c r="A135" s="428"/>
      <c r="B135" s="355" t="s">
        <v>694</v>
      </c>
      <c r="C135" s="356">
        <v>44597.0</v>
      </c>
      <c r="D135" s="331"/>
      <c r="E135" s="331">
        <v>0.0</v>
      </c>
      <c r="F135" s="336">
        <f>C139</f>
        <v>31</v>
      </c>
      <c r="G135" s="336">
        <f>C139</f>
        <v>31</v>
      </c>
      <c r="H135" s="235">
        <v>0.0</v>
      </c>
      <c r="O135" s="4"/>
      <c r="P135" s="4"/>
      <c r="Q135" s="4"/>
      <c r="R135" s="4"/>
    </row>
    <row r="136">
      <c r="A136" s="428"/>
      <c r="B136" s="355" t="s">
        <v>695</v>
      </c>
      <c r="C136" s="336">
        <f>C135-C134+1</f>
        <v>12</v>
      </c>
      <c r="D136" s="331"/>
      <c r="E136" s="331">
        <v>1.0</v>
      </c>
      <c r="F136" s="336">
        <f>F135-C140</f>
        <v>28.41666667</v>
      </c>
      <c r="G136" s="336">
        <f>G135-1</f>
        <v>30</v>
      </c>
      <c r="H136" s="235">
        <v>2.0</v>
      </c>
      <c r="O136" s="4"/>
      <c r="P136" s="4"/>
      <c r="Q136" s="4"/>
      <c r="R136" s="4"/>
    </row>
    <row r="137">
      <c r="A137" s="428"/>
      <c r="B137" s="355"/>
      <c r="C137" s="331"/>
      <c r="D137" s="331"/>
      <c r="E137" s="331">
        <v>2.0</v>
      </c>
      <c r="F137" s="336">
        <f>F136-C140</f>
        <v>25.83333333</v>
      </c>
      <c r="G137" s="336">
        <f t="shared" ref="G137:G141" si="10">G136</f>
        <v>30</v>
      </c>
      <c r="H137" s="235">
        <v>2.0</v>
      </c>
      <c r="O137" s="4"/>
      <c r="P137" s="4"/>
      <c r="Q137" s="4"/>
      <c r="R137" s="4"/>
    </row>
    <row r="138">
      <c r="A138" s="428"/>
      <c r="B138" s="424" t="s">
        <v>792</v>
      </c>
      <c r="C138" s="336">
        <v>32.0</v>
      </c>
      <c r="D138" s="331"/>
      <c r="E138" s="331">
        <v>3.0</v>
      </c>
      <c r="F138" s="336">
        <f>F137-C140</f>
        <v>23.25</v>
      </c>
      <c r="G138" s="336">
        <f t="shared" si="10"/>
        <v>30</v>
      </c>
      <c r="H138" s="235">
        <v>1.5</v>
      </c>
      <c r="O138" s="4"/>
      <c r="P138" s="4"/>
      <c r="Q138" s="4"/>
      <c r="R138" s="4"/>
    </row>
    <row r="139">
      <c r="A139" s="428"/>
      <c r="B139" s="355" t="s">
        <v>698</v>
      </c>
      <c r="C139" s="336">
        <v>31.0</v>
      </c>
      <c r="D139" s="331"/>
      <c r="E139" s="331">
        <v>4.0</v>
      </c>
      <c r="F139" s="336">
        <f>F138-C140</f>
        <v>20.66666667</v>
      </c>
      <c r="G139" s="336">
        <f t="shared" si="10"/>
        <v>30</v>
      </c>
      <c r="H139" s="235">
        <v>0.0</v>
      </c>
      <c r="O139" s="4"/>
      <c r="P139" s="4"/>
      <c r="Q139" s="4"/>
      <c r="R139" s="4"/>
    </row>
    <row r="140">
      <c r="A140" s="428"/>
      <c r="B140" s="355" t="s">
        <v>699</v>
      </c>
      <c r="C140" s="336">
        <f>C139/C136</f>
        <v>2.583333333</v>
      </c>
      <c r="D140" s="331"/>
      <c r="E140" s="331">
        <v>5.0</v>
      </c>
      <c r="F140" s="336">
        <f>F139-C140</f>
        <v>18.08333333</v>
      </c>
      <c r="G140" s="336">
        <f t="shared" si="10"/>
        <v>30</v>
      </c>
      <c r="H140" s="235">
        <v>0.0</v>
      </c>
      <c r="O140" s="4"/>
      <c r="P140" s="4"/>
      <c r="Q140" s="4"/>
      <c r="R140" s="4"/>
    </row>
    <row r="141">
      <c r="A141" s="428"/>
      <c r="B141" s="331"/>
      <c r="C141" s="331"/>
      <c r="D141" s="331"/>
      <c r="E141" s="336">
        <v>6.0</v>
      </c>
      <c r="F141" s="336">
        <f>F140-C140</f>
        <v>15.5</v>
      </c>
      <c r="G141" s="336">
        <f t="shared" si="10"/>
        <v>30</v>
      </c>
      <c r="H141" s="235">
        <v>1.0</v>
      </c>
      <c r="O141" s="4"/>
      <c r="P141" s="4"/>
      <c r="Q141" s="4"/>
      <c r="R141" s="4"/>
    </row>
    <row r="142">
      <c r="A142" s="325"/>
      <c r="B142" s="240"/>
      <c r="C142" s="240"/>
      <c r="D142" s="240"/>
      <c r="E142" s="243">
        <v>7.0</v>
      </c>
      <c r="F142" s="243">
        <f>F141-C140</f>
        <v>12.91666667</v>
      </c>
      <c r="G142" s="3">
        <f t="shared" ref="G142:G144" si="11">G141-0.25</f>
        <v>29.75</v>
      </c>
      <c r="H142" s="235">
        <v>1.0</v>
      </c>
      <c r="O142" s="4"/>
      <c r="P142" s="4"/>
      <c r="Q142" s="4"/>
      <c r="R142" s="4"/>
    </row>
    <row r="143">
      <c r="A143" s="325"/>
      <c r="B143" s="240"/>
      <c r="C143" s="240"/>
      <c r="D143" s="240"/>
      <c r="E143" s="243">
        <v>8.0</v>
      </c>
      <c r="F143" s="243">
        <f>F142-C140</f>
        <v>10.33333333</v>
      </c>
      <c r="G143" s="243">
        <f t="shared" si="11"/>
        <v>29.5</v>
      </c>
      <c r="H143" s="235">
        <v>1.0</v>
      </c>
      <c r="O143" s="4"/>
      <c r="P143" s="4"/>
      <c r="Q143" s="4"/>
      <c r="R143" s="4"/>
    </row>
    <row r="144">
      <c r="A144" s="325"/>
      <c r="B144" s="240"/>
      <c r="C144" s="240"/>
      <c r="D144" s="240"/>
      <c r="E144" s="243">
        <v>9.0</v>
      </c>
      <c r="F144" s="243">
        <f>F143-C140</f>
        <v>7.75</v>
      </c>
      <c r="G144" s="243">
        <f t="shared" si="11"/>
        <v>29.25</v>
      </c>
      <c r="H144" s="235">
        <v>1.0</v>
      </c>
      <c r="O144" s="4"/>
      <c r="P144" s="4"/>
      <c r="Q144" s="4"/>
      <c r="R144" s="4"/>
    </row>
    <row r="145">
      <c r="A145" s="325"/>
      <c r="B145" s="240"/>
      <c r="C145" s="240"/>
      <c r="D145" s="240"/>
      <c r="E145" s="243">
        <v>10.0</v>
      </c>
      <c r="F145" s="243">
        <f>F144-C140</f>
        <v>5.166666667</v>
      </c>
      <c r="G145" s="243">
        <f>G144</f>
        <v>29.25</v>
      </c>
      <c r="H145" s="235">
        <v>0.0</v>
      </c>
      <c r="O145" s="4"/>
      <c r="P145" s="4"/>
      <c r="Q145" s="4"/>
      <c r="R145" s="4"/>
    </row>
    <row r="146">
      <c r="A146" s="325"/>
      <c r="B146" s="240"/>
      <c r="C146" s="240"/>
      <c r="D146" s="240"/>
      <c r="E146" s="243">
        <v>11.0</v>
      </c>
      <c r="F146" s="243">
        <f>F145-C140</f>
        <v>2.583333333</v>
      </c>
      <c r="G146" s="243">
        <f t="shared" ref="G146:G147" si="12">G145-1</f>
        <v>28.25</v>
      </c>
      <c r="H146" s="235">
        <v>0.0</v>
      </c>
      <c r="O146" s="4"/>
      <c r="P146" s="4"/>
      <c r="Q146" s="4"/>
      <c r="R146" s="4"/>
    </row>
    <row r="147">
      <c r="A147" s="325"/>
      <c r="B147" s="240"/>
      <c r="C147" s="240"/>
      <c r="D147" s="240"/>
      <c r="E147" s="243">
        <v>12.0</v>
      </c>
      <c r="F147" s="243">
        <f>F146-C140</f>
        <v>0</v>
      </c>
      <c r="G147" s="243">
        <f t="shared" si="12"/>
        <v>27.25</v>
      </c>
      <c r="H147" s="235">
        <v>0.0</v>
      </c>
      <c r="O147" s="4"/>
      <c r="P147" s="4"/>
      <c r="Q147" s="4"/>
      <c r="R147" s="4"/>
    </row>
    <row r="148">
      <c r="G148" s="425" t="s">
        <v>793</v>
      </c>
      <c r="H148" s="438">
        <f>SUM(H135:H147)</f>
        <v>9.5</v>
      </c>
      <c r="O148" s="4"/>
      <c r="P148" s="4"/>
      <c r="Q148" s="4"/>
      <c r="R148" s="4"/>
    </row>
    <row r="149">
      <c r="G149" s="425" t="s">
        <v>794</v>
      </c>
      <c r="H149" s="426">
        <f>H148-C139</f>
        <v>-21.5</v>
      </c>
      <c r="O149" s="4"/>
      <c r="P149" s="4"/>
      <c r="Q149" s="4"/>
      <c r="R149" s="4"/>
    </row>
    <row r="150">
      <c r="H150" s="379"/>
      <c r="O150" s="4"/>
      <c r="P150" s="4"/>
      <c r="Q150" s="4"/>
      <c r="R150" s="4"/>
    </row>
    <row r="151">
      <c r="A151" s="427" t="s">
        <v>649</v>
      </c>
      <c r="B151" s="353" t="s">
        <v>805</v>
      </c>
      <c r="C151" s="353"/>
      <c r="D151" s="353"/>
      <c r="E151" s="256"/>
      <c r="F151" s="256"/>
      <c r="G151" s="256"/>
      <c r="H151" s="379"/>
      <c r="O151" s="4"/>
      <c r="P151" s="4"/>
      <c r="Q151" s="4"/>
      <c r="R151" s="4"/>
    </row>
    <row r="152">
      <c r="A152" s="428"/>
      <c r="B152" s="355" t="s">
        <v>689</v>
      </c>
      <c r="C152" s="356">
        <v>44600.0</v>
      </c>
      <c r="D152" s="331"/>
      <c r="E152" s="355" t="s">
        <v>690</v>
      </c>
      <c r="F152" s="424" t="s">
        <v>692</v>
      </c>
      <c r="G152" s="424" t="s">
        <v>691</v>
      </c>
      <c r="H152" s="233" t="s">
        <v>791</v>
      </c>
      <c r="O152" s="4"/>
      <c r="P152" s="4"/>
      <c r="Q152" s="4"/>
      <c r="R152" s="4"/>
    </row>
    <row r="153">
      <c r="A153" s="428"/>
      <c r="B153" s="355" t="s">
        <v>694</v>
      </c>
      <c r="C153" s="356">
        <v>44611.0</v>
      </c>
      <c r="D153" s="331"/>
      <c r="E153" s="331">
        <v>0.0</v>
      </c>
      <c r="F153" s="336">
        <f>C157</f>
        <v>28.25</v>
      </c>
      <c r="G153" s="336">
        <f>C157</f>
        <v>28.25</v>
      </c>
      <c r="H153" s="235">
        <v>0.0</v>
      </c>
      <c r="O153" s="4"/>
      <c r="P153" s="4"/>
      <c r="Q153" s="4"/>
      <c r="R153" s="4"/>
    </row>
    <row r="154">
      <c r="A154" s="428"/>
      <c r="B154" s="355" t="s">
        <v>695</v>
      </c>
      <c r="C154" s="336">
        <f>C153-C152+1</f>
        <v>12</v>
      </c>
      <c r="D154" s="331"/>
      <c r="E154" s="331">
        <v>1.0</v>
      </c>
      <c r="F154" s="336">
        <f>F153-C158</f>
        <v>25.89583333</v>
      </c>
      <c r="G154" s="336">
        <f>G153-0.25</f>
        <v>28</v>
      </c>
      <c r="H154" s="336">
        <v>0.25</v>
      </c>
      <c r="O154" s="4"/>
      <c r="P154" s="4"/>
      <c r="Q154" s="4"/>
      <c r="R154" s="4"/>
    </row>
    <row r="155">
      <c r="A155" s="428"/>
      <c r="B155" s="355"/>
      <c r="C155" s="331"/>
      <c r="D155" s="331"/>
      <c r="E155" s="331">
        <v>2.0</v>
      </c>
      <c r="F155" s="336">
        <f>F154-C158</f>
        <v>23.54166667</v>
      </c>
      <c r="G155" s="336">
        <f t="shared" ref="G155:G156" si="13">G154-1</f>
        <v>27</v>
      </c>
      <c r="H155" s="336">
        <v>1.0</v>
      </c>
      <c r="O155" s="4"/>
      <c r="P155" s="4"/>
      <c r="Q155" s="4"/>
      <c r="R155" s="4"/>
    </row>
    <row r="156">
      <c r="A156" s="428"/>
      <c r="B156" s="424" t="s">
        <v>792</v>
      </c>
      <c r="C156" s="336">
        <v>29.0</v>
      </c>
      <c r="D156" s="331"/>
      <c r="E156" s="331">
        <v>3.0</v>
      </c>
      <c r="F156" s="336">
        <f>F155-C158</f>
        <v>21.1875</v>
      </c>
      <c r="G156" s="336">
        <f t="shared" si="13"/>
        <v>26</v>
      </c>
      <c r="H156" s="336">
        <v>2.0</v>
      </c>
      <c r="O156" s="4"/>
      <c r="P156" s="4"/>
      <c r="Q156" s="4"/>
      <c r="R156" s="4"/>
    </row>
    <row r="157">
      <c r="A157" s="428"/>
      <c r="B157" s="355" t="s">
        <v>698</v>
      </c>
      <c r="C157" s="336">
        <v>28.25</v>
      </c>
      <c r="D157" s="331"/>
      <c r="E157" s="331">
        <v>4.0</v>
      </c>
      <c r="F157" s="336">
        <f>F156-C158</f>
        <v>18.83333333</v>
      </c>
      <c r="G157" s="336">
        <f>G156-0.25</f>
        <v>25.75</v>
      </c>
      <c r="H157" s="336">
        <v>2.0</v>
      </c>
      <c r="O157" s="4"/>
      <c r="P157" s="4"/>
      <c r="Q157" s="4"/>
      <c r="R157" s="4"/>
    </row>
    <row r="158">
      <c r="A158" s="428"/>
      <c r="B158" s="355" t="s">
        <v>699</v>
      </c>
      <c r="C158" s="336">
        <f>C157/C154</f>
        <v>2.354166667</v>
      </c>
      <c r="D158" s="331"/>
      <c r="E158" s="331">
        <v>5.0</v>
      </c>
      <c r="F158" s="336">
        <f>F157-C158</f>
        <v>16.47916667</v>
      </c>
      <c r="G158" s="336">
        <f>G157-0.5</f>
        <v>25.25</v>
      </c>
      <c r="H158" s="336">
        <v>1.0</v>
      </c>
      <c r="O158" s="4"/>
      <c r="P158" s="4"/>
      <c r="Q158" s="4"/>
      <c r="R158" s="4"/>
    </row>
    <row r="159">
      <c r="A159" s="428"/>
      <c r="B159" s="331"/>
      <c r="C159" s="331"/>
      <c r="D159" s="331"/>
      <c r="E159" s="336">
        <v>6.0</v>
      </c>
      <c r="F159" s="336">
        <f>F158-C158</f>
        <v>14.125</v>
      </c>
      <c r="G159" s="336">
        <f>G158-1</f>
        <v>24.25</v>
      </c>
      <c r="H159" s="336">
        <v>2.0</v>
      </c>
      <c r="O159" s="4"/>
      <c r="P159" s="4"/>
      <c r="Q159" s="4"/>
      <c r="R159" s="4"/>
    </row>
    <row r="160">
      <c r="A160" s="325"/>
      <c r="B160" s="240"/>
      <c r="C160" s="240"/>
      <c r="D160" s="240"/>
      <c r="E160" s="243">
        <v>7.0</v>
      </c>
      <c r="F160" s="243">
        <f>F159-C158</f>
        <v>11.77083333</v>
      </c>
      <c r="G160" s="336">
        <f>G159-0.5</f>
        <v>23.75</v>
      </c>
      <c r="H160" s="440">
        <v>0.5</v>
      </c>
      <c r="O160" s="4"/>
      <c r="P160" s="4"/>
      <c r="Q160" s="4"/>
      <c r="R160" s="4"/>
    </row>
    <row r="161">
      <c r="A161" s="325"/>
      <c r="B161" s="240"/>
      <c r="C161" s="240"/>
      <c r="D161" s="240"/>
      <c r="E161" s="243">
        <v>8.0</v>
      </c>
      <c r="F161" s="243">
        <f>F160-C158</f>
        <v>9.416666667</v>
      </c>
      <c r="G161" s="336">
        <f>G160-2.5</f>
        <v>21.25</v>
      </c>
      <c r="H161" s="243">
        <v>2.0</v>
      </c>
      <c r="O161" s="4"/>
      <c r="P161" s="4"/>
      <c r="Q161" s="4"/>
      <c r="R161" s="4"/>
    </row>
    <row r="162">
      <c r="A162" s="325"/>
      <c r="B162" s="240"/>
      <c r="C162" s="240"/>
      <c r="D162" s="240"/>
      <c r="E162" s="243">
        <v>9.0</v>
      </c>
      <c r="F162" s="243">
        <f>F161-C158</f>
        <v>7.0625</v>
      </c>
      <c r="G162" s="336">
        <f>G161-1</f>
        <v>20.25</v>
      </c>
      <c r="H162" s="243">
        <v>1.0</v>
      </c>
      <c r="O162" s="4"/>
      <c r="P162" s="4"/>
      <c r="Q162" s="4"/>
      <c r="R162" s="4"/>
    </row>
    <row r="163">
      <c r="A163" s="325"/>
      <c r="B163" s="240"/>
      <c r="C163" s="240"/>
      <c r="D163" s="240"/>
      <c r="E163" s="243">
        <v>10.0</v>
      </c>
      <c r="F163" s="243">
        <f>F162-C158</f>
        <v>4.708333333</v>
      </c>
      <c r="G163" s="336">
        <f>G162-3</f>
        <v>17.25</v>
      </c>
      <c r="H163" s="243">
        <v>2.0</v>
      </c>
      <c r="O163" s="4"/>
      <c r="P163" s="4"/>
      <c r="Q163" s="4"/>
      <c r="R163" s="4"/>
    </row>
    <row r="164">
      <c r="A164" s="325"/>
      <c r="B164" s="240"/>
      <c r="C164" s="240"/>
      <c r="D164" s="240"/>
      <c r="E164" s="243">
        <v>11.0</v>
      </c>
      <c r="F164" s="243">
        <f>F163-C158</f>
        <v>2.354166667</v>
      </c>
      <c r="G164" s="336">
        <f>G163-1.25</f>
        <v>16</v>
      </c>
      <c r="H164" s="243">
        <v>1.5</v>
      </c>
      <c r="O164" s="4"/>
      <c r="P164" s="4"/>
      <c r="Q164" s="4"/>
      <c r="R164" s="4"/>
    </row>
    <row r="165">
      <c r="A165" s="325"/>
      <c r="B165" s="240"/>
      <c r="C165" s="240"/>
      <c r="D165" s="240"/>
      <c r="E165" s="243">
        <v>12.0</v>
      </c>
      <c r="F165" s="243">
        <f>F164-C158</f>
        <v>0</v>
      </c>
      <c r="G165" s="336">
        <f>G164-0</f>
        <v>16</v>
      </c>
      <c r="H165" s="243">
        <v>3.0</v>
      </c>
      <c r="O165" s="4"/>
      <c r="P165" s="4"/>
      <c r="Q165" s="4"/>
      <c r="R165" s="4"/>
    </row>
    <row r="166">
      <c r="G166" s="425" t="s">
        <v>793</v>
      </c>
      <c r="H166" s="438">
        <f>SUM(H153:H165)</f>
        <v>18.25</v>
      </c>
      <c r="O166" s="4"/>
      <c r="P166" s="4"/>
      <c r="Q166" s="4"/>
      <c r="R166" s="4"/>
    </row>
    <row r="167">
      <c r="G167" s="425" t="s">
        <v>794</v>
      </c>
      <c r="H167" s="426">
        <f>H166-C157</f>
        <v>-10</v>
      </c>
      <c r="O167" s="4"/>
      <c r="P167" s="4"/>
      <c r="Q167" s="4"/>
      <c r="R167" s="4"/>
    </row>
    <row r="168">
      <c r="H168" s="379"/>
      <c r="O168" s="4"/>
      <c r="P168" s="4"/>
      <c r="Q168" s="4"/>
      <c r="R168" s="4"/>
    </row>
    <row r="169">
      <c r="A169" s="433" t="s">
        <v>651</v>
      </c>
      <c r="B169" s="353" t="s">
        <v>806</v>
      </c>
      <c r="C169" s="385"/>
      <c r="D169" s="353"/>
      <c r="E169" s="256"/>
      <c r="F169" s="256"/>
      <c r="G169" s="256"/>
      <c r="H169" s="379"/>
      <c r="O169" s="4"/>
      <c r="P169" s="4"/>
      <c r="Q169" s="4"/>
      <c r="R169" s="4"/>
    </row>
    <row r="170">
      <c r="A170" s="428"/>
      <c r="B170" s="355" t="s">
        <v>689</v>
      </c>
      <c r="C170" s="356">
        <v>44614.0</v>
      </c>
      <c r="D170" s="331"/>
      <c r="E170" s="355" t="s">
        <v>690</v>
      </c>
      <c r="F170" s="424" t="s">
        <v>692</v>
      </c>
      <c r="G170" s="424" t="s">
        <v>691</v>
      </c>
      <c r="H170" s="233" t="s">
        <v>791</v>
      </c>
      <c r="O170" s="4"/>
      <c r="P170" s="4"/>
      <c r="Q170" s="4"/>
      <c r="R170" s="4"/>
    </row>
    <row r="171">
      <c r="A171" s="428"/>
      <c r="B171" s="355" t="s">
        <v>694</v>
      </c>
      <c r="C171" s="356">
        <v>44625.0</v>
      </c>
      <c r="D171" s="331"/>
      <c r="E171" s="331">
        <v>0.0</v>
      </c>
      <c r="F171" s="336">
        <f>C175</f>
        <v>22</v>
      </c>
      <c r="G171" s="336">
        <f>C175</f>
        <v>22</v>
      </c>
      <c r="H171" s="235">
        <v>0.0</v>
      </c>
      <c r="O171" s="4"/>
      <c r="P171" s="4"/>
      <c r="Q171" s="4"/>
      <c r="R171" s="4"/>
    </row>
    <row r="172">
      <c r="A172" s="428"/>
      <c r="B172" s="355" t="s">
        <v>695</v>
      </c>
      <c r="C172" s="336">
        <f>C171-C170+1</f>
        <v>12</v>
      </c>
      <c r="D172" s="331"/>
      <c r="E172" s="331">
        <v>1.0</v>
      </c>
      <c r="F172" s="336">
        <f>F171-C176</f>
        <v>20.16666667</v>
      </c>
      <c r="G172" s="336">
        <f t="shared" ref="G172:G175" si="14">G171</f>
        <v>22</v>
      </c>
      <c r="H172" s="437">
        <v>0.0</v>
      </c>
      <c r="O172" s="4"/>
      <c r="P172" s="4"/>
      <c r="Q172" s="4"/>
      <c r="R172" s="4"/>
    </row>
    <row r="173">
      <c r="A173" s="428"/>
      <c r="B173" s="355"/>
      <c r="C173" s="331"/>
      <c r="D173" s="331"/>
      <c r="E173" s="331">
        <v>2.0</v>
      </c>
      <c r="F173" s="336">
        <f>F172-C176</f>
        <v>18.33333333</v>
      </c>
      <c r="G173" s="336">
        <f t="shared" si="14"/>
        <v>22</v>
      </c>
      <c r="H173" s="336">
        <v>0.0</v>
      </c>
      <c r="O173" s="4"/>
      <c r="P173" s="4"/>
      <c r="Q173" s="4"/>
      <c r="R173" s="4"/>
    </row>
    <row r="174">
      <c r="A174" s="428"/>
      <c r="B174" s="424" t="s">
        <v>792</v>
      </c>
      <c r="C174" s="336">
        <v>25.0</v>
      </c>
      <c r="D174" s="331"/>
      <c r="E174" s="331">
        <v>3.0</v>
      </c>
      <c r="F174" s="336">
        <f>F173-C176</f>
        <v>16.5</v>
      </c>
      <c r="G174" s="336">
        <f t="shared" si="14"/>
        <v>22</v>
      </c>
      <c r="H174" s="336">
        <v>0.0</v>
      </c>
      <c r="O174" s="4"/>
      <c r="P174" s="4"/>
      <c r="Q174" s="4"/>
      <c r="R174" s="4"/>
    </row>
    <row r="175">
      <c r="A175" s="428"/>
      <c r="B175" s="355" t="s">
        <v>698</v>
      </c>
      <c r="C175" s="336">
        <v>22.0</v>
      </c>
      <c r="D175" s="331"/>
      <c r="E175" s="331">
        <v>4.0</v>
      </c>
      <c r="F175" s="336">
        <f>F174-C176</f>
        <v>14.66666667</v>
      </c>
      <c r="G175" s="336">
        <f t="shared" si="14"/>
        <v>22</v>
      </c>
      <c r="H175" s="336">
        <v>0.0</v>
      </c>
      <c r="O175" s="4"/>
      <c r="P175" s="4"/>
      <c r="Q175" s="4"/>
      <c r="R175" s="4"/>
    </row>
    <row r="176">
      <c r="A176" s="428"/>
      <c r="B176" s="355" t="s">
        <v>699</v>
      </c>
      <c r="C176" s="336">
        <f>C175/C172</f>
        <v>1.833333333</v>
      </c>
      <c r="D176" s="331"/>
      <c r="E176" s="331">
        <v>5.0</v>
      </c>
      <c r="F176" s="336">
        <f>F175-C176</f>
        <v>12.83333333</v>
      </c>
      <c r="G176" s="336">
        <f t="shared" ref="G176:G177" si="15">G175-2</f>
        <v>20</v>
      </c>
      <c r="H176" s="336">
        <v>0.75</v>
      </c>
      <c r="O176" s="4"/>
      <c r="P176" s="4"/>
      <c r="Q176" s="4"/>
      <c r="R176" s="4"/>
    </row>
    <row r="177">
      <c r="A177" s="428"/>
      <c r="B177" s="331"/>
      <c r="C177" s="331"/>
      <c r="D177" s="331"/>
      <c r="E177" s="336">
        <v>6.0</v>
      </c>
      <c r="F177" s="336">
        <f>F176-C176</f>
        <v>11</v>
      </c>
      <c r="G177" s="336">
        <f t="shared" si="15"/>
        <v>18</v>
      </c>
      <c r="H177" s="336">
        <v>1.0</v>
      </c>
      <c r="O177" s="4"/>
      <c r="P177" s="4"/>
      <c r="Q177" s="4"/>
      <c r="R177" s="4"/>
    </row>
    <row r="178">
      <c r="A178" s="325"/>
      <c r="B178" s="240"/>
      <c r="C178" s="240"/>
      <c r="D178" s="240"/>
      <c r="E178" s="243">
        <v>7.0</v>
      </c>
      <c r="F178" s="243">
        <f>F177-C176</f>
        <v>9.166666667</v>
      </c>
      <c r="G178" s="336">
        <f>G177</f>
        <v>18</v>
      </c>
      <c r="H178" s="336">
        <v>0.0</v>
      </c>
      <c r="O178" s="4"/>
      <c r="P178" s="4"/>
      <c r="Q178" s="4"/>
      <c r="R178" s="4"/>
    </row>
    <row r="179">
      <c r="A179" s="325"/>
      <c r="B179" s="240"/>
      <c r="C179" s="240"/>
      <c r="D179" s="240"/>
      <c r="E179" s="243">
        <v>8.0</v>
      </c>
      <c r="F179" s="243">
        <f>F178-C176</f>
        <v>7.333333333</v>
      </c>
      <c r="G179" s="336">
        <f t="shared" ref="G179:G181" si="16">G178-3</f>
        <v>15</v>
      </c>
      <c r="H179" s="440">
        <v>1.0</v>
      </c>
      <c r="O179" s="4"/>
      <c r="P179" s="4"/>
      <c r="Q179" s="4"/>
      <c r="R179" s="4"/>
    </row>
    <row r="180">
      <c r="A180" s="325"/>
      <c r="B180" s="240"/>
      <c r="C180" s="240"/>
      <c r="D180" s="240"/>
      <c r="E180" s="243">
        <v>9.0</v>
      </c>
      <c r="F180" s="243">
        <f>F179-C176</f>
        <v>5.5</v>
      </c>
      <c r="G180" s="336">
        <f t="shared" si="16"/>
        <v>12</v>
      </c>
      <c r="H180" s="243">
        <v>2.0</v>
      </c>
      <c r="O180" s="4"/>
      <c r="P180" s="4"/>
      <c r="Q180" s="4"/>
      <c r="R180" s="4"/>
    </row>
    <row r="181">
      <c r="A181" s="325"/>
      <c r="B181" s="240"/>
      <c r="C181" s="240"/>
      <c r="D181" s="240"/>
      <c r="E181" s="243">
        <v>10.0</v>
      </c>
      <c r="F181" s="243">
        <f>F180-C176</f>
        <v>3.666666667</v>
      </c>
      <c r="G181" s="336">
        <f t="shared" si="16"/>
        <v>9</v>
      </c>
      <c r="H181" s="243">
        <v>2.0</v>
      </c>
      <c r="O181" s="4"/>
      <c r="P181" s="4"/>
      <c r="Q181" s="4"/>
      <c r="R181" s="4"/>
    </row>
    <row r="182">
      <c r="A182" s="325"/>
      <c r="B182" s="240"/>
      <c r="C182" s="240"/>
      <c r="D182" s="240"/>
      <c r="E182" s="243">
        <v>11.0</v>
      </c>
      <c r="F182" s="243">
        <f>F181-C176</f>
        <v>1.833333333</v>
      </c>
      <c r="G182" s="336">
        <f>G181-2</f>
        <v>7</v>
      </c>
      <c r="H182" s="243">
        <v>7.25</v>
      </c>
      <c r="O182" s="4"/>
      <c r="P182" s="4"/>
      <c r="Q182" s="4"/>
      <c r="R182" s="4"/>
    </row>
    <row r="183">
      <c r="A183" s="325"/>
      <c r="B183" s="240"/>
      <c r="C183" s="240"/>
      <c r="D183" s="240"/>
      <c r="E183" s="243">
        <v>12.0</v>
      </c>
      <c r="F183" s="243">
        <f>F182-C176</f>
        <v>0</v>
      </c>
      <c r="G183" s="336">
        <f>G182-5</f>
        <v>2</v>
      </c>
      <c r="H183" s="243">
        <v>3.25</v>
      </c>
      <c r="O183" s="4"/>
      <c r="P183" s="4"/>
      <c r="Q183" s="4"/>
      <c r="R183" s="4"/>
    </row>
    <row r="184">
      <c r="G184" s="425" t="s">
        <v>793</v>
      </c>
      <c r="H184" s="438">
        <f>SUM(H171:H183)</f>
        <v>17.25</v>
      </c>
      <c r="O184" s="4"/>
      <c r="P184" s="4"/>
      <c r="Q184" s="4"/>
      <c r="R184" s="4"/>
    </row>
    <row r="185">
      <c r="G185" s="425" t="s">
        <v>794</v>
      </c>
      <c r="H185" s="426">
        <f>H184-C175</f>
        <v>-4.75</v>
      </c>
      <c r="O185" s="4"/>
      <c r="P185" s="4"/>
      <c r="Q185" s="4"/>
      <c r="R185" s="4"/>
    </row>
    <row r="186">
      <c r="H186" s="379"/>
      <c r="O186" s="4"/>
      <c r="P186" s="4"/>
      <c r="Q186" s="4"/>
      <c r="R186" s="4"/>
    </row>
    <row r="187">
      <c r="A187" s="434" t="s">
        <v>661</v>
      </c>
      <c r="B187" s="353" t="s">
        <v>807</v>
      </c>
      <c r="C187" s="385"/>
      <c r="D187" s="353"/>
      <c r="E187" s="256"/>
      <c r="F187" s="256"/>
      <c r="G187" s="256"/>
      <c r="H187" s="379"/>
      <c r="O187" s="4"/>
      <c r="P187" s="4"/>
      <c r="Q187" s="4"/>
      <c r="R187" s="4"/>
    </row>
    <row r="188">
      <c r="A188" s="428"/>
      <c r="B188" s="355" t="s">
        <v>689</v>
      </c>
      <c r="C188" s="356">
        <v>44628.0</v>
      </c>
      <c r="D188" s="331"/>
      <c r="E188" s="355" t="s">
        <v>690</v>
      </c>
      <c r="F188" s="424" t="s">
        <v>692</v>
      </c>
      <c r="G188" s="424" t="s">
        <v>691</v>
      </c>
      <c r="H188" s="233" t="s">
        <v>791</v>
      </c>
      <c r="O188" s="4"/>
      <c r="P188" s="4"/>
      <c r="Q188" s="4"/>
      <c r="R188" s="4"/>
    </row>
    <row r="189">
      <c r="A189" s="428"/>
      <c r="B189" s="355" t="s">
        <v>694</v>
      </c>
      <c r="C189" s="356">
        <v>44639.0</v>
      </c>
      <c r="D189" s="331"/>
      <c r="E189" s="331">
        <v>0.0</v>
      </c>
      <c r="F189" s="336">
        <f>C193</f>
        <v>6</v>
      </c>
      <c r="G189" s="336">
        <f>C193</f>
        <v>6</v>
      </c>
      <c r="H189" s="235">
        <v>0.0</v>
      </c>
      <c r="O189" s="4"/>
      <c r="P189" s="4"/>
      <c r="Q189" s="4"/>
      <c r="R189" s="4"/>
    </row>
    <row r="190">
      <c r="A190" s="428"/>
      <c r="B190" s="355" t="s">
        <v>695</v>
      </c>
      <c r="C190" s="336">
        <f>C189-C188+1</f>
        <v>12</v>
      </c>
      <c r="D190" s="331"/>
      <c r="E190" s="331">
        <v>1.0</v>
      </c>
      <c r="F190" s="336">
        <f>F189-C194</f>
        <v>5.5</v>
      </c>
      <c r="G190" s="336">
        <f t="shared" ref="G190:G193" si="17">G189</f>
        <v>6</v>
      </c>
      <c r="H190" s="437">
        <v>0.0</v>
      </c>
      <c r="O190" s="4"/>
      <c r="P190" s="4"/>
      <c r="Q190" s="4"/>
      <c r="R190" s="4"/>
    </row>
    <row r="191">
      <c r="A191" s="428"/>
      <c r="B191" s="355"/>
      <c r="C191" s="331"/>
      <c r="D191" s="331"/>
      <c r="E191" s="331">
        <v>2.0</v>
      </c>
      <c r="F191" s="336">
        <f>F190-C194</f>
        <v>5</v>
      </c>
      <c r="G191" s="336">
        <f t="shared" si="17"/>
        <v>6</v>
      </c>
      <c r="H191" s="336">
        <v>0.0</v>
      </c>
      <c r="O191" s="4"/>
      <c r="P191" s="4"/>
      <c r="Q191" s="4"/>
      <c r="R191" s="4"/>
    </row>
    <row r="192">
      <c r="A192" s="428"/>
      <c r="B192" s="424" t="s">
        <v>792</v>
      </c>
      <c r="C192" s="336">
        <v>10.0</v>
      </c>
      <c r="D192" s="331"/>
      <c r="E192" s="331">
        <v>3.0</v>
      </c>
      <c r="F192" s="336">
        <f>F191-C194</f>
        <v>4.5</v>
      </c>
      <c r="G192" s="336">
        <f t="shared" si="17"/>
        <v>6</v>
      </c>
      <c r="H192" s="336">
        <v>0.0</v>
      </c>
      <c r="O192" s="4"/>
      <c r="P192" s="4"/>
      <c r="Q192" s="4"/>
      <c r="R192" s="4"/>
    </row>
    <row r="193">
      <c r="A193" s="428"/>
      <c r="B193" s="355" t="s">
        <v>698</v>
      </c>
      <c r="C193" s="336">
        <v>6.0</v>
      </c>
      <c r="D193" s="331"/>
      <c r="E193" s="331">
        <v>4.0</v>
      </c>
      <c r="F193" s="336">
        <f>F192-C194</f>
        <v>4</v>
      </c>
      <c r="G193" s="336">
        <f t="shared" si="17"/>
        <v>6</v>
      </c>
      <c r="H193" s="336">
        <v>0.0</v>
      </c>
      <c r="O193" s="4"/>
      <c r="P193" s="4"/>
      <c r="Q193" s="4"/>
      <c r="R193" s="4"/>
    </row>
    <row r="194">
      <c r="A194" s="428"/>
      <c r="B194" s="355" t="s">
        <v>699</v>
      </c>
      <c r="C194" s="336">
        <f>C193/C190</f>
        <v>0.5</v>
      </c>
      <c r="D194" s="331"/>
      <c r="E194" s="331">
        <v>5.0</v>
      </c>
      <c r="F194" s="336">
        <f>F193-C194</f>
        <v>3.5</v>
      </c>
      <c r="G194" s="336">
        <f>G193-1</f>
        <v>5</v>
      </c>
      <c r="H194" s="336">
        <v>2.5</v>
      </c>
      <c r="O194" s="4"/>
      <c r="P194" s="4"/>
      <c r="Q194" s="4"/>
      <c r="R194" s="4"/>
    </row>
    <row r="195">
      <c r="A195" s="428"/>
      <c r="B195" s="331"/>
      <c r="C195" s="331"/>
      <c r="D195" s="331"/>
      <c r="E195" s="336">
        <v>6.0</v>
      </c>
      <c r="F195" s="336">
        <f>F194-C194</f>
        <v>3</v>
      </c>
      <c r="G195" s="336">
        <f t="shared" ref="G195:G196" si="18">G194-0.5</f>
        <v>4.5</v>
      </c>
      <c r="H195" s="336">
        <v>1.5</v>
      </c>
      <c r="O195" s="4"/>
      <c r="P195" s="4"/>
      <c r="Q195" s="4"/>
      <c r="R195" s="4"/>
    </row>
    <row r="196">
      <c r="A196" s="325"/>
      <c r="B196" s="240"/>
      <c r="C196" s="240"/>
      <c r="D196" s="240"/>
      <c r="E196" s="243">
        <v>7.0</v>
      </c>
      <c r="F196" s="243">
        <f>F195-C194</f>
        <v>2.5</v>
      </c>
      <c r="G196" s="336">
        <f t="shared" si="18"/>
        <v>4</v>
      </c>
      <c r="H196" s="336">
        <v>2.0</v>
      </c>
      <c r="O196" s="4"/>
      <c r="P196" s="4"/>
      <c r="Q196" s="4"/>
      <c r="R196" s="4"/>
    </row>
    <row r="197">
      <c r="A197" s="325"/>
      <c r="B197" s="240"/>
      <c r="C197" s="240"/>
      <c r="D197" s="240"/>
      <c r="E197" s="243">
        <v>8.0</v>
      </c>
      <c r="F197" s="243">
        <f>F196-C194</f>
        <v>2</v>
      </c>
      <c r="G197" s="336">
        <f>G196-0</f>
        <v>4</v>
      </c>
      <c r="H197" s="440">
        <v>0.0</v>
      </c>
      <c r="O197" s="4"/>
      <c r="P197" s="4"/>
      <c r="Q197" s="4"/>
      <c r="R197" s="4"/>
    </row>
    <row r="198">
      <c r="A198" s="325"/>
      <c r="B198" s="240"/>
      <c r="C198" s="240"/>
      <c r="D198" s="240"/>
      <c r="E198" s="243">
        <v>9.0</v>
      </c>
      <c r="F198" s="243">
        <f>F197-C194</f>
        <v>1.5</v>
      </c>
      <c r="G198" s="336">
        <f>G197-0.5</f>
        <v>3.5</v>
      </c>
      <c r="H198" s="243">
        <v>2.0</v>
      </c>
      <c r="O198" s="4"/>
      <c r="P198" s="4"/>
      <c r="Q198" s="4"/>
      <c r="R198" s="4"/>
    </row>
    <row r="199">
      <c r="A199" s="325"/>
      <c r="B199" s="240"/>
      <c r="C199" s="240"/>
      <c r="D199" s="240"/>
      <c r="E199" s="243">
        <v>10.0</v>
      </c>
      <c r="F199" s="243">
        <f>F198-C194</f>
        <v>1</v>
      </c>
      <c r="G199" s="336">
        <f>G198-1.5</f>
        <v>2</v>
      </c>
      <c r="H199" s="243">
        <v>2.5</v>
      </c>
      <c r="O199" s="4"/>
      <c r="P199" s="4"/>
      <c r="Q199" s="4"/>
      <c r="R199" s="4"/>
    </row>
    <row r="200">
      <c r="A200" s="325"/>
      <c r="B200" s="240"/>
      <c r="C200" s="240"/>
      <c r="D200" s="240"/>
      <c r="E200" s="243">
        <v>11.0</v>
      </c>
      <c r="F200" s="243">
        <f>F199-C194</f>
        <v>0.5</v>
      </c>
      <c r="G200" s="336">
        <f>G199</f>
        <v>2</v>
      </c>
      <c r="H200" s="243">
        <v>0.0</v>
      </c>
      <c r="O200" s="4"/>
      <c r="P200" s="4"/>
      <c r="Q200" s="4"/>
      <c r="R200" s="4"/>
    </row>
    <row r="201">
      <c r="A201" s="325"/>
      <c r="B201" s="240"/>
      <c r="C201" s="240"/>
      <c r="D201" s="240"/>
      <c r="E201" s="243">
        <v>12.0</v>
      </c>
      <c r="F201" s="243">
        <f>F200-C194</f>
        <v>0</v>
      </c>
      <c r="G201" s="336">
        <f>G200-2</f>
        <v>0</v>
      </c>
      <c r="H201" s="243">
        <v>2.0</v>
      </c>
      <c r="O201" s="4"/>
      <c r="P201" s="4"/>
      <c r="Q201" s="4"/>
      <c r="R201" s="4"/>
    </row>
    <row r="202">
      <c r="G202" s="425" t="s">
        <v>793</v>
      </c>
      <c r="H202" s="438">
        <f>SUM(H189:H201)</f>
        <v>12.5</v>
      </c>
      <c r="O202" s="4"/>
      <c r="P202" s="4"/>
      <c r="Q202" s="4"/>
      <c r="R202" s="4"/>
    </row>
    <row r="203">
      <c r="G203" s="425" t="s">
        <v>794</v>
      </c>
      <c r="H203" s="426">
        <f>H202-C193</f>
        <v>6.5</v>
      </c>
      <c r="O203" s="4"/>
      <c r="P203" s="4"/>
      <c r="Q203" s="4"/>
      <c r="R203" s="4"/>
    </row>
    <row r="204">
      <c r="H204" s="379"/>
      <c r="O204" s="4"/>
      <c r="P204" s="4"/>
      <c r="Q204" s="4"/>
      <c r="R204" s="4"/>
    </row>
    <row r="205">
      <c r="A205" s="435" t="s">
        <v>666</v>
      </c>
      <c r="B205" s="353" t="s">
        <v>808</v>
      </c>
      <c r="C205" s="385"/>
      <c r="D205" s="353"/>
      <c r="E205" s="256"/>
      <c r="F205" s="256"/>
      <c r="G205" s="256"/>
      <c r="H205" s="379"/>
      <c r="O205" s="4"/>
      <c r="P205" s="4"/>
      <c r="Q205" s="4"/>
      <c r="R205" s="4"/>
    </row>
    <row r="206">
      <c r="A206" s="428"/>
      <c r="B206" s="355" t="s">
        <v>689</v>
      </c>
      <c r="C206" s="356">
        <v>44642.0</v>
      </c>
      <c r="D206" s="331"/>
      <c r="E206" s="355" t="s">
        <v>690</v>
      </c>
      <c r="F206" s="424" t="s">
        <v>692</v>
      </c>
      <c r="G206" s="424" t="s">
        <v>691</v>
      </c>
      <c r="H206" s="233" t="s">
        <v>791</v>
      </c>
      <c r="O206" s="4"/>
      <c r="P206" s="4"/>
      <c r="Q206" s="4"/>
      <c r="R206" s="4"/>
    </row>
    <row r="207">
      <c r="A207" s="428"/>
      <c r="B207" s="355" t="s">
        <v>694</v>
      </c>
      <c r="C207" s="356">
        <v>44653.0</v>
      </c>
      <c r="D207" s="331"/>
      <c r="E207" s="331">
        <v>0.0</v>
      </c>
      <c r="F207" s="336">
        <f>C211</f>
        <v>20.25</v>
      </c>
      <c r="G207" s="336">
        <f>C211</f>
        <v>20.25</v>
      </c>
      <c r="H207" s="235">
        <v>0.0</v>
      </c>
      <c r="O207" s="4"/>
      <c r="P207" s="4"/>
      <c r="Q207" s="4"/>
      <c r="R207" s="4"/>
    </row>
    <row r="208">
      <c r="A208" s="428"/>
      <c r="B208" s="355" t="s">
        <v>695</v>
      </c>
      <c r="C208" s="336">
        <f>C207-C206+1</f>
        <v>12</v>
      </c>
      <c r="D208" s="331"/>
      <c r="E208" s="331">
        <v>1.0</v>
      </c>
      <c r="F208" s="336">
        <f>F207-C212</f>
        <v>18.5625</v>
      </c>
      <c r="G208" s="336">
        <f t="shared" ref="G208:G209" si="19">G207-0</f>
        <v>20.25</v>
      </c>
      <c r="H208" s="437">
        <f t="shared" ref="H208:H209" si="20">0+0+0+0+0+0</f>
        <v>0</v>
      </c>
      <c r="O208" s="4"/>
      <c r="P208" s="4"/>
      <c r="Q208" s="4"/>
      <c r="R208" s="4"/>
    </row>
    <row r="209">
      <c r="A209" s="428"/>
      <c r="B209" s="355"/>
      <c r="C209" s="331"/>
      <c r="D209" s="331"/>
      <c r="E209" s="331">
        <v>2.0</v>
      </c>
      <c r="F209" s="336">
        <f>F208-C212</f>
        <v>16.875</v>
      </c>
      <c r="G209" s="336">
        <f t="shared" si="19"/>
        <v>20.25</v>
      </c>
      <c r="H209" s="437">
        <f t="shared" si="20"/>
        <v>0</v>
      </c>
      <c r="O209" s="4"/>
      <c r="P209" s="4"/>
      <c r="Q209" s="4"/>
      <c r="R209" s="4"/>
    </row>
    <row r="210">
      <c r="A210" s="428"/>
      <c r="B210" s="424" t="s">
        <v>792</v>
      </c>
      <c r="C210" s="336">
        <v>40.0</v>
      </c>
      <c r="D210" s="331"/>
      <c r="E210" s="331">
        <v>3.0</v>
      </c>
      <c r="F210" s="336">
        <f>F209-C212</f>
        <v>15.1875</v>
      </c>
      <c r="G210" s="336">
        <f>G209-2</f>
        <v>18.25</v>
      </c>
      <c r="H210" s="336">
        <f>1+0+0+0+0+0</f>
        <v>1</v>
      </c>
      <c r="O210" s="4"/>
      <c r="P210" s="4"/>
      <c r="Q210" s="4"/>
      <c r="R210" s="4"/>
    </row>
    <row r="211">
      <c r="A211" s="428"/>
      <c r="B211" s="355" t="s">
        <v>698</v>
      </c>
      <c r="C211" s="336">
        <v>20.25</v>
      </c>
      <c r="D211" s="331"/>
      <c r="E211" s="331">
        <v>4.0</v>
      </c>
      <c r="F211" s="336">
        <f>F210-C212</f>
        <v>13.5</v>
      </c>
      <c r="G211" s="336">
        <f t="shared" ref="G211:G212" si="21">G210-1.25</f>
        <v>17</v>
      </c>
      <c r="H211" s="336">
        <f>0+0+0+1.5+0.75+0</f>
        <v>2.25</v>
      </c>
      <c r="O211" s="4"/>
      <c r="P211" s="4"/>
      <c r="Q211" s="4"/>
      <c r="R211" s="4"/>
    </row>
    <row r="212">
      <c r="A212" s="428"/>
      <c r="B212" s="355" t="s">
        <v>699</v>
      </c>
      <c r="C212" s="336">
        <f>C211/C208</f>
        <v>1.6875</v>
      </c>
      <c r="D212" s="331"/>
      <c r="E212" s="331">
        <v>5.0</v>
      </c>
      <c r="F212" s="336">
        <f>F211-C212</f>
        <v>11.8125</v>
      </c>
      <c r="G212" s="336">
        <f t="shared" si="21"/>
        <v>15.75</v>
      </c>
      <c r="H212" s="336">
        <f>0+0+0+4+0+0</f>
        <v>4</v>
      </c>
      <c r="O212" s="4"/>
      <c r="P212" s="4"/>
      <c r="Q212" s="4"/>
      <c r="R212" s="4"/>
    </row>
    <row r="213">
      <c r="A213" s="428"/>
      <c r="B213" s="331"/>
      <c r="C213" s="331"/>
      <c r="D213" s="331"/>
      <c r="E213" s="336">
        <v>6.0</v>
      </c>
      <c r="F213" s="336">
        <f>F212-C212</f>
        <v>10.125</v>
      </c>
      <c r="G213" s="336">
        <f>G212-0.25</f>
        <v>15.5</v>
      </c>
      <c r="H213" s="336">
        <f>0+0+0+2+0+0</f>
        <v>2</v>
      </c>
      <c r="O213" s="4"/>
      <c r="P213" s="4"/>
      <c r="Q213" s="4"/>
      <c r="R213" s="4"/>
    </row>
    <row r="214">
      <c r="A214" s="325"/>
      <c r="B214" s="240"/>
      <c r="C214" s="240"/>
      <c r="D214" s="240"/>
      <c r="E214" s="243">
        <v>7.0</v>
      </c>
      <c r="F214" s="243">
        <f>F213-C212</f>
        <v>8.4375</v>
      </c>
      <c r="G214" s="336">
        <f>G213-0.5</f>
        <v>15</v>
      </c>
      <c r="H214" s="336">
        <f>0+0+2+0+0+0</f>
        <v>2</v>
      </c>
      <c r="O214" s="4"/>
      <c r="P214" s="4"/>
      <c r="Q214" s="4"/>
      <c r="R214" s="4"/>
    </row>
    <row r="215">
      <c r="A215" s="325"/>
      <c r="B215" s="240"/>
      <c r="C215" s="240"/>
      <c r="D215" s="240"/>
      <c r="E215" s="243">
        <v>8.0</v>
      </c>
      <c r="F215" s="243">
        <f>F214-C212</f>
        <v>6.75</v>
      </c>
      <c r="G215" s="336">
        <f>G214-7</f>
        <v>8</v>
      </c>
      <c r="H215" s="440">
        <f>0+0+2+3+0.5+0</f>
        <v>5.5</v>
      </c>
      <c r="O215" s="4"/>
      <c r="P215" s="4"/>
      <c r="Q215" s="4"/>
      <c r="R215" s="4"/>
    </row>
    <row r="216">
      <c r="A216" s="325"/>
      <c r="B216" s="240"/>
      <c r="C216" s="240"/>
      <c r="D216" s="240"/>
      <c r="E216" s="243">
        <v>9.0</v>
      </c>
      <c r="F216" s="243">
        <f>F215-C212</f>
        <v>5.0625</v>
      </c>
      <c r="G216" s="336">
        <f>G215-1</f>
        <v>7</v>
      </c>
      <c r="H216" s="243">
        <f>0+1.5+0+3+0+0</f>
        <v>4.5</v>
      </c>
      <c r="O216" s="4"/>
      <c r="P216" s="4"/>
      <c r="Q216" s="4"/>
      <c r="R216" s="4"/>
    </row>
    <row r="217">
      <c r="A217" s="325"/>
      <c r="B217" s="240"/>
      <c r="C217" s="240"/>
      <c r="D217" s="240"/>
      <c r="E217" s="243">
        <v>10.0</v>
      </c>
      <c r="F217" s="243">
        <f>F216-C212</f>
        <v>3.375</v>
      </c>
      <c r="G217" s="336">
        <f t="shared" ref="G217:G218" si="22">G216-2</f>
        <v>5</v>
      </c>
      <c r="H217" s="243">
        <f>0+2+2+0+0+0</f>
        <v>4</v>
      </c>
      <c r="O217" s="4"/>
      <c r="P217" s="4"/>
      <c r="Q217" s="4"/>
      <c r="R217" s="4"/>
    </row>
    <row r="218">
      <c r="A218" s="325"/>
      <c r="B218" s="240"/>
      <c r="C218" s="240"/>
      <c r="D218" s="240"/>
      <c r="E218" s="243">
        <v>11.0</v>
      </c>
      <c r="F218" s="243">
        <f>F217-C212</f>
        <v>1.6875</v>
      </c>
      <c r="G218" s="336">
        <f t="shared" si="22"/>
        <v>3</v>
      </c>
      <c r="H218" s="243">
        <v>6.0</v>
      </c>
      <c r="O218" s="4"/>
      <c r="P218" s="4"/>
      <c r="Q218" s="4"/>
      <c r="R218" s="4"/>
    </row>
    <row r="219">
      <c r="A219" s="325"/>
      <c r="B219" s="240"/>
      <c r="C219" s="240"/>
      <c r="D219" s="240"/>
      <c r="E219" s="243">
        <v>12.0</v>
      </c>
      <c r="F219" s="243">
        <f>F218-C212</f>
        <v>0</v>
      </c>
      <c r="G219" s="336">
        <f>G218-3</f>
        <v>0</v>
      </c>
      <c r="H219" s="243">
        <v>5.0</v>
      </c>
      <c r="O219" s="4"/>
      <c r="P219" s="4"/>
      <c r="Q219" s="4"/>
      <c r="R219" s="4"/>
    </row>
    <row r="220">
      <c r="G220" s="425" t="s">
        <v>793</v>
      </c>
      <c r="H220" s="438">
        <f>SUM(H207:H219)</f>
        <v>36.25</v>
      </c>
      <c r="O220" s="4"/>
      <c r="P220" s="4"/>
      <c r="Q220" s="4"/>
      <c r="R220" s="4"/>
    </row>
    <row r="221">
      <c r="G221" s="425" t="s">
        <v>794</v>
      </c>
      <c r="H221" s="426">
        <f>H220-C211</f>
        <v>16</v>
      </c>
      <c r="O221" s="4"/>
      <c r="P221" s="4"/>
      <c r="Q221" s="4"/>
      <c r="R221" s="4"/>
    </row>
    <row r="222">
      <c r="H222" s="379"/>
      <c r="O222" s="4"/>
      <c r="P222" s="4"/>
      <c r="Q222" s="4"/>
      <c r="R222" s="4"/>
    </row>
    <row r="223">
      <c r="A223" s="411" t="s">
        <v>672</v>
      </c>
      <c r="B223" s="353" t="s">
        <v>808</v>
      </c>
      <c r="C223" s="385"/>
      <c r="D223" s="353"/>
      <c r="E223" s="256"/>
      <c r="F223" s="256"/>
      <c r="G223" s="256"/>
      <c r="H223" s="379"/>
      <c r="O223" s="4"/>
      <c r="P223" s="4"/>
      <c r="Q223" s="4"/>
      <c r="R223" s="4"/>
    </row>
    <row r="224">
      <c r="A224" s="428"/>
      <c r="B224" s="355" t="s">
        <v>689</v>
      </c>
      <c r="C224" s="356">
        <v>44656.0</v>
      </c>
      <c r="D224" s="331"/>
      <c r="E224" s="355" t="s">
        <v>690</v>
      </c>
      <c r="F224" s="424" t="s">
        <v>692</v>
      </c>
      <c r="G224" s="424" t="s">
        <v>691</v>
      </c>
      <c r="H224" s="233" t="s">
        <v>791</v>
      </c>
      <c r="O224" s="4"/>
      <c r="P224" s="4"/>
      <c r="Q224" s="4"/>
      <c r="R224" s="4"/>
    </row>
    <row r="225">
      <c r="A225" s="428"/>
      <c r="B225" s="355" t="s">
        <v>694</v>
      </c>
      <c r="C225" s="356">
        <v>44667.0</v>
      </c>
      <c r="D225" s="331"/>
      <c r="E225" s="331">
        <v>0.0</v>
      </c>
      <c r="F225" s="336">
        <f>C229</f>
        <v>26</v>
      </c>
      <c r="G225" s="336">
        <f>C229</f>
        <v>26</v>
      </c>
      <c r="H225" s="235">
        <v>0.0</v>
      </c>
      <c r="O225" s="4"/>
      <c r="P225" s="4"/>
      <c r="Q225" s="4"/>
      <c r="R225" s="4"/>
    </row>
    <row r="226">
      <c r="A226" s="428"/>
      <c r="B226" s="355" t="s">
        <v>695</v>
      </c>
      <c r="C226" s="336">
        <f>C225-C224+1</f>
        <v>12</v>
      </c>
      <c r="D226" s="331"/>
      <c r="E226" s="331">
        <v>1.0</v>
      </c>
      <c r="F226" s="336">
        <f>F225-C230</f>
        <v>23.83333333</v>
      </c>
      <c r="G226" s="336">
        <f>G225-1.25</f>
        <v>24.75</v>
      </c>
      <c r="H226" s="437">
        <v>2.0</v>
      </c>
      <c r="O226" s="4"/>
      <c r="P226" s="4"/>
      <c r="Q226" s="4"/>
      <c r="R226" s="4"/>
    </row>
    <row r="227">
      <c r="A227" s="428"/>
      <c r="B227" s="355"/>
      <c r="C227" s="331"/>
      <c r="D227" s="331"/>
      <c r="E227" s="331">
        <v>2.0</v>
      </c>
      <c r="F227" s="336">
        <f>F226-C230</f>
        <v>21.66666667</v>
      </c>
      <c r="G227" s="336">
        <f>G226-1.5</f>
        <v>23.25</v>
      </c>
      <c r="H227" s="336">
        <v>1.5</v>
      </c>
      <c r="O227" s="4"/>
      <c r="P227" s="4"/>
      <c r="Q227" s="4"/>
      <c r="R227" s="4"/>
    </row>
    <row r="228">
      <c r="A228" s="428"/>
      <c r="B228" s="424" t="s">
        <v>792</v>
      </c>
      <c r="C228" s="336">
        <v>30.0</v>
      </c>
      <c r="D228" s="331"/>
      <c r="E228" s="331">
        <v>3.0</v>
      </c>
      <c r="F228" s="336">
        <f>F227-C230</f>
        <v>19.5</v>
      </c>
      <c r="G228" s="336">
        <f>G227-0.25</f>
        <v>23</v>
      </c>
      <c r="H228" s="336">
        <v>1.0</v>
      </c>
      <c r="O228" s="4"/>
      <c r="P228" s="4"/>
      <c r="Q228" s="4"/>
      <c r="R228" s="4"/>
    </row>
    <row r="229">
      <c r="A229" s="428"/>
      <c r="B229" s="355" t="s">
        <v>698</v>
      </c>
      <c r="C229" s="336">
        <v>26.0</v>
      </c>
      <c r="D229" s="331"/>
      <c r="E229" s="331">
        <v>4.0</v>
      </c>
      <c r="F229" s="336">
        <f>F228-C230</f>
        <v>17.33333333</v>
      </c>
      <c r="G229" s="336">
        <f>G228-1.75</f>
        <v>21.25</v>
      </c>
      <c r="H229" s="336">
        <v>2.0</v>
      </c>
      <c r="O229" s="4"/>
      <c r="P229" s="4"/>
      <c r="Q229" s="4"/>
      <c r="R229" s="4"/>
    </row>
    <row r="230">
      <c r="A230" s="428"/>
      <c r="B230" s="355" t="s">
        <v>699</v>
      </c>
      <c r="C230" s="336">
        <f>C229/C226</f>
        <v>2.166666667</v>
      </c>
      <c r="D230" s="331"/>
      <c r="E230" s="331">
        <v>5.0</v>
      </c>
      <c r="F230" s="336">
        <f>F229-C230</f>
        <v>15.16666667</v>
      </c>
      <c r="G230" s="336">
        <f>G229-2.25</f>
        <v>19</v>
      </c>
      <c r="H230" s="336">
        <v>3.5</v>
      </c>
      <c r="O230" s="4"/>
      <c r="P230" s="4"/>
      <c r="Q230" s="4"/>
      <c r="R230" s="4"/>
    </row>
    <row r="231">
      <c r="A231" s="428"/>
      <c r="B231" s="331"/>
      <c r="C231" s="331"/>
      <c r="D231" s="331"/>
      <c r="E231" s="336">
        <v>6.0</v>
      </c>
      <c r="F231" s="336">
        <f>F230-C230</f>
        <v>13</v>
      </c>
      <c r="G231" s="336">
        <f>G230-1.5</f>
        <v>17.5</v>
      </c>
      <c r="H231" s="336">
        <v>3.5</v>
      </c>
      <c r="O231" s="4"/>
      <c r="P231" s="4"/>
      <c r="Q231" s="4"/>
      <c r="R231" s="4"/>
    </row>
    <row r="232">
      <c r="A232" s="325"/>
      <c r="B232" s="240"/>
      <c r="C232" s="240"/>
      <c r="D232" s="240"/>
      <c r="E232" s="243">
        <v>7.0</v>
      </c>
      <c r="F232" s="243">
        <f>F231-C230</f>
        <v>10.83333333</v>
      </c>
      <c r="G232" s="336">
        <f>G231-1</f>
        <v>16.5</v>
      </c>
      <c r="H232" s="336">
        <v>3.25</v>
      </c>
      <c r="O232" s="4"/>
      <c r="P232" s="4"/>
      <c r="Q232" s="4"/>
      <c r="R232" s="4"/>
    </row>
    <row r="233">
      <c r="A233" s="325"/>
      <c r="B233" s="240"/>
      <c r="C233" s="240"/>
      <c r="D233" s="240"/>
      <c r="E233" s="243">
        <v>8.0</v>
      </c>
      <c r="F233" s="243">
        <f>F232-C230</f>
        <v>8.666666667</v>
      </c>
      <c r="G233" s="336">
        <f t="shared" ref="G233:G234" si="23">G232-0</f>
        <v>16.5</v>
      </c>
      <c r="H233" s="440">
        <v>0.0</v>
      </c>
      <c r="O233" s="4"/>
      <c r="P233" s="4"/>
      <c r="Q233" s="4"/>
      <c r="R233" s="4"/>
    </row>
    <row r="234">
      <c r="A234" s="325"/>
      <c r="B234" s="240"/>
      <c r="C234" s="240"/>
      <c r="D234" s="240"/>
      <c r="E234" s="243">
        <v>9.0</v>
      </c>
      <c r="F234" s="243">
        <f>F233-C230</f>
        <v>6.5</v>
      </c>
      <c r="G234" s="336">
        <f t="shared" si="23"/>
        <v>16.5</v>
      </c>
      <c r="H234" s="243">
        <v>0.0</v>
      </c>
      <c r="O234" s="4"/>
      <c r="P234" s="4"/>
      <c r="Q234" s="4"/>
      <c r="R234" s="4"/>
    </row>
    <row r="235">
      <c r="A235" s="325"/>
      <c r="B235" s="240"/>
      <c r="C235" s="240"/>
      <c r="D235" s="240"/>
      <c r="E235" s="243">
        <v>10.0</v>
      </c>
      <c r="F235" s="243">
        <f>F234-C230</f>
        <v>4.333333333</v>
      </c>
      <c r="G235" s="336">
        <f>G234-3.5</f>
        <v>13</v>
      </c>
      <c r="H235" s="243">
        <v>4.0</v>
      </c>
      <c r="O235" s="4"/>
      <c r="P235" s="4"/>
      <c r="Q235" s="4"/>
      <c r="R235" s="4"/>
    </row>
    <row r="236">
      <c r="A236" s="325"/>
      <c r="B236" s="240"/>
      <c r="C236" s="240"/>
      <c r="D236" s="240"/>
      <c r="E236" s="243">
        <v>11.0</v>
      </c>
      <c r="F236" s="243">
        <f>F235-C230</f>
        <v>2.166666667</v>
      </c>
      <c r="G236" s="336">
        <f>G235-3.25</f>
        <v>9.75</v>
      </c>
      <c r="H236" s="243">
        <v>4.5</v>
      </c>
      <c r="O236" s="4"/>
      <c r="P236" s="4"/>
      <c r="Q236" s="4"/>
      <c r="R236" s="4"/>
    </row>
    <row r="237">
      <c r="A237" s="325"/>
      <c r="B237" s="240"/>
      <c r="C237" s="240"/>
      <c r="D237" s="240"/>
      <c r="E237" s="243">
        <v>12.0</v>
      </c>
      <c r="F237" s="243">
        <f>F236-C230</f>
        <v>0</v>
      </c>
      <c r="G237" s="336">
        <f>G236-9.75</f>
        <v>0</v>
      </c>
      <c r="H237" s="243">
        <v>5.5</v>
      </c>
      <c r="O237" s="4"/>
      <c r="P237" s="4"/>
      <c r="Q237" s="4"/>
      <c r="R237" s="4"/>
    </row>
    <row r="238">
      <c r="G238" s="425" t="s">
        <v>793</v>
      </c>
      <c r="H238" s="438">
        <f>SUM(H225:H237)</f>
        <v>30.75</v>
      </c>
      <c r="O238" s="4"/>
      <c r="P238" s="4"/>
      <c r="Q238" s="4"/>
      <c r="R238" s="4"/>
    </row>
    <row r="239">
      <c r="G239" s="425" t="s">
        <v>794</v>
      </c>
      <c r="H239" s="426">
        <f>H238-C229</f>
        <v>4.75</v>
      </c>
      <c r="O239" s="4"/>
      <c r="P239" s="4"/>
      <c r="Q239" s="4"/>
      <c r="R239" s="4"/>
    </row>
    <row r="240">
      <c r="H240" s="379"/>
      <c r="O240" s="4"/>
      <c r="P240" s="4"/>
      <c r="Q240" s="4"/>
      <c r="R240" s="4"/>
    </row>
    <row r="241">
      <c r="H241" s="379"/>
      <c r="O241" s="4"/>
      <c r="P241" s="4"/>
      <c r="Q241" s="4"/>
      <c r="R241" s="4"/>
    </row>
    <row r="242">
      <c r="A242" s="392" t="s">
        <v>679</v>
      </c>
      <c r="B242" s="353" t="s">
        <v>808</v>
      </c>
      <c r="C242" s="385"/>
      <c r="D242" s="353"/>
      <c r="E242" s="256"/>
      <c r="F242" s="256"/>
      <c r="G242" s="256"/>
      <c r="H242" s="379"/>
      <c r="O242" s="4"/>
      <c r="P242" s="4"/>
      <c r="Q242" s="4"/>
      <c r="R242" s="4"/>
    </row>
    <row r="243">
      <c r="A243" s="428"/>
      <c r="B243" s="355" t="s">
        <v>689</v>
      </c>
      <c r="C243" s="356">
        <v>44670.0</v>
      </c>
      <c r="D243" s="331"/>
      <c r="E243" s="355" t="s">
        <v>690</v>
      </c>
      <c r="F243" s="424" t="s">
        <v>692</v>
      </c>
      <c r="G243" s="424" t="s">
        <v>691</v>
      </c>
      <c r="H243" s="233" t="s">
        <v>791</v>
      </c>
      <c r="O243" s="4"/>
      <c r="P243" s="4"/>
      <c r="Q243" s="4"/>
      <c r="R243" s="4"/>
    </row>
    <row r="244">
      <c r="A244" s="428"/>
      <c r="B244" s="355" t="s">
        <v>694</v>
      </c>
      <c r="C244" s="356">
        <v>44681.0</v>
      </c>
      <c r="D244" s="331"/>
      <c r="E244" s="331">
        <v>0.0</v>
      </c>
      <c r="F244" s="336">
        <f>C248</f>
        <v>38</v>
      </c>
      <c r="G244" s="336">
        <f>C248</f>
        <v>38</v>
      </c>
      <c r="H244" s="235">
        <v>0.0</v>
      </c>
      <c r="O244" s="4"/>
      <c r="P244" s="4"/>
      <c r="Q244" s="4"/>
      <c r="R244" s="4"/>
    </row>
    <row r="245">
      <c r="A245" s="428"/>
      <c r="B245" s="355" t="s">
        <v>695</v>
      </c>
      <c r="C245" s="336">
        <f>C244-C243+1</f>
        <v>12</v>
      </c>
      <c r="D245" s="331"/>
      <c r="E245" s="331">
        <v>1.0</v>
      </c>
      <c r="F245" s="336">
        <f>F244-C249</f>
        <v>34.83333333</v>
      </c>
      <c r="G245" s="336">
        <f>G244-1</f>
        <v>37</v>
      </c>
      <c r="H245" s="437">
        <v>12.0</v>
      </c>
      <c r="O245" s="4"/>
      <c r="P245" s="4"/>
      <c r="Q245" s="4"/>
      <c r="R245" s="4"/>
    </row>
    <row r="246">
      <c r="A246" s="428"/>
      <c r="B246" s="355"/>
      <c r="C246" s="331"/>
      <c r="D246" s="331"/>
      <c r="E246" s="331">
        <v>2.0</v>
      </c>
      <c r="F246" s="336">
        <f>F245-C249</f>
        <v>31.66666667</v>
      </c>
      <c r="G246" s="336">
        <f>G245-3</f>
        <v>34</v>
      </c>
      <c r="H246" s="336">
        <v>9.0</v>
      </c>
      <c r="O246" s="4"/>
      <c r="P246" s="4"/>
      <c r="Q246" s="4"/>
      <c r="R246" s="4"/>
    </row>
    <row r="247">
      <c r="A247" s="428"/>
      <c r="B247" s="424" t="s">
        <v>792</v>
      </c>
      <c r="C247" s="336">
        <v>40.0</v>
      </c>
      <c r="D247" s="331"/>
      <c r="E247" s="331">
        <v>3.0</v>
      </c>
      <c r="F247" s="336">
        <f>F246-C249</f>
        <v>28.5</v>
      </c>
      <c r="G247" s="336">
        <f>G246-2.75</f>
        <v>31.25</v>
      </c>
      <c r="H247" s="336">
        <v>2.0</v>
      </c>
      <c r="O247" s="4"/>
      <c r="P247" s="4"/>
      <c r="Q247" s="4"/>
      <c r="R247" s="4"/>
    </row>
    <row r="248">
      <c r="A248" s="428"/>
      <c r="B248" s="355" t="s">
        <v>698</v>
      </c>
      <c r="C248" s="336">
        <v>38.0</v>
      </c>
      <c r="D248" s="331"/>
      <c r="E248" s="331">
        <v>4.0</v>
      </c>
      <c r="F248" s="336">
        <f>F247-C249</f>
        <v>25.33333333</v>
      </c>
      <c r="G248" s="336">
        <f>G247-1</f>
        <v>30.25</v>
      </c>
      <c r="H248" s="336">
        <v>1.0</v>
      </c>
      <c r="O248" s="4"/>
      <c r="P248" s="4"/>
      <c r="Q248" s="4"/>
      <c r="R248" s="4"/>
    </row>
    <row r="249">
      <c r="A249" s="428"/>
      <c r="B249" s="355" t="s">
        <v>699</v>
      </c>
      <c r="C249" s="336">
        <f>C248/C245</f>
        <v>3.166666667</v>
      </c>
      <c r="D249" s="331"/>
      <c r="E249" s="331">
        <v>5.0</v>
      </c>
      <c r="F249" s="336">
        <f>F248-C249</f>
        <v>22.16666667</v>
      </c>
      <c r="G249" s="336">
        <f>G248</f>
        <v>30.25</v>
      </c>
      <c r="H249" s="336">
        <v>1.0</v>
      </c>
      <c r="O249" s="4"/>
      <c r="P249" s="4"/>
      <c r="Q249" s="4"/>
      <c r="R249" s="4"/>
    </row>
    <row r="250">
      <c r="A250" s="428"/>
      <c r="B250" s="331"/>
      <c r="C250" s="331"/>
      <c r="D250" s="331"/>
      <c r="E250" s="336">
        <v>6.0</v>
      </c>
      <c r="F250" s="336">
        <f>F249-C249</f>
        <v>19</v>
      </c>
      <c r="G250" s="336">
        <f>G249-1</f>
        <v>29.25</v>
      </c>
      <c r="H250" s="336">
        <v>1.0</v>
      </c>
      <c r="O250" s="4"/>
      <c r="P250" s="4"/>
      <c r="Q250" s="4"/>
      <c r="R250" s="4"/>
    </row>
    <row r="251">
      <c r="A251" s="325"/>
      <c r="B251" s="240"/>
      <c r="C251" s="240"/>
      <c r="D251" s="240"/>
      <c r="E251" s="243">
        <v>7.0</v>
      </c>
      <c r="F251" s="243">
        <f>F250-C249</f>
        <v>15.83333333</v>
      </c>
      <c r="G251" s="336">
        <f>G250-2</f>
        <v>27.25</v>
      </c>
      <c r="H251" s="336">
        <v>2.0</v>
      </c>
      <c r="O251" s="4"/>
      <c r="P251" s="4"/>
      <c r="Q251" s="4"/>
      <c r="R251" s="4"/>
    </row>
    <row r="252">
      <c r="A252" s="325"/>
      <c r="B252" s="240"/>
      <c r="C252" s="240"/>
      <c r="D252" s="240"/>
      <c r="E252" s="243">
        <v>8.0</v>
      </c>
      <c r="F252" s="243">
        <f>F251-C249</f>
        <v>12.66666667</v>
      </c>
      <c r="G252" s="336">
        <f>G251-10.5</f>
        <v>16.75</v>
      </c>
      <c r="H252" s="440">
        <v>10.5</v>
      </c>
      <c r="O252" s="4"/>
      <c r="P252" s="4"/>
      <c r="Q252" s="4"/>
      <c r="R252" s="4"/>
    </row>
    <row r="253">
      <c r="A253" s="325"/>
      <c r="B253" s="240"/>
      <c r="C253" s="240"/>
      <c r="D253" s="240"/>
      <c r="E253" s="243">
        <v>9.0</v>
      </c>
      <c r="F253" s="243">
        <f>F252-C249</f>
        <v>9.5</v>
      </c>
      <c r="G253" s="336">
        <f>G252-1</f>
        <v>15.75</v>
      </c>
      <c r="H253" s="243">
        <v>1.0</v>
      </c>
      <c r="O253" s="4"/>
      <c r="P253" s="4"/>
      <c r="Q253" s="4"/>
      <c r="R253" s="4"/>
    </row>
    <row r="254">
      <c r="A254" s="325"/>
      <c r="B254" s="240"/>
      <c r="C254" s="240"/>
      <c r="D254" s="240"/>
      <c r="E254" s="243">
        <v>10.0</v>
      </c>
      <c r="F254" s="243">
        <f>F253-C249</f>
        <v>6.333333333</v>
      </c>
      <c r="G254" s="336">
        <f>G253</f>
        <v>15.75</v>
      </c>
      <c r="H254" s="243">
        <v>0.0</v>
      </c>
      <c r="O254" s="4"/>
      <c r="P254" s="4"/>
      <c r="Q254" s="4"/>
      <c r="R254" s="4"/>
    </row>
    <row r="255">
      <c r="A255" s="325"/>
      <c r="B255" s="240"/>
      <c r="C255" s="240"/>
      <c r="D255" s="240"/>
      <c r="E255" s="243">
        <v>11.0</v>
      </c>
      <c r="F255" s="243">
        <f>F254-C249</f>
        <v>3.166666667</v>
      </c>
      <c r="G255" s="336">
        <f>G254-1</f>
        <v>14.75</v>
      </c>
      <c r="H255" s="243">
        <v>1.0</v>
      </c>
      <c r="O255" s="4"/>
      <c r="P255" s="4"/>
      <c r="Q255" s="4"/>
      <c r="R255" s="4"/>
    </row>
    <row r="256">
      <c r="A256" s="325"/>
      <c r="B256" s="240"/>
      <c r="C256" s="240"/>
      <c r="D256" s="240"/>
      <c r="E256" s="243">
        <v>12.0</v>
      </c>
      <c r="F256" s="243">
        <f>F255-C249</f>
        <v>0</v>
      </c>
      <c r="G256" s="336">
        <f>G255-0</f>
        <v>14.75</v>
      </c>
      <c r="H256" s="243">
        <v>0.0</v>
      </c>
      <c r="O256" s="4"/>
      <c r="P256" s="4"/>
      <c r="Q256" s="4"/>
      <c r="R256" s="4"/>
    </row>
    <row r="257">
      <c r="G257" s="425" t="s">
        <v>793</v>
      </c>
      <c r="H257" s="438">
        <f>SUM(H244:H256)</f>
        <v>40.5</v>
      </c>
      <c r="O257" s="4"/>
      <c r="P257" s="4"/>
      <c r="Q257" s="4"/>
      <c r="R257" s="4"/>
    </row>
    <row r="258">
      <c r="G258" s="425" t="s">
        <v>794</v>
      </c>
      <c r="H258" s="426">
        <f>H257-C248</f>
        <v>2.5</v>
      </c>
      <c r="O258" s="4"/>
      <c r="P258" s="4"/>
      <c r="Q258" s="4"/>
      <c r="R258" s="4"/>
    </row>
    <row r="259">
      <c r="H259" s="379"/>
      <c r="O259" s="4"/>
      <c r="P259" s="4"/>
      <c r="Q259" s="4"/>
      <c r="R259" s="4"/>
    </row>
    <row r="260">
      <c r="A260" s="352" t="s">
        <v>687</v>
      </c>
      <c r="B260" s="353" t="s">
        <v>809</v>
      </c>
      <c r="C260" s="385"/>
      <c r="D260" s="353"/>
      <c r="E260" s="256"/>
      <c r="F260" s="256"/>
      <c r="G260" s="256"/>
      <c r="H260" s="379"/>
      <c r="O260" s="4"/>
      <c r="P260" s="4"/>
      <c r="Q260" s="4"/>
      <c r="R260" s="4"/>
    </row>
    <row r="261">
      <c r="A261" s="428"/>
      <c r="B261" s="355" t="s">
        <v>689</v>
      </c>
      <c r="C261" s="356">
        <v>44684.0</v>
      </c>
      <c r="D261" s="331"/>
      <c r="E261" s="355" t="s">
        <v>690</v>
      </c>
      <c r="F261" s="424" t="s">
        <v>692</v>
      </c>
      <c r="G261" s="424" t="s">
        <v>691</v>
      </c>
      <c r="H261" s="233" t="s">
        <v>791</v>
      </c>
      <c r="O261" s="4"/>
      <c r="P261" s="4"/>
      <c r="Q261" s="4"/>
      <c r="R261" s="4"/>
    </row>
    <row r="262">
      <c r="A262" s="428"/>
      <c r="B262" s="355" t="s">
        <v>694</v>
      </c>
      <c r="C262" s="356">
        <v>44691.0</v>
      </c>
      <c r="D262" s="331"/>
      <c r="E262" s="331">
        <v>0.0</v>
      </c>
      <c r="F262" s="336">
        <f>C266</f>
        <v>23.5</v>
      </c>
      <c r="G262" s="336">
        <f>C266</f>
        <v>23.5</v>
      </c>
      <c r="H262" s="235">
        <v>0.0</v>
      </c>
      <c r="O262" s="4"/>
      <c r="P262" s="4"/>
      <c r="Q262" s="4"/>
      <c r="R262" s="4"/>
    </row>
    <row r="263">
      <c r="A263" s="428"/>
      <c r="B263" s="355" t="s">
        <v>695</v>
      </c>
      <c r="C263" s="336">
        <f>C262-C261+1</f>
        <v>8</v>
      </c>
      <c r="D263" s="331"/>
      <c r="E263" s="331">
        <v>1.0</v>
      </c>
      <c r="F263" s="336">
        <f>F262-C267</f>
        <v>20.5625</v>
      </c>
      <c r="G263" s="336">
        <f>G262-0.5</f>
        <v>23</v>
      </c>
      <c r="H263" s="437">
        <v>2.0</v>
      </c>
      <c r="O263" s="4"/>
      <c r="P263" s="4"/>
      <c r="Q263" s="4"/>
      <c r="R263" s="4"/>
    </row>
    <row r="264">
      <c r="A264" s="428"/>
      <c r="B264" s="355"/>
      <c r="C264" s="331"/>
      <c r="D264" s="331"/>
      <c r="E264" s="331">
        <v>2.0</v>
      </c>
      <c r="F264" s="336">
        <f>F263-C267</f>
        <v>17.625</v>
      </c>
      <c r="G264" s="336">
        <f>G263-3.5</f>
        <v>19.5</v>
      </c>
      <c r="H264" s="336">
        <v>4.5</v>
      </c>
      <c r="O264" s="4"/>
      <c r="P264" s="4"/>
      <c r="Q264" s="4"/>
      <c r="R264" s="4"/>
    </row>
    <row r="265">
      <c r="A265" s="428"/>
      <c r="B265" s="424" t="s">
        <v>792</v>
      </c>
      <c r="C265" s="336">
        <v>27.0</v>
      </c>
      <c r="D265" s="331"/>
      <c r="E265" s="331">
        <v>3.0</v>
      </c>
      <c r="F265" s="336">
        <f>F264-C267</f>
        <v>14.6875</v>
      </c>
      <c r="G265" s="336">
        <f>G264-3</f>
        <v>16.5</v>
      </c>
      <c r="H265" s="336">
        <v>2.75</v>
      </c>
      <c r="O265" s="4"/>
      <c r="P265" s="4"/>
      <c r="Q265" s="4"/>
      <c r="R265" s="4"/>
    </row>
    <row r="266">
      <c r="A266" s="428"/>
      <c r="B266" s="355" t="s">
        <v>698</v>
      </c>
      <c r="C266" s="336">
        <v>23.5</v>
      </c>
      <c r="D266" s="331"/>
      <c r="E266" s="331">
        <v>4.0</v>
      </c>
      <c r="F266" s="336">
        <f>F265-C267</f>
        <v>11.75</v>
      </c>
      <c r="G266" s="336">
        <f>G265-5.25</f>
        <v>11.25</v>
      </c>
      <c r="H266" s="336">
        <v>5.75</v>
      </c>
      <c r="O266" s="4"/>
      <c r="P266" s="4"/>
      <c r="Q266" s="4"/>
      <c r="R266" s="4"/>
    </row>
    <row r="267">
      <c r="A267" s="428"/>
      <c r="B267" s="355" t="s">
        <v>699</v>
      </c>
      <c r="C267" s="336">
        <f>C266/C263</f>
        <v>2.9375</v>
      </c>
      <c r="D267" s="331"/>
      <c r="E267" s="331">
        <v>5.0</v>
      </c>
      <c r="F267" s="336">
        <f>F266-C267</f>
        <v>8.8125</v>
      </c>
      <c r="G267" s="336">
        <f>G266-3.5</f>
        <v>7.75</v>
      </c>
      <c r="H267" s="336">
        <v>4.5</v>
      </c>
      <c r="O267" s="4"/>
      <c r="P267" s="4"/>
      <c r="Q267" s="4"/>
      <c r="R267" s="4"/>
    </row>
    <row r="268">
      <c r="A268" s="428"/>
      <c r="B268" s="331"/>
      <c r="C268" s="331"/>
      <c r="D268" s="331"/>
      <c r="E268" s="336">
        <v>6.0</v>
      </c>
      <c r="F268" s="336">
        <f>F267-C267</f>
        <v>5.875</v>
      </c>
      <c r="G268" s="336">
        <f>G267-0.5</f>
        <v>7.25</v>
      </c>
      <c r="H268" s="336">
        <v>1.0</v>
      </c>
      <c r="O268" s="4"/>
      <c r="P268" s="4"/>
      <c r="Q268" s="4"/>
      <c r="R268" s="4"/>
    </row>
    <row r="269">
      <c r="A269" s="325"/>
      <c r="B269" s="240"/>
      <c r="C269" s="240"/>
      <c r="D269" s="240"/>
      <c r="E269" s="243">
        <v>7.0</v>
      </c>
      <c r="F269" s="243">
        <f>F268-C267</f>
        <v>2.9375</v>
      </c>
      <c r="G269" s="336">
        <f>G268-3.75</f>
        <v>3.5</v>
      </c>
      <c r="H269" s="336">
        <v>2.5</v>
      </c>
      <c r="O269" s="4"/>
      <c r="P269" s="4"/>
      <c r="Q269" s="4"/>
      <c r="R269" s="4"/>
    </row>
    <row r="270">
      <c r="A270" s="325"/>
      <c r="B270" s="240"/>
      <c r="C270" s="240"/>
      <c r="D270" s="240"/>
      <c r="E270" s="243">
        <v>8.0</v>
      </c>
      <c r="F270" s="243">
        <f>F269-C267</f>
        <v>0</v>
      </c>
      <c r="G270" s="336">
        <f>G269-3.5</f>
        <v>0</v>
      </c>
      <c r="H270" s="440">
        <v>2.0</v>
      </c>
      <c r="O270" s="4"/>
      <c r="P270" s="4"/>
      <c r="Q270" s="4"/>
      <c r="R270" s="4"/>
    </row>
    <row r="271">
      <c r="A271" s="325"/>
      <c r="B271" s="240"/>
      <c r="C271" s="240"/>
      <c r="D271" s="240"/>
      <c r="G271" s="425" t="s">
        <v>793</v>
      </c>
      <c r="H271" s="438">
        <f>SUM(H262:H270)</f>
        <v>25</v>
      </c>
      <c r="O271" s="4"/>
      <c r="P271" s="4"/>
      <c r="Q271" s="4"/>
      <c r="R271" s="4"/>
    </row>
    <row r="272">
      <c r="A272" s="325"/>
      <c r="B272" s="240"/>
      <c r="C272" s="240"/>
      <c r="D272" s="240"/>
      <c r="G272" s="425" t="s">
        <v>794</v>
      </c>
      <c r="H272" s="426">
        <f>H271-C266</f>
        <v>1.5</v>
      </c>
      <c r="O272" s="4"/>
      <c r="P272" s="4"/>
      <c r="Q272" s="4"/>
      <c r="R272" s="4"/>
    </row>
    <row r="273">
      <c r="H273" s="379"/>
      <c r="O273" s="4"/>
      <c r="P273" s="4"/>
      <c r="Q273" s="4"/>
      <c r="R273" s="4"/>
    </row>
    <row r="274">
      <c r="H274" s="379"/>
      <c r="O274" s="4"/>
      <c r="P274" s="4"/>
      <c r="Q274" s="4"/>
      <c r="R274" s="4"/>
    </row>
    <row r="275">
      <c r="H275" s="379"/>
      <c r="O275" s="4"/>
      <c r="P275" s="4"/>
      <c r="Q275" s="4"/>
      <c r="R275" s="4"/>
    </row>
    <row r="276">
      <c r="H276" s="379"/>
      <c r="O276" s="4"/>
      <c r="P276" s="4"/>
      <c r="Q276" s="4"/>
      <c r="R276" s="4"/>
    </row>
    <row r="277">
      <c r="H277" s="379"/>
      <c r="O277" s="4"/>
      <c r="P277" s="4"/>
      <c r="Q277" s="4"/>
      <c r="R277" s="4"/>
    </row>
    <row r="278">
      <c r="H278" s="379"/>
      <c r="O278" s="4"/>
      <c r="P278" s="4"/>
      <c r="Q278" s="4"/>
      <c r="R278" s="4"/>
    </row>
    <row r="279">
      <c r="H279" s="379"/>
      <c r="O279" s="4"/>
      <c r="P279" s="4"/>
      <c r="Q279" s="4"/>
      <c r="R279" s="4"/>
    </row>
    <row r="280">
      <c r="H280" s="379"/>
      <c r="O280" s="4"/>
      <c r="P280" s="4"/>
      <c r="Q280" s="4"/>
      <c r="R280" s="4"/>
    </row>
    <row r="281">
      <c r="H281" s="379"/>
      <c r="O281" s="4"/>
      <c r="P281" s="4"/>
      <c r="Q281" s="4"/>
      <c r="R281" s="4"/>
    </row>
    <row r="282">
      <c r="H282" s="379"/>
      <c r="O282" s="4"/>
      <c r="P282" s="4"/>
      <c r="Q282" s="4"/>
      <c r="R282" s="4"/>
    </row>
    <row r="283">
      <c r="H283" s="379"/>
      <c r="O283" s="4"/>
      <c r="P283" s="4"/>
      <c r="Q283" s="4"/>
      <c r="R283" s="4"/>
    </row>
    <row r="284">
      <c r="H284" s="379"/>
      <c r="O284" s="4"/>
      <c r="P284" s="4"/>
      <c r="Q284" s="4"/>
      <c r="R284" s="4"/>
    </row>
    <row r="285">
      <c r="H285" s="379"/>
      <c r="O285" s="4"/>
      <c r="P285" s="4"/>
      <c r="Q285" s="4"/>
      <c r="R285" s="4"/>
    </row>
    <row r="286">
      <c r="H286" s="379"/>
      <c r="O286" s="4"/>
      <c r="P286" s="4"/>
      <c r="Q286" s="4"/>
      <c r="R286" s="4"/>
    </row>
    <row r="287">
      <c r="H287" s="379"/>
      <c r="O287" s="4"/>
      <c r="P287" s="4"/>
      <c r="Q287" s="4"/>
      <c r="R287" s="4"/>
    </row>
    <row r="288">
      <c r="H288" s="379"/>
      <c r="O288" s="4"/>
      <c r="P288" s="4"/>
      <c r="Q288" s="4"/>
      <c r="R288" s="4"/>
    </row>
    <row r="289">
      <c r="H289" s="379"/>
      <c r="O289" s="4"/>
      <c r="P289" s="4"/>
      <c r="Q289" s="4"/>
      <c r="R289" s="4"/>
    </row>
    <row r="290">
      <c r="H290" s="379"/>
      <c r="O290" s="4"/>
      <c r="P290" s="4"/>
      <c r="Q290" s="4"/>
      <c r="R290" s="4"/>
    </row>
    <row r="291">
      <c r="H291" s="379"/>
      <c r="O291" s="4"/>
      <c r="P291" s="4"/>
      <c r="Q291" s="4"/>
      <c r="R291" s="4"/>
    </row>
    <row r="292">
      <c r="H292" s="379"/>
      <c r="O292" s="4"/>
      <c r="P292" s="4"/>
      <c r="Q292" s="4"/>
      <c r="R292" s="4"/>
    </row>
    <row r="293">
      <c r="H293" s="379"/>
      <c r="O293" s="4"/>
      <c r="P293" s="4"/>
      <c r="Q293" s="4"/>
      <c r="R293" s="4"/>
    </row>
    <row r="294">
      <c r="H294" s="379"/>
      <c r="O294" s="4"/>
      <c r="P294" s="4"/>
      <c r="Q294" s="4"/>
      <c r="R294" s="4"/>
    </row>
    <row r="295">
      <c r="H295" s="379"/>
      <c r="O295" s="4"/>
      <c r="P295" s="4"/>
      <c r="Q295" s="4"/>
      <c r="R295" s="4"/>
    </row>
    <row r="296">
      <c r="H296" s="379"/>
      <c r="O296" s="4"/>
      <c r="P296" s="4"/>
      <c r="Q296" s="4"/>
      <c r="R296" s="4"/>
    </row>
    <row r="297">
      <c r="H297" s="379"/>
      <c r="O297" s="4"/>
      <c r="P297" s="4"/>
      <c r="Q297" s="4"/>
      <c r="R297" s="4"/>
    </row>
    <row r="298">
      <c r="H298" s="379"/>
      <c r="O298" s="4"/>
      <c r="P298" s="4"/>
      <c r="Q298" s="4"/>
      <c r="R298" s="4"/>
    </row>
    <row r="299">
      <c r="H299" s="379"/>
      <c r="O299" s="4"/>
      <c r="P299" s="4"/>
      <c r="Q299" s="4"/>
      <c r="R299" s="4"/>
    </row>
    <row r="300">
      <c r="H300" s="379"/>
      <c r="O300" s="4"/>
      <c r="P300" s="4"/>
      <c r="Q300" s="4"/>
      <c r="R300" s="4"/>
    </row>
    <row r="301">
      <c r="H301" s="379"/>
      <c r="O301" s="4"/>
      <c r="P301" s="4"/>
      <c r="Q301" s="4"/>
      <c r="R301" s="4"/>
    </row>
    <row r="302">
      <c r="H302" s="379"/>
      <c r="O302" s="4"/>
      <c r="P302" s="4"/>
      <c r="Q302" s="4"/>
      <c r="R302" s="4"/>
    </row>
    <row r="303">
      <c r="H303" s="379"/>
      <c r="O303" s="4"/>
      <c r="P303" s="4"/>
      <c r="Q303" s="4"/>
      <c r="R303" s="4"/>
    </row>
    <row r="304">
      <c r="H304" s="379"/>
      <c r="O304" s="4"/>
      <c r="P304" s="4"/>
      <c r="Q304" s="4"/>
      <c r="R304" s="4"/>
    </row>
    <row r="305">
      <c r="H305" s="379"/>
      <c r="O305" s="4"/>
      <c r="P305" s="4"/>
      <c r="Q305" s="4"/>
      <c r="R305" s="4"/>
    </row>
    <row r="306">
      <c r="H306" s="379"/>
      <c r="O306" s="4"/>
      <c r="P306" s="4"/>
      <c r="Q306" s="4"/>
      <c r="R306" s="4"/>
    </row>
    <row r="307">
      <c r="H307" s="379"/>
      <c r="O307" s="4"/>
      <c r="P307" s="4"/>
      <c r="Q307" s="4"/>
      <c r="R307" s="4"/>
    </row>
    <row r="308">
      <c r="H308" s="379"/>
      <c r="O308" s="4"/>
      <c r="P308" s="4"/>
      <c r="Q308" s="4"/>
      <c r="R308" s="4"/>
    </row>
    <row r="309">
      <c r="H309" s="379"/>
      <c r="O309" s="4"/>
      <c r="P309" s="4"/>
      <c r="Q309" s="4"/>
      <c r="R309" s="4"/>
    </row>
    <row r="310">
      <c r="H310" s="379"/>
      <c r="O310" s="4"/>
      <c r="P310" s="4"/>
      <c r="Q310" s="4"/>
      <c r="R310" s="4"/>
    </row>
    <row r="311">
      <c r="H311" s="379"/>
      <c r="O311" s="4"/>
      <c r="P311" s="4"/>
      <c r="Q311" s="4"/>
      <c r="R311" s="4"/>
    </row>
    <row r="312">
      <c r="H312" s="379"/>
      <c r="O312" s="4"/>
      <c r="P312" s="4"/>
      <c r="Q312" s="4"/>
      <c r="R312" s="4"/>
    </row>
    <row r="313">
      <c r="H313" s="379"/>
      <c r="O313" s="4"/>
      <c r="P313" s="4"/>
      <c r="Q313" s="4"/>
      <c r="R313" s="4"/>
    </row>
    <row r="314">
      <c r="H314" s="379"/>
      <c r="O314" s="4"/>
      <c r="P314" s="4"/>
      <c r="Q314" s="4"/>
      <c r="R314" s="4"/>
    </row>
    <row r="315">
      <c r="H315" s="379"/>
      <c r="O315" s="4"/>
      <c r="P315" s="4"/>
      <c r="Q315" s="4"/>
      <c r="R315" s="4"/>
    </row>
    <row r="316">
      <c r="H316" s="379"/>
      <c r="O316" s="4"/>
      <c r="P316" s="4"/>
      <c r="Q316" s="4"/>
      <c r="R316" s="4"/>
    </row>
    <row r="317">
      <c r="H317" s="379"/>
      <c r="O317" s="4"/>
      <c r="P317" s="4"/>
      <c r="Q317" s="4"/>
      <c r="R317" s="4"/>
    </row>
    <row r="318">
      <c r="H318" s="379"/>
      <c r="O318" s="4"/>
      <c r="P318" s="4"/>
      <c r="Q318" s="4"/>
      <c r="R318" s="4"/>
    </row>
    <row r="319">
      <c r="H319" s="379"/>
      <c r="O319" s="4"/>
      <c r="P319" s="4"/>
      <c r="Q319" s="4"/>
      <c r="R319" s="4"/>
    </row>
    <row r="320">
      <c r="H320" s="379"/>
      <c r="O320" s="4"/>
      <c r="P320" s="4"/>
      <c r="Q320" s="4"/>
      <c r="R320" s="4"/>
    </row>
    <row r="321">
      <c r="H321" s="379"/>
      <c r="O321" s="4"/>
      <c r="P321" s="4"/>
      <c r="Q321" s="4"/>
      <c r="R321" s="4"/>
    </row>
    <row r="322">
      <c r="H322" s="379"/>
      <c r="O322" s="4"/>
      <c r="P322" s="4"/>
      <c r="Q322" s="4"/>
      <c r="R322" s="4"/>
    </row>
    <row r="323">
      <c r="H323" s="379"/>
      <c r="O323" s="4"/>
      <c r="P323" s="4"/>
      <c r="Q323" s="4"/>
      <c r="R323" s="4"/>
    </row>
    <row r="324">
      <c r="H324" s="379"/>
      <c r="O324" s="4"/>
      <c r="P324" s="4"/>
      <c r="Q324" s="4"/>
      <c r="R324" s="4"/>
    </row>
    <row r="325">
      <c r="H325" s="379"/>
      <c r="O325" s="4"/>
      <c r="P325" s="4"/>
      <c r="Q325" s="4"/>
      <c r="R325" s="4"/>
    </row>
    <row r="326">
      <c r="H326" s="379"/>
      <c r="O326" s="4"/>
      <c r="P326" s="4"/>
      <c r="Q326" s="4"/>
      <c r="R326" s="4"/>
    </row>
    <row r="327">
      <c r="H327" s="379"/>
      <c r="O327" s="4"/>
      <c r="P327" s="4"/>
      <c r="Q327" s="4"/>
      <c r="R327" s="4"/>
    </row>
    <row r="328">
      <c r="H328" s="379"/>
      <c r="O328" s="4"/>
      <c r="P328" s="4"/>
      <c r="Q328" s="4"/>
      <c r="R328" s="4"/>
    </row>
    <row r="329">
      <c r="H329" s="379"/>
      <c r="O329" s="4"/>
      <c r="P329" s="4"/>
      <c r="Q329" s="4"/>
      <c r="R329" s="4"/>
    </row>
    <row r="330">
      <c r="H330" s="379"/>
      <c r="O330" s="4"/>
      <c r="P330" s="4"/>
      <c r="Q330" s="4"/>
      <c r="R330" s="4"/>
    </row>
    <row r="331">
      <c r="H331" s="379"/>
      <c r="O331" s="4"/>
      <c r="P331" s="4"/>
      <c r="Q331" s="4"/>
      <c r="R331" s="4"/>
    </row>
    <row r="332">
      <c r="H332" s="379"/>
      <c r="O332" s="4"/>
      <c r="P332" s="4"/>
      <c r="Q332" s="4"/>
      <c r="R332" s="4"/>
    </row>
    <row r="333">
      <c r="H333" s="379"/>
      <c r="O333" s="4"/>
      <c r="P333" s="4"/>
      <c r="Q333" s="4"/>
      <c r="R333" s="4"/>
    </row>
    <row r="334">
      <c r="H334" s="379"/>
      <c r="O334" s="4"/>
      <c r="P334" s="4"/>
      <c r="Q334" s="4"/>
      <c r="R334" s="4"/>
    </row>
    <row r="335">
      <c r="H335" s="379"/>
      <c r="O335" s="4"/>
      <c r="P335" s="4"/>
      <c r="Q335" s="4"/>
      <c r="R335" s="4"/>
    </row>
    <row r="336">
      <c r="H336" s="379"/>
      <c r="O336" s="4"/>
      <c r="P336" s="4"/>
      <c r="Q336" s="4"/>
      <c r="R336" s="4"/>
    </row>
    <row r="337">
      <c r="H337" s="379"/>
      <c r="O337" s="4"/>
      <c r="P337" s="4"/>
      <c r="Q337" s="4"/>
      <c r="R337" s="4"/>
    </row>
    <row r="338">
      <c r="H338" s="379"/>
      <c r="O338" s="4"/>
      <c r="P338" s="4"/>
      <c r="Q338" s="4"/>
      <c r="R338" s="4"/>
    </row>
    <row r="339">
      <c r="H339" s="379"/>
      <c r="O339" s="4"/>
      <c r="P339" s="4"/>
      <c r="Q339" s="4"/>
      <c r="R339" s="4"/>
    </row>
    <row r="340">
      <c r="H340" s="379"/>
      <c r="O340" s="4"/>
      <c r="P340" s="4"/>
      <c r="Q340" s="4"/>
      <c r="R340" s="4"/>
    </row>
    <row r="341">
      <c r="H341" s="379"/>
      <c r="O341" s="4"/>
      <c r="P341" s="4"/>
      <c r="Q341" s="4"/>
      <c r="R341" s="4"/>
    </row>
    <row r="342">
      <c r="H342" s="379"/>
      <c r="O342" s="4"/>
      <c r="P342" s="4"/>
      <c r="Q342" s="4"/>
      <c r="R342" s="4"/>
    </row>
    <row r="343">
      <c r="H343" s="379"/>
      <c r="O343" s="4"/>
      <c r="P343" s="4"/>
      <c r="Q343" s="4"/>
      <c r="R343" s="4"/>
    </row>
    <row r="344">
      <c r="H344" s="379"/>
      <c r="O344" s="4"/>
      <c r="P344" s="4"/>
      <c r="Q344" s="4"/>
      <c r="R344" s="4"/>
    </row>
    <row r="345">
      <c r="H345" s="379"/>
      <c r="O345" s="4"/>
      <c r="P345" s="4"/>
      <c r="Q345" s="4"/>
      <c r="R345" s="4"/>
    </row>
    <row r="346">
      <c r="H346" s="379"/>
      <c r="O346" s="4"/>
      <c r="P346" s="4"/>
      <c r="Q346" s="4"/>
      <c r="R346" s="4"/>
    </row>
    <row r="347">
      <c r="H347" s="379"/>
      <c r="O347" s="4"/>
      <c r="P347" s="4"/>
      <c r="Q347" s="4"/>
      <c r="R347" s="4"/>
    </row>
    <row r="348">
      <c r="H348" s="379"/>
      <c r="O348" s="4"/>
      <c r="P348" s="4"/>
      <c r="Q348" s="4"/>
      <c r="R348" s="4"/>
    </row>
    <row r="349">
      <c r="H349" s="379"/>
      <c r="O349" s="4"/>
      <c r="P349" s="4"/>
      <c r="Q349" s="4"/>
      <c r="R349" s="4"/>
    </row>
    <row r="350">
      <c r="H350" s="379"/>
      <c r="O350" s="4"/>
      <c r="P350" s="4"/>
      <c r="Q350" s="4"/>
      <c r="R350" s="4"/>
    </row>
    <row r="351">
      <c r="H351" s="379"/>
      <c r="O351" s="4"/>
      <c r="P351" s="4"/>
      <c r="Q351" s="4"/>
      <c r="R351" s="4"/>
    </row>
    <row r="352">
      <c r="H352" s="379"/>
      <c r="O352" s="4"/>
      <c r="P352" s="4"/>
      <c r="Q352" s="4"/>
      <c r="R352" s="4"/>
    </row>
    <row r="353">
      <c r="H353" s="379"/>
      <c r="O353" s="4"/>
      <c r="P353" s="4"/>
      <c r="Q353" s="4"/>
      <c r="R353" s="4"/>
    </row>
    <row r="354">
      <c r="H354" s="379"/>
      <c r="O354" s="4"/>
      <c r="P354" s="4"/>
      <c r="Q354" s="4"/>
      <c r="R354" s="4"/>
    </row>
    <row r="355">
      <c r="H355" s="379"/>
      <c r="O355" s="4"/>
      <c r="P355" s="4"/>
      <c r="Q355" s="4"/>
      <c r="R355" s="4"/>
    </row>
    <row r="356">
      <c r="H356" s="379"/>
      <c r="O356" s="4"/>
      <c r="P356" s="4"/>
      <c r="Q356" s="4"/>
      <c r="R356" s="4"/>
    </row>
    <row r="357">
      <c r="H357" s="379"/>
      <c r="O357" s="4"/>
      <c r="P357" s="4"/>
      <c r="Q357" s="4"/>
      <c r="R357" s="4"/>
    </row>
    <row r="358">
      <c r="H358" s="379"/>
      <c r="O358" s="4"/>
      <c r="P358" s="4"/>
      <c r="Q358" s="4"/>
      <c r="R358" s="4"/>
    </row>
    <row r="359">
      <c r="H359" s="379"/>
      <c r="O359" s="4"/>
      <c r="P359" s="4"/>
      <c r="Q359" s="4"/>
      <c r="R359" s="4"/>
    </row>
    <row r="360">
      <c r="H360" s="379"/>
      <c r="O360" s="4"/>
      <c r="P360" s="4"/>
      <c r="Q360" s="4"/>
      <c r="R360" s="4"/>
    </row>
    <row r="361">
      <c r="H361" s="379"/>
      <c r="O361" s="4"/>
      <c r="P361" s="4"/>
      <c r="Q361" s="4"/>
      <c r="R361" s="4"/>
    </row>
    <row r="362">
      <c r="H362" s="379"/>
      <c r="O362" s="4"/>
      <c r="P362" s="4"/>
      <c r="Q362" s="4"/>
      <c r="R362" s="4"/>
    </row>
    <row r="363">
      <c r="H363" s="379"/>
      <c r="O363" s="4"/>
      <c r="P363" s="4"/>
      <c r="Q363" s="4"/>
      <c r="R363" s="4"/>
    </row>
    <row r="364">
      <c r="H364" s="379"/>
      <c r="O364" s="4"/>
      <c r="P364" s="4"/>
      <c r="Q364" s="4"/>
      <c r="R364" s="4"/>
    </row>
    <row r="365">
      <c r="H365" s="379"/>
      <c r="O365" s="4"/>
      <c r="P365" s="4"/>
      <c r="Q365" s="4"/>
      <c r="R365" s="4"/>
    </row>
    <row r="366">
      <c r="H366" s="379"/>
      <c r="O366" s="4"/>
      <c r="P366" s="4"/>
      <c r="Q366" s="4"/>
      <c r="R366" s="4"/>
    </row>
    <row r="367">
      <c r="H367" s="379"/>
      <c r="O367" s="4"/>
      <c r="P367" s="4"/>
      <c r="Q367" s="4"/>
      <c r="R367" s="4"/>
    </row>
    <row r="368">
      <c r="H368" s="379"/>
      <c r="O368" s="4"/>
      <c r="P368" s="4"/>
      <c r="Q368" s="4"/>
      <c r="R368" s="4"/>
    </row>
    <row r="369">
      <c r="H369" s="379"/>
      <c r="O369" s="4"/>
      <c r="P369" s="4"/>
      <c r="Q369" s="4"/>
      <c r="R369" s="4"/>
    </row>
    <row r="370">
      <c r="H370" s="379"/>
      <c r="O370" s="4"/>
      <c r="P370" s="4"/>
      <c r="Q370" s="4"/>
      <c r="R370" s="4"/>
    </row>
    <row r="371">
      <c r="H371" s="379"/>
      <c r="O371" s="4"/>
      <c r="P371" s="4"/>
      <c r="Q371" s="4"/>
      <c r="R371" s="4"/>
    </row>
    <row r="372">
      <c r="H372" s="379"/>
      <c r="O372" s="4"/>
      <c r="P372" s="4"/>
      <c r="Q372" s="4"/>
      <c r="R372" s="4"/>
    </row>
    <row r="373">
      <c r="H373" s="379"/>
      <c r="O373" s="4"/>
      <c r="P373" s="4"/>
      <c r="Q373" s="4"/>
      <c r="R373" s="4"/>
    </row>
    <row r="374">
      <c r="H374" s="379"/>
      <c r="O374" s="4"/>
      <c r="P374" s="4"/>
      <c r="Q374" s="4"/>
      <c r="R374" s="4"/>
    </row>
    <row r="375">
      <c r="H375" s="379"/>
      <c r="O375" s="4"/>
      <c r="P375" s="4"/>
      <c r="Q375" s="4"/>
      <c r="R375" s="4"/>
    </row>
    <row r="376">
      <c r="H376" s="379"/>
      <c r="O376" s="4"/>
      <c r="P376" s="4"/>
      <c r="Q376" s="4"/>
      <c r="R376" s="4"/>
    </row>
    <row r="377">
      <c r="H377" s="379"/>
      <c r="O377" s="4"/>
      <c r="P377" s="4"/>
      <c r="Q377" s="4"/>
      <c r="R377" s="4"/>
    </row>
    <row r="378">
      <c r="H378" s="379"/>
      <c r="O378" s="4"/>
      <c r="P378" s="4"/>
      <c r="Q378" s="4"/>
      <c r="R378" s="4"/>
    </row>
    <row r="379">
      <c r="H379" s="379"/>
      <c r="O379" s="4"/>
      <c r="P379" s="4"/>
      <c r="Q379" s="4"/>
      <c r="R379" s="4"/>
    </row>
    <row r="380">
      <c r="H380" s="379"/>
      <c r="O380" s="4"/>
      <c r="P380" s="4"/>
      <c r="Q380" s="4"/>
      <c r="R380" s="4"/>
    </row>
    <row r="381">
      <c r="H381" s="379"/>
      <c r="O381" s="4"/>
      <c r="P381" s="4"/>
      <c r="Q381" s="4"/>
      <c r="R381" s="4"/>
    </row>
    <row r="382">
      <c r="H382" s="379"/>
      <c r="O382" s="4"/>
      <c r="P382" s="4"/>
      <c r="Q382" s="4"/>
      <c r="R382" s="4"/>
    </row>
    <row r="383">
      <c r="H383" s="379"/>
      <c r="O383" s="4"/>
      <c r="P383" s="4"/>
      <c r="Q383" s="4"/>
      <c r="R383" s="4"/>
    </row>
    <row r="384">
      <c r="H384" s="379"/>
      <c r="O384" s="4"/>
      <c r="P384" s="4"/>
      <c r="Q384" s="4"/>
      <c r="R384" s="4"/>
    </row>
    <row r="385">
      <c r="H385" s="379"/>
      <c r="O385" s="4"/>
      <c r="P385" s="4"/>
      <c r="Q385" s="4"/>
      <c r="R385" s="4"/>
    </row>
    <row r="386">
      <c r="H386" s="379"/>
      <c r="O386" s="4"/>
      <c r="P386" s="4"/>
      <c r="Q386" s="4"/>
      <c r="R386" s="4"/>
    </row>
    <row r="387">
      <c r="H387" s="379"/>
      <c r="O387" s="4"/>
      <c r="P387" s="4"/>
      <c r="Q387" s="4"/>
      <c r="R387" s="4"/>
    </row>
    <row r="388">
      <c r="H388" s="379"/>
      <c r="O388" s="4"/>
      <c r="P388" s="4"/>
      <c r="Q388" s="4"/>
      <c r="R388" s="4"/>
    </row>
    <row r="389">
      <c r="H389" s="379"/>
      <c r="O389" s="4"/>
      <c r="P389" s="4"/>
      <c r="Q389" s="4"/>
      <c r="R389" s="4"/>
    </row>
    <row r="390">
      <c r="H390" s="379"/>
      <c r="O390" s="4"/>
      <c r="P390" s="4"/>
      <c r="Q390" s="4"/>
      <c r="R390" s="4"/>
    </row>
    <row r="391">
      <c r="H391" s="379"/>
      <c r="O391" s="4"/>
      <c r="P391" s="4"/>
      <c r="Q391" s="4"/>
      <c r="R391" s="4"/>
    </row>
    <row r="392">
      <c r="H392" s="379"/>
      <c r="O392" s="4"/>
      <c r="P392" s="4"/>
      <c r="Q392" s="4"/>
      <c r="R392" s="4"/>
    </row>
    <row r="393">
      <c r="H393" s="379"/>
      <c r="O393" s="4"/>
      <c r="P393" s="4"/>
      <c r="Q393" s="4"/>
      <c r="R393" s="4"/>
    </row>
    <row r="394">
      <c r="H394" s="379"/>
      <c r="O394" s="4"/>
      <c r="P394" s="4"/>
      <c r="Q394" s="4"/>
      <c r="R394" s="4"/>
    </row>
    <row r="395">
      <c r="H395" s="379"/>
      <c r="O395" s="4"/>
      <c r="P395" s="4"/>
      <c r="Q395" s="4"/>
      <c r="R395" s="4"/>
    </row>
    <row r="396">
      <c r="H396" s="379"/>
      <c r="O396" s="4"/>
      <c r="P396" s="4"/>
      <c r="Q396" s="4"/>
      <c r="R396" s="4"/>
    </row>
    <row r="397">
      <c r="H397" s="379"/>
      <c r="O397" s="4"/>
      <c r="P397" s="4"/>
      <c r="Q397" s="4"/>
      <c r="R397" s="4"/>
    </row>
    <row r="398">
      <c r="H398" s="379"/>
      <c r="O398" s="4"/>
      <c r="P398" s="4"/>
      <c r="Q398" s="4"/>
      <c r="R398" s="4"/>
    </row>
    <row r="399">
      <c r="H399" s="379"/>
      <c r="O399" s="4"/>
      <c r="P399" s="4"/>
      <c r="Q399" s="4"/>
      <c r="R399" s="4"/>
    </row>
    <row r="400">
      <c r="H400" s="379"/>
      <c r="O400" s="4"/>
      <c r="P400" s="4"/>
      <c r="Q400" s="4"/>
      <c r="R400" s="4"/>
    </row>
    <row r="401">
      <c r="H401" s="379"/>
      <c r="O401" s="4"/>
      <c r="P401" s="4"/>
      <c r="Q401" s="4"/>
      <c r="R401" s="4"/>
    </row>
    <row r="402">
      <c r="H402" s="379"/>
      <c r="O402" s="4"/>
      <c r="P402" s="4"/>
      <c r="Q402" s="4"/>
      <c r="R402" s="4"/>
    </row>
    <row r="403">
      <c r="H403" s="379"/>
      <c r="O403" s="4"/>
      <c r="P403" s="4"/>
      <c r="Q403" s="4"/>
      <c r="R403" s="4"/>
    </row>
    <row r="404">
      <c r="H404" s="379"/>
      <c r="O404" s="4"/>
      <c r="P404" s="4"/>
      <c r="Q404" s="4"/>
      <c r="R404" s="4"/>
    </row>
    <row r="405">
      <c r="H405" s="379"/>
      <c r="O405" s="4"/>
      <c r="P405" s="4"/>
      <c r="Q405" s="4"/>
      <c r="R405" s="4"/>
    </row>
    <row r="406">
      <c r="H406" s="379"/>
      <c r="O406" s="4"/>
      <c r="P406" s="4"/>
      <c r="Q406" s="4"/>
      <c r="R406" s="4"/>
    </row>
    <row r="407">
      <c r="H407" s="379"/>
      <c r="O407" s="4"/>
      <c r="P407" s="4"/>
      <c r="Q407" s="4"/>
      <c r="R407" s="4"/>
    </row>
    <row r="408">
      <c r="H408" s="379"/>
      <c r="O408" s="4"/>
      <c r="P408" s="4"/>
      <c r="Q408" s="4"/>
      <c r="R408" s="4"/>
    </row>
    <row r="409">
      <c r="H409" s="379"/>
      <c r="O409" s="4"/>
      <c r="P409" s="4"/>
      <c r="Q409" s="4"/>
      <c r="R409" s="4"/>
    </row>
    <row r="410">
      <c r="H410" s="379"/>
      <c r="O410" s="4"/>
      <c r="P410" s="4"/>
      <c r="Q410" s="4"/>
      <c r="R410" s="4"/>
    </row>
    <row r="411">
      <c r="H411" s="379"/>
      <c r="O411" s="4"/>
      <c r="P411" s="4"/>
      <c r="Q411" s="4"/>
      <c r="R411" s="4"/>
    </row>
    <row r="412">
      <c r="H412" s="379"/>
      <c r="O412" s="4"/>
      <c r="P412" s="4"/>
      <c r="Q412" s="4"/>
      <c r="R412" s="4"/>
    </row>
    <row r="413">
      <c r="H413" s="379"/>
      <c r="O413" s="4"/>
      <c r="P413" s="4"/>
      <c r="Q413" s="4"/>
      <c r="R413" s="4"/>
    </row>
    <row r="414">
      <c r="H414" s="379"/>
      <c r="O414" s="4"/>
      <c r="P414" s="4"/>
      <c r="Q414" s="4"/>
      <c r="R414" s="4"/>
    </row>
    <row r="415">
      <c r="H415" s="379"/>
      <c r="O415" s="4"/>
      <c r="P415" s="4"/>
      <c r="Q415" s="4"/>
      <c r="R415" s="4"/>
    </row>
    <row r="416">
      <c r="H416" s="379"/>
      <c r="O416" s="4"/>
      <c r="P416" s="4"/>
      <c r="Q416" s="4"/>
      <c r="R416" s="4"/>
    </row>
    <row r="417">
      <c r="H417" s="379"/>
      <c r="O417" s="4"/>
      <c r="P417" s="4"/>
      <c r="Q417" s="4"/>
      <c r="R417" s="4"/>
    </row>
    <row r="418">
      <c r="H418" s="379"/>
      <c r="O418" s="4"/>
      <c r="P418" s="4"/>
      <c r="Q418" s="4"/>
      <c r="R418" s="4"/>
    </row>
    <row r="419">
      <c r="H419" s="379"/>
      <c r="O419" s="4"/>
      <c r="P419" s="4"/>
      <c r="Q419" s="4"/>
      <c r="R419" s="4"/>
    </row>
    <row r="420">
      <c r="H420" s="379"/>
      <c r="O420" s="4"/>
      <c r="P420" s="4"/>
      <c r="Q420" s="4"/>
      <c r="R420" s="4"/>
    </row>
    <row r="421">
      <c r="H421" s="379"/>
      <c r="O421" s="4"/>
      <c r="P421" s="4"/>
      <c r="Q421" s="4"/>
      <c r="R421" s="4"/>
    </row>
    <row r="422">
      <c r="H422" s="379"/>
      <c r="O422" s="4"/>
      <c r="P422" s="4"/>
      <c r="Q422" s="4"/>
      <c r="R422" s="4"/>
    </row>
    <row r="423">
      <c r="H423" s="379"/>
      <c r="O423" s="4"/>
      <c r="P423" s="4"/>
      <c r="Q423" s="4"/>
      <c r="R423" s="4"/>
    </row>
    <row r="424">
      <c r="H424" s="379"/>
      <c r="O424" s="4"/>
      <c r="P424" s="4"/>
      <c r="Q424" s="4"/>
      <c r="R424" s="4"/>
    </row>
    <row r="425">
      <c r="H425" s="379"/>
      <c r="O425" s="4"/>
      <c r="P425" s="4"/>
      <c r="Q425" s="4"/>
      <c r="R425" s="4"/>
    </row>
    <row r="426">
      <c r="H426" s="379"/>
      <c r="O426" s="4"/>
      <c r="P426" s="4"/>
      <c r="Q426" s="4"/>
      <c r="R426" s="4"/>
    </row>
    <row r="427">
      <c r="H427" s="379"/>
      <c r="O427" s="4"/>
      <c r="P427" s="4"/>
      <c r="Q427" s="4"/>
      <c r="R427" s="4"/>
    </row>
    <row r="428">
      <c r="H428" s="379"/>
      <c r="O428" s="4"/>
      <c r="P428" s="4"/>
      <c r="Q428" s="4"/>
      <c r="R428" s="4"/>
    </row>
    <row r="429">
      <c r="H429" s="379"/>
      <c r="O429" s="4"/>
      <c r="P429" s="4"/>
      <c r="Q429" s="4"/>
      <c r="R429" s="4"/>
    </row>
    <row r="430">
      <c r="H430" s="379"/>
      <c r="O430" s="4"/>
      <c r="P430" s="4"/>
      <c r="Q430" s="4"/>
      <c r="R430" s="4"/>
    </row>
    <row r="431">
      <c r="H431" s="379"/>
      <c r="O431" s="4"/>
      <c r="P431" s="4"/>
      <c r="Q431" s="4"/>
      <c r="R431" s="4"/>
    </row>
    <row r="432">
      <c r="H432" s="379"/>
      <c r="O432" s="4"/>
      <c r="P432" s="4"/>
      <c r="Q432" s="4"/>
      <c r="R432" s="4"/>
    </row>
    <row r="433">
      <c r="H433" s="379"/>
      <c r="O433" s="4"/>
      <c r="P433" s="4"/>
      <c r="Q433" s="4"/>
      <c r="R433" s="4"/>
    </row>
    <row r="434">
      <c r="H434" s="379"/>
      <c r="O434" s="4"/>
      <c r="P434" s="4"/>
      <c r="Q434" s="4"/>
      <c r="R434" s="4"/>
    </row>
    <row r="435">
      <c r="H435" s="379"/>
      <c r="O435" s="4"/>
      <c r="P435" s="4"/>
      <c r="Q435" s="4"/>
      <c r="R435" s="4"/>
    </row>
    <row r="436">
      <c r="H436" s="379"/>
      <c r="O436" s="4"/>
      <c r="P436" s="4"/>
      <c r="Q436" s="4"/>
      <c r="R436" s="4"/>
    </row>
    <row r="437">
      <c r="H437" s="379"/>
      <c r="O437" s="4"/>
      <c r="P437" s="4"/>
      <c r="Q437" s="4"/>
      <c r="R437" s="4"/>
    </row>
    <row r="438">
      <c r="H438" s="379"/>
      <c r="O438" s="4"/>
      <c r="P438" s="4"/>
      <c r="Q438" s="4"/>
      <c r="R438" s="4"/>
    </row>
    <row r="439">
      <c r="H439" s="379"/>
      <c r="O439" s="4"/>
      <c r="P439" s="4"/>
      <c r="Q439" s="4"/>
      <c r="R439" s="4"/>
    </row>
    <row r="440">
      <c r="H440" s="379"/>
      <c r="O440" s="4"/>
      <c r="P440" s="4"/>
      <c r="Q440" s="4"/>
      <c r="R440" s="4"/>
    </row>
    <row r="441">
      <c r="H441" s="379"/>
      <c r="O441" s="4"/>
      <c r="P441" s="4"/>
      <c r="Q441" s="4"/>
      <c r="R441" s="4"/>
    </row>
    <row r="442">
      <c r="H442" s="379"/>
      <c r="O442" s="4"/>
      <c r="P442" s="4"/>
      <c r="Q442" s="4"/>
      <c r="R442" s="4"/>
    </row>
    <row r="443">
      <c r="H443" s="379"/>
      <c r="O443" s="4"/>
      <c r="P443" s="4"/>
      <c r="Q443" s="4"/>
      <c r="R443" s="4"/>
    </row>
    <row r="444">
      <c r="H444" s="379"/>
      <c r="O444" s="4"/>
      <c r="P444" s="4"/>
      <c r="Q444" s="4"/>
      <c r="R444" s="4"/>
    </row>
    <row r="445">
      <c r="H445" s="379"/>
      <c r="O445" s="4"/>
      <c r="P445" s="4"/>
      <c r="Q445" s="4"/>
      <c r="R445" s="4"/>
    </row>
    <row r="446">
      <c r="H446" s="379"/>
      <c r="O446" s="4"/>
      <c r="P446" s="4"/>
      <c r="Q446" s="4"/>
      <c r="R446" s="4"/>
    </row>
    <row r="447">
      <c r="H447" s="379"/>
      <c r="O447" s="4"/>
      <c r="P447" s="4"/>
      <c r="Q447" s="4"/>
      <c r="R447" s="4"/>
    </row>
    <row r="448">
      <c r="H448" s="379"/>
      <c r="O448" s="4"/>
      <c r="P448" s="4"/>
      <c r="Q448" s="4"/>
      <c r="R448" s="4"/>
    </row>
    <row r="449">
      <c r="H449" s="379"/>
      <c r="O449" s="4"/>
      <c r="P449" s="4"/>
      <c r="Q449" s="4"/>
      <c r="R449" s="4"/>
    </row>
    <row r="450">
      <c r="H450" s="379"/>
      <c r="O450" s="4"/>
      <c r="P450" s="4"/>
      <c r="Q450" s="4"/>
      <c r="R450" s="4"/>
    </row>
    <row r="451">
      <c r="H451" s="379"/>
      <c r="O451" s="4"/>
      <c r="P451" s="4"/>
      <c r="Q451" s="4"/>
      <c r="R451" s="4"/>
    </row>
    <row r="452">
      <c r="H452" s="379"/>
      <c r="O452" s="4"/>
      <c r="P452" s="4"/>
      <c r="Q452" s="4"/>
      <c r="R452" s="4"/>
    </row>
    <row r="453">
      <c r="H453" s="379"/>
      <c r="O453" s="4"/>
      <c r="P453" s="4"/>
      <c r="Q453" s="4"/>
      <c r="R453" s="4"/>
    </row>
    <row r="454">
      <c r="H454" s="379"/>
      <c r="O454" s="4"/>
      <c r="P454" s="4"/>
      <c r="Q454" s="4"/>
      <c r="R454" s="4"/>
    </row>
    <row r="455">
      <c r="H455" s="379"/>
      <c r="O455" s="4"/>
      <c r="P455" s="4"/>
      <c r="Q455" s="4"/>
      <c r="R455" s="4"/>
    </row>
    <row r="456">
      <c r="H456" s="379"/>
      <c r="O456" s="4"/>
      <c r="P456" s="4"/>
      <c r="Q456" s="4"/>
      <c r="R456" s="4"/>
    </row>
    <row r="457">
      <c r="H457" s="379"/>
      <c r="O457" s="4"/>
      <c r="P457" s="4"/>
      <c r="Q457" s="4"/>
      <c r="R457" s="4"/>
    </row>
    <row r="458">
      <c r="H458" s="379"/>
      <c r="O458" s="4"/>
      <c r="P458" s="4"/>
      <c r="Q458" s="4"/>
      <c r="R458" s="4"/>
    </row>
    <row r="459">
      <c r="H459" s="379"/>
      <c r="O459" s="4"/>
      <c r="P459" s="4"/>
      <c r="Q459" s="4"/>
      <c r="R459" s="4"/>
    </row>
    <row r="460">
      <c r="H460" s="379"/>
      <c r="O460" s="4"/>
      <c r="P460" s="4"/>
      <c r="Q460" s="4"/>
      <c r="R460" s="4"/>
    </row>
    <row r="461">
      <c r="H461" s="379"/>
      <c r="O461" s="4"/>
      <c r="P461" s="4"/>
      <c r="Q461" s="4"/>
      <c r="R461" s="4"/>
    </row>
    <row r="462">
      <c r="H462" s="379"/>
      <c r="O462" s="4"/>
      <c r="P462" s="4"/>
      <c r="Q462" s="4"/>
      <c r="R462" s="4"/>
    </row>
    <row r="463">
      <c r="H463" s="379"/>
      <c r="O463" s="4"/>
      <c r="P463" s="4"/>
      <c r="Q463" s="4"/>
      <c r="R463" s="4"/>
    </row>
    <row r="464">
      <c r="H464" s="379"/>
      <c r="O464" s="4"/>
      <c r="P464" s="4"/>
      <c r="Q464" s="4"/>
      <c r="R464" s="4"/>
    </row>
    <row r="465">
      <c r="H465" s="379"/>
      <c r="O465" s="4"/>
      <c r="P465" s="4"/>
      <c r="Q465" s="4"/>
      <c r="R465" s="4"/>
    </row>
    <row r="466">
      <c r="H466" s="379"/>
      <c r="O466" s="4"/>
      <c r="P466" s="4"/>
      <c r="Q466" s="4"/>
      <c r="R466" s="4"/>
    </row>
    <row r="467">
      <c r="H467" s="379"/>
      <c r="O467" s="4"/>
      <c r="P467" s="4"/>
      <c r="Q467" s="4"/>
      <c r="R467" s="4"/>
    </row>
    <row r="468">
      <c r="H468" s="379"/>
      <c r="O468" s="4"/>
      <c r="P468" s="4"/>
      <c r="Q468" s="4"/>
      <c r="R468" s="4"/>
    </row>
    <row r="469">
      <c r="H469" s="379"/>
      <c r="O469" s="4"/>
      <c r="P469" s="4"/>
      <c r="Q469" s="4"/>
      <c r="R469" s="4"/>
    </row>
    <row r="470">
      <c r="H470" s="379"/>
      <c r="O470" s="4"/>
      <c r="P470" s="4"/>
      <c r="Q470" s="4"/>
      <c r="R470" s="4"/>
    </row>
    <row r="471">
      <c r="H471" s="379"/>
      <c r="O471" s="4"/>
      <c r="P471" s="4"/>
      <c r="Q471" s="4"/>
      <c r="R471" s="4"/>
    </row>
    <row r="472">
      <c r="H472" s="379"/>
      <c r="O472" s="4"/>
      <c r="P472" s="4"/>
      <c r="Q472" s="4"/>
      <c r="R472" s="4"/>
    </row>
    <row r="473">
      <c r="H473" s="379"/>
      <c r="O473" s="4"/>
      <c r="P473" s="4"/>
      <c r="Q473" s="4"/>
      <c r="R473" s="4"/>
    </row>
    <row r="474">
      <c r="H474" s="379"/>
      <c r="O474" s="4"/>
      <c r="P474" s="4"/>
      <c r="Q474" s="4"/>
      <c r="R474" s="4"/>
    </row>
    <row r="475">
      <c r="H475" s="379"/>
      <c r="O475" s="4"/>
      <c r="P475" s="4"/>
      <c r="Q475" s="4"/>
      <c r="R475" s="4"/>
    </row>
    <row r="476">
      <c r="H476" s="379"/>
      <c r="O476" s="4"/>
      <c r="P476" s="4"/>
      <c r="Q476" s="4"/>
      <c r="R476" s="4"/>
    </row>
    <row r="477">
      <c r="H477" s="379"/>
      <c r="O477" s="4"/>
      <c r="P477" s="4"/>
      <c r="Q477" s="4"/>
      <c r="R477" s="4"/>
    </row>
    <row r="478">
      <c r="H478" s="379"/>
      <c r="O478" s="4"/>
      <c r="P478" s="4"/>
      <c r="Q478" s="4"/>
      <c r="R478" s="4"/>
    </row>
    <row r="479">
      <c r="H479" s="379"/>
      <c r="O479" s="4"/>
      <c r="P479" s="4"/>
      <c r="Q479" s="4"/>
      <c r="R479" s="4"/>
    </row>
    <row r="480">
      <c r="H480" s="379"/>
      <c r="O480" s="4"/>
      <c r="P480" s="4"/>
      <c r="Q480" s="4"/>
      <c r="R480" s="4"/>
    </row>
    <row r="481">
      <c r="H481" s="379"/>
      <c r="O481" s="4"/>
      <c r="P481" s="4"/>
      <c r="Q481" s="4"/>
      <c r="R481" s="4"/>
    </row>
    <row r="482">
      <c r="H482" s="379"/>
      <c r="O482" s="4"/>
      <c r="P482" s="4"/>
      <c r="Q482" s="4"/>
      <c r="R482" s="4"/>
    </row>
    <row r="483">
      <c r="H483" s="379"/>
      <c r="O483" s="4"/>
      <c r="P483" s="4"/>
      <c r="Q483" s="4"/>
      <c r="R483" s="4"/>
    </row>
    <row r="484">
      <c r="H484" s="379"/>
      <c r="O484" s="4"/>
      <c r="P484" s="4"/>
      <c r="Q484" s="4"/>
      <c r="R484" s="4"/>
    </row>
    <row r="485">
      <c r="H485" s="379"/>
      <c r="O485" s="4"/>
      <c r="P485" s="4"/>
      <c r="Q485" s="4"/>
      <c r="R485" s="4"/>
    </row>
    <row r="486">
      <c r="H486" s="379"/>
      <c r="O486" s="4"/>
      <c r="P486" s="4"/>
      <c r="Q486" s="4"/>
      <c r="R486" s="4"/>
    </row>
    <row r="487">
      <c r="H487" s="379"/>
      <c r="O487" s="4"/>
      <c r="P487" s="4"/>
      <c r="Q487" s="4"/>
      <c r="R487" s="4"/>
    </row>
    <row r="488">
      <c r="H488" s="379"/>
      <c r="O488" s="4"/>
      <c r="P488" s="4"/>
      <c r="Q488" s="4"/>
      <c r="R488" s="4"/>
    </row>
    <row r="489">
      <c r="H489" s="379"/>
      <c r="O489" s="4"/>
      <c r="P489" s="4"/>
      <c r="Q489" s="4"/>
      <c r="R489" s="4"/>
    </row>
    <row r="490">
      <c r="H490" s="379"/>
      <c r="O490" s="4"/>
      <c r="P490" s="4"/>
      <c r="Q490" s="4"/>
      <c r="R490" s="4"/>
    </row>
    <row r="491">
      <c r="H491" s="379"/>
      <c r="O491" s="4"/>
      <c r="P491" s="4"/>
      <c r="Q491" s="4"/>
      <c r="R491" s="4"/>
    </row>
    <row r="492">
      <c r="H492" s="379"/>
      <c r="O492" s="4"/>
      <c r="P492" s="4"/>
      <c r="Q492" s="4"/>
      <c r="R492" s="4"/>
    </row>
    <row r="493">
      <c r="H493" s="379"/>
      <c r="O493" s="4"/>
      <c r="P493" s="4"/>
      <c r="Q493" s="4"/>
      <c r="R493" s="4"/>
    </row>
    <row r="494">
      <c r="H494" s="379"/>
      <c r="O494" s="4"/>
      <c r="P494" s="4"/>
      <c r="Q494" s="4"/>
      <c r="R494" s="4"/>
    </row>
    <row r="495">
      <c r="H495" s="379"/>
      <c r="O495" s="4"/>
      <c r="P495" s="4"/>
      <c r="Q495" s="4"/>
      <c r="R495" s="4"/>
    </row>
    <row r="496">
      <c r="H496" s="379"/>
      <c r="O496" s="4"/>
      <c r="P496" s="4"/>
      <c r="Q496" s="4"/>
      <c r="R496" s="4"/>
    </row>
    <row r="497">
      <c r="H497" s="379"/>
      <c r="O497" s="4"/>
      <c r="P497" s="4"/>
      <c r="Q497" s="4"/>
      <c r="R497" s="4"/>
    </row>
    <row r="498">
      <c r="H498" s="379"/>
      <c r="O498" s="4"/>
      <c r="P498" s="4"/>
      <c r="Q498" s="4"/>
      <c r="R498" s="4"/>
    </row>
    <row r="499">
      <c r="H499" s="379"/>
      <c r="O499" s="4"/>
      <c r="P499" s="4"/>
      <c r="Q499" s="4"/>
      <c r="R499" s="4"/>
    </row>
    <row r="500">
      <c r="H500" s="379"/>
      <c r="O500" s="4"/>
      <c r="P500" s="4"/>
      <c r="Q500" s="4"/>
      <c r="R500" s="4"/>
    </row>
    <row r="501">
      <c r="H501" s="379"/>
      <c r="O501" s="4"/>
      <c r="P501" s="4"/>
      <c r="Q501" s="4"/>
      <c r="R501" s="4"/>
    </row>
    <row r="502">
      <c r="H502" s="379"/>
      <c r="O502" s="4"/>
      <c r="P502" s="4"/>
      <c r="Q502" s="4"/>
      <c r="R502" s="4"/>
    </row>
    <row r="503">
      <c r="H503" s="379"/>
      <c r="O503" s="4"/>
      <c r="P503" s="4"/>
      <c r="Q503" s="4"/>
      <c r="R503" s="4"/>
    </row>
    <row r="504">
      <c r="H504" s="379"/>
      <c r="O504" s="4"/>
      <c r="P504" s="4"/>
      <c r="Q504" s="4"/>
      <c r="R504" s="4"/>
    </row>
    <row r="505">
      <c r="H505" s="379"/>
      <c r="O505" s="4"/>
      <c r="P505" s="4"/>
      <c r="Q505" s="4"/>
      <c r="R505" s="4"/>
    </row>
    <row r="506">
      <c r="H506" s="379"/>
      <c r="O506" s="4"/>
      <c r="P506" s="4"/>
      <c r="Q506" s="4"/>
      <c r="R506" s="4"/>
    </row>
    <row r="507">
      <c r="H507" s="379"/>
      <c r="O507" s="4"/>
      <c r="P507" s="4"/>
      <c r="Q507" s="4"/>
      <c r="R507" s="4"/>
    </row>
    <row r="508">
      <c r="H508" s="379"/>
      <c r="O508" s="4"/>
      <c r="P508" s="4"/>
      <c r="Q508" s="4"/>
      <c r="R508" s="4"/>
    </row>
    <row r="509">
      <c r="H509" s="379"/>
      <c r="O509" s="4"/>
      <c r="P509" s="4"/>
      <c r="Q509" s="4"/>
      <c r="R509" s="4"/>
    </row>
    <row r="510">
      <c r="H510" s="379"/>
      <c r="O510" s="4"/>
      <c r="P510" s="4"/>
      <c r="Q510" s="4"/>
      <c r="R510" s="4"/>
    </row>
    <row r="511">
      <c r="H511" s="379"/>
      <c r="O511" s="4"/>
      <c r="P511" s="4"/>
      <c r="Q511" s="4"/>
      <c r="R511" s="4"/>
    </row>
    <row r="512">
      <c r="H512" s="379"/>
      <c r="O512" s="4"/>
      <c r="P512" s="4"/>
      <c r="Q512" s="4"/>
      <c r="R512" s="4"/>
    </row>
    <row r="513">
      <c r="H513" s="379"/>
      <c r="O513" s="4"/>
      <c r="P513" s="4"/>
      <c r="Q513" s="4"/>
      <c r="R513" s="4"/>
    </row>
    <row r="514">
      <c r="H514" s="379"/>
      <c r="O514" s="4"/>
      <c r="P514" s="4"/>
      <c r="Q514" s="4"/>
      <c r="R514" s="4"/>
    </row>
    <row r="515">
      <c r="H515" s="379"/>
      <c r="O515" s="4"/>
      <c r="P515" s="4"/>
      <c r="Q515" s="4"/>
      <c r="R515" s="4"/>
    </row>
    <row r="516">
      <c r="H516" s="379"/>
      <c r="O516" s="4"/>
      <c r="P516" s="4"/>
      <c r="Q516" s="4"/>
      <c r="R516" s="4"/>
    </row>
    <row r="517">
      <c r="H517" s="379"/>
      <c r="O517" s="4"/>
      <c r="P517" s="4"/>
      <c r="Q517" s="4"/>
      <c r="R517" s="4"/>
    </row>
    <row r="518">
      <c r="H518" s="379"/>
      <c r="O518" s="4"/>
      <c r="P518" s="4"/>
      <c r="Q518" s="4"/>
      <c r="R518" s="4"/>
    </row>
    <row r="519">
      <c r="H519" s="379"/>
      <c r="O519" s="4"/>
      <c r="P519" s="4"/>
      <c r="Q519" s="4"/>
      <c r="R519" s="4"/>
    </row>
    <row r="520">
      <c r="H520" s="379"/>
      <c r="O520" s="4"/>
      <c r="P520" s="4"/>
      <c r="Q520" s="4"/>
      <c r="R520" s="4"/>
    </row>
    <row r="521">
      <c r="H521" s="379"/>
      <c r="O521" s="4"/>
      <c r="P521" s="4"/>
      <c r="Q521" s="4"/>
      <c r="R521" s="4"/>
    </row>
    <row r="522">
      <c r="H522" s="379"/>
      <c r="O522" s="4"/>
      <c r="P522" s="4"/>
      <c r="Q522" s="4"/>
      <c r="R522" s="4"/>
    </row>
    <row r="523">
      <c r="H523" s="379"/>
      <c r="O523" s="4"/>
      <c r="P523" s="4"/>
      <c r="Q523" s="4"/>
      <c r="R523" s="4"/>
    </row>
    <row r="524">
      <c r="H524" s="379"/>
      <c r="O524" s="4"/>
      <c r="P524" s="4"/>
      <c r="Q524" s="4"/>
      <c r="R524" s="4"/>
    </row>
    <row r="525">
      <c r="H525" s="379"/>
      <c r="O525" s="4"/>
      <c r="P525" s="4"/>
      <c r="Q525" s="4"/>
      <c r="R525" s="4"/>
    </row>
    <row r="526">
      <c r="H526" s="379"/>
      <c r="O526" s="4"/>
      <c r="P526" s="4"/>
      <c r="Q526" s="4"/>
      <c r="R526" s="4"/>
    </row>
    <row r="527">
      <c r="H527" s="379"/>
      <c r="O527" s="4"/>
      <c r="P527" s="4"/>
      <c r="Q527" s="4"/>
      <c r="R527" s="4"/>
    </row>
    <row r="528">
      <c r="H528" s="379"/>
      <c r="O528" s="4"/>
      <c r="P528" s="4"/>
      <c r="Q528" s="4"/>
      <c r="R528" s="4"/>
    </row>
    <row r="529">
      <c r="H529" s="379"/>
      <c r="O529" s="4"/>
      <c r="P529" s="4"/>
      <c r="Q529" s="4"/>
      <c r="R529" s="4"/>
    </row>
    <row r="530">
      <c r="H530" s="379"/>
      <c r="O530" s="4"/>
      <c r="P530" s="4"/>
      <c r="Q530" s="4"/>
      <c r="R530" s="4"/>
    </row>
    <row r="531">
      <c r="H531" s="379"/>
      <c r="O531" s="4"/>
      <c r="P531" s="4"/>
      <c r="Q531" s="4"/>
      <c r="R531" s="4"/>
    </row>
    <row r="532">
      <c r="H532" s="379"/>
      <c r="O532" s="4"/>
      <c r="P532" s="4"/>
      <c r="Q532" s="4"/>
      <c r="R532" s="4"/>
    </row>
    <row r="533">
      <c r="H533" s="379"/>
      <c r="O533" s="4"/>
      <c r="P533" s="4"/>
      <c r="Q533" s="4"/>
      <c r="R533" s="4"/>
    </row>
    <row r="534">
      <c r="H534" s="379"/>
      <c r="O534" s="4"/>
      <c r="P534" s="4"/>
      <c r="Q534" s="4"/>
      <c r="R534" s="4"/>
    </row>
    <row r="535">
      <c r="H535" s="379"/>
      <c r="O535" s="4"/>
      <c r="P535" s="4"/>
      <c r="Q535" s="4"/>
      <c r="R535" s="4"/>
    </row>
    <row r="536">
      <c r="H536" s="379"/>
      <c r="O536" s="4"/>
      <c r="P536" s="4"/>
      <c r="Q536" s="4"/>
      <c r="R536" s="4"/>
    </row>
    <row r="537">
      <c r="H537" s="379"/>
      <c r="O537" s="4"/>
      <c r="P537" s="4"/>
      <c r="Q537" s="4"/>
      <c r="R537" s="4"/>
    </row>
    <row r="538">
      <c r="H538" s="379"/>
      <c r="O538" s="4"/>
      <c r="P538" s="4"/>
      <c r="Q538" s="4"/>
      <c r="R538" s="4"/>
    </row>
    <row r="539">
      <c r="H539" s="379"/>
      <c r="O539" s="4"/>
      <c r="P539" s="4"/>
      <c r="Q539" s="4"/>
      <c r="R539" s="4"/>
    </row>
    <row r="540">
      <c r="H540" s="379"/>
      <c r="O540" s="4"/>
      <c r="P540" s="4"/>
      <c r="Q540" s="4"/>
      <c r="R540" s="4"/>
    </row>
    <row r="541">
      <c r="H541" s="379"/>
      <c r="O541" s="4"/>
      <c r="P541" s="4"/>
      <c r="Q541" s="4"/>
      <c r="R541" s="4"/>
    </row>
    <row r="542">
      <c r="H542" s="379"/>
      <c r="O542" s="4"/>
      <c r="P542" s="4"/>
      <c r="Q542" s="4"/>
      <c r="R542" s="4"/>
    </row>
    <row r="543">
      <c r="H543" s="379"/>
      <c r="O543" s="4"/>
      <c r="P543" s="4"/>
      <c r="Q543" s="4"/>
      <c r="R543" s="4"/>
    </row>
    <row r="544">
      <c r="H544" s="379"/>
      <c r="O544" s="4"/>
      <c r="P544" s="4"/>
      <c r="Q544" s="4"/>
      <c r="R544" s="4"/>
    </row>
    <row r="545">
      <c r="H545" s="379"/>
      <c r="O545" s="4"/>
      <c r="P545" s="4"/>
      <c r="Q545" s="4"/>
      <c r="R545" s="4"/>
    </row>
    <row r="546">
      <c r="H546" s="379"/>
      <c r="O546" s="4"/>
      <c r="P546" s="4"/>
      <c r="Q546" s="4"/>
      <c r="R546" s="4"/>
    </row>
    <row r="547">
      <c r="H547" s="379"/>
      <c r="O547" s="4"/>
      <c r="P547" s="4"/>
      <c r="Q547" s="4"/>
      <c r="R547" s="4"/>
    </row>
    <row r="548">
      <c r="H548" s="379"/>
      <c r="O548" s="4"/>
      <c r="P548" s="4"/>
      <c r="Q548" s="4"/>
      <c r="R548" s="4"/>
    </row>
    <row r="549">
      <c r="H549" s="379"/>
      <c r="O549" s="4"/>
      <c r="P549" s="4"/>
      <c r="Q549" s="4"/>
      <c r="R549" s="4"/>
    </row>
    <row r="550">
      <c r="H550" s="379"/>
      <c r="O550" s="4"/>
      <c r="P550" s="4"/>
      <c r="Q550" s="4"/>
      <c r="R550" s="4"/>
    </row>
    <row r="551">
      <c r="H551" s="379"/>
      <c r="O551" s="4"/>
      <c r="P551" s="4"/>
      <c r="Q551" s="4"/>
      <c r="R551" s="4"/>
    </row>
    <row r="552">
      <c r="H552" s="379"/>
      <c r="O552" s="4"/>
      <c r="P552" s="4"/>
      <c r="Q552" s="4"/>
      <c r="R552" s="4"/>
    </row>
    <row r="553">
      <c r="H553" s="379"/>
      <c r="O553" s="4"/>
      <c r="P553" s="4"/>
      <c r="Q553" s="4"/>
      <c r="R553" s="4"/>
    </row>
    <row r="554">
      <c r="H554" s="379"/>
      <c r="O554" s="4"/>
      <c r="P554" s="4"/>
      <c r="Q554" s="4"/>
      <c r="R554" s="4"/>
    </row>
    <row r="555">
      <c r="H555" s="379"/>
      <c r="O555" s="4"/>
      <c r="P555" s="4"/>
      <c r="Q555" s="4"/>
      <c r="R555" s="4"/>
    </row>
    <row r="556">
      <c r="H556" s="379"/>
      <c r="O556" s="4"/>
      <c r="P556" s="4"/>
      <c r="Q556" s="4"/>
      <c r="R556" s="4"/>
    </row>
    <row r="557">
      <c r="H557" s="379"/>
      <c r="O557" s="4"/>
      <c r="P557" s="4"/>
      <c r="Q557" s="4"/>
      <c r="R557" s="4"/>
    </row>
    <row r="558">
      <c r="H558" s="379"/>
      <c r="O558" s="4"/>
      <c r="P558" s="4"/>
      <c r="Q558" s="4"/>
      <c r="R558" s="4"/>
    </row>
    <row r="559">
      <c r="H559" s="379"/>
      <c r="O559" s="4"/>
      <c r="P559" s="4"/>
      <c r="Q559" s="4"/>
      <c r="R559" s="4"/>
    </row>
    <row r="560">
      <c r="H560" s="379"/>
      <c r="O560" s="4"/>
      <c r="P560" s="4"/>
      <c r="Q560" s="4"/>
      <c r="R560" s="4"/>
    </row>
    <row r="561">
      <c r="H561" s="379"/>
      <c r="O561" s="4"/>
      <c r="P561" s="4"/>
      <c r="Q561" s="4"/>
      <c r="R561" s="4"/>
    </row>
    <row r="562">
      <c r="H562" s="379"/>
      <c r="O562" s="4"/>
      <c r="P562" s="4"/>
      <c r="Q562" s="4"/>
      <c r="R562" s="4"/>
    </row>
    <row r="563">
      <c r="H563" s="379"/>
      <c r="O563" s="4"/>
      <c r="P563" s="4"/>
      <c r="Q563" s="4"/>
      <c r="R563" s="4"/>
    </row>
    <row r="564">
      <c r="H564" s="379"/>
      <c r="O564" s="4"/>
      <c r="P564" s="4"/>
      <c r="Q564" s="4"/>
      <c r="R564" s="4"/>
    </row>
    <row r="565">
      <c r="H565" s="379"/>
      <c r="O565" s="4"/>
      <c r="P565" s="4"/>
      <c r="Q565" s="4"/>
      <c r="R565" s="4"/>
    </row>
    <row r="566">
      <c r="H566" s="379"/>
      <c r="O566" s="4"/>
      <c r="P566" s="4"/>
      <c r="Q566" s="4"/>
      <c r="R566" s="4"/>
    </row>
    <row r="567">
      <c r="H567" s="379"/>
      <c r="O567" s="4"/>
      <c r="P567" s="4"/>
      <c r="Q567" s="4"/>
      <c r="R567" s="4"/>
    </row>
    <row r="568">
      <c r="H568" s="379"/>
      <c r="O568" s="4"/>
      <c r="P568" s="4"/>
      <c r="Q568" s="4"/>
      <c r="R568" s="4"/>
    </row>
    <row r="569">
      <c r="H569" s="379"/>
      <c r="O569" s="4"/>
      <c r="P569" s="4"/>
      <c r="Q569" s="4"/>
      <c r="R569" s="4"/>
    </row>
    <row r="570">
      <c r="H570" s="379"/>
      <c r="O570" s="4"/>
      <c r="P570" s="4"/>
      <c r="Q570" s="4"/>
      <c r="R570" s="4"/>
    </row>
    <row r="571">
      <c r="H571" s="379"/>
      <c r="O571" s="4"/>
      <c r="P571" s="4"/>
      <c r="Q571" s="4"/>
      <c r="R571" s="4"/>
    </row>
    <row r="572">
      <c r="H572" s="379"/>
      <c r="O572" s="4"/>
      <c r="P572" s="4"/>
      <c r="Q572" s="4"/>
      <c r="R572" s="4"/>
    </row>
    <row r="573">
      <c r="H573" s="379"/>
      <c r="O573" s="4"/>
      <c r="P573" s="4"/>
      <c r="Q573" s="4"/>
      <c r="R573" s="4"/>
    </row>
    <row r="574">
      <c r="H574" s="379"/>
      <c r="O574" s="4"/>
      <c r="P574" s="4"/>
      <c r="Q574" s="4"/>
      <c r="R574" s="4"/>
    </row>
    <row r="575">
      <c r="H575" s="379"/>
      <c r="O575" s="4"/>
      <c r="P575" s="4"/>
      <c r="Q575" s="4"/>
      <c r="R575" s="4"/>
    </row>
    <row r="576">
      <c r="H576" s="379"/>
      <c r="O576" s="4"/>
      <c r="P576" s="4"/>
      <c r="Q576" s="4"/>
      <c r="R576" s="4"/>
    </row>
    <row r="577">
      <c r="H577" s="379"/>
      <c r="O577" s="4"/>
      <c r="P577" s="4"/>
      <c r="Q577" s="4"/>
      <c r="R577" s="4"/>
    </row>
    <row r="578">
      <c r="H578" s="379"/>
      <c r="O578" s="4"/>
      <c r="P578" s="4"/>
      <c r="Q578" s="4"/>
      <c r="R578" s="4"/>
    </row>
    <row r="579">
      <c r="H579" s="379"/>
      <c r="O579" s="4"/>
      <c r="P579" s="4"/>
      <c r="Q579" s="4"/>
      <c r="R579" s="4"/>
    </row>
    <row r="580">
      <c r="H580" s="379"/>
      <c r="O580" s="4"/>
      <c r="P580" s="4"/>
      <c r="Q580" s="4"/>
      <c r="R580" s="4"/>
    </row>
    <row r="581">
      <c r="H581" s="379"/>
      <c r="O581" s="4"/>
      <c r="P581" s="4"/>
      <c r="Q581" s="4"/>
      <c r="R581" s="4"/>
    </row>
    <row r="582">
      <c r="H582" s="379"/>
      <c r="O582" s="4"/>
      <c r="P582" s="4"/>
      <c r="Q582" s="4"/>
      <c r="R582" s="4"/>
    </row>
    <row r="583">
      <c r="H583" s="379"/>
      <c r="O583" s="4"/>
      <c r="P583" s="4"/>
      <c r="Q583" s="4"/>
      <c r="R583" s="4"/>
    </row>
    <row r="584">
      <c r="H584" s="379"/>
      <c r="O584" s="4"/>
      <c r="P584" s="4"/>
      <c r="Q584" s="4"/>
      <c r="R584" s="4"/>
    </row>
    <row r="585">
      <c r="H585" s="379"/>
      <c r="O585" s="4"/>
      <c r="P585" s="4"/>
      <c r="Q585" s="4"/>
      <c r="R585" s="4"/>
    </row>
    <row r="586">
      <c r="H586" s="379"/>
      <c r="O586" s="4"/>
      <c r="P586" s="4"/>
      <c r="Q586" s="4"/>
      <c r="R586" s="4"/>
    </row>
    <row r="587">
      <c r="H587" s="379"/>
      <c r="O587" s="4"/>
      <c r="P587" s="4"/>
      <c r="Q587" s="4"/>
      <c r="R587" s="4"/>
    </row>
    <row r="588">
      <c r="H588" s="379"/>
      <c r="O588" s="4"/>
      <c r="P588" s="4"/>
      <c r="Q588" s="4"/>
      <c r="R588" s="4"/>
    </row>
    <row r="589">
      <c r="H589" s="379"/>
      <c r="O589" s="4"/>
      <c r="P589" s="4"/>
      <c r="Q589" s="4"/>
      <c r="R589" s="4"/>
    </row>
    <row r="590">
      <c r="H590" s="379"/>
      <c r="O590" s="4"/>
      <c r="P590" s="4"/>
      <c r="Q590" s="4"/>
      <c r="R590" s="4"/>
    </row>
    <row r="591">
      <c r="H591" s="379"/>
      <c r="O591" s="4"/>
      <c r="P591" s="4"/>
      <c r="Q591" s="4"/>
      <c r="R591" s="4"/>
    </row>
    <row r="592">
      <c r="H592" s="379"/>
      <c r="O592" s="4"/>
      <c r="P592" s="4"/>
      <c r="Q592" s="4"/>
      <c r="R592" s="4"/>
    </row>
    <row r="593">
      <c r="H593" s="379"/>
      <c r="O593" s="4"/>
      <c r="P593" s="4"/>
      <c r="Q593" s="4"/>
      <c r="R593" s="4"/>
    </row>
    <row r="594">
      <c r="H594" s="379"/>
      <c r="O594" s="4"/>
      <c r="P594" s="4"/>
      <c r="Q594" s="4"/>
      <c r="R594" s="4"/>
    </row>
    <row r="595">
      <c r="H595" s="379"/>
      <c r="O595" s="4"/>
      <c r="P595" s="4"/>
      <c r="Q595" s="4"/>
      <c r="R595" s="4"/>
    </row>
    <row r="596">
      <c r="H596" s="379"/>
      <c r="O596" s="4"/>
      <c r="P596" s="4"/>
      <c r="Q596" s="4"/>
      <c r="R596" s="4"/>
    </row>
    <row r="597">
      <c r="H597" s="379"/>
      <c r="O597" s="4"/>
      <c r="P597" s="4"/>
      <c r="Q597" s="4"/>
      <c r="R597" s="4"/>
    </row>
    <row r="598">
      <c r="H598" s="379"/>
      <c r="O598" s="4"/>
      <c r="P598" s="4"/>
      <c r="Q598" s="4"/>
      <c r="R598" s="4"/>
    </row>
    <row r="599">
      <c r="H599" s="379"/>
      <c r="O599" s="4"/>
      <c r="P599" s="4"/>
      <c r="Q599" s="4"/>
      <c r="R599" s="4"/>
    </row>
    <row r="600">
      <c r="H600" s="379"/>
      <c r="O600" s="4"/>
      <c r="P600" s="4"/>
      <c r="Q600" s="4"/>
      <c r="R600" s="4"/>
    </row>
    <row r="601">
      <c r="H601" s="379"/>
      <c r="O601" s="4"/>
      <c r="P601" s="4"/>
      <c r="Q601" s="4"/>
      <c r="R601" s="4"/>
    </row>
    <row r="602">
      <c r="H602" s="379"/>
      <c r="O602" s="4"/>
      <c r="P602" s="4"/>
      <c r="Q602" s="4"/>
      <c r="R602" s="4"/>
    </row>
    <row r="603">
      <c r="H603" s="379"/>
      <c r="O603" s="4"/>
      <c r="P603" s="4"/>
      <c r="Q603" s="4"/>
      <c r="R603" s="4"/>
    </row>
    <row r="604">
      <c r="H604" s="379"/>
      <c r="O604" s="4"/>
      <c r="P604" s="4"/>
      <c r="Q604" s="4"/>
      <c r="R604" s="4"/>
    </row>
    <row r="605">
      <c r="H605" s="379"/>
      <c r="O605" s="4"/>
      <c r="P605" s="4"/>
      <c r="Q605" s="4"/>
      <c r="R605" s="4"/>
    </row>
    <row r="606">
      <c r="H606" s="379"/>
      <c r="O606" s="4"/>
      <c r="P606" s="4"/>
      <c r="Q606" s="4"/>
      <c r="R606" s="4"/>
    </row>
    <row r="607">
      <c r="H607" s="379"/>
      <c r="O607" s="4"/>
      <c r="P607" s="4"/>
      <c r="Q607" s="4"/>
      <c r="R607" s="4"/>
    </row>
    <row r="608">
      <c r="H608" s="379"/>
      <c r="O608" s="4"/>
      <c r="P608" s="4"/>
      <c r="Q608" s="4"/>
      <c r="R608" s="4"/>
    </row>
    <row r="609">
      <c r="H609" s="379"/>
      <c r="O609" s="4"/>
      <c r="P609" s="4"/>
      <c r="Q609" s="4"/>
      <c r="R609" s="4"/>
    </row>
    <row r="610">
      <c r="H610" s="379"/>
      <c r="O610" s="4"/>
      <c r="P610" s="4"/>
      <c r="Q610" s="4"/>
      <c r="R610" s="4"/>
    </row>
    <row r="611">
      <c r="H611" s="379"/>
      <c r="O611" s="4"/>
      <c r="P611" s="4"/>
      <c r="Q611" s="4"/>
      <c r="R611" s="4"/>
    </row>
    <row r="612">
      <c r="H612" s="379"/>
      <c r="O612" s="4"/>
      <c r="P612" s="4"/>
      <c r="Q612" s="4"/>
      <c r="R612" s="4"/>
    </row>
    <row r="613">
      <c r="H613" s="379"/>
      <c r="O613" s="4"/>
      <c r="P613" s="4"/>
      <c r="Q613" s="4"/>
      <c r="R613" s="4"/>
    </row>
    <row r="614">
      <c r="H614" s="379"/>
      <c r="O614" s="4"/>
      <c r="P614" s="4"/>
      <c r="Q614" s="4"/>
      <c r="R614" s="4"/>
    </row>
    <row r="615">
      <c r="H615" s="379"/>
      <c r="O615" s="4"/>
      <c r="P615" s="4"/>
      <c r="Q615" s="4"/>
      <c r="R615" s="4"/>
    </row>
    <row r="616">
      <c r="H616" s="379"/>
      <c r="O616" s="4"/>
      <c r="P616" s="4"/>
      <c r="Q616" s="4"/>
      <c r="R616" s="4"/>
    </row>
    <row r="617">
      <c r="H617" s="379"/>
      <c r="O617" s="4"/>
      <c r="P617" s="4"/>
      <c r="Q617" s="4"/>
      <c r="R617" s="4"/>
    </row>
    <row r="618">
      <c r="H618" s="379"/>
      <c r="O618" s="4"/>
      <c r="P618" s="4"/>
      <c r="Q618" s="4"/>
      <c r="R618" s="4"/>
    </row>
    <row r="619">
      <c r="H619" s="379"/>
      <c r="O619" s="4"/>
      <c r="P619" s="4"/>
      <c r="Q619" s="4"/>
      <c r="R619" s="4"/>
    </row>
    <row r="620">
      <c r="H620" s="379"/>
      <c r="O620" s="4"/>
      <c r="P620" s="4"/>
      <c r="Q620" s="4"/>
      <c r="R620" s="4"/>
    </row>
    <row r="621">
      <c r="H621" s="379"/>
      <c r="O621" s="4"/>
      <c r="P621" s="4"/>
      <c r="Q621" s="4"/>
      <c r="R621" s="4"/>
    </row>
    <row r="622">
      <c r="H622" s="379"/>
      <c r="O622" s="4"/>
      <c r="P622" s="4"/>
      <c r="Q622" s="4"/>
      <c r="R622" s="4"/>
    </row>
    <row r="623">
      <c r="H623" s="379"/>
      <c r="O623" s="4"/>
      <c r="P623" s="4"/>
      <c r="Q623" s="4"/>
      <c r="R623" s="4"/>
    </row>
    <row r="624">
      <c r="H624" s="379"/>
      <c r="O624" s="4"/>
      <c r="P624" s="4"/>
      <c r="Q624" s="4"/>
      <c r="R624" s="4"/>
    </row>
    <row r="625">
      <c r="H625" s="379"/>
      <c r="O625" s="4"/>
      <c r="P625" s="4"/>
      <c r="Q625" s="4"/>
      <c r="R625" s="4"/>
    </row>
    <row r="626">
      <c r="H626" s="379"/>
      <c r="O626" s="4"/>
      <c r="P626" s="4"/>
      <c r="Q626" s="4"/>
      <c r="R626" s="4"/>
    </row>
    <row r="627">
      <c r="H627" s="379"/>
      <c r="O627" s="4"/>
      <c r="P627" s="4"/>
      <c r="Q627" s="4"/>
      <c r="R627" s="4"/>
    </row>
    <row r="628">
      <c r="H628" s="379"/>
      <c r="O628" s="4"/>
      <c r="P628" s="4"/>
      <c r="Q628" s="4"/>
      <c r="R628" s="4"/>
    </row>
    <row r="629">
      <c r="H629" s="379"/>
      <c r="O629" s="4"/>
      <c r="P629" s="4"/>
      <c r="Q629" s="4"/>
      <c r="R629" s="4"/>
    </row>
    <row r="630">
      <c r="H630" s="379"/>
      <c r="O630" s="4"/>
      <c r="P630" s="4"/>
      <c r="Q630" s="4"/>
      <c r="R630" s="4"/>
    </row>
    <row r="631">
      <c r="H631" s="379"/>
      <c r="O631" s="4"/>
      <c r="P631" s="4"/>
      <c r="Q631" s="4"/>
      <c r="R631" s="4"/>
    </row>
    <row r="632">
      <c r="H632" s="379"/>
      <c r="O632" s="4"/>
      <c r="P632" s="4"/>
      <c r="Q632" s="4"/>
      <c r="R632" s="4"/>
    </row>
    <row r="633">
      <c r="H633" s="379"/>
      <c r="O633" s="4"/>
      <c r="P633" s="4"/>
      <c r="Q633" s="4"/>
      <c r="R633" s="4"/>
    </row>
    <row r="634">
      <c r="H634" s="379"/>
      <c r="O634" s="4"/>
      <c r="P634" s="4"/>
      <c r="Q634" s="4"/>
      <c r="R634" s="4"/>
    </row>
    <row r="635">
      <c r="H635" s="379"/>
      <c r="O635" s="4"/>
      <c r="P635" s="4"/>
      <c r="Q635" s="4"/>
      <c r="R635" s="4"/>
    </row>
    <row r="636">
      <c r="H636" s="379"/>
      <c r="O636" s="4"/>
      <c r="P636" s="4"/>
      <c r="Q636" s="4"/>
      <c r="R636" s="4"/>
    </row>
    <row r="637">
      <c r="H637" s="379"/>
      <c r="O637" s="4"/>
      <c r="P637" s="4"/>
      <c r="Q637" s="4"/>
      <c r="R637" s="4"/>
    </row>
    <row r="638">
      <c r="H638" s="379"/>
      <c r="O638" s="4"/>
      <c r="P638" s="4"/>
      <c r="Q638" s="4"/>
      <c r="R638" s="4"/>
    </row>
    <row r="639">
      <c r="H639" s="379"/>
      <c r="O639" s="4"/>
      <c r="P639" s="4"/>
      <c r="Q639" s="4"/>
      <c r="R639" s="4"/>
    </row>
    <row r="640">
      <c r="H640" s="379"/>
      <c r="O640" s="4"/>
      <c r="P640" s="4"/>
      <c r="Q640" s="4"/>
      <c r="R640" s="4"/>
    </row>
    <row r="641">
      <c r="H641" s="379"/>
      <c r="O641" s="4"/>
      <c r="P641" s="4"/>
      <c r="Q641" s="4"/>
      <c r="R641" s="4"/>
    </row>
    <row r="642">
      <c r="H642" s="379"/>
      <c r="O642" s="4"/>
      <c r="P642" s="4"/>
      <c r="Q642" s="4"/>
      <c r="R642" s="4"/>
    </row>
    <row r="643">
      <c r="H643" s="379"/>
      <c r="O643" s="4"/>
      <c r="P643" s="4"/>
      <c r="Q643" s="4"/>
      <c r="R643" s="4"/>
    </row>
    <row r="644">
      <c r="H644" s="379"/>
      <c r="O644" s="4"/>
      <c r="P644" s="4"/>
      <c r="Q644" s="4"/>
      <c r="R644" s="4"/>
    </row>
    <row r="645">
      <c r="H645" s="379"/>
      <c r="O645" s="4"/>
      <c r="P645" s="4"/>
      <c r="Q645" s="4"/>
      <c r="R645" s="4"/>
    </row>
    <row r="646">
      <c r="H646" s="379"/>
      <c r="O646" s="4"/>
      <c r="P646" s="4"/>
      <c r="Q646" s="4"/>
      <c r="R646" s="4"/>
    </row>
    <row r="647">
      <c r="H647" s="379"/>
      <c r="O647" s="4"/>
      <c r="P647" s="4"/>
      <c r="Q647" s="4"/>
      <c r="R647" s="4"/>
    </row>
    <row r="648">
      <c r="H648" s="379"/>
      <c r="O648" s="4"/>
      <c r="P648" s="4"/>
      <c r="Q648" s="4"/>
      <c r="R648" s="4"/>
    </row>
    <row r="649">
      <c r="H649" s="379"/>
      <c r="O649" s="4"/>
      <c r="P649" s="4"/>
      <c r="Q649" s="4"/>
      <c r="R649" s="4"/>
    </row>
    <row r="650">
      <c r="H650" s="379"/>
      <c r="O650" s="4"/>
      <c r="P650" s="4"/>
      <c r="Q650" s="4"/>
      <c r="R650" s="4"/>
    </row>
    <row r="651">
      <c r="H651" s="379"/>
      <c r="O651" s="4"/>
      <c r="P651" s="4"/>
      <c r="Q651" s="4"/>
      <c r="R651" s="4"/>
    </row>
    <row r="652">
      <c r="H652" s="379"/>
      <c r="O652" s="4"/>
      <c r="P652" s="4"/>
      <c r="Q652" s="4"/>
      <c r="R652" s="4"/>
    </row>
    <row r="653">
      <c r="H653" s="379"/>
      <c r="O653" s="4"/>
      <c r="P653" s="4"/>
      <c r="Q653" s="4"/>
      <c r="R653" s="4"/>
    </row>
    <row r="654">
      <c r="H654" s="379"/>
      <c r="O654" s="4"/>
      <c r="P654" s="4"/>
      <c r="Q654" s="4"/>
      <c r="R654" s="4"/>
    </row>
    <row r="655">
      <c r="H655" s="379"/>
      <c r="O655" s="4"/>
      <c r="P655" s="4"/>
      <c r="Q655" s="4"/>
      <c r="R655" s="4"/>
    </row>
    <row r="656">
      <c r="H656" s="379"/>
      <c r="O656" s="4"/>
      <c r="P656" s="4"/>
      <c r="Q656" s="4"/>
      <c r="R656" s="4"/>
    </row>
    <row r="657">
      <c r="H657" s="379"/>
      <c r="O657" s="4"/>
      <c r="P657" s="4"/>
      <c r="Q657" s="4"/>
      <c r="R657" s="4"/>
    </row>
    <row r="658">
      <c r="H658" s="379"/>
      <c r="O658" s="4"/>
      <c r="P658" s="4"/>
      <c r="Q658" s="4"/>
      <c r="R658" s="4"/>
    </row>
    <row r="659">
      <c r="H659" s="379"/>
      <c r="O659" s="4"/>
      <c r="P659" s="4"/>
      <c r="Q659" s="4"/>
      <c r="R659" s="4"/>
    </row>
    <row r="660">
      <c r="H660" s="379"/>
      <c r="O660" s="4"/>
      <c r="P660" s="4"/>
      <c r="Q660" s="4"/>
      <c r="R660" s="4"/>
    </row>
    <row r="661">
      <c r="H661" s="379"/>
      <c r="O661" s="4"/>
      <c r="P661" s="4"/>
      <c r="Q661" s="4"/>
      <c r="R661" s="4"/>
    </row>
    <row r="662">
      <c r="H662" s="379"/>
      <c r="O662" s="4"/>
      <c r="P662" s="4"/>
      <c r="Q662" s="4"/>
      <c r="R662" s="4"/>
    </row>
    <row r="663">
      <c r="H663" s="379"/>
      <c r="O663" s="4"/>
      <c r="P663" s="4"/>
      <c r="Q663" s="4"/>
      <c r="R663" s="4"/>
    </row>
    <row r="664">
      <c r="H664" s="379"/>
      <c r="O664" s="4"/>
      <c r="P664" s="4"/>
      <c r="Q664" s="4"/>
      <c r="R664" s="4"/>
    </row>
    <row r="665">
      <c r="H665" s="379"/>
      <c r="O665" s="4"/>
      <c r="P665" s="4"/>
      <c r="Q665" s="4"/>
      <c r="R665" s="4"/>
    </row>
    <row r="666">
      <c r="H666" s="379"/>
      <c r="O666" s="4"/>
      <c r="P666" s="4"/>
      <c r="Q666" s="4"/>
      <c r="R666" s="4"/>
    </row>
    <row r="667">
      <c r="H667" s="379"/>
      <c r="O667" s="4"/>
      <c r="P667" s="4"/>
      <c r="Q667" s="4"/>
      <c r="R667" s="4"/>
    </row>
    <row r="668">
      <c r="H668" s="379"/>
      <c r="O668" s="4"/>
      <c r="P668" s="4"/>
      <c r="Q668" s="4"/>
      <c r="R668" s="4"/>
    </row>
    <row r="669">
      <c r="H669" s="379"/>
      <c r="O669" s="4"/>
      <c r="P669" s="4"/>
      <c r="Q669" s="4"/>
      <c r="R669" s="4"/>
    </row>
    <row r="670">
      <c r="H670" s="379"/>
      <c r="O670" s="4"/>
      <c r="P670" s="4"/>
      <c r="Q670" s="4"/>
      <c r="R670" s="4"/>
    </row>
    <row r="671">
      <c r="H671" s="379"/>
      <c r="O671" s="4"/>
      <c r="P671" s="4"/>
      <c r="Q671" s="4"/>
      <c r="R671" s="4"/>
    </row>
    <row r="672">
      <c r="H672" s="379"/>
      <c r="O672" s="4"/>
      <c r="P672" s="4"/>
      <c r="Q672" s="4"/>
      <c r="R672" s="4"/>
    </row>
    <row r="673">
      <c r="H673" s="379"/>
      <c r="O673" s="4"/>
      <c r="P673" s="4"/>
      <c r="Q673" s="4"/>
      <c r="R673" s="4"/>
    </row>
    <row r="674">
      <c r="H674" s="379"/>
      <c r="O674" s="4"/>
      <c r="P674" s="4"/>
      <c r="Q674" s="4"/>
      <c r="R674" s="4"/>
    </row>
    <row r="675">
      <c r="H675" s="379"/>
      <c r="O675" s="4"/>
      <c r="P675" s="4"/>
      <c r="Q675" s="4"/>
      <c r="R675" s="4"/>
    </row>
    <row r="676">
      <c r="H676" s="379"/>
      <c r="O676" s="4"/>
      <c r="P676" s="4"/>
      <c r="Q676" s="4"/>
      <c r="R676" s="4"/>
    </row>
    <row r="677">
      <c r="H677" s="379"/>
      <c r="O677" s="4"/>
      <c r="P677" s="4"/>
      <c r="Q677" s="4"/>
      <c r="R677" s="4"/>
    </row>
    <row r="678">
      <c r="H678" s="379"/>
      <c r="O678" s="4"/>
      <c r="P678" s="4"/>
      <c r="Q678" s="4"/>
      <c r="R678" s="4"/>
    </row>
    <row r="679">
      <c r="H679" s="379"/>
      <c r="O679" s="4"/>
      <c r="P679" s="4"/>
      <c r="Q679" s="4"/>
      <c r="R679" s="4"/>
    </row>
    <row r="680">
      <c r="H680" s="379"/>
      <c r="O680" s="4"/>
      <c r="P680" s="4"/>
      <c r="Q680" s="4"/>
      <c r="R680" s="4"/>
    </row>
    <row r="681">
      <c r="H681" s="379"/>
      <c r="O681" s="4"/>
      <c r="P681" s="4"/>
      <c r="Q681" s="4"/>
      <c r="R681" s="4"/>
    </row>
    <row r="682">
      <c r="H682" s="379"/>
      <c r="O682" s="4"/>
      <c r="P682" s="4"/>
      <c r="Q682" s="4"/>
      <c r="R682" s="4"/>
    </row>
    <row r="683">
      <c r="H683" s="379"/>
      <c r="O683" s="4"/>
      <c r="P683" s="4"/>
      <c r="Q683" s="4"/>
      <c r="R683" s="4"/>
    </row>
    <row r="684">
      <c r="H684" s="379"/>
      <c r="O684" s="4"/>
      <c r="P684" s="4"/>
      <c r="Q684" s="4"/>
      <c r="R684" s="4"/>
    </row>
    <row r="685">
      <c r="H685" s="379"/>
      <c r="O685" s="4"/>
      <c r="P685" s="4"/>
      <c r="Q685" s="4"/>
      <c r="R685" s="4"/>
    </row>
    <row r="686">
      <c r="H686" s="379"/>
      <c r="O686" s="4"/>
      <c r="P686" s="4"/>
      <c r="Q686" s="4"/>
      <c r="R686" s="4"/>
    </row>
    <row r="687">
      <c r="H687" s="379"/>
      <c r="O687" s="4"/>
      <c r="P687" s="4"/>
      <c r="Q687" s="4"/>
      <c r="R687" s="4"/>
    </row>
    <row r="688">
      <c r="H688" s="379"/>
      <c r="O688" s="4"/>
      <c r="P688" s="4"/>
      <c r="Q688" s="4"/>
      <c r="R688" s="4"/>
    </row>
    <row r="689">
      <c r="H689" s="379"/>
      <c r="O689" s="4"/>
      <c r="P689" s="4"/>
      <c r="Q689" s="4"/>
      <c r="R689" s="4"/>
    </row>
    <row r="690">
      <c r="H690" s="379"/>
      <c r="O690" s="4"/>
      <c r="P690" s="4"/>
      <c r="Q690" s="4"/>
      <c r="R690" s="4"/>
    </row>
    <row r="691">
      <c r="H691" s="379"/>
      <c r="O691" s="4"/>
      <c r="P691" s="4"/>
      <c r="Q691" s="4"/>
      <c r="R691" s="4"/>
    </row>
    <row r="692">
      <c r="H692" s="379"/>
      <c r="O692" s="4"/>
      <c r="P692" s="4"/>
      <c r="Q692" s="4"/>
      <c r="R692" s="4"/>
    </row>
    <row r="693">
      <c r="H693" s="379"/>
      <c r="O693" s="4"/>
      <c r="P693" s="4"/>
      <c r="Q693" s="4"/>
      <c r="R693" s="4"/>
    </row>
    <row r="694">
      <c r="H694" s="379"/>
      <c r="O694" s="4"/>
      <c r="P694" s="4"/>
      <c r="Q694" s="4"/>
      <c r="R694" s="4"/>
    </row>
    <row r="695">
      <c r="H695" s="379"/>
      <c r="O695" s="4"/>
      <c r="P695" s="4"/>
      <c r="Q695" s="4"/>
      <c r="R695" s="4"/>
    </row>
    <row r="696">
      <c r="H696" s="379"/>
      <c r="O696" s="4"/>
      <c r="P696" s="4"/>
      <c r="Q696" s="4"/>
      <c r="R696" s="4"/>
    </row>
    <row r="697">
      <c r="H697" s="379"/>
      <c r="O697" s="4"/>
      <c r="P697" s="4"/>
      <c r="Q697" s="4"/>
      <c r="R697" s="4"/>
    </row>
    <row r="698">
      <c r="H698" s="379"/>
      <c r="O698" s="4"/>
      <c r="P698" s="4"/>
      <c r="Q698" s="4"/>
      <c r="R698" s="4"/>
    </row>
    <row r="699">
      <c r="H699" s="379"/>
      <c r="O699" s="4"/>
      <c r="P699" s="4"/>
      <c r="Q699" s="4"/>
      <c r="R699" s="4"/>
    </row>
    <row r="700">
      <c r="H700" s="379"/>
      <c r="O700" s="4"/>
      <c r="P700" s="4"/>
      <c r="Q700" s="4"/>
      <c r="R700" s="4"/>
    </row>
    <row r="701">
      <c r="H701" s="379"/>
      <c r="O701" s="4"/>
      <c r="P701" s="4"/>
      <c r="Q701" s="4"/>
      <c r="R701" s="4"/>
    </row>
    <row r="702">
      <c r="H702" s="379"/>
      <c r="O702" s="4"/>
      <c r="P702" s="4"/>
      <c r="Q702" s="4"/>
      <c r="R702" s="4"/>
    </row>
    <row r="703">
      <c r="H703" s="379"/>
      <c r="O703" s="4"/>
      <c r="P703" s="4"/>
      <c r="Q703" s="4"/>
      <c r="R703" s="4"/>
    </row>
    <row r="704">
      <c r="H704" s="379"/>
      <c r="O704" s="4"/>
      <c r="P704" s="4"/>
      <c r="Q704" s="4"/>
      <c r="R704" s="4"/>
    </row>
    <row r="705">
      <c r="H705" s="379"/>
      <c r="O705" s="4"/>
      <c r="P705" s="4"/>
      <c r="Q705" s="4"/>
      <c r="R705" s="4"/>
    </row>
    <row r="706">
      <c r="H706" s="379"/>
      <c r="O706" s="4"/>
      <c r="P706" s="4"/>
      <c r="Q706" s="4"/>
      <c r="R706" s="4"/>
    </row>
    <row r="707">
      <c r="H707" s="379"/>
      <c r="O707" s="4"/>
      <c r="P707" s="4"/>
      <c r="Q707" s="4"/>
      <c r="R707" s="4"/>
    </row>
    <row r="708">
      <c r="H708" s="379"/>
      <c r="O708" s="4"/>
      <c r="P708" s="4"/>
      <c r="Q708" s="4"/>
      <c r="R708" s="4"/>
    </row>
    <row r="709">
      <c r="H709" s="379"/>
      <c r="O709" s="4"/>
      <c r="P709" s="4"/>
      <c r="Q709" s="4"/>
      <c r="R709" s="4"/>
    </row>
    <row r="710">
      <c r="H710" s="379"/>
      <c r="O710" s="4"/>
      <c r="P710" s="4"/>
      <c r="Q710" s="4"/>
      <c r="R710" s="4"/>
    </row>
    <row r="711">
      <c r="H711" s="379"/>
      <c r="O711" s="4"/>
      <c r="P711" s="4"/>
      <c r="Q711" s="4"/>
      <c r="R711" s="4"/>
    </row>
    <row r="712">
      <c r="H712" s="379"/>
      <c r="O712" s="4"/>
      <c r="P712" s="4"/>
      <c r="Q712" s="4"/>
      <c r="R712" s="4"/>
    </row>
    <row r="713">
      <c r="H713" s="379"/>
      <c r="O713" s="4"/>
      <c r="P713" s="4"/>
      <c r="Q713" s="4"/>
      <c r="R713" s="4"/>
    </row>
    <row r="714">
      <c r="H714" s="379"/>
      <c r="O714" s="4"/>
      <c r="P714" s="4"/>
      <c r="Q714" s="4"/>
      <c r="R714" s="4"/>
    </row>
    <row r="715">
      <c r="H715" s="379"/>
      <c r="O715" s="4"/>
      <c r="P715" s="4"/>
      <c r="Q715" s="4"/>
      <c r="R715" s="4"/>
    </row>
    <row r="716">
      <c r="H716" s="379"/>
      <c r="O716" s="4"/>
      <c r="P716" s="4"/>
      <c r="Q716" s="4"/>
      <c r="R716" s="4"/>
    </row>
    <row r="717">
      <c r="H717" s="379"/>
      <c r="O717" s="4"/>
      <c r="P717" s="4"/>
      <c r="Q717" s="4"/>
      <c r="R717" s="4"/>
    </row>
    <row r="718">
      <c r="H718" s="379"/>
      <c r="O718" s="4"/>
      <c r="P718" s="4"/>
      <c r="Q718" s="4"/>
      <c r="R718" s="4"/>
    </row>
    <row r="719">
      <c r="H719" s="379"/>
      <c r="O719" s="4"/>
      <c r="P719" s="4"/>
      <c r="Q719" s="4"/>
      <c r="R719" s="4"/>
    </row>
    <row r="720">
      <c r="H720" s="379"/>
      <c r="O720" s="4"/>
      <c r="P720" s="4"/>
      <c r="Q720" s="4"/>
      <c r="R720" s="4"/>
    </row>
    <row r="721">
      <c r="H721" s="379"/>
      <c r="O721" s="4"/>
      <c r="P721" s="4"/>
      <c r="Q721" s="4"/>
      <c r="R721" s="4"/>
    </row>
    <row r="722">
      <c r="H722" s="379"/>
      <c r="O722" s="4"/>
      <c r="P722" s="4"/>
      <c r="Q722" s="4"/>
      <c r="R722" s="4"/>
    </row>
    <row r="723">
      <c r="H723" s="379"/>
      <c r="O723" s="4"/>
      <c r="P723" s="4"/>
      <c r="Q723" s="4"/>
      <c r="R723" s="4"/>
    </row>
    <row r="724">
      <c r="H724" s="379"/>
      <c r="O724" s="4"/>
      <c r="P724" s="4"/>
      <c r="Q724" s="4"/>
      <c r="R724" s="4"/>
    </row>
    <row r="725">
      <c r="H725" s="379"/>
      <c r="O725" s="4"/>
      <c r="P725" s="4"/>
      <c r="Q725" s="4"/>
      <c r="R725" s="4"/>
    </row>
    <row r="726">
      <c r="H726" s="379"/>
      <c r="O726" s="4"/>
      <c r="P726" s="4"/>
      <c r="Q726" s="4"/>
      <c r="R726" s="4"/>
    </row>
    <row r="727">
      <c r="H727" s="379"/>
      <c r="O727" s="4"/>
      <c r="P727" s="4"/>
      <c r="Q727" s="4"/>
      <c r="R727" s="4"/>
    </row>
    <row r="728">
      <c r="H728" s="379"/>
      <c r="O728" s="4"/>
      <c r="P728" s="4"/>
      <c r="Q728" s="4"/>
      <c r="R728" s="4"/>
    </row>
    <row r="729">
      <c r="H729" s="379"/>
      <c r="O729" s="4"/>
      <c r="P729" s="4"/>
      <c r="Q729" s="4"/>
      <c r="R729" s="4"/>
    </row>
    <row r="730">
      <c r="H730" s="379"/>
      <c r="O730" s="4"/>
      <c r="P730" s="4"/>
      <c r="Q730" s="4"/>
      <c r="R730" s="4"/>
    </row>
    <row r="731">
      <c r="H731" s="379"/>
      <c r="O731" s="4"/>
      <c r="P731" s="4"/>
      <c r="Q731" s="4"/>
      <c r="R731" s="4"/>
    </row>
    <row r="732">
      <c r="H732" s="379"/>
      <c r="O732" s="4"/>
      <c r="P732" s="4"/>
      <c r="Q732" s="4"/>
      <c r="R732" s="4"/>
    </row>
    <row r="733">
      <c r="H733" s="379"/>
      <c r="O733" s="4"/>
      <c r="P733" s="4"/>
      <c r="Q733" s="4"/>
      <c r="R733" s="4"/>
    </row>
    <row r="734">
      <c r="H734" s="379"/>
      <c r="O734" s="4"/>
      <c r="P734" s="4"/>
      <c r="Q734" s="4"/>
      <c r="R734" s="4"/>
    </row>
    <row r="735">
      <c r="H735" s="379"/>
      <c r="O735" s="4"/>
      <c r="P735" s="4"/>
      <c r="Q735" s="4"/>
      <c r="R735" s="4"/>
    </row>
    <row r="736">
      <c r="H736" s="379"/>
      <c r="O736" s="4"/>
      <c r="P736" s="4"/>
      <c r="Q736" s="4"/>
      <c r="R736" s="4"/>
    </row>
    <row r="737">
      <c r="H737" s="379"/>
      <c r="O737" s="4"/>
      <c r="P737" s="4"/>
      <c r="Q737" s="4"/>
      <c r="R737" s="4"/>
    </row>
    <row r="738">
      <c r="H738" s="379"/>
      <c r="O738" s="4"/>
      <c r="P738" s="4"/>
      <c r="Q738" s="4"/>
      <c r="R738" s="4"/>
    </row>
    <row r="739">
      <c r="H739" s="379"/>
      <c r="O739" s="4"/>
      <c r="P739" s="4"/>
      <c r="Q739" s="4"/>
      <c r="R739" s="4"/>
    </row>
    <row r="740">
      <c r="H740" s="379"/>
      <c r="O740" s="4"/>
      <c r="P740" s="4"/>
      <c r="Q740" s="4"/>
      <c r="R740" s="4"/>
    </row>
    <row r="741">
      <c r="H741" s="379"/>
      <c r="O741" s="4"/>
      <c r="P741" s="4"/>
      <c r="Q741" s="4"/>
      <c r="R741" s="4"/>
    </row>
    <row r="742">
      <c r="H742" s="379"/>
      <c r="O742" s="4"/>
      <c r="P742" s="4"/>
      <c r="Q742" s="4"/>
      <c r="R742" s="4"/>
    </row>
    <row r="743">
      <c r="H743" s="379"/>
      <c r="O743" s="4"/>
      <c r="P743" s="4"/>
      <c r="Q743" s="4"/>
      <c r="R743" s="4"/>
    </row>
    <row r="744">
      <c r="H744" s="379"/>
      <c r="O744" s="4"/>
      <c r="P744" s="4"/>
      <c r="Q744" s="4"/>
      <c r="R744" s="4"/>
    </row>
    <row r="745">
      <c r="H745" s="379"/>
      <c r="O745" s="4"/>
      <c r="P745" s="4"/>
      <c r="Q745" s="4"/>
      <c r="R745" s="4"/>
    </row>
    <row r="746">
      <c r="H746" s="379"/>
      <c r="O746" s="4"/>
      <c r="P746" s="4"/>
      <c r="Q746" s="4"/>
      <c r="R746" s="4"/>
    </row>
    <row r="747">
      <c r="H747" s="379"/>
      <c r="O747" s="4"/>
      <c r="P747" s="4"/>
      <c r="Q747" s="4"/>
      <c r="R747" s="4"/>
    </row>
    <row r="748">
      <c r="H748" s="379"/>
      <c r="O748" s="4"/>
      <c r="P748" s="4"/>
      <c r="Q748" s="4"/>
      <c r="R748" s="4"/>
    </row>
    <row r="749">
      <c r="H749" s="379"/>
      <c r="O749" s="4"/>
      <c r="P749" s="4"/>
      <c r="Q749" s="4"/>
      <c r="R749" s="4"/>
    </row>
    <row r="750">
      <c r="H750" s="379"/>
      <c r="O750" s="4"/>
      <c r="P750" s="4"/>
      <c r="Q750" s="4"/>
      <c r="R750" s="4"/>
    </row>
    <row r="751">
      <c r="H751" s="379"/>
      <c r="O751" s="4"/>
      <c r="P751" s="4"/>
      <c r="Q751" s="4"/>
      <c r="R751" s="4"/>
    </row>
    <row r="752">
      <c r="H752" s="379"/>
      <c r="O752" s="4"/>
      <c r="P752" s="4"/>
      <c r="Q752" s="4"/>
      <c r="R752" s="4"/>
    </row>
    <row r="753">
      <c r="H753" s="379"/>
      <c r="O753" s="4"/>
      <c r="P753" s="4"/>
      <c r="Q753" s="4"/>
      <c r="R753" s="4"/>
    </row>
    <row r="754">
      <c r="H754" s="379"/>
      <c r="O754" s="4"/>
      <c r="P754" s="4"/>
      <c r="Q754" s="4"/>
      <c r="R754" s="4"/>
    </row>
    <row r="755">
      <c r="H755" s="379"/>
      <c r="O755" s="4"/>
      <c r="P755" s="4"/>
      <c r="Q755" s="4"/>
      <c r="R755" s="4"/>
    </row>
    <row r="756">
      <c r="H756" s="379"/>
      <c r="O756" s="4"/>
      <c r="P756" s="4"/>
      <c r="Q756" s="4"/>
      <c r="R756" s="4"/>
    </row>
    <row r="757">
      <c r="H757" s="379"/>
      <c r="O757" s="4"/>
      <c r="P757" s="4"/>
      <c r="Q757" s="4"/>
      <c r="R757" s="4"/>
    </row>
    <row r="758">
      <c r="H758" s="379"/>
      <c r="O758" s="4"/>
      <c r="P758" s="4"/>
      <c r="Q758" s="4"/>
      <c r="R758" s="4"/>
    </row>
    <row r="759">
      <c r="H759" s="379"/>
      <c r="O759" s="4"/>
      <c r="P759" s="4"/>
      <c r="Q759" s="4"/>
      <c r="R759" s="4"/>
    </row>
    <row r="760">
      <c r="H760" s="379"/>
      <c r="O760" s="4"/>
      <c r="P760" s="4"/>
      <c r="Q760" s="4"/>
      <c r="R760" s="4"/>
    </row>
    <row r="761">
      <c r="H761" s="379"/>
      <c r="O761" s="4"/>
      <c r="P761" s="4"/>
      <c r="Q761" s="4"/>
      <c r="R761" s="4"/>
    </row>
    <row r="762">
      <c r="H762" s="379"/>
      <c r="O762" s="4"/>
      <c r="P762" s="4"/>
      <c r="Q762" s="4"/>
      <c r="R762" s="4"/>
    </row>
    <row r="763">
      <c r="H763" s="379"/>
      <c r="O763" s="4"/>
      <c r="P763" s="4"/>
      <c r="Q763" s="4"/>
      <c r="R763" s="4"/>
    </row>
    <row r="764">
      <c r="H764" s="379"/>
      <c r="O764" s="4"/>
      <c r="P764" s="4"/>
      <c r="Q764" s="4"/>
      <c r="R764" s="4"/>
    </row>
    <row r="765">
      <c r="H765" s="379"/>
      <c r="O765" s="4"/>
      <c r="P765" s="4"/>
      <c r="Q765" s="4"/>
      <c r="R765" s="4"/>
    </row>
    <row r="766">
      <c r="H766" s="379"/>
      <c r="O766" s="4"/>
      <c r="P766" s="4"/>
      <c r="Q766" s="4"/>
      <c r="R766" s="4"/>
    </row>
    <row r="767">
      <c r="H767" s="379"/>
      <c r="O767" s="4"/>
      <c r="P767" s="4"/>
      <c r="Q767" s="4"/>
      <c r="R767" s="4"/>
    </row>
    <row r="768">
      <c r="H768" s="379"/>
      <c r="O768" s="4"/>
      <c r="P768" s="4"/>
      <c r="Q768" s="4"/>
      <c r="R768" s="4"/>
    </row>
    <row r="769">
      <c r="H769" s="379"/>
      <c r="O769" s="4"/>
      <c r="P769" s="4"/>
      <c r="Q769" s="4"/>
      <c r="R769" s="4"/>
    </row>
    <row r="770">
      <c r="H770" s="379"/>
      <c r="O770" s="4"/>
      <c r="P770" s="4"/>
      <c r="Q770" s="4"/>
      <c r="R770" s="4"/>
    </row>
    <row r="771">
      <c r="H771" s="379"/>
      <c r="O771" s="4"/>
      <c r="P771" s="4"/>
      <c r="Q771" s="4"/>
      <c r="R771" s="4"/>
    </row>
    <row r="772">
      <c r="H772" s="379"/>
      <c r="O772" s="4"/>
      <c r="P772" s="4"/>
      <c r="Q772" s="4"/>
      <c r="R772" s="4"/>
    </row>
    <row r="773">
      <c r="H773" s="379"/>
      <c r="O773" s="4"/>
      <c r="P773" s="4"/>
      <c r="Q773" s="4"/>
      <c r="R773" s="4"/>
    </row>
    <row r="774">
      <c r="H774" s="379"/>
      <c r="O774" s="4"/>
      <c r="P774" s="4"/>
      <c r="Q774" s="4"/>
      <c r="R774" s="4"/>
    </row>
    <row r="775">
      <c r="H775" s="379"/>
      <c r="O775" s="4"/>
      <c r="P775" s="4"/>
      <c r="Q775" s="4"/>
      <c r="R775" s="4"/>
    </row>
    <row r="776">
      <c r="H776" s="379"/>
      <c r="O776" s="4"/>
      <c r="P776" s="4"/>
      <c r="Q776" s="4"/>
      <c r="R776" s="4"/>
    </row>
    <row r="777">
      <c r="H777" s="379"/>
      <c r="O777" s="4"/>
      <c r="P777" s="4"/>
      <c r="Q777" s="4"/>
      <c r="R777" s="4"/>
    </row>
    <row r="778">
      <c r="H778" s="379"/>
      <c r="O778" s="4"/>
      <c r="P778" s="4"/>
      <c r="Q778" s="4"/>
      <c r="R778" s="4"/>
    </row>
    <row r="779">
      <c r="H779" s="379"/>
      <c r="O779" s="4"/>
      <c r="P779" s="4"/>
      <c r="Q779" s="4"/>
      <c r="R779" s="4"/>
    </row>
    <row r="780">
      <c r="H780" s="379"/>
      <c r="O780" s="4"/>
      <c r="P780" s="4"/>
      <c r="Q780" s="4"/>
      <c r="R780" s="4"/>
    </row>
    <row r="781">
      <c r="H781" s="379"/>
      <c r="O781" s="4"/>
      <c r="P781" s="4"/>
      <c r="Q781" s="4"/>
      <c r="R781" s="4"/>
    </row>
    <row r="782">
      <c r="H782" s="379"/>
      <c r="O782" s="4"/>
      <c r="P782" s="4"/>
      <c r="Q782" s="4"/>
      <c r="R782" s="4"/>
    </row>
    <row r="783">
      <c r="H783" s="379"/>
      <c r="O783" s="4"/>
      <c r="P783" s="4"/>
      <c r="Q783" s="4"/>
      <c r="R783" s="4"/>
    </row>
    <row r="784">
      <c r="H784" s="379"/>
      <c r="O784" s="4"/>
      <c r="P784" s="4"/>
      <c r="Q784" s="4"/>
      <c r="R784" s="4"/>
    </row>
    <row r="785">
      <c r="H785" s="379"/>
      <c r="O785" s="4"/>
      <c r="P785" s="4"/>
      <c r="Q785" s="4"/>
      <c r="R785" s="4"/>
    </row>
    <row r="786">
      <c r="H786" s="379"/>
      <c r="O786" s="4"/>
      <c r="P786" s="4"/>
      <c r="Q786" s="4"/>
      <c r="R786" s="4"/>
    </row>
    <row r="787">
      <c r="H787" s="379"/>
      <c r="O787" s="4"/>
      <c r="P787" s="4"/>
      <c r="Q787" s="4"/>
      <c r="R787" s="4"/>
    </row>
    <row r="788">
      <c r="H788" s="379"/>
      <c r="O788" s="4"/>
      <c r="P788" s="4"/>
      <c r="Q788" s="4"/>
      <c r="R788" s="4"/>
    </row>
    <row r="789">
      <c r="H789" s="379"/>
      <c r="O789" s="4"/>
      <c r="P789" s="4"/>
      <c r="Q789" s="4"/>
      <c r="R789" s="4"/>
    </row>
    <row r="790">
      <c r="H790" s="379"/>
      <c r="O790" s="4"/>
      <c r="P790" s="4"/>
      <c r="Q790" s="4"/>
      <c r="R790" s="4"/>
    </row>
    <row r="791">
      <c r="H791" s="379"/>
      <c r="O791" s="4"/>
      <c r="P791" s="4"/>
      <c r="Q791" s="4"/>
      <c r="R791" s="4"/>
    </row>
    <row r="792">
      <c r="H792" s="379"/>
      <c r="O792" s="4"/>
      <c r="P792" s="4"/>
      <c r="Q792" s="4"/>
      <c r="R792" s="4"/>
    </row>
    <row r="793">
      <c r="H793" s="379"/>
      <c r="O793" s="4"/>
      <c r="P793" s="4"/>
      <c r="Q793" s="4"/>
      <c r="R793" s="4"/>
    </row>
    <row r="794">
      <c r="H794" s="379"/>
      <c r="O794" s="4"/>
      <c r="P794" s="4"/>
      <c r="Q794" s="4"/>
      <c r="R794" s="4"/>
    </row>
    <row r="795">
      <c r="H795" s="379"/>
      <c r="O795" s="4"/>
      <c r="P795" s="4"/>
      <c r="Q795" s="4"/>
      <c r="R795" s="4"/>
    </row>
    <row r="796">
      <c r="H796" s="379"/>
      <c r="O796" s="4"/>
      <c r="P796" s="4"/>
      <c r="Q796" s="4"/>
      <c r="R796" s="4"/>
    </row>
    <row r="797">
      <c r="H797" s="379"/>
      <c r="O797" s="4"/>
      <c r="P797" s="4"/>
      <c r="Q797" s="4"/>
      <c r="R797" s="4"/>
    </row>
    <row r="798">
      <c r="H798" s="379"/>
      <c r="O798" s="4"/>
      <c r="P798" s="4"/>
      <c r="Q798" s="4"/>
      <c r="R798" s="4"/>
    </row>
    <row r="799">
      <c r="H799" s="379"/>
      <c r="O799" s="4"/>
      <c r="P799" s="4"/>
      <c r="Q799" s="4"/>
      <c r="R799" s="4"/>
    </row>
    <row r="800">
      <c r="H800" s="379"/>
      <c r="O800" s="4"/>
      <c r="P800" s="4"/>
      <c r="Q800" s="4"/>
      <c r="R800" s="4"/>
    </row>
    <row r="801">
      <c r="H801" s="379"/>
      <c r="O801" s="4"/>
      <c r="P801" s="4"/>
      <c r="Q801" s="4"/>
      <c r="R801" s="4"/>
    </row>
    <row r="802">
      <c r="H802" s="379"/>
      <c r="O802" s="4"/>
      <c r="P802" s="4"/>
      <c r="Q802" s="4"/>
      <c r="R802" s="4"/>
    </row>
    <row r="803">
      <c r="H803" s="379"/>
      <c r="O803" s="4"/>
      <c r="P803" s="4"/>
      <c r="Q803" s="4"/>
      <c r="R803" s="4"/>
    </row>
    <row r="804">
      <c r="H804" s="379"/>
      <c r="O804" s="4"/>
      <c r="P804" s="4"/>
      <c r="Q804" s="4"/>
      <c r="R804" s="4"/>
    </row>
    <row r="805">
      <c r="H805" s="379"/>
      <c r="O805" s="4"/>
      <c r="P805" s="4"/>
      <c r="Q805" s="4"/>
      <c r="R805" s="4"/>
    </row>
    <row r="806">
      <c r="H806" s="379"/>
      <c r="O806" s="4"/>
      <c r="P806" s="4"/>
      <c r="Q806" s="4"/>
      <c r="R806" s="4"/>
    </row>
    <row r="807">
      <c r="H807" s="379"/>
      <c r="O807" s="4"/>
      <c r="P807" s="4"/>
      <c r="Q807" s="4"/>
      <c r="R807" s="4"/>
    </row>
    <row r="808">
      <c r="H808" s="379"/>
      <c r="O808" s="4"/>
      <c r="P808" s="4"/>
      <c r="Q808" s="4"/>
      <c r="R808" s="4"/>
    </row>
    <row r="809">
      <c r="H809" s="379"/>
      <c r="O809" s="4"/>
      <c r="P809" s="4"/>
      <c r="Q809" s="4"/>
      <c r="R809" s="4"/>
    </row>
    <row r="810">
      <c r="H810" s="379"/>
      <c r="O810" s="4"/>
      <c r="P810" s="4"/>
      <c r="Q810" s="4"/>
      <c r="R810" s="4"/>
    </row>
    <row r="811">
      <c r="H811" s="379"/>
      <c r="O811" s="4"/>
      <c r="P811" s="4"/>
      <c r="Q811" s="4"/>
      <c r="R811" s="4"/>
    </row>
    <row r="812">
      <c r="H812" s="379"/>
      <c r="O812" s="4"/>
      <c r="P812" s="4"/>
      <c r="Q812" s="4"/>
      <c r="R812" s="4"/>
    </row>
    <row r="813">
      <c r="H813" s="379"/>
      <c r="O813" s="4"/>
      <c r="P813" s="4"/>
      <c r="Q813" s="4"/>
      <c r="R813" s="4"/>
    </row>
    <row r="814">
      <c r="H814" s="379"/>
      <c r="O814" s="4"/>
      <c r="P814" s="4"/>
      <c r="Q814" s="4"/>
      <c r="R814" s="4"/>
    </row>
    <row r="815">
      <c r="H815" s="379"/>
      <c r="O815" s="4"/>
      <c r="P815" s="4"/>
      <c r="Q815" s="4"/>
      <c r="R815" s="4"/>
    </row>
    <row r="816">
      <c r="H816" s="379"/>
      <c r="O816" s="4"/>
      <c r="P816" s="4"/>
      <c r="Q816" s="4"/>
      <c r="R816" s="4"/>
    </row>
    <row r="817">
      <c r="H817" s="379"/>
      <c r="O817" s="4"/>
      <c r="P817" s="4"/>
      <c r="Q817" s="4"/>
      <c r="R817" s="4"/>
    </row>
    <row r="818">
      <c r="H818" s="379"/>
      <c r="O818" s="4"/>
      <c r="P818" s="4"/>
      <c r="Q818" s="4"/>
      <c r="R818" s="4"/>
    </row>
    <row r="819">
      <c r="H819" s="379"/>
      <c r="O819" s="4"/>
      <c r="P819" s="4"/>
      <c r="Q819" s="4"/>
      <c r="R819" s="4"/>
    </row>
    <row r="820">
      <c r="H820" s="379"/>
      <c r="O820" s="4"/>
      <c r="P820" s="4"/>
      <c r="Q820" s="4"/>
      <c r="R820" s="4"/>
    </row>
    <row r="821">
      <c r="H821" s="379"/>
      <c r="O821" s="4"/>
      <c r="P821" s="4"/>
      <c r="Q821" s="4"/>
      <c r="R821" s="4"/>
    </row>
    <row r="822">
      <c r="H822" s="379"/>
      <c r="O822" s="4"/>
      <c r="P822" s="4"/>
      <c r="Q822" s="4"/>
      <c r="R822" s="4"/>
    </row>
    <row r="823">
      <c r="H823" s="379"/>
      <c r="O823" s="4"/>
      <c r="P823" s="4"/>
      <c r="Q823" s="4"/>
      <c r="R823" s="4"/>
    </row>
    <row r="824">
      <c r="H824" s="379"/>
      <c r="O824" s="4"/>
      <c r="P824" s="4"/>
      <c r="Q824" s="4"/>
      <c r="R824" s="4"/>
    </row>
    <row r="825">
      <c r="H825" s="379"/>
      <c r="O825" s="4"/>
      <c r="P825" s="4"/>
      <c r="Q825" s="4"/>
      <c r="R825" s="4"/>
    </row>
    <row r="826">
      <c r="H826" s="379"/>
      <c r="O826" s="4"/>
      <c r="P826" s="4"/>
      <c r="Q826" s="4"/>
      <c r="R826" s="4"/>
    </row>
    <row r="827">
      <c r="H827" s="379"/>
      <c r="O827" s="4"/>
      <c r="P827" s="4"/>
      <c r="Q827" s="4"/>
      <c r="R827" s="4"/>
    </row>
    <row r="828">
      <c r="H828" s="379"/>
      <c r="O828" s="4"/>
      <c r="P828" s="4"/>
      <c r="Q828" s="4"/>
      <c r="R828" s="4"/>
    </row>
    <row r="829">
      <c r="H829" s="379"/>
      <c r="O829" s="4"/>
      <c r="P829" s="4"/>
      <c r="Q829" s="4"/>
      <c r="R829" s="4"/>
    </row>
    <row r="830">
      <c r="H830" s="379"/>
      <c r="O830" s="4"/>
      <c r="P830" s="4"/>
      <c r="Q830" s="4"/>
      <c r="R830" s="4"/>
    </row>
    <row r="831">
      <c r="H831" s="379"/>
      <c r="O831" s="4"/>
      <c r="P831" s="4"/>
      <c r="Q831" s="4"/>
      <c r="R831" s="4"/>
    </row>
    <row r="832">
      <c r="H832" s="379"/>
      <c r="O832" s="4"/>
      <c r="P832" s="4"/>
      <c r="Q832" s="4"/>
      <c r="R832" s="4"/>
    </row>
    <row r="833">
      <c r="H833" s="379"/>
      <c r="O833" s="4"/>
      <c r="P833" s="4"/>
      <c r="Q833" s="4"/>
      <c r="R833" s="4"/>
    </row>
    <row r="834">
      <c r="H834" s="379"/>
      <c r="O834" s="4"/>
      <c r="P834" s="4"/>
      <c r="Q834" s="4"/>
      <c r="R834" s="4"/>
    </row>
    <row r="835">
      <c r="H835" s="379"/>
      <c r="O835" s="4"/>
      <c r="P835" s="4"/>
      <c r="Q835" s="4"/>
      <c r="R835" s="4"/>
    </row>
    <row r="836">
      <c r="H836" s="379"/>
      <c r="O836" s="4"/>
      <c r="P836" s="4"/>
      <c r="Q836" s="4"/>
      <c r="R836" s="4"/>
    </row>
    <row r="837">
      <c r="H837" s="379"/>
      <c r="O837" s="4"/>
      <c r="P837" s="4"/>
      <c r="Q837" s="4"/>
      <c r="R837" s="4"/>
    </row>
    <row r="838">
      <c r="H838" s="379"/>
      <c r="O838" s="4"/>
      <c r="P838" s="4"/>
      <c r="Q838" s="4"/>
      <c r="R838" s="4"/>
    </row>
    <row r="839">
      <c r="H839" s="379"/>
      <c r="O839" s="4"/>
      <c r="P839" s="4"/>
      <c r="Q839" s="4"/>
      <c r="R839" s="4"/>
    </row>
    <row r="840">
      <c r="H840" s="379"/>
      <c r="O840" s="4"/>
      <c r="P840" s="4"/>
      <c r="Q840" s="4"/>
      <c r="R840" s="4"/>
    </row>
    <row r="841">
      <c r="H841" s="379"/>
      <c r="O841" s="4"/>
      <c r="P841" s="4"/>
      <c r="Q841" s="4"/>
      <c r="R841" s="4"/>
    </row>
    <row r="842">
      <c r="H842" s="379"/>
      <c r="O842" s="4"/>
      <c r="P842" s="4"/>
      <c r="Q842" s="4"/>
      <c r="R842" s="4"/>
    </row>
    <row r="843">
      <c r="H843" s="379"/>
      <c r="O843" s="4"/>
      <c r="P843" s="4"/>
      <c r="Q843" s="4"/>
      <c r="R843" s="4"/>
    </row>
    <row r="844">
      <c r="H844" s="379"/>
      <c r="O844" s="4"/>
      <c r="P844" s="4"/>
      <c r="Q844" s="4"/>
      <c r="R844" s="4"/>
    </row>
    <row r="845">
      <c r="H845" s="379"/>
      <c r="O845" s="4"/>
      <c r="P845" s="4"/>
      <c r="Q845" s="4"/>
      <c r="R845" s="4"/>
    </row>
    <row r="846">
      <c r="H846" s="379"/>
      <c r="O846" s="4"/>
      <c r="P846" s="4"/>
      <c r="Q846" s="4"/>
      <c r="R846" s="4"/>
    </row>
    <row r="847">
      <c r="H847" s="379"/>
      <c r="O847" s="4"/>
      <c r="P847" s="4"/>
      <c r="Q847" s="4"/>
      <c r="R847" s="4"/>
    </row>
    <row r="848">
      <c r="H848" s="379"/>
      <c r="O848" s="4"/>
      <c r="P848" s="4"/>
      <c r="Q848" s="4"/>
      <c r="R848" s="4"/>
    </row>
    <row r="849">
      <c r="H849" s="379"/>
      <c r="O849" s="4"/>
      <c r="P849" s="4"/>
      <c r="Q849" s="4"/>
      <c r="R849" s="4"/>
    </row>
    <row r="850">
      <c r="H850" s="379"/>
      <c r="O850" s="4"/>
      <c r="P850" s="4"/>
      <c r="Q850" s="4"/>
      <c r="R850" s="4"/>
    </row>
    <row r="851">
      <c r="H851" s="379"/>
      <c r="O851" s="4"/>
      <c r="P851" s="4"/>
      <c r="Q851" s="4"/>
      <c r="R851" s="4"/>
    </row>
    <row r="852">
      <c r="H852" s="379"/>
      <c r="O852" s="4"/>
      <c r="P852" s="4"/>
      <c r="Q852" s="4"/>
      <c r="R852" s="4"/>
    </row>
    <row r="853">
      <c r="H853" s="379"/>
      <c r="O853" s="4"/>
      <c r="P853" s="4"/>
      <c r="Q853" s="4"/>
      <c r="R853" s="4"/>
    </row>
    <row r="854">
      <c r="H854" s="379"/>
      <c r="O854" s="4"/>
      <c r="P854" s="4"/>
      <c r="Q854" s="4"/>
      <c r="R854" s="4"/>
    </row>
    <row r="855">
      <c r="H855" s="379"/>
      <c r="O855" s="4"/>
      <c r="P855" s="4"/>
      <c r="Q855" s="4"/>
      <c r="R855" s="4"/>
    </row>
    <row r="856">
      <c r="H856" s="379"/>
      <c r="O856" s="4"/>
      <c r="P856" s="4"/>
      <c r="Q856" s="4"/>
      <c r="R856" s="4"/>
    </row>
    <row r="857">
      <c r="H857" s="379"/>
      <c r="O857" s="4"/>
      <c r="P857" s="4"/>
      <c r="Q857" s="4"/>
      <c r="R857" s="4"/>
    </row>
    <row r="858">
      <c r="H858" s="379"/>
      <c r="O858" s="4"/>
      <c r="P858" s="4"/>
      <c r="Q858" s="4"/>
      <c r="R858" s="4"/>
    </row>
    <row r="859">
      <c r="H859" s="379"/>
      <c r="O859" s="4"/>
      <c r="P859" s="4"/>
      <c r="Q859" s="4"/>
      <c r="R859" s="4"/>
    </row>
    <row r="860">
      <c r="H860" s="379"/>
      <c r="O860" s="4"/>
      <c r="P860" s="4"/>
      <c r="Q860" s="4"/>
      <c r="R860" s="4"/>
    </row>
    <row r="861">
      <c r="H861" s="379"/>
      <c r="O861" s="4"/>
      <c r="P861" s="4"/>
      <c r="Q861" s="4"/>
      <c r="R861" s="4"/>
    </row>
    <row r="862">
      <c r="H862" s="379"/>
      <c r="O862" s="4"/>
      <c r="P862" s="4"/>
      <c r="Q862" s="4"/>
      <c r="R862" s="4"/>
    </row>
    <row r="863">
      <c r="H863" s="379"/>
      <c r="O863" s="4"/>
      <c r="P863" s="4"/>
      <c r="Q863" s="4"/>
      <c r="R863" s="4"/>
    </row>
    <row r="864">
      <c r="H864" s="379"/>
      <c r="O864" s="4"/>
      <c r="P864" s="4"/>
      <c r="Q864" s="4"/>
      <c r="R864" s="4"/>
    </row>
    <row r="865">
      <c r="H865" s="379"/>
      <c r="O865" s="4"/>
      <c r="P865" s="4"/>
      <c r="Q865" s="4"/>
      <c r="R865" s="4"/>
    </row>
    <row r="866">
      <c r="H866" s="379"/>
      <c r="O866" s="4"/>
      <c r="P866" s="4"/>
      <c r="Q866" s="4"/>
      <c r="R866" s="4"/>
    </row>
    <row r="867">
      <c r="H867" s="379"/>
      <c r="O867" s="4"/>
      <c r="P867" s="4"/>
      <c r="Q867" s="4"/>
      <c r="R867" s="4"/>
    </row>
    <row r="868">
      <c r="H868" s="379"/>
      <c r="O868" s="4"/>
      <c r="P868" s="4"/>
      <c r="Q868" s="4"/>
      <c r="R868" s="4"/>
    </row>
    <row r="869">
      <c r="H869" s="379"/>
      <c r="O869" s="4"/>
      <c r="P869" s="4"/>
      <c r="Q869" s="4"/>
      <c r="R869" s="4"/>
    </row>
    <row r="870">
      <c r="H870" s="379"/>
      <c r="O870" s="4"/>
      <c r="P870" s="4"/>
      <c r="Q870" s="4"/>
      <c r="R870" s="4"/>
    </row>
    <row r="871">
      <c r="H871" s="379"/>
      <c r="O871" s="4"/>
      <c r="P871" s="4"/>
      <c r="Q871" s="4"/>
      <c r="R871" s="4"/>
    </row>
    <row r="872">
      <c r="H872" s="379"/>
      <c r="O872" s="4"/>
      <c r="P872" s="4"/>
      <c r="Q872" s="4"/>
      <c r="R872" s="4"/>
    </row>
    <row r="873">
      <c r="H873" s="379"/>
      <c r="O873" s="4"/>
      <c r="P873" s="4"/>
      <c r="Q873" s="4"/>
      <c r="R873" s="4"/>
    </row>
    <row r="874">
      <c r="H874" s="379"/>
      <c r="O874" s="4"/>
      <c r="P874" s="4"/>
      <c r="Q874" s="4"/>
      <c r="R874" s="4"/>
    </row>
    <row r="875">
      <c r="H875" s="379"/>
      <c r="O875" s="4"/>
      <c r="P875" s="4"/>
      <c r="Q875" s="4"/>
      <c r="R875" s="4"/>
    </row>
    <row r="876">
      <c r="H876" s="379"/>
      <c r="O876" s="4"/>
      <c r="P876" s="4"/>
      <c r="Q876" s="4"/>
      <c r="R876" s="4"/>
    </row>
    <row r="877">
      <c r="H877" s="379"/>
      <c r="O877" s="4"/>
      <c r="P877" s="4"/>
      <c r="Q877" s="4"/>
      <c r="R877" s="4"/>
    </row>
    <row r="878">
      <c r="H878" s="379"/>
      <c r="O878" s="4"/>
      <c r="P878" s="4"/>
      <c r="Q878" s="4"/>
      <c r="R878" s="4"/>
    </row>
    <row r="879">
      <c r="H879" s="379"/>
      <c r="O879" s="4"/>
      <c r="P879" s="4"/>
      <c r="Q879" s="4"/>
      <c r="R879" s="4"/>
    </row>
    <row r="880">
      <c r="H880" s="379"/>
      <c r="O880" s="4"/>
      <c r="P880" s="4"/>
      <c r="Q880" s="4"/>
      <c r="R880" s="4"/>
    </row>
    <row r="881">
      <c r="H881" s="379"/>
      <c r="O881" s="4"/>
      <c r="P881" s="4"/>
      <c r="Q881" s="4"/>
      <c r="R881" s="4"/>
    </row>
    <row r="882">
      <c r="H882" s="379"/>
      <c r="O882" s="4"/>
      <c r="P882" s="4"/>
      <c r="Q882" s="4"/>
      <c r="R882" s="4"/>
    </row>
    <row r="883">
      <c r="H883" s="379"/>
      <c r="O883" s="4"/>
      <c r="P883" s="4"/>
      <c r="Q883" s="4"/>
      <c r="R883" s="4"/>
    </row>
    <row r="884">
      <c r="H884" s="379"/>
      <c r="O884" s="4"/>
      <c r="P884" s="4"/>
      <c r="Q884" s="4"/>
      <c r="R884" s="4"/>
    </row>
    <row r="885">
      <c r="H885" s="379"/>
      <c r="O885" s="4"/>
      <c r="P885" s="4"/>
      <c r="Q885" s="4"/>
      <c r="R885" s="4"/>
    </row>
    <row r="886">
      <c r="H886" s="379"/>
      <c r="O886" s="4"/>
      <c r="P886" s="4"/>
      <c r="Q886" s="4"/>
      <c r="R886" s="4"/>
    </row>
    <row r="887">
      <c r="H887" s="379"/>
      <c r="O887" s="4"/>
      <c r="P887" s="4"/>
      <c r="Q887" s="4"/>
      <c r="R887" s="4"/>
    </row>
    <row r="888">
      <c r="H888" s="379"/>
      <c r="O888" s="4"/>
      <c r="P888" s="4"/>
      <c r="Q888" s="4"/>
      <c r="R888" s="4"/>
    </row>
    <row r="889">
      <c r="H889" s="379"/>
      <c r="O889" s="4"/>
      <c r="P889" s="4"/>
      <c r="Q889" s="4"/>
      <c r="R889" s="4"/>
    </row>
    <row r="890">
      <c r="H890" s="379"/>
      <c r="O890" s="4"/>
      <c r="P890" s="4"/>
      <c r="Q890" s="4"/>
      <c r="R890" s="4"/>
    </row>
    <row r="891">
      <c r="H891" s="379"/>
      <c r="O891" s="4"/>
      <c r="P891" s="4"/>
      <c r="Q891" s="4"/>
      <c r="R891" s="4"/>
    </row>
    <row r="892">
      <c r="H892" s="379"/>
      <c r="O892" s="4"/>
      <c r="P892" s="4"/>
      <c r="Q892" s="4"/>
      <c r="R892" s="4"/>
    </row>
    <row r="893">
      <c r="H893" s="379"/>
      <c r="O893" s="4"/>
      <c r="P893" s="4"/>
      <c r="Q893" s="4"/>
      <c r="R893" s="4"/>
    </row>
    <row r="894">
      <c r="H894" s="379"/>
      <c r="O894" s="4"/>
      <c r="P894" s="4"/>
      <c r="Q894" s="4"/>
      <c r="R894" s="4"/>
    </row>
    <row r="895">
      <c r="H895" s="379"/>
      <c r="O895" s="4"/>
      <c r="P895" s="4"/>
      <c r="Q895" s="4"/>
      <c r="R895" s="4"/>
    </row>
    <row r="896">
      <c r="H896" s="379"/>
      <c r="O896" s="4"/>
      <c r="P896" s="4"/>
      <c r="Q896" s="4"/>
      <c r="R896" s="4"/>
    </row>
    <row r="897">
      <c r="H897" s="379"/>
      <c r="O897" s="4"/>
      <c r="P897" s="4"/>
      <c r="Q897" s="4"/>
      <c r="R897" s="4"/>
    </row>
    <row r="898">
      <c r="H898" s="379"/>
      <c r="O898" s="4"/>
      <c r="P898" s="4"/>
      <c r="Q898" s="4"/>
      <c r="R898" s="4"/>
    </row>
    <row r="899">
      <c r="H899" s="379"/>
      <c r="O899" s="4"/>
      <c r="P899" s="4"/>
      <c r="Q899" s="4"/>
      <c r="R899" s="4"/>
    </row>
    <row r="900">
      <c r="H900" s="379"/>
      <c r="O900" s="4"/>
      <c r="P900" s="4"/>
      <c r="Q900" s="4"/>
      <c r="R900" s="4"/>
    </row>
    <row r="901">
      <c r="H901" s="379"/>
      <c r="O901" s="4"/>
      <c r="P901" s="4"/>
      <c r="Q901" s="4"/>
      <c r="R901" s="4"/>
    </row>
    <row r="902">
      <c r="H902" s="379"/>
      <c r="O902" s="4"/>
      <c r="P902" s="4"/>
      <c r="Q902" s="4"/>
      <c r="R902" s="4"/>
    </row>
    <row r="903">
      <c r="H903" s="379"/>
      <c r="O903" s="4"/>
      <c r="P903" s="4"/>
      <c r="Q903" s="4"/>
      <c r="R903" s="4"/>
    </row>
    <row r="904">
      <c r="H904" s="379"/>
      <c r="O904" s="4"/>
      <c r="P904" s="4"/>
      <c r="Q904" s="4"/>
      <c r="R904" s="4"/>
    </row>
    <row r="905">
      <c r="H905" s="379"/>
      <c r="O905" s="4"/>
      <c r="P905" s="4"/>
      <c r="Q905" s="4"/>
      <c r="R905" s="4"/>
    </row>
    <row r="906">
      <c r="H906" s="379"/>
      <c r="O906" s="4"/>
      <c r="P906" s="4"/>
      <c r="Q906" s="4"/>
      <c r="R906" s="4"/>
    </row>
    <row r="907">
      <c r="H907" s="379"/>
      <c r="O907" s="4"/>
      <c r="P907" s="4"/>
      <c r="Q907" s="4"/>
      <c r="R907" s="4"/>
    </row>
    <row r="908">
      <c r="H908" s="379"/>
      <c r="O908" s="4"/>
      <c r="P908" s="4"/>
      <c r="Q908" s="4"/>
      <c r="R908" s="4"/>
    </row>
    <row r="909">
      <c r="H909" s="379"/>
      <c r="O909" s="4"/>
      <c r="P909" s="4"/>
      <c r="Q909" s="4"/>
      <c r="R909" s="4"/>
    </row>
    <row r="910">
      <c r="H910" s="379"/>
      <c r="O910" s="4"/>
      <c r="P910" s="4"/>
      <c r="Q910" s="4"/>
      <c r="R910" s="4"/>
    </row>
    <row r="911">
      <c r="H911" s="379"/>
      <c r="O911" s="4"/>
      <c r="P911" s="4"/>
      <c r="Q911" s="4"/>
      <c r="R911" s="4"/>
    </row>
    <row r="912">
      <c r="H912" s="379"/>
      <c r="O912" s="4"/>
      <c r="P912" s="4"/>
      <c r="Q912" s="4"/>
      <c r="R912" s="4"/>
    </row>
    <row r="913">
      <c r="H913" s="379"/>
      <c r="O913" s="4"/>
      <c r="P913" s="4"/>
      <c r="Q913" s="4"/>
      <c r="R913" s="4"/>
    </row>
    <row r="914">
      <c r="H914" s="379"/>
      <c r="O914" s="4"/>
      <c r="P914" s="4"/>
      <c r="Q914" s="4"/>
      <c r="R914" s="4"/>
    </row>
    <row r="915">
      <c r="H915" s="379"/>
      <c r="O915" s="4"/>
      <c r="P915" s="4"/>
      <c r="Q915" s="4"/>
      <c r="R915" s="4"/>
    </row>
    <row r="916">
      <c r="H916" s="379"/>
      <c r="O916" s="4"/>
      <c r="P916" s="4"/>
      <c r="Q916" s="4"/>
      <c r="R916" s="4"/>
    </row>
    <row r="917">
      <c r="H917" s="379"/>
      <c r="O917" s="4"/>
      <c r="P917" s="4"/>
      <c r="Q917" s="4"/>
      <c r="R917" s="4"/>
    </row>
    <row r="918">
      <c r="H918" s="379"/>
      <c r="O918" s="4"/>
      <c r="P918" s="4"/>
      <c r="Q918" s="4"/>
      <c r="R918" s="4"/>
    </row>
    <row r="919">
      <c r="H919" s="379"/>
      <c r="O919" s="4"/>
      <c r="P919" s="4"/>
      <c r="Q919" s="4"/>
      <c r="R919" s="4"/>
    </row>
    <row r="920">
      <c r="H920" s="379"/>
      <c r="O920" s="4"/>
      <c r="P920" s="4"/>
      <c r="Q920" s="4"/>
      <c r="R920" s="4"/>
    </row>
    <row r="921">
      <c r="H921" s="379"/>
      <c r="O921" s="4"/>
      <c r="P921" s="4"/>
      <c r="Q921" s="4"/>
      <c r="R921" s="4"/>
    </row>
    <row r="922">
      <c r="H922" s="379"/>
      <c r="O922" s="4"/>
      <c r="P922" s="4"/>
      <c r="Q922" s="4"/>
      <c r="R922" s="4"/>
    </row>
    <row r="923">
      <c r="H923" s="379"/>
      <c r="O923" s="4"/>
      <c r="P923" s="4"/>
      <c r="Q923" s="4"/>
      <c r="R923" s="4"/>
    </row>
    <row r="924">
      <c r="H924" s="379"/>
      <c r="O924" s="4"/>
      <c r="P924" s="4"/>
      <c r="Q924" s="4"/>
      <c r="R924" s="4"/>
    </row>
    <row r="925">
      <c r="H925" s="379"/>
      <c r="O925" s="4"/>
      <c r="P925" s="4"/>
      <c r="Q925" s="4"/>
      <c r="R925" s="4"/>
    </row>
    <row r="926">
      <c r="H926" s="379"/>
      <c r="O926" s="4"/>
      <c r="P926" s="4"/>
      <c r="Q926" s="4"/>
      <c r="R926" s="4"/>
    </row>
    <row r="927">
      <c r="H927" s="379"/>
      <c r="O927" s="4"/>
      <c r="P927" s="4"/>
      <c r="Q927" s="4"/>
      <c r="R927" s="4"/>
    </row>
    <row r="928">
      <c r="H928" s="379"/>
      <c r="O928" s="4"/>
      <c r="P928" s="4"/>
      <c r="Q928" s="4"/>
      <c r="R928" s="4"/>
    </row>
    <row r="929">
      <c r="H929" s="379"/>
      <c r="O929" s="4"/>
      <c r="P929" s="4"/>
      <c r="Q929" s="4"/>
      <c r="R929" s="4"/>
    </row>
    <row r="930">
      <c r="H930" s="379"/>
      <c r="O930" s="4"/>
      <c r="P930" s="4"/>
      <c r="Q930" s="4"/>
      <c r="R930" s="4"/>
    </row>
    <row r="931">
      <c r="H931" s="379"/>
      <c r="O931" s="4"/>
      <c r="P931" s="4"/>
      <c r="Q931" s="4"/>
      <c r="R931" s="4"/>
    </row>
    <row r="932">
      <c r="H932" s="379"/>
      <c r="O932" s="4"/>
      <c r="P932" s="4"/>
      <c r="Q932" s="4"/>
      <c r="R932" s="4"/>
    </row>
    <row r="933">
      <c r="H933" s="379"/>
      <c r="O933" s="4"/>
      <c r="P933" s="4"/>
      <c r="Q933" s="4"/>
      <c r="R933" s="4"/>
    </row>
    <row r="934">
      <c r="H934" s="379"/>
      <c r="O934" s="4"/>
      <c r="P934" s="4"/>
      <c r="Q934" s="4"/>
      <c r="R934" s="4"/>
    </row>
    <row r="935">
      <c r="H935" s="379"/>
      <c r="O935" s="4"/>
      <c r="P935" s="4"/>
      <c r="Q935" s="4"/>
      <c r="R935" s="4"/>
    </row>
    <row r="936">
      <c r="H936" s="379"/>
      <c r="O936" s="4"/>
      <c r="P936" s="4"/>
      <c r="Q936" s="4"/>
      <c r="R936" s="4"/>
    </row>
    <row r="937">
      <c r="H937" s="379"/>
      <c r="O937" s="4"/>
      <c r="P937" s="4"/>
      <c r="Q937" s="4"/>
      <c r="R937" s="4"/>
    </row>
    <row r="938">
      <c r="H938" s="379"/>
      <c r="O938" s="4"/>
      <c r="P938" s="4"/>
      <c r="Q938" s="4"/>
      <c r="R938" s="4"/>
    </row>
    <row r="939">
      <c r="H939" s="379"/>
      <c r="O939" s="4"/>
      <c r="P939" s="4"/>
      <c r="Q939" s="4"/>
      <c r="R939" s="4"/>
    </row>
    <row r="940">
      <c r="H940" s="379"/>
      <c r="O940" s="4"/>
      <c r="P940" s="4"/>
      <c r="Q940" s="4"/>
      <c r="R940" s="4"/>
    </row>
    <row r="941">
      <c r="H941" s="379"/>
      <c r="O941" s="4"/>
      <c r="P941" s="4"/>
      <c r="Q941" s="4"/>
      <c r="R941" s="4"/>
    </row>
    <row r="942">
      <c r="H942" s="379"/>
      <c r="O942" s="4"/>
      <c r="P942" s="4"/>
      <c r="Q942" s="4"/>
      <c r="R942" s="4"/>
    </row>
    <row r="943">
      <c r="H943" s="379"/>
      <c r="O943" s="4"/>
      <c r="P943" s="4"/>
      <c r="Q943" s="4"/>
      <c r="R943" s="4"/>
    </row>
    <row r="944">
      <c r="H944" s="379"/>
      <c r="O944" s="4"/>
      <c r="P944" s="4"/>
      <c r="Q944" s="4"/>
      <c r="R944" s="4"/>
    </row>
    <row r="945">
      <c r="H945" s="379"/>
      <c r="O945" s="4"/>
      <c r="P945" s="4"/>
      <c r="Q945" s="4"/>
      <c r="R945" s="4"/>
    </row>
    <row r="946">
      <c r="H946" s="379"/>
      <c r="O946" s="4"/>
      <c r="P946" s="4"/>
      <c r="Q946" s="4"/>
      <c r="R946" s="4"/>
    </row>
    <row r="947">
      <c r="H947" s="379"/>
      <c r="O947" s="4"/>
      <c r="P947" s="4"/>
      <c r="Q947" s="4"/>
      <c r="R947" s="4"/>
    </row>
    <row r="948">
      <c r="H948" s="379"/>
      <c r="O948" s="4"/>
      <c r="P948" s="4"/>
      <c r="Q948" s="4"/>
      <c r="R948" s="4"/>
    </row>
    <row r="949">
      <c r="H949" s="379"/>
      <c r="O949" s="4"/>
      <c r="P949" s="4"/>
      <c r="Q949" s="4"/>
      <c r="R949" s="4"/>
    </row>
    <row r="950">
      <c r="H950" s="379"/>
      <c r="O950" s="4"/>
      <c r="P950" s="4"/>
      <c r="Q950" s="4"/>
      <c r="R950" s="4"/>
    </row>
    <row r="951">
      <c r="H951" s="379"/>
      <c r="O951" s="4"/>
      <c r="P951" s="4"/>
      <c r="Q951" s="4"/>
      <c r="R951" s="4"/>
    </row>
    <row r="952">
      <c r="H952" s="379"/>
      <c r="O952" s="4"/>
      <c r="P952" s="4"/>
      <c r="Q952" s="4"/>
      <c r="R952" s="4"/>
    </row>
    <row r="953">
      <c r="H953" s="379"/>
      <c r="O953" s="4"/>
      <c r="P953" s="4"/>
      <c r="Q953" s="4"/>
      <c r="R953" s="4"/>
    </row>
    <row r="954">
      <c r="H954" s="379"/>
      <c r="O954" s="4"/>
      <c r="P954" s="4"/>
      <c r="Q954" s="4"/>
      <c r="R954" s="4"/>
    </row>
    <row r="955">
      <c r="H955" s="379"/>
      <c r="O955" s="4"/>
      <c r="P955" s="4"/>
      <c r="Q955" s="4"/>
      <c r="R955" s="4"/>
    </row>
    <row r="956">
      <c r="H956" s="379"/>
      <c r="O956" s="4"/>
      <c r="P956" s="4"/>
      <c r="Q956" s="4"/>
      <c r="R956" s="4"/>
    </row>
    <row r="957">
      <c r="H957" s="379"/>
      <c r="O957" s="4"/>
      <c r="P957" s="4"/>
      <c r="Q957" s="4"/>
      <c r="R957" s="4"/>
    </row>
    <row r="958">
      <c r="H958" s="379"/>
      <c r="O958" s="4"/>
      <c r="P958" s="4"/>
      <c r="Q958" s="4"/>
      <c r="R958" s="4"/>
    </row>
    <row r="959">
      <c r="H959" s="379"/>
      <c r="O959" s="4"/>
      <c r="P959" s="4"/>
      <c r="Q959" s="4"/>
      <c r="R959" s="4"/>
    </row>
    <row r="960">
      <c r="H960" s="379"/>
      <c r="O960" s="4"/>
      <c r="P960" s="4"/>
      <c r="Q960" s="4"/>
      <c r="R960" s="4"/>
    </row>
    <row r="961">
      <c r="H961" s="379"/>
      <c r="O961" s="4"/>
      <c r="P961" s="4"/>
      <c r="Q961" s="4"/>
      <c r="R961" s="4"/>
    </row>
    <row r="962">
      <c r="H962" s="379"/>
      <c r="O962" s="4"/>
      <c r="P962" s="4"/>
      <c r="Q962" s="4"/>
      <c r="R962" s="4"/>
    </row>
    <row r="963">
      <c r="H963" s="379"/>
      <c r="O963" s="4"/>
      <c r="P963" s="4"/>
      <c r="Q963" s="4"/>
      <c r="R963" s="4"/>
    </row>
    <row r="964">
      <c r="H964" s="379"/>
      <c r="O964" s="4"/>
      <c r="P964" s="4"/>
      <c r="Q964" s="4"/>
      <c r="R964" s="4"/>
    </row>
    <row r="965">
      <c r="H965" s="379"/>
      <c r="O965" s="4"/>
      <c r="P965" s="4"/>
      <c r="Q965" s="4"/>
      <c r="R965" s="4"/>
    </row>
    <row r="966">
      <c r="H966" s="379"/>
      <c r="O966" s="4"/>
      <c r="P966" s="4"/>
      <c r="Q966" s="4"/>
      <c r="R966" s="4"/>
    </row>
    <row r="967">
      <c r="H967" s="379"/>
      <c r="O967" s="4"/>
      <c r="P967" s="4"/>
      <c r="Q967" s="4"/>
      <c r="R967" s="4"/>
    </row>
    <row r="968">
      <c r="H968" s="379"/>
      <c r="O968" s="4"/>
      <c r="P968" s="4"/>
      <c r="Q968" s="4"/>
      <c r="R968" s="4"/>
    </row>
    <row r="969">
      <c r="H969" s="379"/>
      <c r="O969" s="4"/>
      <c r="P969" s="4"/>
      <c r="Q969" s="4"/>
      <c r="R969" s="4"/>
    </row>
    <row r="970">
      <c r="H970" s="379"/>
      <c r="O970" s="4"/>
      <c r="P970" s="4"/>
      <c r="Q970" s="4"/>
      <c r="R970" s="4"/>
    </row>
    <row r="971">
      <c r="H971" s="379"/>
      <c r="O971" s="4"/>
      <c r="P971" s="4"/>
      <c r="Q971" s="4"/>
      <c r="R971" s="4"/>
    </row>
    <row r="972">
      <c r="H972" s="379"/>
      <c r="O972" s="4"/>
      <c r="P972" s="4"/>
      <c r="Q972" s="4"/>
      <c r="R972" s="4"/>
    </row>
    <row r="973">
      <c r="H973" s="379"/>
      <c r="O973" s="4"/>
      <c r="P973" s="4"/>
      <c r="Q973" s="4"/>
      <c r="R973" s="4"/>
    </row>
    <row r="974">
      <c r="H974" s="379"/>
      <c r="O974" s="4"/>
      <c r="P974" s="4"/>
      <c r="Q974" s="4"/>
      <c r="R974" s="4"/>
    </row>
    <row r="975">
      <c r="H975" s="379"/>
      <c r="O975" s="4"/>
      <c r="P975" s="4"/>
      <c r="Q975" s="4"/>
      <c r="R975" s="4"/>
    </row>
    <row r="976">
      <c r="H976" s="379"/>
      <c r="O976" s="4"/>
      <c r="P976" s="4"/>
      <c r="Q976" s="4"/>
      <c r="R976" s="4"/>
    </row>
    <row r="977">
      <c r="H977" s="379"/>
      <c r="O977" s="4"/>
      <c r="P977" s="4"/>
      <c r="Q977" s="4"/>
      <c r="R977" s="4"/>
    </row>
    <row r="978">
      <c r="H978" s="379"/>
      <c r="O978" s="4"/>
      <c r="P978" s="4"/>
      <c r="Q978" s="4"/>
      <c r="R978" s="4"/>
    </row>
    <row r="979">
      <c r="H979" s="379"/>
      <c r="O979" s="4"/>
      <c r="P979" s="4"/>
      <c r="Q979" s="4"/>
      <c r="R979" s="4"/>
    </row>
    <row r="980">
      <c r="H980" s="379"/>
      <c r="O980" s="4"/>
      <c r="P980" s="4"/>
      <c r="Q980" s="4"/>
      <c r="R980" s="4"/>
    </row>
    <row r="981">
      <c r="H981" s="379"/>
      <c r="O981" s="4"/>
      <c r="P981" s="4"/>
      <c r="Q981" s="4"/>
      <c r="R981" s="4"/>
    </row>
    <row r="982">
      <c r="H982" s="379"/>
      <c r="O982" s="4"/>
      <c r="P982" s="4"/>
      <c r="Q982" s="4"/>
      <c r="R982" s="4"/>
    </row>
    <row r="983">
      <c r="H983" s="379"/>
      <c r="O983" s="4"/>
      <c r="P983" s="4"/>
      <c r="Q983" s="4"/>
      <c r="R983" s="4"/>
    </row>
    <row r="984">
      <c r="H984" s="379"/>
      <c r="O984" s="4"/>
      <c r="P984" s="4"/>
      <c r="Q984" s="4"/>
      <c r="R984" s="4"/>
    </row>
    <row r="985">
      <c r="H985" s="379"/>
      <c r="O985" s="4"/>
      <c r="P985" s="4"/>
      <c r="Q985" s="4"/>
      <c r="R985" s="4"/>
    </row>
    <row r="986">
      <c r="H986" s="379"/>
      <c r="O986" s="4"/>
      <c r="P986" s="4"/>
      <c r="Q986" s="4"/>
      <c r="R986" s="4"/>
    </row>
    <row r="987">
      <c r="H987" s="379"/>
      <c r="O987" s="4"/>
      <c r="P987" s="4"/>
      <c r="Q987" s="4"/>
      <c r="R987" s="4"/>
    </row>
    <row r="988">
      <c r="H988" s="379"/>
      <c r="O988" s="4"/>
      <c r="P988" s="4"/>
      <c r="Q988" s="4"/>
      <c r="R988" s="4"/>
    </row>
    <row r="989">
      <c r="H989" s="379"/>
      <c r="O989" s="4"/>
      <c r="P989" s="4"/>
      <c r="Q989" s="4"/>
      <c r="R989" s="4"/>
    </row>
    <row r="990">
      <c r="H990" s="379"/>
      <c r="O990" s="4"/>
      <c r="P990" s="4"/>
      <c r="Q990" s="4"/>
      <c r="R990" s="4"/>
    </row>
    <row r="991">
      <c r="H991" s="379"/>
      <c r="O991" s="4"/>
      <c r="P991" s="4"/>
      <c r="Q991" s="4"/>
      <c r="R991" s="4"/>
    </row>
    <row r="992">
      <c r="H992" s="379"/>
      <c r="O992" s="4"/>
      <c r="P992" s="4"/>
      <c r="Q992" s="4"/>
      <c r="R992" s="4"/>
    </row>
    <row r="993">
      <c r="H993" s="379"/>
      <c r="O993" s="4"/>
      <c r="P993" s="4"/>
      <c r="Q993" s="4"/>
      <c r="R993" s="4"/>
    </row>
    <row r="994">
      <c r="H994" s="379"/>
      <c r="O994" s="4"/>
      <c r="P994" s="4"/>
      <c r="Q994" s="4"/>
      <c r="R994" s="4"/>
    </row>
    <row r="995">
      <c r="H995" s="379"/>
      <c r="O995" s="4"/>
      <c r="P995" s="4"/>
      <c r="Q995" s="4"/>
      <c r="R995" s="4"/>
    </row>
    <row r="996">
      <c r="H996" s="379"/>
      <c r="O996" s="4"/>
      <c r="P996" s="4"/>
      <c r="Q996" s="4"/>
      <c r="R996" s="4"/>
    </row>
    <row r="997">
      <c r="H997" s="379"/>
      <c r="O997" s="4"/>
      <c r="P997" s="4"/>
      <c r="Q997" s="4"/>
      <c r="R997" s="4"/>
    </row>
    <row r="998">
      <c r="H998" s="379"/>
      <c r="O998" s="4"/>
      <c r="P998" s="4"/>
      <c r="Q998" s="4"/>
      <c r="R998" s="4"/>
    </row>
    <row r="999">
      <c r="H999" s="379"/>
      <c r="O999" s="4"/>
      <c r="P999" s="4"/>
      <c r="Q999" s="4"/>
      <c r="R999" s="4"/>
    </row>
    <row r="1000">
      <c r="H1000" s="379"/>
      <c r="O1000" s="4"/>
      <c r="P1000" s="4"/>
      <c r="Q1000" s="4"/>
      <c r="R1000" s="4"/>
    </row>
    <row r="1001">
      <c r="H1001" s="379"/>
      <c r="O1001" s="4"/>
      <c r="P1001" s="4"/>
      <c r="Q1001" s="4"/>
      <c r="R1001" s="4"/>
    </row>
    <row r="1002">
      <c r="H1002" s="379"/>
      <c r="O1002" s="4"/>
      <c r="P1002" s="4"/>
      <c r="Q1002" s="4"/>
      <c r="R1002" s="4"/>
    </row>
    <row r="1003">
      <c r="H1003" s="379"/>
      <c r="O1003" s="4"/>
      <c r="P1003" s="4"/>
      <c r="Q1003" s="4"/>
      <c r="R1003" s="4"/>
    </row>
    <row r="1004">
      <c r="H1004" s="379"/>
      <c r="O1004" s="4"/>
      <c r="P1004" s="4"/>
      <c r="Q1004" s="4"/>
      <c r="R1004" s="4"/>
    </row>
    <row r="1005">
      <c r="H1005" s="379"/>
      <c r="O1005" s="4"/>
      <c r="P1005" s="4"/>
      <c r="Q1005" s="4"/>
      <c r="R1005" s="4"/>
    </row>
    <row r="1006">
      <c r="H1006" s="379"/>
      <c r="O1006" s="4"/>
      <c r="P1006" s="4"/>
      <c r="Q1006" s="4"/>
      <c r="R1006" s="4"/>
    </row>
    <row r="1007">
      <c r="H1007" s="379"/>
      <c r="O1007" s="4"/>
      <c r="P1007" s="4"/>
      <c r="Q1007" s="4"/>
      <c r="R1007" s="4"/>
    </row>
    <row r="1008">
      <c r="H1008" s="379"/>
      <c r="O1008" s="4"/>
      <c r="P1008" s="4"/>
      <c r="Q1008" s="4"/>
      <c r="R1008" s="4"/>
    </row>
    <row r="1009">
      <c r="H1009" s="379"/>
      <c r="O1009" s="4"/>
      <c r="P1009" s="4"/>
      <c r="Q1009" s="4"/>
      <c r="R1009" s="4"/>
    </row>
    <row r="1010">
      <c r="H1010" s="379"/>
      <c r="O1010" s="4"/>
      <c r="P1010" s="4"/>
      <c r="Q1010" s="4"/>
      <c r="R1010" s="4"/>
    </row>
    <row r="1011">
      <c r="H1011" s="379"/>
      <c r="O1011" s="4"/>
      <c r="P1011" s="4"/>
      <c r="Q1011" s="4"/>
      <c r="R1011" s="4"/>
    </row>
    <row r="1012">
      <c r="H1012" s="379"/>
      <c r="O1012" s="4"/>
      <c r="P1012" s="4"/>
      <c r="Q1012" s="4"/>
      <c r="R1012" s="4"/>
    </row>
    <row r="1013">
      <c r="H1013" s="379"/>
      <c r="O1013" s="4"/>
      <c r="P1013" s="4"/>
      <c r="Q1013" s="4"/>
      <c r="R1013" s="4"/>
    </row>
    <row r="1014">
      <c r="H1014" s="379"/>
      <c r="O1014" s="4"/>
      <c r="P1014" s="4"/>
      <c r="Q1014" s="4"/>
      <c r="R1014" s="4"/>
    </row>
    <row r="1015">
      <c r="H1015" s="379"/>
      <c r="O1015" s="4"/>
      <c r="P1015" s="4"/>
      <c r="Q1015" s="4"/>
      <c r="R1015" s="4"/>
    </row>
    <row r="1016">
      <c r="H1016" s="379"/>
      <c r="O1016" s="4"/>
      <c r="P1016" s="4"/>
      <c r="Q1016" s="4"/>
      <c r="R1016" s="4"/>
    </row>
    <row r="1017">
      <c r="H1017" s="379"/>
      <c r="O1017" s="4"/>
      <c r="P1017" s="4"/>
      <c r="Q1017" s="4"/>
      <c r="R1017" s="4"/>
    </row>
  </sheetData>
  <mergeCells count="6">
    <mergeCell ref="B169:C169"/>
    <mergeCell ref="B187:C187"/>
    <mergeCell ref="B205:C205"/>
    <mergeCell ref="B223:C223"/>
    <mergeCell ref="B242:C242"/>
    <mergeCell ref="B260:C260"/>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39" t="s">
        <v>815</v>
      </c>
      <c r="B1" s="353" t="s">
        <v>805</v>
      </c>
      <c r="C1" s="353"/>
      <c r="D1" s="353"/>
      <c r="E1" s="256"/>
      <c r="F1" s="256"/>
      <c r="G1" s="256"/>
      <c r="H1" s="379"/>
      <c r="O1" s="235" t="s">
        <v>788</v>
      </c>
      <c r="P1" s="235" t="s">
        <v>388</v>
      </c>
      <c r="Q1" s="235" t="s">
        <v>789</v>
      </c>
      <c r="R1" s="235" t="s">
        <v>790</v>
      </c>
    </row>
    <row r="2">
      <c r="A2" s="428"/>
      <c r="B2" s="355" t="s">
        <v>689</v>
      </c>
      <c r="C2" s="356">
        <v>44586.0</v>
      </c>
      <c r="D2" s="331"/>
      <c r="E2" s="355" t="s">
        <v>690</v>
      </c>
      <c r="F2" s="424" t="s">
        <v>692</v>
      </c>
      <c r="G2" s="424" t="s">
        <v>691</v>
      </c>
      <c r="H2" s="233" t="s">
        <v>791</v>
      </c>
      <c r="O2" s="235">
        <v>8.0</v>
      </c>
      <c r="P2" s="238">
        <f>C7</f>
        <v>3</v>
      </c>
      <c r="Q2" s="235">
        <f>H16</f>
        <v>6</v>
      </c>
      <c r="R2" s="238">
        <f t="shared" ref="R2:R9" si="1">Q2-P2</f>
        <v>3</v>
      </c>
    </row>
    <row r="3">
      <c r="A3" s="428"/>
      <c r="B3" s="355" t="s">
        <v>694</v>
      </c>
      <c r="C3" s="356">
        <v>44597.0</v>
      </c>
      <c r="D3" s="331"/>
      <c r="E3" s="331">
        <v>0.0</v>
      </c>
      <c r="F3" s="336">
        <f>C7</f>
        <v>3</v>
      </c>
      <c r="G3" s="336">
        <f>C7</f>
        <v>3</v>
      </c>
      <c r="H3" s="235">
        <v>0.0</v>
      </c>
      <c r="O3" s="235">
        <v>9.0</v>
      </c>
      <c r="P3" s="238">
        <f>C26</f>
        <v>21.25</v>
      </c>
      <c r="Q3" s="238">
        <f>H35</f>
        <v>10.25</v>
      </c>
      <c r="R3" s="235">
        <f t="shared" si="1"/>
        <v>-11</v>
      </c>
    </row>
    <row r="4">
      <c r="A4" s="428"/>
      <c r="B4" s="355" t="s">
        <v>695</v>
      </c>
      <c r="C4" s="336">
        <f>C3-C2+1</f>
        <v>12</v>
      </c>
      <c r="D4" s="331"/>
      <c r="E4" s="331">
        <v>1.0</v>
      </c>
      <c r="F4" s="336">
        <f>F3-C8</f>
        <v>2.75</v>
      </c>
      <c r="G4" s="336">
        <v>3.0</v>
      </c>
      <c r="H4" s="336">
        <v>0.0</v>
      </c>
      <c r="O4" s="235">
        <v>10.0</v>
      </c>
      <c r="P4" s="238">
        <f>C45</f>
        <v>16</v>
      </c>
      <c r="Q4" s="238">
        <f>H54</f>
        <v>14</v>
      </c>
      <c r="R4" s="238">
        <f t="shared" si="1"/>
        <v>-2</v>
      </c>
    </row>
    <row r="5">
      <c r="A5" s="428"/>
      <c r="B5" s="355"/>
      <c r="C5" s="331"/>
      <c r="D5" s="331"/>
      <c r="E5" s="331">
        <v>2.0</v>
      </c>
      <c r="F5" s="336">
        <f>F4-C8</f>
        <v>2.5</v>
      </c>
      <c r="G5" s="336">
        <v>3.0</v>
      </c>
      <c r="H5" s="336">
        <v>0.0</v>
      </c>
      <c r="O5" s="235">
        <v>11.0</v>
      </c>
      <c r="P5" s="238">
        <f>C63</f>
        <v>16</v>
      </c>
      <c r="Q5" s="238">
        <f>H72</f>
        <v>21</v>
      </c>
      <c r="R5" s="238">
        <f t="shared" si="1"/>
        <v>5</v>
      </c>
    </row>
    <row r="6">
      <c r="A6" s="428"/>
      <c r="B6" s="424" t="s">
        <v>792</v>
      </c>
      <c r="C6" s="336">
        <v>5.0</v>
      </c>
      <c r="D6" s="331"/>
      <c r="E6" s="331">
        <v>3.0</v>
      </c>
      <c r="F6" s="336">
        <f>F5-C8</f>
        <v>2.25</v>
      </c>
      <c r="G6" s="336">
        <v>3.0</v>
      </c>
      <c r="H6" s="336">
        <v>0.0</v>
      </c>
      <c r="O6" s="235">
        <v>12.0</v>
      </c>
      <c r="P6" s="238">
        <f>C82</f>
        <v>17</v>
      </c>
      <c r="Q6" s="238">
        <f>H91</f>
        <v>20</v>
      </c>
      <c r="R6" s="238">
        <f t="shared" si="1"/>
        <v>3</v>
      </c>
    </row>
    <row r="7">
      <c r="A7" s="428"/>
      <c r="B7" s="355" t="s">
        <v>698</v>
      </c>
      <c r="C7" s="336">
        <v>3.0</v>
      </c>
      <c r="D7" s="331"/>
      <c r="E7" s="331">
        <v>4.0</v>
      </c>
      <c r="F7" s="336">
        <f>F6-C8</f>
        <v>2</v>
      </c>
      <c r="G7" s="336">
        <v>3.0</v>
      </c>
      <c r="H7" s="336">
        <v>0.0</v>
      </c>
      <c r="O7" s="235">
        <v>13.0</v>
      </c>
      <c r="P7" s="238">
        <f>C100</f>
        <v>19.5</v>
      </c>
      <c r="Q7" s="238">
        <f>H109</f>
        <v>20</v>
      </c>
      <c r="R7" s="238">
        <f t="shared" si="1"/>
        <v>0.5</v>
      </c>
    </row>
    <row r="8">
      <c r="A8" s="428"/>
      <c r="B8" s="355" t="s">
        <v>699</v>
      </c>
      <c r="C8" s="336">
        <f>C7/C4</f>
        <v>0.25</v>
      </c>
      <c r="D8" s="331"/>
      <c r="E8" s="331">
        <v>5.0</v>
      </c>
      <c r="F8" s="336">
        <f>F7-C8</f>
        <v>1.75</v>
      </c>
      <c r="G8" s="336">
        <v>3.0</v>
      </c>
      <c r="H8" s="336">
        <v>0.0</v>
      </c>
      <c r="O8" s="235">
        <v>14.0</v>
      </c>
      <c r="P8" s="238">
        <f>C118</f>
        <v>19.5</v>
      </c>
      <c r="Q8" s="238">
        <f>H127</f>
        <v>16.5</v>
      </c>
      <c r="R8" s="238">
        <f t="shared" si="1"/>
        <v>-3</v>
      </c>
    </row>
    <row r="9">
      <c r="A9" s="428"/>
      <c r="B9" s="331"/>
      <c r="C9" s="331"/>
      <c r="D9" s="331"/>
      <c r="E9" s="336">
        <v>6.0</v>
      </c>
      <c r="F9" s="336">
        <f>F8-C8</f>
        <v>1.5</v>
      </c>
      <c r="G9" s="336">
        <v>3.0</v>
      </c>
      <c r="H9" s="336">
        <v>0.0</v>
      </c>
      <c r="O9" s="235">
        <v>15.0</v>
      </c>
      <c r="P9" s="238">
        <f>C137</f>
        <v>43.5</v>
      </c>
      <c r="Q9" s="238">
        <f>H142</f>
        <v>33.5</v>
      </c>
      <c r="R9" s="238">
        <f t="shared" si="1"/>
        <v>-10</v>
      </c>
    </row>
    <row r="10">
      <c r="A10" s="325"/>
      <c r="B10" s="240"/>
      <c r="C10" s="240"/>
      <c r="D10" s="240"/>
      <c r="E10" s="243">
        <v>7.0</v>
      </c>
      <c r="F10" s="243">
        <f>F9-C8</f>
        <v>1.25</v>
      </c>
      <c r="G10" s="336">
        <v>3.0</v>
      </c>
      <c r="H10" s="440">
        <v>1.0</v>
      </c>
    </row>
    <row r="11">
      <c r="A11" s="325"/>
      <c r="B11" s="240"/>
      <c r="C11" s="240"/>
      <c r="D11" s="240"/>
      <c r="E11" s="243">
        <v>8.0</v>
      </c>
      <c r="F11" s="243">
        <f>F10-C8</f>
        <v>1</v>
      </c>
      <c r="G11" s="336">
        <v>3.0</v>
      </c>
      <c r="H11" s="243">
        <v>1.0</v>
      </c>
    </row>
    <row r="12">
      <c r="A12" s="325"/>
      <c r="B12" s="240"/>
      <c r="C12" s="240"/>
      <c r="D12" s="240"/>
      <c r="E12" s="243">
        <v>9.0</v>
      </c>
      <c r="F12" s="243">
        <f>F11-C8</f>
        <v>0.75</v>
      </c>
      <c r="G12" s="336">
        <f>G11-1</f>
        <v>2</v>
      </c>
      <c r="H12" s="243">
        <v>1.0</v>
      </c>
    </row>
    <row r="13">
      <c r="A13" s="325"/>
      <c r="B13" s="240"/>
      <c r="C13" s="240"/>
      <c r="D13" s="240"/>
      <c r="E13" s="243">
        <v>10.0</v>
      </c>
      <c r="F13" s="243">
        <f>F12-C8</f>
        <v>0.5</v>
      </c>
      <c r="G13" s="336">
        <f>G12</f>
        <v>2</v>
      </c>
      <c r="H13" s="243">
        <v>1.0</v>
      </c>
    </row>
    <row r="14">
      <c r="A14" s="325"/>
      <c r="B14" s="240"/>
      <c r="C14" s="240"/>
      <c r="D14" s="240"/>
      <c r="E14" s="243">
        <v>11.0</v>
      </c>
      <c r="F14" s="243">
        <f>F13-C8</f>
        <v>0.25</v>
      </c>
      <c r="G14" s="336">
        <f t="shared" ref="G14:G15" si="2">G13-1</f>
        <v>1</v>
      </c>
      <c r="H14" s="243">
        <v>1.0</v>
      </c>
    </row>
    <row r="15">
      <c r="A15" s="325"/>
      <c r="B15" s="240"/>
      <c r="C15" s="240"/>
      <c r="D15" s="240"/>
      <c r="E15" s="243">
        <v>12.0</v>
      </c>
      <c r="F15" s="243">
        <f>F14-C8</f>
        <v>0</v>
      </c>
      <c r="G15" s="336">
        <f t="shared" si="2"/>
        <v>0</v>
      </c>
      <c r="H15" s="243">
        <v>1.0</v>
      </c>
    </row>
    <row r="16">
      <c r="G16" s="425" t="s">
        <v>793</v>
      </c>
      <c r="H16" s="438">
        <f>SUM(H3:H15)</f>
        <v>6</v>
      </c>
    </row>
    <row r="17">
      <c r="G17" s="425" t="s">
        <v>794</v>
      </c>
      <c r="H17" s="426">
        <f>H16-C7</f>
        <v>3</v>
      </c>
    </row>
    <row r="20">
      <c r="A20" s="427" t="s">
        <v>649</v>
      </c>
      <c r="B20" s="353" t="s">
        <v>805</v>
      </c>
      <c r="C20" s="353"/>
      <c r="D20" s="353"/>
      <c r="E20" s="256"/>
      <c r="F20" s="256"/>
      <c r="G20" s="256"/>
      <c r="H20" s="379"/>
    </row>
    <row r="21">
      <c r="A21" s="428"/>
      <c r="B21" s="355" t="s">
        <v>689</v>
      </c>
      <c r="C21" s="356">
        <v>44600.0</v>
      </c>
      <c r="D21" s="331"/>
      <c r="E21" s="355" t="s">
        <v>690</v>
      </c>
      <c r="F21" s="424" t="s">
        <v>692</v>
      </c>
      <c r="G21" s="424" t="s">
        <v>691</v>
      </c>
      <c r="H21" s="233" t="s">
        <v>791</v>
      </c>
    </row>
    <row r="22">
      <c r="A22" s="428"/>
      <c r="B22" s="355" t="s">
        <v>694</v>
      </c>
      <c r="C22" s="356">
        <v>44611.0</v>
      </c>
      <c r="D22" s="331"/>
      <c r="E22" s="331">
        <v>0.0</v>
      </c>
      <c r="F22" s="336">
        <f>C26</f>
        <v>21.25</v>
      </c>
      <c r="G22" s="336">
        <f>C26</f>
        <v>21.25</v>
      </c>
      <c r="H22" s="235">
        <v>0.0</v>
      </c>
    </row>
    <row r="23">
      <c r="A23" s="428"/>
      <c r="B23" s="355" t="s">
        <v>695</v>
      </c>
      <c r="C23" s="336">
        <f>C22-C21+1</f>
        <v>12</v>
      </c>
      <c r="D23" s="331"/>
      <c r="E23" s="331">
        <v>1.0</v>
      </c>
      <c r="F23" s="336">
        <f>F22-C27</f>
        <v>19.47916667</v>
      </c>
      <c r="G23" s="336">
        <f>G22-1</f>
        <v>20.25</v>
      </c>
      <c r="H23" s="235">
        <v>1.0</v>
      </c>
    </row>
    <row r="24">
      <c r="A24" s="428"/>
      <c r="B24" s="355"/>
      <c r="C24" s="331"/>
      <c r="D24" s="331"/>
      <c r="E24" s="331">
        <v>2.0</v>
      </c>
      <c r="F24" s="336">
        <f>F23-C27</f>
        <v>17.70833333</v>
      </c>
      <c r="G24" s="336">
        <f>G23-0.25</f>
        <v>20</v>
      </c>
      <c r="H24" s="235">
        <v>0.25</v>
      </c>
    </row>
    <row r="25">
      <c r="A25" s="428"/>
      <c r="B25" s="424" t="s">
        <v>792</v>
      </c>
      <c r="C25" s="336">
        <v>23.0</v>
      </c>
      <c r="D25" s="331"/>
      <c r="E25" s="331">
        <v>3.0</v>
      </c>
      <c r="F25" s="336">
        <f>F24-C27</f>
        <v>15.9375</v>
      </c>
      <c r="G25" s="336">
        <f>G24-2</f>
        <v>18</v>
      </c>
      <c r="H25" s="235">
        <v>1.0</v>
      </c>
    </row>
    <row r="26">
      <c r="A26" s="428"/>
      <c r="B26" s="355" t="s">
        <v>698</v>
      </c>
      <c r="C26" s="336">
        <v>21.25</v>
      </c>
      <c r="D26" s="331"/>
      <c r="E26" s="331">
        <v>4.0</v>
      </c>
      <c r="F26" s="336">
        <f>F25-C27</f>
        <v>14.16666667</v>
      </c>
      <c r="G26" s="336">
        <f t="shared" ref="G26:G27" si="3">G25</f>
        <v>18</v>
      </c>
      <c r="H26" s="235">
        <v>1.0</v>
      </c>
    </row>
    <row r="27">
      <c r="A27" s="428"/>
      <c r="B27" s="355" t="s">
        <v>699</v>
      </c>
      <c r="C27" s="336">
        <f>C26/C23</f>
        <v>1.770833333</v>
      </c>
      <c r="D27" s="331"/>
      <c r="E27" s="331">
        <v>5.0</v>
      </c>
      <c r="F27" s="336">
        <f>F26-C27</f>
        <v>12.39583333</v>
      </c>
      <c r="G27" s="336">
        <f t="shared" si="3"/>
        <v>18</v>
      </c>
      <c r="H27" s="235">
        <v>1.0</v>
      </c>
    </row>
    <row r="28">
      <c r="A28" s="428"/>
      <c r="B28" s="331"/>
      <c r="C28" s="331"/>
      <c r="D28" s="331"/>
      <c r="E28" s="336">
        <v>6.0</v>
      </c>
      <c r="F28" s="336">
        <f>F27-C27</f>
        <v>10.625</v>
      </c>
      <c r="G28" s="336">
        <f>G27-2</f>
        <v>16</v>
      </c>
      <c r="H28" s="235">
        <v>1.0</v>
      </c>
    </row>
    <row r="29">
      <c r="A29" s="325"/>
      <c r="B29" s="240"/>
      <c r="C29" s="240"/>
      <c r="D29" s="240"/>
      <c r="E29" s="243">
        <v>7.0</v>
      </c>
      <c r="F29" s="243">
        <f>F28-C27</f>
        <v>8.854166667</v>
      </c>
      <c r="G29" s="3">
        <f>G28-1</f>
        <v>15</v>
      </c>
      <c r="H29" s="235">
        <v>1.0</v>
      </c>
    </row>
    <row r="30">
      <c r="A30" s="325"/>
      <c r="B30" s="240"/>
      <c r="C30" s="240"/>
      <c r="D30" s="240"/>
      <c r="E30" s="243">
        <v>8.0</v>
      </c>
      <c r="F30" s="243">
        <f>F29-C27</f>
        <v>7.083333333</v>
      </c>
      <c r="G30" s="243">
        <f>G29</f>
        <v>15</v>
      </c>
      <c r="H30" s="235">
        <v>0.0</v>
      </c>
    </row>
    <row r="31">
      <c r="A31" s="325"/>
      <c r="B31" s="240"/>
      <c r="C31" s="240"/>
      <c r="D31" s="240"/>
      <c r="E31" s="243">
        <v>9.0</v>
      </c>
      <c r="F31" s="243">
        <f>F30-C27</f>
        <v>5.3125</v>
      </c>
      <c r="G31" s="243">
        <f t="shared" ref="G31:G34" si="4">G30-1</f>
        <v>14</v>
      </c>
      <c r="H31" s="235">
        <v>1.0</v>
      </c>
    </row>
    <row r="32">
      <c r="A32" s="325"/>
      <c r="B32" s="240"/>
      <c r="C32" s="240"/>
      <c r="D32" s="240"/>
      <c r="E32" s="243">
        <v>10.0</v>
      </c>
      <c r="F32" s="243">
        <f>F31-C27</f>
        <v>3.541666667</v>
      </c>
      <c r="G32" s="243">
        <f t="shared" si="4"/>
        <v>13</v>
      </c>
      <c r="H32" s="235">
        <v>1.0</v>
      </c>
    </row>
    <row r="33">
      <c r="A33" s="325"/>
      <c r="B33" s="240"/>
      <c r="C33" s="240"/>
      <c r="D33" s="240"/>
      <c r="E33" s="243">
        <v>11.0</v>
      </c>
      <c r="F33" s="243">
        <f>F32-C27</f>
        <v>1.770833333</v>
      </c>
      <c r="G33" s="243">
        <f t="shared" si="4"/>
        <v>12</v>
      </c>
      <c r="H33" s="235">
        <v>1.0</v>
      </c>
    </row>
    <row r="34">
      <c r="A34" s="325"/>
      <c r="B34" s="240"/>
      <c r="C34" s="240"/>
      <c r="D34" s="240"/>
      <c r="E34" s="243">
        <v>12.0</v>
      </c>
      <c r="F34" s="243">
        <f>F33-C27</f>
        <v>0</v>
      </c>
      <c r="G34" s="243">
        <f t="shared" si="4"/>
        <v>11</v>
      </c>
      <c r="H34" s="235">
        <v>1.0</v>
      </c>
    </row>
    <row r="35">
      <c r="G35" s="425" t="s">
        <v>793</v>
      </c>
      <c r="H35" s="438">
        <f>SUM(H22:H34)</f>
        <v>10.25</v>
      </c>
    </row>
    <row r="36">
      <c r="G36" s="425" t="s">
        <v>794</v>
      </c>
      <c r="H36" s="426">
        <f>H35-C26</f>
        <v>-11</v>
      </c>
    </row>
    <row r="37">
      <c r="H37" s="112" t="s">
        <v>816</v>
      </c>
    </row>
    <row r="39">
      <c r="A39" s="433" t="s">
        <v>651</v>
      </c>
      <c r="B39" s="353" t="s">
        <v>806</v>
      </c>
      <c r="C39" s="385"/>
      <c r="D39" s="353"/>
      <c r="E39" s="256"/>
      <c r="F39" s="256"/>
      <c r="G39" s="256"/>
      <c r="H39" s="379"/>
    </row>
    <row r="40">
      <c r="A40" s="428"/>
      <c r="B40" s="355" t="s">
        <v>689</v>
      </c>
      <c r="C40" s="356">
        <v>44614.0</v>
      </c>
      <c r="D40" s="331"/>
      <c r="E40" s="355" t="s">
        <v>690</v>
      </c>
      <c r="F40" s="424" t="s">
        <v>692</v>
      </c>
      <c r="G40" s="424" t="s">
        <v>691</v>
      </c>
      <c r="H40" s="233" t="s">
        <v>791</v>
      </c>
    </row>
    <row r="41">
      <c r="A41" s="428"/>
      <c r="B41" s="355" t="s">
        <v>694</v>
      </c>
      <c r="C41" s="356">
        <v>44625.0</v>
      </c>
      <c r="D41" s="331"/>
      <c r="E41" s="331">
        <v>0.0</v>
      </c>
      <c r="F41" s="336">
        <f>C45</f>
        <v>16</v>
      </c>
      <c r="G41" s="336">
        <f>C45</f>
        <v>16</v>
      </c>
      <c r="H41" s="235">
        <v>0.0</v>
      </c>
    </row>
    <row r="42">
      <c r="A42" s="428"/>
      <c r="B42" s="355" t="s">
        <v>695</v>
      </c>
      <c r="C42" s="336">
        <f>C41-C40+1</f>
        <v>12</v>
      </c>
      <c r="D42" s="331"/>
      <c r="E42" s="331">
        <v>1.0</v>
      </c>
      <c r="F42" s="336">
        <f>F41-C46</f>
        <v>14.66666667</v>
      </c>
      <c r="G42" s="336">
        <f>G41-2</f>
        <v>14</v>
      </c>
      <c r="H42" s="437">
        <v>2.0</v>
      </c>
    </row>
    <row r="43">
      <c r="A43" s="428"/>
      <c r="B43" s="355"/>
      <c r="C43" s="331"/>
      <c r="D43" s="331"/>
      <c r="E43" s="331">
        <v>2.0</v>
      </c>
      <c r="F43" s="336">
        <f>F42-C46</f>
        <v>13.33333333</v>
      </c>
      <c r="G43" s="336">
        <f>G42-2.5</f>
        <v>11.5</v>
      </c>
      <c r="H43" s="336">
        <v>2.5</v>
      </c>
    </row>
    <row r="44">
      <c r="A44" s="428"/>
      <c r="B44" s="424" t="s">
        <v>792</v>
      </c>
      <c r="C44" s="336">
        <v>20.0</v>
      </c>
      <c r="D44" s="331"/>
      <c r="E44" s="331">
        <v>3.0</v>
      </c>
      <c r="F44" s="336">
        <f>F43-C46</f>
        <v>12</v>
      </c>
      <c r="G44" s="336">
        <f t="shared" ref="G44:G45" si="5">G43-0.25</f>
        <v>11.25</v>
      </c>
      <c r="H44" s="336">
        <v>0.25</v>
      </c>
    </row>
    <row r="45">
      <c r="A45" s="428"/>
      <c r="B45" s="355" t="s">
        <v>698</v>
      </c>
      <c r="C45" s="336">
        <v>16.0</v>
      </c>
      <c r="D45" s="331"/>
      <c r="E45" s="331">
        <v>4.0</v>
      </c>
      <c r="F45" s="336">
        <f>F44-C46</f>
        <v>10.66666667</v>
      </c>
      <c r="G45" s="336">
        <f t="shared" si="5"/>
        <v>11</v>
      </c>
      <c r="H45" s="336">
        <v>0.25</v>
      </c>
    </row>
    <row r="46">
      <c r="A46" s="428"/>
      <c r="B46" s="355" t="s">
        <v>699</v>
      </c>
      <c r="C46" s="336">
        <f>C45/C42</f>
        <v>1.333333333</v>
      </c>
      <c r="D46" s="331"/>
      <c r="E46" s="331">
        <v>5.0</v>
      </c>
      <c r="F46" s="336">
        <f>F45-C46</f>
        <v>9.333333333</v>
      </c>
      <c r="G46" s="336">
        <f>G45-2</f>
        <v>9</v>
      </c>
      <c r="H46" s="336">
        <v>2.0</v>
      </c>
    </row>
    <row r="47">
      <c r="A47" s="428"/>
      <c r="B47" s="331"/>
      <c r="C47" s="331"/>
      <c r="D47" s="331"/>
      <c r="E47" s="336">
        <v>6.0</v>
      </c>
      <c r="F47" s="336">
        <f>F46-C46</f>
        <v>8</v>
      </c>
      <c r="G47" s="336">
        <f>G46-1.5</f>
        <v>7.5</v>
      </c>
      <c r="H47" s="336">
        <v>1.5</v>
      </c>
    </row>
    <row r="48">
      <c r="A48" s="325"/>
      <c r="B48" s="240"/>
      <c r="C48" s="240"/>
      <c r="D48" s="240"/>
      <c r="E48" s="243">
        <v>7.0</v>
      </c>
      <c r="F48" s="243">
        <f>F47-C46</f>
        <v>6.666666667</v>
      </c>
      <c r="G48" s="336">
        <f>G47</f>
        <v>7.5</v>
      </c>
      <c r="H48" s="336">
        <v>0.0</v>
      </c>
    </row>
    <row r="49">
      <c r="A49" s="325"/>
      <c r="B49" s="240"/>
      <c r="C49" s="240"/>
      <c r="D49" s="240"/>
      <c r="E49" s="243">
        <v>8.0</v>
      </c>
      <c r="F49" s="243">
        <f>F48-C46</f>
        <v>5.333333333</v>
      </c>
      <c r="G49" s="336">
        <f>G48-1.5</f>
        <v>6</v>
      </c>
      <c r="H49" s="440">
        <v>1.5</v>
      </c>
    </row>
    <row r="50">
      <c r="A50" s="325"/>
      <c r="B50" s="240"/>
      <c r="C50" s="240"/>
      <c r="D50" s="240"/>
      <c r="E50" s="243">
        <v>9.0</v>
      </c>
      <c r="F50" s="243">
        <f>F49-C46</f>
        <v>4</v>
      </c>
      <c r="G50" s="336">
        <f>G49</f>
        <v>6</v>
      </c>
      <c r="H50" s="243">
        <v>0.0</v>
      </c>
    </row>
    <row r="51">
      <c r="A51" s="325"/>
      <c r="B51" s="240"/>
      <c r="C51" s="240"/>
      <c r="D51" s="240"/>
      <c r="E51" s="243">
        <v>10.0</v>
      </c>
      <c r="F51" s="243">
        <f>F50-C46</f>
        <v>2.666666667</v>
      </c>
      <c r="G51" s="336">
        <f t="shared" ref="G51:G52" si="6">G50-1</f>
        <v>5</v>
      </c>
      <c r="H51" s="243">
        <v>1.0</v>
      </c>
    </row>
    <row r="52">
      <c r="A52" s="325"/>
      <c r="B52" s="240"/>
      <c r="C52" s="240"/>
      <c r="D52" s="240"/>
      <c r="E52" s="243">
        <v>11.0</v>
      </c>
      <c r="F52" s="243">
        <f>F51-C46</f>
        <v>1.333333333</v>
      </c>
      <c r="G52" s="336">
        <f t="shared" si="6"/>
        <v>4</v>
      </c>
      <c r="H52" s="243">
        <v>1.0</v>
      </c>
    </row>
    <row r="53">
      <c r="A53" s="325"/>
      <c r="B53" s="240"/>
      <c r="C53" s="240"/>
      <c r="D53" s="240"/>
      <c r="E53" s="243">
        <v>12.0</v>
      </c>
      <c r="F53" s="243">
        <f>F52-C46</f>
        <v>0</v>
      </c>
      <c r="G53" s="336">
        <f>G52-2</f>
        <v>2</v>
      </c>
      <c r="H53" s="243">
        <v>2.0</v>
      </c>
    </row>
    <row r="54">
      <c r="G54" s="425" t="s">
        <v>793</v>
      </c>
      <c r="H54" s="438">
        <f>SUM(H41:H53)</f>
        <v>14</v>
      </c>
    </row>
    <row r="55">
      <c r="G55" s="425" t="s">
        <v>794</v>
      </c>
      <c r="H55" s="426">
        <f>H54-C45</f>
        <v>-2</v>
      </c>
    </row>
    <row r="57">
      <c r="A57" s="434" t="s">
        <v>661</v>
      </c>
      <c r="B57" s="353" t="s">
        <v>807</v>
      </c>
      <c r="C57" s="385"/>
      <c r="D57" s="353"/>
      <c r="E57" s="256"/>
      <c r="F57" s="256"/>
      <c r="G57" s="256"/>
      <c r="H57" s="379"/>
    </row>
    <row r="58">
      <c r="A58" s="428"/>
      <c r="B58" s="355" t="s">
        <v>689</v>
      </c>
      <c r="C58" s="356">
        <v>44628.0</v>
      </c>
      <c r="D58" s="331"/>
      <c r="E58" s="355" t="s">
        <v>690</v>
      </c>
      <c r="F58" s="424" t="s">
        <v>692</v>
      </c>
      <c r="G58" s="424" t="s">
        <v>691</v>
      </c>
      <c r="H58" s="233" t="s">
        <v>791</v>
      </c>
    </row>
    <row r="59">
      <c r="A59" s="428"/>
      <c r="B59" s="355" t="s">
        <v>694</v>
      </c>
      <c r="C59" s="356">
        <v>44639.0</v>
      </c>
      <c r="D59" s="331"/>
      <c r="E59" s="331">
        <v>0.0</v>
      </c>
      <c r="F59" s="336">
        <f>C63</f>
        <v>16</v>
      </c>
      <c r="G59" s="336">
        <f>C63</f>
        <v>16</v>
      </c>
      <c r="H59" s="235">
        <v>0.0</v>
      </c>
    </row>
    <row r="60">
      <c r="A60" s="428"/>
      <c r="B60" s="355" t="s">
        <v>695</v>
      </c>
      <c r="C60" s="336">
        <f>C59-C58+1</f>
        <v>12</v>
      </c>
      <c r="D60" s="331"/>
      <c r="E60" s="331">
        <v>1.0</v>
      </c>
      <c r="F60" s="336">
        <f>F59-C64</f>
        <v>14.66666667</v>
      </c>
      <c r="G60" s="336">
        <f t="shared" ref="G60:G61" si="7">G59-0.5</f>
        <v>15.5</v>
      </c>
      <c r="H60" s="437">
        <v>0.5</v>
      </c>
    </row>
    <row r="61">
      <c r="A61" s="428"/>
      <c r="B61" s="355"/>
      <c r="C61" s="331"/>
      <c r="D61" s="331"/>
      <c r="E61" s="331">
        <v>2.0</v>
      </c>
      <c r="F61" s="336">
        <f>F60-C64</f>
        <v>13.33333333</v>
      </c>
      <c r="G61" s="336">
        <f t="shared" si="7"/>
        <v>15</v>
      </c>
      <c r="H61" s="336">
        <v>0.5</v>
      </c>
    </row>
    <row r="62">
      <c r="A62" s="428"/>
      <c r="B62" s="424" t="s">
        <v>792</v>
      </c>
      <c r="C62" s="336">
        <v>20.0</v>
      </c>
      <c r="D62" s="331"/>
      <c r="E62" s="331">
        <v>3.0</v>
      </c>
      <c r="F62" s="336">
        <f>F61-C64</f>
        <v>12</v>
      </c>
      <c r="G62" s="336">
        <f t="shared" ref="G62:G63" si="8">G61-1</f>
        <v>14</v>
      </c>
      <c r="H62" s="336">
        <v>1.0</v>
      </c>
    </row>
    <row r="63">
      <c r="A63" s="428"/>
      <c r="B63" s="355" t="s">
        <v>698</v>
      </c>
      <c r="C63" s="336">
        <v>16.0</v>
      </c>
      <c r="D63" s="331"/>
      <c r="E63" s="331">
        <v>4.0</v>
      </c>
      <c r="F63" s="336">
        <f>F62-C64</f>
        <v>10.66666667</v>
      </c>
      <c r="G63" s="336">
        <f t="shared" si="8"/>
        <v>13</v>
      </c>
      <c r="H63" s="336">
        <v>1.0</v>
      </c>
    </row>
    <row r="64">
      <c r="A64" s="428"/>
      <c r="B64" s="355" t="s">
        <v>699</v>
      </c>
      <c r="C64" s="336">
        <f>C63/C60</f>
        <v>1.333333333</v>
      </c>
      <c r="D64" s="331"/>
      <c r="E64" s="331">
        <v>5.0</v>
      </c>
      <c r="F64" s="336">
        <f>F63-C64</f>
        <v>9.333333333</v>
      </c>
      <c r="G64" s="336">
        <f t="shared" ref="G64:G68" si="9">G63-2</f>
        <v>11</v>
      </c>
      <c r="H64" s="336">
        <v>2.0</v>
      </c>
    </row>
    <row r="65">
      <c r="A65" s="428"/>
      <c r="B65" s="331"/>
      <c r="C65" s="331"/>
      <c r="D65" s="331"/>
      <c r="E65" s="336">
        <v>6.0</v>
      </c>
      <c r="F65" s="336">
        <f>F64-C64</f>
        <v>8</v>
      </c>
      <c r="G65" s="336">
        <f t="shared" si="9"/>
        <v>9</v>
      </c>
      <c r="H65" s="336">
        <v>2.0</v>
      </c>
    </row>
    <row r="66">
      <c r="A66" s="325"/>
      <c r="B66" s="240"/>
      <c r="C66" s="240"/>
      <c r="D66" s="240"/>
      <c r="E66" s="243">
        <v>7.0</v>
      </c>
      <c r="F66" s="243">
        <f>F65-C64</f>
        <v>6.666666667</v>
      </c>
      <c r="G66" s="336">
        <f t="shared" si="9"/>
        <v>7</v>
      </c>
      <c r="H66" s="336">
        <v>2.0</v>
      </c>
    </row>
    <row r="67">
      <c r="A67" s="325"/>
      <c r="B67" s="240"/>
      <c r="C67" s="240"/>
      <c r="D67" s="240"/>
      <c r="E67" s="243">
        <v>8.0</v>
      </c>
      <c r="F67" s="243">
        <f>F66-C64</f>
        <v>5.333333333</v>
      </c>
      <c r="G67" s="336">
        <f t="shared" si="9"/>
        <v>5</v>
      </c>
      <c r="H67" s="440">
        <v>3.0</v>
      </c>
    </row>
    <row r="68">
      <c r="A68" s="325"/>
      <c r="B68" s="240"/>
      <c r="C68" s="240"/>
      <c r="D68" s="240"/>
      <c r="E68" s="243">
        <v>9.0</v>
      </c>
      <c r="F68" s="243">
        <f>F67-C64</f>
        <v>4</v>
      </c>
      <c r="G68" s="336">
        <f t="shared" si="9"/>
        <v>3</v>
      </c>
      <c r="H68" s="243">
        <v>2.0</v>
      </c>
    </row>
    <row r="69">
      <c r="A69" s="325"/>
      <c r="B69" s="240"/>
      <c r="C69" s="240"/>
      <c r="D69" s="240"/>
      <c r="E69" s="243">
        <v>10.0</v>
      </c>
      <c r="F69" s="243">
        <f>F68-C64</f>
        <v>2.666666667</v>
      </c>
      <c r="G69" s="336">
        <f t="shared" ref="G69:G71" si="10">G68-1</f>
        <v>2</v>
      </c>
      <c r="H69" s="243">
        <v>2.0</v>
      </c>
    </row>
    <row r="70">
      <c r="A70" s="325"/>
      <c r="B70" s="240"/>
      <c r="C70" s="240"/>
      <c r="D70" s="240"/>
      <c r="E70" s="243">
        <v>11.0</v>
      </c>
      <c r="F70" s="243">
        <f>F69-C64</f>
        <v>1.333333333</v>
      </c>
      <c r="G70" s="336">
        <f t="shared" si="10"/>
        <v>1</v>
      </c>
      <c r="H70" s="243">
        <v>3.0</v>
      </c>
    </row>
    <row r="71">
      <c r="A71" s="325"/>
      <c r="B71" s="240"/>
      <c r="C71" s="240"/>
      <c r="D71" s="240"/>
      <c r="E71" s="243">
        <v>12.0</v>
      </c>
      <c r="F71" s="243">
        <f>F70-C64</f>
        <v>0</v>
      </c>
      <c r="G71" s="336">
        <f t="shared" si="10"/>
        <v>0</v>
      </c>
      <c r="H71" s="243">
        <v>2.0</v>
      </c>
    </row>
    <row r="72">
      <c r="G72" s="425" t="s">
        <v>793</v>
      </c>
      <c r="H72" s="438">
        <f>SUM(H59:H71)</f>
        <v>21</v>
      </c>
    </row>
    <row r="73">
      <c r="G73" s="425" t="s">
        <v>794</v>
      </c>
      <c r="H73" s="426">
        <f>H72-C63</f>
        <v>5</v>
      </c>
    </row>
    <row r="76">
      <c r="A76" s="435" t="s">
        <v>666</v>
      </c>
      <c r="B76" s="353" t="s">
        <v>808</v>
      </c>
      <c r="C76" s="385"/>
      <c r="D76" s="353"/>
      <c r="E76" s="256"/>
      <c r="F76" s="256"/>
      <c r="G76" s="256"/>
      <c r="H76" s="379"/>
    </row>
    <row r="77">
      <c r="A77" s="428"/>
      <c r="B77" s="355" t="s">
        <v>689</v>
      </c>
      <c r="C77" s="356">
        <v>44642.0</v>
      </c>
      <c r="D77" s="331"/>
      <c r="E77" s="355" t="s">
        <v>690</v>
      </c>
      <c r="F77" s="424" t="s">
        <v>692</v>
      </c>
      <c r="G77" s="424" t="s">
        <v>691</v>
      </c>
      <c r="H77" s="233" t="s">
        <v>791</v>
      </c>
    </row>
    <row r="78">
      <c r="A78" s="428"/>
      <c r="B78" s="355" t="s">
        <v>694</v>
      </c>
      <c r="C78" s="356">
        <v>44653.0</v>
      </c>
      <c r="D78" s="331"/>
      <c r="E78" s="331">
        <v>0.0</v>
      </c>
      <c r="F78" s="336">
        <f>C82</f>
        <v>17</v>
      </c>
      <c r="G78" s="336">
        <f>C82</f>
        <v>17</v>
      </c>
      <c r="H78" s="235">
        <v>0.0</v>
      </c>
    </row>
    <row r="79">
      <c r="A79" s="428"/>
      <c r="B79" s="355" t="s">
        <v>695</v>
      </c>
      <c r="C79" s="336">
        <f>C78-C77+1</f>
        <v>12</v>
      </c>
      <c r="D79" s="331"/>
      <c r="E79" s="331">
        <v>1.0</v>
      </c>
      <c r="F79" s="336">
        <f>F78-C83</f>
        <v>15.58333333</v>
      </c>
      <c r="G79" s="336">
        <f t="shared" ref="G79:G82" si="11">G78-1</f>
        <v>16</v>
      </c>
      <c r="H79" s="437">
        <v>1.0</v>
      </c>
    </row>
    <row r="80">
      <c r="A80" s="428"/>
      <c r="B80" s="355"/>
      <c r="C80" s="331"/>
      <c r="D80" s="331"/>
      <c r="E80" s="331">
        <v>2.0</v>
      </c>
      <c r="F80" s="336">
        <f>F79-C83</f>
        <v>14.16666667</v>
      </c>
      <c r="G80" s="336">
        <f t="shared" si="11"/>
        <v>15</v>
      </c>
      <c r="H80" s="336">
        <v>1.0</v>
      </c>
    </row>
    <row r="81">
      <c r="A81" s="428"/>
      <c r="B81" s="424" t="s">
        <v>792</v>
      </c>
      <c r="C81" s="336">
        <v>20.0</v>
      </c>
      <c r="D81" s="331"/>
      <c r="E81" s="331">
        <v>3.0</v>
      </c>
      <c r="F81" s="336">
        <f>F80-C83</f>
        <v>12.75</v>
      </c>
      <c r="G81" s="336">
        <f t="shared" si="11"/>
        <v>14</v>
      </c>
      <c r="H81" s="336">
        <v>1.0</v>
      </c>
    </row>
    <row r="82">
      <c r="A82" s="428"/>
      <c r="B82" s="355" t="s">
        <v>698</v>
      </c>
      <c r="C82" s="336">
        <v>17.0</v>
      </c>
      <c r="D82" s="331"/>
      <c r="E82" s="331">
        <v>4.0</v>
      </c>
      <c r="F82" s="336">
        <f>F81-C83</f>
        <v>11.33333333</v>
      </c>
      <c r="G82" s="336">
        <f t="shared" si="11"/>
        <v>13</v>
      </c>
      <c r="H82" s="336">
        <v>1.0</v>
      </c>
    </row>
    <row r="83">
      <c r="A83" s="428"/>
      <c r="B83" s="355" t="s">
        <v>699</v>
      </c>
      <c r="C83" s="336">
        <f>C82/C79</f>
        <v>1.416666667</v>
      </c>
      <c r="D83" s="331"/>
      <c r="E83" s="331">
        <v>5.0</v>
      </c>
      <c r="F83" s="336">
        <f>F82-C83</f>
        <v>9.916666667</v>
      </c>
      <c r="G83" s="336">
        <f t="shared" ref="G83:G84" si="12">G82-2</f>
        <v>11</v>
      </c>
      <c r="H83" s="336">
        <v>2.0</v>
      </c>
    </row>
    <row r="84">
      <c r="A84" s="428"/>
      <c r="B84" s="331"/>
      <c r="C84" s="331"/>
      <c r="D84" s="331"/>
      <c r="E84" s="336">
        <v>6.0</v>
      </c>
      <c r="F84" s="336">
        <f>F83-C83</f>
        <v>8.5</v>
      </c>
      <c r="G84" s="336">
        <f t="shared" si="12"/>
        <v>9</v>
      </c>
      <c r="H84" s="336">
        <v>2.0</v>
      </c>
    </row>
    <row r="85">
      <c r="A85" s="325"/>
      <c r="B85" s="240"/>
      <c r="C85" s="240"/>
      <c r="D85" s="240"/>
      <c r="E85" s="243">
        <v>7.0</v>
      </c>
      <c r="F85" s="243">
        <f>F84-C83</f>
        <v>7.083333333</v>
      </c>
      <c r="G85" s="336">
        <f>G84-3</f>
        <v>6</v>
      </c>
      <c r="H85" s="336">
        <v>3.0</v>
      </c>
    </row>
    <row r="86">
      <c r="A86" s="325"/>
      <c r="B86" s="240"/>
      <c r="C86" s="240"/>
      <c r="D86" s="240"/>
      <c r="E86" s="243">
        <v>8.0</v>
      </c>
      <c r="F86" s="243">
        <f>F85-C83</f>
        <v>5.666666667</v>
      </c>
      <c r="G86" s="336">
        <f>G85-1</f>
        <v>5</v>
      </c>
      <c r="H86" s="440">
        <v>1.0</v>
      </c>
    </row>
    <row r="87">
      <c r="A87" s="325"/>
      <c r="B87" s="240"/>
      <c r="C87" s="240"/>
      <c r="D87" s="240"/>
      <c r="E87" s="243">
        <v>9.0</v>
      </c>
      <c r="F87" s="243">
        <f>F86-C83</f>
        <v>4.25</v>
      </c>
      <c r="G87" s="336">
        <f>G86-2</f>
        <v>3</v>
      </c>
      <c r="H87" s="243">
        <v>2.0</v>
      </c>
    </row>
    <row r="88">
      <c r="A88" s="325"/>
      <c r="B88" s="240"/>
      <c r="C88" s="240"/>
      <c r="D88" s="240"/>
      <c r="E88" s="243">
        <v>10.0</v>
      </c>
      <c r="F88" s="243">
        <f>F87-C83</f>
        <v>2.833333333</v>
      </c>
      <c r="G88" s="336">
        <f t="shared" ref="G88:G90" si="13">G87-1</f>
        <v>2</v>
      </c>
      <c r="H88" s="243">
        <v>1.0</v>
      </c>
    </row>
    <row r="89">
      <c r="A89" s="325"/>
      <c r="B89" s="240"/>
      <c r="C89" s="240"/>
      <c r="D89" s="240"/>
      <c r="E89" s="243">
        <v>11.0</v>
      </c>
      <c r="F89" s="243">
        <f>F88-C83</f>
        <v>1.416666667</v>
      </c>
      <c r="G89" s="336">
        <f t="shared" si="13"/>
        <v>1</v>
      </c>
      <c r="H89" s="243">
        <v>3.0</v>
      </c>
    </row>
    <row r="90">
      <c r="A90" s="325"/>
      <c r="B90" s="240"/>
      <c r="C90" s="240"/>
      <c r="D90" s="240"/>
      <c r="E90" s="243">
        <v>12.0</v>
      </c>
      <c r="F90" s="243">
        <f>F89-C83</f>
        <v>0</v>
      </c>
      <c r="G90" s="336">
        <f t="shared" si="13"/>
        <v>0</v>
      </c>
      <c r="H90" s="243">
        <v>2.0</v>
      </c>
    </row>
    <row r="91">
      <c r="G91" s="425" t="s">
        <v>793</v>
      </c>
      <c r="H91" s="438">
        <f>SUM(H78:H90)</f>
        <v>20</v>
      </c>
    </row>
    <row r="92">
      <c r="G92" s="425" t="s">
        <v>794</v>
      </c>
      <c r="H92" s="426">
        <f>H91-C82</f>
        <v>3</v>
      </c>
    </row>
    <row r="94">
      <c r="A94" s="411" t="s">
        <v>672</v>
      </c>
      <c r="B94" s="353" t="s">
        <v>808</v>
      </c>
      <c r="C94" s="385"/>
      <c r="D94" s="353"/>
      <c r="E94" s="256"/>
      <c r="F94" s="256"/>
      <c r="G94" s="256"/>
      <c r="H94" s="379"/>
    </row>
    <row r="95">
      <c r="A95" s="428"/>
      <c r="B95" s="355" t="s">
        <v>689</v>
      </c>
      <c r="C95" s="356">
        <v>44656.0</v>
      </c>
      <c r="D95" s="331"/>
      <c r="E95" s="355" t="s">
        <v>690</v>
      </c>
      <c r="F95" s="424" t="s">
        <v>692</v>
      </c>
      <c r="G95" s="424" t="s">
        <v>691</v>
      </c>
      <c r="H95" s="233" t="s">
        <v>791</v>
      </c>
    </row>
    <row r="96">
      <c r="A96" s="428"/>
      <c r="B96" s="355" t="s">
        <v>694</v>
      </c>
      <c r="C96" s="356">
        <v>44667.0</v>
      </c>
      <c r="D96" s="331"/>
      <c r="E96" s="331">
        <v>0.0</v>
      </c>
      <c r="F96" s="336">
        <f>C100</f>
        <v>19.5</v>
      </c>
      <c r="G96" s="336">
        <f>C100</f>
        <v>19.5</v>
      </c>
      <c r="H96" s="235">
        <v>0.0</v>
      </c>
    </row>
    <row r="97">
      <c r="A97" s="428"/>
      <c r="B97" s="355" t="s">
        <v>695</v>
      </c>
      <c r="C97" s="336">
        <f>C96-C95+1</f>
        <v>12</v>
      </c>
      <c r="D97" s="331"/>
      <c r="E97" s="331">
        <v>1.0</v>
      </c>
      <c r="F97" s="336">
        <f>F96-C101</f>
        <v>17.875</v>
      </c>
      <c r="G97" s="336">
        <f t="shared" ref="G97:G98" si="14">G96-2</f>
        <v>17.5</v>
      </c>
      <c r="H97" s="437">
        <v>2.0</v>
      </c>
    </row>
    <row r="98">
      <c r="A98" s="428"/>
      <c r="B98" s="355"/>
      <c r="C98" s="331"/>
      <c r="D98" s="331"/>
      <c r="E98" s="331">
        <v>2.0</v>
      </c>
      <c r="F98" s="336">
        <f>F97-C101</f>
        <v>16.25</v>
      </c>
      <c r="G98" s="336">
        <f t="shared" si="14"/>
        <v>15.5</v>
      </c>
      <c r="H98" s="336">
        <v>2.0</v>
      </c>
    </row>
    <row r="99">
      <c r="A99" s="428"/>
      <c r="B99" s="424" t="s">
        <v>792</v>
      </c>
      <c r="C99" s="336">
        <v>20.0</v>
      </c>
      <c r="D99" s="331"/>
      <c r="E99" s="331">
        <v>3.0</v>
      </c>
      <c r="F99" s="336">
        <f>F98-C101</f>
        <v>14.625</v>
      </c>
      <c r="G99" s="336">
        <f>G98-1</f>
        <v>14.5</v>
      </c>
      <c r="H99" s="336">
        <v>1.0</v>
      </c>
    </row>
    <row r="100">
      <c r="A100" s="428"/>
      <c r="B100" s="355" t="s">
        <v>698</v>
      </c>
      <c r="C100" s="336">
        <v>19.5</v>
      </c>
      <c r="D100" s="331"/>
      <c r="E100" s="331">
        <v>4.0</v>
      </c>
      <c r="F100" s="336">
        <f>F99-C101</f>
        <v>13</v>
      </c>
      <c r="G100" s="336">
        <f>G99-2</f>
        <v>12.5</v>
      </c>
      <c r="H100" s="336">
        <v>2.0</v>
      </c>
    </row>
    <row r="101">
      <c r="A101" s="428"/>
      <c r="B101" s="355" t="s">
        <v>699</v>
      </c>
      <c r="C101" s="336">
        <f>C100/C97</f>
        <v>1.625</v>
      </c>
      <c r="D101" s="331"/>
      <c r="E101" s="331">
        <v>5.0</v>
      </c>
      <c r="F101" s="336">
        <f>F100-C101</f>
        <v>11.375</v>
      </c>
      <c r="G101" s="336">
        <f t="shared" ref="G101:G108" si="15">G100-1</f>
        <v>11.5</v>
      </c>
      <c r="H101" s="336">
        <v>2.0</v>
      </c>
    </row>
    <row r="102">
      <c r="A102" s="428"/>
      <c r="B102" s="331"/>
      <c r="C102" s="331"/>
      <c r="D102" s="331"/>
      <c r="E102" s="336">
        <v>6.0</v>
      </c>
      <c r="F102" s="336">
        <f>F101-C101</f>
        <v>9.75</v>
      </c>
      <c r="G102" s="336">
        <f t="shared" si="15"/>
        <v>10.5</v>
      </c>
      <c r="H102" s="336">
        <v>1.0</v>
      </c>
    </row>
    <row r="103">
      <c r="A103" s="325"/>
      <c r="B103" s="240"/>
      <c r="C103" s="240"/>
      <c r="D103" s="240"/>
      <c r="E103" s="243">
        <v>7.0</v>
      </c>
      <c r="F103" s="243">
        <f>F102-C101</f>
        <v>8.125</v>
      </c>
      <c r="G103" s="336">
        <f t="shared" si="15"/>
        <v>9.5</v>
      </c>
      <c r="H103" s="336">
        <v>1.0</v>
      </c>
    </row>
    <row r="104">
      <c r="A104" s="325"/>
      <c r="B104" s="240"/>
      <c r="C104" s="240"/>
      <c r="D104" s="240"/>
      <c r="E104" s="243">
        <v>8.0</v>
      </c>
      <c r="F104" s="243">
        <f>F103-C101</f>
        <v>6.5</v>
      </c>
      <c r="G104" s="336">
        <f t="shared" si="15"/>
        <v>8.5</v>
      </c>
      <c r="H104" s="440">
        <v>1.0</v>
      </c>
    </row>
    <row r="105">
      <c r="A105" s="325"/>
      <c r="B105" s="240"/>
      <c r="C105" s="240"/>
      <c r="D105" s="240"/>
      <c r="E105" s="243">
        <v>9.0</v>
      </c>
      <c r="F105" s="243">
        <f>F104-C101</f>
        <v>4.875</v>
      </c>
      <c r="G105" s="336">
        <f t="shared" si="15"/>
        <v>7.5</v>
      </c>
      <c r="H105" s="243">
        <v>2.0</v>
      </c>
    </row>
    <row r="106">
      <c r="A106" s="325"/>
      <c r="B106" s="240"/>
      <c r="C106" s="240"/>
      <c r="D106" s="240"/>
      <c r="E106" s="243">
        <v>10.0</v>
      </c>
      <c r="F106" s="243">
        <f>F105-C101</f>
        <v>3.25</v>
      </c>
      <c r="G106" s="336">
        <f t="shared" si="15"/>
        <v>6.5</v>
      </c>
      <c r="H106" s="243">
        <v>2.0</v>
      </c>
    </row>
    <row r="107">
      <c r="A107" s="325"/>
      <c r="B107" s="240"/>
      <c r="C107" s="240"/>
      <c r="D107" s="240"/>
      <c r="E107" s="243">
        <v>11.0</v>
      </c>
      <c r="F107" s="243">
        <f>F106-C101</f>
        <v>1.625</v>
      </c>
      <c r="G107" s="336">
        <f t="shared" si="15"/>
        <v>5.5</v>
      </c>
      <c r="H107" s="243">
        <v>2.0</v>
      </c>
    </row>
    <row r="108">
      <c r="A108" s="325"/>
      <c r="B108" s="240"/>
      <c r="C108" s="240"/>
      <c r="D108" s="240"/>
      <c r="E108" s="243">
        <v>12.0</v>
      </c>
      <c r="F108" s="243">
        <f>F107-C101</f>
        <v>0</v>
      </c>
      <c r="G108" s="336">
        <f t="shared" si="15"/>
        <v>4.5</v>
      </c>
      <c r="H108" s="243">
        <v>2.0</v>
      </c>
    </row>
    <row r="109">
      <c r="G109" s="425" t="s">
        <v>793</v>
      </c>
      <c r="H109" s="438">
        <f>SUM(H96:H108)</f>
        <v>20</v>
      </c>
    </row>
    <row r="110">
      <c r="G110" s="425" t="s">
        <v>794</v>
      </c>
      <c r="H110" s="426">
        <f>H109-C100</f>
        <v>0.5</v>
      </c>
    </row>
    <row r="112">
      <c r="A112" s="392" t="s">
        <v>679</v>
      </c>
      <c r="B112" s="353" t="s">
        <v>808</v>
      </c>
      <c r="C112" s="385"/>
      <c r="D112" s="353"/>
      <c r="E112" s="256"/>
      <c r="F112" s="256"/>
      <c r="G112" s="256"/>
      <c r="H112" s="379"/>
    </row>
    <row r="113">
      <c r="A113" s="428"/>
      <c r="B113" s="355" t="s">
        <v>689</v>
      </c>
      <c r="C113" s="356">
        <v>44670.0</v>
      </c>
      <c r="D113" s="331"/>
      <c r="E113" s="355" t="s">
        <v>690</v>
      </c>
      <c r="F113" s="424" t="s">
        <v>692</v>
      </c>
      <c r="G113" s="424" t="s">
        <v>691</v>
      </c>
      <c r="H113" s="233" t="s">
        <v>791</v>
      </c>
    </row>
    <row r="114">
      <c r="A114" s="428"/>
      <c r="B114" s="355" t="s">
        <v>694</v>
      </c>
      <c r="C114" s="356">
        <v>44681.0</v>
      </c>
      <c r="D114" s="331"/>
      <c r="E114" s="331">
        <v>0.0</v>
      </c>
      <c r="F114" s="336">
        <f>C118</f>
        <v>19.5</v>
      </c>
      <c r="G114" s="336">
        <f>C118</f>
        <v>19.5</v>
      </c>
      <c r="H114" s="235">
        <v>0.0</v>
      </c>
    </row>
    <row r="115">
      <c r="A115" s="428"/>
      <c r="B115" s="355" t="s">
        <v>695</v>
      </c>
      <c r="C115" s="336">
        <f>C114-C113+1</f>
        <v>12</v>
      </c>
      <c r="D115" s="331"/>
      <c r="E115" s="331">
        <v>1.0</v>
      </c>
      <c r="F115" s="336">
        <f>F114-C119</f>
        <v>17.875</v>
      </c>
      <c r="G115" s="336">
        <f>G114-2</f>
        <v>17.5</v>
      </c>
      <c r="H115" s="437">
        <v>2.0</v>
      </c>
    </row>
    <row r="116">
      <c r="A116" s="428"/>
      <c r="B116" s="355"/>
      <c r="C116" s="331"/>
      <c r="D116" s="331"/>
      <c r="E116" s="331">
        <v>2.0</v>
      </c>
      <c r="F116" s="336">
        <f>F115-C119</f>
        <v>16.25</v>
      </c>
      <c r="G116" s="336">
        <f t="shared" ref="G116:G117" si="16">G115-1</f>
        <v>16.5</v>
      </c>
      <c r="H116" s="336">
        <v>1.0</v>
      </c>
    </row>
    <row r="117">
      <c r="A117" s="428"/>
      <c r="B117" s="424" t="s">
        <v>792</v>
      </c>
      <c r="C117" s="336">
        <v>20.0</v>
      </c>
      <c r="D117" s="331"/>
      <c r="E117" s="331">
        <v>3.0</v>
      </c>
      <c r="F117" s="336">
        <f>F116-C119</f>
        <v>14.625</v>
      </c>
      <c r="G117" s="336">
        <f t="shared" si="16"/>
        <v>15.5</v>
      </c>
      <c r="H117" s="336">
        <v>1.0</v>
      </c>
    </row>
    <row r="118">
      <c r="A118" s="428"/>
      <c r="B118" s="355" t="s">
        <v>698</v>
      </c>
      <c r="C118" s="336">
        <v>19.5</v>
      </c>
      <c r="D118" s="331"/>
      <c r="E118" s="331">
        <v>4.0</v>
      </c>
      <c r="F118" s="336">
        <f>F117-C119</f>
        <v>13</v>
      </c>
      <c r="G118" s="336">
        <f>G117-2</f>
        <v>13.5</v>
      </c>
      <c r="H118" s="336">
        <v>2.0</v>
      </c>
    </row>
    <row r="119">
      <c r="A119" s="428"/>
      <c r="B119" s="355" t="s">
        <v>699</v>
      </c>
      <c r="C119" s="336">
        <f>C118/C115</f>
        <v>1.625</v>
      </c>
      <c r="D119" s="331"/>
      <c r="E119" s="331">
        <v>5.0</v>
      </c>
      <c r="F119" s="336">
        <f>F118-C119</f>
        <v>11.375</v>
      </c>
      <c r="G119" s="336">
        <f>G118</f>
        <v>13.5</v>
      </c>
      <c r="H119" s="336">
        <v>0.0</v>
      </c>
    </row>
    <row r="120">
      <c r="A120" s="428"/>
      <c r="B120" s="331"/>
      <c r="C120" s="331"/>
      <c r="D120" s="331"/>
      <c r="E120" s="336">
        <v>6.0</v>
      </c>
      <c r="F120" s="336">
        <f>F119-C119</f>
        <v>9.75</v>
      </c>
      <c r="G120" s="336">
        <f>G119-3</f>
        <v>10.5</v>
      </c>
      <c r="H120" s="336">
        <v>3.0</v>
      </c>
    </row>
    <row r="121">
      <c r="A121" s="325"/>
      <c r="B121" s="240"/>
      <c r="C121" s="240"/>
      <c r="D121" s="240"/>
      <c r="E121" s="243">
        <v>7.0</v>
      </c>
      <c r="F121" s="243">
        <f>F120-C119</f>
        <v>8.125</v>
      </c>
      <c r="G121" s="336">
        <f t="shared" ref="G121:G123" si="17">G120-2</f>
        <v>8.5</v>
      </c>
      <c r="H121" s="336">
        <v>2.0</v>
      </c>
    </row>
    <row r="122">
      <c r="A122" s="325"/>
      <c r="B122" s="240"/>
      <c r="C122" s="240"/>
      <c r="D122" s="240"/>
      <c r="E122" s="243">
        <v>8.0</v>
      </c>
      <c r="F122" s="243">
        <f>F121-C119</f>
        <v>6.5</v>
      </c>
      <c r="G122" s="336">
        <f t="shared" si="17"/>
        <v>6.5</v>
      </c>
      <c r="H122" s="440">
        <v>2.0</v>
      </c>
    </row>
    <row r="123">
      <c r="A123" s="325"/>
      <c r="B123" s="240"/>
      <c r="C123" s="240"/>
      <c r="D123" s="240"/>
      <c r="E123" s="243">
        <v>9.0</v>
      </c>
      <c r="F123" s="243">
        <f>F122-C119</f>
        <v>4.875</v>
      </c>
      <c r="G123" s="336">
        <f t="shared" si="17"/>
        <v>4.5</v>
      </c>
      <c r="H123" s="243">
        <v>2.0</v>
      </c>
    </row>
    <row r="124">
      <c r="A124" s="325"/>
      <c r="B124" s="240"/>
      <c r="C124" s="240"/>
      <c r="D124" s="240"/>
      <c r="E124" s="243">
        <v>10.0</v>
      </c>
      <c r="F124" s="243">
        <f>F123-C119</f>
        <v>3.25</v>
      </c>
      <c r="G124" s="336">
        <f>G123-1</f>
        <v>3.5</v>
      </c>
      <c r="H124" s="243">
        <v>1.0</v>
      </c>
    </row>
    <row r="125">
      <c r="A125" s="325"/>
      <c r="B125" s="240"/>
      <c r="C125" s="240"/>
      <c r="D125" s="240"/>
      <c r="E125" s="243">
        <v>11.0</v>
      </c>
      <c r="F125" s="243">
        <f>F124-C119</f>
        <v>1.625</v>
      </c>
      <c r="G125" s="336">
        <f>G124-0.5</f>
        <v>3</v>
      </c>
      <c r="H125" s="243">
        <v>0.5</v>
      </c>
    </row>
    <row r="126">
      <c r="A126" s="325"/>
      <c r="B126" s="240"/>
      <c r="C126" s="240"/>
      <c r="D126" s="240"/>
      <c r="E126" s="243">
        <v>12.0</v>
      </c>
      <c r="F126" s="243">
        <f>F125-C119</f>
        <v>0</v>
      </c>
      <c r="G126" s="336">
        <f>G125</f>
        <v>3</v>
      </c>
      <c r="H126" s="243">
        <v>0.0</v>
      </c>
    </row>
    <row r="127">
      <c r="G127" s="425" t="s">
        <v>793</v>
      </c>
      <c r="H127" s="438">
        <f>SUM(H114:H126)</f>
        <v>16.5</v>
      </c>
    </row>
    <row r="128">
      <c r="G128" s="425" t="s">
        <v>794</v>
      </c>
      <c r="H128" s="426">
        <f>H127-C118</f>
        <v>-3</v>
      </c>
    </row>
    <row r="131">
      <c r="A131" s="352" t="s">
        <v>687</v>
      </c>
      <c r="B131" s="353" t="s">
        <v>809</v>
      </c>
      <c r="C131" s="385"/>
      <c r="D131" s="353"/>
      <c r="E131" s="256"/>
      <c r="F131" s="256"/>
      <c r="G131" s="256"/>
      <c r="H131" s="379"/>
    </row>
    <row r="132">
      <c r="A132" s="428"/>
      <c r="B132" s="355" t="s">
        <v>689</v>
      </c>
      <c r="C132" s="356">
        <v>44684.0</v>
      </c>
      <c r="D132" s="331"/>
      <c r="E132" s="355" t="s">
        <v>690</v>
      </c>
      <c r="F132" s="424" t="s">
        <v>692</v>
      </c>
      <c r="G132" s="424" t="s">
        <v>691</v>
      </c>
      <c r="H132" s="233" t="s">
        <v>791</v>
      </c>
    </row>
    <row r="133">
      <c r="A133" s="428"/>
      <c r="B133" s="355" t="s">
        <v>694</v>
      </c>
      <c r="C133" s="356">
        <v>44691.0</v>
      </c>
      <c r="D133" s="331"/>
      <c r="E133" s="331">
        <v>0.0</v>
      </c>
      <c r="F133" s="336">
        <f>C137</f>
        <v>43.5</v>
      </c>
      <c r="G133" s="336">
        <f>C137</f>
        <v>43.5</v>
      </c>
      <c r="H133" s="235">
        <v>0.0</v>
      </c>
    </row>
    <row r="134">
      <c r="A134" s="428"/>
      <c r="B134" s="355" t="s">
        <v>695</v>
      </c>
      <c r="C134" s="336">
        <f>C133-C132+1</f>
        <v>8</v>
      </c>
      <c r="D134" s="331"/>
      <c r="E134" s="331">
        <v>1.0</v>
      </c>
      <c r="F134" s="336">
        <f>F133-C138</f>
        <v>38.0625</v>
      </c>
      <c r="G134" s="336">
        <f>G133-4</f>
        <v>39.5</v>
      </c>
      <c r="H134" s="437">
        <v>4.0</v>
      </c>
    </row>
    <row r="135">
      <c r="A135" s="428"/>
      <c r="B135" s="355"/>
      <c r="C135" s="331"/>
      <c r="D135" s="331"/>
      <c r="E135" s="331">
        <v>2.0</v>
      </c>
      <c r="F135" s="336">
        <f>F134-C138</f>
        <v>32.625</v>
      </c>
      <c r="G135" s="336">
        <f t="shared" ref="G135:G136" si="18">G134-5</f>
        <v>34.5</v>
      </c>
      <c r="H135" s="336">
        <v>5.0</v>
      </c>
    </row>
    <row r="136">
      <c r="A136" s="428"/>
      <c r="B136" s="424" t="s">
        <v>792</v>
      </c>
      <c r="C136" s="336">
        <v>45.0</v>
      </c>
      <c r="D136" s="331"/>
      <c r="E136" s="331">
        <v>3.0</v>
      </c>
      <c r="F136" s="336">
        <f>F135-C138</f>
        <v>27.1875</v>
      </c>
      <c r="G136" s="336">
        <f t="shared" si="18"/>
        <v>29.5</v>
      </c>
      <c r="H136" s="336">
        <v>5.0</v>
      </c>
    </row>
    <row r="137">
      <c r="A137" s="428"/>
      <c r="B137" s="355" t="s">
        <v>698</v>
      </c>
      <c r="C137" s="336">
        <v>43.5</v>
      </c>
      <c r="D137" s="331"/>
      <c r="E137" s="331">
        <v>4.0</v>
      </c>
      <c r="F137" s="336">
        <f>F136-C138</f>
        <v>21.75</v>
      </c>
      <c r="G137" s="336">
        <f>G136-6.5</f>
        <v>23</v>
      </c>
      <c r="H137" s="336">
        <v>6.5</v>
      </c>
    </row>
    <row r="138">
      <c r="A138" s="428"/>
      <c r="B138" s="355" t="s">
        <v>699</v>
      </c>
      <c r="C138" s="336">
        <f>C137/C134</f>
        <v>5.4375</v>
      </c>
      <c r="D138" s="331"/>
      <c r="E138" s="331">
        <v>5.0</v>
      </c>
      <c r="F138" s="336">
        <f>F137-C138</f>
        <v>16.3125</v>
      </c>
      <c r="G138" s="336">
        <f>G137-3</f>
        <v>20</v>
      </c>
      <c r="H138" s="336">
        <v>3.0</v>
      </c>
    </row>
    <row r="139">
      <c r="A139" s="428"/>
      <c r="B139" s="331"/>
      <c r="C139" s="331"/>
      <c r="D139" s="331"/>
      <c r="E139" s="336">
        <v>6.0</v>
      </c>
      <c r="F139" s="336">
        <f>F138-C138</f>
        <v>10.875</v>
      </c>
      <c r="G139" s="336">
        <f>G138-4</f>
        <v>16</v>
      </c>
      <c r="H139" s="336">
        <v>4.0</v>
      </c>
    </row>
    <row r="140">
      <c r="A140" s="325"/>
      <c r="B140" s="240"/>
      <c r="C140" s="240"/>
      <c r="D140" s="240"/>
      <c r="E140" s="243">
        <v>7.0</v>
      </c>
      <c r="F140" s="243">
        <f>F139-C138</f>
        <v>5.4375</v>
      </c>
      <c r="G140" s="336">
        <f>G139-2</f>
        <v>14</v>
      </c>
      <c r="H140" s="336">
        <v>2.0</v>
      </c>
    </row>
    <row r="141">
      <c r="A141" s="325"/>
      <c r="B141" s="240"/>
      <c r="C141" s="240"/>
      <c r="D141" s="240"/>
      <c r="E141" s="243">
        <v>8.0</v>
      </c>
      <c r="F141" s="243">
        <f>F140-C138</f>
        <v>0</v>
      </c>
      <c r="G141" s="336">
        <f>G140-4</f>
        <v>10</v>
      </c>
      <c r="H141" s="440">
        <v>4.0</v>
      </c>
    </row>
    <row r="142">
      <c r="A142" s="325"/>
      <c r="B142" s="240"/>
      <c r="C142" s="240"/>
      <c r="D142" s="240"/>
      <c r="G142" s="425" t="s">
        <v>793</v>
      </c>
      <c r="H142" s="438">
        <f>SUM(H133:H141)</f>
        <v>33.5</v>
      </c>
    </row>
    <row r="143">
      <c r="A143" s="325"/>
      <c r="B143" s="240"/>
      <c r="C143" s="240"/>
      <c r="D143" s="240"/>
      <c r="G143" s="425" t="s">
        <v>794</v>
      </c>
      <c r="H143" s="426">
        <f>H142-C137</f>
        <v>-10</v>
      </c>
    </row>
  </sheetData>
  <mergeCells count="6">
    <mergeCell ref="B39:C39"/>
    <mergeCell ref="B57:C57"/>
    <mergeCell ref="B76:C76"/>
    <mergeCell ref="B94:C94"/>
    <mergeCell ref="B112:C112"/>
    <mergeCell ref="B131:C131"/>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39" t="s">
        <v>643</v>
      </c>
      <c r="B1" s="353" t="s">
        <v>805</v>
      </c>
      <c r="C1" s="353"/>
      <c r="D1" s="353"/>
      <c r="E1" s="256"/>
      <c r="F1" s="256"/>
      <c r="G1" s="256"/>
      <c r="H1" s="379"/>
      <c r="O1" s="235" t="s">
        <v>788</v>
      </c>
      <c r="P1" s="235" t="s">
        <v>388</v>
      </c>
      <c r="Q1" s="235" t="s">
        <v>789</v>
      </c>
      <c r="R1" s="235" t="s">
        <v>790</v>
      </c>
    </row>
    <row r="2">
      <c r="A2" s="428"/>
      <c r="B2" s="355" t="s">
        <v>689</v>
      </c>
      <c r="C2" s="356">
        <v>44586.0</v>
      </c>
      <c r="D2" s="331"/>
      <c r="E2" s="355" t="s">
        <v>690</v>
      </c>
      <c r="F2" s="424" t="s">
        <v>692</v>
      </c>
      <c r="G2" s="424" t="s">
        <v>691</v>
      </c>
      <c r="H2" s="233" t="s">
        <v>791</v>
      </c>
      <c r="O2" s="235">
        <v>8.0</v>
      </c>
      <c r="P2" s="238">
        <f>C7</f>
        <v>5</v>
      </c>
      <c r="Q2" s="235">
        <f>H16</f>
        <v>7</v>
      </c>
      <c r="R2" s="238">
        <f t="shared" ref="R2:R8" si="1">Q2-P2</f>
        <v>2</v>
      </c>
    </row>
    <row r="3">
      <c r="A3" s="428"/>
      <c r="B3" s="355" t="s">
        <v>694</v>
      </c>
      <c r="C3" s="356">
        <v>44597.0</v>
      </c>
      <c r="D3" s="331"/>
      <c r="E3" s="331">
        <v>0.0</v>
      </c>
      <c r="F3" s="336">
        <f>C7</f>
        <v>5</v>
      </c>
      <c r="G3" s="336">
        <f>C7</f>
        <v>5</v>
      </c>
      <c r="H3" s="235">
        <v>0.0</v>
      </c>
      <c r="O3" s="235">
        <v>9.0</v>
      </c>
      <c r="P3" s="238">
        <f>C25</f>
        <v>26</v>
      </c>
      <c r="Q3" s="238">
        <f>H34</f>
        <v>19</v>
      </c>
      <c r="R3" s="235">
        <f t="shared" si="1"/>
        <v>-7</v>
      </c>
    </row>
    <row r="4">
      <c r="A4" s="428"/>
      <c r="B4" s="355" t="s">
        <v>695</v>
      </c>
      <c r="C4" s="336">
        <f>C3-C2+1</f>
        <v>12</v>
      </c>
      <c r="D4" s="331"/>
      <c r="E4" s="331">
        <v>1.0</v>
      </c>
      <c r="F4" s="336">
        <f>F3-C8</f>
        <v>4.583333333</v>
      </c>
      <c r="G4" s="336">
        <f t="shared" ref="G4:G10" si="2">G3</f>
        <v>5</v>
      </c>
      <c r="H4" s="235">
        <v>0.0</v>
      </c>
      <c r="O4" s="235">
        <v>10.0</v>
      </c>
      <c r="P4" s="238">
        <f>C43</f>
        <v>16</v>
      </c>
      <c r="Q4" s="238">
        <f>H52</f>
        <v>22</v>
      </c>
      <c r="R4" s="238">
        <f t="shared" si="1"/>
        <v>6</v>
      </c>
    </row>
    <row r="5">
      <c r="A5" s="428"/>
      <c r="B5" s="355"/>
      <c r="C5" s="331"/>
      <c r="D5" s="331"/>
      <c r="E5" s="331">
        <v>2.0</v>
      </c>
      <c r="F5" s="336">
        <f>F4-C8</f>
        <v>4.166666667</v>
      </c>
      <c r="G5" s="336">
        <f t="shared" si="2"/>
        <v>5</v>
      </c>
      <c r="H5" s="235">
        <v>0.0</v>
      </c>
      <c r="O5" s="235">
        <v>11.0</v>
      </c>
      <c r="P5" s="238">
        <f>C61</f>
        <v>16.25</v>
      </c>
      <c r="Q5" s="238">
        <f>H70</f>
        <v>13.25</v>
      </c>
      <c r="R5" s="238">
        <f t="shared" si="1"/>
        <v>-3</v>
      </c>
    </row>
    <row r="6">
      <c r="A6" s="428"/>
      <c r="B6" s="424" t="s">
        <v>792</v>
      </c>
      <c r="C6" s="336">
        <v>7.0</v>
      </c>
      <c r="D6" s="331"/>
      <c r="E6" s="331">
        <v>3.0</v>
      </c>
      <c r="F6" s="336">
        <f>F5-C8</f>
        <v>3.75</v>
      </c>
      <c r="G6" s="336">
        <f t="shared" si="2"/>
        <v>5</v>
      </c>
      <c r="H6" s="235">
        <v>0.0</v>
      </c>
      <c r="O6" s="235">
        <v>12.0</v>
      </c>
      <c r="P6" s="238">
        <f>C80</f>
        <v>16</v>
      </c>
      <c r="Q6" s="238">
        <f>H89</f>
        <v>18</v>
      </c>
      <c r="R6" s="238">
        <f t="shared" si="1"/>
        <v>2</v>
      </c>
    </row>
    <row r="7">
      <c r="A7" s="428"/>
      <c r="B7" s="355" t="s">
        <v>698</v>
      </c>
      <c r="C7" s="336">
        <v>5.0</v>
      </c>
      <c r="D7" s="331"/>
      <c r="E7" s="331">
        <v>4.0</v>
      </c>
      <c r="F7" s="336">
        <f>F6-C8</f>
        <v>3.333333333</v>
      </c>
      <c r="G7" s="336">
        <f t="shared" si="2"/>
        <v>5</v>
      </c>
      <c r="H7" s="235">
        <v>0.0</v>
      </c>
      <c r="O7" s="235">
        <v>13.0</v>
      </c>
      <c r="P7" s="238">
        <f>C98</f>
        <v>30</v>
      </c>
      <c r="Q7" s="238">
        <f>H107</f>
        <v>30</v>
      </c>
      <c r="R7" s="238">
        <f t="shared" si="1"/>
        <v>0</v>
      </c>
    </row>
    <row r="8">
      <c r="A8" s="428"/>
      <c r="B8" s="355" t="s">
        <v>699</v>
      </c>
      <c r="C8" s="336">
        <f>C7/C4</f>
        <v>0.4166666667</v>
      </c>
      <c r="D8" s="331"/>
      <c r="E8" s="331">
        <v>5.0</v>
      </c>
      <c r="F8" s="336">
        <f>F7-C8</f>
        <v>2.916666667</v>
      </c>
      <c r="G8" s="336">
        <f t="shared" si="2"/>
        <v>5</v>
      </c>
      <c r="H8" s="235">
        <v>0.0</v>
      </c>
      <c r="O8" s="235">
        <v>14.0</v>
      </c>
      <c r="P8" s="238">
        <f>C116</f>
        <v>22.5</v>
      </c>
      <c r="Q8" s="238">
        <f>H125</f>
        <v>0</v>
      </c>
      <c r="R8" s="238">
        <f t="shared" si="1"/>
        <v>-22.5</v>
      </c>
    </row>
    <row r="9">
      <c r="A9" s="428"/>
      <c r="B9" s="331"/>
      <c r="C9" s="331"/>
      <c r="D9" s="331"/>
      <c r="E9" s="336">
        <v>6.0</v>
      </c>
      <c r="F9" s="336">
        <f>F8-C8</f>
        <v>2.5</v>
      </c>
      <c r="G9" s="336">
        <f t="shared" si="2"/>
        <v>5</v>
      </c>
      <c r="H9" s="235">
        <v>0.0</v>
      </c>
      <c r="O9" s="235">
        <v>15.0</v>
      </c>
      <c r="P9" s="238"/>
      <c r="Q9" s="238"/>
      <c r="R9" s="238"/>
    </row>
    <row r="10">
      <c r="A10" s="325"/>
      <c r="B10" s="240"/>
      <c r="C10" s="240"/>
      <c r="D10" s="240"/>
      <c r="E10" s="243">
        <v>7.0</v>
      </c>
      <c r="F10" s="243">
        <f>F9-C8</f>
        <v>2.083333333</v>
      </c>
      <c r="G10" s="3">
        <f t="shared" si="2"/>
        <v>5</v>
      </c>
      <c r="H10" s="235">
        <v>1.0</v>
      </c>
    </row>
    <row r="11">
      <c r="A11" s="325"/>
      <c r="B11" s="240"/>
      <c r="C11" s="240"/>
      <c r="D11" s="240"/>
      <c r="E11" s="243">
        <v>8.0</v>
      </c>
      <c r="F11" s="243">
        <f>F10-C8</f>
        <v>1.666666667</v>
      </c>
      <c r="G11" s="243">
        <f t="shared" ref="G11:G15" si="3">G10-1</f>
        <v>4</v>
      </c>
      <c r="H11" s="235">
        <v>1.0</v>
      </c>
    </row>
    <row r="12">
      <c r="A12" s="325"/>
      <c r="B12" s="240"/>
      <c r="C12" s="240"/>
      <c r="D12" s="240"/>
      <c r="E12" s="243">
        <v>9.0</v>
      </c>
      <c r="F12" s="243">
        <f>F11-C8</f>
        <v>1.25</v>
      </c>
      <c r="G12" s="243">
        <f t="shared" si="3"/>
        <v>3</v>
      </c>
      <c r="H12" s="235">
        <v>1.0</v>
      </c>
    </row>
    <row r="13">
      <c r="A13" s="325"/>
      <c r="B13" s="240"/>
      <c r="C13" s="240"/>
      <c r="D13" s="240"/>
      <c r="E13" s="243">
        <v>10.0</v>
      </c>
      <c r="F13" s="243">
        <f>F12-C8</f>
        <v>0.8333333333</v>
      </c>
      <c r="G13" s="243">
        <f t="shared" si="3"/>
        <v>2</v>
      </c>
      <c r="H13" s="235">
        <v>2.0</v>
      </c>
    </row>
    <row r="14">
      <c r="A14" s="325"/>
      <c r="B14" s="240"/>
      <c r="C14" s="240"/>
      <c r="D14" s="240"/>
      <c r="E14" s="243">
        <v>11.0</v>
      </c>
      <c r="F14" s="243">
        <f>F13-C8</f>
        <v>0.4166666667</v>
      </c>
      <c r="G14" s="243">
        <f t="shared" si="3"/>
        <v>1</v>
      </c>
      <c r="H14" s="235">
        <v>1.0</v>
      </c>
    </row>
    <row r="15">
      <c r="A15" s="325"/>
      <c r="B15" s="240"/>
      <c r="C15" s="240"/>
      <c r="D15" s="240"/>
      <c r="E15" s="243">
        <v>12.0</v>
      </c>
      <c r="F15" s="243">
        <f>F14-C8</f>
        <v>0</v>
      </c>
      <c r="G15" s="243">
        <f t="shared" si="3"/>
        <v>0</v>
      </c>
      <c r="H15" s="235">
        <v>1.0</v>
      </c>
    </row>
    <row r="16">
      <c r="G16" s="425" t="s">
        <v>793</v>
      </c>
      <c r="H16" s="438">
        <f>SUM(H3:H15)</f>
        <v>7</v>
      </c>
    </row>
    <row r="17">
      <c r="G17" s="425" t="s">
        <v>794</v>
      </c>
      <c r="H17" s="426">
        <f>H16-C7</f>
        <v>2</v>
      </c>
    </row>
    <row r="18">
      <c r="G18" s="103"/>
      <c r="H18" s="379"/>
    </row>
    <row r="19">
      <c r="A19" s="427" t="s">
        <v>649</v>
      </c>
      <c r="B19" s="353" t="s">
        <v>805</v>
      </c>
      <c r="C19" s="353"/>
      <c r="D19" s="353"/>
      <c r="E19" s="256"/>
      <c r="F19" s="256"/>
      <c r="G19" s="256"/>
      <c r="H19" s="379"/>
    </row>
    <row r="20">
      <c r="A20" s="428"/>
      <c r="B20" s="355" t="s">
        <v>689</v>
      </c>
      <c r="C20" s="356">
        <v>44600.0</v>
      </c>
      <c r="D20" s="331"/>
      <c r="E20" s="355" t="s">
        <v>690</v>
      </c>
      <c r="F20" s="424" t="s">
        <v>692</v>
      </c>
      <c r="G20" s="424" t="s">
        <v>691</v>
      </c>
      <c r="H20" s="233" t="s">
        <v>791</v>
      </c>
    </row>
    <row r="21">
      <c r="A21" s="428"/>
      <c r="B21" s="355" t="s">
        <v>694</v>
      </c>
      <c r="C21" s="356">
        <v>44611.0</v>
      </c>
      <c r="D21" s="331"/>
      <c r="E21" s="331">
        <v>0.0</v>
      </c>
      <c r="F21" s="336">
        <f>C25</f>
        <v>26</v>
      </c>
      <c r="G21" s="336">
        <f>C25</f>
        <v>26</v>
      </c>
      <c r="H21" s="235">
        <v>0.0</v>
      </c>
    </row>
    <row r="22">
      <c r="A22" s="428"/>
      <c r="B22" s="355" t="s">
        <v>695</v>
      </c>
      <c r="C22" s="336">
        <f>C21-C20+1</f>
        <v>12</v>
      </c>
      <c r="D22" s="331"/>
      <c r="E22" s="331">
        <v>1.0</v>
      </c>
      <c r="F22" s="336">
        <f>F21-C26</f>
        <v>23.83333333</v>
      </c>
      <c r="G22" s="336">
        <f t="shared" ref="G22:G23" si="4">G21-1</f>
        <v>25</v>
      </c>
      <c r="H22" s="336">
        <v>1.0</v>
      </c>
    </row>
    <row r="23">
      <c r="A23" s="428"/>
      <c r="B23" s="355"/>
      <c r="C23" s="331"/>
      <c r="D23" s="331"/>
      <c r="E23" s="331">
        <v>2.0</v>
      </c>
      <c r="F23" s="336">
        <f>F22-C26</f>
        <v>21.66666667</v>
      </c>
      <c r="G23" s="336">
        <f t="shared" si="4"/>
        <v>24</v>
      </c>
      <c r="H23" s="336">
        <v>1.0</v>
      </c>
    </row>
    <row r="24">
      <c r="A24" s="428"/>
      <c r="B24" s="424" t="s">
        <v>792</v>
      </c>
      <c r="C24" s="336">
        <v>27.0</v>
      </c>
      <c r="D24" s="331"/>
      <c r="E24" s="331">
        <v>3.0</v>
      </c>
      <c r="F24" s="336">
        <f>F23-C26</f>
        <v>19.5</v>
      </c>
      <c r="G24" s="336">
        <f>G23-2</f>
        <v>22</v>
      </c>
      <c r="H24" s="336">
        <v>2.0</v>
      </c>
    </row>
    <row r="25">
      <c r="A25" s="428"/>
      <c r="B25" s="355" t="s">
        <v>698</v>
      </c>
      <c r="C25" s="336">
        <v>26.0</v>
      </c>
      <c r="D25" s="331"/>
      <c r="E25" s="331">
        <v>4.0</v>
      </c>
      <c r="F25" s="336">
        <f>F24-C26</f>
        <v>17.33333333</v>
      </c>
      <c r="G25" s="336">
        <f t="shared" ref="G25:G26" si="5">G24-1</f>
        <v>21</v>
      </c>
      <c r="H25" s="336">
        <v>1.0</v>
      </c>
    </row>
    <row r="26">
      <c r="A26" s="428"/>
      <c r="B26" s="355" t="s">
        <v>699</v>
      </c>
      <c r="C26" s="336">
        <f>C25/C22</f>
        <v>2.166666667</v>
      </c>
      <c r="D26" s="331"/>
      <c r="E26" s="331">
        <v>5.0</v>
      </c>
      <c r="F26" s="336">
        <f>F25-C26</f>
        <v>15.16666667</v>
      </c>
      <c r="G26" s="336">
        <f t="shared" si="5"/>
        <v>20</v>
      </c>
      <c r="H26" s="336">
        <v>1.0</v>
      </c>
    </row>
    <row r="27">
      <c r="A27" s="428"/>
      <c r="B27" s="331"/>
      <c r="C27" s="331"/>
      <c r="D27" s="331"/>
      <c r="E27" s="336">
        <v>6.0</v>
      </c>
      <c r="F27" s="336">
        <f>F26-C26</f>
        <v>13</v>
      </c>
      <c r="G27" s="336">
        <f t="shared" ref="G27:G31" si="6">G26-2</f>
        <v>18</v>
      </c>
      <c r="H27" s="336">
        <v>2.0</v>
      </c>
    </row>
    <row r="28">
      <c r="A28" s="325"/>
      <c r="B28" s="240"/>
      <c r="C28" s="240"/>
      <c r="D28" s="240"/>
      <c r="E28" s="243">
        <v>7.0</v>
      </c>
      <c r="F28" s="243">
        <f>F27-C26</f>
        <v>10.83333333</v>
      </c>
      <c r="G28" s="336">
        <f t="shared" si="6"/>
        <v>16</v>
      </c>
      <c r="H28" s="440">
        <v>2.0</v>
      </c>
    </row>
    <row r="29">
      <c r="A29" s="325"/>
      <c r="B29" s="240"/>
      <c r="C29" s="240"/>
      <c r="D29" s="240"/>
      <c r="E29" s="243">
        <v>8.0</v>
      </c>
      <c r="F29" s="243">
        <f>F28-C26</f>
        <v>8.666666667</v>
      </c>
      <c r="G29" s="336">
        <f t="shared" si="6"/>
        <v>14</v>
      </c>
      <c r="H29" s="243">
        <v>2.0</v>
      </c>
    </row>
    <row r="30">
      <c r="A30" s="325"/>
      <c r="B30" s="240"/>
      <c r="C30" s="240"/>
      <c r="D30" s="240"/>
      <c r="E30" s="243">
        <v>9.0</v>
      </c>
      <c r="F30" s="243">
        <f>F29-C26</f>
        <v>6.5</v>
      </c>
      <c r="G30" s="336">
        <f t="shared" si="6"/>
        <v>12</v>
      </c>
      <c r="H30" s="243">
        <v>2.0</v>
      </c>
    </row>
    <row r="31">
      <c r="A31" s="325"/>
      <c r="B31" s="240"/>
      <c r="C31" s="240"/>
      <c r="D31" s="240"/>
      <c r="E31" s="243">
        <v>10.0</v>
      </c>
      <c r="F31" s="243">
        <f>F30-C26</f>
        <v>4.333333333</v>
      </c>
      <c r="G31" s="336">
        <f t="shared" si="6"/>
        <v>10</v>
      </c>
      <c r="H31" s="243">
        <v>2.0</v>
      </c>
    </row>
    <row r="32">
      <c r="A32" s="325"/>
      <c r="B32" s="240"/>
      <c r="C32" s="240"/>
      <c r="D32" s="240"/>
      <c r="E32" s="243">
        <v>11.0</v>
      </c>
      <c r="F32" s="243">
        <f>F31-C26</f>
        <v>2.166666667</v>
      </c>
      <c r="G32" s="336">
        <f>G31-1</f>
        <v>9</v>
      </c>
      <c r="H32" s="243">
        <v>1.0</v>
      </c>
    </row>
    <row r="33">
      <c r="A33" s="325"/>
      <c r="B33" s="240"/>
      <c r="C33" s="240"/>
      <c r="D33" s="240"/>
      <c r="E33" s="243">
        <v>12.0</v>
      </c>
      <c r="F33" s="243">
        <f>F32-C26</f>
        <v>0</v>
      </c>
      <c r="G33" s="336">
        <f>G32-2</f>
        <v>7</v>
      </c>
      <c r="H33" s="243">
        <v>2.0</v>
      </c>
    </row>
    <row r="34">
      <c r="G34" s="425" t="s">
        <v>793</v>
      </c>
      <c r="H34" s="438">
        <f>SUM(H21:H33)</f>
        <v>19</v>
      </c>
    </row>
    <row r="35">
      <c r="G35" s="425" t="s">
        <v>794</v>
      </c>
      <c r="H35" s="426">
        <f>H34-C25</f>
        <v>-7</v>
      </c>
    </row>
    <row r="37">
      <c r="A37" s="433" t="s">
        <v>651</v>
      </c>
      <c r="B37" s="353" t="s">
        <v>806</v>
      </c>
      <c r="C37" s="385"/>
      <c r="D37" s="353"/>
      <c r="E37" s="256"/>
      <c r="F37" s="256"/>
      <c r="G37" s="256"/>
      <c r="H37" s="379"/>
    </row>
    <row r="38">
      <c r="A38" s="428"/>
      <c r="B38" s="355" t="s">
        <v>689</v>
      </c>
      <c r="C38" s="356">
        <v>44614.0</v>
      </c>
      <c r="D38" s="331"/>
      <c r="E38" s="355" t="s">
        <v>690</v>
      </c>
      <c r="F38" s="424" t="s">
        <v>692</v>
      </c>
      <c r="G38" s="424" t="s">
        <v>691</v>
      </c>
      <c r="H38" s="233" t="s">
        <v>791</v>
      </c>
    </row>
    <row r="39">
      <c r="A39" s="428"/>
      <c r="B39" s="355" t="s">
        <v>694</v>
      </c>
      <c r="C39" s="356">
        <v>44625.0</v>
      </c>
      <c r="D39" s="331"/>
      <c r="E39" s="331">
        <v>0.0</v>
      </c>
      <c r="F39" s="336">
        <f>C43</f>
        <v>16</v>
      </c>
      <c r="G39" s="336">
        <f>C43</f>
        <v>16</v>
      </c>
      <c r="H39" s="235">
        <v>0.0</v>
      </c>
    </row>
    <row r="40">
      <c r="A40" s="428"/>
      <c r="B40" s="355" t="s">
        <v>695</v>
      </c>
      <c r="C40" s="336">
        <f>C39-C38+1</f>
        <v>12</v>
      </c>
      <c r="D40" s="331"/>
      <c r="E40" s="331">
        <v>1.0</v>
      </c>
      <c r="F40" s="336">
        <f>F39-C44</f>
        <v>14.66666667</v>
      </c>
      <c r="G40" s="336">
        <f>G39-1</f>
        <v>15</v>
      </c>
      <c r="H40" s="437">
        <v>2.0</v>
      </c>
    </row>
    <row r="41">
      <c r="A41" s="428"/>
      <c r="B41" s="355"/>
      <c r="C41" s="331"/>
      <c r="D41" s="331"/>
      <c r="E41" s="331">
        <v>2.0</v>
      </c>
      <c r="F41" s="336">
        <f>F40-C44</f>
        <v>13.33333333</v>
      </c>
      <c r="G41" s="336">
        <f>G40-2</f>
        <v>13</v>
      </c>
      <c r="H41" s="336">
        <v>2.0</v>
      </c>
    </row>
    <row r="42">
      <c r="A42" s="428"/>
      <c r="B42" s="424" t="s">
        <v>792</v>
      </c>
      <c r="C42" s="336">
        <v>20.0</v>
      </c>
      <c r="D42" s="331"/>
      <c r="E42" s="331">
        <v>3.0</v>
      </c>
      <c r="F42" s="336">
        <f>F41-C44</f>
        <v>12</v>
      </c>
      <c r="G42" s="336">
        <f>G41-1</f>
        <v>12</v>
      </c>
      <c r="H42" s="336">
        <v>1.0</v>
      </c>
    </row>
    <row r="43">
      <c r="A43" s="428"/>
      <c r="B43" s="355" t="s">
        <v>698</v>
      </c>
      <c r="C43" s="336">
        <v>16.0</v>
      </c>
      <c r="D43" s="331"/>
      <c r="E43" s="331">
        <v>4.0</v>
      </c>
      <c r="F43" s="336">
        <f>F42-C44</f>
        <v>10.66666667</v>
      </c>
      <c r="G43" s="336">
        <f>G42-2</f>
        <v>10</v>
      </c>
      <c r="H43" s="336">
        <v>2.0</v>
      </c>
    </row>
    <row r="44">
      <c r="A44" s="428"/>
      <c r="B44" s="355" t="s">
        <v>699</v>
      </c>
      <c r="C44" s="336">
        <f>C43/C40</f>
        <v>1.333333333</v>
      </c>
      <c r="D44" s="331"/>
      <c r="E44" s="331">
        <v>5.0</v>
      </c>
      <c r="F44" s="336">
        <f>F43-C44</f>
        <v>9.333333333</v>
      </c>
      <c r="G44" s="336">
        <f t="shared" ref="G44:G51" si="7">G43-1</f>
        <v>9</v>
      </c>
      <c r="H44" s="336">
        <v>2.0</v>
      </c>
    </row>
    <row r="45">
      <c r="A45" s="428"/>
      <c r="B45" s="331"/>
      <c r="C45" s="331"/>
      <c r="D45" s="331"/>
      <c r="E45" s="336">
        <v>6.0</v>
      </c>
      <c r="F45" s="336">
        <f>F44-C44</f>
        <v>8</v>
      </c>
      <c r="G45" s="336">
        <f t="shared" si="7"/>
        <v>8</v>
      </c>
      <c r="H45" s="336">
        <v>3.0</v>
      </c>
    </row>
    <row r="46">
      <c r="A46" s="325"/>
      <c r="B46" s="240"/>
      <c r="C46" s="240"/>
      <c r="D46" s="240"/>
      <c r="E46" s="243">
        <v>7.0</v>
      </c>
      <c r="F46" s="243">
        <f>F45-C44</f>
        <v>6.666666667</v>
      </c>
      <c r="G46" s="336">
        <f t="shared" si="7"/>
        <v>7</v>
      </c>
      <c r="H46" s="336">
        <v>3.0</v>
      </c>
    </row>
    <row r="47">
      <c r="A47" s="325"/>
      <c r="B47" s="240"/>
      <c r="C47" s="240"/>
      <c r="D47" s="240"/>
      <c r="E47" s="243">
        <v>8.0</v>
      </c>
      <c r="F47" s="243">
        <f>F46-C44</f>
        <v>5.333333333</v>
      </c>
      <c r="G47" s="336">
        <f t="shared" si="7"/>
        <v>6</v>
      </c>
      <c r="H47" s="440">
        <v>2.0</v>
      </c>
    </row>
    <row r="48">
      <c r="A48" s="325"/>
      <c r="B48" s="240"/>
      <c r="C48" s="240"/>
      <c r="D48" s="240"/>
      <c r="E48" s="243">
        <v>9.0</v>
      </c>
      <c r="F48" s="243">
        <f>F47-C44</f>
        <v>4</v>
      </c>
      <c r="G48" s="336">
        <f t="shared" si="7"/>
        <v>5</v>
      </c>
      <c r="H48" s="243">
        <v>2.0</v>
      </c>
    </row>
    <row r="49">
      <c r="A49" s="325"/>
      <c r="B49" s="240"/>
      <c r="C49" s="240"/>
      <c r="D49" s="240"/>
      <c r="E49" s="243">
        <v>10.0</v>
      </c>
      <c r="F49" s="243">
        <f>F48-C44</f>
        <v>2.666666667</v>
      </c>
      <c r="G49" s="336">
        <f t="shared" si="7"/>
        <v>4</v>
      </c>
      <c r="H49" s="243">
        <v>1.0</v>
      </c>
    </row>
    <row r="50">
      <c r="A50" s="325"/>
      <c r="B50" s="240"/>
      <c r="C50" s="240"/>
      <c r="D50" s="240"/>
      <c r="E50" s="243">
        <v>11.0</v>
      </c>
      <c r="F50" s="243">
        <f>F49-C44</f>
        <v>1.333333333</v>
      </c>
      <c r="G50" s="336">
        <f t="shared" si="7"/>
        <v>3</v>
      </c>
      <c r="H50" s="243">
        <v>1.0</v>
      </c>
    </row>
    <row r="51">
      <c r="A51" s="325"/>
      <c r="B51" s="240"/>
      <c r="C51" s="240"/>
      <c r="D51" s="240"/>
      <c r="E51" s="243">
        <v>12.0</v>
      </c>
      <c r="F51" s="243">
        <f>F50-C44</f>
        <v>0</v>
      </c>
      <c r="G51" s="336">
        <f t="shared" si="7"/>
        <v>2</v>
      </c>
      <c r="H51" s="243">
        <v>1.0</v>
      </c>
    </row>
    <row r="52">
      <c r="G52" s="425" t="s">
        <v>793</v>
      </c>
      <c r="H52" s="438">
        <f>SUM(H39:H51)</f>
        <v>22</v>
      </c>
    </row>
    <row r="53">
      <c r="G53" s="425" t="s">
        <v>794</v>
      </c>
      <c r="H53" s="426">
        <f>H52-C43</f>
        <v>6</v>
      </c>
    </row>
    <row r="55">
      <c r="A55" s="434" t="s">
        <v>661</v>
      </c>
      <c r="B55" s="353" t="s">
        <v>807</v>
      </c>
      <c r="C55" s="385"/>
      <c r="D55" s="353"/>
      <c r="E55" s="256"/>
      <c r="F55" s="256"/>
      <c r="G55" s="256"/>
      <c r="H55" s="379"/>
    </row>
    <row r="56">
      <c r="A56" s="428"/>
      <c r="B56" s="355" t="s">
        <v>689</v>
      </c>
      <c r="C56" s="356">
        <v>44628.0</v>
      </c>
      <c r="D56" s="331"/>
      <c r="E56" s="355" t="s">
        <v>690</v>
      </c>
      <c r="F56" s="424" t="s">
        <v>692</v>
      </c>
      <c r="G56" s="424" t="s">
        <v>691</v>
      </c>
      <c r="H56" s="233" t="s">
        <v>791</v>
      </c>
    </row>
    <row r="57">
      <c r="A57" s="428"/>
      <c r="B57" s="355" t="s">
        <v>694</v>
      </c>
      <c r="C57" s="356">
        <v>44639.0</v>
      </c>
      <c r="D57" s="331"/>
      <c r="E57" s="331">
        <v>0.0</v>
      </c>
      <c r="F57" s="336">
        <f>C61</f>
        <v>16.25</v>
      </c>
      <c r="G57" s="336">
        <f>C61</f>
        <v>16.25</v>
      </c>
      <c r="H57" s="235">
        <v>0.0</v>
      </c>
    </row>
    <row r="58">
      <c r="A58" s="428"/>
      <c r="B58" s="355" t="s">
        <v>695</v>
      </c>
      <c r="C58" s="336">
        <f>C57-C56+1</f>
        <v>12</v>
      </c>
      <c r="D58" s="331"/>
      <c r="E58" s="331">
        <v>1.0</v>
      </c>
      <c r="F58" s="336">
        <f>F57-C62</f>
        <v>14.89583333</v>
      </c>
      <c r="G58" s="336">
        <f>G57-0.25</f>
        <v>16</v>
      </c>
      <c r="H58" s="437">
        <v>0.25</v>
      </c>
    </row>
    <row r="59">
      <c r="A59" s="428"/>
      <c r="B59" s="355"/>
      <c r="C59" s="331"/>
      <c r="D59" s="331"/>
      <c r="E59" s="331">
        <v>2.0</v>
      </c>
      <c r="F59" s="336">
        <f>F58-C62</f>
        <v>13.54166667</v>
      </c>
      <c r="G59" s="336">
        <f t="shared" ref="G59:G64" si="8">G58-1</f>
        <v>15</v>
      </c>
      <c r="H59" s="336">
        <v>1.0</v>
      </c>
    </row>
    <row r="60">
      <c r="A60" s="428"/>
      <c r="B60" s="424" t="s">
        <v>792</v>
      </c>
      <c r="C60" s="336">
        <v>20.0</v>
      </c>
      <c r="D60" s="331"/>
      <c r="E60" s="331">
        <v>3.0</v>
      </c>
      <c r="F60" s="336">
        <f>F59-C62</f>
        <v>12.1875</v>
      </c>
      <c r="G60" s="336">
        <f t="shared" si="8"/>
        <v>14</v>
      </c>
      <c r="H60" s="336">
        <v>1.0</v>
      </c>
    </row>
    <row r="61">
      <c r="A61" s="428"/>
      <c r="B61" s="355" t="s">
        <v>698</v>
      </c>
      <c r="C61" s="336">
        <v>16.25</v>
      </c>
      <c r="D61" s="331"/>
      <c r="E61" s="331">
        <v>4.0</v>
      </c>
      <c r="F61" s="336">
        <f>F60-C62</f>
        <v>10.83333333</v>
      </c>
      <c r="G61" s="336">
        <f t="shared" si="8"/>
        <v>13</v>
      </c>
      <c r="H61" s="336">
        <v>1.0</v>
      </c>
    </row>
    <row r="62">
      <c r="A62" s="428"/>
      <c r="B62" s="355" t="s">
        <v>699</v>
      </c>
      <c r="C62" s="336">
        <f>C61/C58</f>
        <v>1.354166667</v>
      </c>
      <c r="D62" s="331"/>
      <c r="E62" s="331">
        <v>5.0</v>
      </c>
      <c r="F62" s="336">
        <f>F61-C62</f>
        <v>9.479166667</v>
      </c>
      <c r="G62" s="336">
        <f t="shared" si="8"/>
        <v>12</v>
      </c>
      <c r="H62" s="336">
        <v>1.0</v>
      </c>
    </row>
    <row r="63">
      <c r="A63" s="428"/>
      <c r="B63" s="331"/>
      <c r="C63" s="331"/>
      <c r="D63" s="331"/>
      <c r="E63" s="336">
        <v>6.0</v>
      </c>
      <c r="F63" s="336">
        <f>F62-C62</f>
        <v>8.125</v>
      </c>
      <c r="G63" s="336">
        <f t="shared" si="8"/>
        <v>11</v>
      </c>
      <c r="H63" s="336">
        <v>1.0</v>
      </c>
    </row>
    <row r="64">
      <c r="A64" s="325"/>
      <c r="B64" s="240"/>
      <c r="C64" s="240"/>
      <c r="D64" s="240"/>
      <c r="E64" s="243">
        <v>7.0</v>
      </c>
      <c r="F64" s="243">
        <f>F63-C62</f>
        <v>6.770833333</v>
      </c>
      <c r="G64" s="336">
        <f t="shared" si="8"/>
        <v>10</v>
      </c>
      <c r="H64" s="336">
        <v>1.0</v>
      </c>
    </row>
    <row r="65">
      <c r="A65" s="325"/>
      <c r="B65" s="240"/>
      <c r="C65" s="240"/>
      <c r="D65" s="240"/>
      <c r="E65" s="243">
        <v>8.0</v>
      </c>
      <c r="F65" s="243">
        <f>F64-C62</f>
        <v>5.416666667</v>
      </c>
      <c r="G65" s="336">
        <f t="shared" ref="G65:G69" si="9">G64-2</f>
        <v>8</v>
      </c>
      <c r="H65" s="440">
        <v>2.0</v>
      </c>
    </row>
    <row r="66">
      <c r="A66" s="325"/>
      <c r="B66" s="240"/>
      <c r="C66" s="240"/>
      <c r="D66" s="240"/>
      <c r="E66" s="243">
        <v>9.0</v>
      </c>
      <c r="F66" s="243">
        <f>F65-C62</f>
        <v>4.0625</v>
      </c>
      <c r="G66" s="336">
        <f t="shared" si="9"/>
        <v>6</v>
      </c>
      <c r="H66" s="243">
        <v>2.0</v>
      </c>
    </row>
    <row r="67">
      <c r="A67" s="325"/>
      <c r="B67" s="240"/>
      <c r="C67" s="240"/>
      <c r="D67" s="240"/>
      <c r="E67" s="243">
        <v>10.0</v>
      </c>
      <c r="F67" s="243">
        <f>F66-C62</f>
        <v>2.708333333</v>
      </c>
      <c r="G67" s="336">
        <f t="shared" si="9"/>
        <v>4</v>
      </c>
      <c r="H67" s="243">
        <v>1.0</v>
      </c>
    </row>
    <row r="68">
      <c r="A68" s="325"/>
      <c r="B68" s="240"/>
      <c r="C68" s="240"/>
      <c r="D68" s="240"/>
      <c r="E68" s="243">
        <v>11.0</v>
      </c>
      <c r="F68" s="243">
        <f>F67-C62</f>
        <v>1.354166667</v>
      </c>
      <c r="G68" s="336">
        <f t="shared" si="9"/>
        <v>2</v>
      </c>
      <c r="H68" s="243">
        <v>1.0</v>
      </c>
    </row>
    <row r="69">
      <c r="A69" s="325"/>
      <c r="B69" s="240"/>
      <c r="C69" s="240"/>
      <c r="D69" s="240"/>
      <c r="E69" s="243">
        <v>12.0</v>
      </c>
      <c r="F69" s="243">
        <f>F68-C62</f>
        <v>0</v>
      </c>
      <c r="G69" s="336">
        <f t="shared" si="9"/>
        <v>0</v>
      </c>
      <c r="H69" s="243">
        <v>1.0</v>
      </c>
    </row>
    <row r="70">
      <c r="G70" s="425" t="s">
        <v>793</v>
      </c>
      <c r="H70" s="438">
        <f>SUM(H57:H69)</f>
        <v>13.25</v>
      </c>
    </row>
    <row r="71">
      <c r="G71" s="425" t="s">
        <v>794</v>
      </c>
      <c r="H71" s="426">
        <f>H70-C61</f>
        <v>-3</v>
      </c>
    </row>
    <row r="74">
      <c r="A74" s="435" t="s">
        <v>666</v>
      </c>
      <c r="B74" s="353" t="s">
        <v>808</v>
      </c>
      <c r="C74" s="385"/>
      <c r="D74" s="353"/>
      <c r="E74" s="256"/>
      <c r="F74" s="256"/>
      <c r="G74" s="256"/>
      <c r="H74" s="379"/>
    </row>
    <row r="75">
      <c r="A75" s="428"/>
      <c r="B75" s="355" t="s">
        <v>689</v>
      </c>
      <c r="C75" s="356">
        <v>44642.0</v>
      </c>
      <c r="D75" s="331"/>
      <c r="E75" s="355" t="s">
        <v>690</v>
      </c>
      <c r="F75" s="424" t="s">
        <v>692</v>
      </c>
      <c r="G75" s="424" t="s">
        <v>691</v>
      </c>
      <c r="H75" s="233" t="s">
        <v>791</v>
      </c>
    </row>
    <row r="76">
      <c r="A76" s="428"/>
      <c r="B76" s="355" t="s">
        <v>694</v>
      </c>
      <c r="C76" s="356">
        <v>44653.0</v>
      </c>
      <c r="D76" s="331"/>
      <c r="E76" s="331">
        <v>0.0</v>
      </c>
      <c r="F76" s="336">
        <f>C80</f>
        <v>16</v>
      </c>
      <c r="G76" s="336">
        <f>C80</f>
        <v>16</v>
      </c>
      <c r="H76" s="235">
        <v>0.0</v>
      </c>
    </row>
    <row r="77">
      <c r="A77" s="428"/>
      <c r="B77" s="355" t="s">
        <v>695</v>
      </c>
      <c r="C77" s="336">
        <f>C76-C75+1</f>
        <v>12</v>
      </c>
      <c r="D77" s="331"/>
      <c r="E77" s="331">
        <v>1.0</v>
      </c>
      <c r="F77" s="336">
        <f>F76-C81</f>
        <v>14.66666667</v>
      </c>
      <c r="G77" s="336">
        <f t="shared" ref="G77:G78" si="10">G76-1</f>
        <v>15</v>
      </c>
      <c r="H77" s="437">
        <v>1.0</v>
      </c>
    </row>
    <row r="78">
      <c r="A78" s="428"/>
      <c r="B78" s="355"/>
      <c r="C78" s="331"/>
      <c r="D78" s="331"/>
      <c r="E78" s="331">
        <v>2.0</v>
      </c>
      <c r="F78" s="336">
        <f>F77-C81</f>
        <v>13.33333333</v>
      </c>
      <c r="G78" s="336">
        <f t="shared" si="10"/>
        <v>14</v>
      </c>
      <c r="H78" s="336">
        <v>1.0</v>
      </c>
    </row>
    <row r="79">
      <c r="A79" s="428"/>
      <c r="B79" s="424" t="s">
        <v>792</v>
      </c>
      <c r="C79" s="336">
        <v>20.0</v>
      </c>
      <c r="D79" s="331"/>
      <c r="E79" s="331">
        <v>3.0</v>
      </c>
      <c r="F79" s="336">
        <f>F78-C81</f>
        <v>12</v>
      </c>
      <c r="G79" s="336">
        <f t="shared" ref="G79:G80" si="11">G78-2</f>
        <v>12</v>
      </c>
      <c r="H79" s="336">
        <v>2.0</v>
      </c>
    </row>
    <row r="80">
      <c r="A80" s="428"/>
      <c r="B80" s="355" t="s">
        <v>698</v>
      </c>
      <c r="C80" s="336">
        <v>16.0</v>
      </c>
      <c r="D80" s="331"/>
      <c r="E80" s="331">
        <v>4.0</v>
      </c>
      <c r="F80" s="336">
        <f>F79-C81</f>
        <v>10.66666667</v>
      </c>
      <c r="G80" s="336">
        <f t="shared" si="11"/>
        <v>10</v>
      </c>
      <c r="H80" s="336">
        <v>2.0</v>
      </c>
    </row>
    <row r="81">
      <c r="A81" s="428"/>
      <c r="B81" s="355" t="s">
        <v>699</v>
      </c>
      <c r="C81" s="336">
        <f>C80/C77</f>
        <v>1.333333333</v>
      </c>
      <c r="D81" s="331"/>
      <c r="E81" s="331">
        <v>5.0</v>
      </c>
      <c r="F81" s="336">
        <f>F80-C81</f>
        <v>9.333333333</v>
      </c>
      <c r="G81" s="336">
        <f t="shared" ref="G81:G84" si="12">G80-1</f>
        <v>9</v>
      </c>
      <c r="H81" s="336">
        <v>1.0</v>
      </c>
    </row>
    <row r="82">
      <c r="A82" s="428"/>
      <c r="B82" s="331"/>
      <c r="C82" s="331"/>
      <c r="D82" s="331"/>
      <c r="E82" s="336">
        <v>6.0</v>
      </c>
      <c r="F82" s="336">
        <f>F81-C81</f>
        <v>8</v>
      </c>
      <c r="G82" s="336">
        <f t="shared" si="12"/>
        <v>8</v>
      </c>
      <c r="H82" s="336">
        <v>1.0</v>
      </c>
    </row>
    <row r="83">
      <c r="A83" s="325"/>
      <c r="B83" s="240"/>
      <c r="C83" s="240"/>
      <c r="D83" s="240"/>
      <c r="E83" s="243">
        <v>7.0</v>
      </c>
      <c r="F83" s="243">
        <f>F82-C81</f>
        <v>6.666666667</v>
      </c>
      <c r="G83" s="336">
        <f t="shared" si="12"/>
        <v>7</v>
      </c>
      <c r="H83" s="336">
        <v>1.0</v>
      </c>
    </row>
    <row r="84">
      <c r="A84" s="325"/>
      <c r="B84" s="240"/>
      <c r="C84" s="240"/>
      <c r="D84" s="240"/>
      <c r="E84" s="243">
        <v>8.0</v>
      </c>
      <c r="F84" s="243">
        <f>F83-C81</f>
        <v>5.333333333</v>
      </c>
      <c r="G84" s="336">
        <f t="shared" si="12"/>
        <v>6</v>
      </c>
      <c r="H84" s="440">
        <v>1.0</v>
      </c>
    </row>
    <row r="85">
      <c r="A85" s="325"/>
      <c r="B85" s="240"/>
      <c r="C85" s="240"/>
      <c r="D85" s="240"/>
      <c r="E85" s="243">
        <v>9.0</v>
      </c>
      <c r="F85" s="243">
        <f>F84-C81</f>
        <v>4</v>
      </c>
      <c r="G85" s="336">
        <f>G84-2</f>
        <v>4</v>
      </c>
      <c r="H85" s="243">
        <v>2.0</v>
      </c>
    </row>
    <row r="86">
      <c r="A86" s="325"/>
      <c r="B86" s="240"/>
      <c r="C86" s="240"/>
      <c r="D86" s="240"/>
      <c r="E86" s="243">
        <v>10.0</v>
      </c>
      <c r="F86" s="243">
        <f>F85-C81</f>
        <v>2.666666667</v>
      </c>
      <c r="G86" s="336">
        <f t="shared" ref="G86:G87" si="13">G85-1</f>
        <v>3</v>
      </c>
      <c r="H86" s="243">
        <v>2.0</v>
      </c>
    </row>
    <row r="87">
      <c r="A87" s="325"/>
      <c r="B87" s="240"/>
      <c r="C87" s="240"/>
      <c r="D87" s="240"/>
      <c r="E87" s="243">
        <v>11.0</v>
      </c>
      <c r="F87" s="243">
        <f>F86-C81</f>
        <v>1.333333333</v>
      </c>
      <c r="G87" s="336">
        <f t="shared" si="13"/>
        <v>2</v>
      </c>
      <c r="H87" s="243">
        <v>2.0</v>
      </c>
    </row>
    <row r="88">
      <c r="A88" s="325"/>
      <c r="B88" s="240"/>
      <c r="C88" s="240"/>
      <c r="D88" s="240"/>
      <c r="E88" s="243">
        <v>12.0</v>
      </c>
      <c r="F88" s="243">
        <f>F87-C81</f>
        <v>0</v>
      </c>
      <c r="G88" s="336">
        <f>G87-2</f>
        <v>0</v>
      </c>
      <c r="H88" s="243">
        <v>2.0</v>
      </c>
    </row>
    <row r="89">
      <c r="G89" s="425" t="s">
        <v>793</v>
      </c>
      <c r="H89" s="438">
        <f>SUM(H76:H88)</f>
        <v>18</v>
      </c>
    </row>
    <row r="90">
      <c r="G90" s="425" t="s">
        <v>794</v>
      </c>
      <c r="H90" s="426">
        <f>H89-C80</f>
        <v>2</v>
      </c>
    </row>
    <row r="92">
      <c r="A92" s="411" t="s">
        <v>672</v>
      </c>
      <c r="B92" s="353" t="s">
        <v>808</v>
      </c>
      <c r="C92" s="385"/>
      <c r="D92" s="353"/>
      <c r="E92" s="256"/>
      <c r="F92" s="256"/>
      <c r="G92" s="256"/>
      <c r="H92" s="379"/>
    </row>
    <row r="93">
      <c r="A93" s="428"/>
      <c r="B93" s="355" t="s">
        <v>689</v>
      </c>
      <c r="C93" s="356">
        <v>44656.0</v>
      </c>
      <c r="D93" s="331"/>
      <c r="E93" s="355" t="s">
        <v>690</v>
      </c>
      <c r="F93" s="424" t="s">
        <v>692</v>
      </c>
      <c r="G93" s="424" t="s">
        <v>691</v>
      </c>
      <c r="H93" s="233" t="s">
        <v>791</v>
      </c>
    </row>
    <row r="94">
      <c r="A94" s="428"/>
      <c r="B94" s="355" t="s">
        <v>694</v>
      </c>
      <c r="C94" s="356">
        <v>44667.0</v>
      </c>
      <c r="D94" s="331"/>
      <c r="E94" s="331">
        <v>0.0</v>
      </c>
      <c r="F94" s="336">
        <f>C98</f>
        <v>30</v>
      </c>
      <c r="G94" s="336">
        <f>C98</f>
        <v>30</v>
      </c>
      <c r="H94" s="235">
        <v>0.0</v>
      </c>
    </row>
    <row r="95">
      <c r="A95" s="428"/>
      <c r="B95" s="355" t="s">
        <v>695</v>
      </c>
      <c r="C95" s="336">
        <f>C94-C93+1</f>
        <v>12</v>
      </c>
      <c r="D95" s="331"/>
      <c r="E95" s="331">
        <v>1.0</v>
      </c>
      <c r="F95" s="336">
        <f>F94-C99</f>
        <v>27.5</v>
      </c>
      <c r="G95" s="336">
        <f t="shared" ref="G95:G100" si="14">G94-H95</f>
        <v>28</v>
      </c>
      <c r="H95" s="437">
        <v>2.0</v>
      </c>
    </row>
    <row r="96">
      <c r="A96" s="428"/>
      <c r="B96" s="355"/>
      <c r="C96" s="331"/>
      <c r="D96" s="331"/>
      <c r="E96" s="331">
        <v>2.0</v>
      </c>
      <c r="F96" s="336">
        <f>F95-C99</f>
        <v>25</v>
      </c>
      <c r="G96" s="336">
        <f t="shared" si="14"/>
        <v>26</v>
      </c>
      <c r="H96" s="336">
        <v>2.0</v>
      </c>
    </row>
    <row r="97">
      <c r="A97" s="428"/>
      <c r="B97" s="424" t="s">
        <v>792</v>
      </c>
      <c r="C97" s="336">
        <v>30.0</v>
      </c>
      <c r="D97" s="331"/>
      <c r="E97" s="331">
        <v>3.0</v>
      </c>
      <c r="F97" s="336">
        <f>F96-C99</f>
        <v>22.5</v>
      </c>
      <c r="G97" s="336">
        <f t="shared" si="14"/>
        <v>24</v>
      </c>
      <c r="H97" s="336">
        <v>2.0</v>
      </c>
    </row>
    <row r="98">
      <c r="A98" s="428"/>
      <c r="B98" s="355" t="s">
        <v>698</v>
      </c>
      <c r="C98" s="336">
        <v>30.0</v>
      </c>
      <c r="D98" s="331"/>
      <c r="E98" s="331">
        <v>4.0</v>
      </c>
      <c r="F98" s="336">
        <f>F97-C99</f>
        <v>20</v>
      </c>
      <c r="G98" s="336">
        <f t="shared" si="14"/>
        <v>22</v>
      </c>
      <c r="H98" s="336">
        <v>2.0</v>
      </c>
    </row>
    <row r="99">
      <c r="A99" s="428"/>
      <c r="B99" s="355" t="s">
        <v>699</v>
      </c>
      <c r="C99" s="336">
        <f>C98/C95</f>
        <v>2.5</v>
      </c>
      <c r="D99" s="331"/>
      <c r="E99" s="331">
        <v>5.0</v>
      </c>
      <c r="F99" s="336">
        <f>F98-C99</f>
        <v>17.5</v>
      </c>
      <c r="G99" s="336">
        <f t="shared" si="14"/>
        <v>20</v>
      </c>
      <c r="H99" s="336">
        <v>2.0</v>
      </c>
    </row>
    <row r="100">
      <c r="A100" s="428"/>
      <c r="B100" s="331"/>
      <c r="C100" s="331"/>
      <c r="D100" s="331"/>
      <c r="E100" s="336">
        <v>6.0</v>
      </c>
      <c r="F100" s="336">
        <f>F99-C99</f>
        <v>15</v>
      </c>
      <c r="G100" s="336">
        <f t="shared" si="14"/>
        <v>17</v>
      </c>
      <c r="H100" s="336">
        <v>3.0</v>
      </c>
    </row>
    <row r="101">
      <c r="A101" s="325"/>
      <c r="B101" s="240"/>
      <c r="C101" s="240"/>
      <c r="D101" s="240"/>
      <c r="E101" s="243">
        <v>7.0</v>
      </c>
      <c r="F101" s="243">
        <f>F100-C99</f>
        <v>12.5</v>
      </c>
      <c r="G101" s="336">
        <f>G100-2</f>
        <v>15</v>
      </c>
      <c r="H101" s="336">
        <v>3.0</v>
      </c>
    </row>
    <row r="102">
      <c r="A102" s="325"/>
      <c r="B102" s="240"/>
      <c r="C102" s="240"/>
      <c r="D102" s="240"/>
      <c r="E102" s="243">
        <v>8.0</v>
      </c>
      <c r="F102" s="243">
        <f>F101-C99</f>
        <v>10</v>
      </c>
      <c r="G102" s="336">
        <f>G101-H102</f>
        <v>12</v>
      </c>
      <c r="H102" s="440">
        <v>3.0</v>
      </c>
    </row>
    <row r="103">
      <c r="A103" s="325"/>
      <c r="B103" s="240"/>
      <c r="C103" s="240"/>
      <c r="D103" s="240"/>
      <c r="E103" s="243">
        <v>9.0</v>
      </c>
      <c r="F103" s="243">
        <f>F102-C99</f>
        <v>7.5</v>
      </c>
      <c r="G103" s="336">
        <f>G102-2</f>
        <v>10</v>
      </c>
      <c r="H103" s="243">
        <v>4.0</v>
      </c>
    </row>
    <row r="104">
      <c r="A104" s="325"/>
      <c r="B104" s="240"/>
      <c r="C104" s="240"/>
      <c r="D104" s="240"/>
      <c r="E104" s="243">
        <v>10.0</v>
      </c>
      <c r="F104" s="243">
        <f>F103-C99</f>
        <v>5</v>
      </c>
      <c r="G104" s="336">
        <f t="shared" ref="G104:G105" si="15">G103-1</f>
        <v>9</v>
      </c>
      <c r="H104" s="243">
        <v>3.0</v>
      </c>
    </row>
    <row r="105">
      <c r="A105" s="325"/>
      <c r="B105" s="240"/>
      <c r="C105" s="240"/>
      <c r="D105" s="240"/>
      <c r="E105" s="243">
        <v>11.0</v>
      </c>
      <c r="F105" s="243">
        <f>F104-C99</f>
        <v>2.5</v>
      </c>
      <c r="G105" s="336">
        <f t="shared" si="15"/>
        <v>8</v>
      </c>
      <c r="H105" s="243">
        <v>2.0</v>
      </c>
    </row>
    <row r="106">
      <c r="A106" s="325"/>
      <c r="B106" s="240"/>
      <c r="C106" s="240"/>
      <c r="D106" s="240"/>
      <c r="E106" s="243">
        <v>12.0</v>
      </c>
      <c r="F106" s="243">
        <f>F105-C99</f>
        <v>0</v>
      </c>
      <c r="G106" s="336">
        <f>G105-H106</f>
        <v>6</v>
      </c>
      <c r="H106" s="243">
        <v>2.0</v>
      </c>
    </row>
    <row r="107">
      <c r="G107" s="425" t="s">
        <v>793</v>
      </c>
      <c r="H107" s="438">
        <f>SUM(H94:H106)</f>
        <v>30</v>
      </c>
    </row>
    <row r="108">
      <c r="G108" s="425" t="s">
        <v>794</v>
      </c>
      <c r="H108" s="426">
        <f>H107-C98</f>
        <v>0</v>
      </c>
    </row>
    <row r="110">
      <c r="A110" s="392" t="s">
        <v>679</v>
      </c>
      <c r="B110" s="353" t="s">
        <v>808</v>
      </c>
      <c r="C110" s="385"/>
      <c r="D110" s="353"/>
      <c r="E110" s="256"/>
      <c r="F110" s="256"/>
      <c r="G110" s="256"/>
      <c r="H110" s="379"/>
    </row>
    <row r="111">
      <c r="A111" s="428"/>
      <c r="B111" s="355" t="s">
        <v>689</v>
      </c>
      <c r="C111" s="356">
        <v>44670.0</v>
      </c>
      <c r="D111" s="331"/>
      <c r="E111" s="355" t="s">
        <v>690</v>
      </c>
      <c r="F111" s="424" t="s">
        <v>692</v>
      </c>
      <c r="G111" s="424" t="s">
        <v>691</v>
      </c>
      <c r="H111" s="233" t="s">
        <v>791</v>
      </c>
    </row>
    <row r="112">
      <c r="A112" s="428"/>
      <c r="B112" s="355" t="s">
        <v>694</v>
      </c>
      <c r="C112" s="356">
        <v>44681.0</v>
      </c>
      <c r="D112" s="331"/>
      <c r="E112" s="331">
        <v>0.0</v>
      </c>
      <c r="F112" s="336">
        <f>C116</f>
        <v>22.5</v>
      </c>
      <c r="G112" s="336">
        <f>C116</f>
        <v>22.5</v>
      </c>
      <c r="H112" s="235">
        <v>0.0</v>
      </c>
    </row>
    <row r="113">
      <c r="A113" s="428"/>
      <c r="B113" s="355" t="s">
        <v>695</v>
      </c>
      <c r="C113" s="336">
        <f>C112-C111+1</f>
        <v>12</v>
      </c>
      <c r="D113" s="331"/>
      <c r="E113" s="331">
        <v>1.0</v>
      </c>
      <c r="F113" s="336">
        <f>F112-C117</f>
        <v>20.625</v>
      </c>
      <c r="G113" s="336">
        <f t="shared" ref="G113:G124" si="16">G112</f>
        <v>22.5</v>
      </c>
      <c r="H113" s="437">
        <v>0.0</v>
      </c>
    </row>
    <row r="114">
      <c r="A114" s="428"/>
      <c r="B114" s="355"/>
      <c r="C114" s="331"/>
      <c r="D114" s="331"/>
      <c r="E114" s="331">
        <v>2.0</v>
      </c>
      <c r="F114" s="336">
        <f>F113-C117</f>
        <v>18.75</v>
      </c>
      <c r="G114" s="336">
        <f t="shared" si="16"/>
        <v>22.5</v>
      </c>
      <c r="H114" s="336">
        <v>0.0</v>
      </c>
    </row>
    <row r="115">
      <c r="A115" s="428"/>
      <c r="B115" s="424" t="s">
        <v>792</v>
      </c>
      <c r="C115" s="336">
        <v>23.0</v>
      </c>
      <c r="D115" s="331"/>
      <c r="E115" s="331">
        <v>3.0</v>
      </c>
      <c r="F115" s="336">
        <f>F114-C117</f>
        <v>16.875</v>
      </c>
      <c r="G115" s="336">
        <f t="shared" si="16"/>
        <v>22.5</v>
      </c>
      <c r="H115" s="336">
        <v>0.0</v>
      </c>
    </row>
    <row r="116">
      <c r="A116" s="428"/>
      <c r="B116" s="355" t="s">
        <v>698</v>
      </c>
      <c r="C116" s="336">
        <v>22.5</v>
      </c>
      <c r="D116" s="331"/>
      <c r="E116" s="331">
        <v>4.0</v>
      </c>
      <c r="F116" s="336">
        <f>F115-C117</f>
        <v>15</v>
      </c>
      <c r="G116" s="336">
        <f t="shared" si="16"/>
        <v>22.5</v>
      </c>
      <c r="H116" s="336">
        <v>0.0</v>
      </c>
    </row>
    <row r="117">
      <c r="A117" s="428"/>
      <c r="B117" s="355" t="s">
        <v>699</v>
      </c>
      <c r="C117" s="336">
        <f>C116/C113</f>
        <v>1.875</v>
      </c>
      <c r="D117" s="331"/>
      <c r="E117" s="331">
        <v>5.0</v>
      </c>
      <c r="F117" s="336">
        <f>F116-C117</f>
        <v>13.125</v>
      </c>
      <c r="G117" s="336">
        <f t="shared" si="16"/>
        <v>22.5</v>
      </c>
      <c r="H117" s="336">
        <v>0.0</v>
      </c>
    </row>
    <row r="118">
      <c r="A118" s="428"/>
      <c r="B118" s="331"/>
      <c r="C118" s="331"/>
      <c r="D118" s="331"/>
      <c r="E118" s="336">
        <v>6.0</v>
      </c>
      <c r="F118" s="336">
        <f>F117-C117</f>
        <v>11.25</v>
      </c>
      <c r="G118" s="336">
        <f t="shared" si="16"/>
        <v>22.5</v>
      </c>
      <c r="H118" s="336">
        <v>0.0</v>
      </c>
    </row>
    <row r="119">
      <c r="A119" s="325"/>
      <c r="B119" s="240"/>
      <c r="C119" s="240"/>
      <c r="D119" s="240"/>
      <c r="E119" s="243">
        <v>7.0</v>
      </c>
      <c r="F119" s="243">
        <f>F118-C117</f>
        <v>9.375</v>
      </c>
      <c r="G119" s="336">
        <f t="shared" si="16"/>
        <v>22.5</v>
      </c>
      <c r="H119" s="336">
        <v>0.0</v>
      </c>
    </row>
    <row r="120">
      <c r="A120" s="325"/>
      <c r="B120" s="240"/>
      <c r="C120" s="240"/>
      <c r="D120" s="240"/>
      <c r="E120" s="243">
        <v>8.0</v>
      </c>
      <c r="F120" s="243">
        <f>F119-C117</f>
        <v>7.5</v>
      </c>
      <c r="G120" s="336">
        <f t="shared" si="16"/>
        <v>22.5</v>
      </c>
      <c r="H120" s="440">
        <v>0.0</v>
      </c>
    </row>
    <row r="121">
      <c r="A121" s="325"/>
      <c r="B121" s="240"/>
      <c r="C121" s="240"/>
      <c r="D121" s="240"/>
      <c r="E121" s="243">
        <v>9.0</v>
      </c>
      <c r="F121" s="243">
        <f>F120-C117</f>
        <v>5.625</v>
      </c>
      <c r="G121" s="336">
        <f t="shared" si="16"/>
        <v>22.5</v>
      </c>
      <c r="H121" s="243">
        <v>0.0</v>
      </c>
    </row>
    <row r="122">
      <c r="A122" s="325"/>
      <c r="B122" s="240"/>
      <c r="C122" s="240"/>
      <c r="D122" s="240"/>
      <c r="E122" s="243">
        <v>10.0</v>
      </c>
      <c r="F122" s="243">
        <f>F121-C117</f>
        <v>3.75</v>
      </c>
      <c r="G122" s="336">
        <f t="shared" si="16"/>
        <v>22.5</v>
      </c>
      <c r="H122" s="243">
        <v>0.0</v>
      </c>
    </row>
    <row r="123">
      <c r="A123" s="325"/>
      <c r="B123" s="240"/>
      <c r="C123" s="240"/>
      <c r="D123" s="240"/>
      <c r="E123" s="243">
        <v>11.0</v>
      </c>
      <c r="F123" s="243">
        <f>F122-C117</f>
        <v>1.875</v>
      </c>
      <c r="G123" s="336">
        <f t="shared" si="16"/>
        <v>22.5</v>
      </c>
      <c r="H123" s="243">
        <v>0.0</v>
      </c>
    </row>
    <row r="124">
      <c r="A124" s="325"/>
      <c r="B124" s="240"/>
      <c r="C124" s="240"/>
      <c r="D124" s="240"/>
      <c r="E124" s="243">
        <v>12.0</v>
      </c>
      <c r="F124" s="243">
        <f>F123-C117</f>
        <v>0</v>
      </c>
      <c r="G124" s="336">
        <f t="shared" si="16"/>
        <v>22.5</v>
      </c>
      <c r="H124" s="243">
        <v>0.0</v>
      </c>
    </row>
    <row r="125">
      <c r="G125" s="425" t="s">
        <v>793</v>
      </c>
      <c r="H125" s="438">
        <f>SUM(H112:H124)</f>
        <v>0</v>
      </c>
    </row>
    <row r="126">
      <c r="G126" s="425" t="s">
        <v>794</v>
      </c>
      <c r="H126" s="426">
        <f>H125-C116</f>
        <v>-22.5</v>
      </c>
    </row>
  </sheetData>
  <mergeCells count="5">
    <mergeCell ref="B37:C37"/>
    <mergeCell ref="B55:C55"/>
    <mergeCell ref="B74:C74"/>
    <mergeCell ref="B92:C92"/>
    <mergeCell ref="B110:C110"/>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43" t="s">
        <v>810</v>
      </c>
      <c r="B1" s="3" t="s">
        <v>787</v>
      </c>
      <c r="C1" s="4"/>
      <c r="D1" s="4"/>
      <c r="E1" s="4"/>
      <c r="F1" s="4"/>
      <c r="G1" s="4"/>
      <c r="H1" s="379"/>
      <c r="O1" s="235" t="s">
        <v>788</v>
      </c>
      <c r="P1" s="235" t="s">
        <v>388</v>
      </c>
      <c r="Q1" s="235" t="s">
        <v>789</v>
      </c>
      <c r="R1" s="235" t="s">
        <v>790</v>
      </c>
    </row>
    <row r="2">
      <c r="A2" s="4"/>
      <c r="B2" s="233" t="s">
        <v>689</v>
      </c>
      <c r="C2" s="423">
        <v>44461.0</v>
      </c>
      <c r="D2" s="238"/>
      <c r="E2" s="233" t="s">
        <v>690</v>
      </c>
      <c r="F2" s="424" t="s">
        <v>692</v>
      </c>
      <c r="G2" s="233" t="s">
        <v>691</v>
      </c>
      <c r="H2" s="233" t="s">
        <v>791</v>
      </c>
      <c r="O2" s="235">
        <v>0.0</v>
      </c>
      <c r="P2" s="235">
        <f>C7</f>
        <v>4</v>
      </c>
      <c r="Q2" s="235">
        <f>H10</f>
        <v>18</v>
      </c>
      <c r="R2" s="235">
        <f t="shared" ref="R2:R16" si="1">Q2-P2</f>
        <v>14</v>
      </c>
    </row>
    <row r="3">
      <c r="A3" s="4"/>
      <c r="B3" s="233" t="s">
        <v>694</v>
      </c>
      <c r="C3" s="423">
        <v>44466.0</v>
      </c>
      <c r="D3" s="238"/>
      <c r="E3" s="235">
        <v>0.0</v>
      </c>
      <c r="F3" s="235">
        <v>4.0</v>
      </c>
      <c r="G3" s="235">
        <v>4.0</v>
      </c>
      <c r="H3" s="235">
        <v>0.0</v>
      </c>
      <c r="O3" s="235">
        <v>1.0</v>
      </c>
      <c r="P3" s="235">
        <f>C22</f>
        <v>5.5</v>
      </c>
      <c r="Q3" s="235">
        <f>H26</f>
        <v>24</v>
      </c>
      <c r="R3" s="235">
        <f t="shared" si="1"/>
        <v>18.5</v>
      </c>
    </row>
    <row r="4">
      <c r="A4" s="4"/>
      <c r="B4" s="233" t="s">
        <v>695</v>
      </c>
      <c r="C4" s="235">
        <v>6.0</v>
      </c>
      <c r="D4" s="238"/>
      <c r="E4" s="235">
        <v>1.0</v>
      </c>
      <c r="F4" s="235">
        <f>F3-C8</f>
        <v>3.33</v>
      </c>
      <c r="G4" s="235">
        <v>4.0</v>
      </c>
      <c r="H4" s="235">
        <v>1.0</v>
      </c>
      <c r="O4" s="235">
        <v>2.0</v>
      </c>
      <c r="P4" s="235">
        <f>C36</f>
        <v>6</v>
      </c>
      <c r="Q4" s="235">
        <f>H39</f>
        <v>11</v>
      </c>
      <c r="R4" s="235">
        <f t="shared" si="1"/>
        <v>5</v>
      </c>
    </row>
    <row r="5">
      <c r="A5" s="4"/>
      <c r="B5" s="233"/>
      <c r="C5" s="235"/>
      <c r="D5" s="238"/>
      <c r="E5" s="235">
        <v>2.0</v>
      </c>
      <c r="F5" s="235">
        <f>F4-C8</f>
        <v>2.66</v>
      </c>
      <c r="G5" s="235">
        <v>4.0</v>
      </c>
      <c r="H5" s="235">
        <v>0.0</v>
      </c>
      <c r="O5" s="235">
        <v>3.0</v>
      </c>
      <c r="P5" s="235">
        <f>C51</f>
        <v>14</v>
      </c>
      <c r="Q5" s="235">
        <f>H54</f>
        <v>28</v>
      </c>
      <c r="R5" s="235">
        <f t="shared" si="1"/>
        <v>14</v>
      </c>
    </row>
    <row r="6">
      <c r="A6" s="4"/>
      <c r="B6" s="233" t="s">
        <v>792</v>
      </c>
      <c r="C6" s="235">
        <v>10.0</v>
      </c>
      <c r="D6" s="238"/>
      <c r="E6" s="235">
        <v>3.0</v>
      </c>
      <c r="F6" s="235">
        <f>F5-C8</f>
        <v>1.99</v>
      </c>
      <c r="G6" s="235">
        <v>2.0</v>
      </c>
      <c r="H6" s="235">
        <v>6.0</v>
      </c>
      <c r="O6" s="235">
        <v>4.0</v>
      </c>
      <c r="P6" s="238">
        <f>C66</f>
        <v>15</v>
      </c>
      <c r="Q6" s="238">
        <f>H71</f>
        <v>13</v>
      </c>
      <c r="R6" s="238">
        <f t="shared" si="1"/>
        <v>-2</v>
      </c>
    </row>
    <row r="7">
      <c r="A7" s="4"/>
      <c r="B7" s="233" t="s">
        <v>698</v>
      </c>
      <c r="C7" s="235">
        <v>4.0</v>
      </c>
      <c r="D7" s="238"/>
      <c r="E7" s="235">
        <v>4.0</v>
      </c>
      <c r="F7" s="235">
        <f>F6-C8</f>
        <v>1.32</v>
      </c>
      <c r="G7" s="235">
        <v>2.0</v>
      </c>
      <c r="H7" s="235">
        <v>1.0</v>
      </c>
      <c r="O7" s="235">
        <v>5.0</v>
      </c>
      <c r="P7" s="238">
        <f>C82</f>
        <v>19</v>
      </c>
      <c r="Q7" s="238">
        <f>H89</f>
        <v>10.75</v>
      </c>
      <c r="R7" s="238">
        <f t="shared" si="1"/>
        <v>-8.25</v>
      </c>
    </row>
    <row r="8">
      <c r="A8" s="4"/>
      <c r="B8" s="233" t="s">
        <v>699</v>
      </c>
      <c r="C8" s="235">
        <v>0.67</v>
      </c>
      <c r="D8" s="238"/>
      <c r="E8" s="235">
        <v>5.0</v>
      </c>
      <c r="F8" s="235">
        <f>F7-C8</f>
        <v>0.65</v>
      </c>
      <c r="G8" s="235">
        <v>0.0</v>
      </c>
      <c r="H8" s="235">
        <v>5.0</v>
      </c>
      <c r="O8" s="235">
        <v>6.0</v>
      </c>
      <c r="P8" s="238">
        <f>C98</f>
        <v>19</v>
      </c>
      <c r="Q8" s="238">
        <f>H111</f>
        <v>31.5</v>
      </c>
      <c r="R8" s="238">
        <f t="shared" si="1"/>
        <v>12.5</v>
      </c>
    </row>
    <row r="9">
      <c r="A9" s="4"/>
      <c r="B9" s="238"/>
      <c r="C9" s="238"/>
      <c r="D9" s="238"/>
      <c r="E9" s="235">
        <v>6.0</v>
      </c>
      <c r="F9" s="235">
        <v>0.0</v>
      </c>
      <c r="G9" s="235">
        <v>0.0</v>
      </c>
      <c r="H9" s="235">
        <v>5.0</v>
      </c>
      <c r="O9" s="235">
        <v>7.0</v>
      </c>
      <c r="P9" s="238">
        <f>C120</f>
        <v>32</v>
      </c>
      <c r="Q9" s="238">
        <f>H129</f>
        <v>12</v>
      </c>
      <c r="R9" s="238">
        <f t="shared" si="1"/>
        <v>-20</v>
      </c>
    </row>
    <row r="10">
      <c r="G10" s="233" t="s">
        <v>793</v>
      </c>
      <c r="H10" s="444">
        <f>SUM(H3:H9)</f>
        <v>18</v>
      </c>
      <c r="O10" s="235">
        <v>8.0</v>
      </c>
      <c r="P10" s="238">
        <f>C138</f>
        <v>20</v>
      </c>
      <c r="Q10" s="238">
        <f>H147</f>
        <v>17</v>
      </c>
      <c r="R10" s="238">
        <f t="shared" si="1"/>
        <v>-3</v>
      </c>
    </row>
    <row r="11">
      <c r="G11" s="233" t="s">
        <v>811</v>
      </c>
      <c r="H11" s="233">
        <f>H10-C7</f>
        <v>14</v>
      </c>
      <c r="O11" s="235">
        <v>9.0</v>
      </c>
      <c r="P11" s="238">
        <f>C156</f>
        <v>18.5</v>
      </c>
      <c r="Q11" s="238">
        <f>H165</f>
        <v>17.75</v>
      </c>
      <c r="R11" s="238">
        <f t="shared" si="1"/>
        <v>-0.75</v>
      </c>
    </row>
    <row r="12">
      <c r="H12" s="379"/>
      <c r="O12" s="235">
        <v>10.0</v>
      </c>
      <c r="P12" s="238">
        <f>C174</f>
        <v>18.25</v>
      </c>
      <c r="Q12" s="238">
        <f>H183</f>
        <v>30.5</v>
      </c>
      <c r="R12" s="238">
        <f t="shared" si="1"/>
        <v>12.25</v>
      </c>
    </row>
    <row r="13">
      <c r="H13" s="241"/>
      <c r="O13" s="235">
        <v>11.0</v>
      </c>
      <c r="P13" s="238">
        <f>C192</f>
        <v>12.25</v>
      </c>
      <c r="Q13" s="238">
        <f>H201</f>
        <v>18.5</v>
      </c>
      <c r="R13" s="238">
        <f t="shared" si="1"/>
        <v>6.25</v>
      </c>
    </row>
    <row r="14">
      <c r="H14" s="379"/>
      <c r="O14" s="235">
        <v>12.0</v>
      </c>
      <c r="P14" s="238">
        <f>C211</f>
        <v>22</v>
      </c>
      <c r="Q14" s="238">
        <f>H220</f>
        <v>18</v>
      </c>
      <c r="R14" s="238">
        <f t="shared" si="1"/>
        <v>-4</v>
      </c>
    </row>
    <row r="15">
      <c r="H15" s="379"/>
      <c r="O15" s="235">
        <v>13.0</v>
      </c>
      <c r="P15" s="238">
        <f>C229</f>
        <v>32</v>
      </c>
      <c r="Q15" s="238">
        <f>H238</f>
        <v>34</v>
      </c>
      <c r="R15" s="238">
        <f t="shared" si="1"/>
        <v>2</v>
      </c>
    </row>
    <row r="16">
      <c r="A16" s="427" t="s">
        <v>609</v>
      </c>
      <c r="B16" s="353" t="s">
        <v>795</v>
      </c>
      <c r="C16" s="256"/>
      <c r="D16" s="256"/>
      <c r="E16" s="256"/>
      <c r="F16" s="256"/>
      <c r="G16" s="256"/>
      <c r="H16" s="379"/>
      <c r="O16" s="235">
        <v>14.0</v>
      </c>
      <c r="P16" s="238">
        <f>C247</f>
        <v>33.5</v>
      </c>
      <c r="Q16" s="238">
        <f>H256</f>
        <v>17</v>
      </c>
      <c r="R16" s="238">
        <f t="shared" si="1"/>
        <v>-16.5</v>
      </c>
    </row>
    <row r="17">
      <c r="A17" s="428"/>
      <c r="B17" s="355" t="s">
        <v>689</v>
      </c>
      <c r="C17" s="429">
        <v>44468.0</v>
      </c>
      <c r="D17" s="331"/>
      <c r="E17" s="355" t="s">
        <v>690</v>
      </c>
      <c r="F17" s="424" t="s">
        <v>692</v>
      </c>
      <c r="G17" s="424" t="s">
        <v>691</v>
      </c>
      <c r="H17" s="233" t="s">
        <v>791</v>
      </c>
      <c r="O17" s="235">
        <v>15.0</v>
      </c>
      <c r="P17" s="238"/>
      <c r="Q17" s="238"/>
      <c r="R17" s="238"/>
    </row>
    <row r="18">
      <c r="A18" s="428"/>
      <c r="B18" s="355" t="s">
        <v>694</v>
      </c>
      <c r="C18" s="429">
        <v>44474.0</v>
      </c>
      <c r="D18" s="331"/>
      <c r="E18" s="331">
        <v>0.0</v>
      </c>
      <c r="F18" s="336">
        <f>C22</f>
        <v>5.5</v>
      </c>
      <c r="G18" s="336">
        <f>C22</f>
        <v>5.5</v>
      </c>
      <c r="H18" s="235">
        <v>0.0</v>
      </c>
      <c r="O18" s="4"/>
      <c r="P18" s="4"/>
      <c r="Q18" s="4"/>
      <c r="R18" s="4"/>
    </row>
    <row r="19">
      <c r="A19" s="428"/>
      <c r="B19" s="355" t="s">
        <v>695</v>
      </c>
      <c r="C19" s="336">
        <v>7.0</v>
      </c>
      <c r="D19" s="331"/>
      <c r="E19" s="331">
        <v>1.0</v>
      </c>
      <c r="F19" s="336">
        <f>F18-C23</f>
        <v>4.714285714</v>
      </c>
      <c r="G19" s="336">
        <v>5.0</v>
      </c>
      <c r="H19" s="235">
        <v>2.0</v>
      </c>
      <c r="O19" s="4"/>
      <c r="P19" s="4"/>
      <c r="Q19" s="4"/>
      <c r="R19" s="4"/>
    </row>
    <row r="20">
      <c r="A20" s="428"/>
      <c r="B20" s="355"/>
      <c r="C20" s="331"/>
      <c r="D20" s="331"/>
      <c r="E20" s="331">
        <v>2.0</v>
      </c>
      <c r="F20" s="336">
        <f>F19-C23</f>
        <v>3.928571429</v>
      </c>
      <c r="G20" s="336">
        <v>5.0</v>
      </c>
      <c r="H20" s="235">
        <v>0.0</v>
      </c>
      <c r="O20" s="4"/>
      <c r="P20" s="4"/>
      <c r="Q20" s="4"/>
      <c r="R20" s="4"/>
    </row>
    <row r="21">
      <c r="A21" s="428"/>
      <c r="B21" s="424" t="s">
        <v>792</v>
      </c>
      <c r="C21" s="336">
        <v>10.0</v>
      </c>
      <c r="D21" s="331"/>
      <c r="E21" s="331">
        <v>3.0</v>
      </c>
      <c r="F21" s="336">
        <f>F20-C23</f>
        <v>3.142857143</v>
      </c>
      <c r="G21" s="336">
        <v>4.0</v>
      </c>
      <c r="H21" s="235">
        <v>2.0</v>
      </c>
      <c r="O21" s="4"/>
      <c r="P21" s="4"/>
      <c r="Q21" s="4"/>
      <c r="R21" s="4"/>
    </row>
    <row r="22">
      <c r="A22" s="428"/>
      <c r="B22" s="355" t="s">
        <v>698</v>
      </c>
      <c r="C22" s="336">
        <v>5.5</v>
      </c>
      <c r="D22" s="331"/>
      <c r="E22" s="331">
        <v>4.0</v>
      </c>
      <c r="F22" s="336">
        <f>F21-C23</f>
        <v>2.357142857</v>
      </c>
      <c r="G22" s="336">
        <v>3.0</v>
      </c>
      <c r="H22" s="235">
        <v>3.0</v>
      </c>
      <c r="O22" s="4"/>
      <c r="P22" s="4"/>
      <c r="Q22" s="4"/>
      <c r="R22" s="4"/>
    </row>
    <row r="23">
      <c r="A23" s="428"/>
      <c r="B23" s="355" t="s">
        <v>699</v>
      </c>
      <c r="C23" s="336">
        <f>C22/C19</f>
        <v>0.7857142857</v>
      </c>
      <c r="D23" s="331"/>
      <c r="E23" s="331">
        <v>5.0</v>
      </c>
      <c r="F23" s="336">
        <f>F22-C23</f>
        <v>1.571428571</v>
      </c>
      <c r="G23" s="336">
        <v>2.0</v>
      </c>
      <c r="H23" s="235">
        <v>5.0</v>
      </c>
      <c r="O23" s="4"/>
      <c r="P23" s="4"/>
      <c r="Q23" s="4"/>
      <c r="R23" s="4"/>
    </row>
    <row r="24">
      <c r="A24" s="428"/>
      <c r="B24" s="331"/>
      <c r="C24" s="331"/>
      <c r="D24" s="331"/>
      <c r="E24" s="331">
        <v>6.0</v>
      </c>
      <c r="F24" s="336">
        <f>F23-C23</f>
        <v>0.7857142857</v>
      </c>
      <c r="G24" s="336">
        <v>1.0</v>
      </c>
      <c r="H24" s="235">
        <v>6.0</v>
      </c>
      <c r="O24" s="4"/>
      <c r="P24" s="4"/>
      <c r="Q24" s="4"/>
      <c r="R24" s="4"/>
    </row>
    <row r="25">
      <c r="A25" s="428"/>
      <c r="B25" s="239"/>
      <c r="C25" s="239"/>
      <c r="D25" s="239"/>
      <c r="E25" s="239">
        <v>7.0</v>
      </c>
      <c r="F25" s="336">
        <v>0.0</v>
      </c>
      <c r="G25" s="430">
        <v>0.0</v>
      </c>
      <c r="H25" s="445">
        <v>6.0</v>
      </c>
      <c r="O25" s="4"/>
      <c r="P25" s="4"/>
      <c r="Q25" s="4"/>
      <c r="R25" s="4"/>
    </row>
    <row r="26">
      <c r="G26" s="233" t="s">
        <v>793</v>
      </c>
      <c r="H26" s="444">
        <f>SUM(H18:H25)</f>
        <v>24</v>
      </c>
      <c r="O26" s="4"/>
      <c r="P26" s="4"/>
      <c r="Q26" s="4"/>
      <c r="R26" s="4"/>
    </row>
    <row r="27">
      <c r="G27" s="233" t="s">
        <v>811</v>
      </c>
      <c r="H27" s="233">
        <f>H26-C22</f>
        <v>18.5</v>
      </c>
      <c r="O27" s="4"/>
      <c r="P27" s="4"/>
      <c r="Q27" s="4"/>
      <c r="R27" s="4"/>
    </row>
    <row r="28">
      <c r="H28" s="379"/>
      <c r="O28" s="4"/>
      <c r="P28" s="4"/>
      <c r="Q28" s="4"/>
      <c r="R28" s="4"/>
    </row>
    <row r="29">
      <c r="H29" s="379"/>
      <c r="O29" s="4"/>
      <c r="P29" s="4"/>
      <c r="Q29" s="4"/>
      <c r="R29" s="4"/>
    </row>
    <row r="30">
      <c r="A30" s="451" t="s">
        <v>611</v>
      </c>
      <c r="B30" s="3" t="s">
        <v>796</v>
      </c>
      <c r="C30" s="4"/>
      <c r="D30" s="4"/>
      <c r="E30" s="4"/>
      <c r="F30" s="4"/>
      <c r="G30" s="4"/>
      <c r="H30" s="379"/>
      <c r="O30" s="4"/>
      <c r="P30" s="4"/>
      <c r="Q30" s="4"/>
      <c r="R30" s="4"/>
    </row>
    <row r="31">
      <c r="A31" s="4"/>
      <c r="B31" s="233" t="s">
        <v>689</v>
      </c>
      <c r="C31" s="423">
        <v>44482.0</v>
      </c>
      <c r="D31" s="238"/>
      <c r="E31" s="233" t="s">
        <v>690</v>
      </c>
      <c r="F31" s="424" t="s">
        <v>692</v>
      </c>
      <c r="G31" s="233" t="s">
        <v>691</v>
      </c>
      <c r="H31" s="233" t="s">
        <v>791</v>
      </c>
      <c r="O31" s="4"/>
      <c r="P31" s="4"/>
      <c r="Q31" s="4"/>
      <c r="R31" s="4"/>
    </row>
    <row r="32">
      <c r="A32" s="4"/>
      <c r="B32" s="233" t="s">
        <v>694</v>
      </c>
      <c r="C32" s="423">
        <v>44487.0</v>
      </c>
      <c r="D32" s="238"/>
      <c r="E32" s="235">
        <v>0.0</v>
      </c>
      <c r="F32" s="235">
        <v>6.0</v>
      </c>
      <c r="G32" s="235">
        <v>6.0</v>
      </c>
      <c r="H32" s="235">
        <v>0.0</v>
      </c>
      <c r="O32" s="4"/>
      <c r="P32" s="4"/>
      <c r="Q32" s="4"/>
      <c r="R32" s="4"/>
    </row>
    <row r="33">
      <c r="A33" s="4"/>
      <c r="B33" s="233" t="s">
        <v>695</v>
      </c>
      <c r="C33" s="235">
        <v>6.0</v>
      </c>
      <c r="D33" s="238"/>
      <c r="E33" s="235">
        <v>1.0</v>
      </c>
      <c r="F33" s="235">
        <v>5.0</v>
      </c>
      <c r="G33" s="235">
        <v>6.0</v>
      </c>
      <c r="H33" s="235">
        <v>0.0</v>
      </c>
      <c r="O33" s="4"/>
      <c r="P33" s="4"/>
      <c r="Q33" s="4"/>
      <c r="R33" s="4"/>
    </row>
    <row r="34">
      <c r="A34" s="4"/>
      <c r="B34" s="233"/>
      <c r="C34" s="235"/>
      <c r="D34" s="238"/>
      <c r="E34" s="235">
        <v>2.0</v>
      </c>
      <c r="F34" s="235">
        <v>4.0</v>
      </c>
      <c r="G34" s="235">
        <v>6.0</v>
      </c>
      <c r="H34" s="235">
        <v>0.0</v>
      </c>
      <c r="O34" s="4"/>
      <c r="P34" s="4"/>
      <c r="Q34" s="4"/>
      <c r="R34" s="4"/>
    </row>
    <row r="35">
      <c r="A35" s="4"/>
      <c r="B35" s="233" t="s">
        <v>792</v>
      </c>
      <c r="C35" s="235">
        <v>8.0</v>
      </c>
      <c r="D35" s="238"/>
      <c r="E35" s="235">
        <v>3.0</v>
      </c>
      <c r="F35" s="235">
        <v>3.0</v>
      </c>
      <c r="G35" s="235">
        <v>3.0</v>
      </c>
      <c r="H35" s="235">
        <v>4.0</v>
      </c>
      <c r="O35" s="4"/>
      <c r="P35" s="4"/>
      <c r="Q35" s="4"/>
      <c r="R35" s="4"/>
    </row>
    <row r="36">
      <c r="A36" s="4"/>
      <c r="B36" s="233" t="s">
        <v>698</v>
      </c>
      <c r="C36" s="235">
        <v>6.0</v>
      </c>
      <c r="D36" s="238"/>
      <c r="E36" s="235">
        <v>4.0</v>
      </c>
      <c r="F36" s="235">
        <v>2.0</v>
      </c>
      <c r="G36" s="235">
        <v>2.0</v>
      </c>
      <c r="H36" s="235">
        <v>3.0</v>
      </c>
      <c r="O36" s="4"/>
      <c r="P36" s="4"/>
      <c r="Q36" s="4"/>
      <c r="R36" s="4"/>
    </row>
    <row r="37">
      <c r="A37" s="4"/>
      <c r="B37" s="233" t="s">
        <v>699</v>
      </c>
      <c r="C37" s="235">
        <v>1.0</v>
      </c>
      <c r="D37" s="238"/>
      <c r="E37" s="235">
        <v>5.0</v>
      </c>
      <c r="F37" s="235">
        <v>1.0</v>
      </c>
      <c r="G37" s="235">
        <v>1.0</v>
      </c>
      <c r="H37" s="235">
        <v>2.0</v>
      </c>
      <c r="O37" s="4"/>
      <c r="P37" s="4"/>
      <c r="Q37" s="4"/>
      <c r="R37" s="4"/>
    </row>
    <row r="38">
      <c r="A38" s="4"/>
      <c r="B38" s="238"/>
      <c r="C38" s="238"/>
      <c r="D38" s="238"/>
      <c r="E38" s="235">
        <v>6.0</v>
      </c>
      <c r="F38" s="235">
        <v>0.0</v>
      </c>
      <c r="G38" s="235">
        <v>0.0</v>
      </c>
      <c r="H38" s="235">
        <v>2.0</v>
      </c>
      <c r="O38" s="4"/>
      <c r="P38" s="4"/>
      <c r="Q38" s="4"/>
      <c r="R38" s="4"/>
    </row>
    <row r="39">
      <c r="G39" s="233" t="s">
        <v>793</v>
      </c>
      <c r="H39" s="444">
        <f>SUM(H32:H38)</f>
        <v>11</v>
      </c>
      <c r="O39" s="4"/>
      <c r="P39" s="4"/>
      <c r="Q39" s="4"/>
      <c r="R39" s="4"/>
    </row>
    <row r="40">
      <c r="G40" s="233" t="s">
        <v>811</v>
      </c>
      <c r="H40" s="233">
        <v>5.0</v>
      </c>
      <c r="O40" s="4"/>
      <c r="P40" s="4"/>
      <c r="Q40" s="4"/>
      <c r="R40" s="4"/>
    </row>
    <row r="41">
      <c r="H41" s="379"/>
      <c r="O41" s="4"/>
      <c r="P41" s="4"/>
      <c r="Q41" s="4"/>
      <c r="R41" s="4"/>
    </row>
    <row r="42">
      <c r="H42" s="379"/>
      <c r="O42" s="4"/>
      <c r="P42" s="4"/>
      <c r="Q42" s="4"/>
      <c r="R42" s="4"/>
    </row>
    <row r="43">
      <c r="H43" s="379"/>
      <c r="O43" s="4"/>
      <c r="P43" s="4"/>
      <c r="Q43" s="4"/>
      <c r="R43" s="4"/>
    </row>
    <row r="44">
      <c r="H44" s="379"/>
      <c r="O44" s="4"/>
      <c r="P44" s="4"/>
      <c r="Q44" s="4"/>
      <c r="R44" s="4"/>
    </row>
    <row r="45">
      <c r="A45" s="452" t="s">
        <v>612</v>
      </c>
      <c r="B45" s="3" t="s">
        <v>812</v>
      </c>
      <c r="C45" s="3" t="s">
        <v>813</v>
      </c>
      <c r="D45" s="4"/>
      <c r="E45" s="4"/>
      <c r="F45" s="4"/>
      <c r="G45" s="4"/>
      <c r="H45" s="379"/>
      <c r="O45" s="4"/>
      <c r="P45" s="4"/>
      <c r="Q45" s="4"/>
      <c r="R45" s="4"/>
    </row>
    <row r="46">
      <c r="A46" s="4"/>
      <c r="B46" s="233" t="s">
        <v>689</v>
      </c>
      <c r="C46" s="423">
        <v>44490.0</v>
      </c>
      <c r="D46" s="238"/>
      <c r="E46" s="233" t="s">
        <v>690</v>
      </c>
      <c r="F46" s="424" t="s">
        <v>692</v>
      </c>
      <c r="G46" s="233" t="s">
        <v>691</v>
      </c>
      <c r="H46" s="233" t="s">
        <v>791</v>
      </c>
      <c r="O46" s="4"/>
      <c r="P46" s="4"/>
      <c r="Q46" s="4"/>
      <c r="R46" s="4"/>
    </row>
    <row r="47">
      <c r="A47" s="4"/>
      <c r="B47" s="233" t="s">
        <v>694</v>
      </c>
      <c r="C47" s="423">
        <v>44495.0</v>
      </c>
      <c r="D47" s="238"/>
      <c r="E47" s="235">
        <v>0.0</v>
      </c>
      <c r="F47" s="235">
        <f>C51</f>
        <v>14</v>
      </c>
      <c r="G47" s="235">
        <f>C51</f>
        <v>14</v>
      </c>
      <c r="H47" s="235">
        <v>0.0</v>
      </c>
      <c r="O47" s="4"/>
      <c r="P47" s="4"/>
      <c r="Q47" s="4"/>
      <c r="R47" s="4"/>
    </row>
    <row r="48">
      <c r="A48" s="4"/>
      <c r="B48" s="233" t="s">
        <v>695</v>
      </c>
      <c r="C48" s="235">
        <v>6.0</v>
      </c>
      <c r="D48" s="238"/>
      <c r="E48" s="235">
        <v>1.0</v>
      </c>
      <c r="F48" s="235">
        <f>F47-C52</f>
        <v>11.66666667</v>
      </c>
      <c r="G48" s="235">
        <v>14.0</v>
      </c>
      <c r="H48" s="235">
        <v>0.0</v>
      </c>
      <c r="O48" s="4"/>
      <c r="P48" s="4"/>
      <c r="Q48" s="4"/>
      <c r="R48" s="4"/>
    </row>
    <row r="49">
      <c r="A49" s="4"/>
      <c r="B49" s="233"/>
      <c r="C49" s="235"/>
      <c r="D49" s="238"/>
      <c r="E49" s="235">
        <v>2.0</v>
      </c>
      <c r="F49" s="235">
        <f>F48-C52</f>
        <v>9.333333333</v>
      </c>
      <c r="G49" s="235">
        <v>13.0</v>
      </c>
      <c r="H49" s="235">
        <v>6.5</v>
      </c>
      <c r="O49" s="4"/>
      <c r="P49" s="4"/>
      <c r="Q49" s="4"/>
      <c r="R49" s="4"/>
    </row>
    <row r="50">
      <c r="A50" s="4"/>
      <c r="B50" s="233" t="s">
        <v>792</v>
      </c>
      <c r="C50" s="235">
        <v>18.0</v>
      </c>
      <c r="D50" s="238"/>
      <c r="E50" s="235">
        <v>3.0</v>
      </c>
      <c r="F50" s="235">
        <f>F49-C52</f>
        <v>7</v>
      </c>
      <c r="G50" s="235">
        <v>10.0</v>
      </c>
      <c r="H50" s="235">
        <v>5.0</v>
      </c>
      <c r="O50" s="4"/>
      <c r="P50" s="4"/>
      <c r="Q50" s="4"/>
      <c r="R50" s="4"/>
    </row>
    <row r="51">
      <c r="A51" s="4"/>
      <c r="B51" s="233" t="s">
        <v>698</v>
      </c>
      <c r="C51" s="235">
        <v>14.0</v>
      </c>
      <c r="D51" s="238"/>
      <c r="E51" s="235">
        <v>4.0</v>
      </c>
      <c r="F51" s="235">
        <f>F50-C52</f>
        <v>4.666666667</v>
      </c>
      <c r="G51" s="235">
        <v>7.0</v>
      </c>
      <c r="H51" s="235">
        <v>4.0</v>
      </c>
      <c r="O51" s="4"/>
      <c r="P51" s="4"/>
      <c r="Q51" s="4"/>
      <c r="R51" s="4"/>
    </row>
    <row r="52">
      <c r="A52" s="4"/>
      <c r="B52" s="233" t="s">
        <v>699</v>
      </c>
      <c r="C52" s="235">
        <f>C51/C48</f>
        <v>2.333333333</v>
      </c>
      <c r="D52" s="238"/>
      <c r="E52" s="235">
        <v>5.0</v>
      </c>
      <c r="F52" s="235">
        <f>F51-C52</f>
        <v>2.333333333</v>
      </c>
      <c r="G52" s="235">
        <v>4.0</v>
      </c>
      <c r="H52" s="235">
        <v>5.0</v>
      </c>
      <c r="O52" s="4"/>
      <c r="P52" s="4"/>
      <c r="Q52" s="4"/>
      <c r="R52" s="4"/>
    </row>
    <row r="53">
      <c r="A53" s="4"/>
      <c r="B53" s="238"/>
      <c r="C53" s="238"/>
      <c r="D53" s="238"/>
      <c r="E53" s="235">
        <v>6.0</v>
      </c>
      <c r="F53" s="235">
        <f>0</f>
        <v>0</v>
      </c>
      <c r="G53" s="235">
        <v>0.0</v>
      </c>
      <c r="H53" s="235">
        <v>7.5</v>
      </c>
      <c r="O53" s="4"/>
      <c r="P53" s="4"/>
      <c r="Q53" s="4"/>
      <c r="R53" s="4"/>
    </row>
    <row r="54">
      <c r="G54" s="233" t="s">
        <v>793</v>
      </c>
      <c r="H54" s="444">
        <f>SUM(H47:H53)</f>
        <v>28</v>
      </c>
      <c r="O54" s="4"/>
      <c r="P54" s="4"/>
      <c r="Q54" s="4"/>
      <c r="R54" s="4"/>
    </row>
    <row r="55">
      <c r="G55" s="233" t="s">
        <v>811</v>
      </c>
      <c r="H55" s="233">
        <f>H54-C51</f>
        <v>14</v>
      </c>
      <c r="O55" s="4"/>
      <c r="P55" s="4"/>
      <c r="Q55" s="4"/>
      <c r="R55" s="4"/>
    </row>
    <row r="56">
      <c r="H56" s="379"/>
      <c r="O56" s="4"/>
      <c r="P56" s="4"/>
      <c r="Q56" s="4"/>
      <c r="R56" s="4"/>
    </row>
    <row r="57">
      <c r="H57" s="379"/>
      <c r="O57" s="4"/>
      <c r="P57" s="4"/>
      <c r="Q57" s="4"/>
      <c r="R57" s="4"/>
    </row>
    <row r="58">
      <c r="H58" s="379"/>
      <c r="O58" s="4"/>
      <c r="P58" s="4"/>
      <c r="Q58" s="4"/>
      <c r="R58" s="4"/>
    </row>
    <row r="59">
      <c r="B59" s="446"/>
      <c r="C59" s="299"/>
      <c r="D59" s="240"/>
      <c r="E59" s="240"/>
      <c r="F59" s="240"/>
      <c r="G59" s="240"/>
      <c r="H59" s="240"/>
      <c r="I59" s="379"/>
      <c r="O59" s="4"/>
      <c r="P59" s="4"/>
      <c r="Q59" s="4"/>
      <c r="R59" s="4"/>
    </row>
    <row r="60">
      <c r="A60" s="453" t="s">
        <v>613</v>
      </c>
      <c r="B60" s="353" t="s">
        <v>798</v>
      </c>
      <c r="C60" s="353" t="s">
        <v>799</v>
      </c>
      <c r="D60" s="353" t="s">
        <v>800</v>
      </c>
      <c r="E60" s="255"/>
      <c r="F60" s="255"/>
      <c r="G60" s="253"/>
      <c r="H60" s="253"/>
      <c r="I60" s="241"/>
      <c r="O60" s="4"/>
      <c r="P60" s="4"/>
      <c r="Q60" s="4"/>
      <c r="R60" s="4"/>
    </row>
    <row r="61">
      <c r="A61" s="257"/>
      <c r="B61" s="355" t="s">
        <v>689</v>
      </c>
      <c r="C61" s="356">
        <v>44505.0</v>
      </c>
      <c r="D61" s="454"/>
      <c r="E61" s="355" t="s">
        <v>690</v>
      </c>
      <c r="F61" s="424" t="s">
        <v>692</v>
      </c>
      <c r="G61" s="269" t="s">
        <v>691</v>
      </c>
      <c r="H61" s="269" t="s">
        <v>791</v>
      </c>
      <c r="I61" s="3"/>
      <c r="O61" s="4"/>
      <c r="P61" s="4"/>
      <c r="Q61" s="4"/>
      <c r="R61" s="4"/>
    </row>
    <row r="62">
      <c r="A62" s="257"/>
      <c r="B62" s="355" t="s">
        <v>694</v>
      </c>
      <c r="C62" s="356">
        <v>44512.0</v>
      </c>
      <c r="D62" s="455"/>
      <c r="E62" s="331">
        <v>0.0</v>
      </c>
      <c r="F62" s="331">
        <f>C66</f>
        <v>15</v>
      </c>
      <c r="G62" s="336">
        <v>15.0</v>
      </c>
      <c r="H62" s="270">
        <v>0.0</v>
      </c>
      <c r="I62" s="3"/>
      <c r="O62" s="4"/>
      <c r="P62" s="4"/>
      <c r="Q62" s="4"/>
      <c r="R62" s="4"/>
    </row>
    <row r="63">
      <c r="A63" s="257"/>
      <c r="B63" s="355" t="s">
        <v>695</v>
      </c>
      <c r="C63" s="336">
        <v>8.0</v>
      </c>
      <c r="D63" s="456"/>
      <c r="E63" s="331">
        <v>1.0</v>
      </c>
      <c r="F63" s="331">
        <f>F62-C67</f>
        <v>13.125</v>
      </c>
      <c r="G63" s="336">
        <v>15.0</v>
      </c>
      <c r="H63" s="336">
        <v>1.0</v>
      </c>
      <c r="I63" s="3"/>
      <c r="O63" s="4"/>
      <c r="P63" s="4"/>
      <c r="Q63" s="4"/>
      <c r="R63" s="4"/>
    </row>
    <row r="64">
      <c r="A64" s="257"/>
      <c r="B64" s="355"/>
      <c r="C64" s="270"/>
      <c r="D64" s="455"/>
      <c r="E64" s="331">
        <v>2.0</v>
      </c>
      <c r="F64" s="331">
        <f>F63-C67</f>
        <v>11.25</v>
      </c>
      <c r="G64" s="336">
        <v>15.0</v>
      </c>
      <c r="H64" s="336">
        <v>1.0</v>
      </c>
      <c r="I64" s="3"/>
      <c r="O64" s="4"/>
      <c r="P64" s="4"/>
      <c r="Q64" s="4"/>
      <c r="R64" s="4"/>
    </row>
    <row r="65">
      <c r="A65" s="257"/>
      <c r="B65" s="355" t="s">
        <v>792</v>
      </c>
      <c r="C65" s="336">
        <v>16.0</v>
      </c>
      <c r="D65" s="455"/>
      <c r="E65" s="331">
        <v>3.0</v>
      </c>
      <c r="F65" s="331">
        <f>F64-C67</f>
        <v>9.375</v>
      </c>
      <c r="G65" s="336">
        <v>15.0</v>
      </c>
      <c r="H65" s="336">
        <v>1.0</v>
      </c>
      <c r="I65" s="3"/>
      <c r="O65" s="4"/>
      <c r="P65" s="4"/>
      <c r="Q65" s="4"/>
      <c r="R65" s="4"/>
    </row>
    <row r="66">
      <c r="A66" s="257"/>
      <c r="B66" s="355" t="s">
        <v>698</v>
      </c>
      <c r="C66" s="336">
        <v>15.0</v>
      </c>
      <c r="D66" s="455"/>
      <c r="E66" s="331">
        <v>4.0</v>
      </c>
      <c r="F66" s="331">
        <f>F65-C67</f>
        <v>7.5</v>
      </c>
      <c r="G66" s="336">
        <v>15.0</v>
      </c>
      <c r="H66" s="336">
        <v>2.0</v>
      </c>
      <c r="I66" s="3"/>
      <c r="O66" s="4"/>
      <c r="P66" s="4"/>
      <c r="Q66" s="4"/>
      <c r="R66" s="4"/>
    </row>
    <row r="67">
      <c r="A67" s="257"/>
      <c r="B67" s="355" t="s">
        <v>699</v>
      </c>
      <c r="C67" s="336">
        <f>C66/C63</f>
        <v>1.875</v>
      </c>
      <c r="D67" s="456"/>
      <c r="E67" s="331">
        <v>5.0</v>
      </c>
      <c r="F67" s="270">
        <f>F66-C67</f>
        <v>5.625</v>
      </c>
      <c r="G67" s="336">
        <v>14.0</v>
      </c>
      <c r="H67" s="336">
        <v>2.0</v>
      </c>
      <c r="I67" s="3"/>
      <c r="O67" s="4"/>
      <c r="P67" s="4"/>
      <c r="Q67" s="4"/>
      <c r="R67" s="4"/>
    </row>
    <row r="68">
      <c r="A68" s="257"/>
      <c r="B68" s="456"/>
      <c r="C68" s="331"/>
      <c r="D68" s="456"/>
      <c r="E68" s="331">
        <v>6.0</v>
      </c>
      <c r="F68" s="331">
        <f>F67-C67</f>
        <v>3.75</v>
      </c>
      <c r="G68" s="336">
        <v>13.0</v>
      </c>
      <c r="H68" s="336">
        <v>2.0</v>
      </c>
      <c r="I68" s="379"/>
      <c r="O68" s="4"/>
      <c r="P68" s="4"/>
      <c r="Q68" s="4"/>
      <c r="R68" s="4"/>
    </row>
    <row r="69">
      <c r="A69" s="57"/>
      <c r="B69" s="457"/>
      <c r="C69" s="239"/>
      <c r="D69" s="457"/>
      <c r="E69" s="243">
        <v>7.0</v>
      </c>
      <c r="F69" s="239">
        <f>F68-C67</f>
        <v>1.875</v>
      </c>
      <c r="G69" s="243">
        <v>12.0</v>
      </c>
      <c r="H69" s="243">
        <v>2.0</v>
      </c>
      <c r="I69" s="379"/>
      <c r="O69" s="4"/>
      <c r="P69" s="4"/>
      <c r="Q69" s="4"/>
      <c r="R69" s="4"/>
    </row>
    <row r="70">
      <c r="A70" s="57"/>
      <c r="B70" s="457"/>
      <c r="C70" s="239"/>
      <c r="D70" s="457"/>
      <c r="E70" s="243">
        <v>8.0</v>
      </c>
      <c r="F70" s="239">
        <f>0</f>
        <v>0</v>
      </c>
      <c r="G70" s="243">
        <v>11.0</v>
      </c>
      <c r="H70" s="243">
        <v>2.0</v>
      </c>
      <c r="I70" s="379"/>
      <c r="O70" s="4"/>
      <c r="P70" s="4"/>
      <c r="Q70" s="4"/>
      <c r="R70" s="4"/>
    </row>
    <row r="71">
      <c r="A71" s="57"/>
      <c r="B71" s="57"/>
      <c r="C71" s="57"/>
      <c r="D71" s="57"/>
      <c r="E71" s="57"/>
      <c r="F71" s="257"/>
      <c r="G71" s="458" t="s">
        <v>793</v>
      </c>
      <c r="H71" s="269">
        <f>SUM(H62:H70)</f>
        <v>13</v>
      </c>
      <c r="I71" s="379"/>
      <c r="O71" s="4"/>
      <c r="P71" s="4"/>
      <c r="Q71" s="4"/>
      <c r="R71" s="4"/>
    </row>
    <row r="72">
      <c r="A72" s="57"/>
      <c r="B72" s="57"/>
      <c r="C72" s="57"/>
      <c r="D72" s="57"/>
      <c r="E72" s="57"/>
      <c r="F72" s="257"/>
      <c r="G72" s="458" t="s">
        <v>794</v>
      </c>
      <c r="H72" s="355">
        <f>H71-C66</f>
        <v>-2</v>
      </c>
      <c r="O72" s="4"/>
      <c r="P72" s="4"/>
      <c r="Q72" s="4"/>
      <c r="R72" s="4"/>
    </row>
    <row r="73">
      <c r="H73" s="379"/>
      <c r="O73" s="4"/>
      <c r="P73" s="4"/>
      <c r="Q73" s="4"/>
      <c r="R73" s="4"/>
    </row>
    <row r="74">
      <c r="H74" s="379"/>
      <c r="O74" s="4"/>
      <c r="P74" s="4"/>
      <c r="Q74" s="4"/>
      <c r="R74" s="4"/>
    </row>
    <row r="75">
      <c r="H75" s="379"/>
      <c r="O75" s="4"/>
      <c r="P75" s="4"/>
      <c r="Q75" s="4"/>
      <c r="R75" s="4"/>
    </row>
    <row r="76">
      <c r="A76" s="411" t="s">
        <v>618</v>
      </c>
      <c r="B76" s="353" t="s">
        <v>801</v>
      </c>
      <c r="C76" s="353" t="s">
        <v>802</v>
      </c>
      <c r="D76" s="353"/>
      <c r="E76" s="256"/>
      <c r="F76" s="256"/>
      <c r="G76" s="256"/>
      <c r="H76" s="379"/>
      <c r="O76" s="4"/>
      <c r="P76" s="4"/>
      <c r="Q76" s="4"/>
      <c r="R76" s="4"/>
    </row>
    <row r="77">
      <c r="A77" s="428"/>
      <c r="B77" s="355" t="s">
        <v>689</v>
      </c>
      <c r="C77" s="356">
        <v>44514.0</v>
      </c>
      <c r="D77" s="331"/>
      <c r="E77" s="355" t="s">
        <v>690</v>
      </c>
      <c r="F77" s="424" t="s">
        <v>692</v>
      </c>
      <c r="G77" s="424" t="s">
        <v>691</v>
      </c>
      <c r="H77" s="233" t="s">
        <v>791</v>
      </c>
      <c r="O77" s="4"/>
      <c r="P77" s="4"/>
      <c r="Q77" s="4"/>
      <c r="R77" s="4"/>
    </row>
    <row r="78">
      <c r="A78" s="428"/>
      <c r="B78" s="355" t="s">
        <v>694</v>
      </c>
      <c r="C78" s="356">
        <v>44519.0</v>
      </c>
      <c r="D78" s="331"/>
      <c r="E78" s="331">
        <v>0.0</v>
      </c>
      <c r="F78" s="336">
        <f>C82</f>
        <v>19</v>
      </c>
      <c r="G78" s="336">
        <v>19.0</v>
      </c>
      <c r="H78" s="235">
        <v>0.0</v>
      </c>
      <c r="O78" s="4"/>
      <c r="P78" s="4"/>
      <c r="Q78" s="4"/>
      <c r="R78" s="4"/>
    </row>
    <row r="79">
      <c r="A79" s="428"/>
      <c r="B79" s="355" t="s">
        <v>695</v>
      </c>
      <c r="C79" s="336">
        <v>10.0</v>
      </c>
      <c r="D79" s="331"/>
      <c r="E79" s="331">
        <v>1.0</v>
      </c>
      <c r="F79" s="336">
        <f>F78-C83</f>
        <v>17.1</v>
      </c>
      <c r="G79" s="336">
        <v>17.0</v>
      </c>
      <c r="H79" s="235">
        <v>1.0</v>
      </c>
      <c r="O79" s="4"/>
      <c r="P79" s="4"/>
      <c r="Q79" s="4"/>
      <c r="R79" s="4"/>
    </row>
    <row r="80">
      <c r="A80" s="428"/>
      <c r="B80" s="355"/>
      <c r="C80" s="331"/>
      <c r="D80" s="331"/>
      <c r="E80" s="331">
        <v>2.0</v>
      </c>
      <c r="F80" s="336">
        <f>F79-C83</f>
        <v>15.2</v>
      </c>
      <c r="G80" s="336">
        <v>16.5</v>
      </c>
      <c r="H80" s="235">
        <v>0.5</v>
      </c>
      <c r="O80" s="4"/>
      <c r="P80" s="4"/>
      <c r="Q80" s="4"/>
      <c r="R80" s="4"/>
    </row>
    <row r="81">
      <c r="A81" s="428"/>
      <c r="B81" s="424" t="s">
        <v>792</v>
      </c>
      <c r="C81" s="336">
        <v>20.0</v>
      </c>
      <c r="D81" s="331"/>
      <c r="E81" s="331">
        <v>3.0</v>
      </c>
      <c r="F81" s="336">
        <f>F80-C83</f>
        <v>13.3</v>
      </c>
      <c r="G81" s="336">
        <v>15.5</v>
      </c>
      <c r="H81" s="235">
        <v>1.0</v>
      </c>
      <c r="O81" s="4"/>
      <c r="P81" s="4"/>
      <c r="Q81" s="4"/>
      <c r="R81" s="4"/>
    </row>
    <row r="82">
      <c r="A82" s="428"/>
      <c r="B82" s="355" t="s">
        <v>698</v>
      </c>
      <c r="C82" s="336">
        <v>19.0</v>
      </c>
      <c r="D82" s="331"/>
      <c r="E82" s="331">
        <v>4.0</v>
      </c>
      <c r="F82" s="336">
        <f>F81-C83</f>
        <v>11.4</v>
      </c>
      <c r="G82" s="336">
        <v>15.5</v>
      </c>
      <c r="H82" s="235">
        <v>0.0</v>
      </c>
      <c r="O82" s="4"/>
      <c r="P82" s="4"/>
      <c r="Q82" s="4"/>
      <c r="R82" s="4"/>
    </row>
    <row r="83">
      <c r="A83" s="428"/>
      <c r="B83" s="355" t="s">
        <v>699</v>
      </c>
      <c r="C83" s="336">
        <f>C82/C79</f>
        <v>1.9</v>
      </c>
      <c r="D83" s="331"/>
      <c r="E83" s="331">
        <v>5.0</v>
      </c>
      <c r="F83" s="336">
        <f>F82-C83</f>
        <v>9.5</v>
      </c>
      <c r="G83" s="336">
        <f>G82-0.75</f>
        <v>14.75</v>
      </c>
      <c r="H83" s="235">
        <v>1.25</v>
      </c>
      <c r="O83" s="4"/>
      <c r="P83" s="4"/>
      <c r="Q83" s="4"/>
      <c r="R83" s="4"/>
    </row>
    <row r="84">
      <c r="A84" s="428"/>
      <c r="B84" s="331"/>
      <c r="C84" s="331"/>
      <c r="D84" s="331"/>
      <c r="E84" s="336">
        <v>6.0</v>
      </c>
      <c r="F84" s="336">
        <f>F83-C83</f>
        <v>7.6</v>
      </c>
      <c r="G84" s="336">
        <f t="shared" ref="G84:G86" si="2">G83-0.5</f>
        <v>14.25</v>
      </c>
      <c r="H84" s="235">
        <v>0.5</v>
      </c>
      <c r="O84" s="4"/>
      <c r="P84" s="4"/>
      <c r="Q84" s="4"/>
      <c r="R84" s="4"/>
    </row>
    <row r="85">
      <c r="A85" s="325"/>
      <c r="B85" s="240"/>
      <c r="C85" s="240"/>
      <c r="D85" s="240"/>
      <c r="E85" s="243">
        <v>7.0</v>
      </c>
      <c r="F85" s="243">
        <f>F84-C83</f>
        <v>5.7</v>
      </c>
      <c r="G85" s="243">
        <f t="shared" si="2"/>
        <v>13.75</v>
      </c>
      <c r="H85" s="235">
        <v>0.5</v>
      </c>
      <c r="O85" s="4"/>
      <c r="P85" s="4"/>
      <c r="Q85" s="4"/>
      <c r="R85" s="4"/>
    </row>
    <row r="86">
      <c r="A86" s="325"/>
      <c r="B86" s="240"/>
      <c r="C86" s="240"/>
      <c r="D86" s="240"/>
      <c r="E86" s="243">
        <v>8.0</v>
      </c>
      <c r="F86" s="243">
        <f>F85-C83</f>
        <v>3.8</v>
      </c>
      <c r="G86" s="243">
        <f t="shared" si="2"/>
        <v>13.25</v>
      </c>
      <c r="H86" s="235">
        <v>0.75</v>
      </c>
      <c r="O86" s="4"/>
      <c r="P86" s="4"/>
      <c r="Q86" s="4"/>
      <c r="R86" s="4"/>
    </row>
    <row r="87">
      <c r="A87" s="325"/>
      <c r="B87" s="240"/>
      <c r="C87" s="240"/>
      <c r="D87" s="240"/>
      <c r="E87" s="243">
        <v>9.0</v>
      </c>
      <c r="F87" s="243">
        <f>F86-C83</f>
        <v>1.9</v>
      </c>
      <c r="G87" s="243">
        <f>G86-1</f>
        <v>12.25</v>
      </c>
      <c r="H87" s="235">
        <v>0.75</v>
      </c>
      <c r="O87" s="4"/>
      <c r="P87" s="4"/>
      <c r="Q87" s="4"/>
      <c r="R87" s="4"/>
    </row>
    <row r="88">
      <c r="A88" s="325"/>
      <c r="B88" s="240"/>
      <c r="C88" s="240"/>
      <c r="D88" s="240"/>
      <c r="E88" s="243">
        <v>10.0</v>
      </c>
      <c r="F88" s="243">
        <f>F87-C83</f>
        <v>0</v>
      </c>
      <c r="G88" s="243">
        <f>G87-4.25</f>
        <v>8</v>
      </c>
      <c r="H88" s="235">
        <v>4.5</v>
      </c>
      <c r="O88" s="4"/>
      <c r="P88" s="4"/>
      <c r="Q88" s="4"/>
      <c r="R88" s="4"/>
    </row>
    <row r="89">
      <c r="G89" s="425" t="s">
        <v>793</v>
      </c>
      <c r="H89" s="432">
        <f>SUM(H78:H88)</f>
        <v>10.75</v>
      </c>
      <c r="O89" s="4"/>
      <c r="P89" s="4"/>
      <c r="Q89" s="4"/>
      <c r="R89" s="4"/>
    </row>
    <row r="90">
      <c r="G90" s="425" t="s">
        <v>794</v>
      </c>
      <c r="H90" s="426">
        <f>H89-C82</f>
        <v>-8.25</v>
      </c>
      <c r="O90" s="4"/>
      <c r="P90" s="4"/>
      <c r="Q90" s="4"/>
      <c r="R90" s="4"/>
    </row>
    <row r="91">
      <c r="H91" s="379"/>
      <c r="O91" s="4"/>
      <c r="P91" s="4"/>
      <c r="Q91" s="4"/>
      <c r="R91" s="4"/>
    </row>
    <row r="92">
      <c r="A92" s="392" t="s">
        <v>621</v>
      </c>
      <c r="B92" s="353" t="s">
        <v>803</v>
      </c>
      <c r="C92" s="353" t="s">
        <v>804</v>
      </c>
      <c r="D92" s="353"/>
      <c r="E92" s="256"/>
      <c r="F92" s="256"/>
      <c r="G92" s="256"/>
      <c r="H92" s="379"/>
      <c r="O92" s="4"/>
      <c r="P92" s="4"/>
      <c r="Q92" s="4"/>
      <c r="R92" s="4"/>
    </row>
    <row r="93">
      <c r="A93" s="428"/>
      <c r="B93" s="355" t="s">
        <v>689</v>
      </c>
      <c r="C93" s="356">
        <v>44529.0</v>
      </c>
      <c r="D93" s="331"/>
      <c r="E93" s="355" t="s">
        <v>690</v>
      </c>
      <c r="F93" s="424" t="s">
        <v>692</v>
      </c>
      <c r="G93" s="424" t="s">
        <v>691</v>
      </c>
      <c r="H93" s="233" t="s">
        <v>791</v>
      </c>
      <c r="O93" s="4"/>
      <c r="P93" s="4"/>
      <c r="Q93" s="4"/>
      <c r="R93" s="4"/>
    </row>
    <row r="94">
      <c r="A94" s="428"/>
      <c r="B94" s="355" t="s">
        <v>694</v>
      </c>
      <c r="C94" s="356">
        <v>44544.0</v>
      </c>
      <c r="D94" s="331"/>
      <c r="E94" s="331">
        <v>0.0</v>
      </c>
      <c r="F94" s="336">
        <f>C98</f>
        <v>19</v>
      </c>
      <c r="G94" s="336">
        <f>F94</f>
        <v>19</v>
      </c>
      <c r="H94" s="235">
        <v>0.0</v>
      </c>
      <c r="O94" s="4"/>
      <c r="P94" s="4"/>
      <c r="Q94" s="4"/>
      <c r="R94" s="4"/>
    </row>
    <row r="95">
      <c r="A95" s="428"/>
      <c r="B95" s="355" t="s">
        <v>695</v>
      </c>
      <c r="C95" s="336">
        <f>C94-C93+1</f>
        <v>16</v>
      </c>
      <c r="D95" s="331"/>
      <c r="E95" s="331">
        <v>1.0</v>
      </c>
      <c r="F95" s="336">
        <f>F94-C99</f>
        <v>17.8125</v>
      </c>
      <c r="G95" s="336">
        <f t="shared" ref="G95:G98" si="3">G94-0.25</f>
        <v>18.75</v>
      </c>
      <c r="H95" s="235">
        <v>1.0</v>
      </c>
      <c r="O95" s="4"/>
      <c r="P95" s="4"/>
      <c r="Q95" s="4"/>
      <c r="R95" s="4"/>
    </row>
    <row r="96">
      <c r="A96" s="428"/>
      <c r="B96" s="355"/>
      <c r="C96" s="331"/>
      <c r="D96" s="331"/>
      <c r="E96" s="331">
        <v>2.0</v>
      </c>
      <c r="F96" s="336">
        <f>F95-C99</f>
        <v>16.625</v>
      </c>
      <c r="G96" s="336">
        <f t="shared" si="3"/>
        <v>18.5</v>
      </c>
      <c r="H96" s="235">
        <v>2.0</v>
      </c>
      <c r="O96" s="4"/>
      <c r="P96" s="4"/>
      <c r="Q96" s="4"/>
      <c r="R96" s="4"/>
    </row>
    <row r="97">
      <c r="A97" s="428"/>
      <c r="B97" s="424" t="s">
        <v>792</v>
      </c>
      <c r="C97" s="336">
        <v>22.0</v>
      </c>
      <c r="D97" s="331"/>
      <c r="E97" s="331">
        <v>3.0</v>
      </c>
      <c r="F97" s="336">
        <f>F96-C99</f>
        <v>15.4375</v>
      </c>
      <c r="G97" s="336">
        <f t="shared" si="3"/>
        <v>18.25</v>
      </c>
      <c r="H97" s="235">
        <v>1.0</v>
      </c>
      <c r="O97" s="4"/>
      <c r="P97" s="4"/>
      <c r="Q97" s="4"/>
      <c r="R97" s="4"/>
    </row>
    <row r="98">
      <c r="A98" s="428"/>
      <c r="B98" s="355" t="s">
        <v>698</v>
      </c>
      <c r="C98" s="336">
        <v>19.0</v>
      </c>
      <c r="D98" s="331"/>
      <c r="E98" s="331">
        <v>4.0</v>
      </c>
      <c r="F98" s="336">
        <f>F97-C99</f>
        <v>14.25</v>
      </c>
      <c r="G98" s="336">
        <f t="shared" si="3"/>
        <v>18</v>
      </c>
      <c r="H98" s="235">
        <v>2.0</v>
      </c>
      <c r="O98" s="4"/>
      <c r="P98" s="4"/>
      <c r="Q98" s="4"/>
      <c r="R98" s="4"/>
    </row>
    <row r="99">
      <c r="A99" s="428"/>
      <c r="B99" s="355" t="s">
        <v>699</v>
      </c>
      <c r="C99" s="336">
        <f>C98/C95</f>
        <v>1.1875</v>
      </c>
      <c r="D99" s="331"/>
      <c r="E99" s="331">
        <v>5.0</v>
      </c>
      <c r="F99" s="336">
        <f>F98-C99</f>
        <v>13.0625</v>
      </c>
      <c r="G99" s="336">
        <f t="shared" ref="G99:G100" si="4">G98</f>
        <v>18</v>
      </c>
      <c r="H99" s="235">
        <v>0.5</v>
      </c>
      <c r="O99" s="4"/>
      <c r="P99" s="4"/>
      <c r="Q99" s="4"/>
      <c r="R99" s="4"/>
    </row>
    <row r="100">
      <c r="A100" s="428"/>
      <c r="B100" s="331"/>
      <c r="C100" s="331"/>
      <c r="D100" s="331"/>
      <c r="E100" s="336">
        <v>6.0</v>
      </c>
      <c r="F100" s="336">
        <f>F99-C99</f>
        <v>11.875</v>
      </c>
      <c r="G100" s="336">
        <f t="shared" si="4"/>
        <v>18</v>
      </c>
      <c r="H100" s="235">
        <v>0.0</v>
      </c>
      <c r="O100" s="4"/>
      <c r="P100" s="4"/>
      <c r="Q100" s="4"/>
      <c r="R100" s="4"/>
    </row>
    <row r="101">
      <c r="A101" s="325"/>
      <c r="B101" s="240"/>
      <c r="C101" s="240"/>
      <c r="D101" s="240"/>
      <c r="E101" s="243">
        <v>7.0</v>
      </c>
      <c r="F101" s="243">
        <f>F100-C99</f>
        <v>10.6875</v>
      </c>
      <c r="G101" s="243">
        <f>G100-0.25</f>
        <v>17.75</v>
      </c>
      <c r="H101" s="235">
        <v>2.0</v>
      </c>
      <c r="O101" s="4"/>
      <c r="P101" s="4"/>
      <c r="Q101" s="4"/>
      <c r="R101" s="4"/>
    </row>
    <row r="102">
      <c r="A102" s="325"/>
      <c r="B102" s="240"/>
      <c r="C102" s="240"/>
      <c r="D102" s="240"/>
      <c r="E102" s="243">
        <v>8.0</v>
      </c>
      <c r="F102" s="243">
        <f>F101-C99</f>
        <v>9.5</v>
      </c>
      <c r="G102" s="243">
        <f t="shared" ref="G102:G103" si="5">G101</f>
        <v>17.75</v>
      </c>
      <c r="H102" s="235">
        <v>4.0</v>
      </c>
      <c r="O102" s="4"/>
      <c r="P102" s="4"/>
      <c r="Q102" s="4"/>
      <c r="R102" s="4"/>
    </row>
    <row r="103">
      <c r="A103" s="325"/>
      <c r="B103" s="240"/>
      <c r="C103" s="240"/>
      <c r="D103" s="240"/>
      <c r="E103" s="243">
        <v>9.0</v>
      </c>
      <c r="F103" s="243">
        <f>F102-C99</f>
        <v>8.3125</v>
      </c>
      <c r="G103" s="243">
        <f t="shared" si="5"/>
        <v>17.75</v>
      </c>
      <c r="H103" s="235">
        <v>0.0</v>
      </c>
      <c r="O103" s="4"/>
      <c r="P103" s="4"/>
      <c r="Q103" s="4"/>
      <c r="R103" s="4"/>
    </row>
    <row r="104">
      <c r="A104" s="325"/>
      <c r="B104" s="240"/>
      <c r="C104" s="240"/>
      <c r="D104" s="240"/>
      <c r="E104" s="243">
        <v>10.0</v>
      </c>
      <c r="F104" s="243">
        <f>F103-C99</f>
        <v>7.125</v>
      </c>
      <c r="G104" s="243">
        <v>15.25</v>
      </c>
      <c r="H104" s="235">
        <v>4.0</v>
      </c>
      <c r="O104" s="4"/>
      <c r="P104" s="4"/>
      <c r="Q104" s="4"/>
      <c r="R104" s="4"/>
    </row>
    <row r="105">
      <c r="A105" s="325"/>
      <c r="B105" s="240"/>
      <c r="C105" s="240"/>
      <c r="D105" s="240"/>
      <c r="E105" s="243">
        <v>11.0</v>
      </c>
      <c r="F105" s="243">
        <f>F104-C99</f>
        <v>5.9375</v>
      </c>
      <c r="G105" s="243">
        <v>13.0</v>
      </c>
      <c r="H105" s="235">
        <v>2.5</v>
      </c>
      <c r="O105" s="4"/>
      <c r="P105" s="4"/>
      <c r="Q105" s="4"/>
      <c r="R105" s="4"/>
    </row>
    <row r="106">
      <c r="A106" s="325"/>
      <c r="B106" s="240"/>
      <c r="C106" s="240"/>
      <c r="D106" s="240"/>
      <c r="E106" s="243">
        <v>12.0</v>
      </c>
      <c r="F106" s="243">
        <f>F105-C99</f>
        <v>4.75</v>
      </c>
      <c r="G106" s="243">
        <v>9.0</v>
      </c>
      <c r="H106" s="235">
        <v>3.0</v>
      </c>
      <c r="O106" s="4"/>
      <c r="P106" s="4"/>
      <c r="Q106" s="4"/>
      <c r="R106" s="4"/>
    </row>
    <row r="107">
      <c r="A107" s="325"/>
      <c r="B107" s="240"/>
      <c r="C107" s="240"/>
      <c r="D107" s="240"/>
      <c r="E107" s="243">
        <v>13.0</v>
      </c>
      <c r="F107" s="243">
        <f>F106-C99</f>
        <v>3.5625</v>
      </c>
      <c r="G107" s="243">
        <v>6.25</v>
      </c>
      <c r="H107" s="235">
        <v>2.0</v>
      </c>
      <c r="O107" s="4"/>
      <c r="P107" s="4"/>
      <c r="Q107" s="4"/>
      <c r="R107" s="4"/>
    </row>
    <row r="108">
      <c r="A108" s="325"/>
      <c r="B108" s="240"/>
      <c r="C108" s="240"/>
      <c r="D108" s="240"/>
      <c r="E108" s="243">
        <v>14.0</v>
      </c>
      <c r="F108" s="243">
        <f>F107-C99</f>
        <v>2.375</v>
      </c>
      <c r="G108" s="243">
        <v>4.75</v>
      </c>
      <c r="H108" s="235">
        <v>2.5</v>
      </c>
      <c r="O108" s="4"/>
      <c r="P108" s="4"/>
      <c r="Q108" s="4"/>
      <c r="R108" s="4"/>
    </row>
    <row r="109">
      <c r="A109" s="325"/>
      <c r="B109" s="240"/>
      <c r="C109" s="240"/>
      <c r="D109" s="240"/>
      <c r="E109" s="243">
        <v>15.0</v>
      </c>
      <c r="F109" s="243">
        <f>F108-C99</f>
        <v>1.1875</v>
      </c>
      <c r="G109" s="243">
        <v>2.25</v>
      </c>
      <c r="H109" s="235">
        <v>3.0</v>
      </c>
      <c r="O109" s="4"/>
      <c r="P109" s="4"/>
      <c r="Q109" s="4"/>
      <c r="R109" s="4"/>
    </row>
    <row r="110">
      <c r="A110" s="325"/>
      <c r="B110" s="240"/>
      <c r="C110" s="240"/>
      <c r="D110" s="240"/>
      <c r="E110" s="243">
        <v>16.0</v>
      </c>
      <c r="F110" s="243">
        <f>F109-C99</f>
        <v>0</v>
      </c>
      <c r="G110" s="243">
        <v>0.0</v>
      </c>
      <c r="H110" s="235">
        <v>2.0</v>
      </c>
      <c r="O110" s="4"/>
      <c r="P110" s="4"/>
      <c r="Q110" s="4"/>
      <c r="R110" s="4"/>
    </row>
    <row r="111">
      <c r="G111" s="425" t="s">
        <v>793</v>
      </c>
      <c r="H111" s="432">
        <f>SUM(H94:H110)</f>
        <v>31.5</v>
      </c>
      <c r="O111" s="4"/>
      <c r="P111" s="4"/>
      <c r="Q111" s="4"/>
      <c r="R111" s="4"/>
    </row>
    <row r="112">
      <c r="G112" s="425" t="s">
        <v>794</v>
      </c>
      <c r="H112" s="426">
        <f>H111-C98</f>
        <v>12.5</v>
      </c>
      <c r="O112" s="4"/>
      <c r="P112" s="4"/>
      <c r="Q112" s="4"/>
      <c r="R112" s="4"/>
    </row>
    <row r="113">
      <c r="H113" s="379"/>
      <c r="O113" s="4"/>
      <c r="P113" s="4"/>
      <c r="Q113" s="4"/>
      <c r="R113" s="4"/>
    </row>
    <row r="114">
      <c r="A114" s="352" t="s">
        <v>627</v>
      </c>
      <c r="B114" s="353" t="s">
        <v>805</v>
      </c>
      <c r="C114" s="353"/>
      <c r="D114" s="353"/>
      <c r="E114" s="256"/>
      <c r="F114" s="256"/>
      <c r="G114" s="256"/>
      <c r="H114" s="379"/>
      <c r="O114" s="4"/>
      <c r="P114" s="4"/>
      <c r="Q114" s="4"/>
      <c r="R114" s="4"/>
    </row>
    <row r="115">
      <c r="A115" s="428"/>
      <c r="B115" s="355" t="s">
        <v>689</v>
      </c>
      <c r="C115" s="356">
        <v>44572.0</v>
      </c>
      <c r="D115" s="331"/>
      <c r="E115" s="355" t="s">
        <v>690</v>
      </c>
      <c r="F115" s="424" t="s">
        <v>692</v>
      </c>
      <c r="G115" s="424" t="s">
        <v>691</v>
      </c>
      <c r="H115" s="233" t="s">
        <v>791</v>
      </c>
      <c r="O115" s="4"/>
      <c r="P115" s="4"/>
      <c r="Q115" s="4"/>
      <c r="R115" s="4"/>
    </row>
    <row r="116">
      <c r="A116" s="428"/>
      <c r="B116" s="355" t="s">
        <v>694</v>
      </c>
      <c r="C116" s="356">
        <v>44583.0</v>
      </c>
      <c r="D116" s="331"/>
      <c r="E116" s="331">
        <v>0.0</v>
      </c>
      <c r="F116" s="336">
        <f>C120</f>
        <v>32</v>
      </c>
      <c r="G116" s="336">
        <v>32.0</v>
      </c>
      <c r="H116" s="235">
        <v>0.0</v>
      </c>
      <c r="O116" s="4"/>
      <c r="P116" s="4"/>
      <c r="Q116" s="4"/>
      <c r="R116" s="4"/>
    </row>
    <row r="117">
      <c r="A117" s="428"/>
      <c r="B117" s="355" t="s">
        <v>695</v>
      </c>
      <c r="C117" s="336">
        <f>C116-C115+1</f>
        <v>12</v>
      </c>
      <c r="D117" s="331"/>
      <c r="E117" s="331">
        <v>1.0</v>
      </c>
      <c r="F117" s="336">
        <f>F116-C121</f>
        <v>29.33333333</v>
      </c>
      <c r="G117" s="336">
        <v>32.0</v>
      </c>
      <c r="H117" s="235">
        <v>1.0</v>
      </c>
      <c r="O117" s="4"/>
      <c r="P117" s="4"/>
      <c r="Q117" s="4"/>
      <c r="R117" s="4"/>
    </row>
    <row r="118">
      <c r="A118" s="428"/>
      <c r="B118" s="355"/>
      <c r="C118" s="331"/>
      <c r="D118" s="331"/>
      <c r="E118" s="331">
        <v>2.0</v>
      </c>
      <c r="F118" s="336">
        <f>F117-C121</f>
        <v>26.66666667</v>
      </c>
      <c r="G118" s="336">
        <f t="shared" ref="G118:G119" si="6">G117</f>
        <v>32</v>
      </c>
      <c r="H118" s="235">
        <v>0.5</v>
      </c>
      <c r="O118" s="4"/>
      <c r="P118" s="4"/>
      <c r="Q118" s="4"/>
      <c r="R118" s="4"/>
    </row>
    <row r="119">
      <c r="A119" s="428"/>
      <c r="B119" s="424" t="s">
        <v>792</v>
      </c>
      <c r="C119" s="336">
        <v>33.0</v>
      </c>
      <c r="D119" s="331"/>
      <c r="E119" s="331">
        <v>3.0</v>
      </c>
      <c r="F119" s="336">
        <f>F118-C121</f>
        <v>24</v>
      </c>
      <c r="G119" s="336">
        <f t="shared" si="6"/>
        <v>32</v>
      </c>
      <c r="H119" s="235">
        <v>0.5</v>
      </c>
      <c r="O119" s="4"/>
      <c r="P119" s="4"/>
      <c r="Q119" s="4"/>
      <c r="R119" s="4"/>
    </row>
    <row r="120">
      <c r="A120" s="428"/>
      <c r="B120" s="355" t="s">
        <v>698</v>
      </c>
      <c r="C120" s="336">
        <v>32.0</v>
      </c>
      <c r="D120" s="331"/>
      <c r="E120" s="331">
        <v>4.0</v>
      </c>
      <c r="F120" s="336">
        <f>F119-C121</f>
        <v>21.33333333</v>
      </c>
      <c r="G120" s="336">
        <f>G119-1</f>
        <v>31</v>
      </c>
      <c r="H120" s="235">
        <v>1.0</v>
      </c>
      <c r="O120" s="4"/>
      <c r="P120" s="4"/>
      <c r="Q120" s="4"/>
      <c r="R120" s="4"/>
    </row>
    <row r="121">
      <c r="A121" s="428"/>
      <c r="B121" s="355" t="s">
        <v>699</v>
      </c>
      <c r="C121" s="336">
        <f>C120/C117</f>
        <v>2.666666667</v>
      </c>
      <c r="D121" s="331"/>
      <c r="E121" s="331">
        <v>5.0</v>
      </c>
      <c r="F121" s="336">
        <f>F120-C121</f>
        <v>18.66666667</v>
      </c>
      <c r="G121" s="336">
        <f>G120-2</f>
        <v>29</v>
      </c>
      <c r="H121" s="235">
        <v>2.0</v>
      </c>
      <c r="O121" s="4"/>
      <c r="P121" s="4"/>
      <c r="Q121" s="4"/>
      <c r="R121" s="4"/>
    </row>
    <row r="122">
      <c r="A122" s="428"/>
      <c r="B122" s="331"/>
      <c r="C122" s="331"/>
      <c r="D122" s="331"/>
      <c r="E122" s="336">
        <v>6.0</v>
      </c>
      <c r="F122" s="336">
        <f>F121-C121</f>
        <v>16</v>
      </c>
      <c r="G122" s="336">
        <f>G121-1</f>
        <v>28</v>
      </c>
      <c r="H122" s="235">
        <v>2.0</v>
      </c>
      <c r="O122" s="4"/>
      <c r="P122" s="4"/>
      <c r="Q122" s="4"/>
      <c r="R122" s="4"/>
    </row>
    <row r="123">
      <c r="A123" s="325"/>
      <c r="B123" s="240"/>
      <c r="C123" s="240"/>
      <c r="D123" s="240"/>
      <c r="E123" s="243">
        <v>7.0</v>
      </c>
      <c r="F123" s="243">
        <f>F122-C121</f>
        <v>13.33333333</v>
      </c>
      <c r="G123" s="3">
        <f>G122</f>
        <v>28</v>
      </c>
      <c r="H123" s="235">
        <v>0.0</v>
      </c>
      <c r="O123" s="4"/>
      <c r="P123" s="4"/>
      <c r="Q123" s="4"/>
      <c r="R123" s="4"/>
    </row>
    <row r="124">
      <c r="A124" s="325"/>
      <c r="B124" s="240"/>
      <c r="C124" s="240"/>
      <c r="D124" s="240"/>
      <c r="E124" s="243">
        <v>8.0</v>
      </c>
      <c r="F124" s="243">
        <f>F123-C121</f>
        <v>10.66666667</v>
      </c>
      <c r="G124" s="243">
        <f t="shared" ref="G124:G125" si="7">G123-1</f>
        <v>27</v>
      </c>
      <c r="H124" s="235">
        <v>1.0</v>
      </c>
      <c r="O124" s="4"/>
      <c r="P124" s="4"/>
      <c r="Q124" s="4"/>
      <c r="R124" s="4"/>
    </row>
    <row r="125">
      <c r="A125" s="325"/>
      <c r="B125" s="240"/>
      <c r="C125" s="240"/>
      <c r="D125" s="240"/>
      <c r="E125" s="243">
        <v>9.0</v>
      </c>
      <c r="F125" s="243">
        <f>F124-C121</f>
        <v>8</v>
      </c>
      <c r="G125" s="243">
        <f t="shared" si="7"/>
        <v>26</v>
      </c>
      <c r="H125" s="235">
        <v>1.5</v>
      </c>
      <c r="O125" s="4"/>
      <c r="P125" s="4"/>
      <c r="Q125" s="4"/>
      <c r="R125" s="4"/>
    </row>
    <row r="126">
      <c r="A126" s="325"/>
      <c r="B126" s="240"/>
      <c r="C126" s="240"/>
      <c r="D126" s="240"/>
      <c r="E126" s="243">
        <v>10.0</v>
      </c>
      <c r="F126" s="243">
        <f>F125-C121</f>
        <v>5.333333333</v>
      </c>
      <c r="G126" s="243">
        <f t="shared" ref="G126:G127" si="8">G125</f>
        <v>26</v>
      </c>
      <c r="H126" s="235">
        <v>0.0</v>
      </c>
      <c r="O126" s="4"/>
      <c r="P126" s="4"/>
      <c r="Q126" s="4"/>
      <c r="R126" s="4"/>
    </row>
    <row r="127">
      <c r="A127" s="325"/>
      <c r="B127" s="240"/>
      <c r="C127" s="240"/>
      <c r="D127" s="240"/>
      <c r="E127" s="243">
        <v>11.0</v>
      </c>
      <c r="F127" s="243">
        <f>F126-C121</f>
        <v>2.666666667</v>
      </c>
      <c r="G127" s="243">
        <f t="shared" si="8"/>
        <v>26</v>
      </c>
      <c r="H127" s="235">
        <v>0.5</v>
      </c>
      <c r="O127" s="4"/>
      <c r="P127" s="4"/>
      <c r="Q127" s="4"/>
      <c r="R127" s="4"/>
    </row>
    <row r="128">
      <c r="A128" s="325"/>
      <c r="B128" s="240"/>
      <c r="C128" s="240"/>
      <c r="D128" s="240"/>
      <c r="E128" s="243">
        <v>12.0</v>
      </c>
      <c r="F128" s="243">
        <f>F127-C121</f>
        <v>0</v>
      </c>
      <c r="G128" s="243">
        <f>G127-2</f>
        <v>24</v>
      </c>
      <c r="H128" s="235">
        <v>2.0</v>
      </c>
      <c r="O128" s="4"/>
      <c r="P128" s="4"/>
      <c r="Q128" s="4"/>
      <c r="R128" s="4"/>
    </row>
    <row r="129">
      <c r="G129" s="425" t="s">
        <v>793</v>
      </c>
      <c r="H129" s="438">
        <f>SUM(H116:H128)</f>
        <v>12</v>
      </c>
      <c r="O129" s="4"/>
      <c r="P129" s="4"/>
      <c r="Q129" s="4"/>
      <c r="R129" s="4"/>
    </row>
    <row r="130">
      <c r="G130" s="425" t="s">
        <v>794</v>
      </c>
      <c r="H130" s="426">
        <f>H129-C120</f>
        <v>-20</v>
      </c>
      <c r="O130" s="4"/>
      <c r="P130" s="4"/>
      <c r="Q130" s="4"/>
      <c r="R130" s="4"/>
    </row>
    <row r="131">
      <c r="H131" s="379"/>
      <c r="O131" s="4"/>
      <c r="P131" s="4"/>
      <c r="Q131" s="4"/>
      <c r="R131" s="4"/>
    </row>
    <row r="132">
      <c r="A132" s="439" t="s">
        <v>643</v>
      </c>
      <c r="B132" s="353" t="s">
        <v>805</v>
      </c>
      <c r="C132" s="353"/>
      <c r="D132" s="353"/>
      <c r="E132" s="256"/>
      <c r="F132" s="256"/>
      <c r="G132" s="256"/>
      <c r="H132" s="379"/>
      <c r="O132" s="4"/>
      <c r="P132" s="4"/>
      <c r="Q132" s="4"/>
      <c r="R132" s="4"/>
    </row>
    <row r="133">
      <c r="A133" s="428"/>
      <c r="B133" s="355" t="s">
        <v>689</v>
      </c>
      <c r="C133" s="356">
        <v>44586.0</v>
      </c>
      <c r="D133" s="331"/>
      <c r="E133" s="355" t="s">
        <v>690</v>
      </c>
      <c r="F133" s="424" t="s">
        <v>692</v>
      </c>
      <c r="G133" s="424" t="s">
        <v>691</v>
      </c>
      <c r="H133" s="233" t="s">
        <v>791</v>
      </c>
      <c r="O133" s="4"/>
      <c r="P133" s="4"/>
      <c r="Q133" s="4"/>
      <c r="R133" s="4"/>
    </row>
    <row r="134">
      <c r="A134" s="428"/>
      <c r="B134" s="355" t="s">
        <v>694</v>
      </c>
      <c r="C134" s="356">
        <v>44597.0</v>
      </c>
      <c r="D134" s="331"/>
      <c r="E134" s="331">
        <v>0.0</v>
      </c>
      <c r="F134" s="336">
        <f>C138</f>
        <v>20</v>
      </c>
      <c r="G134" s="336">
        <f>C138</f>
        <v>20</v>
      </c>
      <c r="H134" s="235">
        <v>0.0</v>
      </c>
      <c r="O134" s="4"/>
      <c r="P134" s="4"/>
      <c r="Q134" s="4"/>
      <c r="R134" s="4"/>
    </row>
    <row r="135">
      <c r="A135" s="428"/>
      <c r="B135" s="355" t="s">
        <v>695</v>
      </c>
      <c r="C135" s="336">
        <f>C134-C133+1</f>
        <v>12</v>
      </c>
      <c r="D135" s="331"/>
      <c r="E135" s="331">
        <v>1.0</v>
      </c>
      <c r="F135" s="336">
        <f>F134-C139</f>
        <v>18.33333333</v>
      </c>
      <c r="G135" s="336">
        <f t="shared" ref="G135:G137" si="9">G134-1</f>
        <v>19</v>
      </c>
      <c r="H135" s="235">
        <v>2.0</v>
      </c>
      <c r="O135" s="4"/>
      <c r="P135" s="4"/>
      <c r="Q135" s="4"/>
      <c r="R135" s="4"/>
    </row>
    <row r="136">
      <c r="A136" s="428"/>
      <c r="B136" s="355"/>
      <c r="C136" s="331"/>
      <c r="D136" s="331"/>
      <c r="E136" s="331">
        <v>2.0</v>
      </c>
      <c r="F136" s="336">
        <f>F135-C139</f>
        <v>16.66666667</v>
      </c>
      <c r="G136" s="336">
        <f t="shared" si="9"/>
        <v>18</v>
      </c>
      <c r="H136" s="235">
        <v>2.0</v>
      </c>
      <c r="O136" s="4"/>
      <c r="P136" s="4"/>
      <c r="Q136" s="4"/>
      <c r="R136" s="4"/>
    </row>
    <row r="137">
      <c r="A137" s="428"/>
      <c r="B137" s="424" t="s">
        <v>792</v>
      </c>
      <c r="C137" s="336">
        <v>23.0</v>
      </c>
      <c r="D137" s="331"/>
      <c r="E137" s="331">
        <v>3.0</v>
      </c>
      <c r="F137" s="336">
        <f>F136-C139</f>
        <v>15</v>
      </c>
      <c r="G137" s="336">
        <f t="shared" si="9"/>
        <v>17</v>
      </c>
      <c r="H137" s="235">
        <v>3.0</v>
      </c>
      <c r="O137" s="4"/>
      <c r="P137" s="4"/>
      <c r="Q137" s="4"/>
      <c r="R137" s="4"/>
    </row>
    <row r="138">
      <c r="A138" s="428"/>
      <c r="B138" s="355" t="s">
        <v>698</v>
      </c>
      <c r="C138" s="336">
        <v>20.0</v>
      </c>
      <c r="D138" s="331"/>
      <c r="E138" s="331">
        <v>4.0</v>
      </c>
      <c r="F138" s="336">
        <f>F137-C139</f>
        <v>13.33333333</v>
      </c>
      <c r="G138" s="336">
        <f>G137</f>
        <v>17</v>
      </c>
      <c r="H138" s="235">
        <v>0.0</v>
      </c>
      <c r="O138" s="4"/>
      <c r="P138" s="4"/>
      <c r="Q138" s="4"/>
      <c r="R138" s="4"/>
    </row>
    <row r="139">
      <c r="A139" s="428"/>
      <c r="B139" s="355" t="s">
        <v>699</v>
      </c>
      <c r="C139" s="336">
        <f>C138/C135</f>
        <v>1.666666667</v>
      </c>
      <c r="D139" s="331"/>
      <c r="E139" s="331">
        <v>5.0</v>
      </c>
      <c r="F139" s="336">
        <f>F138-C139</f>
        <v>11.66666667</v>
      </c>
      <c r="G139" s="336">
        <f>G138-1</f>
        <v>16</v>
      </c>
      <c r="H139" s="235">
        <v>1.5</v>
      </c>
      <c r="O139" s="4"/>
      <c r="P139" s="4"/>
      <c r="Q139" s="4"/>
      <c r="R139" s="4"/>
    </row>
    <row r="140">
      <c r="A140" s="428"/>
      <c r="B140" s="331"/>
      <c r="C140" s="331"/>
      <c r="D140" s="331"/>
      <c r="E140" s="336">
        <v>6.0</v>
      </c>
      <c r="F140" s="336">
        <f>F139-C139</f>
        <v>10</v>
      </c>
      <c r="G140" s="336">
        <f>G139-0.75</f>
        <v>15.25</v>
      </c>
      <c r="H140" s="235">
        <v>1.5</v>
      </c>
      <c r="O140" s="4"/>
      <c r="P140" s="4"/>
      <c r="Q140" s="4"/>
      <c r="R140" s="4"/>
    </row>
    <row r="141">
      <c r="A141" s="325"/>
      <c r="B141" s="240"/>
      <c r="C141" s="240"/>
      <c r="D141" s="240"/>
      <c r="E141" s="243">
        <v>7.0</v>
      </c>
      <c r="F141" s="243">
        <f>F140-C139</f>
        <v>8.333333333</v>
      </c>
      <c r="G141" s="3">
        <f>G140-0.5</f>
        <v>14.75</v>
      </c>
      <c r="H141" s="235">
        <v>1.5</v>
      </c>
      <c r="O141" s="4"/>
      <c r="P141" s="4"/>
      <c r="Q141" s="4"/>
      <c r="R141" s="4"/>
    </row>
    <row r="142">
      <c r="A142" s="325"/>
      <c r="B142" s="240"/>
      <c r="C142" s="240"/>
      <c r="D142" s="240"/>
      <c r="E142" s="243">
        <v>8.0</v>
      </c>
      <c r="F142" s="243">
        <f>F141-C139</f>
        <v>6.666666667</v>
      </c>
      <c r="G142" s="243">
        <f>G141-0.25</f>
        <v>14.5</v>
      </c>
      <c r="H142" s="235">
        <v>1.0</v>
      </c>
      <c r="O142" s="4"/>
      <c r="P142" s="4"/>
      <c r="Q142" s="4"/>
      <c r="R142" s="4"/>
    </row>
    <row r="143">
      <c r="A143" s="325"/>
      <c r="B143" s="240"/>
      <c r="C143" s="240"/>
      <c r="D143" s="240"/>
      <c r="E143" s="243">
        <v>9.0</v>
      </c>
      <c r="F143" s="243">
        <f>F142-C139</f>
        <v>5</v>
      </c>
      <c r="G143" s="243">
        <f>G142-1.5</f>
        <v>13</v>
      </c>
      <c r="H143" s="235">
        <v>2.5</v>
      </c>
      <c r="O143" s="4"/>
      <c r="P143" s="4"/>
      <c r="Q143" s="4"/>
      <c r="R143" s="4"/>
    </row>
    <row r="144">
      <c r="A144" s="325"/>
      <c r="B144" s="240"/>
      <c r="C144" s="240"/>
      <c r="D144" s="240"/>
      <c r="E144" s="243">
        <v>10.0</v>
      </c>
      <c r="F144" s="243">
        <f>F143-C139</f>
        <v>3.333333333</v>
      </c>
      <c r="G144" s="243">
        <f t="shared" ref="G144:G145" si="10">G143-1</f>
        <v>12</v>
      </c>
      <c r="H144" s="235">
        <v>1.0</v>
      </c>
      <c r="O144" s="4"/>
      <c r="P144" s="4"/>
      <c r="Q144" s="4"/>
      <c r="R144" s="4"/>
    </row>
    <row r="145">
      <c r="A145" s="325"/>
      <c r="B145" s="240"/>
      <c r="C145" s="240"/>
      <c r="D145" s="240"/>
      <c r="E145" s="243">
        <v>11.0</v>
      </c>
      <c r="F145" s="243">
        <f>F144-C139</f>
        <v>1.666666667</v>
      </c>
      <c r="G145" s="243">
        <f t="shared" si="10"/>
        <v>11</v>
      </c>
      <c r="H145" s="235">
        <v>1.0</v>
      </c>
      <c r="O145" s="4"/>
      <c r="P145" s="4"/>
      <c r="Q145" s="4"/>
      <c r="R145" s="4"/>
    </row>
    <row r="146">
      <c r="A146" s="325"/>
      <c r="B146" s="240"/>
      <c r="C146" s="240"/>
      <c r="D146" s="240"/>
      <c r="E146" s="243">
        <v>12.0</v>
      </c>
      <c r="F146" s="243">
        <f>F145-C139</f>
        <v>0</v>
      </c>
      <c r="G146" s="243">
        <f>G145</f>
        <v>11</v>
      </c>
      <c r="H146" s="235">
        <v>0.0</v>
      </c>
      <c r="O146" s="4"/>
      <c r="P146" s="4"/>
      <c r="Q146" s="4"/>
      <c r="R146" s="4"/>
    </row>
    <row r="147">
      <c r="G147" s="425" t="s">
        <v>793</v>
      </c>
      <c r="H147" s="438">
        <f>SUM(H134:H146)</f>
        <v>17</v>
      </c>
      <c r="O147" s="4"/>
      <c r="P147" s="4"/>
      <c r="Q147" s="4"/>
      <c r="R147" s="4"/>
    </row>
    <row r="148">
      <c r="G148" s="425" t="s">
        <v>794</v>
      </c>
      <c r="H148" s="426">
        <f>H147-C138</f>
        <v>-3</v>
      </c>
      <c r="O148" s="4"/>
      <c r="P148" s="4"/>
      <c r="Q148" s="4"/>
      <c r="R148" s="4"/>
    </row>
    <row r="149">
      <c r="H149" s="379"/>
      <c r="O149" s="4"/>
      <c r="P149" s="4"/>
      <c r="Q149" s="4"/>
      <c r="R149" s="4"/>
    </row>
    <row r="150">
      <c r="A150" s="427" t="s">
        <v>649</v>
      </c>
      <c r="B150" s="353" t="s">
        <v>805</v>
      </c>
      <c r="C150" s="353"/>
      <c r="D150" s="353"/>
      <c r="E150" s="256"/>
      <c r="F150" s="256"/>
      <c r="G150" s="256"/>
      <c r="H150" s="379"/>
      <c r="O150" s="4"/>
      <c r="P150" s="4"/>
      <c r="Q150" s="4"/>
      <c r="R150" s="4"/>
    </row>
    <row r="151">
      <c r="A151" s="428"/>
      <c r="B151" s="355" t="s">
        <v>689</v>
      </c>
      <c r="C151" s="356">
        <v>44600.0</v>
      </c>
      <c r="D151" s="331"/>
      <c r="E151" s="355" t="s">
        <v>690</v>
      </c>
      <c r="F151" s="424" t="s">
        <v>692</v>
      </c>
      <c r="G151" s="424" t="s">
        <v>691</v>
      </c>
      <c r="H151" s="233" t="s">
        <v>791</v>
      </c>
      <c r="O151" s="4"/>
      <c r="P151" s="4"/>
      <c r="Q151" s="4"/>
      <c r="R151" s="4"/>
    </row>
    <row r="152">
      <c r="A152" s="428"/>
      <c r="B152" s="355" t="s">
        <v>694</v>
      </c>
      <c r="C152" s="356">
        <v>44611.0</v>
      </c>
      <c r="D152" s="331"/>
      <c r="E152" s="331">
        <v>0.0</v>
      </c>
      <c r="F152" s="336">
        <f>C156</f>
        <v>18.5</v>
      </c>
      <c r="G152" s="336">
        <f>C156</f>
        <v>18.5</v>
      </c>
      <c r="H152" s="235">
        <v>0.0</v>
      </c>
      <c r="O152" s="4"/>
      <c r="P152" s="4"/>
      <c r="Q152" s="4"/>
      <c r="R152" s="4"/>
    </row>
    <row r="153">
      <c r="A153" s="428"/>
      <c r="B153" s="355" t="s">
        <v>695</v>
      </c>
      <c r="C153" s="336">
        <f>C152-C151+1</f>
        <v>12</v>
      </c>
      <c r="D153" s="331"/>
      <c r="E153" s="331">
        <v>1.0</v>
      </c>
      <c r="F153" s="336">
        <f>F152-C157</f>
        <v>16.95833333</v>
      </c>
      <c r="G153" s="336">
        <f>G152-0.5</f>
        <v>18</v>
      </c>
      <c r="H153" s="336">
        <v>2.0</v>
      </c>
      <c r="O153" s="4"/>
      <c r="P153" s="4"/>
      <c r="Q153" s="4"/>
      <c r="R153" s="4"/>
    </row>
    <row r="154">
      <c r="A154" s="428"/>
      <c r="B154" s="355"/>
      <c r="C154" s="331"/>
      <c r="D154" s="331"/>
      <c r="E154" s="331">
        <v>2.0</v>
      </c>
      <c r="F154" s="336">
        <f>F153-C157</f>
        <v>15.41666667</v>
      </c>
      <c r="G154" s="336">
        <f>G153-1</f>
        <v>17</v>
      </c>
      <c r="H154" s="336">
        <v>2.0</v>
      </c>
      <c r="O154" s="4"/>
      <c r="P154" s="4"/>
      <c r="Q154" s="4"/>
      <c r="R154" s="4"/>
    </row>
    <row r="155">
      <c r="A155" s="428"/>
      <c r="B155" s="424" t="s">
        <v>792</v>
      </c>
      <c r="C155" s="336">
        <v>20.0</v>
      </c>
      <c r="D155" s="331"/>
      <c r="E155" s="331">
        <v>3.0</v>
      </c>
      <c r="F155" s="336">
        <f>F154-C157</f>
        <v>13.875</v>
      </c>
      <c r="G155" s="336">
        <f>G154-0.75</f>
        <v>16.25</v>
      </c>
      <c r="H155" s="336">
        <v>1.5</v>
      </c>
      <c r="O155" s="4"/>
      <c r="P155" s="4"/>
      <c r="Q155" s="4"/>
      <c r="R155" s="4"/>
    </row>
    <row r="156">
      <c r="A156" s="428"/>
      <c r="B156" s="355" t="s">
        <v>698</v>
      </c>
      <c r="C156" s="336">
        <v>18.5</v>
      </c>
      <c r="D156" s="331"/>
      <c r="E156" s="331">
        <v>4.0</v>
      </c>
      <c r="F156" s="336">
        <f>F155-C157</f>
        <v>12.33333333</v>
      </c>
      <c r="G156" s="336">
        <f>G155-0.5</f>
        <v>15.75</v>
      </c>
      <c r="H156" s="336">
        <v>1.0</v>
      </c>
      <c r="O156" s="4"/>
      <c r="P156" s="4"/>
      <c r="Q156" s="4"/>
      <c r="R156" s="4"/>
    </row>
    <row r="157">
      <c r="A157" s="428"/>
      <c r="B157" s="355" t="s">
        <v>699</v>
      </c>
      <c r="C157" s="336">
        <f>C156/C153</f>
        <v>1.541666667</v>
      </c>
      <c r="D157" s="331"/>
      <c r="E157" s="331">
        <v>5.0</v>
      </c>
      <c r="F157" s="336">
        <f>F156-C157</f>
        <v>10.79166667</v>
      </c>
      <c r="G157" s="336">
        <f>G156-1</f>
        <v>14.75</v>
      </c>
      <c r="H157" s="336">
        <v>1.5</v>
      </c>
      <c r="O157" s="4"/>
      <c r="P157" s="4"/>
      <c r="Q157" s="4"/>
      <c r="R157" s="4"/>
    </row>
    <row r="158">
      <c r="A158" s="428"/>
      <c r="B158" s="331"/>
      <c r="C158" s="331"/>
      <c r="D158" s="331"/>
      <c r="E158" s="336">
        <v>6.0</v>
      </c>
      <c r="F158" s="336">
        <f>F157-C157</f>
        <v>9.25</v>
      </c>
      <c r="G158" s="336">
        <f t="shared" ref="G158:G159" si="11">G157-0.5</f>
        <v>14.25</v>
      </c>
      <c r="H158" s="336">
        <v>2.0</v>
      </c>
      <c r="O158" s="4"/>
      <c r="P158" s="4"/>
      <c r="Q158" s="4"/>
      <c r="R158" s="4"/>
    </row>
    <row r="159">
      <c r="A159" s="325"/>
      <c r="B159" s="240"/>
      <c r="C159" s="240"/>
      <c r="D159" s="240"/>
      <c r="E159" s="243">
        <v>7.0</v>
      </c>
      <c r="F159" s="243">
        <f>F158-C157</f>
        <v>7.708333333</v>
      </c>
      <c r="G159" s="336">
        <f t="shared" si="11"/>
        <v>13.75</v>
      </c>
      <c r="H159" s="440">
        <v>2.0</v>
      </c>
      <c r="O159" s="4"/>
      <c r="P159" s="4"/>
      <c r="Q159" s="4"/>
      <c r="R159" s="4"/>
    </row>
    <row r="160">
      <c r="A160" s="325"/>
      <c r="B160" s="240"/>
      <c r="C160" s="240"/>
      <c r="D160" s="240"/>
      <c r="E160" s="243">
        <v>8.0</v>
      </c>
      <c r="F160" s="243">
        <f>F159-C157</f>
        <v>6.166666667</v>
      </c>
      <c r="G160" s="336">
        <f>G159-1.5</f>
        <v>12.25</v>
      </c>
      <c r="H160" s="243">
        <v>1.0</v>
      </c>
      <c r="O160" s="4"/>
      <c r="P160" s="4"/>
      <c r="Q160" s="4"/>
      <c r="R160" s="4"/>
    </row>
    <row r="161">
      <c r="A161" s="325"/>
      <c r="B161" s="240"/>
      <c r="C161" s="240"/>
      <c r="D161" s="240"/>
      <c r="E161" s="243">
        <v>9.0</v>
      </c>
      <c r="F161" s="243">
        <f>F160-C157</f>
        <v>4.625</v>
      </c>
      <c r="G161" s="336">
        <f>G160-0.5</f>
        <v>11.75</v>
      </c>
      <c r="H161" s="243">
        <v>0.75</v>
      </c>
      <c r="O161" s="4"/>
      <c r="P161" s="4"/>
      <c r="Q161" s="4"/>
      <c r="R161" s="4"/>
    </row>
    <row r="162">
      <c r="A162" s="325"/>
      <c r="B162" s="240"/>
      <c r="C162" s="240"/>
      <c r="D162" s="240"/>
      <c r="E162" s="243">
        <v>10.0</v>
      </c>
      <c r="F162" s="243">
        <f>F161-C157</f>
        <v>3.083333333</v>
      </c>
      <c r="G162" s="336">
        <f t="shared" ref="G162:G163" si="12">G161-2</f>
        <v>9.75</v>
      </c>
      <c r="H162" s="243">
        <v>1.5</v>
      </c>
      <c r="O162" s="4"/>
      <c r="P162" s="4"/>
      <c r="Q162" s="4"/>
      <c r="R162" s="4"/>
    </row>
    <row r="163">
      <c r="A163" s="325"/>
      <c r="B163" s="240"/>
      <c r="C163" s="240"/>
      <c r="D163" s="240"/>
      <c r="E163" s="243">
        <v>11.0</v>
      </c>
      <c r="F163" s="243">
        <f>F162-C157</f>
        <v>1.541666667</v>
      </c>
      <c r="G163" s="336">
        <f t="shared" si="12"/>
        <v>7.75</v>
      </c>
      <c r="H163" s="243">
        <v>2.0</v>
      </c>
      <c r="O163" s="4"/>
      <c r="P163" s="4"/>
      <c r="Q163" s="4"/>
      <c r="R163" s="4"/>
    </row>
    <row r="164">
      <c r="A164" s="325"/>
      <c r="B164" s="240"/>
      <c r="C164" s="240"/>
      <c r="D164" s="240"/>
      <c r="E164" s="243">
        <v>12.0</v>
      </c>
      <c r="F164" s="243">
        <f>F163-C157</f>
        <v>0</v>
      </c>
      <c r="G164" s="336">
        <f>G163-0.5</f>
        <v>7.25</v>
      </c>
      <c r="H164" s="243">
        <v>0.5</v>
      </c>
      <c r="O164" s="4"/>
      <c r="P164" s="4"/>
      <c r="Q164" s="4"/>
      <c r="R164" s="4"/>
    </row>
    <row r="165">
      <c r="G165" s="425" t="s">
        <v>793</v>
      </c>
      <c r="H165" s="438">
        <f>SUM(H152:H164)</f>
        <v>17.75</v>
      </c>
      <c r="O165" s="4"/>
      <c r="P165" s="4"/>
      <c r="Q165" s="4"/>
      <c r="R165" s="4"/>
    </row>
    <row r="166">
      <c r="G166" s="425" t="s">
        <v>794</v>
      </c>
      <c r="H166" s="426">
        <f>H165-C156</f>
        <v>-0.75</v>
      </c>
      <c r="O166" s="4"/>
      <c r="P166" s="4"/>
      <c r="Q166" s="4"/>
      <c r="R166" s="4"/>
    </row>
    <row r="167">
      <c r="H167" s="379"/>
      <c r="O167" s="4"/>
      <c r="P167" s="4"/>
      <c r="Q167" s="4"/>
      <c r="R167" s="4"/>
    </row>
    <row r="168">
      <c r="A168" s="433" t="s">
        <v>651</v>
      </c>
      <c r="B168" s="353" t="s">
        <v>806</v>
      </c>
      <c r="C168" s="385"/>
      <c r="D168" s="353"/>
      <c r="E168" s="256"/>
      <c r="F168" s="256"/>
      <c r="G168" s="256"/>
      <c r="H168" s="379"/>
      <c r="O168" s="4"/>
      <c r="P168" s="4"/>
      <c r="Q168" s="4"/>
      <c r="R168" s="4"/>
    </row>
    <row r="169">
      <c r="A169" s="428"/>
      <c r="B169" s="355" t="s">
        <v>689</v>
      </c>
      <c r="C169" s="356">
        <v>44614.0</v>
      </c>
      <c r="D169" s="331"/>
      <c r="E169" s="355" t="s">
        <v>690</v>
      </c>
      <c r="F169" s="424" t="s">
        <v>692</v>
      </c>
      <c r="G169" s="424" t="s">
        <v>691</v>
      </c>
      <c r="H169" s="233" t="s">
        <v>791</v>
      </c>
      <c r="O169" s="4"/>
      <c r="P169" s="4"/>
      <c r="Q169" s="4"/>
      <c r="R169" s="4"/>
    </row>
    <row r="170">
      <c r="A170" s="428"/>
      <c r="B170" s="355" t="s">
        <v>694</v>
      </c>
      <c r="C170" s="356">
        <v>44625.0</v>
      </c>
      <c r="D170" s="331"/>
      <c r="E170" s="331">
        <v>0.0</v>
      </c>
      <c r="F170" s="336">
        <f>C174</f>
        <v>18.25</v>
      </c>
      <c r="G170" s="336">
        <f>C174</f>
        <v>18.25</v>
      </c>
      <c r="H170" s="235">
        <v>0.0</v>
      </c>
      <c r="O170" s="4"/>
      <c r="P170" s="4"/>
      <c r="Q170" s="4"/>
      <c r="R170" s="4"/>
    </row>
    <row r="171">
      <c r="A171" s="428"/>
      <c r="B171" s="355" t="s">
        <v>695</v>
      </c>
      <c r="C171" s="336">
        <f>C170-C169+1</f>
        <v>12</v>
      </c>
      <c r="D171" s="331"/>
      <c r="E171" s="331">
        <v>1.0</v>
      </c>
      <c r="F171" s="336">
        <f>F170-C175</f>
        <v>16.72916667</v>
      </c>
      <c r="G171" s="336">
        <f>G170-2</f>
        <v>16.25</v>
      </c>
      <c r="H171" s="437">
        <v>2.0</v>
      </c>
      <c r="O171" s="4"/>
      <c r="P171" s="4"/>
      <c r="Q171" s="4"/>
      <c r="R171" s="4"/>
    </row>
    <row r="172">
      <c r="A172" s="428"/>
      <c r="B172" s="355"/>
      <c r="C172" s="331"/>
      <c r="D172" s="331"/>
      <c r="E172" s="331">
        <v>2.0</v>
      </c>
      <c r="F172" s="336">
        <f>F171-C175</f>
        <v>15.20833333</v>
      </c>
      <c r="G172" s="336">
        <f>G171-1</f>
        <v>15.25</v>
      </c>
      <c r="H172" s="336">
        <v>3.0</v>
      </c>
      <c r="O172" s="4"/>
      <c r="P172" s="4"/>
      <c r="Q172" s="4"/>
      <c r="R172" s="4"/>
    </row>
    <row r="173">
      <c r="A173" s="428"/>
      <c r="B173" s="424" t="s">
        <v>792</v>
      </c>
      <c r="C173" s="336">
        <v>20.0</v>
      </c>
      <c r="D173" s="331"/>
      <c r="E173" s="331">
        <v>3.0</v>
      </c>
      <c r="F173" s="336">
        <f>F172-C175</f>
        <v>13.6875</v>
      </c>
      <c r="G173" s="336">
        <f t="shared" ref="G173:G174" si="13">G172-2</f>
        <v>13.25</v>
      </c>
      <c r="H173" s="336">
        <v>2.0</v>
      </c>
      <c r="O173" s="4"/>
      <c r="P173" s="4"/>
      <c r="Q173" s="4"/>
      <c r="R173" s="4"/>
    </row>
    <row r="174">
      <c r="A174" s="428"/>
      <c r="B174" s="355" t="s">
        <v>698</v>
      </c>
      <c r="C174" s="336">
        <v>18.25</v>
      </c>
      <c r="D174" s="331"/>
      <c r="E174" s="331">
        <v>4.0</v>
      </c>
      <c r="F174" s="336">
        <f>F173-C175</f>
        <v>12.16666667</v>
      </c>
      <c r="G174" s="336">
        <f t="shared" si="13"/>
        <v>11.25</v>
      </c>
      <c r="H174" s="336">
        <v>2.0</v>
      </c>
      <c r="O174" s="4"/>
      <c r="P174" s="4"/>
      <c r="Q174" s="4"/>
      <c r="R174" s="4"/>
    </row>
    <row r="175">
      <c r="A175" s="428"/>
      <c r="B175" s="355" t="s">
        <v>699</v>
      </c>
      <c r="C175" s="336">
        <f>C174/C171</f>
        <v>1.520833333</v>
      </c>
      <c r="D175" s="331"/>
      <c r="E175" s="331">
        <v>5.0</v>
      </c>
      <c r="F175" s="336">
        <f>F174-C175</f>
        <v>10.64583333</v>
      </c>
      <c r="G175" s="336">
        <f>G174</f>
        <v>11.25</v>
      </c>
      <c r="H175" s="336">
        <v>0.0</v>
      </c>
      <c r="O175" s="4"/>
      <c r="P175" s="4"/>
      <c r="Q175" s="4"/>
      <c r="R175" s="4"/>
    </row>
    <row r="176">
      <c r="A176" s="428"/>
      <c r="B176" s="331"/>
      <c r="C176" s="331"/>
      <c r="D176" s="331"/>
      <c r="E176" s="336">
        <v>6.0</v>
      </c>
      <c r="F176" s="336">
        <f>F175-C175</f>
        <v>9.125</v>
      </c>
      <c r="G176" s="336">
        <f>G175-2</f>
        <v>9.25</v>
      </c>
      <c r="H176" s="336">
        <v>3.0</v>
      </c>
      <c r="O176" s="4"/>
      <c r="P176" s="4"/>
      <c r="Q176" s="4"/>
      <c r="R176" s="4"/>
    </row>
    <row r="177">
      <c r="A177" s="325"/>
      <c r="B177" s="240"/>
      <c r="C177" s="240"/>
      <c r="D177" s="240"/>
      <c r="E177" s="243">
        <v>7.0</v>
      </c>
      <c r="F177" s="243">
        <f>F176-C175</f>
        <v>7.604166667</v>
      </c>
      <c r="G177" s="336">
        <f t="shared" ref="G177:G178" si="14">G176-1</f>
        <v>8.25</v>
      </c>
      <c r="H177" s="336">
        <v>2.5</v>
      </c>
      <c r="O177" s="4"/>
      <c r="P177" s="4"/>
      <c r="Q177" s="4"/>
      <c r="R177" s="4"/>
    </row>
    <row r="178">
      <c r="A178" s="325"/>
      <c r="B178" s="240"/>
      <c r="C178" s="240"/>
      <c r="D178" s="240"/>
      <c r="E178" s="243">
        <v>8.0</v>
      </c>
      <c r="F178" s="243">
        <f>F177-C175</f>
        <v>6.083333333</v>
      </c>
      <c r="G178" s="336">
        <f t="shared" si="14"/>
        <v>7.25</v>
      </c>
      <c r="H178" s="440">
        <v>2.0</v>
      </c>
      <c r="O178" s="4"/>
      <c r="P178" s="4"/>
      <c r="Q178" s="4"/>
      <c r="R178" s="4"/>
    </row>
    <row r="179">
      <c r="A179" s="325"/>
      <c r="B179" s="240"/>
      <c r="C179" s="240"/>
      <c r="D179" s="240"/>
      <c r="E179" s="243">
        <v>9.0</v>
      </c>
      <c r="F179" s="243">
        <f>F178-C175</f>
        <v>4.5625</v>
      </c>
      <c r="G179" s="336">
        <f>G178-2</f>
        <v>5.25</v>
      </c>
      <c r="H179" s="243">
        <v>4.0</v>
      </c>
      <c r="O179" s="4"/>
      <c r="P179" s="4"/>
      <c r="Q179" s="4"/>
      <c r="R179" s="4"/>
    </row>
    <row r="180">
      <c r="A180" s="325"/>
      <c r="B180" s="240"/>
      <c r="C180" s="240"/>
      <c r="D180" s="240"/>
      <c r="E180" s="243">
        <v>10.0</v>
      </c>
      <c r="F180" s="243">
        <f>F179-C175</f>
        <v>3.041666667</v>
      </c>
      <c r="G180" s="336">
        <f t="shared" ref="G180:G181" si="15">G179-1</f>
        <v>4.25</v>
      </c>
      <c r="H180" s="243">
        <v>4.0</v>
      </c>
      <c r="O180" s="4"/>
      <c r="P180" s="4"/>
      <c r="Q180" s="4"/>
      <c r="R180" s="4"/>
    </row>
    <row r="181">
      <c r="A181" s="325"/>
      <c r="B181" s="240"/>
      <c r="C181" s="240"/>
      <c r="D181" s="240"/>
      <c r="E181" s="243">
        <v>11.0</v>
      </c>
      <c r="F181" s="243">
        <f>F180-C175</f>
        <v>1.520833333</v>
      </c>
      <c r="G181" s="336">
        <f t="shared" si="15"/>
        <v>3.25</v>
      </c>
      <c r="H181" s="243">
        <v>2.0</v>
      </c>
      <c r="O181" s="4"/>
      <c r="P181" s="4"/>
      <c r="Q181" s="4"/>
      <c r="R181" s="4"/>
    </row>
    <row r="182">
      <c r="A182" s="325"/>
      <c r="B182" s="240"/>
      <c r="C182" s="240"/>
      <c r="D182" s="240"/>
      <c r="E182" s="243">
        <v>12.0</v>
      </c>
      <c r="F182" s="243">
        <f>F181-C175</f>
        <v>0</v>
      </c>
      <c r="G182" s="336">
        <f>G181-2</f>
        <v>1.25</v>
      </c>
      <c r="H182" s="243">
        <v>4.0</v>
      </c>
      <c r="O182" s="4"/>
      <c r="P182" s="4"/>
      <c r="Q182" s="4"/>
      <c r="R182" s="4"/>
    </row>
    <row r="183">
      <c r="G183" s="425" t="s">
        <v>793</v>
      </c>
      <c r="H183" s="438">
        <f>SUM(H170:H182)</f>
        <v>30.5</v>
      </c>
      <c r="O183" s="4"/>
      <c r="P183" s="4"/>
      <c r="Q183" s="4"/>
      <c r="R183" s="4"/>
    </row>
    <row r="184">
      <c r="G184" s="425" t="s">
        <v>794</v>
      </c>
      <c r="H184" s="426">
        <f>H183-C174</f>
        <v>12.25</v>
      </c>
      <c r="O184" s="4"/>
      <c r="P184" s="4"/>
      <c r="Q184" s="4"/>
      <c r="R184" s="4"/>
    </row>
    <row r="185">
      <c r="H185" s="379"/>
      <c r="O185" s="4"/>
      <c r="P185" s="4"/>
      <c r="Q185" s="4"/>
      <c r="R185" s="4"/>
    </row>
    <row r="186">
      <c r="A186" s="434" t="s">
        <v>661</v>
      </c>
      <c r="B186" s="353" t="s">
        <v>807</v>
      </c>
      <c r="C186" s="385"/>
      <c r="D186" s="353"/>
      <c r="E186" s="256"/>
      <c r="F186" s="256"/>
      <c r="G186" s="256"/>
      <c r="H186" s="379"/>
      <c r="O186" s="4"/>
      <c r="P186" s="4"/>
      <c r="Q186" s="4"/>
      <c r="R186" s="4"/>
    </row>
    <row r="187">
      <c r="A187" s="428"/>
      <c r="B187" s="355" t="s">
        <v>689</v>
      </c>
      <c r="C187" s="356">
        <v>44628.0</v>
      </c>
      <c r="D187" s="331"/>
      <c r="E187" s="355" t="s">
        <v>690</v>
      </c>
      <c r="F187" s="424" t="s">
        <v>692</v>
      </c>
      <c r="G187" s="424" t="s">
        <v>691</v>
      </c>
      <c r="H187" s="233" t="s">
        <v>791</v>
      </c>
      <c r="O187" s="4"/>
      <c r="P187" s="4"/>
      <c r="Q187" s="4"/>
      <c r="R187" s="4"/>
    </row>
    <row r="188">
      <c r="A188" s="428"/>
      <c r="B188" s="355" t="s">
        <v>694</v>
      </c>
      <c r="C188" s="356">
        <v>44639.0</v>
      </c>
      <c r="D188" s="331"/>
      <c r="E188" s="331">
        <v>0.0</v>
      </c>
      <c r="F188" s="336">
        <f>C192</f>
        <v>12.25</v>
      </c>
      <c r="G188" s="336">
        <f>C192</f>
        <v>12.25</v>
      </c>
      <c r="H188" s="235">
        <v>0.0</v>
      </c>
      <c r="O188" s="4"/>
      <c r="P188" s="4"/>
      <c r="Q188" s="4"/>
      <c r="R188" s="4"/>
    </row>
    <row r="189">
      <c r="A189" s="428"/>
      <c r="B189" s="355" t="s">
        <v>695</v>
      </c>
      <c r="C189" s="336">
        <f>C188-C187+1</f>
        <v>12</v>
      </c>
      <c r="D189" s="331"/>
      <c r="E189" s="331">
        <v>1.0</v>
      </c>
      <c r="F189" s="336">
        <f>F188-C193</f>
        <v>11.22916667</v>
      </c>
      <c r="G189" s="336">
        <f>G188-0.25</f>
        <v>12</v>
      </c>
      <c r="H189" s="437">
        <v>2.0</v>
      </c>
      <c r="O189" s="4"/>
      <c r="P189" s="4"/>
      <c r="Q189" s="4"/>
      <c r="R189" s="4"/>
    </row>
    <row r="190">
      <c r="A190" s="428"/>
      <c r="B190" s="355"/>
      <c r="C190" s="331"/>
      <c r="D190" s="331"/>
      <c r="E190" s="331">
        <v>2.0</v>
      </c>
      <c r="F190" s="336">
        <f>F189-C193</f>
        <v>10.20833333</v>
      </c>
      <c r="G190" s="336">
        <f>G189-0.5</f>
        <v>11.5</v>
      </c>
      <c r="H190" s="336">
        <v>2.0</v>
      </c>
      <c r="O190" s="4"/>
      <c r="P190" s="4"/>
      <c r="Q190" s="4"/>
      <c r="R190" s="4"/>
    </row>
    <row r="191">
      <c r="A191" s="428"/>
      <c r="B191" s="424" t="s">
        <v>792</v>
      </c>
      <c r="C191" s="336">
        <v>16.0</v>
      </c>
      <c r="D191" s="331"/>
      <c r="E191" s="331">
        <v>3.0</v>
      </c>
      <c r="F191" s="336">
        <f>F190-C193</f>
        <v>9.1875</v>
      </c>
      <c r="G191" s="336">
        <f t="shared" ref="G191:G196" si="16">G190-1</f>
        <v>10.5</v>
      </c>
      <c r="H191" s="336">
        <v>2.0</v>
      </c>
      <c r="O191" s="4"/>
      <c r="P191" s="4"/>
      <c r="Q191" s="4"/>
      <c r="R191" s="4"/>
    </row>
    <row r="192">
      <c r="A192" s="428"/>
      <c r="B192" s="355" t="s">
        <v>698</v>
      </c>
      <c r="C192" s="336">
        <v>12.25</v>
      </c>
      <c r="D192" s="331"/>
      <c r="E192" s="331">
        <v>4.0</v>
      </c>
      <c r="F192" s="336">
        <f>F191-C193</f>
        <v>8.166666667</v>
      </c>
      <c r="G192" s="336">
        <f t="shared" si="16"/>
        <v>9.5</v>
      </c>
      <c r="H192" s="336">
        <v>1.5</v>
      </c>
      <c r="O192" s="4"/>
      <c r="P192" s="4"/>
      <c r="Q192" s="4"/>
      <c r="R192" s="4"/>
    </row>
    <row r="193">
      <c r="A193" s="428"/>
      <c r="B193" s="355" t="s">
        <v>699</v>
      </c>
      <c r="C193" s="336">
        <f>C192/C189</f>
        <v>1.020833333</v>
      </c>
      <c r="D193" s="331"/>
      <c r="E193" s="331">
        <v>5.0</v>
      </c>
      <c r="F193" s="336">
        <f>F192-C193</f>
        <v>7.145833333</v>
      </c>
      <c r="G193" s="336">
        <f t="shared" si="16"/>
        <v>8.5</v>
      </c>
      <c r="H193" s="336">
        <v>1.5</v>
      </c>
      <c r="O193" s="4"/>
      <c r="P193" s="4"/>
      <c r="Q193" s="4"/>
      <c r="R193" s="4"/>
    </row>
    <row r="194">
      <c r="A194" s="428"/>
      <c r="B194" s="331"/>
      <c r="C194" s="331"/>
      <c r="D194" s="331"/>
      <c r="E194" s="336">
        <v>6.0</v>
      </c>
      <c r="F194" s="336">
        <f>F193-C193</f>
        <v>6.125</v>
      </c>
      <c r="G194" s="336">
        <f t="shared" si="16"/>
        <v>7.5</v>
      </c>
      <c r="H194" s="336">
        <v>1.0</v>
      </c>
      <c r="O194" s="4"/>
      <c r="P194" s="4"/>
      <c r="Q194" s="4"/>
      <c r="R194" s="4"/>
    </row>
    <row r="195">
      <c r="A195" s="325"/>
      <c r="B195" s="240"/>
      <c r="C195" s="240"/>
      <c r="D195" s="240"/>
      <c r="E195" s="243">
        <v>7.0</v>
      </c>
      <c r="F195" s="243">
        <f>F194-C193</f>
        <v>5.104166667</v>
      </c>
      <c r="G195" s="336">
        <f t="shared" si="16"/>
        <v>6.5</v>
      </c>
      <c r="H195" s="336">
        <v>1.0</v>
      </c>
      <c r="O195" s="4"/>
      <c r="P195" s="4"/>
      <c r="Q195" s="4"/>
      <c r="R195" s="4"/>
    </row>
    <row r="196">
      <c r="A196" s="325"/>
      <c r="B196" s="240"/>
      <c r="C196" s="240"/>
      <c r="D196" s="240"/>
      <c r="E196" s="243">
        <v>8.0</v>
      </c>
      <c r="F196" s="243">
        <f>F195-C193</f>
        <v>4.083333333</v>
      </c>
      <c r="G196" s="336">
        <f t="shared" si="16"/>
        <v>5.5</v>
      </c>
      <c r="H196" s="440">
        <v>1.0</v>
      </c>
      <c r="O196" s="4"/>
      <c r="P196" s="4"/>
      <c r="Q196" s="4"/>
      <c r="R196" s="4"/>
    </row>
    <row r="197">
      <c r="A197" s="325"/>
      <c r="B197" s="240"/>
      <c r="C197" s="240"/>
      <c r="D197" s="240"/>
      <c r="E197" s="243">
        <v>9.0</v>
      </c>
      <c r="F197" s="243">
        <f>F196-C193</f>
        <v>3.0625</v>
      </c>
      <c r="G197" s="336">
        <f>G196-1.5</f>
        <v>4</v>
      </c>
      <c r="H197" s="243">
        <v>1.5</v>
      </c>
      <c r="O197" s="4"/>
      <c r="P197" s="4"/>
      <c r="Q197" s="4"/>
      <c r="R197" s="4"/>
    </row>
    <row r="198">
      <c r="A198" s="325"/>
      <c r="B198" s="240"/>
      <c r="C198" s="240"/>
      <c r="D198" s="240"/>
      <c r="E198" s="243">
        <v>10.0</v>
      </c>
      <c r="F198" s="243">
        <f>F197-C193</f>
        <v>2.041666667</v>
      </c>
      <c r="G198" s="336">
        <f>G197-1</f>
        <v>3</v>
      </c>
      <c r="H198" s="243">
        <v>1.0</v>
      </c>
      <c r="O198" s="4"/>
      <c r="P198" s="4"/>
      <c r="Q198" s="4"/>
      <c r="R198" s="4"/>
    </row>
    <row r="199">
      <c r="A199" s="325"/>
      <c r="B199" s="240"/>
      <c r="C199" s="240"/>
      <c r="D199" s="240"/>
      <c r="E199" s="243">
        <v>11.0</v>
      </c>
      <c r="F199" s="243">
        <f>F198-C193</f>
        <v>1.020833333</v>
      </c>
      <c r="G199" s="336">
        <f t="shared" ref="G199:G200" si="17">G198-1.5</f>
        <v>1.5</v>
      </c>
      <c r="H199" s="243">
        <v>2.0</v>
      </c>
      <c r="O199" s="4"/>
      <c r="P199" s="4"/>
      <c r="Q199" s="4"/>
      <c r="R199" s="4"/>
    </row>
    <row r="200">
      <c r="A200" s="325"/>
      <c r="B200" s="240"/>
      <c r="C200" s="240"/>
      <c r="D200" s="240"/>
      <c r="E200" s="243">
        <v>12.0</v>
      </c>
      <c r="F200" s="243">
        <f>F199-C193</f>
        <v>0</v>
      </c>
      <c r="G200" s="336">
        <f t="shared" si="17"/>
        <v>0</v>
      </c>
      <c r="H200" s="243">
        <v>2.0</v>
      </c>
      <c r="O200" s="4"/>
      <c r="P200" s="4"/>
      <c r="Q200" s="4"/>
      <c r="R200" s="4"/>
    </row>
    <row r="201">
      <c r="G201" s="425" t="s">
        <v>793</v>
      </c>
      <c r="H201" s="438">
        <f>SUM(H188:H200)</f>
        <v>18.5</v>
      </c>
      <c r="O201" s="4"/>
      <c r="P201" s="4"/>
      <c r="Q201" s="4"/>
      <c r="R201" s="4"/>
    </row>
    <row r="202">
      <c r="G202" s="425" t="s">
        <v>794</v>
      </c>
      <c r="H202" s="426">
        <f>H201-C192</f>
        <v>6.25</v>
      </c>
      <c r="O202" s="4"/>
      <c r="P202" s="4"/>
      <c r="Q202" s="4"/>
      <c r="R202" s="4"/>
    </row>
    <row r="203">
      <c r="H203" s="379"/>
      <c r="O203" s="4"/>
      <c r="P203" s="4"/>
      <c r="Q203" s="4"/>
      <c r="R203" s="4"/>
    </row>
    <row r="204">
      <c r="H204" s="379"/>
      <c r="O204" s="4"/>
      <c r="P204" s="4"/>
      <c r="Q204" s="4"/>
      <c r="R204" s="4"/>
    </row>
    <row r="205">
      <c r="A205" s="435" t="s">
        <v>666</v>
      </c>
      <c r="B205" s="353" t="s">
        <v>808</v>
      </c>
      <c r="C205" s="385"/>
      <c r="D205" s="353"/>
      <c r="E205" s="256"/>
      <c r="F205" s="256"/>
      <c r="G205" s="256"/>
      <c r="H205" s="379"/>
      <c r="O205" s="4"/>
      <c r="P205" s="4"/>
      <c r="Q205" s="4"/>
      <c r="R205" s="4"/>
    </row>
    <row r="206">
      <c r="A206" s="428"/>
      <c r="B206" s="355" t="s">
        <v>689</v>
      </c>
      <c r="C206" s="356">
        <v>44642.0</v>
      </c>
      <c r="D206" s="331"/>
      <c r="E206" s="355" t="s">
        <v>690</v>
      </c>
      <c r="F206" s="424" t="s">
        <v>692</v>
      </c>
      <c r="G206" s="424" t="s">
        <v>691</v>
      </c>
      <c r="H206" s="233" t="s">
        <v>791</v>
      </c>
      <c r="O206" s="4"/>
      <c r="P206" s="4"/>
      <c r="Q206" s="4"/>
      <c r="R206" s="4"/>
    </row>
    <row r="207">
      <c r="A207" s="428"/>
      <c r="B207" s="355" t="s">
        <v>694</v>
      </c>
      <c r="C207" s="356">
        <v>44653.0</v>
      </c>
      <c r="D207" s="331"/>
      <c r="E207" s="331">
        <v>0.0</v>
      </c>
      <c r="F207" s="336">
        <f>C211</f>
        <v>22</v>
      </c>
      <c r="G207" s="336">
        <f>C211</f>
        <v>22</v>
      </c>
      <c r="H207" s="235">
        <v>0.0</v>
      </c>
      <c r="O207" s="4"/>
      <c r="P207" s="4"/>
      <c r="Q207" s="4"/>
      <c r="R207" s="4"/>
    </row>
    <row r="208">
      <c r="A208" s="428"/>
      <c r="B208" s="355" t="s">
        <v>695</v>
      </c>
      <c r="C208" s="336">
        <f>C207-C206+1</f>
        <v>12</v>
      </c>
      <c r="D208" s="331"/>
      <c r="E208" s="331">
        <v>1.0</v>
      </c>
      <c r="F208" s="336">
        <f>F207-C212</f>
        <v>20.16666667</v>
      </c>
      <c r="G208" s="336">
        <f t="shared" ref="G208:G209" si="18">G207-2</f>
        <v>20</v>
      </c>
      <c r="H208" s="437">
        <v>1.0</v>
      </c>
      <c r="O208" s="4"/>
      <c r="P208" s="4"/>
      <c r="Q208" s="4"/>
      <c r="R208" s="4"/>
    </row>
    <row r="209">
      <c r="A209" s="428"/>
      <c r="B209" s="355"/>
      <c r="C209" s="331"/>
      <c r="D209" s="331"/>
      <c r="E209" s="331">
        <v>2.0</v>
      </c>
      <c r="F209" s="336">
        <f>F208-C212</f>
        <v>18.33333333</v>
      </c>
      <c r="G209" s="336">
        <f t="shared" si="18"/>
        <v>18</v>
      </c>
      <c r="H209" s="336">
        <v>1.0</v>
      </c>
      <c r="O209" s="4"/>
      <c r="P209" s="4"/>
      <c r="Q209" s="4"/>
      <c r="R209" s="4"/>
    </row>
    <row r="210">
      <c r="A210" s="428"/>
      <c r="B210" s="424" t="s">
        <v>792</v>
      </c>
      <c r="C210" s="336">
        <v>25.0</v>
      </c>
      <c r="D210" s="331"/>
      <c r="E210" s="331">
        <v>3.0</v>
      </c>
      <c r="F210" s="336">
        <f>F209-C212</f>
        <v>16.5</v>
      </c>
      <c r="G210" s="336">
        <f t="shared" ref="G210:G212" si="19">G209-3</f>
        <v>15</v>
      </c>
      <c r="H210" s="336">
        <v>1.0</v>
      </c>
      <c r="O210" s="4"/>
      <c r="P210" s="4"/>
      <c r="Q210" s="4"/>
      <c r="R210" s="4"/>
    </row>
    <row r="211">
      <c r="A211" s="428"/>
      <c r="B211" s="355" t="s">
        <v>698</v>
      </c>
      <c r="C211" s="336">
        <v>22.0</v>
      </c>
      <c r="D211" s="331"/>
      <c r="E211" s="331">
        <v>4.0</v>
      </c>
      <c r="F211" s="336">
        <f>F210-C212</f>
        <v>14.66666667</v>
      </c>
      <c r="G211" s="336">
        <f t="shared" si="19"/>
        <v>12</v>
      </c>
      <c r="H211" s="336">
        <v>3.0</v>
      </c>
      <c r="O211" s="4"/>
      <c r="P211" s="4"/>
      <c r="Q211" s="4"/>
      <c r="R211" s="4"/>
    </row>
    <row r="212">
      <c r="A212" s="428"/>
      <c r="B212" s="355" t="s">
        <v>699</v>
      </c>
      <c r="C212" s="336">
        <f>C211/C208</f>
        <v>1.833333333</v>
      </c>
      <c r="D212" s="331"/>
      <c r="E212" s="331">
        <v>5.0</v>
      </c>
      <c r="F212" s="336">
        <f>F211-C212</f>
        <v>12.83333333</v>
      </c>
      <c r="G212" s="336">
        <f t="shared" si="19"/>
        <v>9</v>
      </c>
      <c r="H212" s="336">
        <v>3.0</v>
      </c>
      <c r="O212" s="4"/>
      <c r="P212" s="4"/>
      <c r="Q212" s="4"/>
      <c r="R212" s="4"/>
    </row>
    <row r="213">
      <c r="A213" s="428"/>
      <c r="B213" s="331"/>
      <c r="C213" s="331"/>
      <c r="D213" s="331"/>
      <c r="E213" s="336">
        <v>6.0</v>
      </c>
      <c r="F213" s="336">
        <f>F212-C212</f>
        <v>11</v>
      </c>
      <c r="G213" s="336">
        <f t="shared" ref="G213:G214" si="20">G212-2</f>
        <v>7</v>
      </c>
      <c r="H213" s="336">
        <v>2.0</v>
      </c>
      <c r="O213" s="4"/>
      <c r="P213" s="4"/>
      <c r="Q213" s="4"/>
      <c r="R213" s="4"/>
    </row>
    <row r="214">
      <c r="A214" s="325"/>
      <c r="B214" s="240"/>
      <c r="C214" s="240"/>
      <c r="D214" s="240"/>
      <c r="E214" s="243">
        <v>7.0</v>
      </c>
      <c r="F214" s="243">
        <f>F213-C212</f>
        <v>9.166666667</v>
      </c>
      <c r="G214" s="336">
        <f t="shared" si="20"/>
        <v>5</v>
      </c>
      <c r="H214" s="336">
        <v>2.0</v>
      </c>
      <c r="O214" s="4"/>
      <c r="P214" s="4"/>
      <c r="Q214" s="4"/>
      <c r="R214" s="4"/>
    </row>
    <row r="215">
      <c r="A215" s="325"/>
      <c r="B215" s="240"/>
      <c r="C215" s="240"/>
      <c r="D215" s="240"/>
      <c r="E215" s="243">
        <v>8.0</v>
      </c>
      <c r="F215" s="243">
        <f>F214-C212</f>
        <v>7.333333333</v>
      </c>
      <c r="G215" s="336">
        <f t="shared" ref="G215:G219" si="21">G214-1</f>
        <v>4</v>
      </c>
      <c r="H215" s="440">
        <v>1.0</v>
      </c>
      <c r="O215" s="4"/>
      <c r="P215" s="4"/>
      <c r="Q215" s="4"/>
      <c r="R215" s="4"/>
    </row>
    <row r="216">
      <c r="A216" s="325"/>
      <c r="B216" s="240"/>
      <c r="C216" s="240"/>
      <c r="D216" s="240"/>
      <c r="E216" s="243">
        <v>9.0</v>
      </c>
      <c r="F216" s="243">
        <f>F215-C212</f>
        <v>5.5</v>
      </c>
      <c r="G216" s="336">
        <f t="shared" si="21"/>
        <v>3</v>
      </c>
      <c r="H216" s="243">
        <v>1.0</v>
      </c>
      <c r="O216" s="4"/>
      <c r="P216" s="4"/>
      <c r="Q216" s="4"/>
      <c r="R216" s="4"/>
    </row>
    <row r="217">
      <c r="A217" s="325"/>
      <c r="B217" s="240"/>
      <c r="C217" s="240"/>
      <c r="D217" s="240"/>
      <c r="E217" s="243">
        <v>10.0</v>
      </c>
      <c r="F217" s="243">
        <f>F216-C212</f>
        <v>3.666666667</v>
      </c>
      <c r="G217" s="336">
        <f t="shared" si="21"/>
        <v>2</v>
      </c>
      <c r="H217" s="243">
        <v>1.0</v>
      </c>
      <c r="O217" s="4"/>
      <c r="P217" s="4"/>
      <c r="Q217" s="4"/>
      <c r="R217" s="4"/>
    </row>
    <row r="218">
      <c r="A218" s="325"/>
      <c r="B218" s="240"/>
      <c r="C218" s="240"/>
      <c r="D218" s="240"/>
      <c r="E218" s="243">
        <v>11.0</v>
      </c>
      <c r="F218" s="243">
        <f>F217-C212</f>
        <v>1.833333333</v>
      </c>
      <c r="G218" s="336">
        <f t="shared" si="21"/>
        <v>1</v>
      </c>
      <c r="H218" s="243">
        <v>1.0</v>
      </c>
      <c r="O218" s="4"/>
      <c r="P218" s="4"/>
      <c r="Q218" s="4"/>
      <c r="R218" s="4"/>
    </row>
    <row r="219">
      <c r="A219" s="325"/>
      <c r="B219" s="240"/>
      <c r="C219" s="240"/>
      <c r="D219" s="240"/>
      <c r="E219" s="243">
        <v>12.0</v>
      </c>
      <c r="F219" s="243">
        <f>F218-C212</f>
        <v>0</v>
      </c>
      <c r="G219" s="336">
        <f t="shared" si="21"/>
        <v>0</v>
      </c>
      <c r="H219" s="243">
        <v>1.0</v>
      </c>
      <c r="O219" s="4"/>
      <c r="P219" s="4"/>
      <c r="Q219" s="4"/>
      <c r="R219" s="4"/>
    </row>
    <row r="220">
      <c r="G220" s="425" t="s">
        <v>793</v>
      </c>
      <c r="H220" s="438">
        <f>SUM(H207:H219)</f>
        <v>18</v>
      </c>
      <c r="O220" s="4"/>
      <c r="P220" s="4"/>
      <c r="Q220" s="4"/>
      <c r="R220" s="4"/>
    </row>
    <row r="221">
      <c r="G221" s="425" t="s">
        <v>794</v>
      </c>
      <c r="H221" s="426">
        <f>H220-C211</f>
        <v>-4</v>
      </c>
      <c r="O221" s="4"/>
      <c r="P221" s="4"/>
      <c r="Q221" s="4"/>
      <c r="R221" s="4"/>
    </row>
    <row r="222">
      <c r="H222" s="379"/>
      <c r="O222" s="4"/>
      <c r="P222" s="4"/>
      <c r="Q222" s="4"/>
      <c r="R222" s="4"/>
    </row>
    <row r="223">
      <c r="A223" s="411" t="s">
        <v>672</v>
      </c>
      <c r="B223" s="353" t="s">
        <v>808</v>
      </c>
      <c r="C223" s="385"/>
      <c r="D223" s="353"/>
      <c r="E223" s="256"/>
      <c r="F223" s="256"/>
      <c r="G223" s="256"/>
      <c r="H223" s="379"/>
      <c r="O223" s="4"/>
      <c r="P223" s="4"/>
      <c r="Q223" s="4"/>
      <c r="R223" s="4"/>
    </row>
    <row r="224">
      <c r="A224" s="428"/>
      <c r="B224" s="355" t="s">
        <v>689</v>
      </c>
      <c r="C224" s="356">
        <v>44656.0</v>
      </c>
      <c r="D224" s="331"/>
      <c r="E224" s="355" t="s">
        <v>690</v>
      </c>
      <c r="F224" s="424" t="s">
        <v>692</v>
      </c>
      <c r="G224" s="424" t="s">
        <v>691</v>
      </c>
      <c r="H224" s="233" t="s">
        <v>791</v>
      </c>
      <c r="O224" s="4"/>
      <c r="P224" s="4"/>
      <c r="Q224" s="4"/>
      <c r="R224" s="4"/>
    </row>
    <row r="225">
      <c r="A225" s="428"/>
      <c r="B225" s="355" t="s">
        <v>694</v>
      </c>
      <c r="C225" s="356">
        <v>44667.0</v>
      </c>
      <c r="D225" s="331"/>
      <c r="E225" s="331">
        <v>0.0</v>
      </c>
      <c r="F225" s="336">
        <f>C229</f>
        <v>32</v>
      </c>
      <c r="G225" s="336">
        <f>C229</f>
        <v>32</v>
      </c>
      <c r="H225" s="235">
        <v>0.0</v>
      </c>
      <c r="O225" s="4"/>
      <c r="P225" s="4"/>
      <c r="Q225" s="4"/>
      <c r="R225" s="4"/>
    </row>
    <row r="226">
      <c r="A226" s="428"/>
      <c r="B226" s="355" t="s">
        <v>695</v>
      </c>
      <c r="C226" s="336">
        <f>C225-C224+1</f>
        <v>12</v>
      </c>
      <c r="D226" s="331"/>
      <c r="E226" s="331">
        <v>1.0</v>
      </c>
      <c r="F226" s="336">
        <f>F225-C230</f>
        <v>29.33333333</v>
      </c>
      <c r="G226" s="336">
        <f>G225-1</f>
        <v>31</v>
      </c>
      <c r="H226" s="437">
        <v>2.0</v>
      </c>
      <c r="O226" s="4"/>
      <c r="P226" s="4"/>
      <c r="Q226" s="4"/>
      <c r="R226" s="4"/>
    </row>
    <row r="227">
      <c r="A227" s="428"/>
      <c r="B227" s="355"/>
      <c r="C227" s="331"/>
      <c r="D227" s="331"/>
      <c r="E227" s="331">
        <v>2.0</v>
      </c>
      <c r="F227" s="336">
        <f>F226-C230</f>
        <v>26.66666667</v>
      </c>
      <c r="G227" s="336">
        <f t="shared" ref="G227:G228" si="22">G226-3</f>
        <v>28</v>
      </c>
      <c r="H227" s="336">
        <v>2.0</v>
      </c>
      <c r="O227" s="4"/>
      <c r="P227" s="4"/>
      <c r="Q227" s="4"/>
      <c r="R227" s="4"/>
    </row>
    <row r="228">
      <c r="A228" s="428"/>
      <c r="B228" s="424" t="s">
        <v>792</v>
      </c>
      <c r="C228" s="336">
        <v>35.0</v>
      </c>
      <c r="D228" s="331"/>
      <c r="E228" s="331">
        <v>3.0</v>
      </c>
      <c r="F228" s="336">
        <f>F227-C230</f>
        <v>24</v>
      </c>
      <c r="G228" s="336">
        <f t="shared" si="22"/>
        <v>25</v>
      </c>
      <c r="H228" s="336">
        <v>3.0</v>
      </c>
      <c r="O228" s="4"/>
      <c r="P228" s="4"/>
      <c r="Q228" s="4"/>
      <c r="R228" s="4"/>
    </row>
    <row r="229">
      <c r="A229" s="428"/>
      <c r="B229" s="355" t="s">
        <v>698</v>
      </c>
      <c r="C229" s="336">
        <v>32.0</v>
      </c>
      <c r="D229" s="331"/>
      <c r="E229" s="331">
        <v>4.0</v>
      </c>
      <c r="F229" s="336">
        <f>F228-C230</f>
        <v>21.33333333</v>
      </c>
      <c r="G229" s="336">
        <f t="shared" ref="G229:G230" si="23">G228-2</f>
        <v>23</v>
      </c>
      <c r="H229" s="336">
        <v>2.0</v>
      </c>
      <c r="O229" s="4"/>
      <c r="P229" s="4"/>
      <c r="Q229" s="4"/>
      <c r="R229" s="4"/>
    </row>
    <row r="230">
      <c r="A230" s="428"/>
      <c r="B230" s="355" t="s">
        <v>699</v>
      </c>
      <c r="C230" s="336">
        <f>C229/C226</f>
        <v>2.666666667</v>
      </c>
      <c r="D230" s="331"/>
      <c r="E230" s="331">
        <v>5.0</v>
      </c>
      <c r="F230" s="336">
        <f>F229-C230</f>
        <v>18.66666667</v>
      </c>
      <c r="G230" s="336">
        <f t="shared" si="23"/>
        <v>21</v>
      </c>
      <c r="H230" s="336">
        <v>2.0</v>
      </c>
      <c r="O230" s="4"/>
      <c r="P230" s="4"/>
      <c r="Q230" s="4"/>
      <c r="R230" s="4"/>
    </row>
    <row r="231">
      <c r="A231" s="428"/>
      <c r="B231" s="331"/>
      <c r="C231" s="331"/>
      <c r="D231" s="331"/>
      <c r="E231" s="336">
        <v>6.0</v>
      </c>
      <c r="F231" s="336">
        <f>F230-C230</f>
        <v>16</v>
      </c>
      <c r="G231" s="336">
        <f t="shared" ref="G231:G232" si="24">G230-1</f>
        <v>20</v>
      </c>
      <c r="H231" s="336">
        <v>2.0</v>
      </c>
      <c r="O231" s="4"/>
      <c r="P231" s="4"/>
      <c r="Q231" s="4"/>
      <c r="R231" s="4"/>
    </row>
    <row r="232">
      <c r="A232" s="325"/>
      <c r="B232" s="240"/>
      <c r="C232" s="240"/>
      <c r="D232" s="240"/>
      <c r="E232" s="243">
        <v>7.0</v>
      </c>
      <c r="F232" s="243">
        <f>F231-C230</f>
        <v>13.33333333</v>
      </c>
      <c r="G232" s="336">
        <f t="shared" si="24"/>
        <v>19</v>
      </c>
      <c r="H232" s="336">
        <v>3.0</v>
      </c>
      <c r="O232" s="4"/>
      <c r="P232" s="4"/>
      <c r="Q232" s="4"/>
      <c r="R232" s="4"/>
    </row>
    <row r="233">
      <c r="A233" s="325"/>
      <c r="B233" s="240"/>
      <c r="C233" s="240"/>
      <c r="D233" s="240"/>
      <c r="E233" s="243">
        <v>8.0</v>
      </c>
      <c r="F233" s="243">
        <f>F232-C230</f>
        <v>10.66666667</v>
      </c>
      <c r="G233" s="336">
        <f t="shared" ref="G233:G235" si="25">G232-2</f>
        <v>17</v>
      </c>
      <c r="H233" s="440">
        <v>3.0</v>
      </c>
      <c r="O233" s="4"/>
      <c r="P233" s="4"/>
      <c r="Q233" s="4"/>
      <c r="R233" s="4"/>
    </row>
    <row r="234">
      <c r="A234" s="325"/>
      <c r="B234" s="240"/>
      <c r="C234" s="240"/>
      <c r="D234" s="240"/>
      <c r="E234" s="243">
        <v>9.0</v>
      </c>
      <c r="F234" s="243">
        <f>F233-C230</f>
        <v>8</v>
      </c>
      <c r="G234" s="336">
        <f t="shared" si="25"/>
        <v>15</v>
      </c>
      <c r="H234" s="243">
        <v>4.0</v>
      </c>
      <c r="O234" s="4"/>
      <c r="P234" s="4"/>
      <c r="Q234" s="4"/>
      <c r="R234" s="4"/>
    </row>
    <row r="235">
      <c r="A235" s="325"/>
      <c r="B235" s="240"/>
      <c r="C235" s="240"/>
      <c r="D235" s="240"/>
      <c r="E235" s="243">
        <v>10.0</v>
      </c>
      <c r="F235" s="243">
        <f>F234-C230</f>
        <v>5.333333333</v>
      </c>
      <c r="G235" s="336">
        <f t="shared" si="25"/>
        <v>13</v>
      </c>
      <c r="H235" s="243">
        <v>4.0</v>
      </c>
      <c r="O235" s="4"/>
      <c r="P235" s="4"/>
      <c r="Q235" s="4"/>
      <c r="R235" s="4"/>
    </row>
    <row r="236">
      <c r="A236" s="325"/>
      <c r="B236" s="240"/>
      <c r="C236" s="240"/>
      <c r="D236" s="240"/>
      <c r="E236" s="243">
        <v>11.0</v>
      </c>
      <c r="F236" s="243">
        <f>F235-C230</f>
        <v>2.666666667</v>
      </c>
      <c r="G236" s="336">
        <f t="shared" ref="G236:G237" si="26">G235-1</f>
        <v>12</v>
      </c>
      <c r="H236" s="243">
        <v>4.0</v>
      </c>
      <c r="O236" s="4"/>
      <c r="P236" s="4"/>
      <c r="Q236" s="4"/>
      <c r="R236" s="4"/>
    </row>
    <row r="237">
      <c r="A237" s="325"/>
      <c r="B237" s="240"/>
      <c r="C237" s="240"/>
      <c r="D237" s="240"/>
      <c r="E237" s="243">
        <v>12.0</v>
      </c>
      <c r="F237" s="243">
        <f>F236-C230</f>
        <v>0</v>
      </c>
      <c r="G237" s="336">
        <f t="shared" si="26"/>
        <v>11</v>
      </c>
      <c r="H237" s="243">
        <v>3.0</v>
      </c>
      <c r="O237" s="4"/>
      <c r="P237" s="4"/>
      <c r="Q237" s="4"/>
      <c r="R237" s="4"/>
    </row>
    <row r="238">
      <c r="G238" s="425" t="s">
        <v>793</v>
      </c>
      <c r="H238" s="438">
        <f>SUM(H225:H237)</f>
        <v>34</v>
      </c>
      <c r="O238" s="4"/>
      <c r="P238" s="4"/>
      <c r="Q238" s="4"/>
      <c r="R238" s="4"/>
    </row>
    <row r="239">
      <c r="G239" s="425" t="s">
        <v>794</v>
      </c>
      <c r="H239" s="426">
        <f>H238-C229</f>
        <v>2</v>
      </c>
      <c r="O239" s="4"/>
      <c r="P239" s="4"/>
      <c r="Q239" s="4"/>
      <c r="R239" s="4"/>
    </row>
    <row r="240">
      <c r="H240" s="379"/>
      <c r="O240" s="4"/>
      <c r="P240" s="4"/>
      <c r="Q240" s="4"/>
      <c r="R240" s="4"/>
    </row>
    <row r="241">
      <c r="A241" s="392" t="s">
        <v>679</v>
      </c>
      <c r="B241" s="353" t="s">
        <v>808</v>
      </c>
      <c r="C241" s="385"/>
      <c r="D241" s="353"/>
      <c r="E241" s="256"/>
      <c r="F241" s="256"/>
      <c r="G241" s="256"/>
      <c r="H241" s="379"/>
      <c r="O241" s="4"/>
      <c r="P241" s="4"/>
      <c r="Q241" s="4"/>
      <c r="R241" s="4"/>
    </row>
    <row r="242">
      <c r="A242" s="428"/>
      <c r="B242" s="355" t="s">
        <v>689</v>
      </c>
      <c r="C242" s="356">
        <v>44670.0</v>
      </c>
      <c r="D242" s="331"/>
      <c r="E242" s="355" t="s">
        <v>690</v>
      </c>
      <c r="F242" s="424" t="s">
        <v>692</v>
      </c>
      <c r="G242" s="424" t="s">
        <v>691</v>
      </c>
      <c r="H242" s="233" t="s">
        <v>791</v>
      </c>
      <c r="O242" s="4"/>
      <c r="P242" s="4"/>
      <c r="Q242" s="4"/>
      <c r="R242" s="4"/>
    </row>
    <row r="243">
      <c r="A243" s="428"/>
      <c r="B243" s="355" t="s">
        <v>694</v>
      </c>
      <c r="C243" s="356">
        <v>44681.0</v>
      </c>
      <c r="D243" s="331"/>
      <c r="E243" s="331">
        <v>0.0</v>
      </c>
      <c r="F243" s="336">
        <f>C247</f>
        <v>33.5</v>
      </c>
      <c r="G243" s="336">
        <f>C247</f>
        <v>33.5</v>
      </c>
      <c r="H243" s="235">
        <v>0.0</v>
      </c>
      <c r="O243" s="4"/>
      <c r="P243" s="4"/>
      <c r="Q243" s="4"/>
      <c r="R243" s="4"/>
    </row>
    <row r="244">
      <c r="A244" s="428"/>
      <c r="B244" s="355" t="s">
        <v>695</v>
      </c>
      <c r="C244" s="336">
        <f>C243-C242+1</f>
        <v>12</v>
      </c>
      <c r="D244" s="331"/>
      <c r="E244" s="331">
        <v>1.0</v>
      </c>
      <c r="F244" s="336">
        <f>F243-C248</f>
        <v>30.70833333</v>
      </c>
      <c r="G244" s="336">
        <f t="shared" ref="G244:G245" si="27">G243-4</f>
        <v>29.5</v>
      </c>
      <c r="H244" s="437">
        <v>4.0</v>
      </c>
      <c r="O244" s="4"/>
      <c r="P244" s="4"/>
      <c r="Q244" s="4"/>
      <c r="R244" s="4"/>
    </row>
    <row r="245">
      <c r="A245" s="428"/>
      <c r="B245" s="355"/>
      <c r="C245" s="331"/>
      <c r="D245" s="331"/>
      <c r="E245" s="331">
        <v>2.0</v>
      </c>
      <c r="F245" s="336">
        <f>F244-C248</f>
        <v>27.91666667</v>
      </c>
      <c r="G245" s="336">
        <f t="shared" si="27"/>
        <v>25.5</v>
      </c>
      <c r="H245" s="336">
        <v>4.0</v>
      </c>
      <c r="O245" s="4"/>
      <c r="P245" s="4"/>
      <c r="Q245" s="4"/>
      <c r="R245" s="4"/>
    </row>
    <row r="246">
      <c r="A246" s="428"/>
      <c r="B246" s="424" t="s">
        <v>792</v>
      </c>
      <c r="C246" s="336">
        <v>35.0</v>
      </c>
      <c r="D246" s="331"/>
      <c r="E246" s="331">
        <v>3.0</v>
      </c>
      <c r="F246" s="336">
        <f>F245-C248</f>
        <v>25.125</v>
      </c>
      <c r="G246" s="336">
        <f>G245-5</f>
        <v>20.5</v>
      </c>
      <c r="H246" s="336">
        <v>5.0</v>
      </c>
      <c r="O246" s="4"/>
      <c r="P246" s="4"/>
      <c r="Q246" s="4"/>
      <c r="R246" s="4"/>
    </row>
    <row r="247">
      <c r="A247" s="428"/>
      <c r="B247" s="355" t="s">
        <v>698</v>
      </c>
      <c r="C247" s="336">
        <v>33.5</v>
      </c>
      <c r="D247" s="331"/>
      <c r="E247" s="331">
        <v>4.0</v>
      </c>
      <c r="F247" s="336">
        <f>F246-C248</f>
        <v>22.33333333</v>
      </c>
      <c r="G247" s="336">
        <f>G246-4</f>
        <v>16.5</v>
      </c>
      <c r="H247" s="336">
        <v>4.0</v>
      </c>
      <c r="O247" s="4"/>
      <c r="P247" s="4"/>
      <c r="Q247" s="4"/>
      <c r="R247" s="4"/>
    </row>
    <row r="248">
      <c r="A248" s="428"/>
      <c r="B248" s="355" t="s">
        <v>699</v>
      </c>
      <c r="C248" s="336">
        <f>C247/C244</f>
        <v>2.791666667</v>
      </c>
      <c r="D248" s="331"/>
      <c r="E248" s="331">
        <v>5.0</v>
      </c>
      <c r="F248" s="336">
        <f>F247-C248</f>
        <v>19.54166667</v>
      </c>
      <c r="G248" s="336">
        <f t="shared" ref="G248:G255" si="28">G247</f>
        <v>16.5</v>
      </c>
      <c r="H248" s="336">
        <v>0.0</v>
      </c>
      <c r="O248" s="4"/>
      <c r="P248" s="4"/>
      <c r="Q248" s="4"/>
      <c r="R248" s="4"/>
    </row>
    <row r="249">
      <c r="A249" s="428"/>
      <c r="B249" s="331"/>
      <c r="C249" s="331"/>
      <c r="D249" s="331"/>
      <c r="E249" s="336">
        <v>6.0</v>
      </c>
      <c r="F249" s="336">
        <f>F248-C248</f>
        <v>16.75</v>
      </c>
      <c r="G249" s="336">
        <f t="shared" si="28"/>
        <v>16.5</v>
      </c>
      <c r="H249" s="336">
        <v>0.0</v>
      </c>
      <c r="O249" s="4"/>
      <c r="P249" s="4"/>
      <c r="Q249" s="4"/>
      <c r="R249" s="4"/>
    </row>
    <row r="250">
      <c r="A250" s="325"/>
      <c r="B250" s="240"/>
      <c r="C250" s="240"/>
      <c r="D250" s="240"/>
      <c r="E250" s="243">
        <v>7.0</v>
      </c>
      <c r="F250" s="243">
        <f>F249-C248</f>
        <v>13.95833333</v>
      </c>
      <c r="G250" s="336">
        <f t="shared" si="28"/>
        <v>16.5</v>
      </c>
      <c r="H250" s="336">
        <v>0.0</v>
      </c>
      <c r="O250" s="4"/>
      <c r="P250" s="4"/>
      <c r="Q250" s="4"/>
      <c r="R250" s="4"/>
    </row>
    <row r="251">
      <c r="A251" s="325"/>
      <c r="B251" s="240"/>
      <c r="C251" s="240"/>
      <c r="D251" s="240"/>
      <c r="E251" s="243">
        <v>8.0</v>
      </c>
      <c r="F251" s="243">
        <f>F250-C248</f>
        <v>11.16666667</v>
      </c>
      <c r="G251" s="336">
        <f t="shared" si="28"/>
        <v>16.5</v>
      </c>
      <c r="H251" s="440">
        <v>0.0</v>
      </c>
      <c r="O251" s="4"/>
      <c r="P251" s="4"/>
      <c r="Q251" s="4"/>
      <c r="R251" s="4"/>
    </row>
    <row r="252">
      <c r="A252" s="325"/>
      <c r="B252" s="240"/>
      <c r="C252" s="240"/>
      <c r="D252" s="240"/>
      <c r="E252" s="243">
        <v>9.0</v>
      </c>
      <c r="F252" s="243">
        <f>F251-C248</f>
        <v>8.375</v>
      </c>
      <c r="G252" s="336">
        <f t="shared" si="28"/>
        <v>16.5</v>
      </c>
      <c r="H252" s="243">
        <v>0.0</v>
      </c>
      <c r="O252" s="4"/>
      <c r="P252" s="4"/>
      <c r="Q252" s="4"/>
      <c r="R252" s="4"/>
    </row>
    <row r="253">
      <c r="A253" s="325"/>
      <c r="B253" s="240"/>
      <c r="C253" s="240"/>
      <c r="D253" s="240"/>
      <c r="E253" s="243">
        <v>10.0</v>
      </c>
      <c r="F253" s="243">
        <f>F252-C248</f>
        <v>5.583333333</v>
      </c>
      <c r="G253" s="336">
        <f t="shared" si="28"/>
        <v>16.5</v>
      </c>
      <c r="H253" s="243">
        <v>0.0</v>
      </c>
      <c r="O253" s="4"/>
      <c r="P253" s="4"/>
      <c r="Q253" s="4"/>
      <c r="R253" s="4"/>
    </row>
    <row r="254">
      <c r="A254" s="325"/>
      <c r="B254" s="240"/>
      <c r="C254" s="240"/>
      <c r="D254" s="240"/>
      <c r="E254" s="243">
        <v>11.0</v>
      </c>
      <c r="F254" s="243">
        <f>F253-C248</f>
        <v>2.791666667</v>
      </c>
      <c r="G254" s="336">
        <f t="shared" si="28"/>
        <v>16.5</v>
      </c>
      <c r="H254" s="243">
        <v>0.0</v>
      </c>
      <c r="O254" s="4"/>
      <c r="P254" s="4"/>
      <c r="Q254" s="4"/>
      <c r="R254" s="4"/>
    </row>
    <row r="255">
      <c r="A255" s="325"/>
      <c r="B255" s="240"/>
      <c r="C255" s="240"/>
      <c r="D255" s="240"/>
      <c r="E255" s="243">
        <v>12.0</v>
      </c>
      <c r="F255" s="243">
        <f>F254-C248</f>
        <v>0</v>
      </c>
      <c r="G255" s="336">
        <f t="shared" si="28"/>
        <v>16.5</v>
      </c>
      <c r="H255" s="243">
        <v>0.0</v>
      </c>
      <c r="O255" s="4"/>
      <c r="P255" s="4"/>
      <c r="Q255" s="4"/>
      <c r="R255" s="4"/>
    </row>
    <row r="256">
      <c r="G256" s="425" t="s">
        <v>793</v>
      </c>
      <c r="H256" s="438">
        <f>SUM(H243:H255)</f>
        <v>17</v>
      </c>
      <c r="O256" s="4"/>
      <c r="P256" s="4"/>
      <c r="Q256" s="4"/>
      <c r="R256" s="4"/>
    </row>
    <row r="257">
      <c r="G257" s="425" t="s">
        <v>794</v>
      </c>
      <c r="H257" s="426">
        <f>H256-C247</f>
        <v>-16.5</v>
      </c>
      <c r="O257" s="4"/>
      <c r="P257" s="4"/>
      <c r="Q257" s="4"/>
      <c r="R257" s="4"/>
    </row>
    <row r="258">
      <c r="H258" s="379"/>
      <c r="O258" s="4"/>
      <c r="P258" s="4"/>
      <c r="Q258" s="4"/>
      <c r="R258" s="4"/>
    </row>
    <row r="259">
      <c r="H259" s="379"/>
      <c r="O259" s="4"/>
      <c r="P259" s="4"/>
      <c r="Q259" s="4"/>
      <c r="R259" s="4"/>
    </row>
    <row r="260">
      <c r="H260" s="379"/>
      <c r="O260" s="4"/>
      <c r="P260" s="4"/>
      <c r="Q260" s="4"/>
      <c r="R260" s="4"/>
    </row>
    <row r="261">
      <c r="H261" s="379"/>
      <c r="O261" s="4"/>
      <c r="P261" s="4"/>
      <c r="Q261" s="4"/>
      <c r="R261" s="4"/>
    </row>
    <row r="262">
      <c r="H262" s="379"/>
      <c r="O262" s="4"/>
      <c r="P262" s="4"/>
      <c r="Q262" s="4"/>
      <c r="R262" s="4"/>
    </row>
    <row r="263">
      <c r="H263" s="379"/>
      <c r="O263" s="4"/>
      <c r="P263" s="4"/>
      <c r="Q263" s="4"/>
      <c r="R263" s="4"/>
    </row>
    <row r="264">
      <c r="H264" s="379"/>
      <c r="O264" s="4"/>
      <c r="P264" s="4"/>
      <c r="Q264" s="4"/>
      <c r="R264" s="4"/>
    </row>
    <row r="265">
      <c r="H265" s="379"/>
      <c r="O265" s="4"/>
      <c r="P265" s="4"/>
      <c r="Q265" s="4"/>
      <c r="R265" s="4"/>
    </row>
    <row r="266">
      <c r="H266" s="379"/>
      <c r="O266" s="4"/>
      <c r="P266" s="4"/>
      <c r="Q266" s="4"/>
      <c r="R266" s="4"/>
    </row>
    <row r="267">
      <c r="H267" s="379"/>
      <c r="O267" s="4"/>
      <c r="P267" s="4"/>
      <c r="Q267" s="4"/>
      <c r="R267" s="4"/>
    </row>
    <row r="268">
      <c r="H268" s="379"/>
      <c r="O268" s="4"/>
      <c r="P268" s="4"/>
      <c r="Q268" s="4"/>
      <c r="R268" s="4"/>
    </row>
    <row r="269">
      <c r="H269" s="379"/>
      <c r="O269" s="4"/>
      <c r="P269" s="4"/>
      <c r="Q269" s="4"/>
      <c r="R269" s="4"/>
    </row>
    <row r="270">
      <c r="H270" s="379"/>
      <c r="O270" s="4"/>
      <c r="P270" s="4"/>
      <c r="Q270" s="4"/>
      <c r="R270" s="4"/>
    </row>
    <row r="271">
      <c r="H271" s="379"/>
      <c r="O271" s="4"/>
      <c r="P271" s="4"/>
      <c r="Q271" s="4"/>
      <c r="R271" s="4"/>
    </row>
    <row r="272">
      <c r="H272" s="379"/>
      <c r="O272" s="4"/>
      <c r="P272" s="4"/>
      <c r="Q272" s="4"/>
      <c r="R272" s="4"/>
    </row>
    <row r="273">
      <c r="H273" s="379"/>
      <c r="O273" s="4"/>
      <c r="P273" s="4"/>
      <c r="Q273" s="4"/>
      <c r="R273" s="4"/>
    </row>
    <row r="274">
      <c r="H274" s="379"/>
      <c r="O274" s="4"/>
      <c r="P274" s="4"/>
      <c r="Q274" s="4"/>
      <c r="R274" s="4"/>
    </row>
    <row r="275">
      <c r="H275" s="379"/>
      <c r="O275" s="4"/>
      <c r="P275" s="4"/>
      <c r="Q275" s="4"/>
      <c r="R275" s="4"/>
    </row>
    <row r="276">
      <c r="H276" s="379"/>
      <c r="O276" s="4"/>
      <c r="P276" s="4"/>
      <c r="Q276" s="4"/>
      <c r="R276" s="4"/>
    </row>
    <row r="277">
      <c r="H277" s="379"/>
      <c r="O277" s="4"/>
      <c r="P277" s="4"/>
      <c r="Q277" s="4"/>
      <c r="R277" s="4"/>
    </row>
    <row r="278">
      <c r="H278" s="379"/>
      <c r="O278" s="4"/>
      <c r="P278" s="4"/>
      <c r="Q278" s="4"/>
      <c r="R278" s="4"/>
    </row>
    <row r="279">
      <c r="H279" s="379"/>
      <c r="O279" s="4"/>
      <c r="P279" s="4"/>
      <c r="Q279" s="4"/>
      <c r="R279" s="4"/>
    </row>
    <row r="280">
      <c r="H280" s="379"/>
      <c r="O280" s="4"/>
      <c r="P280" s="4"/>
      <c r="Q280" s="4"/>
      <c r="R280" s="4"/>
    </row>
    <row r="281">
      <c r="H281" s="379"/>
      <c r="O281" s="4"/>
      <c r="P281" s="4"/>
      <c r="Q281" s="4"/>
      <c r="R281" s="4"/>
    </row>
    <row r="282">
      <c r="H282" s="379"/>
      <c r="O282" s="4"/>
      <c r="P282" s="4"/>
      <c r="Q282" s="4"/>
      <c r="R282" s="4"/>
    </row>
    <row r="283">
      <c r="H283" s="379"/>
      <c r="O283" s="4"/>
      <c r="P283" s="4"/>
      <c r="Q283" s="4"/>
      <c r="R283" s="4"/>
    </row>
    <row r="284">
      <c r="H284" s="379"/>
      <c r="O284" s="4"/>
      <c r="P284" s="4"/>
      <c r="Q284" s="4"/>
      <c r="R284" s="4"/>
    </row>
    <row r="285">
      <c r="H285" s="379"/>
      <c r="O285" s="4"/>
      <c r="P285" s="4"/>
      <c r="Q285" s="4"/>
      <c r="R285" s="4"/>
    </row>
    <row r="286">
      <c r="H286" s="379"/>
      <c r="O286" s="4"/>
      <c r="P286" s="4"/>
      <c r="Q286" s="4"/>
      <c r="R286" s="4"/>
    </row>
    <row r="287">
      <c r="H287" s="379"/>
      <c r="O287" s="4"/>
      <c r="P287" s="4"/>
      <c r="Q287" s="4"/>
      <c r="R287" s="4"/>
    </row>
    <row r="288">
      <c r="H288" s="379"/>
      <c r="O288" s="4"/>
      <c r="P288" s="4"/>
      <c r="Q288" s="4"/>
      <c r="R288" s="4"/>
    </row>
    <row r="289">
      <c r="H289" s="379"/>
      <c r="O289" s="4"/>
      <c r="P289" s="4"/>
      <c r="Q289" s="4"/>
      <c r="R289" s="4"/>
    </row>
    <row r="290">
      <c r="H290" s="379"/>
      <c r="O290" s="4"/>
      <c r="P290" s="4"/>
      <c r="Q290" s="4"/>
      <c r="R290" s="4"/>
    </row>
    <row r="291">
      <c r="H291" s="379"/>
      <c r="O291" s="4"/>
      <c r="P291" s="4"/>
      <c r="Q291" s="4"/>
      <c r="R291" s="4"/>
    </row>
    <row r="292">
      <c r="H292" s="379"/>
      <c r="O292" s="4"/>
      <c r="P292" s="4"/>
      <c r="Q292" s="4"/>
      <c r="R292" s="4"/>
    </row>
    <row r="293">
      <c r="H293" s="379"/>
      <c r="O293" s="4"/>
      <c r="P293" s="4"/>
      <c r="Q293" s="4"/>
      <c r="R293" s="4"/>
    </row>
    <row r="294">
      <c r="H294" s="379"/>
      <c r="O294" s="4"/>
      <c r="P294" s="4"/>
      <c r="Q294" s="4"/>
      <c r="R294" s="4"/>
    </row>
    <row r="295">
      <c r="H295" s="379"/>
      <c r="O295" s="4"/>
      <c r="P295" s="4"/>
      <c r="Q295" s="4"/>
      <c r="R295" s="4"/>
    </row>
    <row r="296">
      <c r="H296" s="379"/>
      <c r="O296" s="4"/>
      <c r="P296" s="4"/>
      <c r="Q296" s="4"/>
      <c r="R296" s="4"/>
    </row>
    <row r="297">
      <c r="H297" s="379"/>
      <c r="O297" s="4"/>
      <c r="P297" s="4"/>
      <c r="Q297" s="4"/>
      <c r="R297" s="4"/>
    </row>
    <row r="298">
      <c r="H298" s="379"/>
      <c r="O298" s="4"/>
      <c r="P298" s="4"/>
      <c r="Q298" s="4"/>
      <c r="R298" s="4"/>
    </row>
    <row r="299">
      <c r="H299" s="379"/>
      <c r="O299" s="4"/>
      <c r="P299" s="4"/>
      <c r="Q299" s="4"/>
      <c r="R299" s="4"/>
    </row>
    <row r="300">
      <c r="H300" s="379"/>
      <c r="O300" s="4"/>
      <c r="P300" s="4"/>
      <c r="Q300" s="4"/>
      <c r="R300" s="4"/>
    </row>
    <row r="301">
      <c r="H301" s="379"/>
      <c r="O301" s="4"/>
      <c r="P301" s="4"/>
      <c r="Q301" s="4"/>
      <c r="R301" s="4"/>
    </row>
    <row r="302">
      <c r="H302" s="379"/>
      <c r="O302" s="4"/>
      <c r="P302" s="4"/>
      <c r="Q302" s="4"/>
      <c r="R302" s="4"/>
    </row>
    <row r="303">
      <c r="H303" s="379"/>
      <c r="O303" s="4"/>
      <c r="P303" s="4"/>
      <c r="Q303" s="4"/>
      <c r="R303" s="4"/>
    </row>
    <row r="304">
      <c r="H304" s="379"/>
      <c r="O304" s="4"/>
      <c r="P304" s="4"/>
      <c r="Q304" s="4"/>
      <c r="R304" s="4"/>
    </row>
    <row r="305">
      <c r="H305" s="379"/>
      <c r="O305" s="4"/>
      <c r="P305" s="4"/>
      <c r="Q305" s="4"/>
      <c r="R305" s="4"/>
    </row>
    <row r="306">
      <c r="H306" s="379"/>
      <c r="O306" s="4"/>
      <c r="P306" s="4"/>
      <c r="Q306" s="4"/>
      <c r="R306" s="4"/>
    </row>
    <row r="307">
      <c r="H307" s="379"/>
      <c r="O307" s="4"/>
      <c r="P307" s="4"/>
      <c r="Q307" s="4"/>
      <c r="R307" s="4"/>
    </row>
    <row r="308">
      <c r="H308" s="379"/>
      <c r="O308" s="4"/>
      <c r="P308" s="4"/>
      <c r="Q308" s="4"/>
      <c r="R308" s="4"/>
    </row>
    <row r="309">
      <c r="H309" s="379"/>
      <c r="O309" s="4"/>
      <c r="P309" s="4"/>
      <c r="Q309" s="4"/>
      <c r="R309" s="4"/>
    </row>
    <row r="310">
      <c r="H310" s="379"/>
      <c r="O310" s="4"/>
      <c r="P310" s="4"/>
      <c r="Q310" s="4"/>
      <c r="R310" s="4"/>
    </row>
    <row r="311">
      <c r="H311" s="379"/>
      <c r="O311" s="4"/>
      <c r="P311" s="4"/>
      <c r="Q311" s="4"/>
      <c r="R311" s="4"/>
    </row>
    <row r="312">
      <c r="H312" s="379"/>
      <c r="O312" s="4"/>
      <c r="P312" s="4"/>
      <c r="Q312" s="4"/>
      <c r="R312" s="4"/>
    </row>
    <row r="313">
      <c r="H313" s="379"/>
      <c r="O313" s="4"/>
      <c r="P313" s="4"/>
      <c r="Q313" s="4"/>
      <c r="R313" s="4"/>
    </row>
    <row r="314">
      <c r="H314" s="379"/>
      <c r="O314" s="4"/>
      <c r="P314" s="4"/>
      <c r="Q314" s="4"/>
      <c r="R314" s="4"/>
    </row>
    <row r="315">
      <c r="H315" s="379"/>
      <c r="O315" s="4"/>
      <c r="P315" s="4"/>
      <c r="Q315" s="4"/>
      <c r="R315" s="4"/>
    </row>
    <row r="316">
      <c r="H316" s="379"/>
      <c r="O316" s="4"/>
      <c r="P316" s="4"/>
      <c r="Q316" s="4"/>
      <c r="R316" s="4"/>
    </row>
    <row r="317">
      <c r="H317" s="379"/>
      <c r="O317" s="4"/>
      <c r="P317" s="4"/>
      <c r="Q317" s="4"/>
      <c r="R317" s="4"/>
    </row>
    <row r="318">
      <c r="H318" s="379"/>
      <c r="O318" s="4"/>
      <c r="P318" s="4"/>
      <c r="Q318" s="4"/>
      <c r="R318" s="4"/>
    </row>
    <row r="319">
      <c r="H319" s="379"/>
      <c r="O319" s="4"/>
      <c r="P319" s="4"/>
      <c r="Q319" s="4"/>
      <c r="R319" s="4"/>
    </row>
    <row r="320">
      <c r="H320" s="379"/>
      <c r="O320" s="4"/>
      <c r="P320" s="4"/>
      <c r="Q320" s="4"/>
      <c r="R320" s="4"/>
    </row>
    <row r="321">
      <c r="H321" s="379"/>
      <c r="O321" s="4"/>
      <c r="P321" s="4"/>
      <c r="Q321" s="4"/>
      <c r="R321" s="4"/>
    </row>
    <row r="322">
      <c r="H322" s="379"/>
      <c r="O322" s="4"/>
      <c r="P322" s="4"/>
      <c r="Q322" s="4"/>
      <c r="R322" s="4"/>
    </row>
    <row r="323">
      <c r="H323" s="379"/>
      <c r="O323" s="4"/>
      <c r="P323" s="4"/>
      <c r="Q323" s="4"/>
      <c r="R323" s="4"/>
    </row>
    <row r="324">
      <c r="H324" s="379"/>
      <c r="O324" s="4"/>
      <c r="P324" s="4"/>
      <c r="Q324" s="4"/>
      <c r="R324" s="4"/>
    </row>
    <row r="325">
      <c r="H325" s="379"/>
      <c r="O325" s="4"/>
      <c r="P325" s="4"/>
      <c r="Q325" s="4"/>
      <c r="R325" s="4"/>
    </row>
    <row r="326">
      <c r="H326" s="379"/>
      <c r="O326" s="4"/>
      <c r="P326" s="4"/>
      <c r="Q326" s="4"/>
      <c r="R326" s="4"/>
    </row>
    <row r="327">
      <c r="H327" s="379"/>
      <c r="O327" s="4"/>
      <c r="P327" s="4"/>
      <c r="Q327" s="4"/>
      <c r="R327" s="4"/>
    </row>
    <row r="328">
      <c r="H328" s="379"/>
      <c r="O328" s="4"/>
      <c r="P328" s="4"/>
      <c r="Q328" s="4"/>
      <c r="R328" s="4"/>
    </row>
    <row r="329">
      <c r="H329" s="379"/>
      <c r="O329" s="4"/>
      <c r="P329" s="4"/>
      <c r="Q329" s="4"/>
      <c r="R329" s="4"/>
    </row>
    <row r="330">
      <c r="H330" s="379"/>
      <c r="O330" s="4"/>
      <c r="P330" s="4"/>
      <c r="Q330" s="4"/>
      <c r="R330" s="4"/>
    </row>
    <row r="331">
      <c r="H331" s="379"/>
      <c r="O331" s="4"/>
      <c r="P331" s="4"/>
      <c r="Q331" s="4"/>
      <c r="R331" s="4"/>
    </row>
    <row r="332">
      <c r="H332" s="379"/>
      <c r="O332" s="4"/>
      <c r="P332" s="4"/>
      <c r="Q332" s="4"/>
      <c r="R332" s="4"/>
    </row>
    <row r="333">
      <c r="H333" s="379"/>
      <c r="O333" s="4"/>
      <c r="P333" s="4"/>
      <c r="Q333" s="4"/>
      <c r="R333" s="4"/>
    </row>
    <row r="334">
      <c r="H334" s="379"/>
      <c r="O334" s="4"/>
      <c r="P334" s="4"/>
      <c r="Q334" s="4"/>
      <c r="R334" s="4"/>
    </row>
    <row r="335">
      <c r="H335" s="379"/>
      <c r="O335" s="4"/>
      <c r="P335" s="4"/>
      <c r="Q335" s="4"/>
      <c r="R335" s="4"/>
    </row>
    <row r="336">
      <c r="H336" s="379"/>
      <c r="O336" s="4"/>
      <c r="P336" s="4"/>
      <c r="Q336" s="4"/>
      <c r="R336" s="4"/>
    </row>
    <row r="337">
      <c r="H337" s="379"/>
      <c r="O337" s="4"/>
      <c r="P337" s="4"/>
      <c r="Q337" s="4"/>
      <c r="R337" s="4"/>
    </row>
    <row r="338">
      <c r="H338" s="379"/>
      <c r="O338" s="4"/>
      <c r="P338" s="4"/>
      <c r="Q338" s="4"/>
      <c r="R338" s="4"/>
    </row>
    <row r="339">
      <c r="H339" s="379"/>
      <c r="O339" s="4"/>
      <c r="P339" s="4"/>
      <c r="Q339" s="4"/>
      <c r="R339" s="4"/>
    </row>
    <row r="340">
      <c r="H340" s="379"/>
      <c r="O340" s="4"/>
      <c r="P340" s="4"/>
      <c r="Q340" s="4"/>
      <c r="R340" s="4"/>
    </row>
    <row r="341">
      <c r="H341" s="379"/>
      <c r="O341" s="4"/>
      <c r="P341" s="4"/>
      <c r="Q341" s="4"/>
      <c r="R341" s="4"/>
    </row>
    <row r="342">
      <c r="H342" s="379"/>
      <c r="O342" s="4"/>
      <c r="P342" s="4"/>
      <c r="Q342" s="4"/>
      <c r="R342" s="4"/>
    </row>
    <row r="343">
      <c r="H343" s="379"/>
      <c r="O343" s="4"/>
      <c r="P343" s="4"/>
      <c r="Q343" s="4"/>
      <c r="R343" s="4"/>
    </row>
    <row r="344">
      <c r="H344" s="379"/>
      <c r="O344" s="4"/>
      <c r="P344" s="4"/>
      <c r="Q344" s="4"/>
      <c r="R344" s="4"/>
    </row>
    <row r="345">
      <c r="H345" s="379"/>
      <c r="O345" s="4"/>
      <c r="P345" s="4"/>
      <c r="Q345" s="4"/>
      <c r="R345" s="4"/>
    </row>
    <row r="346">
      <c r="H346" s="379"/>
      <c r="O346" s="4"/>
      <c r="P346" s="4"/>
      <c r="Q346" s="4"/>
      <c r="R346" s="4"/>
    </row>
    <row r="347">
      <c r="H347" s="379"/>
      <c r="O347" s="4"/>
      <c r="P347" s="4"/>
      <c r="Q347" s="4"/>
      <c r="R347" s="4"/>
    </row>
    <row r="348">
      <c r="H348" s="379"/>
      <c r="O348" s="4"/>
      <c r="P348" s="4"/>
      <c r="Q348" s="4"/>
      <c r="R348" s="4"/>
    </row>
    <row r="349">
      <c r="H349" s="379"/>
      <c r="O349" s="4"/>
      <c r="P349" s="4"/>
      <c r="Q349" s="4"/>
      <c r="R349" s="4"/>
    </row>
    <row r="350">
      <c r="H350" s="379"/>
      <c r="O350" s="4"/>
      <c r="P350" s="4"/>
      <c r="Q350" s="4"/>
      <c r="R350" s="4"/>
    </row>
    <row r="351">
      <c r="H351" s="379"/>
      <c r="O351" s="4"/>
      <c r="P351" s="4"/>
      <c r="Q351" s="4"/>
      <c r="R351" s="4"/>
    </row>
    <row r="352">
      <c r="H352" s="379"/>
      <c r="O352" s="4"/>
      <c r="P352" s="4"/>
      <c r="Q352" s="4"/>
      <c r="R352" s="4"/>
    </row>
    <row r="353">
      <c r="H353" s="379"/>
      <c r="O353" s="4"/>
      <c r="P353" s="4"/>
      <c r="Q353" s="4"/>
      <c r="R353" s="4"/>
    </row>
    <row r="354">
      <c r="H354" s="379"/>
      <c r="O354" s="4"/>
      <c r="P354" s="4"/>
      <c r="Q354" s="4"/>
      <c r="R354" s="4"/>
    </row>
    <row r="355">
      <c r="H355" s="379"/>
      <c r="O355" s="4"/>
      <c r="P355" s="4"/>
      <c r="Q355" s="4"/>
      <c r="R355" s="4"/>
    </row>
    <row r="356">
      <c r="H356" s="379"/>
      <c r="O356" s="4"/>
      <c r="P356" s="4"/>
      <c r="Q356" s="4"/>
      <c r="R356" s="4"/>
    </row>
    <row r="357">
      <c r="H357" s="379"/>
      <c r="O357" s="4"/>
      <c r="P357" s="4"/>
      <c r="Q357" s="4"/>
      <c r="R357" s="4"/>
    </row>
    <row r="358">
      <c r="H358" s="379"/>
      <c r="O358" s="4"/>
      <c r="P358" s="4"/>
      <c r="Q358" s="4"/>
      <c r="R358" s="4"/>
    </row>
    <row r="359">
      <c r="H359" s="379"/>
      <c r="O359" s="4"/>
      <c r="P359" s="4"/>
      <c r="Q359" s="4"/>
      <c r="R359" s="4"/>
    </row>
    <row r="360">
      <c r="H360" s="379"/>
      <c r="O360" s="4"/>
      <c r="P360" s="4"/>
      <c r="Q360" s="4"/>
      <c r="R360" s="4"/>
    </row>
    <row r="361">
      <c r="H361" s="379"/>
      <c r="O361" s="4"/>
      <c r="P361" s="4"/>
      <c r="Q361" s="4"/>
      <c r="R361" s="4"/>
    </row>
    <row r="362">
      <c r="H362" s="379"/>
      <c r="O362" s="4"/>
      <c r="P362" s="4"/>
      <c r="Q362" s="4"/>
      <c r="R362" s="4"/>
    </row>
    <row r="363">
      <c r="H363" s="379"/>
      <c r="O363" s="4"/>
      <c r="P363" s="4"/>
      <c r="Q363" s="4"/>
      <c r="R363" s="4"/>
    </row>
    <row r="364">
      <c r="H364" s="379"/>
      <c r="O364" s="4"/>
      <c r="P364" s="4"/>
      <c r="Q364" s="4"/>
      <c r="R364" s="4"/>
    </row>
    <row r="365">
      <c r="H365" s="379"/>
      <c r="O365" s="4"/>
      <c r="P365" s="4"/>
      <c r="Q365" s="4"/>
      <c r="R365" s="4"/>
    </row>
    <row r="366">
      <c r="H366" s="379"/>
      <c r="O366" s="4"/>
      <c r="P366" s="4"/>
      <c r="Q366" s="4"/>
      <c r="R366" s="4"/>
    </row>
    <row r="367">
      <c r="H367" s="379"/>
      <c r="O367" s="4"/>
      <c r="P367" s="4"/>
      <c r="Q367" s="4"/>
      <c r="R367" s="4"/>
    </row>
    <row r="368">
      <c r="H368" s="379"/>
      <c r="O368" s="4"/>
      <c r="P368" s="4"/>
      <c r="Q368" s="4"/>
      <c r="R368" s="4"/>
    </row>
    <row r="369">
      <c r="H369" s="379"/>
      <c r="O369" s="4"/>
      <c r="P369" s="4"/>
      <c r="Q369" s="4"/>
      <c r="R369" s="4"/>
    </row>
    <row r="370">
      <c r="H370" s="379"/>
      <c r="O370" s="4"/>
      <c r="P370" s="4"/>
      <c r="Q370" s="4"/>
      <c r="R370" s="4"/>
    </row>
    <row r="371">
      <c r="H371" s="379"/>
      <c r="O371" s="4"/>
      <c r="P371" s="4"/>
      <c r="Q371" s="4"/>
      <c r="R371" s="4"/>
    </row>
    <row r="372">
      <c r="H372" s="379"/>
      <c r="O372" s="4"/>
      <c r="P372" s="4"/>
      <c r="Q372" s="4"/>
      <c r="R372" s="4"/>
    </row>
    <row r="373">
      <c r="H373" s="379"/>
      <c r="O373" s="4"/>
      <c r="P373" s="4"/>
      <c r="Q373" s="4"/>
      <c r="R373" s="4"/>
    </row>
    <row r="374">
      <c r="H374" s="379"/>
      <c r="O374" s="4"/>
      <c r="P374" s="4"/>
      <c r="Q374" s="4"/>
      <c r="R374" s="4"/>
    </row>
    <row r="375">
      <c r="H375" s="379"/>
      <c r="O375" s="4"/>
      <c r="P375" s="4"/>
      <c r="Q375" s="4"/>
      <c r="R375" s="4"/>
    </row>
    <row r="376">
      <c r="H376" s="379"/>
      <c r="O376" s="4"/>
      <c r="P376" s="4"/>
      <c r="Q376" s="4"/>
      <c r="R376" s="4"/>
    </row>
    <row r="377">
      <c r="H377" s="379"/>
      <c r="O377" s="4"/>
      <c r="P377" s="4"/>
      <c r="Q377" s="4"/>
      <c r="R377" s="4"/>
    </row>
    <row r="378">
      <c r="H378" s="379"/>
      <c r="O378" s="4"/>
      <c r="P378" s="4"/>
      <c r="Q378" s="4"/>
      <c r="R378" s="4"/>
    </row>
    <row r="379">
      <c r="H379" s="379"/>
      <c r="O379" s="4"/>
      <c r="P379" s="4"/>
      <c r="Q379" s="4"/>
      <c r="R379" s="4"/>
    </row>
    <row r="380">
      <c r="H380" s="379"/>
      <c r="O380" s="4"/>
      <c r="P380" s="4"/>
      <c r="Q380" s="4"/>
      <c r="R380" s="4"/>
    </row>
    <row r="381">
      <c r="H381" s="379"/>
      <c r="O381" s="4"/>
      <c r="P381" s="4"/>
      <c r="Q381" s="4"/>
      <c r="R381" s="4"/>
    </row>
    <row r="382">
      <c r="H382" s="379"/>
      <c r="O382" s="4"/>
      <c r="P382" s="4"/>
      <c r="Q382" s="4"/>
      <c r="R382" s="4"/>
    </row>
    <row r="383">
      <c r="H383" s="379"/>
      <c r="O383" s="4"/>
      <c r="P383" s="4"/>
      <c r="Q383" s="4"/>
      <c r="R383" s="4"/>
    </row>
    <row r="384">
      <c r="H384" s="379"/>
      <c r="O384" s="4"/>
      <c r="P384" s="4"/>
      <c r="Q384" s="4"/>
      <c r="R384" s="4"/>
    </row>
    <row r="385">
      <c r="H385" s="379"/>
      <c r="O385" s="4"/>
      <c r="P385" s="4"/>
      <c r="Q385" s="4"/>
      <c r="R385" s="4"/>
    </row>
    <row r="386">
      <c r="H386" s="379"/>
      <c r="O386" s="4"/>
      <c r="P386" s="4"/>
      <c r="Q386" s="4"/>
      <c r="R386" s="4"/>
    </row>
    <row r="387">
      <c r="H387" s="379"/>
      <c r="O387" s="4"/>
      <c r="P387" s="4"/>
      <c r="Q387" s="4"/>
      <c r="R387" s="4"/>
    </row>
    <row r="388">
      <c r="H388" s="379"/>
      <c r="O388" s="4"/>
      <c r="P388" s="4"/>
      <c r="Q388" s="4"/>
      <c r="R388" s="4"/>
    </row>
    <row r="389">
      <c r="H389" s="379"/>
      <c r="O389" s="4"/>
      <c r="P389" s="4"/>
      <c r="Q389" s="4"/>
      <c r="R389" s="4"/>
    </row>
    <row r="390">
      <c r="H390" s="379"/>
      <c r="O390" s="4"/>
      <c r="P390" s="4"/>
      <c r="Q390" s="4"/>
      <c r="R390" s="4"/>
    </row>
    <row r="391">
      <c r="H391" s="379"/>
      <c r="O391" s="4"/>
      <c r="P391" s="4"/>
      <c r="Q391" s="4"/>
      <c r="R391" s="4"/>
    </row>
    <row r="392">
      <c r="H392" s="379"/>
      <c r="O392" s="4"/>
      <c r="P392" s="4"/>
      <c r="Q392" s="4"/>
      <c r="R392" s="4"/>
    </row>
    <row r="393">
      <c r="H393" s="379"/>
      <c r="O393" s="4"/>
      <c r="P393" s="4"/>
      <c r="Q393" s="4"/>
      <c r="R393" s="4"/>
    </row>
    <row r="394">
      <c r="H394" s="379"/>
      <c r="O394" s="4"/>
      <c r="P394" s="4"/>
      <c r="Q394" s="4"/>
      <c r="R394" s="4"/>
    </row>
    <row r="395">
      <c r="H395" s="379"/>
      <c r="O395" s="4"/>
      <c r="P395" s="4"/>
      <c r="Q395" s="4"/>
      <c r="R395" s="4"/>
    </row>
    <row r="396">
      <c r="H396" s="379"/>
      <c r="O396" s="4"/>
      <c r="P396" s="4"/>
      <c r="Q396" s="4"/>
      <c r="R396" s="4"/>
    </row>
    <row r="397">
      <c r="H397" s="379"/>
      <c r="O397" s="4"/>
      <c r="P397" s="4"/>
      <c r="Q397" s="4"/>
      <c r="R397" s="4"/>
    </row>
    <row r="398">
      <c r="H398" s="379"/>
      <c r="O398" s="4"/>
      <c r="P398" s="4"/>
      <c r="Q398" s="4"/>
      <c r="R398" s="4"/>
    </row>
    <row r="399">
      <c r="H399" s="379"/>
      <c r="O399" s="4"/>
      <c r="P399" s="4"/>
      <c r="Q399" s="4"/>
      <c r="R399" s="4"/>
    </row>
    <row r="400">
      <c r="H400" s="379"/>
      <c r="O400" s="4"/>
      <c r="P400" s="4"/>
      <c r="Q400" s="4"/>
      <c r="R400" s="4"/>
    </row>
    <row r="401">
      <c r="H401" s="379"/>
      <c r="O401" s="4"/>
      <c r="P401" s="4"/>
      <c r="Q401" s="4"/>
      <c r="R401" s="4"/>
    </row>
    <row r="402">
      <c r="H402" s="379"/>
      <c r="O402" s="4"/>
      <c r="P402" s="4"/>
      <c r="Q402" s="4"/>
      <c r="R402" s="4"/>
    </row>
    <row r="403">
      <c r="H403" s="379"/>
      <c r="O403" s="4"/>
      <c r="P403" s="4"/>
      <c r="Q403" s="4"/>
      <c r="R403" s="4"/>
    </row>
    <row r="404">
      <c r="H404" s="379"/>
      <c r="O404" s="4"/>
      <c r="P404" s="4"/>
      <c r="Q404" s="4"/>
      <c r="R404" s="4"/>
    </row>
    <row r="405">
      <c r="H405" s="379"/>
      <c r="O405" s="4"/>
      <c r="P405" s="4"/>
      <c r="Q405" s="4"/>
      <c r="R405" s="4"/>
    </row>
    <row r="406">
      <c r="H406" s="379"/>
      <c r="O406" s="4"/>
      <c r="P406" s="4"/>
      <c r="Q406" s="4"/>
      <c r="R406" s="4"/>
    </row>
    <row r="407">
      <c r="H407" s="379"/>
      <c r="O407" s="4"/>
      <c r="P407" s="4"/>
      <c r="Q407" s="4"/>
      <c r="R407" s="4"/>
    </row>
    <row r="408">
      <c r="H408" s="379"/>
      <c r="O408" s="4"/>
      <c r="P408" s="4"/>
      <c r="Q408" s="4"/>
      <c r="R408" s="4"/>
    </row>
    <row r="409">
      <c r="H409" s="379"/>
      <c r="O409" s="4"/>
      <c r="P409" s="4"/>
      <c r="Q409" s="4"/>
      <c r="R409" s="4"/>
    </row>
    <row r="410">
      <c r="H410" s="379"/>
      <c r="O410" s="4"/>
      <c r="P410" s="4"/>
      <c r="Q410" s="4"/>
      <c r="R410" s="4"/>
    </row>
    <row r="411">
      <c r="H411" s="379"/>
      <c r="O411" s="4"/>
      <c r="P411" s="4"/>
      <c r="Q411" s="4"/>
      <c r="R411" s="4"/>
    </row>
    <row r="412">
      <c r="H412" s="379"/>
      <c r="O412" s="4"/>
      <c r="P412" s="4"/>
      <c r="Q412" s="4"/>
      <c r="R412" s="4"/>
    </row>
    <row r="413">
      <c r="H413" s="379"/>
      <c r="O413" s="4"/>
      <c r="P413" s="4"/>
      <c r="Q413" s="4"/>
      <c r="R413" s="4"/>
    </row>
    <row r="414">
      <c r="H414" s="379"/>
      <c r="O414" s="4"/>
      <c r="P414" s="4"/>
      <c r="Q414" s="4"/>
      <c r="R414" s="4"/>
    </row>
    <row r="415">
      <c r="H415" s="379"/>
      <c r="O415" s="4"/>
      <c r="P415" s="4"/>
      <c r="Q415" s="4"/>
      <c r="R415" s="4"/>
    </row>
    <row r="416">
      <c r="H416" s="379"/>
      <c r="O416" s="4"/>
      <c r="P416" s="4"/>
      <c r="Q416" s="4"/>
      <c r="R416" s="4"/>
    </row>
    <row r="417">
      <c r="H417" s="379"/>
      <c r="O417" s="4"/>
      <c r="P417" s="4"/>
      <c r="Q417" s="4"/>
      <c r="R417" s="4"/>
    </row>
    <row r="418">
      <c r="H418" s="379"/>
      <c r="O418" s="4"/>
      <c r="P418" s="4"/>
      <c r="Q418" s="4"/>
      <c r="R418" s="4"/>
    </row>
    <row r="419">
      <c r="H419" s="379"/>
      <c r="O419" s="4"/>
      <c r="P419" s="4"/>
      <c r="Q419" s="4"/>
      <c r="R419" s="4"/>
    </row>
    <row r="420">
      <c r="H420" s="379"/>
      <c r="O420" s="4"/>
      <c r="P420" s="4"/>
      <c r="Q420" s="4"/>
      <c r="R420" s="4"/>
    </row>
    <row r="421">
      <c r="H421" s="379"/>
      <c r="O421" s="4"/>
      <c r="P421" s="4"/>
      <c r="Q421" s="4"/>
      <c r="R421" s="4"/>
    </row>
    <row r="422">
      <c r="H422" s="379"/>
      <c r="O422" s="4"/>
      <c r="P422" s="4"/>
      <c r="Q422" s="4"/>
      <c r="R422" s="4"/>
    </row>
    <row r="423">
      <c r="H423" s="379"/>
      <c r="O423" s="4"/>
      <c r="P423" s="4"/>
      <c r="Q423" s="4"/>
      <c r="R423" s="4"/>
    </row>
    <row r="424">
      <c r="H424" s="379"/>
      <c r="O424" s="4"/>
      <c r="P424" s="4"/>
      <c r="Q424" s="4"/>
      <c r="R424" s="4"/>
    </row>
    <row r="425">
      <c r="H425" s="379"/>
      <c r="O425" s="4"/>
      <c r="P425" s="4"/>
      <c r="Q425" s="4"/>
      <c r="R425" s="4"/>
    </row>
    <row r="426">
      <c r="H426" s="379"/>
      <c r="O426" s="4"/>
      <c r="P426" s="4"/>
      <c r="Q426" s="4"/>
      <c r="R426" s="4"/>
    </row>
    <row r="427">
      <c r="H427" s="379"/>
      <c r="O427" s="4"/>
      <c r="P427" s="4"/>
      <c r="Q427" s="4"/>
      <c r="R427" s="4"/>
    </row>
    <row r="428">
      <c r="H428" s="379"/>
      <c r="O428" s="4"/>
      <c r="P428" s="4"/>
      <c r="Q428" s="4"/>
      <c r="R428" s="4"/>
    </row>
    <row r="429">
      <c r="H429" s="379"/>
      <c r="O429" s="4"/>
      <c r="P429" s="4"/>
      <c r="Q429" s="4"/>
      <c r="R429" s="4"/>
    </row>
    <row r="430">
      <c r="H430" s="379"/>
      <c r="O430" s="4"/>
      <c r="P430" s="4"/>
      <c r="Q430" s="4"/>
      <c r="R430" s="4"/>
    </row>
    <row r="431">
      <c r="H431" s="379"/>
      <c r="O431" s="4"/>
      <c r="P431" s="4"/>
      <c r="Q431" s="4"/>
      <c r="R431" s="4"/>
    </row>
    <row r="432">
      <c r="H432" s="379"/>
      <c r="O432" s="4"/>
      <c r="P432" s="4"/>
      <c r="Q432" s="4"/>
      <c r="R432" s="4"/>
    </row>
    <row r="433">
      <c r="H433" s="379"/>
      <c r="O433" s="4"/>
      <c r="P433" s="4"/>
      <c r="Q433" s="4"/>
      <c r="R433" s="4"/>
    </row>
    <row r="434">
      <c r="H434" s="379"/>
      <c r="O434" s="4"/>
      <c r="P434" s="4"/>
      <c r="Q434" s="4"/>
      <c r="R434" s="4"/>
    </row>
    <row r="435">
      <c r="H435" s="379"/>
      <c r="O435" s="4"/>
      <c r="P435" s="4"/>
      <c r="Q435" s="4"/>
      <c r="R435" s="4"/>
    </row>
    <row r="436">
      <c r="H436" s="379"/>
      <c r="O436" s="4"/>
      <c r="P436" s="4"/>
      <c r="Q436" s="4"/>
      <c r="R436" s="4"/>
    </row>
    <row r="437">
      <c r="H437" s="379"/>
      <c r="O437" s="4"/>
      <c r="P437" s="4"/>
      <c r="Q437" s="4"/>
      <c r="R437" s="4"/>
    </row>
    <row r="438">
      <c r="H438" s="379"/>
      <c r="O438" s="4"/>
      <c r="P438" s="4"/>
      <c r="Q438" s="4"/>
      <c r="R438" s="4"/>
    </row>
    <row r="439">
      <c r="H439" s="379"/>
      <c r="O439" s="4"/>
      <c r="P439" s="4"/>
      <c r="Q439" s="4"/>
      <c r="R439" s="4"/>
    </row>
    <row r="440">
      <c r="H440" s="379"/>
      <c r="O440" s="4"/>
      <c r="P440" s="4"/>
      <c r="Q440" s="4"/>
      <c r="R440" s="4"/>
    </row>
    <row r="441">
      <c r="H441" s="379"/>
      <c r="O441" s="4"/>
      <c r="P441" s="4"/>
      <c r="Q441" s="4"/>
      <c r="R441" s="4"/>
    </row>
    <row r="442">
      <c r="H442" s="379"/>
      <c r="O442" s="4"/>
      <c r="P442" s="4"/>
      <c r="Q442" s="4"/>
      <c r="R442" s="4"/>
    </row>
    <row r="443">
      <c r="H443" s="379"/>
      <c r="O443" s="4"/>
      <c r="P443" s="4"/>
      <c r="Q443" s="4"/>
      <c r="R443" s="4"/>
    </row>
    <row r="444">
      <c r="H444" s="379"/>
      <c r="O444" s="4"/>
      <c r="P444" s="4"/>
      <c r="Q444" s="4"/>
      <c r="R444" s="4"/>
    </row>
    <row r="445">
      <c r="H445" s="379"/>
      <c r="O445" s="4"/>
      <c r="P445" s="4"/>
      <c r="Q445" s="4"/>
      <c r="R445" s="4"/>
    </row>
    <row r="446">
      <c r="H446" s="379"/>
      <c r="O446" s="4"/>
      <c r="P446" s="4"/>
      <c r="Q446" s="4"/>
      <c r="R446" s="4"/>
    </row>
    <row r="447">
      <c r="H447" s="379"/>
      <c r="O447" s="4"/>
      <c r="P447" s="4"/>
      <c r="Q447" s="4"/>
      <c r="R447" s="4"/>
    </row>
    <row r="448">
      <c r="H448" s="379"/>
      <c r="O448" s="4"/>
      <c r="P448" s="4"/>
      <c r="Q448" s="4"/>
      <c r="R448" s="4"/>
    </row>
    <row r="449">
      <c r="H449" s="379"/>
      <c r="O449" s="4"/>
      <c r="P449" s="4"/>
      <c r="Q449" s="4"/>
      <c r="R449" s="4"/>
    </row>
    <row r="450">
      <c r="H450" s="379"/>
      <c r="O450" s="4"/>
      <c r="P450" s="4"/>
      <c r="Q450" s="4"/>
      <c r="R450" s="4"/>
    </row>
    <row r="451">
      <c r="H451" s="379"/>
      <c r="O451" s="4"/>
      <c r="P451" s="4"/>
      <c r="Q451" s="4"/>
      <c r="R451" s="4"/>
    </row>
    <row r="452">
      <c r="H452" s="379"/>
      <c r="O452" s="4"/>
      <c r="P452" s="4"/>
      <c r="Q452" s="4"/>
      <c r="R452" s="4"/>
    </row>
    <row r="453">
      <c r="H453" s="379"/>
      <c r="O453" s="4"/>
      <c r="P453" s="4"/>
      <c r="Q453" s="4"/>
      <c r="R453" s="4"/>
    </row>
    <row r="454">
      <c r="H454" s="379"/>
      <c r="O454" s="4"/>
      <c r="P454" s="4"/>
      <c r="Q454" s="4"/>
      <c r="R454" s="4"/>
    </row>
    <row r="455">
      <c r="H455" s="379"/>
      <c r="O455" s="4"/>
      <c r="P455" s="4"/>
      <c r="Q455" s="4"/>
      <c r="R455" s="4"/>
    </row>
    <row r="456">
      <c r="H456" s="379"/>
      <c r="O456" s="4"/>
      <c r="P456" s="4"/>
      <c r="Q456" s="4"/>
      <c r="R456" s="4"/>
    </row>
    <row r="457">
      <c r="H457" s="379"/>
      <c r="O457" s="4"/>
      <c r="P457" s="4"/>
      <c r="Q457" s="4"/>
      <c r="R457" s="4"/>
    </row>
    <row r="458">
      <c r="H458" s="379"/>
      <c r="O458" s="4"/>
      <c r="P458" s="4"/>
      <c r="Q458" s="4"/>
      <c r="R458" s="4"/>
    </row>
    <row r="459">
      <c r="H459" s="379"/>
      <c r="O459" s="4"/>
      <c r="P459" s="4"/>
      <c r="Q459" s="4"/>
      <c r="R459" s="4"/>
    </row>
    <row r="460">
      <c r="H460" s="379"/>
      <c r="O460" s="4"/>
      <c r="P460" s="4"/>
      <c r="Q460" s="4"/>
      <c r="R460" s="4"/>
    </row>
    <row r="461">
      <c r="H461" s="379"/>
      <c r="O461" s="4"/>
      <c r="P461" s="4"/>
      <c r="Q461" s="4"/>
      <c r="R461" s="4"/>
    </row>
    <row r="462">
      <c r="H462" s="379"/>
      <c r="O462" s="4"/>
      <c r="P462" s="4"/>
      <c r="Q462" s="4"/>
      <c r="R462" s="4"/>
    </row>
    <row r="463">
      <c r="H463" s="379"/>
      <c r="O463" s="4"/>
      <c r="P463" s="4"/>
      <c r="Q463" s="4"/>
      <c r="R463" s="4"/>
    </row>
    <row r="464">
      <c r="H464" s="379"/>
      <c r="O464" s="4"/>
      <c r="P464" s="4"/>
      <c r="Q464" s="4"/>
      <c r="R464" s="4"/>
    </row>
    <row r="465">
      <c r="H465" s="379"/>
      <c r="O465" s="4"/>
      <c r="P465" s="4"/>
      <c r="Q465" s="4"/>
      <c r="R465" s="4"/>
    </row>
    <row r="466">
      <c r="H466" s="379"/>
      <c r="O466" s="4"/>
      <c r="P466" s="4"/>
      <c r="Q466" s="4"/>
      <c r="R466" s="4"/>
    </row>
    <row r="467">
      <c r="H467" s="379"/>
      <c r="O467" s="4"/>
      <c r="P467" s="4"/>
      <c r="Q467" s="4"/>
      <c r="R467" s="4"/>
    </row>
    <row r="468">
      <c r="H468" s="379"/>
      <c r="O468" s="4"/>
      <c r="P468" s="4"/>
      <c r="Q468" s="4"/>
      <c r="R468" s="4"/>
    </row>
    <row r="469">
      <c r="H469" s="379"/>
      <c r="O469" s="4"/>
      <c r="P469" s="4"/>
      <c r="Q469" s="4"/>
      <c r="R469" s="4"/>
    </row>
    <row r="470">
      <c r="H470" s="379"/>
      <c r="O470" s="4"/>
      <c r="P470" s="4"/>
      <c r="Q470" s="4"/>
      <c r="R470" s="4"/>
    </row>
    <row r="471">
      <c r="H471" s="379"/>
      <c r="O471" s="4"/>
      <c r="P471" s="4"/>
      <c r="Q471" s="4"/>
      <c r="R471" s="4"/>
    </row>
    <row r="472">
      <c r="H472" s="379"/>
      <c r="O472" s="4"/>
      <c r="P472" s="4"/>
      <c r="Q472" s="4"/>
      <c r="R472" s="4"/>
    </row>
    <row r="473">
      <c r="H473" s="379"/>
      <c r="O473" s="4"/>
      <c r="P473" s="4"/>
      <c r="Q473" s="4"/>
      <c r="R473" s="4"/>
    </row>
    <row r="474">
      <c r="H474" s="379"/>
      <c r="O474" s="4"/>
      <c r="P474" s="4"/>
      <c r="Q474" s="4"/>
      <c r="R474" s="4"/>
    </row>
    <row r="475">
      <c r="H475" s="379"/>
      <c r="O475" s="4"/>
      <c r="P475" s="4"/>
      <c r="Q475" s="4"/>
      <c r="R475" s="4"/>
    </row>
    <row r="476">
      <c r="H476" s="379"/>
      <c r="O476" s="4"/>
      <c r="P476" s="4"/>
      <c r="Q476" s="4"/>
      <c r="R476" s="4"/>
    </row>
    <row r="477">
      <c r="H477" s="379"/>
      <c r="O477" s="4"/>
      <c r="P477" s="4"/>
      <c r="Q477" s="4"/>
      <c r="R477" s="4"/>
    </row>
    <row r="478">
      <c r="H478" s="379"/>
      <c r="O478" s="4"/>
      <c r="P478" s="4"/>
      <c r="Q478" s="4"/>
      <c r="R478" s="4"/>
    </row>
    <row r="479">
      <c r="H479" s="379"/>
      <c r="O479" s="4"/>
      <c r="P479" s="4"/>
      <c r="Q479" s="4"/>
      <c r="R479" s="4"/>
    </row>
    <row r="480">
      <c r="H480" s="379"/>
      <c r="O480" s="4"/>
      <c r="P480" s="4"/>
      <c r="Q480" s="4"/>
      <c r="R480" s="4"/>
    </row>
    <row r="481">
      <c r="H481" s="379"/>
      <c r="O481" s="4"/>
      <c r="P481" s="4"/>
      <c r="Q481" s="4"/>
      <c r="R481" s="4"/>
    </row>
    <row r="482">
      <c r="H482" s="379"/>
      <c r="O482" s="4"/>
      <c r="P482" s="4"/>
      <c r="Q482" s="4"/>
      <c r="R482" s="4"/>
    </row>
    <row r="483">
      <c r="H483" s="379"/>
      <c r="O483" s="4"/>
      <c r="P483" s="4"/>
      <c r="Q483" s="4"/>
      <c r="R483" s="4"/>
    </row>
    <row r="484">
      <c r="H484" s="379"/>
      <c r="O484" s="4"/>
      <c r="P484" s="4"/>
      <c r="Q484" s="4"/>
      <c r="R484" s="4"/>
    </row>
    <row r="485">
      <c r="H485" s="379"/>
      <c r="O485" s="4"/>
      <c r="P485" s="4"/>
      <c r="Q485" s="4"/>
      <c r="R485" s="4"/>
    </row>
    <row r="486">
      <c r="H486" s="379"/>
      <c r="O486" s="4"/>
      <c r="P486" s="4"/>
      <c r="Q486" s="4"/>
      <c r="R486" s="4"/>
    </row>
    <row r="487">
      <c r="H487" s="379"/>
      <c r="O487" s="4"/>
      <c r="P487" s="4"/>
      <c r="Q487" s="4"/>
      <c r="R487" s="4"/>
    </row>
    <row r="488">
      <c r="H488" s="379"/>
      <c r="O488" s="4"/>
      <c r="P488" s="4"/>
      <c r="Q488" s="4"/>
      <c r="R488" s="4"/>
    </row>
    <row r="489">
      <c r="H489" s="379"/>
      <c r="O489" s="4"/>
      <c r="P489" s="4"/>
      <c r="Q489" s="4"/>
      <c r="R489" s="4"/>
    </row>
    <row r="490">
      <c r="H490" s="379"/>
      <c r="O490" s="4"/>
      <c r="P490" s="4"/>
      <c r="Q490" s="4"/>
      <c r="R490" s="4"/>
    </row>
    <row r="491">
      <c r="H491" s="379"/>
      <c r="O491" s="4"/>
      <c r="P491" s="4"/>
      <c r="Q491" s="4"/>
      <c r="R491" s="4"/>
    </row>
    <row r="492">
      <c r="H492" s="379"/>
      <c r="O492" s="4"/>
      <c r="P492" s="4"/>
      <c r="Q492" s="4"/>
      <c r="R492" s="4"/>
    </row>
    <row r="493">
      <c r="H493" s="379"/>
      <c r="O493" s="4"/>
      <c r="P493" s="4"/>
      <c r="Q493" s="4"/>
      <c r="R493" s="4"/>
    </row>
    <row r="494">
      <c r="H494" s="379"/>
      <c r="O494" s="4"/>
      <c r="P494" s="4"/>
      <c r="Q494" s="4"/>
      <c r="R494" s="4"/>
    </row>
    <row r="495">
      <c r="H495" s="379"/>
      <c r="O495" s="4"/>
      <c r="P495" s="4"/>
      <c r="Q495" s="4"/>
      <c r="R495" s="4"/>
    </row>
    <row r="496">
      <c r="H496" s="379"/>
      <c r="O496" s="4"/>
      <c r="P496" s="4"/>
      <c r="Q496" s="4"/>
      <c r="R496" s="4"/>
    </row>
    <row r="497">
      <c r="H497" s="379"/>
      <c r="O497" s="4"/>
      <c r="P497" s="4"/>
      <c r="Q497" s="4"/>
      <c r="R497" s="4"/>
    </row>
    <row r="498">
      <c r="H498" s="379"/>
      <c r="O498" s="4"/>
      <c r="P498" s="4"/>
      <c r="Q498" s="4"/>
      <c r="R498" s="4"/>
    </row>
    <row r="499">
      <c r="H499" s="379"/>
      <c r="O499" s="4"/>
      <c r="P499" s="4"/>
      <c r="Q499" s="4"/>
      <c r="R499" s="4"/>
    </row>
    <row r="500">
      <c r="H500" s="379"/>
      <c r="O500" s="4"/>
      <c r="P500" s="4"/>
      <c r="Q500" s="4"/>
      <c r="R500" s="4"/>
    </row>
    <row r="501">
      <c r="H501" s="379"/>
      <c r="O501" s="4"/>
      <c r="P501" s="4"/>
      <c r="Q501" s="4"/>
      <c r="R501" s="4"/>
    </row>
    <row r="502">
      <c r="H502" s="379"/>
      <c r="O502" s="4"/>
      <c r="P502" s="4"/>
      <c r="Q502" s="4"/>
      <c r="R502" s="4"/>
    </row>
    <row r="503">
      <c r="H503" s="379"/>
      <c r="O503" s="4"/>
      <c r="P503" s="4"/>
      <c r="Q503" s="4"/>
      <c r="R503" s="4"/>
    </row>
    <row r="504">
      <c r="H504" s="379"/>
      <c r="O504" s="4"/>
      <c r="P504" s="4"/>
      <c r="Q504" s="4"/>
      <c r="R504" s="4"/>
    </row>
    <row r="505">
      <c r="H505" s="379"/>
      <c r="O505" s="4"/>
      <c r="P505" s="4"/>
      <c r="Q505" s="4"/>
      <c r="R505" s="4"/>
    </row>
    <row r="506">
      <c r="H506" s="379"/>
      <c r="O506" s="4"/>
      <c r="P506" s="4"/>
      <c r="Q506" s="4"/>
      <c r="R506" s="4"/>
    </row>
    <row r="507">
      <c r="H507" s="379"/>
      <c r="O507" s="4"/>
      <c r="P507" s="4"/>
      <c r="Q507" s="4"/>
      <c r="R507" s="4"/>
    </row>
    <row r="508">
      <c r="H508" s="379"/>
      <c r="O508" s="4"/>
      <c r="P508" s="4"/>
      <c r="Q508" s="4"/>
      <c r="R508" s="4"/>
    </row>
    <row r="509">
      <c r="H509" s="379"/>
      <c r="O509" s="4"/>
      <c r="P509" s="4"/>
      <c r="Q509" s="4"/>
      <c r="R509" s="4"/>
    </row>
    <row r="510">
      <c r="H510" s="379"/>
      <c r="O510" s="4"/>
      <c r="P510" s="4"/>
      <c r="Q510" s="4"/>
      <c r="R510" s="4"/>
    </row>
    <row r="511">
      <c r="H511" s="379"/>
      <c r="O511" s="4"/>
      <c r="P511" s="4"/>
      <c r="Q511" s="4"/>
      <c r="R511" s="4"/>
    </row>
    <row r="512">
      <c r="H512" s="379"/>
      <c r="O512" s="4"/>
      <c r="P512" s="4"/>
      <c r="Q512" s="4"/>
      <c r="R512" s="4"/>
    </row>
    <row r="513">
      <c r="H513" s="379"/>
      <c r="O513" s="4"/>
      <c r="P513" s="4"/>
      <c r="Q513" s="4"/>
      <c r="R513" s="4"/>
    </row>
    <row r="514">
      <c r="H514" s="379"/>
      <c r="O514" s="4"/>
      <c r="P514" s="4"/>
      <c r="Q514" s="4"/>
      <c r="R514" s="4"/>
    </row>
    <row r="515">
      <c r="H515" s="379"/>
      <c r="O515" s="4"/>
      <c r="P515" s="4"/>
      <c r="Q515" s="4"/>
      <c r="R515" s="4"/>
    </row>
    <row r="516">
      <c r="H516" s="379"/>
      <c r="O516" s="4"/>
      <c r="P516" s="4"/>
      <c r="Q516" s="4"/>
      <c r="R516" s="4"/>
    </row>
    <row r="517">
      <c r="H517" s="379"/>
      <c r="O517" s="4"/>
      <c r="P517" s="4"/>
      <c r="Q517" s="4"/>
      <c r="R517" s="4"/>
    </row>
    <row r="518">
      <c r="H518" s="379"/>
      <c r="O518" s="4"/>
      <c r="P518" s="4"/>
      <c r="Q518" s="4"/>
      <c r="R518" s="4"/>
    </row>
    <row r="519">
      <c r="H519" s="379"/>
      <c r="O519" s="4"/>
      <c r="P519" s="4"/>
      <c r="Q519" s="4"/>
      <c r="R519" s="4"/>
    </row>
    <row r="520">
      <c r="H520" s="379"/>
      <c r="O520" s="4"/>
      <c r="P520" s="4"/>
      <c r="Q520" s="4"/>
      <c r="R520" s="4"/>
    </row>
    <row r="521">
      <c r="H521" s="379"/>
      <c r="O521" s="4"/>
      <c r="P521" s="4"/>
      <c r="Q521" s="4"/>
      <c r="R521" s="4"/>
    </row>
    <row r="522">
      <c r="H522" s="379"/>
      <c r="O522" s="4"/>
      <c r="P522" s="4"/>
      <c r="Q522" s="4"/>
      <c r="R522" s="4"/>
    </row>
    <row r="523">
      <c r="H523" s="379"/>
      <c r="O523" s="4"/>
      <c r="P523" s="4"/>
      <c r="Q523" s="4"/>
      <c r="R523" s="4"/>
    </row>
    <row r="524">
      <c r="H524" s="379"/>
      <c r="O524" s="4"/>
      <c r="P524" s="4"/>
      <c r="Q524" s="4"/>
      <c r="R524" s="4"/>
    </row>
    <row r="525">
      <c r="H525" s="379"/>
      <c r="O525" s="4"/>
      <c r="P525" s="4"/>
      <c r="Q525" s="4"/>
      <c r="R525" s="4"/>
    </row>
    <row r="526">
      <c r="H526" s="379"/>
      <c r="O526" s="4"/>
      <c r="P526" s="4"/>
      <c r="Q526" s="4"/>
      <c r="R526" s="4"/>
    </row>
    <row r="527">
      <c r="H527" s="379"/>
      <c r="O527" s="4"/>
      <c r="P527" s="4"/>
      <c r="Q527" s="4"/>
      <c r="R527" s="4"/>
    </row>
    <row r="528">
      <c r="H528" s="379"/>
      <c r="O528" s="4"/>
      <c r="P528" s="4"/>
      <c r="Q528" s="4"/>
      <c r="R528" s="4"/>
    </row>
    <row r="529">
      <c r="H529" s="379"/>
      <c r="O529" s="4"/>
      <c r="P529" s="4"/>
      <c r="Q529" s="4"/>
      <c r="R529" s="4"/>
    </row>
    <row r="530">
      <c r="H530" s="379"/>
      <c r="O530" s="4"/>
      <c r="P530" s="4"/>
      <c r="Q530" s="4"/>
      <c r="R530" s="4"/>
    </row>
    <row r="531">
      <c r="H531" s="379"/>
      <c r="O531" s="4"/>
      <c r="P531" s="4"/>
      <c r="Q531" s="4"/>
      <c r="R531" s="4"/>
    </row>
    <row r="532">
      <c r="H532" s="379"/>
      <c r="O532" s="4"/>
      <c r="P532" s="4"/>
      <c r="Q532" s="4"/>
      <c r="R532" s="4"/>
    </row>
    <row r="533">
      <c r="H533" s="379"/>
      <c r="O533" s="4"/>
      <c r="P533" s="4"/>
      <c r="Q533" s="4"/>
      <c r="R533" s="4"/>
    </row>
    <row r="534">
      <c r="H534" s="379"/>
      <c r="O534" s="4"/>
      <c r="P534" s="4"/>
      <c r="Q534" s="4"/>
      <c r="R534" s="4"/>
    </row>
    <row r="535">
      <c r="H535" s="379"/>
      <c r="O535" s="4"/>
      <c r="P535" s="4"/>
      <c r="Q535" s="4"/>
      <c r="R535" s="4"/>
    </row>
    <row r="536">
      <c r="H536" s="379"/>
      <c r="O536" s="4"/>
      <c r="P536" s="4"/>
      <c r="Q536" s="4"/>
      <c r="R536" s="4"/>
    </row>
    <row r="537">
      <c r="H537" s="379"/>
      <c r="O537" s="4"/>
      <c r="P537" s="4"/>
      <c r="Q537" s="4"/>
      <c r="R537" s="4"/>
    </row>
    <row r="538">
      <c r="H538" s="379"/>
      <c r="O538" s="4"/>
      <c r="P538" s="4"/>
      <c r="Q538" s="4"/>
      <c r="R538" s="4"/>
    </row>
    <row r="539">
      <c r="H539" s="379"/>
      <c r="O539" s="4"/>
      <c r="P539" s="4"/>
      <c r="Q539" s="4"/>
      <c r="R539" s="4"/>
    </row>
    <row r="540">
      <c r="H540" s="379"/>
      <c r="O540" s="4"/>
      <c r="P540" s="4"/>
      <c r="Q540" s="4"/>
      <c r="R540" s="4"/>
    </row>
    <row r="541">
      <c r="H541" s="379"/>
      <c r="O541" s="4"/>
      <c r="P541" s="4"/>
      <c r="Q541" s="4"/>
      <c r="R541" s="4"/>
    </row>
    <row r="542">
      <c r="H542" s="379"/>
      <c r="O542" s="4"/>
      <c r="P542" s="4"/>
      <c r="Q542" s="4"/>
      <c r="R542" s="4"/>
    </row>
    <row r="543">
      <c r="H543" s="379"/>
      <c r="O543" s="4"/>
      <c r="P543" s="4"/>
      <c r="Q543" s="4"/>
      <c r="R543" s="4"/>
    </row>
    <row r="544">
      <c r="H544" s="379"/>
      <c r="O544" s="4"/>
      <c r="P544" s="4"/>
      <c r="Q544" s="4"/>
      <c r="R544" s="4"/>
    </row>
    <row r="545">
      <c r="H545" s="379"/>
      <c r="O545" s="4"/>
      <c r="P545" s="4"/>
      <c r="Q545" s="4"/>
      <c r="R545" s="4"/>
    </row>
    <row r="546">
      <c r="H546" s="379"/>
      <c r="O546" s="4"/>
      <c r="P546" s="4"/>
      <c r="Q546" s="4"/>
      <c r="R546" s="4"/>
    </row>
    <row r="547">
      <c r="H547" s="379"/>
      <c r="O547" s="4"/>
      <c r="P547" s="4"/>
      <c r="Q547" s="4"/>
      <c r="R547" s="4"/>
    </row>
    <row r="548">
      <c r="H548" s="379"/>
      <c r="O548" s="4"/>
      <c r="P548" s="4"/>
      <c r="Q548" s="4"/>
      <c r="R548" s="4"/>
    </row>
    <row r="549">
      <c r="H549" s="379"/>
      <c r="O549" s="4"/>
      <c r="P549" s="4"/>
      <c r="Q549" s="4"/>
      <c r="R549" s="4"/>
    </row>
    <row r="550">
      <c r="H550" s="379"/>
      <c r="O550" s="4"/>
      <c r="P550" s="4"/>
      <c r="Q550" s="4"/>
      <c r="R550" s="4"/>
    </row>
    <row r="551">
      <c r="H551" s="379"/>
      <c r="O551" s="4"/>
      <c r="P551" s="4"/>
      <c r="Q551" s="4"/>
      <c r="R551" s="4"/>
    </row>
    <row r="552">
      <c r="H552" s="379"/>
      <c r="O552" s="4"/>
      <c r="P552" s="4"/>
      <c r="Q552" s="4"/>
      <c r="R552" s="4"/>
    </row>
    <row r="553">
      <c r="H553" s="379"/>
      <c r="O553" s="4"/>
      <c r="P553" s="4"/>
      <c r="Q553" s="4"/>
      <c r="R553" s="4"/>
    </row>
    <row r="554">
      <c r="H554" s="379"/>
      <c r="O554" s="4"/>
      <c r="P554" s="4"/>
      <c r="Q554" s="4"/>
      <c r="R554" s="4"/>
    </row>
    <row r="555">
      <c r="H555" s="379"/>
      <c r="O555" s="4"/>
      <c r="P555" s="4"/>
      <c r="Q555" s="4"/>
      <c r="R555" s="4"/>
    </row>
    <row r="556">
      <c r="H556" s="379"/>
      <c r="O556" s="4"/>
      <c r="P556" s="4"/>
      <c r="Q556" s="4"/>
      <c r="R556" s="4"/>
    </row>
    <row r="557">
      <c r="H557" s="379"/>
      <c r="O557" s="4"/>
      <c r="P557" s="4"/>
      <c r="Q557" s="4"/>
      <c r="R557" s="4"/>
    </row>
    <row r="558">
      <c r="H558" s="379"/>
      <c r="O558" s="4"/>
      <c r="P558" s="4"/>
      <c r="Q558" s="4"/>
      <c r="R558" s="4"/>
    </row>
    <row r="559">
      <c r="H559" s="379"/>
      <c r="O559" s="4"/>
      <c r="P559" s="4"/>
      <c r="Q559" s="4"/>
      <c r="R559" s="4"/>
    </row>
    <row r="560">
      <c r="H560" s="379"/>
      <c r="O560" s="4"/>
      <c r="P560" s="4"/>
      <c r="Q560" s="4"/>
      <c r="R560" s="4"/>
    </row>
    <row r="561">
      <c r="H561" s="379"/>
      <c r="O561" s="4"/>
      <c r="P561" s="4"/>
      <c r="Q561" s="4"/>
      <c r="R561" s="4"/>
    </row>
    <row r="562">
      <c r="H562" s="379"/>
      <c r="O562" s="4"/>
      <c r="P562" s="4"/>
      <c r="Q562" s="4"/>
      <c r="R562" s="4"/>
    </row>
    <row r="563">
      <c r="H563" s="379"/>
      <c r="O563" s="4"/>
      <c r="P563" s="4"/>
      <c r="Q563" s="4"/>
      <c r="R563" s="4"/>
    </row>
    <row r="564">
      <c r="H564" s="379"/>
      <c r="O564" s="4"/>
      <c r="P564" s="4"/>
      <c r="Q564" s="4"/>
      <c r="R564" s="4"/>
    </row>
    <row r="565">
      <c r="H565" s="379"/>
      <c r="O565" s="4"/>
      <c r="P565" s="4"/>
      <c r="Q565" s="4"/>
      <c r="R565" s="4"/>
    </row>
    <row r="566">
      <c r="H566" s="379"/>
      <c r="O566" s="4"/>
      <c r="P566" s="4"/>
      <c r="Q566" s="4"/>
      <c r="R566" s="4"/>
    </row>
    <row r="567">
      <c r="H567" s="379"/>
      <c r="O567" s="4"/>
      <c r="P567" s="4"/>
      <c r="Q567" s="4"/>
      <c r="R567" s="4"/>
    </row>
    <row r="568">
      <c r="H568" s="379"/>
      <c r="O568" s="4"/>
      <c r="P568" s="4"/>
      <c r="Q568" s="4"/>
      <c r="R568" s="4"/>
    </row>
    <row r="569">
      <c r="H569" s="379"/>
      <c r="O569" s="4"/>
      <c r="P569" s="4"/>
      <c r="Q569" s="4"/>
      <c r="R569" s="4"/>
    </row>
    <row r="570">
      <c r="H570" s="379"/>
      <c r="O570" s="4"/>
      <c r="P570" s="4"/>
      <c r="Q570" s="4"/>
      <c r="R570" s="4"/>
    </row>
    <row r="571">
      <c r="H571" s="379"/>
      <c r="O571" s="4"/>
      <c r="P571" s="4"/>
      <c r="Q571" s="4"/>
      <c r="R571" s="4"/>
    </row>
    <row r="572">
      <c r="H572" s="379"/>
      <c r="O572" s="4"/>
      <c r="P572" s="4"/>
      <c r="Q572" s="4"/>
      <c r="R572" s="4"/>
    </row>
    <row r="573">
      <c r="H573" s="379"/>
      <c r="O573" s="4"/>
      <c r="P573" s="4"/>
      <c r="Q573" s="4"/>
      <c r="R573" s="4"/>
    </row>
    <row r="574">
      <c r="H574" s="379"/>
      <c r="O574" s="4"/>
      <c r="P574" s="4"/>
      <c r="Q574" s="4"/>
      <c r="R574" s="4"/>
    </row>
    <row r="575">
      <c r="H575" s="379"/>
      <c r="O575" s="4"/>
      <c r="P575" s="4"/>
      <c r="Q575" s="4"/>
      <c r="R575" s="4"/>
    </row>
    <row r="576">
      <c r="H576" s="379"/>
      <c r="O576" s="4"/>
      <c r="P576" s="4"/>
      <c r="Q576" s="4"/>
      <c r="R576" s="4"/>
    </row>
    <row r="577">
      <c r="H577" s="379"/>
      <c r="O577" s="4"/>
      <c r="P577" s="4"/>
      <c r="Q577" s="4"/>
      <c r="R577" s="4"/>
    </row>
    <row r="578">
      <c r="H578" s="379"/>
      <c r="O578" s="4"/>
      <c r="P578" s="4"/>
      <c r="Q578" s="4"/>
      <c r="R578" s="4"/>
    </row>
    <row r="579">
      <c r="H579" s="379"/>
      <c r="O579" s="4"/>
      <c r="P579" s="4"/>
      <c r="Q579" s="4"/>
      <c r="R579" s="4"/>
    </row>
    <row r="580">
      <c r="H580" s="379"/>
      <c r="O580" s="4"/>
      <c r="P580" s="4"/>
      <c r="Q580" s="4"/>
      <c r="R580" s="4"/>
    </row>
    <row r="581">
      <c r="H581" s="379"/>
      <c r="O581" s="4"/>
      <c r="P581" s="4"/>
      <c r="Q581" s="4"/>
      <c r="R581" s="4"/>
    </row>
    <row r="582">
      <c r="H582" s="379"/>
      <c r="O582" s="4"/>
      <c r="P582" s="4"/>
      <c r="Q582" s="4"/>
      <c r="R582" s="4"/>
    </row>
    <row r="583">
      <c r="H583" s="379"/>
      <c r="O583" s="4"/>
      <c r="P583" s="4"/>
      <c r="Q583" s="4"/>
      <c r="R583" s="4"/>
    </row>
    <row r="584">
      <c r="H584" s="379"/>
      <c r="O584" s="4"/>
      <c r="P584" s="4"/>
      <c r="Q584" s="4"/>
      <c r="R584" s="4"/>
    </row>
    <row r="585">
      <c r="H585" s="379"/>
      <c r="O585" s="4"/>
      <c r="P585" s="4"/>
      <c r="Q585" s="4"/>
      <c r="R585" s="4"/>
    </row>
    <row r="586">
      <c r="H586" s="379"/>
      <c r="O586" s="4"/>
      <c r="P586" s="4"/>
      <c r="Q586" s="4"/>
      <c r="R586" s="4"/>
    </row>
    <row r="587">
      <c r="H587" s="379"/>
      <c r="O587" s="4"/>
      <c r="P587" s="4"/>
      <c r="Q587" s="4"/>
      <c r="R587" s="4"/>
    </row>
    <row r="588">
      <c r="H588" s="379"/>
      <c r="O588" s="4"/>
      <c r="P588" s="4"/>
      <c r="Q588" s="4"/>
      <c r="R588" s="4"/>
    </row>
    <row r="589">
      <c r="H589" s="379"/>
      <c r="O589" s="4"/>
      <c r="P589" s="4"/>
      <c r="Q589" s="4"/>
      <c r="R589" s="4"/>
    </row>
    <row r="590">
      <c r="H590" s="379"/>
      <c r="O590" s="4"/>
      <c r="P590" s="4"/>
      <c r="Q590" s="4"/>
      <c r="R590" s="4"/>
    </row>
    <row r="591">
      <c r="H591" s="379"/>
      <c r="O591" s="4"/>
      <c r="P591" s="4"/>
      <c r="Q591" s="4"/>
      <c r="R591" s="4"/>
    </row>
    <row r="592">
      <c r="H592" s="379"/>
      <c r="O592" s="4"/>
      <c r="P592" s="4"/>
      <c r="Q592" s="4"/>
      <c r="R592" s="4"/>
    </row>
    <row r="593">
      <c r="H593" s="379"/>
      <c r="O593" s="4"/>
      <c r="P593" s="4"/>
      <c r="Q593" s="4"/>
      <c r="R593" s="4"/>
    </row>
    <row r="594">
      <c r="H594" s="379"/>
      <c r="O594" s="4"/>
      <c r="P594" s="4"/>
      <c r="Q594" s="4"/>
      <c r="R594" s="4"/>
    </row>
    <row r="595">
      <c r="H595" s="379"/>
      <c r="O595" s="4"/>
      <c r="P595" s="4"/>
      <c r="Q595" s="4"/>
      <c r="R595" s="4"/>
    </row>
    <row r="596">
      <c r="H596" s="379"/>
      <c r="O596" s="4"/>
      <c r="P596" s="4"/>
      <c r="Q596" s="4"/>
      <c r="R596" s="4"/>
    </row>
    <row r="597">
      <c r="H597" s="379"/>
      <c r="O597" s="4"/>
      <c r="P597" s="4"/>
      <c r="Q597" s="4"/>
      <c r="R597" s="4"/>
    </row>
    <row r="598">
      <c r="H598" s="379"/>
      <c r="O598" s="4"/>
      <c r="P598" s="4"/>
      <c r="Q598" s="4"/>
      <c r="R598" s="4"/>
    </row>
    <row r="599">
      <c r="H599" s="379"/>
      <c r="O599" s="4"/>
      <c r="P599" s="4"/>
      <c r="Q599" s="4"/>
      <c r="R599" s="4"/>
    </row>
    <row r="600">
      <c r="H600" s="379"/>
      <c r="O600" s="4"/>
      <c r="P600" s="4"/>
      <c r="Q600" s="4"/>
      <c r="R600" s="4"/>
    </row>
    <row r="601">
      <c r="H601" s="379"/>
      <c r="O601" s="4"/>
      <c r="P601" s="4"/>
      <c r="Q601" s="4"/>
      <c r="R601" s="4"/>
    </row>
    <row r="602">
      <c r="H602" s="379"/>
      <c r="O602" s="4"/>
      <c r="P602" s="4"/>
      <c r="Q602" s="4"/>
      <c r="R602" s="4"/>
    </row>
    <row r="603">
      <c r="H603" s="379"/>
      <c r="O603" s="4"/>
      <c r="P603" s="4"/>
      <c r="Q603" s="4"/>
      <c r="R603" s="4"/>
    </row>
    <row r="604">
      <c r="H604" s="379"/>
      <c r="O604" s="4"/>
      <c r="P604" s="4"/>
      <c r="Q604" s="4"/>
      <c r="R604" s="4"/>
    </row>
    <row r="605">
      <c r="H605" s="379"/>
      <c r="O605" s="4"/>
      <c r="P605" s="4"/>
      <c r="Q605" s="4"/>
      <c r="R605" s="4"/>
    </row>
    <row r="606">
      <c r="H606" s="379"/>
      <c r="O606" s="4"/>
      <c r="P606" s="4"/>
      <c r="Q606" s="4"/>
      <c r="R606" s="4"/>
    </row>
    <row r="607">
      <c r="H607" s="379"/>
      <c r="O607" s="4"/>
      <c r="P607" s="4"/>
      <c r="Q607" s="4"/>
      <c r="R607" s="4"/>
    </row>
    <row r="608">
      <c r="H608" s="379"/>
      <c r="O608" s="4"/>
      <c r="P608" s="4"/>
      <c r="Q608" s="4"/>
      <c r="R608" s="4"/>
    </row>
    <row r="609">
      <c r="H609" s="379"/>
      <c r="O609" s="4"/>
      <c r="P609" s="4"/>
      <c r="Q609" s="4"/>
      <c r="R609" s="4"/>
    </row>
    <row r="610">
      <c r="H610" s="379"/>
      <c r="O610" s="4"/>
      <c r="P610" s="4"/>
      <c r="Q610" s="4"/>
      <c r="R610" s="4"/>
    </row>
    <row r="611">
      <c r="H611" s="379"/>
      <c r="O611" s="4"/>
      <c r="P611" s="4"/>
      <c r="Q611" s="4"/>
      <c r="R611" s="4"/>
    </row>
    <row r="612">
      <c r="H612" s="379"/>
      <c r="O612" s="4"/>
      <c r="P612" s="4"/>
      <c r="Q612" s="4"/>
      <c r="R612" s="4"/>
    </row>
    <row r="613">
      <c r="H613" s="379"/>
      <c r="O613" s="4"/>
      <c r="P613" s="4"/>
      <c r="Q613" s="4"/>
      <c r="R613" s="4"/>
    </row>
    <row r="614">
      <c r="H614" s="379"/>
      <c r="O614" s="4"/>
      <c r="P614" s="4"/>
      <c r="Q614" s="4"/>
      <c r="R614" s="4"/>
    </row>
    <row r="615">
      <c r="H615" s="379"/>
      <c r="O615" s="4"/>
      <c r="P615" s="4"/>
      <c r="Q615" s="4"/>
      <c r="R615" s="4"/>
    </row>
    <row r="616">
      <c r="H616" s="379"/>
      <c r="O616" s="4"/>
      <c r="P616" s="4"/>
      <c r="Q616" s="4"/>
      <c r="R616" s="4"/>
    </row>
    <row r="617">
      <c r="H617" s="379"/>
      <c r="O617" s="4"/>
      <c r="P617" s="4"/>
      <c r="Q617" s="4"/>
      <c r="R617" s="4"/>
    </row>
    <row r="618">
      <c r="H618" s="379"/>
      <c r="O618" s="4"/>
      <c r="P618" s="4"/>
      <c r="Q618" s="4"/>
      <c r="R618" s="4"/>
    </row>
    <row r="619">
      <c r="H619" s="379"/>
      <c r="O619" s="4"/>
      <c r="P619" s="4"/>
      <c r="Q619" s="4"/>
      <c r="R619" s="4"/>
    </row>
    <row r="620">
      <c r="H620" s="379"/>
      <c r="O620" s="4"/>
      <c r="P620" s="4"/>
      <c r="Q620" s="4"/>
      <c r="R620" s="4"/>
    </row>
    <row r="621">
      <c r="H621" s="379"/>
      <c r="O621" s="4"/>
      <c r="P621" s="4"/>
      <c r="Q621" s="4"/>
      <c r="R621" s="4"/>
    </row>
    <row r="622">
      <c r="H622" s="379"/>
      <c r="O622" s="4"/>
      <c r="P622" s="4"/>
      <c r="Q622" s="4"/>
      <c r="R622" s="4"/>
    </row>
    <row r="623">
      <c r="H623" s="379"/>
      <c r="O623" s="4"/>
      <c r="P623" s="4"/>
      <c r="Q623" s="4"/>
      <c r="R623" s="4"/>
    </row>
    <row r="624">
      <c r="H624" s="379"/>
      <c r="O624" s="4"/>
      <c r="P624" s="4"/>
      <c r="Q624" s="4"/>
      <c r="R624" s="4"/>
    </row>
    <row r="625">
      <c r="H625" s="379"/>
      <c r="O625" s="4"/>
      <c r="P625" s="4"/>
      <c r="Q625" s="4"/>
      <c r="R625" s="4"/>
    </row>
    <row r="626">
      <c r="H626" s="379"/>
      <c r="O626" s="4"/>
      <c r="P626" s="4"/>
      <c r="Q626" s="4"/>
      <c r="R626" s="4"/>
    </row>
    <row r="627">
      <c r="H627" s="379"/>
      <c r="O627" s="4"/>
      <c r="P627" s="4"/>
      <c r="Q627" s="4"/>
      <c r="R627" s="4"/>
    </row>
    <row r="628">
      <c r="H628" s="379"/>
      <c r="O628" s="4"/>
      <c r="P628" s="4"/>
      <c r="Q628" s="4"/>
      <c r="R628" s="4"/>
    </row>
    <row r="629">
      <c r="H629" s="379"/>
      <c r="O629" s="4"/>
      <c r="P629" s="4"/>
      <c r="Q629" s="4"/>
      <c r="R629" s="4"/>
    </row>
    <row r="630">
      <c r="H630" s="379"/>
      <c r="O630" s="4"/>
      <c r="P630" s="4"/>
      <c r="Q630" s="4"/>
      <c r="R630" s="4"/>
    </row>
    <row r="631">
      <c r="H631" s="379"/>
      <c r="O631" s="4"/>
      <c r="P631" s="4"/>
      <c r="Q631" s="4"/>
      <c r="R631" s="4"/>
    </row>
    <row r="632">
      <c r="H632" s="379"/>
      <c r="O632" s="4"/>
      <c r="P632" s="4"/>
      <c r="Q632" s="4"/>
      <c r="R632" s="4"/>
    </row>
    <row r="633">
      <c r="H633" s="379"/>
      <c r="O633" s="4"/>
      <c r="P633" s="4"/>
      <c r="Q633" s="4"/>
      <c r="R633" s="4"/>
    </row>
    <row r="634">
      <c r="H634" s="379"/>
      <c r="O634" s="4"/>
      <c r="P634" s="4"/>
      <c r="Q634" s="4"/>
      <c r="R634" s="4"/>
    </row>
    <row r="635">
      <c r="H635" s="379"/>
      <c r="O635" s="4"/>
      <c r="P635" s="4"/>
      <c r="Q635" s="4"/>
      <c r="R635" s="4"/>
    </row>
    <row r="636">
      <c r="H636" s="379"/>
      <c r="O636" s="4"/>
      <c r="P636" s="4"/>
      <c r="Q636" s="4"/>
      <c r="R636" s="4"/>
    </row>
    <row r="637">
      <c r="H637" s="379"/>
      <c r="O637" s="4"/>
      <c r="P637" s="4"/>
      <c r="Q637" s="4"/>
      <c r="R637" s="4"/>
    </row>
    <row r="638">
      <c r="H638" s="379"/>
      <c r="O638" s="4"/>
      <c r="P638" s="4"/>
      <c r="Q638" s="4"/>
      <c r="R638" s="4"/>
    </row>
    <row r="639">
      <c r="H639" s="379"/>
      <c r="O639" s="4"/>
      <c r="P639" s="4"/>
      <c r="Q639" s="4"/>
      <c r="R639" s="4"/>
    </row>
    <row r="640">
      <c r="H640" s="379"/>
      <c r="O640" s="4"/>
      <c r="P640" s="4"/>
      <c r="Q640" s="4"/>
      <c r="R640" s="4"/>
    </row>
    <row r="641">
      <c r="H641" s="379"/>
      <c r="O641" s="4"/>
      <c r="P641" s="4"/>
      <c r="Q641" s="4"/>
      <c r="R641" s="4"/>
    </row>
    <row r="642">
      <c r="H642" s="379"/>
      <c r="O642" s="4"/>
      <c r="P642" s="4"/>
      <c r="Q642" s="4"/>
      <c r="R642" s="4"/>
    </row>
    <row r="643">
      <c r="H643" s="379"/>
      <c r="O643" s="4"/>
      <c r="P643" s="4"/>
      <c r="Q643" s="4"/>
      <c r="R643" s="4"/>
    </row>
    <row r="644">
      <c r="H644" s="379"/>
      <c r="O644" s="4"/>
      <c r="P644" s="4"/>
      <c r="Q644" s="4"/>
      <c r="R644" s="4"/>
    </row>
    <row r="645">
      <c r="H645" s="379"/>
      <c r="O645" s="4"/>
      <c r="P645" s="4"/>
      <c r="Q645" s="4"/>
      <c r="R645" s="4"/>
    </row>
    <row r="646">
      <c r="H646" s="379"/>
      <c r="O646" s="4"/>
      <c r="P646" s="4"/>
      <c r="Q646" s="4"/>
      <c r="R646" s="4"/>
    </row>
    <row r="647">
      <c r="H647" s="379"/>
      <c r="O647" s="4"/>
      <c r="P647" s="4"/>
      <c r="Q647" s="4"/>
      <c r="R647" s="4"/>
    </row>
    <row r="648">
      <c r="H648" s="379"/>
      <c r="O648" s="4"/>
      <c r="P648" s="4"/>
      <c r="Q648" s="4"/>
      <c r="R648" s="4"/>
    </row>
    <row r="649">
      <c r="H649" s="379"/>
      <c r="O649" s="4"/>
      <c r="P649" s="4"/>
      <c r="Q649" s="4"/>
      <c r="R649" s="4"/>
    </row>
    <row r="650">
      <c r="H650" s="379"/>
      <c r="O650" s="4"/>
      <c r="P650" s="4"/>
      <c r="Q650" s="4"/>
      <c r="R650" s="4"/>
    </row>
    <row r="651">
      <c r="H651" s="379"/>
      <c r="O651" s="4"/>
      <c r="P651" s="4"/>
      <c r="Q651" s="4"/>
      <c r="R651" s="4"/>
    </row>
    <row r="652">
      <c r="H652" s="379"/>
      <c r="O652" s="4"/>
      <c r="P652" s="4"/>
      <c r="Q652" s="4"/>
      <c r="R652" s="4"/>
    </row>
    <row r="653">
      <c r="H653" s="379"/>
      <c r="O653" s="4"/>
      <c r="P653" s="4"/>
      <c r="Q653" s="4"/>
      <c r="R653" s="4"/>
    </row>
    <row r="654">
      <c r="H654" s="379"/>
      <c r="O654" s="4"/>
      <c r="P654" s="4"/>
      <c r="Q654" s="4"/>
      <c r="R654" s="4"/>
    </row>
    <row r="655">
      <c r="H655" s="379"/>
      <c r="O655" s="4"/>
      <c r="P655" s="4"/>
      <c r="Q655" s="4"/>
      <c r="R655" s="4"/>
    </row>
    <row r="656">
      <c r="H656" s="379"/>
      <c r="O656" s="4"/>
      <c r="P656" s="4"/>
      <c r="Q656" s="4"/>
      <c r="R656" s="4"/>
    </row>
    <row r="657">
      <c r="H657" s="379"/>
      <c r="O657" s="4"/>
      <c r="P657" s="4"/>
      <c r="Q657" s="4"/>
      <c r="R657" s="4"/>
    </row>
    <row r="658">
      <c r="H658" s="379"/>
      <c r="O658" s="4"/>
      <c r="P658" s="4"/>
      <c r="Q658" s="4"/>
      <c r="R658" s="4"/>
    </row>
    <row r="659">
      <c r="H659" s="379"/>
      <c r="O659" s="4"/>
      <c r="P659" s="4"/>
      <c r="Q659" s="4"/>
      <c r="R659" s="4"/>
    </row>
    <row r="660">
      <c r="H660" s="379"/>
      <c r="O660" s="4"/>
      <c r="P660" s="4"/>
      <c r="Q660" s="4"/>
      <c r="R660" s="4"/>
    </row>
    <row r="661">
      <c r="H661" s="379"/>
      <c r="O661" s="4"/>
      <c r="P661" s="4"/>
      <c r="Q661" s="4"/>
      <c r="R661" s="4"/>
    </row>
    <row r="662">
      <c r="H662" s="379"/>
      <c r="O662" s="4"/>
      <c r="P662" s="4"/>
      <c r="Q662" s="4"/>
      <c r="R662" s="4"/>
    </row>
    <row r="663">
      <c r="H663" s="379"/>
      <c r="O663" s="4"/>
      <c r="P663" s="4"/>
      <c r="Q663" s="4"/>
      <c r="R663" s="4"/>
    </row>
    <row r="664">
      <c r="H664" s="379"/>
      <c r="O664" s="4"/>
      <c r="P664" s="4"/>
      <c r="Q664" s="4"/>
      <c r="R664" s="4"/>
    </row>
    <row r="665">
      <c r="H665" s="379"/>
      <c r="O665" s="4"/>
      <c r="P665" s="4"/>
      <c r="Q665" s="4"/>
      <c r="R665" s="4"/>
    </row>
    <row r="666">
      <c r="H666" s="379"/>
      <c r="O666" s="4"/>
      <c r="P666" s="4"/>
      <c r="Q666" s="4"/>
      <c r="R666" s="4"/>
    </row>
    <row r="667">
      <c r="H667" s="379"/>
      <c r="O667" s="4"/>
      <c r="P667" s="4"/>
      <c r="Q667" s="4"/>
      <c r="R667" s="4"/>
    </row>
    <row r="668">
      <c r="H668" s="379"/>
      <c r="O668" s="4"/>
      <c r="P668" s="4"/>
      <c r="Q668" s="4"/>
      <c r="R668" s="4"/>
    </row>
    <row r="669">
      <c r="H669" s="379"/>
      <c r="O669" s="4"/>
      <c r="P669" s="4"/>
      <c r="Q669" s="4"/>
      <c r="R669" s="4"/>
    </row>
    <row r="670">
      <c r="H670" s="379"/>
      <c r="O670" s="4"/>
      <c r="P670" s="4"/>
      <c r="Q670" s="4"/>
      <c r="R670" s="4"/>
    </row>
    <row r="671">
      <c r="H671" s="379"/>
      <c r="O671" s="4"/>
      <c r="P671" s="4"/>
      <c r="Q671" s="4"/>
      <c r="R671" s="4"/>
    </row>
    <row r="672">
      <c r="H672" s="379"/>
      <c r="O672" s="4"/>
      <c r="P672" s="4"/>
      <c r="Q672" s="4"/>
      <c r="R672" s="4"/>
    </row>
    <row r="673">
      <c r="H673" s="379"/>
      <c r="O673" s="4"/>
      <c r="P673" s="4"/>
      <c r="Q673" s="4"/>
      <c r="R673" s="4"/>
    </row>
    <row r="674">
      <c r="H674" s="379"/>
      <c r="O674" s="4"/>
      <c r="P674" s="4"/>
      <c r="Q674" s="4"/>
      <c r="R674" s="4"/>
    </row>
    <row r="675">
      <c r="H675" s="379"/>
      <c r="O675" s="4"/>
      <c r="P675" s="4"/>
      <c r="Q675" s="4"/>
      <c r="R675" s="4"/>
    </row>
    <row r="676">
      <c r="H676" s="379"/>
      <c r="O676" s="4"/>
      <c r="P676" s="4"/>
      <c r="Q676" s="4"/>
      <c r="R676" s="4"/>
    </row>
    <row r="677">
      <c r="H677" s="379"/>
      <c r="O677" s="4"/>
      <c r="P677" s="4"/>
      <c r="Q677" s="4"/>
      <c r="R677" s="4"/>
    </row>
    <row r="678">
      <c r="H678" s="379"/>
      <c r="O678" s="4"/>
      <c r="P678" s="4"/>
      <c r="Q678" s="4"/>
      <c r="R678" s="4"/>
    </row>
    <row r="679">
      <c r="H679" s="379"/>
      <c r="O679" s="4"/>
      <c r="P679" s="4"/>
      <c r="Q679" s="4"/>
      <c r="R679" s="4"/>
    </row>
    <row r="680">
      <c r="H680" s="379"/>
      <c r="O680" s="4"/>
      <c r="P680" s="4"/>
      <c r="Q680" s="4"/>
      <c r="R680" s="4"/>
    </row>
    <row r="681">
      <c r="H681" s="379"/>
      <c r="O681" s="4"/>
      <c r="P681" s="4"/>
      <c r="Q681" s="4"/>
      <c r="R681" s="4"/>
    </row>
    <row r="682">
      <c r="H682" s="379"/>
      <c r="O682" s="4"/>
      <c r="P682" s="4"/>
      <c r="Q682" s="4"/>
      <c r="R682" s="4"/>
    </row>
    <row r="683">
      <c r="H683" s="379"/>
      <c r="O683" s="4"/>
      <c r="P683" s="4"/>
      <c r="Q683" s="4"/>
      <c r="R683" s="4"/>
    </row>
    <row r="684">
      <c r="H684" s="379"/>
      <c r="O684" s="4"/>
      <c r="P684" s="4"/>
      <c r="Q684" s="4"/>
      <c r="R684" s="4"/>
    </row>
    <row r="685">
      <c r="H685" s="379"/>
      <c r="O685" s="4"/>
      <c r="P685" s="4"/>
      <c r="Q685" s="4"/>
      <c r="R685" s="4"/>
    </row>
    <row r="686">
      <c r="H686" s="379"/>
      <c r="O686" s="4"/>
      <c r="P686" s="4"/>
      <c r="Q686" s="4"/>
      <c r="R686" s="4"/>
    </row>
    <row r="687">
      <c r="H687" s="379"/>
      <c r="O687" s="4"/>
      <c r="P687" s="4"/>
      <c r="Q687" s="4"/>
      <c r="R687" s="4"/>
    </row>
    <row r="688">
      <c r="H688" s="379"/>
      <c r="O688" s="4"/>
      <c r="P688" s="4"/>
      <c r="Q688" s="4"/>
      <c r="R688" s="4"/>
    </row>
    <row r="689">
      <c r="H689" s="379"/>
      <c r="O689" s="4"/>
      <c r="P689" s="4"/>
      <c r="Q689" s="4"/>
      <c r="R689" s="4"/>
    </row>
    <row r="690">
      <c r="H690" s="379"/>
      <c r="O690" s="4"/>
      <c r="P690" s="4"/>
      <c r="Q690" s="4"/>
      <c r="R690" s="4"/>
    </row>
    <row r="691">
      <c r="H691" s="379"/>
      <c r="O691" s="4"/>
      <c r="P691" s="4"/>
      <c r="Q691" s="4"/>
      <c r="R691" s="4"/>
    </row>
    <row r="692">
      <c r="H692" s="379"/>
      <c r="O692" s="4"/>
      <c r="P692" s="4"/>
      <c r="Q692" s="4"/>
      <c r="R692" s="4"/>
    </row>
    <row r="693">
      <c r="H693" s="379"/>
      <c r="O693" s="4"/>
      <c r="P693" s="4"/>
      <c r="Q693" s="4"/>
      <c r="R693" s="4"/>
    </row>
    <row r="694">
      <c r="H694" s="379"/>
      <c r="O694" s="4"/>
      <c r="P694" s="4"/>
      <c r="Q694" s="4"/>
      <c r="R694" s="4"/>
    </row>
    <row r="695">
      <c r="H695" s="379"/>
      <c r="O695" s="4"/>
      <c r="P695" s="4"/>
      <c r="Q695" s="4"/>
      <c r="R695" s="4"/>
    </row>
    <row r="696">
      <c r="H696" s="379"/>
      <c r="O696" s="4"/>
      <c r="P696" s="4"/>
      <c r="Q696" s="4"/>
      <c r="R696" s="4"/>
    </row>
    <row r="697">
      <c r="H697" s="379"/>
      <c r="O697" s="4"/>
      <c r="P697" s="4"/>
      <c r="Q697" s="4"/>
      <c r="R697" s="4"/>
    </row>
    <row r="698">
      <c r="H698" s="379"/>
      <c r="O698" s="4"/>
      <c r="P698" s="4"/>
      <c r="Q698" s="4"/>
      <c r="R698" s="4"/>
    </row>
    <row r="699">
      <c r="H699" s="379"/>
      <c r="O699" s="4"/>
      <c r="P699" s="4"/>
      <c r="Q699" s="4"/>
      <c r="R699" s="4"/>
    </row>
    <row r="700">
      <c r="H700" s="379"/>
      <c r="O700" s="4"/>
      <c r="P700" s="4"/>
      <c r="Q700" s="4"/>
      <c r="R700" s="4"/>
    </row>
    <row r="701">
      <c r="H701" s="379"/>
      <c r="O701" s="4"/>
      <c r="P701" s="4"/>
      <c r="Q701" s="4"/>
      <c r="R701" s="4"/>
    </row>
    <row r="702">
      <c r="H702" s="379"/>
      <c r="O702" s="4"/>
      <c r="P702" s="4"/>
      <c r="Q702" s="4"/>
      <c r="R702" s="4"/>
    </row>
    <row r="703">
      <c r="H703" s="379"/>
      <c r="O703" s="4"/>
      <c r="P703" s="4"/>
      <c r="Q703" s="4"/>
      <c r="R703" s="4"/>
    </row>
    <row r="704">
      <c r="H704" s="379"/>
      <c r="O704" s="4"/>
      <c r="P704" s="4"/>
      <c r="Q704" s="4"/>
      <c r="R704" s="4"/>
    </row>
    <row r="705">
      <c r="H705" s="379"/>
      <c r="O705" s="4"/>
      <c r="P705" s="4"/>
      <c r="Q705" s="4"/>
      <c r="R705" s="4"/>
    </row>
    <row r="706">
      <c r="H706" s="379"/>
      <c r="O706" s="4"/>
      <c r="P706" s="4"/>
      <c r="Q706" s="4"/>
      <c r="R706" s="4"/>
    </row>
    <row r="707">
      <c r="H707" s="379"/>
      <c r="O707" s="4"/>
      <c r="P707" s="4"/>
      <c r="Q707" s="4"/>
      <c r="R707" s="4"/>
    </row>
    <row r="708">
      <c r="H708" s="379"/>
      <c r="O708" s="4"/>
      <c r="P708" s="4"/>
      <c r="Q708" s="4"/>
      <c r="R708" s="4"/>
    </row>
    <row r="709">
      <c r="H709" s="379"/>
      <c r="O709" s="4"/>
      <c r="P709" s="4"/>
      <c r="Q709" s="4"/>
      <c r="R709" s="4"/>
    </row>
    <row r="710">
      <c r="H710" s="379"/>
      <c r="O710" s="4"/>
      <c r="P710" s="4"/>
      <c r="Q710" s="4"/>
      <c r="R710" s="4"/>
    </row>
    <row r="711">
      <c r="H711" s="379"/>
      <c r="O711" s="4"/>
      <c r="P711" s="4"/>
      <c r="Q711" s="4"/>
      <c r="R711" s="4"/>
    </row>
    <row r="712">
      <c r="H712" s="379"/>
      <c r="O712" s="4"/>
      <c r="P712" s="4"/>
      <c r="Q712" s="4"/>
      <c r="R712" s="4"/>
    </row>
    <row r="713">
      <c r="H713" s="379"/>
      <c r="O713" s="4"/>
      <c r="P713" s="4"/>
      <c r="Q713" s="4"/>
      <c r="R713" s="4"/>
    </row>
    <row r="714">
      <c r="H714" s="379"/>
      <c r="O714" s="4"/>
      <c r="P714" s="4"/>
      <c r="Q714" s="4"/>
      <c r="R714" s="4"/>
    </row>
    <row r="715">
      <c r="H715" s="379"/>
      <c r="O715" s="4"/>
      <c r="P715" s="4"/>
      <c r="Q715" s="4"/>
      <c r="R715" s="4"/>
    </row>
    <row r="716">
      <c r="H716" s="379"/>
      <c r="O716" s="4"/>
      <c r="P716" s="4"/>
      <c r="Q716" s="4"/>
      <c r="R716" s="4"/>
    </row>
    <row r="717">
      <c r="H717" s="379"/>
      <c r="O717" s="4"/>
      <c r="P717" s="4"/>
      <c r="Q717" s="4"/>
      <c r="R717" s="4"/>
    </row>
    <row r="718">
      <c r="H718" s="379"/>
      <c r="O718" s="4"/>
      <c r="P718" s="4"/>
      <c r="Q718" s="4"/>
      <c r="R718" s="4"/>
    </row>
    <row r="719">
      <c r="H719" s="379"/>
      <c r="O719" s="4"/>
      <c r="P719" s="4"/>
      <c r="Q719" s="4"/>
      <c r="R719" s="4"/>
    </row>
    <row r="720">
      <c r="H720" s="379"/>
      <c r="O720" s="4"/>
      <c r="P720" s="4"/>
      <c r="Q720" s="4"/>
      <c r="R720" s="4"/>
    </row>
    <row r="721">
      <c r="H721" s="379"/>
      <c r="O721" s="4"/>
      <c r="P721" s="4"/>
      <c r="Q721" s="4"/>
      <c r="R721" s="4"/>
    </row>
    <row r="722">
      <c r="H722" s="379"/>
      <c r="O722" s="4"/>
      <c r="P722" s="4"/>
      <c r="Q722" s="4"/>
      <c r="R722" s="4"/>
    </row>
    <row r="723">
      <c r="H723" s="379"/>
      <c r="O723" s="4"/>
      <c r="P723" s="4"/>
      <c r="Q723" s="4"/>
      <c r="R723" s="4"/>
    </row>
    <row r="724">
      <c r="H724" s="379"/>
      <c r="O724" s="4"/>
      <c r="P724" s="4"/>
      <c r="Q724" s="4"/>
      <c r="R724" s="4"/>
    </row>
    <row r="725">
      <c r="H725" s="379"/>
      <c r="O725" s="4"/>
      <c r="P725" s="4"/>
      <c r="Q725" s="4"/>
      <c r="R725" s="4"/>
    </row>
    <row r="726">
      <c r="H726" s="379"/>
      <c r="O726" s="4"/>
      <c r="P726" s="4"/>
      <c r="Q726" s="4"/>
      <c r="R726" s="4"/>
    </row>
    <row r="727">
      <c r="H727" s="379"/>
      <c r="O727" s="4"/>
      <c r="P727" s="4"/>
      <c r="Q727" s="4"/>
      <c r="R727" s="4"/>
    </row>
    <row r="728">
      <c r="H728" s="379"/>
      <c r="O728" s="4"/>
      <c r="P728" s="4"/>
      <c r="Q728" s="4"/>
      <c r="R728" s="4"/>
    </row>
    <row r="729">
      <c r="H729" s="379"/>
      <c r="O729" s="4"/>
      <c r="P729" s="4"/>
      <c r="Q729" s="4"/>
      <c r="R729" s="4"/>
    </row>
    <row r="730">
      <c r="H730" s="379"/>
      <c r="O730" s="4"/>
      <c r="P730" s="4"/>
      <c r="Q730" s="4"/>
      <c r="R730" s="4"/>
    </row>
    <row r="731">
      <c r="H731" s="379"/>
      <c r="O731" s="4"/>
      <c r="P731" s="4"/>
      <c r="Q731" s="4"/>
      <c r="R731" s="4"/>
    </row>
    <row r="732">
      <c r="H732" s="379"/>
      <c r="O732" s="4"/>
      <c r="P732" s="4"/>
      <c r="Q732" s="4"/>
      <c r="R732" s="4"/>
    </row>
    <row r="733">
      <c r="H733" s="379"/>
      <c r="O733" s="4"/>
      <c r="P733" s="4"/>
      <c r="Q733" s="4"/>
      <c r="R733" s="4"/>
    </row>
    <row r="734">
      <c r="H734" s="379"/>
      <c r="O734" s="4"/>
      <c r="P734" s="4"/>
      <c r="Q734" s="4"/>
      <c r="R734" s="4"/>
    </row>
    <row r="735">
      <c r="H735" s="379"/>
      <c r="O735" s="4"/>
      <c r="P735" s="4"/>
      <c r="Q735" s="4"/>
      <c r="R735" s="4"/>
    </row>
    <row r="736">
      <c r="H736" s="379"/>
      <c r="O736" s="4"/>
      <c r="P736" s="4"/>
      <c r="Q736" s="4"/>
      <c r="R736" s="4"/>
    </row>
    <row r="737">
      <c r="H737" s="379"/>
      <c r="O737" s="4"/>
      <c r="P737" s="4"/>
      <c r="Q737" s="4"/>
      <c r="R737" s="4"/>
    </row>
    <row r="738">
      <c r="H738" s="379"/>
      <c r="O738" s="4"/>
      <c r="P738" s="4"/>
      <c r="Q738" s="4"/>
      <c r="R738" s="4"/>
    </row>
    <row r="739">
      <c r="H739" s="379"/>
      <c r="O739" s="4"/>
      <c r="P739" s="4"/>
      <c r="Q739" s="4"/>
      <c r="R739" s="4"/>
    </row>
    <row r="740">
      <c r="H740" s="379"/>
      <c r="O740" s="4"/>
      <c r="P740" s="4"/>
      <c r="Q740" s="4"/>
      <c r="R740" s="4"/>
    </row>
    <row r="741">
      <c r="H741" s="379"/>
      <c r="O741" s="4"/>
      <c r="P741" s="4"/>
      <c r="Q741" s="4"/>
      <c r="R741" s="4"/>
    </row>
    <row r="742">
      <c r="H742" s="379"/>
      <c r="O742" s="4"/>
      <c r="P742" s="4"/>
      <c r="Q742" s="4"/>
      <c r="R742" s="4"/>
    </row>
    <row r="743">
      <c r="H743" s="379"/>
      <c r="O743" s="4"/>
      <c r="P743" s="4"/>
      <c r="Q743" s="4"/>
      <c r="R743" s="4"/>
    </row>
    <row r="744">
      <c r="H744" s="379"/>
      <c r="O744" s="4"/>
      <c r="P744" s="4"/>
      <c r="Q744" s="4"/>
      <c r="R744" s="4"/>
    </row>
    <row r="745">
      <c r="H745" s="379"/>
      <c r="O745" s="4"/>
      <c r="P745" s="4"/>
      <c r="Q745" s="4"/>
      <c r="R745" s="4"/>
    </row>
    <row r="746">
      <c r="H746" s="379"/>
      <c r="O746" s="4"/>
      <c r="P746" s="4"/>
      <c r="Q746" s="4"/>
      <c r="R746" s="4"/>
    </row>
    <row r="747">
      <c r="H747" s="379"/>
      <c r="O747" s="4"/>
      <c r="P747" s="4"/>
      <c r="Q747" s="4"/>
      <c r="R747" s="4"/>
    </row>
    <row r="748">
      <c r="H748" s="379"/>
      <c r="O748" s="4"/>
      <c r="P748" s="4"/>
      <c r="Q748" s="4"/>
      <c r="R748" s="4"/>
    </row>
    <row r="749">
      <c r="H749" s="379"/>
      <c r="O749" s="4"/>
      <c r="P749" s="4"/>
      <c r="Q749" s="4"/>
      <c r="R749" s="4"/>
    </row>
    <row r="750">
      <c r="H750" s="379"/>
      <c r="O750" s="4"/>
      <c r="P750" s="4"/>
      <c r="Q750" s="4"/>
      <c r="R750" s="4"/>
    </row>
    <row r="751">
      <c r="H751" s="379"/>
      <c r="O751" s="4"/>
      <c r="P751" s="4"/>
      <c r="Q751" s="4"/>
      <c r="R751" s="4"/>
    </row>
    <row r="752">
      <c r="H752" s="379"/>
      <c r="O752" s="4"/>
      <c r="P752" s="4"/>
      <c r="Q752" s="4"/>
      <c r="R752" s="4"/>
    </row>
    <row r="753">
      <c r="H753" s="379"/>
      <c r="O753" s="4"/>
      <c r="P753" s="4"/>
      <c r="Q753" s="4"/>
      <c r="R753" s="4"/>
    </row>
    <row r="754">
      <c r="H754" s="379"/>
      <c r="O754" s="4"/>
      <c r="P754" s="4"/>
      <c r="Q754" s="4"/>
      <c r="R754" s="4"/>
    </row>
    <row r="755">
      <c r="H755" s="379"/>
      <c r="O755" s="4"/>
      <c r="P755" s="4"/>
      <c r="Q755" s="4"/>
      <c r="R755" s="4"/>
    </row>
    <row r="756">
      <c r="H756" s="379"/>
      <c r="O756" s="4"/>
      <c r="P756" s="4"/>
      <c r="Q756" s="4"/>
      <c r="R756" s="4"/>
    </row>
    <row r="757">
      <c r="H757" s="379"/>
      <c r="O757" s="4"/>
      <c r="P757" s="4"/>
      <c r="Q757" s="4"/>
      <c r="R757" s="4"/>
    </row>
    <row r="758">
      <c r="H758" s="379"/>
      <c r="O758" s="4"/>
      <c r="P758" s="4"/>
      <c r="Q758" s="4"/>
      <c r="R758" s="4"/>
    </row>
    <row r="759">
      <c r="H759" s="379"/>
      <c r="O759" s="4"/>
      <c r="P759" s="4"/>
      <c r="Q759" s="4"/>
      <c r="R759" s="4"/>
    </row>
    <row r="760">
      <c r="H760" s="379"/>
      <c r="O760" s="4"/>
      <c r="P760" s="4"/>
      <c r="Q760" s="4"/>
      <c r="R760" s="4"/>
    </row>
    <row r="761">
      <c r="H761" s="379"/>
      <c r="O761" s="4"/>
      <c r="P761" s="4"/>
      <c r="Q761" s="4"/>
      <c r="R761" s="4"/>
    </row>
    <row r="762">
      <c r="H762" s="379"/>
      <c r="O762" s="4"/>
      <c r="P762" s="4"/>
      <c r="Q762" s="4"/>
      <c r="R762" s="4"/>
    </row>
    <row r="763">
      <c r="H763" s="379"/>
      <c r="O763" s="4"/>
      <c r="P763" s="4"/>
      <c r="Q763" s="4"/>
      <c r="R763" s="4"/>
    </row>
    <row r="764">
      <c r="H764" s="379"/>
      <c r="O764" s="4"/>
      <c r="P764" s="4"/>
      <c r="Q764" s="4"/>
      <c r="R764" s="4"/>
    </row>
    <row r="765">
      <c r="H765" s="379"/>
      <c r="O765" s="4"/>
      <c r="P765" s="4"/>
      <c r="Q765" s="4"/>
      <c r="R765" s="4"/>
    </row>
    <row r="766">
      <c r="H766" s="379"/>
      <c r="O766" s="4"/>
      <c r="P766" s="4"/>
      <c r="Q766" s="4"/>
      <c r="R766" s="4"/>
    </row>
    <row r="767">
      <c r="H767" s="379"/>
      <c r="O767" s="4"/>
      <c r="P767" s="4"/>
      <c r="Q767" s="4"/>
      <c r="R767" s="4"/>
    </row>
    <row r="768">
      <c r="H768" s="379"/>
      <c r="O768" s="4"/>
      <c r="P768" s="4"/>
      <c r="Q768" s="4"/>
      <c r="R768" s="4"/>
    </row>
    <row r="769">
      <c r="H769" s="379"/>
      <c r="O769" s="4"/>
      <c r="P769" s="4"/>
      <c r="Q769" s="4"/>
      <c r="R769" s="4"/>
    </row>
    <row r="770">
      <c r="H770" s="379"/>
      <c r="O770" s="4"/>
      <c r="P770" s="4"/>
      <c r="Q770" s="4"/>
      <c r="R770" s="4"/>
    </row>
    <row r="771">
      <c r="H771" s="379"/>
      <c r="O771" s="4"/>
      <c r="P771" s="4"/>
      <c r="Q771" s="4"/>
      <c r="R771" s="4"/>
    </row>
    <row r="772">
      <c r="H772" s="379"/>
      <c r="O772" s="4"/>
      <c r="P772" s="4"/>
      <c r="Q772" s="4"/>
      <c r="R772" s="4"/>
    </row>
    <row r="773">
      <c r="H773" s="379"/>
      <c r="O773" s="4"/>
      <c r="P773" s="4"/>
      <c r="Q773" s="4"/>
      <c r="R773" s="4"/>
    </row>
    <row r="774">
      <c r="H774" s="379"/>
      <c r="O774" s="4"/>
      <c r="P774" s="4"/>
      <c r="Q774" s="4"/>
      <c r="R774" s="4"/>
    </row>
    <row r="775">
      <c r="H775" s="379"/>
      <c r="O775" s="4"/>
      <c r="P775" s="4"/>
      <c r="Q775" s="4"/>
      <c r="R775" s="4"/>
    </row>
    <row r="776">
      <c r="H776" s="379"/>
      <c r="O776" s="4"/>
      <c r="P776" s="4"/>
      <c r="Q776" s="4"/>
      <c r="R776" s="4"/>
    </row>
    <row r="777">
      <c r="H777" s="379"/>
      <c r="O777" s="4"/>
      <c r="P777" s="4"/>
      <c r="Q777" s="4"/>
      <c r="R777" s="4"/>
    </row>
    <row r="778">
      <c r="H778" s="379"/>
      <c r="O778" s="4"/>
      <c r="P778" s="4"/>
      <c r="Q778" s="4"/>
      <c r="R778" s="4"/>
    </row>
    <row r="779">
      <c r="H779" s="379"/>
      <c r="O779" s="4"/>
      <c r="P779" s="4"/>
      <c r="Q779" s="4"/>
      <c r="R779" s="4"/>
    </row>
    <row r="780">
      <c r="H780" s="379"/>
      <c r="O780" s="4"/>
      <c r="P780" s="4"/>
      <c r="Q780" s="4"/>
      <c r="R780" s="4"/>
    </row>
    <row r="781">
      <c r="H781" s="379"/>
      <c r="O781" s="4"/>
      <c r="P781" s="4"/>
      <c r="Q781" s="4"/>
      <c r="R781" s="4"/>
    </row>
    <row r="782">
      <c r="H782" s="379"/>
      <c r="O782" s="4"/>
      <c r="P782" s="4"/>
      <c r="Q782" s="4"/>
      <c r="R782" s="4"/>
    </row>
    <row r="783">
      <c r="H783" s="379"/>
      <c r="O783" s="4"/>
      <c r="P783" s="4"/>
      <c r="Q783" s="4"/>
      <c r="R783" s="4"/>
    </row>
    <row r="784">
      <c r="H784" s="379"/>
      <c r="O784" s="4"/>
      <c r="P784" s="4"/>
      <c r="Q784" s="4"/>
      <c r="R784" s="4"/>
    </row>
    <row r="785">
      <c r="H785" s="379"/>
      <c r="O785" s="4"/>
      <c r="P785" s="4"/>
      <c r="Q785" s="4"/>
      <c r="R785" s="4"/>
    </row>
    <row r="786">
      <c r="H786" s="379"/>
      <c r="O786" s="4"/>
      <c r="P786" s="4"/>
      <c r="Q786" s="4"/>
      <c r="R786" s="4"/>
    </row>
    <row r="787">
      <c r="H787" s="379"/>
      <c r="O787" s="4"/>
      <c r="P787" s="4"/>
      <c r="Q787" s="4"/>
      <c r="R787" s="4"/>
    </row>
    <row r="788">
      <c r="H788" s="379"/>
      <c r="O788" s="4"/>
      <c r="P788" s="4"/>
      <c r="Q788" s="4"/>
      <c r="R788" s="4"/>
    </row>
    <row r="789">
      <c r="H789" s="379"/>
      <c r="O789" s="4"/>
      <c r="P789" s="4"/>
      <c r="Q789" s="4"/>
      <c r="R789" s="4"/>
    </row>
    <row r="790">
      <c r="H790" s="379"/>
      <c r="O790" s="4"/>
      <c r="P790" s="4"/>
      <c r="Q790" s="4"/>
      <c r="R790" s="4"/>
    </row>
    <row r="791">
      <c r="H791" s="379"/>
      <c r="O791" s="4"/>
      <c r="P791" s="4"/>
      <c r="Q791" s="4"/>
      <c r="R791" s="4"/>
    </row>
    <row r="792">
      <c r="H792" s="379"/>
      <c r="O792" s="4"/>
      <c r="P792" s="4"/>
      <c r="Q792" s="4"/>
      <c r="R792" s="4"/>
    </row>
    <row r="793">
      <c r="H793" s="379"/>
      <c r="O793" s="4"/>
      <c r="P793" s="4"/>
      <c r="Q793" s="4"/>
      <c r="R793" s="4"/>
    </row>
    <row r="794">
      <c r="H794" s="379"/>
      <c r="O794" s="4"/>
      <c r="P794" s="4"/>
      <c r="Q794" s="4"/>
      <c r="R794" s="4"/>
    </row>
    <row r="795">
      <c r="H795" s="379"/>
      <c r="O795" s="4"/>
      <c r="P795" s="4"/>
      <c r="Q795" s="4"/>
      <c r="R795" s="4"/>
    </row>
    <row r="796">
      <c r="H796" s="379"/>
      <c r="O796" s="4"/>
      <c r="P796" s="4"/>
      <c r="Q796" s="4"/>
      <c r="R796" s="4"/>
    </row>
    <row r="797">
      <c r="H797" s="379"/>
      <c r="O797" s="4"/>
      <c r="P797" s="4"/>
      <c r="Q797" s="4"/>
      <c r="R797" s="4"/>
    </row>
    <row r="798">
      <c r="H798" s="379"/>
      <c r="O798" s="4"/>
      <c r="P798" s="4"/>
      <c r="Q798" s="4"/>
      <c r="R798" s="4"/>
    </row>
    <row r="799">
      <c r="H799" s="379"/>
      <c r="O799" s="4"/>
      <c r="P799" s="4"/>
      <c r="Q799" s="4"/>
      <c r="R799" s="4"/>
    </row>
    <row r="800">
      <c r="H800" s="379"/>
      <c r="O800" s="4"/>
      <c r="P800" s="4"/>
      <c r="Q800" s="4"/>
      <c r="R800" s="4"/>
    </row>
    <row r="801">
      <c r="H801" s="379"/>
      <c r="O801" s="4"/>
      <c r="P801" s="4"/>
      <c r="Q801" s="4"/>
      <c r="R801" s="4"/>
    </row>
    <row r="802">
      <c r="H802" s="379"/>
      <c r="O802" s="4"/>
      <c r="P802" s="4"/>
      <c r="Q802" s="4"/>
      <c r="R802" s="4"/>
    </row>
    <row r="803">
      <c r="H803" s="379"/>
      <c r="O803" s="4"/>
      <c r="P803" s="4"/>
      <c r="Q803" s="4"/>
      <c r="R803" s="4"/>
    </row>
    <row r="804">
      <c r="H804" s="379"/>
      <c r="O804" s="4"/>
      <c r="P804" s="4"/>
      <c r="Q804" s="4"/>
      <c r="R804" s="4"/>
    </row>
    <row r="805">
      <c r="H805" s="379"/>
      <c r="O805" s="4"/>
      <c r="P805" s="4"/>
      <c r="Q805" s="4"/>
      <c r="R805" s="4"/>
    </row>
    <row r="806">
      <c r="H806" s="379"/>
      <c r="O806" s="4"/>
      <c r="P806" s="4"/>
      <c r="Q806" s="4"/>
      <c r="R806" s="4"/>
    </row>
    <row r="807">
      <c r="H807" s="379"/>
      <c r="O807" s="4"/>
      <c r="P807" s="4"/>
      <c r="Q807" s="4"/>
      <c r="R807" s="4"/>
    </row>
    <row r="808">
      <c r="H808" s="379"/>
      <c r="O808" s="4"/>
      <c r="P808" s="4"/>
      <c r="Q808" s="4"/>
      <c r="R808" s="4"/>
    </row>
    <row r="809">
      <c r="H809" s="379"/>
      <c r="O809" s="4"/>
      <c r="P809" s="4"/>
      <c r="Q809" s="4"/>
      <c r="R809" s="4"/>
    </row>
    <row r="810">
      <c r="H810" s="379"/>
      <c r="O810" s="4"/>
      <c r="P810" s="4"/>
      <c r="Q810" s="4"/>
      <c r="R810" s="4"/>
    </row>
    <row r="811">
      <c r="H811" s="379"/>
      <c r="O811" s="4"/>
      <c r="P811" s="4"/>
      <c r="Q811" s="4"/>
      <c r="R811" s="4"/>
    </row>
    <row r="812">
      <c r="H812" s="379"/>
      <c r="O812" s="4"/>
      <c r="P812" s="4"/>
      <c r="Q812" s="4"/>
      <c r="R812" s="4"/>
    </row>
    <row r="813">
      <c r="H813" s="379"/>
      <c r="O813" s="4"/>
      <c r="P813" s="4"/>
      <c r="Q813" s="4"/>
      <c r="R813" s="4"/>
    </row>
    <row r="814">
      <c r="H814" s="379"/>
      <c r="O814" s="4"/>
      <c r="P814" s="4"/>
      <c r="Q814" s="4"/>
      <c r="R814" s="4"/>
    </row>
    <row r="815">
      <c r="H815" s="379"/>
      <c r="O815" s="4"/>
      <c r="P815" s="4"/>
      <c r="Q815" s="4"/>
      <c r="R815" s="4"/>
    </row>
    <row r="816">
      <c r="H816" s="379"/>
      <c r="O816" s="4"/>
      <c r="P816" s="4"/>
      <c r="Q816" s="4"/>
      <c r="R816" s="4"/>
    </row>
    <row r="817">
      <c r="H817" s="379"/>
      <c r="O817" s="4"/>
      <c r="P817" s="4"/>
      <c r="Q817" s="4"/>
      <c r="R817" s="4"/>
    </row>
    <row r="818">
      <c r="H818" s="379"/>
      <c r="O818" s="4"/>
      <c r="P818" s="4"/>
      <c r="Q818" s="4"/>
      <c r="R818" s="4"/>
    </row>
    <row r="819">
      <c r="H819" s="379"/>
      <c r="O819" s="4"/>
      <c r="P819" s="4"/>
      <c r="Q819" s="4"/>
      <c r="R819" s="4"/>
    </row>
    <row r="820">
      <c r="H820" s="379"/>
      <c r="O820" s="4"/>
      <c r="P820" s="4"/>
      <c r="Q820" s="4"/>
      <c r="R820" s="4"/>
    </row>
    <row r="821">
      <c r="H821" s="379"/>
      <c r="O821" s="4"/>
      <c r="P821" s="4"/>
      <c r="Q821" s="4"/>
      <c r="R821" s="4"/>
    </row>
    <row r="822">
      <c r="H822" s="379"/>
      <c r="O822" s="4"/>
      <c r="P822" s="4"/>
      <c r="Q822" s="4"/>
      <c r="R822" s="4"/>
    </row>
    <row r="823">
      <c r="H823" s="379"/>
      <c r="O823" s="4"/>
      <c r="P823" s="4"/>
      <c r="Q823" s="4"/>
      <c r="R823" s="4"/>
    </row>
    <row r="824">
      <c r="H824" s="379"/>
      <c r="O824" s="4"/>
      <c r="P824" s="4"/>
      <c r="Q824" s="4"/>
      <c r="R824" s="4"/>
    </row>
    <row r="825">
      <c r="H825" s="379"/>
      <c r="O825" s="4"/>
      <c r="P825" s="4"/>
      <c r="Q825" s="4"/>
      <c r="R825" s="4"/>
    </row>
    <row r="826">
      <c r="H826" s="379"/>
      <c r="O826" s="4"/>
      <c r="P826" s="4"/>
      <c r="Q826" s="4"/>
      <c r="R826" s="4"/>
    </row>
    <row r="827">
      <c r="H827" s="379"/>
      <c r="O827" s="4"/>
      <c r="P827" s="4"/>
      <c r="Q827" s="4"/>
      <c r="R827" s="4"/>
    </row>
    <row r="828">
      <c r="H828" s="379"/>
      <c r="O828" s="4"/>
      <c r="P828" s="4"/>
      <c r="Q828" s="4"/>
      <c r="R828" s="4"/>
    </row>
    <row r="829">
      <c r="H829" s="379"/>
      <c r="O829" s="4"/>
      <c r="P829" s="4"/>
      <c r="Q829" s="4"/>
      <c r="R829" s="4"/>
    </row>
    <row r="830">
      <c r="H830" s="379"/>
      <c r="O830" s="4"/>
      <c r="P830" s="4"/>
      <c r="Q830" s="4"/>
      <c r="R830" s="4"/>
    </row>
    <row r="831">
      <c r="H831" s="379"/>
      <c r="O831" s="4"/>
      <c r="P831" s="4"/>
      <c r="Q831" s="4"/>
      <c r="R831" s="4"/>
    </row>
    <row r="832">
      <c r="H832" s="379"/>
      <c r="O832" s="4"/>
      <c r="P832" s="4"/>
      <c r="Q832" s="4"/>
      <c r="R832" s="4"/>
    </row>
    <row r="833">
      <c r="H833" s="379"/>
      <c r="O833" s="4"/>
      <c r="P833" s="4"/>
      <c r="Q833" s="4"/>
      <c r="R833" s="4"/>
    </row>
    <row r="834">
      <c r="H834" s="379"/>
      <c r="O834" s="4"/>
      <c r="P834" s="4"/>
      <c r="Q834" s="4"/>
      <c r="R834" s="4"/>
    </row>
    <row r="835">
      <c r="H835" s="379"/>
      <c r="O835" s="4"/>
      <c r="P835" s="4"/>
      <c r="Q835" s="4"/>
      <c r="R835" s="4"/>
    </row>
    <row r="836">
      <c r="H836" s="379"/>
      <c r="O836" s="4"/>
      <c r="P836" s="4"/>
      <c r="Q836" s="4"/>
      <c r="R836" s="4"/>
    </row>
    <row r="837">
      <c r="H837" s="379"/>
      <c r="O837" s="4"/>
      <c r="P837" s="4"/>
      <c r="Q837" s="4"/>
      <c r="R837" s="4"/>
    </row>
    <row r="838">
      <c r="H838" s="379"/>
      <c r="O838" s="4"/>
      <c r="P838" s="4"/>
      <c r="Q838" s="4"/>
      <c r="R838" s="4"/>
    </row>
    <row r="839">
      <c r="H839" s="379"/>
      <c r="O839" s="4"/>
      <c r="P839" s="4"/>
      <c r="Q839" s="4"/>
      <c r="R839" s="4"/>
    </row>
    <row r="840">
      <c r="H840" s="379"/>
      <c r="O840" s="4"/>
      <c r="P840" s="4"/>
      <c r="Q840" s="4"/>
      <c r="R840" s="4"/>
    </row>
    <row r="841">
      <c r="H841" s="379"/>
      <c r="O841" s="4"/>
      <c r="P841" s="4"/>
      <c r="Q841" s="4"/>
      <c r="R841" s="4"/>
    </row>
    <row r="842">
      <c r="H842" s="379"/>
      <c r="O842" s="4"/>
      <c r="P842" s="4"/>
      <c r="Q842" s="4"/>
      <c r="R842" s="4"/>
    </row>
    <row r="843">
      <c r="H843" s="379"/>
      <c r="O843" s="4"/>
      <c r="P843" s="4"/>
      <c r="Q843" s="4"/>
      <c r="R843" s="4"/>
    </row>
    <row r="844">
      <c r="H844" s="379"/>
      <c r="O844" s="4"/>
      <c r="P844" s="4"/>
      <c r="Q844" s="4"/>
      <c r="R844" s="4"/>
    </row>
    <row r="845">
      <c r="H845" s="379"/>
      <c r="O845" s="4"/>
      <c r="P845" s="4"/>
      <c r="Q845" s="4"/>
      <c r="R845" s="4"/>
    </row>
    <row r="846">
      <c r="H846" s="379"/>
      <c r="O846" s="4"/>
      <c r="P846" s="4"/>
      <c r="Q846" s="4"/>
      <c r="R846" s="4"/>
    </row>
    <row r="847">
      <c r="H847" s="379"/>
      <c r="O847" s="4"/>
      <c r="P847" s="4"/>
      <c r="Q847" s="4"/>
      <c r="R847" s="4"/>
    </row>
    <row r="848">
      <c r="H848" s="379"/>
      <c r="O848" s="4"/>
      <c r="P848" s="4"/>
      <c r="Q848" s="4"/>
      <c r="R848" s="4"/>
    </row>
    <row r="849">
      <c r="H849" s="379"/>
      <c r="O849" s="4"/>
      <c r="P849" s="4"/>
      <c r="Q849" s="4"/>
      <c r="R849" s="4"/>
    </row>
    <row r="850">
      <c r="H850" s="379"/>
      <c r="O850" s="4"/>
      <c r="P850" s="4"/>
      <c r="Q850" s="4"/>
      <c r="R850" s="4"/>
    </row>
    <row r="851">
      <c r="H851" s="379"/>
      <c r="O851" s="4"/>
      <c r="P851" s="4"/>
      <c r="Q851" s="4"/>
      <c r="R851" s="4"/>
    </row>
    <row r="852">
      <c r="H852" s="379"/>
      <c r="O852" s="4"/>
      <c r="P852" s="4"/>
      <c r="Q852" s="4"/>
      <c r="R852" s="4"/>
    </row>
    <row r="853">
      <c r="H853" s="379"/>
      <c r="O853" s="4"/>
      <c r="P853" s="4"/>
      <c r="Q853" s="4"/>
      <c r="R853" s="4"/>
    </row>
    <row r="854">
      <c r="H854" s="379"/>
      <c r="O854" s="4"/>
      <c r="P854" s="4"/>
      <c r="Q854" s="4"/>
      <c r="R854" s="4"/>
    </row>
    <row r="855">
      <c r="H855" s="379"/>
      <c r="O855" s="4"/>
      <c r="P855" s="4"/>
      <c r="Q855" s="4"/>
      <c r="R855" s="4"/>
    </row>
    <row r="856">
      <c r="H856" s="379"/>
      <c r="O856" s="4"/>
      <c r="P856" s="4"/>
      <c r="Q856" s="4"/>
      <c r="R856" s="4"/>
    </row>
    <row r="857">
      <c r="H857" s="379"/>
      <c r="O857" s="4"/>
      <c r="P857" s="4"/>
      <c r="Q857" s="4"/>
      <c r="R857" s="4"/>
    </row>
    <row r="858">
      <c r="H858" s="379"/>
      <c r="O858" s="4"/>
      <c r="P858" s="4"/>
      <c r="Q858" s="4"/>
      <c r="R858" s="4"/>
    </row>
    <row r="859">
      <c r="H859" s="379"/>
      <c r="O859" s="4"/>
      <c r="P859" s="4"/>
      <c r="Q859" s="4"/>
      <c r="R859" s="4"/>
    </row>
    <row r="860">
      <c r="H860" s="379"/>
      <c r="O860" s="4"/>
      <c r="P860" s="4"/>
      <c r="Q860" s="4"/>
      <c r="R860" s="4"/>
    </row>
    <row r="861">
      <c r="H861" s="379"/>
      <c r="O861" s="4"/>
      <c r="P861" s="4"/>
      <c r="Q861" s="4"/>
      <c r="R861" s="4"/>
    </row>
    <row r="862">
      <c r="H862" s="379"/>
      <c r="O862" s="4"/>
      <c r="P862" s="4"/>
      <c r="Q862" s="4"/>
      <c r="R862" s="4"/>
    </row>
    <row r="863">
      <c r="H863" s="379"/>
      <c r="O863" s="4"/>
      <c r="P863" s="4"/>
      <c r="Q863" s="4"/>
      <c r="R863" s="4"/>
    </row>
    <row r="864">
      <c r="H864" s="379"/>
      <c r="O864" s="4"/>
      <c r="P864" s="4"/>
      <c r="Q864" s="4"/>
      <c r="R864" s="4"/>
    </row>
    <row r="865">
      <c r="H865" s="379"/>
      <c r="O865" s="4"/>
      <c r="P865" s="4"/>
      <c r="Q865" s="4"/>
      <c r="R865" s="4"/>
    </row>
    <row r="866">
      <c r="H866" s="379"/>
      <c r="O866" s="4"/>
      <c r="P866" s="4"/>
      <c r="Q866" s="4"/>
      <c r="R866" s="4"/>
    </row>
    <row r="867">
      <c r="H867" s="379"/>
      <c r="O867" s="4"/>
      <c r="P867" s="4"/>
      <c r="Q867" s="4"/>
      <c r="R867" s="4"/>
    </row>
    <row r="868">
      <c r="H868" s="379"/>
      <c r="O868" s="4"/>
      <c r="P868" s="4"/>
      <c r="Q868" s="4"/>
      <c r="R868" s="4"/>
    </row>
    <row r="869">
      <c r="H869" s="379"/>
      <c r="O869" s="4"/>
      <c r="P869" s="4"/>
      <c r="Q869" s="4"/>
      <c r="R869" s="4"/>
    </row>
    <row r="870">
      <c r="H870" s="379"/>
      <c r="O870" s="4"/>
      <c r="P870" s="4"/>
      <c r="Q870" s="4"/>
      <c r="R870" s="4"/>
    </row>
    <row r="871">
      <c r="H871" s="379"/>
      <c r="O871" s="4"/>
      <c r="P871" s="4"/>
      <c r="Q871" s="4"/>
      <c r="R871" s="4"/>
    </row>
    <row r="872">
      <c r="H872" s="379"/>
      <c r="O872" s="4"/>
      <c r="P872" s="4"/>
      <c r="Q872" s="4"/>
      <c r="R872" s="4"/>
    </row>
    <row r="873">
      <c r="H873" s="379"/>
      <c r="O873" s="4"/>
      <c r="P873" s="4"/>
      <c r="Q873" s="4"/>
      <c r="R873" s="4"/>
    </row>
    <row r="874">
      <c r="H874" s="379"/>
      <c r="O874" s="4"/>
      <c r="P874" s="4"/>
      <c r="Q874" s="4"/>
      <c r="R874" s="4"/>
    </row>
    <row r="875">
      <c r="H875" s="379"/>
      <c r="O875" s="4"/>
      <c r="P875" s="4"/>
      <c r="Q875" s="4"/>
      <c r="R875" s="4"/>
    </row>
    <row r="876">
      <c r="H876" s="379"/>
      <c r="O876" s="4"/>
      <c r="P876" s="4"/>
      <c r="Q876" s="4"/>
      <c r="R876" s="4"/>
    </row>
    <row r="877">
      <c r="H877" s="379"/>
      <c r="O877" s="4"/>
      <c r="P877" s="4"/>
      <c r="Q877" s="4"/>
      <c r="R877" s="4"/>
    </row>
    <row r="878">
      <c r="H878" s="379"/>
      <c r="O878" s="4"/>
      <c r="P878" s="4"/>
      <c r="Q878" s="4"/>
      <c r="R878" s="4"/>
    </row>
    <row r="879">
      <c r="H879" s="379"/>
      <c r="O879" s="4"/>
      <c r="P879" s="4"/>
      <c r="Q879" s="4"/>
      <c r="R879" s="4"/>
    </row>
    <row r="880">
      <c r="H880" s="379"/>
      <c r="O880" s="4"/>
      <c r="P880" s="4"/>
      <c r="Q880" s="4"/>
      <c r="R880" s="4"/>
    </row>
    <row r="881">
      <c r="H881" s="379"/>
      <c r="O881" s="4"/>
      <c r="P881" s="4"/>
      <c r="Q881" s="4"/>
      <c r="R881" s="4"/>
    </row>
    <row r="882">
      <c r="H882" s="379"/>
      <c r="O882" s="4"/>
      <c r="P882" s="4"/>
      <c r="Q882" s="4"/>
      <c r="R882" s="4"/>
    </row>
    <row r="883">
      <c r="H883" s="379"/>
      <c r="O883" s="4"/>
      <c r="P883" s="4"/>
      <c r="Q883" s="4"/>
      <c r="R883" s="4"/>
    </row>
    <row r="884">
      <c r="H884" s="379"/>
      <c r="O884" s="4"/>
      <c r="P884" s="4"/>
      <c r="Q884" s="4"/>
      <c r="R884" s="4"/>
    </row>
    <row r="885">
      <c r="H885" s="379"/>
      <c r="O885" s="4"/>
      <c r="P885" s="4"/>
      <c r="Q885" s="4"/>
      <c r="R885" s="4"/>
    </row>
    <row r="886">
      <c r="H886" s="379"/>
      <c r="O886" s="4"/>
      <c r="P886" s="4"/>
      <c r="Q886" s="4"/>
      <c r="R886" s="4"/>
    </row>
    <row r="887">
      <c r="H887" s="379"/>
      <c r="O887" s="4"/>
      <c r="P887" s="4"/>
      <c r="Q887" s="4"/>
      <c r="R887" s="4"/>
    </row>
    <row r="888">
      <c r="H888" s="379"/>
      <c r="O888" s="4"/>
      <c r="P888" s="4"/>
      <c r="Q888" s="4"/>
      <c r="R888" s="4"/>
    </row>
    <row r="889">
      <c r="H889" s="379"/>
      <c r="O889" s="4"/>
      <c r="P889" s="4"/>
      <c r="Q889" s="4"/>
      <c r="R889" s="4"/>
    </row>
    <row r="890">
      <c r="H890" s="379"/>
      <c r="O890" s="4"/>
      <c r="P890" s="4"/>
      <c r="Q890" s="4"/>
      <c r="R890" s="4"/>
    </row>
    <row r="891">
      <c r="H891" s="379"/>
      <c r="O891" s="4"/>
      <c r="P891" s="4"/>
      <c r="Q891" s="4"/>
      <c r="R891" s="4"/>
    </row>
    <row r="892">
      <c r="H892" s="379"/>
      <c r="O892" s="4"/>
      <c r="P892" s="4"/>
      <c r="Q892" s="4"/>
      <c r="R892" s="4"/>
    </row>
    <row r="893">
      <c r="H893" s="379"/>
      <c r="O893" s="4"/>
      <c r="P893" s="4"/>
      <c r="Q893" s="4"/>
      <c r="R893" s="4"/>
    </row>
    <row r="894">
      <c r="H894" s="379"/>
      <c r="O894" s="4"/>
      <c r="P894" s="4"/>
      <c r="Q894" s="4"/>
      <c r="R894" s="4"/>
    </row>
    <row r="895">
      <c r="H895" s="379"/>
      <c r="O895" s="4"/>
      <c r="P895" s="4"/>
      <c r="Q895" s="4"/>
      <c r="R895" s="4"/>
    </row>
    <row r="896">
      <c r="H896" s="379"/>
      <c r="O896" s="4"/>
      <c r="P896" s="4"/>
      <c r="Q896" s="4"/>
      <c r="R896" s="4"/>
    </row>
    <row r="897">
      <c r="H897" s="379"/>
      <c r="O897" s="4"/>
      <c r="P897" s="4"/>
      <c r="Q897" s="4"/>
      <c r="R897" s="4"/>
    </row>
    <row r="898">
      <c r="H898" s="379"/>
      <c r="O898" s="4"/>
      <c r="P898" s="4"/>
      <c r="Q898" s="4"/>
      <c r="R898" s="4"/>
    </row>
    <row r="899">
      <c r="H899" s="379"/>
      <c r="O899" s="4"/>
      <c r="P899" s="4"/>
      <c r="Q899" s="4"/>
      <c r="R899" s="4"/>
    </row>
    <row r="900">
      <c r="H900" s="379"/>
      <c r="O900" s="4"/>
      <c r="P900" s="4"/>
      <c r="Q900" s="4"/>
      <c r="R900" s="4"/>
    </row>
    <row r="901">
      <c r="H901" s="379"/>
      <c r="O901" s="4"/>
      <c r="P901" s="4"/>
      <c r="Q901" s="4"/>
      <c r="R901" s="4"/>
    </row>
    <row r="902">
      <c r="H902" s="379"/>
      <c r="O902" s="4"/>
      <c r="P902" s="4"/>
      <c r="Q902" s="4"/>
      <c r="R902" s="4"/>
    </row>
    <row r="903">
      <c r="H903" s="379"/>
      <c r="O903" s="4"/>
      <c r="P903" s="4"/>
      <c r="Q903" s="4"/>
      <c r="R903" s="4"/>
    </row>
    <row r="904">
      <c r="H904" s="379"/>
      <c r="O904" s="4"/>
      <c r="P904" s="4"/>
      <c r="Q904" s="4"/>
      <c r="R904" s="4"/>
    </row>
    <row r="905">
      <c r="H905" s="379"/>
      <c r="O905" s="4"/>
      <c r="P905" s="4"/>
      <c r="Q905" s="4"/>
      <c r="R905" s="4"/>
    </row>
    <row r="906">
      <c r="H906" s="379"/>
      <c r="O906" s="4"/>
      <c r="P906" s="4"/>
      <c r="Q906" s="4"/>
      <c r="R906" s="4"/>
    </row>
    <row r="907">
      <c r="H907" s="379"/>
      <c r="O907" s="4"/>
      <c r="P907" s="4"/>
      <c r="Q907" s="4"/>
      <c r="R907" s="4"/>
    </row>
    <row r="908">
      <c r="H908" s="379"/>
      <c r="O908" s="4"/>
      <c r="P908" s="4"/>
      <c r="Q908" s="4"/>
      <c r="R908" s="4"/>
    </row>
    <row r="909">
      <c r="H909" s="379"/>
      <c r="O909" s="4"/>
      <c r="P909" s="4"/>
      <c r="Q909" s="4"/>
      <c r="R909" s="4"/>
    </row>
    <row r="910">
      <c r="H910" s="379"/>
      <c r="O910" s="4"/>
      <c r="P910" s="4"/>
      <c r="Q910" s="4"/>
      <c r="R910" s="4"/>
    </row>
    <row r="911">
      <c r="H911" s="379"/>
      <c r="O911" s="4"/>
      <c r="P911" s="4"/>
      <c r="Q911" s="4"/>
      <c r="R911" s="4"/>
    </row>
    <row r="912">
      <c r="H912" s="379"/>
      <c r="O912" s="4"/>
      <c r="P912" s="4"/>
      <c r="Q912" s="4"/>
      <c r="R912" s="4"/>
    </row>
    <row r="913">
      <c r="H913" s="379"/>
      <c r="O913" s="4"/>
      <c r="P913" s="4"/>
      <c r="Q913" s="4"/>
      <c r="R913" s="4"/>
    </row>
    <row r="914">
      <c r="H914" s="379"/>
      <c r="O914" s="4"/>
      <c r="P914" s="4"/>
      <c r="Q914" s="4"/>
      <c r="R914" s="4"/>
    </row>
    <row r="915">
      <c r="H915" s="379"/>
      <c r="O915" s="4"/>
      <c r="P915" s="4"/>
      <c r="Q915" s="4"/>
      <c r="R915" s="4"/>
    </row>
    <row r="916">
      <c r="H916" s="379"/>
      <c r="O916" s="4"/>
      <c r="P916" s="4"/>
      <c r="Q916" s="4"/>
      <c r="R916" s="4"/>
    </row>
    <row r="917">
      <c r="H917" s="379"/>
      <c r="O917" s="4"/>
      <c r="P917" s="4"/>
      <c r="Q917" s="4"/>
      <c r="R917" s="4"/>
    </row>
    <row r="918">
      <c r="H918" s="379"/>
      <c r="O918" s="4"/>
      <c r="P918" s="4"/>
      <c r="Q918" s="4"/>
      <c r="R918" s="4"/>
    </row>
    <row r="919">
      <c r="H919" s="379"/>
      <c r="O919" s="4"/>
      <c r="P919" s="4"/>
      <c r="Q919" s="4"/>
      <c r="R919" s="4"/>
    </row>
    <row r="920">
      <c r="H920" s="379"/>
      <c r="O920" s="4"/>
      <c r="P920" s="4"/>
      <c r="Q920" s="4"/>
      <c r="R920" s="4"/>
    </row>
    <row r="921">
      <c r="H921" s="379"/>
      <c r="O921" s="4"/>
      <c r="P921" s="4"/>
      <c r="Q921" s="4"/>
      <c r="R921" s="4"/>
    </row>
    <row r="922">
      <c r="H922" s="379"/>
      <c r="O922" s="4"/>
      <c r="P922" s="4"/>
      <c r="Q922" s="4"/>
      <c r="R922" s="4"/>
    </row>
    <row r="923">
      <c r="H923" s="379"/>
      <c r="O923" s="4"/>
      <c r="P923" s="4"/>
      <c r="Q923" s="4"/>
      <c r="R923" s="4"/>
    </row>
    <row r="924">
      <c r="H924" s="379"/>
      <c r="O924" s="4"/>
      <c r="P924" s="4"/>
      <c r="Q924" s="4"/>
      <c r="R924" s="4"/>
    </row>
    <row r="925">
      <c r="H925" s="379"/>
      <c r="O925" s="4"/>
      <c r="P925" s="4"/>
      <c r="Q925" s="4"/>
      <c r="R925" s="4"/>
    </row>
    <row r="926">
      <c r="H926" s="379"/>
      <c r="O926" s="4"/>
      <c r="P926" s="4"/>
      <c r="Q926" s="4"/>
      <c r="R926" s="4"/>
    </row>
    <row r="927">
      <c r="H927" s="379"/>
      <c r="O927" s="4"/>
      <c r="P927" s="4"/>
      <c r="Q927" s="4"/>
      <c r="R927" s="4"/>
    </row>
    <row r="928">
      <c r="H928" s="379"/>
      <c r="O928" s="4"/>
      <c r="P928" s="4"/>
      <c r="Q928" s="4"/>
      <c r="R928" s="4"/>
    </row>
    <row r="929">
      <c r="H929" s="379"/>
      <c r="O929" s="4"/>
      <c r="P929" s="4"/>
      <c r="Q929" s="4"/>
      <c r="R929" s="4"/>
    </row>
    <row r="930">
      <c r="H930" s="379"/>
      <c r="O930" s="4"/>
      <c r="P930" s="4"/>
      <c r="Q930" s="4"/>
      <c r="R930" s="4"/>
    </row>
    <row r="931">
      <c r="H931" s="379"/>
      <c r="O931" s="4"/>
      <c r="P931" s="4"/>
      <c r="Q931" s="4"/>
      <c r="R931" s="4"/>
    </row>
    <row r="932">
      <c r="H932" s="379"/>
      <c r="O932" s="4"/>
      <c r="P932" s="4"/>
      <c r="Q932" s="4"/>
      <c r="R932" s="4"/>
    </row>
    <row r="933">
      <c r="H933" s="379"/>
      <c r="O933" s="4"/>
      <c r="P933" s="4"/>
      <c r="Q933" s="4"/>
      <c r="R933" s="4"/>
    </row>
    <row r="934">
      <c r="H934" s="379"/>
      <c r="O934" s="4"/>
      <c r="P934" s="4"/>
      <c r="Q934" s="4"/>
      <c r="R934" s="4"/>
    </row>
    <row r="935">
      <c r="H935" s="379"/>
      <c r="O935" s="4"/>
      <c r="P935" s="4"/>
      <c r="Q935" s="4"/>
      <c r="R935" s="4"/>
    </row>
    <row r="936">
      <c r="H936" s="379"/>
      <c r="O936" s="4"/>
      <c r="P936" s="4"/>
      <c r="Q936" s="4"/>
      <c r="R936" s="4"/>
    </row>
    <row r="937">
      <c r="H937" s="379"/>
      <c r="O937" s="4"/>
      <c r="P937" s="4"/>
      <c r="Q937" s="4"/>
      <c r="R937" s="4"/>
    </row>
    <row r="938">
      <c r="H938" s="379"/>
      <c r="O938" s="4"/>
      <c r="P938" s="4"/>
      <c r="Q938" s="4"/>
      <c r="R938" s="4"/>
    </row>
    <row r="939">
      <c r="H939" s="379"/>
      <c r="O939" s="4"/>
      <c r="P939" s="4"/>
      <c r="Q939" s="4"/>
      <c r="R939" s="4"/>
    </row>
    <row r="940">
      <c r="H940" s="379"/>
      <c r="O940" s="4"/>
      <c r="P940" s="4"/>
      <c r="Q940" s="4"/>
      <c r="R940" s="4"/>
    </row>
    <row r="941">
      <c r="H941" s="379"/>
      <c r="O941" s="4"/>
      <c r="P941" s="4"/>
      <c r="Q941" s="4"/>
      <c r="R941" s="4"/>
    </row>
    <row r="942">
      <c r="H942" s="379"/>
      <c r="O942" s="4"/>
      <c r="P942" s="4"/>
      <c r="Q942" s="4"/>
      <c r="R942" s="4"/>
    </row>
    <row r="943">
      <c r="H943" s="379"/>
      <c r="O943" s="4"/>
      <c r="P943" s="4"/>
      <c r="Q943" s="4"/>
      <c r="R943" s="4"/>
    </row>
    <row r="944">
      <c r="H944" s="379"/>
      <c r="O944" s="4"/>
      <c r="P944" s="4"/>
      <c r="Q944" s="4"/>
      <c r="R944" s="4"/>
    </row>
    <row r="945">
      <c r="H945" s="379"/>
      <c r="O945" s="4"/>
      <c r="P945" s="4"/>
      <c r="Q945" s="4"/>
      <c r="R945" s="4"/>
    </row>
    <row r="946">
      <c r="H946" s="379"/>
      <c r="O946" s="4"/>
      <c r="P946" s="4"/>
      <c r="Q946" s="4"/>
      <c r="R946" s="4"/>
    </row>
    <row r="947">
      <c r="H947" s="379"/>
      <c r="O947" s="4"/>
      <c r="P947" s="4"/>
      <c r="Q947" s="4"/>
      <c r="R947" s="4"/>
    </row>
    <row r="948">
      <c r="H948" s="379"/>
      <c r="O948" s="4"/>
      <c r="P948" s="4"/>
      <c r="Q948" s="4"/>
      <c r="R948" s="4"/>
    </row>
    <row r="949">
      <c r="H949" s="379"/>
      <c r="O949" s="4"/>
      <c r="P949" s="4"/>
      <c r="Q949" s="4"/>
      <c r="R949" s="4"/>
    </row>
    <row r="950">
      <c r="H950" s="379"/>
      <c r="O950" s="4"/>
      <c r="P950" s="4"/>
      <c r="Q950" s="4"/>
      <c r="R950" s="4"/>
    </row>
    <row r="951">
      <c r="H951" s="379"/>
      <c r="O951" s="4"/>
      <c r="P951" s="4"/>
      <c r="Q951" s="4"/>
      <c r="R951" s="4"/>
    </row>
    <row r="952">
      <c r="H952" s="379"/>
      <c r="O952" s="4"/>
      <c r="P952" s="4"/>
      <c r="Q952" s="4"/>
      <c r="R952" s="4"/>
    </row>
    <row r="953">
      <c r="H953" s="379"/>
      <c r="O953" s="4"/>
      <c r="P953" s="4"/>
      <c r="Q953" s="4"/>
      <c r="R953" s="4"/>
    </row>
    <row r="954">
      <c r="H954" s="379"/>
      <c r="O954" s="4"/>
      <c r="P954" s="4"/>
      <c r="Q954" s="4"/>
      <c r="R954" s="4"/>
    </row>
    <row r="955">
      <c r="H955" s="379"/>
      <c r="O955" s="4"/>
      <c r="P955" s="4"/>
      <c r="Q955" s="4"/>
      <c r="R955" s="4"/>
    </row>
    <row r="956">
      <c r="H956" s="379"/>
      <c r="O956" s="4"/>
      <c r="P956" s="4"/>
      <c r="Q956" s="4"/>
      <c r="R956" s="4"/>
    </row>
    <row r="957">
      <c r="H957" s="379"/>
      <c r="O957" s="4"/>
      <c r="P957" s="4"/>
      <c r="Q957" s="4"/>
      <c r="R957" s="4"/>
    </row>
    <row r="958">
      <c r="H958" s="379"/>
      <c r="O958" s="4"/>
      <c r="P958" s="4"/>
      <c r="Q958" s="4"/>
      <c r="R958" s="4"/>
    </row>
    <row r="959">
      <c r="H959" s="379"/>
      <c r="O959" s="4"/>
      <c r="P959" s="4"/>
      <c r="Q959" s="4"/>
      <c r="R959" s="4"/>
    </row>
    <row r="960">
      <c r="H960" s="379"/>
      <c r="O960" s="4"/>
      <c r="P960" s="4"/>
      <c r="Q960" s="4"/>
      <c r="R960" s="4"/>
    </row>
    <row r="961">
      <c r="H961" s="379"/>
      <c r="O961" s="4"/>
      <c r="P961" s="4"/>
      <c r="Q961" s="4"/>
      <c r="R961" s="4"/>
    </row>
    <row r="962">
      <c r="H962" s="379"/>
      <c r="O962" s="4"/>
      <c r="P962" s="4"/>
      <c r="Q962" s="4"/>
      <c r="R962" s="4"/>
    </row>
    <row r="963">
      <c r="H963" s="379"/>
      <c r="O963" s="4"/>
      <c r="P963" s="4"/>
      <c r="Q963" s="4"/>
      <c r="R963" s="4"/>
    </row>
    <row r="964">
      <c r="H964" s="379"/>
      <c r="O964" s="4"/>
      <c r="P964" s="4"/>
      <c r="Q964" s="4"/>
      <c r="R964" s="4"/>
    </row>
    <row r="965">
      <c r="H965" s="379"/>
      <c r="O965" s="4"/>
      <c r="P965" s="4"/>
      <c r="Q965" s="4"/>
      <c r="R965" s="4"/>
    </row>
    <row r="966">
      <c r="H966" s="379"/>
      <c r="O966" s="4"/>
      <c r="P966" s="4"/>
      <c r="Q966" s="4"/>
      <c r="R966" s="4"/>
    </row>
    <row r="967">
      <c r="H967" s="379"/>
      <c r="O967" s="4"/>
      <c r="P967" s="4"/>
      <c r="Q967" s="4"/>
      <c r="R967" s="4"/>
    </row>
    <row r="968">
      <c r="H968" s="379"/>
      <c r="O968" s="4"/>
      <c r="P968" s="4"/>
      <c r="Q968" s="4"/>
      <c r="R968" s="4"/>
    </row>
    <row r="969">
      <c r="H969" s="379"/>
      <c r="O969" s="4"/>
      <c r="P969" s="4"/>
      <c r="Q969" s="4"/>
      <c r="R969" s="4"/>
    </row>
    <row r="970">
      <c r="H970" s="379"/>
      <c r="O970" s="4"/>
      <c r="P970" s="4"/>
      <c r="Q970" s="4"/>
      <c r="R970" s="4"/>
    </row>
    <row r="971">
      <c r="H971" s="379"/>
      <c r="O971" s="4"/>
      <c r="P971" s="4"/>
      <c r="Q971" s="4"/>
      <c r="R971" s="4"/>
    </row>
    <row r="972">
      <c r="H972" s="379"/>
      <c r="O972" s="4"/>
      <c r="P972" s="4"/>
      <c r="Q972" s="4"/>
      <c r="R972" s="4"/>
    </row>
    <row r="973">
      <c r="H973" s="379"/>
      <c r="O973" s="4"/>
      <c r="P973" s="4"/>
      <c r="Q973" s="4"/>
      <c r="R973" s="4"/>
    </row>
    <row r="974">
      <c r="H974" s="379"/>
      <c r="O974" s="4"/>
      <c r="P974" s="4"/>
      <c r="Q974" s="4"/>
      <c r="R974" s="4"/>
    </row>
    <row r="975">
      <c r="H975" s="379"/>
      <c r="O975" s="4"/>
      <c r="P975" s="4"/>
      <c r="Q975" s="4"/>
      <c r="R975" s="4"/>
    </row>
    <row r="976">
      <c r="H976" s="379"/>
      <c r="O976" s="4"/>
      <c r="P976" s="4"/>
      <c r="Q976" s="4"/>
      <c r="R976" s="4"/>
    </row>
    <row r="977">
      <c r="H977" s="379"/>
      <c r="O977" s="4"/>
      <c r="P977" s="4"/>
      <c r="Q977" s="4"/>
      <c r="R977" s="4"/>
    </row>
    <row r="978">
      <c r="H978" s="379"/>
      <c r="O978" s="4"/>
      <c r="P978" s="4"/>
      <c r="Q978" s="4"/>
      <c r="R978" s="4"/>
    </row>
    <row r="979">
      <c r="H979" s="379"/>
      <c r="O979" s="4"/>
      <c r="P979" s="4"/>
      <c r="Q979" s="4"/>
      <c r="R979" s="4"/>
    </row>
    <row r="980">
      <c r="H980" s="379"/>
      <c r="O980" s="4"/>
      <c r="P980" s="4"/>
      <c r="Q980" s="4"/>
      <c r="R980" s="4"/>
    </row>
    <row r="981">
      <c r="H981" s="379"/>
      <c r="O981" s="4"/>
      <c r="P981" s="4"/>
      <c r="Q981" s="4"/>
      <c r="R981" s="4"/>
    </row>
    <row r="982">
      <c r="H982" s="379"/>
      <c r="O982" s="4"/>
      <c r="P982" s="4"/>
      <c r="Q982" s="4"/>
      <c r="R982" s="4"/>
    </row>
    <row r="983">
      <c r="H983" s="379"/>
      <c r="O983" s="4"/>
      <c r="P983" s="4"/>
      <c r="Q983" s="4"/>
      <c r="R983" s="4"/>
    </row>
    <row r="984">
      <c r="H984" s="379"/>
      <c r="O984" s="4"/>
      <c r="P984" s="4"/>
      <c r="Q984" s="4"/>
      <c r="R984" s="4"/>
    </row>
    <row r="985">
      <c r="H985" s="379"/>
      <c r="O985" s="4"/>
      <c r="P985" s="4"/>
      <c r="Q985" s="4"/>
      <c r="R985" s="4"/>
    </row>
    <row r="986">
      <c r="H986" s="379"/>
      <c r="O986" s="4"/>
      <c r="P986" s="4"/>
      <c r="Q986" s="4"/>
      <c r="R986" s="4"/>
    </row>
    <row r="987">
      <c r="H987" s="379"/>
      <c r="O987" s="4"/>
      <c r="P987" s="4"/>
      <c r="Q987" s="4"/>
      <c r="R987" s="4"/>
    </row>
    <row r="988">
      <c r="H988" s="379"/>
      <c r="O988" s="4"/>
      <c r="P988" s="4"/>
      <c r="Q988" s="4"/>
      <c r="R988" s="4"/>
    </row>
    <row r="989">
      <c r="H989" s="379"/>
      <c r="O989" s="4"/>
      <c r="P989" s="4"/>
      <c r="Q989" s="4"/>
      <c r="R989" s="4"/>
    </row>
    <row r="990">
      <c r="H990" s="379"/>
      <c r="O990" s="4"/>
      <c r="P990" s="4"/>
      <c r="Q990" s="4"/>
      <c r="R990" s="4"/>
    </row>
    <row r="991">
      <c r="H991" s="379"/>
      <c r="O991" s="4"/>
      <c r="P991" s="4"/>
      <c r="Q991" s="4"/>
      <c r="R991" s="4"/>
    </row>
    <row r="992">
      <c r="H992" s="379"/>
      <c r="O992" s="4"/>
      <c r="P992" s="4"/>
      <c r="Q992" s="4"/>
      <c r="R992" s="4"/>
    </row>
    <row r="993">
      <c r="H993" s="379"/>
      <c r="O993" s="4"/>
      <c r="P993" s="4"/>
      <c r="Q993" s="4"/>
      <c r="R993" s="4"/>
    </row>
    <row r="994">
      <c r="H994" s="379"/>
      <c r="O994" s="4"/>
      <c r="P994" s="4"/>
      <c r="Q994" s="4"/>
      <c r="R994" s="4"/>
    </row>
    <row r="995">
      <c r="H995" s="379"/>
      <c r="O995" s="4"/>
      <c r="P995" s="4"/>
      <c r="Q995" s="4"/>
      <c r="R995" s="4"/>
    </row>
    <row r="996">
      <c r="H996" s="379"/>
      <c r="O996" s="4"/>
      <c r="P996" s="4"/>
      <c r="Q996" s="4"/>
      <c r="R996" s="4"/>
    </row>
    <row r="997">
      <c r="H997" s="379"/>
      <c r="O997" s="4"/>
      <c r="P997" s="4"/>
      <c r="Q997" s="4"/>
      <c r="R997" s="4"/>
    </row>
    <row r="998">
      <c r="H998" s="379"/>
      <c r="O998" s="4"/>
      <c r="P998" s="4"/>
      <c r="Q998" s="4"/>
      <c r="R998" s="4"/>
    </row>
    <row r="999">
      <c r="H999" s="379"/>
      <c r="O999" s="4"/>
      <c r="P999" s="4"/>
      <c r="Q999" s="4"/>
      <c r="R999" s="4"/>
    </row>
    <row r="1000">
      <c r="H1000" s="379"/>
      <c r="O1000" s="4"/>
      <c r="P1000" s="4"/>
      <c r="Q1000" s="4"/>
      <c r="R1000" s="4"/>
    </row>
    <row r="1001">
      <c r="H1001" s="379"/>
      <c r="O1001" s="4"/>
      <c r="P1001" s="4"/>
      <c r="Q1001" s="4"/>
      <c r="R1001" s="4"/>
    </row>
    <row r="1002">
      <c r="H1002" s="379"/>
      <c r="O1002" s="4"/>
      <c r="P1002" s="4"/>
      <c r="Q1002" s="4"/>
      <c r="R1002" s="4"/>
    </row>
    <row r="1003">
      <c r="H1003" s="379"/>
      <c r="O1003" s="4"/>
      <c r="P1003" s="4"/>
      <c r="Q1003" s="4"/>
      <c r="R1003" s="4"/>
    </row>
    <row r="1004">
      <c r="H1004" s="379"/>
      <c r="O1004" s="4"/>
      <c r="P1004" s="4"/>
      <c r="Q1004" s="4"/>
      <c r="R1004" s="4"/>
    </row>
    <row r="1005">
      <c r="H1005" s="379"/>
      <c r="O1005" s="4"/>
      <c r="P1005" s="4"/>
      <c r="Q1005" s="4"/>
      <c r="R1005" s="4"/>
    </row>
    <row r="1006">
      <c r="H1006" s="379"/>
      <c r="O1006" s="4"/>
      <c r="P1006" s="4"/>
      <c r="Q1006" s="4"/>
      <c r="R1006" s="4"/>
    </row>
    <row r="1007">
      <c r="H1007" s="379"/>
      <c r="O1007" s="4"/>
      <c r="P1007" s="4"/>
      <c r="Q1007" s="4"/>
      <c r="R1007" s="4"/>
    </row>
    <row r="1008">
      <c r="H1008" s="379"/>
      <c r="O1008" s="4"/>
      <c r="P1008" s="4"/>
      <c r="Q1008" s="4"/>
      <c r="R1008" s="4"/>
    </row>
    <row r="1009">
      <c r="H1009" s="379"/>
      <c r="O1009" s="4"/>
      <c r="P1009" s="4"/>
      <c r="Q1009" s="4"/>
      <c r="R1009" s="4"/>
    </row>
    <row r="1010">
      <c r="H1010" s="379"/>
      <c r="O1010" s="4"/>
      <c r="P1010" s="4"/>
      <c r="Q1010" s="4"/>
      <c r="R1010" s="4"/>
    </row>
    <row r="1011">
      <c r="H1011" s="379"/>
      <c r="O1011" s="4"/>
      <c r="P1011" s="4"/>
      <c r="Q1011" s="4"/>
      <c r="R1011" s="4"/>
    </row>
    <row r="1012">
      <c r="H1012" s="379"/>
      <c r="O1012" s="4"/>
      <c r="P1012" s="4"/>
      <c r="Q1012" s="4"/>
      <c r="R1012" s="4"/>
    </row>
    <row r="1013">
      <c r="H1013" s="379"/>
      <c r="O1013" s="4"/>
      <c r="P1013" s="4"/>
      <c r="Q1013" s="4"/>
      <c r="R1013" s="4"/>
    </row>
    <row r="1014">
      <c r="H1014" s="379"/>
      <c r="O1014" s="4"/>
      <c r="P1014" s="4"/>
      <c r="Q1014" s="4"/>
      <c r="R1014" s="4"/>
    </row>
    <row r="1015">
      <c r="H1015" s="379"/>
      <c r="O1015" s="4"/>
      <c r="P1015" s="4"/>
      <c r="Q1015" s="4"/>
      <c r="R1015" s="4"/>
    </row>
    <row r="1016">
      <c r="H1016" s="379"/>
      <c r="O1016" s="4"/>
      <c r="P1016" s="4"/>
      <c r="Q1016" s="4"/>
      <c r="R1016" s="4"/>
    </row>
  </sheetData>
  <mergeCells count="5">
    <mergeCell ref="B168:C168"/>
    <mergeCell ref="B186:C186"/>
    <mergeCell ref="B205:C205"/>
    <mergeCell ref="B223:C223"/>
    <mergeCell ref="B241:C241"/>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43" t="s">
        <v>810</v>
      </c>
      <c r="B1" s="3" t="s">
        <v>787</v>
      </c>
      <c r="C1" s="4"/>
      <c r="D1" s="4"/>
      <c r="E1" s="4"/>
      <c r="F1" s="4"/>
      <c r="G1" s="4"/>
      <c r="H1" s="379"/>
      <c r="O1" s="235" t="s">
        <v>788</v>
      </c>
      <c r="P1" s="235" t="s">
        <v>388</v>
      </c>
      <c r="Q1" s="235" t="s">
        <v>789</v>
      </c>
      <c r="R1" s="235" t="s">
        <v>790</v>
      </c>
    </row>
    <row r="2">
      <c r="A2" s="4"/>
      <c r="B2" s="233" t="s">
        <v>689</v>
      </c>
      <c r="C2" s="423">
        <v>44461.0</v>
      </c>
      <c r="D2" s="238"/>
      <c r="E2" s="233" t="s">
        <v>690</v>
      </c>
      <c r="F2" s="424" t="s">
        <v>692</v>
      </c>
      <c r="G2" s="233" t="s">
        <v>691</v>
      </c>
      <c r="H2" s="233" t="s">
        <v>791</v>
      </c>
      <c r="O2" s="235">
        <v>0.0</v>
      </c>
      <c r="P2" s="235">
        <v>4.0</v>
      </c>
      <c r="Q2" s="235">
        <v>18.0</v>
      </c>
      <c r="R2" s="235">
        <v>14.0</v>
      </c>
    </row>
    <row r="3">
      <c r="A3" s="4"/>
      <c r="B3" s="233" t="s">
        <v>694</v>
      </c>
      <c r="C3" s="423">
        <v>44466.0</v>
      </c>
      <c r="D3" s="238"/>
      <c r="E3" s="235">
        <v>0.0</v>
      </c>
      <c r="F3" s="235">
        <v>8.0</v>
      </c>
      <c r="G3" s="235">
        <v>8.0</v>
      </c>
      <c r="H3" s="235">
        <v>0.0</v>
      </c>
      <c r="O3" s="235">
        <v>1.0</v>
      </c>
      <c r="P3" s="235">
        <v>11.5</v>
      </c>
      <c r="Q3" s="235">
        <v>28.0</v>
      </c>
      <c r="R3" s="235">
        <v>16.5</v>
      </c>
    </row>
    <row r="4">
      <c r="A4" s="4"/>
      <c r="B4" s="233" t="s">
        <v>695</v>
      </c>
      <c r="C4" s="235">
        <v>6.0</v>
      </c>
      <c r="D4" s="238"/>
      <c r="E4" s="235">
        <v>1.0</v>
      </c>
      <c r="F4" s="235">
        <v>6.67</v>
      </c>
      <c r="G4" s="235">
        <v>7.0</v>
      </c>
      <c r="H4" s="235">
        <v>1.0</v>
      </c>
      <c r="O4" s="235">
        <v>2.0</v>
      </c>
      <c r="P4" s="235">
        <v>6.0</v>
      </c>
      <c r="Q4" s="235">
        <v>11.0</v>
      </c>
      <c r="R4" s="235">
        <v>5.0</v>
      </c>
    </row>
    <row r="5">
      <c r="A5" s="4"/>
      <c r="B5" s="233"/>
      <c r="C5" s="235"/>
      <c r="D5" s="238"/>
      <c r="E5" s="235">
        <v>2.0</v>
      </c>
      <c r="F5" s="235">
        <v>5.33</v>
      </c>
      <c r="G5" s="235">
        <v>7.0</v>
      </c>
      <c r="H5" s="235">
        <v>0.0</v>
      </c>
      <c r="O5" s="235">
        <v>3.0</v>
      </c>
      <c r="P5" s="235">
        <f>C51</f>
        <v>16</v>
      </c>
      <c r="Q5" s="235">
        <f>H54</f>
        <v>23</v>
      </c>
      <c r="R5" s="235">
        <f t="shared" ref="R5:R12" si="1">Q5-P5</f>
        <v>7</v>
      </c>
    </row>
    <row r="6">
      <c r="A6" s="4"/>
      <c r="B6" s="233" t="s">
        <v>792</v>
      </c>
      <c r="C6" s="235">
        <v>10.0</v>
      </c>
      <c r="D6" s="238"/>
      <c r="E6" s="235">
        <v>3.0</v>
      </c>
      <c r="F6" s="235">
        <v>4.0</v>
      </c>
      <c r="G6" s="235">
        <v>4.0</v>
      </c>
      <c r="H6" s="235">
        <v>6.0</v>
      </c>
      <c r="O6" s="235">
        <v>4.0</v>
      </c>
      <c r="P6" s="238">
        <f>C65</f>
        <v>16</v>
      </c>
      <c r="Q6" s="238">
        <f>H70</f>
        <v>8</v>
      </c>
      <c r="R6" s="238">
        <f t="shared" si="1"/>
        <v>-8</v>
      </c>
    </row>
    <row r="7">
      <c r="A7" s="4"/>
      <c r="B7" s="233" t="s">
        <v>698</v>
      </c>
      <c r="C7" s="235">
        <v>8.0</v>
      </c>
      <c r="D7" s="238"/>
      <c r="E7" s="235">
        <v>4.0</v>
      </c>
      <c r="F7" s="235">
        <v>2.66</v>
      </c>
      <c r="G7" s="235">
        <v>4.0</v>
      </c>
      <c r="H7" s="235">
        <v>1.0</v>
      </c>
      <c r="O7" s="235">
        <v>5.0</v>
      </c>
      <c r="P7" s="238">
        <f>C81</f>
        <v>19</v>
      </c>
      <c r="Q7" s="238">
        <f>H88</f>
        <v>12</v>
      </c>
      <c r="R7" s="238">
        <f t="shared" si="1"/>
        <v>-7</v>
      </c>
    </row>
    <row r="8">
      <c r="A8" s="4"/>
      <c r="B8" s="233" t="s">
        <v>699</v>
      </c>
      <c r="C8" s="235">
        <v>0.67</v>
      </c>
      <c r="D8" s="238"/>
      <c r="E8" s="235">
        <v>5.0</v>
      </c>
      <c r="F8" s="235">
        <v>1.33</v>
      </c>
      <c r="G8" s="235">
        <v>2.0</v>
      </c>
      <c r="H8" s="235">
        <v>4.0</v>
      </c>
      <c r="O8" s="235">
        <v>6.0</v>
      </c>
      <c r="P8" s="238">
        <f>C98</f>
        <v>22</v>
      </c>
      <c r="Q8" s="238">
        <f>H111</f>
        <v>35</v>
      </c>
      <c r="R8" s="238">
        <f t="shared" si="1"/>
        <v>13</v>
      </c>
    </row>
    <row r="9">
      <c r="A9" s="4"/>
      <c r="B9" s="238"/>
      <c r="C9" s="238"/>
      <c r="D9" s="238"/>
      <c r="E9" s="235">
        <v>6.0</v>
      </c>
      <c r="F9" s="235">
        <v>0.0</v>
      </c>
      <c r="G9" s="235">
        <v>0.0</v>
      </c>
      <c r="H9" s="235">
        <v>5.0</v>
      </c>
      <c r="O9" s="235">
        <v>7.0</v>
      </c>
      <c r="P9" s="238">
        <f>C121</f>
        <v>26</v>
      </c>
      <c r="Q9" s="238">
        <f>H130</f>
        <v>8</v>
      </c>
      <c r="R9" s="238">
        <f t="shared" si="1"/>
        <v>-18</v>
      </c>
    </row>
    <row r="10">
      <c r="G10" s="233" t="s">
        <v>793</v>
      </c>
      <c r="H10" s="444">
        <f>SUM(H3:H9)</f>
        <v>17</v>
      </c>
      <c r="O10" s="235">
        <v>8.0</v>
      </c>
      <c r="P10" s="238">
        <f>C140</f>
        <v>22</v>
      </c>
      <c r="Q10" s="238">
        <f>H149</f>
        <v>6</v>
      </c>
      <c r="R10" s="238">
        <f t="shared" si="1"/>
        <v>-16</v>
      </c>
    </row>
    <row r="11">
      <c r="G11" s="233" t="s">
        <v>811</v>
      </c>
      <c r="H11" s="233">
        <v>14.0</v>
      </c>
      <c r="O11" s="235">
        <v>9.0</v>
      </c>
      <c r="P11" s="238">
        <f>C158</f>
        <v>23</v>
      </c>
      <c r="Q11" s="238">
        <f>H167</f>
        <v>14</v>
      </c>
      <c r="R11" s="238">
        <f t="shared" si="1"/>
        <v>-9</v>
      </c>
    </row>
    <row r="12">
      <c r="H12" s="379"/>
      <c r="O12" s="235">
        <v>10.0</v>
      </c>
      <c r="P12" s="238">
        <f>C176</f>
        <v>27</v>
      </c>
      <c r="Q12" s="238">
        <f>H185</f>
        <v>0</v>
      </c>
      <c r="R12" s="238">
        <f t="shared" si="1"/>
        <v>-27</v>
      </c>
    </row>
    <row r="13">
      <c r="H13" s="241"/>
      <c r="O13" s="235">
        <v>11.0</v>
      </c>
      <c r="P13" s="238"/>
      <c r="Q13" s="238"/>
      <c r="R13" s="238"/>
    </row>
    <row r="14">
      <c r="H14" s="379"/>
      <c r="O14" s="235">
        <v>12.0</v>
      </c>
      <c r="P14" s="238"/>
      <c r="Q14" s="238"/>
      <c r="R14" s="238"/>
    </row>
    <row r="15">
      <c r="H15" s="379"/>
      <c r="O15" s="235">
        <v>13.0</v>
      </c>
      <c r="P15" s="238"/>
      <c r="Q15" s="238"/>
      <c r="R15" s="238"/>
    </row>
    <row r="16">
      <c r="A16" s="427" t="s">
        <v>609</v>
      </c>
      <c r="B16" s="353" t="s">
        <v>795</v>
      </c>
      <c r="C16" s="256"/>
      <c r="D16" s="256"/>
      <c r="E16" s="256"/>
      <c r="F16" s="256"/>
      <c r="G16" s="256"/>
      <c r="H16" s="379"/>
      <c r="O16" s="235">
        <v>14.0</v>
      </c>
      <c r="P16" s="238"/>
      <c r="Q16" s="238"/>
      <c r="R16" s="238"/>
    </row>
    <row r="17">
      <c r="A17" s="428"/>
      <c r="B17" s="355" t="s">
        <v>689</v>
      </c>
      <c r="C17" s="429">
        <v>44468.0</v>
      </c>
      <c r="D17" s="331"/>
      <c r="E17" s="355" t="s">
        <v>690</v>
      </c>
      <c r="F17" s="424" t="s">
        <v>692</v>
      </c>
      <c r="G17" s="424" t="s">
        <v>691</v>
      </c>
      <c r="H17" s="233" t="s">
        <v>791</v>
      </c>
      <c r="O17" s="4"/>
      <c r="P17" s="4"/>
      <c r="Q17" s="4"/>
      <c r="R17" s="4"/>
    </row>
    <row r="18">
      <c r="A18" s="428"/>
      <c r="B18" s="355" t="s">
        <v>694</v>
      </c>
      <c r="C18" s="429">
        <v>44474.0</v>
      </c>
      <c r="D18" s="331"/>
      <c r="E18" s="331">
        <v>0.0</v>
      </c>
      <c r="F18" s="336">
        <f>C22</f>
        <v>10.5</v>
      </c>
      <c r="G18" s="336">
        <f>C22</f>
        <v>10.5</v>
      </c>
      <c r="H18" s="235">
        <v>0.0</v>
      </c>
      <c r="O18" s="4"/>
      <c r="P18" s="4"/>
      <c r="Q18" s="4"/>
      <c r="R18" s="4"/>
    </row>
    <row r="19">
      <c r="A19" s="428"/>
      <c r="B19" s="355" t="s">
        <v>695</v>
      </c>
      <c r="C19" s="336">
        <v>7.0</v>
      </c>
      <c r="D19" s="331"/>
      <c r="E19" s="331">
        <v>1.0</v>
      </c>
      <c r="F19" s="336">
        <f>F18-C23</f>
        <v>9</v>
      </c>
      <c r="G19" s="336">
        <v>9.5</v>
      </c>
      <c r="H19" s="235">
        <v>3.0</v>
      </c>
      <c r="O19" s="4"/>
      <c r="P19" s="4"/>
      <c r="Q19" s="4"/>
      <c r="R19" s="4"/>
    </row>
    <row r="20">
      <c r="A20" s="428"/>
      <c r="B20" s="355"/>
      <c r="C20" s="331"/>
      <c r="D20" s="331"/>
      <c r="E20" s="331">
        <v>2.0</v>
      </c>
      <c r="F20" s="336">
        <f>F19-C23</f>
        <v>7.5</v>
      </c>
      <c r="G20" s="336">
        <v>9.5</v>
      </c>
      <c r="H20" s="235">
        <v>0.0</v>
      </c>
      <c r="O20" s="4"/>
      <c r="P20" s="4"/>
      <c r="Q20" s="4"/>
      <c r="R20" s="4"/>
    </row>
    <row r="21">
      <c r="A21" s="428"/>
      <c r="B21" s="424" t="s">
        <v>792</v>
      </c>
      <c r="C21" s="336">
        <v>12.0</v>
      </c>
      <c r="D21" s="331"/>
      <c r="E21" s="331">
        <v>3.0</v>
      </c>
      <c r="F21" s="336">
        <f>F20-C23</f>
        <v>6</v>
      </c>
      <c r="G21" s="336">
        <v>7.5</v>
      </c>
      <c r="H21" s="235">
        <v>7.0</v>
      </c>
      <c r="O21" s="4"/>
      <c r="P21" s="4"/>
      <c r="Q21" s="4"/>
      <c r="R21" s="4"/>
    </row>
    <row r="22">
      <c r="A22" s="428"/>
      <c r="B22" s="355" t="s">
        <v>698</v>
      </c>
      <c r="C22" s="336">
        <v>10.5</v>
      </c>
      <c r="D22" s="331"/>
      <c r="E22" s="331">
        <v>4.0</v>
      </c>
      <c r="F22" s="336">
        <f>F21-C23</f>
        <v>4.5</v>
      </c>
      <c r="G22" s="336">
        <v>6.5</v>
      </c>
      <c r="H22" s="235">
        <v>5.0</v>
      </c>
      <c r="O22" s="4"/>
      <c r="P22" s="4"/>
      <c r="Q22" s="4"/>
      <c r="R22" s="4"/>
    </row>
    <row r="23">
      <c r="A23" s="428"/>
      <c r="B23" s="355" t="s">
        <v>699</v>
      </c>
      <c r="C23" s="336">
        <f>C22/C19</f>
        <v>1.5</v>
      </c>
      <c r="D23" s="331"/>
      <c r="E23" s="331">
        <v>5.0</v>
      </c>
      <c r="F23" s="336">
        <f>F22-C23</f>
        <v>3</v>
      </c>
      <c r="G23" s="336">
        <v>4.5</v>
      </c>
      <c r="H23" s="235">
        <v>5.0</v>
      </c>
      <c r="O23" s="4"/>
      <c r="P23" s="4"/>
      <c r="Q23" s="4"/>
      <c r="R23" s="4"/>
    </row>
    <row r="24">
      <c r="A24" s="428"/>
      <c r="B24" s="331"/>
      <c r="C24" s="331"/>
      <c r="D24" s="331"/>
      <c r="E24" s="331">
        <v>6.0</v>
      </c>
      <c r="F24" s="336">
        <f>F23-C23</f>
        <v>1.5</v>
      </c>
      <c r="G24" s="336">
        <v>2.5</v>
      </c>
      <c r="H24" s="235">
        <v>5.0</v>
      </c>
      <c r="O24" s="4"/>
      <c r="P24" s="4"/>
      <c r="Q24" s="4"/>
      <c r="R24" s="4"/>
    </row>
    <row r="25">
      <c r="A25" s="428"/>
      <c r="B25" s="239"/>
      <c r="C25" s="239"/>
      <c r="D25" s="239"/>
      <c r="E25" s="239">
        <v>7.0</v>
      </c>
      <c r="F25" s="336">
        <v>0.0</v>
      </c>
      <c r="G25" s="430">
        <v>0.0</v>
      </c>
      <c r="H25" s="445">
        <v>5.0</v>
      </c>
      <c r="O25" s="4"/>
      <c r="P25" s="4"/>
      <c r="Q25" s="4"/>
      <c r="R25" s="4"/>
    </row>
    <row r="26">
      <c r="G26" s="233" t="s">
        <v>793</v>
      </c>
      <c r="H26" s="444">
        <f>SUM(H18:H25)</f>
        <v>30</v>
      </c>
      <c r="O26" s="4"/>
      <c r="P26" s="4"/>
      <c r="Q26" s="4"/>
      <c r="R26" s="4"/>
    </row>
    <row r="27">
      <c r="G27" s="233" t="s">
        <v>811</v>
      </c>
      <c r="H27" s="233">
        <f>H26-C22</f>
        <v>19.5</v>
      </c>
      <c r="O27" s="4"/>
      <c r="P27" s="4"/>
      <c r="Q27" s="4"/>
      <c r="R27" s="4"/>
    </row>
    <row r="28">
      <c r="H28" s="379"/>
      <c r="O28" s="4"/>
      <c r="P28" s="4"/>
      <c r="Q28" s="4"/>
      <c r="R28" s="4"/>
    </row>
    <row r="29">
      <c r="H29" s="379"/>
      <c r="O29" s="4"/>
      <c r="P29" s="4"/>
      <c r="Q29" s="4"/>
      <c r="R29" s="4"/>
    </row>
    <row r="30">
      <c r="A30" s="451" t="s">
        <v>611</v>
      </c>
      <c r="B30" s="3" t="s">
        <v>796</v>
      </c>
      <c r="C30" s="4"/>
      <c r="D30" s="4"/>
      <c r="E30" s="4"/>
      <c r="F30" s="4"/>
      <c r="G30" s="4"/>
      <c r="H30" s="379"/>
      <c r="O30" s="4"/>
      <c r="P30" s="4"/>
      <c r="Q30" s="4"/>
      <c r="R30" s="4"/>
    </row>
    <row r="31">
      <c r="A31" s="4"/>
      <c r="B31" s="233" t="s">
        <v>689</v>
      </c>
      <c r="C31" s="423">
        <v>44482.0</v>
      </c>
      <c r="D31" s="238"/>
      <c r="E31" s="233" t="s">
        <v>690</v>
      </c>
      <c r="F31" s="424" t="s">
        <v>692</v>
      </c>
      <c r="G31" s="233" t="s">
        <v>691</v>
      </c>
      <c r="H31" s="233" t="s">
        <v>791</v>
      </c>
      <c r="O31" s="4"/>
      <c r="P31" s="4"/>
      <c r="Q31" s="4"/>
      <c r="R31" s="4"/>
    </row>
    <row r="32">
      <c r="A32" s="4"/>
      <c r="B32" s="233" t="s">
        <v>694</v>
      </c>
      <c r="C32" s="423">
        <v>44487.0</v>
      </c>
      <c r="D32" s="238"/>
      <c r="E32" s="235">
        <v>0.0</v>
      </c>
      <c r="F32" s="235">
        <v>6.0</v>
      </c>
      <c r="G32" s="235">
        <v>6.0</v>
      </c>
      <c r="H32" s="235">
        <v>0.0</v>
      </c>
      <c r="O32" s="4"/>
      <c r="P32" s="4"/>
      <c r="Q32" s="4"/>
      <c r="R32" s="4"/>
    </row>
    <row r="33">
      <c r="A33" s="4"/>
      <c r="B33" s="233" t="s">
        <v>695</v>
      </c>
      <c r="C33" s="235">
        <v>6.0</v>
      </c>
      <c r="D33" s="238"/>
      <c r="E33" s="235">
        <v>1.0</v>
      </c>
      <c r="F33" s="235">
        <v>5.0</v>
      </c>
      <c r="G33" s="235">
        <v>6.0</v>
      </c>
      <c r="H33" s="235">
        <v>0.0</v>
      </c>
      <c r="O33" s="4"/>
      <c r="P33" s="4"/>
      <c r="Q33" s="4"/>
      <c r="R33" s="4"/>
    </row>
    <row r="34">
      <c r="A34" s="4"/>
      <c r="B34" s="233"/>
      <c r="C34" s="235"/>
      <c r="D34" s="238"/>
      <c r="E34" s="235">
        <v>2.0</v>
      </c>
      <c r="F34" s="235">
        <v>4.0</v>
      </c>
      <c r="G34" s="235">
        <v>6.0</v>
      </c>
      <c r="H34" s="235">
        <v>0.0</v>
      </c>
      <c r="O34" s="4"/>
      <c r="P34" s="4"/>
      <c r="Q34" s="4"/>
      <c r="R34" s="4"/>
    </row>
    <row r="35">
      <c r="A35" s="4"/>
      <c r="B35" s="233" t="s">
        <v>792</v>
      </c>
      <c r="C35" s="235">
        <v>8.0</v>
      </c>
      <c r="D35" s="238"/>
      <c r="E35" s="235">
        <v>3.0</v>
      </c>
      <c r="F35" s="235">
        <v>3.0</v>
      </c>
      <c r="G35" s="235">
        <v>5.0</v>
      </c>
      <c r="H35" s="235">
        <v>1.0</v>
      </c>
      <c r="O35" s="4"/>
      <c r="P35" s="4"/>
      <c r="Q35" s="4"/>
      <c r="R35" s="4"/>
    </row>
    <row r="36">
      <c r="A36" s="4"/>
      <c r="B36" s="233" t="s">
        <v>698</v>
      </c>
      <c r="C36" s="235">
        <v>6.0</v>
      </c>
      <c r="D36" s="238"/>
      <c r="E36" s="235">
        <v>4.0</v>
      </c>
      <c r="F36" s="235">
        <v>2.0</v>
      </c>
      <c r="G36" s="235">
        <v>4.0</v>
      </c>
      <c r="H36" s="235">
        <v>1.0</v>
      </c>
      <c r="O36" s="4"/>
      <c r="P36" s="4"/>
      <c r="Q36" s="4"/>
      <c r="R36" s="4"/>
    </row>
    <row r="37">
      <c r="A37" s="4"/>
      <c r="B37" s="233" t="s">
        <v>699</v>
      </c>
      <c r="C37" s="235">
        <v>1.0</v>
      </c>
      <c r="D37" s="238"/>
      <c r="E37" s="235">
        <v>5.0</v>
      </c>
      <c r="F37" s="235">
        <v>1.0</v>
      </c>
      <c r="G37" s="235">
        <v>1.0</v>
      </c>
      <c r="H37" s="235">
        <v>3.0</v>
      </c>
      <c r="O37" s="4"/>
      <c r="P37" s="4"/>
      <c r="Q37" s="4"/>
      <c r="R37" s="4"/>
    </row>
    <row r="38">
      <c r="A38" s="4"/>
      <c r="B38" s="238"/>
      <c r="C38" s="238"/>
      <c r="D38" s="238"/>
      <c r="E38" s="235">
        <v>6.0</v>
      </c>
      <c r="F38" s="235">
        <v>0.0</v>
      </c>
      <c r="G38" s="235">
        <v>0.0</v>
      </c>
      <c r="H38" s="235">
        <v>1.0</v>
      </c>
      <c r="O38" s="4"/>
      <c r="P38" s="4"/>
      <c r="Q38" s="4"/>
      <c r="R38" s="4"/>
    </row>
    <row r="39">
      <c r="G39" s="233" t="s">
        <v>793</v>
      </c>
      <c r="H39" s="444">
        <f>SUM(H32:H38)</f>
        <v>6</v>
      </c>
      <c r="O39" s="4"/>
      <c r="P39" s="4"/>
      <c r="Q39" s="4"/>
      <c r="R39" s="4"/>
    </row>
    <row r="40">
      <c r="G40" s="233" t="s">
        <v>811</v>
      </c>
      <c r="H40" s="233">
        <v>0.0</v>
      </c>
      <c r="O40" s="4"/>
      <c r="P40" s="4"/>
      <c r="Q40" s="4"/>
      <c r="R40" s="4"/>
    </row>
    <row r="41">
      <c r="H41" s="379"/>
      <c r="O41" s="4"/>
      <c r="P41" s="4"/>
      <c r="Q41" s="4"/>
      <c r="R41" s="4"/>
    </row>
    <row r="42">
      <c r="H42" s="379"/>
      <c r="O42" s="4"/>
      <c r="P42" s="4"/>
      <c r="Q42" s="4"/>
      <c r="R42" s="4"/>
    </row>
    <row r="43">
      <c r="H43" s="379"/>
      <c r="O43" s="4"/>
      <c r="P43" s="4"/>
      <c r="Q43" s="4"/>
      <c r="R43" s="4"/>
    </row>
    <row r="44">
      <c r="H44" s="379"/>
      <c r="O44" s="4"/>
      <c r="P44" s="4"/>
      <c r="Q44" s="4"/>
      <c r="R44" s="4"/>
    </row>
    <row r="45">
      <c r="A45" s="452" t="s">
        <v>612</v>
      </c>
      <c r="B45" s="3" t="s">
        <v>812</v>
      </c>
      <c r="C45" s="3" t="s">
        <v>813</v>
      </c>
      <c r="D45" s="4"/>
      <c r="E45" s="4"/>
      <c r="F45" s="4"/>
      <c r="G45" s="4"/>
      <c r="H45" s="379"/>
      <c r="O45" s="4"/>
      <c r="P45" s="4"/>
      <c r="Q45" s="4"/>
      <c r="R45" s="4"/>
    </row>
    <row r="46">
      <c r="A46" s="4"/>
      <c r="B46" s="233" t="s">
        <v>689</v>
      </c>
      <c r="C46" s="423">
        <v>44490.0</v>
      </c>
      <c r="D46" s="238"/>
      <c r="E46" s="233" t="s">
        <v>690</v>
      </c>
      <c r="F46" s="424" t="s">
        <v>692</v>
      </c>
      <c r="G46" s="233" t="s">
        <v>691</v>
      </c>
      <c r="H46" s="233" t="s">
        <v>791</v>
      </c>
      <c r="O46" s="4"/>
      <c r="P46" s="4"/>
      <c r="Q46" s="4"/>
      <c r="R46" s="4"/>
    </row>
    <row r="47">
      <c r="A47" s="4"/>
      <c r="B47" s="233" t="s">
        <v>694</v>
      </c>
      <c r="C47" s="423">
        <v>44495.0</v>
      </c>
      <c r="D47" s="238"/>
      <c r="E47" s="235">
        <v>0.0</v>
      </c>
      <c r="F47" s="235">
        <f>C51</f>
        <v>16</v>
      </c>
      <c r="G47" s="235">
        <f>C51</f>
        <v>16</v>
      </c>
      <c r="H47" s="235">
        <v>0.0</v>
      </c>
      <c r="O47" s="4"/>
      <c r="P47" s="4"/>
      <c r="Q47" s="4"/>
      <c r="R47" s="4"/>
    </row>
    <row r="48">
      <c r="A48" s="4"/>
      <c r="B48" s="233" t="s">
        <v>695</v>
      </c>
      <c r="C48" s="235">
        <v>6.0</v>
      </c>
      <c r="D48" s="238"/>
      <c r="E48" s="235">
        <v>1.0</v>
      </c>
      <c r="F48" s="235">
        <f>F47-C52</f>
        <v>13.33333333</v>
      </c>
      <c r="G48" s="235">
        <v>16.0</v>
      </c>
      <c r="H48" s="235">
        <v>0.0</v>
      </c>
      <c r="O48" s="4"/>
      <c r="P48" s="4"/>
      <c r="Q48" s="4"/>
      <c r="R48" s="4"/>
    </row>
    <row r="49">
      <c r="A49" s="4"/>
      <c r="B49" s="233"/>
      <c r="C49" s="235"/>
      <c r="D49" s="238"/>
      <c r="E49" s="235">
        <v>2.0</v>
      </c>
      <c r="F49" s="235">
        <f>F48-C52</f>
        <v>10.66666667</v>
      </c>
      <c r="G49" s="235">
        <v>15.0</v>
      </c>
      <c r="H49" s="235">
        <v>2.0</v>
      </c>
      <c r="O49" s="4"/>
      <c r="P49" s="4"/>
      <c r="Q49" s="4"/>
      <c r="R49" s="4"/>
    </row>
    <row r="50">
      <c r="A50" s="4"/>
      <c r="B50" s="233" t="s">
        <v>792</v>
      </c>
      <c r="C50" s="235">
        <v>18.0</v>
      </c>
      <c r="D50" s="238"/>
      <c r="E50" s="235">
        <v>3.0</v>
      </c>
      <c r="F50" s="235">
        <f>F49-C52</f>
        <v>8</v>
      </c>
      <c r="G50" s="235">
        <v>14.0</v>
      </c>
      <c r="H50" s="235">
        <v>1.0</v>
      </c>
      <c r="O50" s="4"/>
      <c r="P50" s="4"/>
      <c r="Q50" s="4"/>
      <c r="R50" s="4"/>
    </row>
    <row r="51">
      <c r="A51" s="4"/>
      <c r="B51" s="233" t="s">
        <v>698</v>
      </c>
      <c r="C51" s="235">
        <v>16.0</v>
      </c>
      <c r="D51" s="238"/>
      <c r="E51" s="235">
        <v>4.0</v>
      </c>
      <c r="F51" s="235">
        <f>F50-C52</f>
        <v>5.333333333</v>
      </c>
      <c r="G51" s="235">
        <v>11.0</v>
      </c>
      <c r="H51" s="235">
        <v>4.0</v>
      </c>
      <c r="O51" s="4"/>
      <c r="P51" s="4"/>
      <c r="Q51" s="4"/>
      <c r="R51" s="4"/>
    </row>
    <row r="52">
      <c r="A52" s="4"/>
      <c r="B52" s="233" t="s">
        <v>699</v>
      </c>
      <c r="C52" s="235">
        <f>C51/C48</f>
        <v>2.666666667</v>
      </c>
      <c r="D52" s="238"/>
      <c r="E52" s="235">
        <v>5.0</v>
      </c>
      <c r="F52" s="235">
        <f>F51-C52</f>
        <v>2.666666667</v>
      </c>
      <c r="G52" s="235">
        <v>7.0</v>
      </c>
      <c r="H52" s="235">
        <v>6.0</v>
      </c>
      <c r="O52" s="4"/>
      <c r="P52" s="4"/>
      <c r="Q52" s="4"/>
      <c r="R52" s="4"/>
    </row>
    <row r="53">
      <c r="A53" s="4"/>
      <c r="B53" s="238"/>
      <c r="C53" s="238"/>
      <c r="D53" s="238"/>
      <c r="E53" s="235">
        <v>6.0</v>
      </c>
      <c r="F53" s="235">
        <f>0</f>
        <v>0</v>
      </c>
      <c r="G53" s="235">
        <v>0.0</v>
      </c>
      <c r="H53" s="235">
        <v>10.0</v>
      </c>
      <c r="O53" s="4"/>
      <c r="P53" s="4"/>
      <c r="Q53" s="4"/>
      <c r="R53" s="4"/>
    </row>
    <row r="54">
      <c r="G54" s="233" t="s">
        <v>793</v>
      </c>
      <c r="H54" s="444">
        <f>SUM(H47:H53)</f>
        <v>23</v>
      </c>
      <c r="O54" s="4"/>
      <c r="P54" s="4"/>
      <c r="Q54" s="4"/>
      <c r="R54" s="4"/>
    </row>
    <row r="55">
      <c r="G55" s="233" t="s">
        <v>811</v>
      </c>
      <c r="H55" s="233">
        <f>H54-C51</f>
        <v>7</v>
      </c>
      <c r="O55" s="4"/>
      <c r="P55" s="4"/>
      <c r="Q55" s="4"/>
      <c r="R55" s="4"/>
    </row>
    <row r="56">
      <c r="H56" s="379"/>
      <c r="O56" s="4"/>
      <c r="P56" s="4"/>
      <c r="Q56" s="4"/>
      <c r="R56" s="4"/>
    </row>
    <row r="57">
      <c r="H57" s="379"/>
      <c r="O57" s="4"/>
      <c r="P57" s="4"/>
      <c r="Q57" s="4"/>
      <c r="R57" s="4"/>
    </row>
    <row r="58">
      <c r="H58" s="379"/>
      <c r="O58" s="4"/>
      <c r="P58" s="4"/>
      <c r="Q58" s="4"/>
      <c r="R58" s="4"/>
    </row>
    <row r="59">
      <c r="A59" s="435" t="s">
        <v>613</v>
      </c>
      <c r="B59" s="353" t="s">
        <v>798</v>
      </c>
      <c r="C59" s="353" t="s">
        <v>799</v>
      </c>
      <c r="D59" s="353" t="s">
        <v>800</v>
      </c>
      <c r="E59" s="256"/>
      <c r="F59" s="256"/>
      <c r="G59" s="256"/>
      <c r="H59" s="379"/>
      <c r="O59" s="4"/>
      <c r="P59" s="4"/>
      <c r="Q59" s="4"/>
      <c r="R59" s="4"/>
    </row>
    <row r="60">
      <c r="A60" s="428"/>
      <c r="B60" s="355" t="s">
        <v>689</v>
      </c>
      <c r="C60" s="356">
        <v>44505.0</v>
      </c>
      <c r="D60" s="331"/>
      <c r="E60" s="355" t="s">
        <v>690</v>
      </c>
      <c r="F60" s="424" t="s">
        <v>692</v>
      </c>
      <c r="G60" s="424" t="s">
        <v>691</v>
      </c>
      <c r="H60" s="233" t="s">
        <v>791</v>
      </c>
      <c r="O60" s="4"/>
      <c r="P60" s="4"/>
      <c r="Q60" s="4"/>
      <c r="R60" s="4"/>
    </row>
    <row r="61">
      <c r="A61" s="428"/>
      <c r="B61" s="355" t="s">
        <v>694</v>
      </c>
      <c r="C61" s="356">
        <v>44512.0</v>
      </c>
      <c r="D61" s="331"/>
      <c r="E61" s="331">
        <v>0.0</v>
      </c>
      <c r="F61" s="336">
        <f>C65</f>
        <v>16</v>
      </c>
      <c r="G61" s="336">
        <v>16.0</v>
      </c>
      <c r="H61" s="235">
        <v>0.0</v>
      </c>
      <c r="O61" s="4"/>
      <c r="P61" s="4"/>
      <c r="Q61" s="4"/>
      <c r="R61" s="4"/>
    </row>
    <row r="62">
      <c r="A62" s="428"/>
      <c r="B62" s="355" t="s">
        <v>695</v>
      </c>
      <c r="C62" s="336">
        <v>8.0</v>
      </c>
      <c r="D62" s="331"/>
      <c r="E62" s="331">
        <v>1.0</v>
      </c>
      <c r="F62" s="336">
        <f>F61-C66</f>
        <v>14</v>
      </c>
      <c r="G62" s="336">
        <v>16.0</v>
      </c>
      <c r="H62" s="235">
        <v>0.0</v>
      </c>
      <c r="O62" s="4"/>
      <c r="P62" s="4"/>
      <c r="Q62" s="4"/>
      <c r="R62" s="4"/>
    </row>
    <row r="63">
      <c r="A63" s="428"/>
      <c r="B63" s="355"/>
      <c r="C63" s="331"/>
      <c r="D63" s="331"/>
      <c r="E63" s="331">
        <v>2.0</v>
      </c>
      <c r="F63" s="336">
        <f>F62-C66</f>
        <v>12</v>
      </c>
      <c r="G63" s="336">
        <v>16.0</v>
      </c>
      <c r="H63" s="235">
        <v>0.0</v>
      </c>
      <c r="O63" s="4"/>
      <c r="P63" s="4"/>
      <c r="Q63" s="4"/>
      <c r="R63" s="4"/>
    </row>
    <row r="64">
      <c r="A64" s="428"/>
      <c r="B64" s="424" t="s">
        <v>792</v>
      </c>
      <c r="C64" s="336">
        <v>16.0</v>
      </c>
      <c r="D64" s="331"/>
      <c r="E64" s="331">
        <v>3.0</v>
      </c>
      <c r="F64" s="336">
        <f>F63-C66</f>
        <v>10</v>
      </c>
      <c r="G64" s="336">
        <v>16.0</v>
      </c>
      <c r="H64" s="235">
        <v>0.0</v>
      </c>
      <c r="O64" s="4"/>
      <c r="P64" s="4"/>
      <c r="Q64" s="4"/>
      <c r="R64" s="4"/>
    </row>
    <row r="65">
      <c r="A65" s="428"/>
      <c r="B65" s="355" t="s">
        <v>698</v>
      </c>
      <c r="C65" s="336">
        <v>16.0</v>
      </c>
      <c r="D65" s="331"/>
      <c r="E65" s="331">
        <v>4.0</v>
      </c>
      <c r="F65" s="336">
        <f>F64-C66</f>
        <v>8</v>
      </c>
      <c r="G65" s="336">
        <v>15.0</v>
      </c>
      <c r="H65" s="235">
        <v>3.0</v>
      </c>
      <c r="O65" s="4"/>
      <c r="P65" s="4"/>
      <c r="Q65" s="4"/>
      <c r="R65" s="4"/>
    </row>
    <row r="66">
      <c r="A66" s="428"/>
      <c r="B66" s="355" t="s">
        <v>699</v>
      </c>
      <c r="C66" s="336">
        <f>C65/C62</f>
        <v>2</v>
      </c>
      <c r="D66" s="331"/>
      <c r="E66" s="331">
        <v>5.0</v>
      </c>
      <c r="F66" s="336">
        <f>F65-C66</f>
        <v>6</v>
      </c>
      <c r="G66" s="336">
        <v>14.0</v>
      </c>
      <c r="H66" s="235">
        <v>2.0</v>
      </c>
      <c r="O66" s="4"/>
      <c r="P66" s="4"/>
      <c r="Q66" s="4"/>
      <c r="R66" s="4"/>
    </row>
    <row r="67">
      <c r="A67" s="428"/>
      <c r="B67" s="331"/>
      <c r="C67" s="331"/>
      <c r="D67" s="331"/>
      <c r="E67" s="336">
        <v>6.0</v>
      </c>
      <c r="F67" s="336">
        <f>F66-C66</f>
        <v>4</v>
      </c>
      <c r="G67" s="336">
        <v>12.0</v>
      </c>
      <c r="H67" s="235">
        <v>3.0</v>
      </c>
      <c r="O67" s="4"/>
      <c r="P67" s="4"/>
      <c r="Q67" s="4"/>
      <c r="R67" s="4"/>
    </row>
    <row r="68">
      <c r="A68" s="325"/>
      <c r="B68" s="239"/>
      <c r="C68" s="239"/>
      <c r="D68" s="239"/>
      <c r="E68" s="243">
        <v>7.0</v>
      </c>
      <c r="F68" s="243">
        <f>F67-C66</f>
        <v>2</v>
      </c>
      <c r="G68" s="243"/>
      <c r="H68" s="235">
        <v>0.0</v>
      </c>
      <c r="O68" s="4"/>
      <c r="P68" s="4"/>
      <c r="Q68" s="4"/>
      <c r="R68" s="4"/>
    </row>
    <row r="69">
      <c r="A69" s="325"/>
      <c r="B69" s="239"/>
      <c r="C69" s="239"/>
      <c r="D69" s="239"/>
      <c r="E69" s="243">
        <v>8.0</v>
      </c>
      <c r="F69" s="243">
        <f>0</f>
        <v>0</v>
      </c>
      <c r="G69" s="243"/>
      <c r="H69" s="235">
        <v>0.0</v>
      </c>
      <c r="O69" s="4"/>
      <c r="P69" s="4"/>
      <c r="Q69" s="4"/>
      <c r="R69" s="4"/>
    </row>
    <row r="70">
      <c r="G70" s="425" t="s">
        <v>793</v>
      </c>
      <c r="H70" s="432">
        <f>SUM(H61:H67)</f>
        <v>8</v>
      </c>
      <c r="O70" s="4"/>
      <c r="P70" s="4"/>
      <c r="Q70" s="4"/>
      <c r="R70" s="4"/>
    </row>
    <row r="71">
      <c r="G71" s="425" t="s">
        <v>794</v>
      </c>
      <c r="H71" s="426">
        <f>H70-C65</f>
        <v>-8</v>
      </c>
      <c r="O71" s="4"/>
      <c r="P71" s="4"/>
      <c r="Q71" s="4"/>
      <c r="R71" s="4"/>
    </row>
    <row r="72">
      <c r="H72" s="379"/>
      <c r="O72" s="4"/>
      <c r="P72" s="4"/>
      <c r="Q72" s="4"/>
      <c r="R72" s="4"/>
    </row>
    <row r="73">
      <c r="H73" s="379"/>
      <c r="O73" s="4"/>
      <c r="P73" s="4"/>
      <c r="Q73" s="4"/>
      <c r="R73" s="4"/>
    </row>
    <row r="74">
      <c r="H74" s="379"/>
      <c r="O74" s="4"/>
      <c r="P74" s="4"/>
      <c r="Q74" s="4"/>
      <c r="R74" s="4"/>
    </row>
    <row r="75">
      <c r="A75" s="411" t="s">
        <v>618</v>
      </c>
      <c r="B75" s="353" t="s">
        <v>801</v>
      </c>
      <c r="C75" s="353" t="s">
        <v>802</v>
      </c>
      <c r="D75" s="353"/>
      <c r="E75" s="256"/>
      <c r="F75" s="256"/>
      <c r="G75" s="256"/>
      <c r="H75" s="379"/>
      <c r="O75" s="4"/>
      <c r="P75" s="4"/>
      <c r="Q75" s="4"/>
      <c r="R75" s="4"/>
    </row>
    <row r="76">
      <c r="A76" s="428"/>
      <c r="B76" s="355" t="s">
        <v>689</v>
      </c>
      <c r="C76" s="356">
        <v>44514.0</v>
      </c>
      <c r="D76" s="331"/>
      <c r="E76" s="355" t="s">
        <v>690</v>
      </c>
      <c r="F76" s="424" t="s">
        <v>692</v>
      </c>
      <c r="G76" s="424" t="s">
        <v>691</v>
      </c>
      <c r="H76" s="233" t="s">
        <v>791</v>
      </c>
      <c r="O76" s="4"/>
      <c r="P76" s="4"/>
      <c r="Q76" s="4"/>
      <c r="R76" s="4"/>
    </row>
    <row r="77">
      <c r="A77" s="428"/>
      <c r="B77" s="355" t="s">
        <v>694</v>
      </c>
      <c r="C77" s="356">
        <v>44519.0</v>
      </c>
      <c r="D77" s="331"/>
      <c r="E77" s="331">
        <v>0.0</v>
      </c>
      <c r="F77" s="336">
        <f>C81</f>
        <v>19</v>
      </c>
      <c r="G77" s="336">
        <v>19.0</v>
      </c>
      <c r="H77" s="235">
        <v>0.0</v>
      </c>
      <c r="O77" s="4"/>
      <c r="P77" s="4"/>
      <c r="Q77" s="4"/>
      <c r="R77" s="4"/>
    </row>
    <row r="78">
      <c r="A78" s="428"/>
      <c r="B78" s="355" t="s">
        <v>695</v>
      </c>
      <c r="C78" s="336">
        <v>10.0</v>
      </c>
      <c r="D78" s="331"/>
      <c r="E78" s="331">
        <v>1.0</v>
      </c>
      <c r="F78" s="336">
        <f>F77-C82</f>
        <v>17.1</v>
      </c>
      <c r="G78" s="336">
        <v>17.0</v>
      </c>
      <c r="H78" s="235">
        <v>3.0</v>
      </c>
      <c r="O78" s="4"/>
      <c r="P78" s="4"/>
      <c r="Q78" s="4"/>
      <c r="R78" s="4"/>
    </row>
    <row r="79">
      <c r="A79" s="428"/>
      <c r="B79" s="355"/>
      <c r="C79" s="331"/>
      <c r="D79" s="331"/>
      <c r="E79" s="331">
        <v>2.0</v>
      </c>
      <c r="F79" s="336">
        <f>F78-C82</f>
        <v>15.2</v>
      </c>
      <c r="G79" s="336">
        <f t="shared" ref="G79:G82" si="2">G78-0.5</f>
        <v>16.5</v>
      </c>
      <c r="H79" s="235">
        <v>1.0</v>
      </c>
      <c r="O79" s="4"/>
      <c r="P79" s="4"/>
      <c r="Q79" s="4"/>
      <c r="R79" s="4"/>
    </row>
    <row r="80">
      <c r="A80" s="428"/>
      <c r="B80" s="424" t="s">
        <v>792</v>
      </c>
      <c r="C80" s="336">
        <v>20.0</v>
      </c>
      <c r="D80" s="331"/>
      <c r="E80" s="331">
        <v>3.0</v>
      </c>
      <c r="F80" s="336">
        <f>F79-C82</f>
        <v>13.3</v>
      </c>
      <c r="G80" s="336">
        <f t="shared" si="2"/>
        <v>16</v>
      </c>
      <c r="H80" s="235">
        <v>1.0</v>
      </c>
      <c r="O80" s="4"/>
      <c r="P80" s="4"/>
      <c r="Q80" s="4"/>
      <c r="R80" s="4"/>
    </row>
    <row r="81">
      <c r="A81" s="428"/>
      <c r="B81" s="355" t="s">
        <v>698</v>
      </c>
      <c r="C81" s="336">
        <v>19.0</v>
      </c>
      <c r="D81" s="331"/>
      <c r="E81" s="331">
        <v>4.0</v>
      </c>
      <c r="F81" s="336">
        <f>F80-C82</f>
        <v>11.4</v>
      </c>
      <c r="G81" s="336">
        <f t="shared" si="2"/>
        <v>15.5</v>
      </c>
      <c r="H81" s="235">
        <v>1.0</v>
      </c>
      <c r="O81" s="4"/>
      <c r="P81" s="4"/>
      <c r="Q81" s="4"/>
      <c r="R81" s="4"/>
    </row>
    <row r="82">
      <c r="A82" s="428"/>
      <c r="B82" s="355" t="s">
        <v>699</v>
      </c>
      <c r="C82" s="336">
        <f>C81/C78</f>
        <v>1.9</v>
      </c>
      <c r="D82" s="331"/>
      <c r="E82" s="331">
        <v>5.0</v>
      </c>
      <c r="F82" s="336">
        <f>F81-C82</f>
        <v>9.5</v>
      </c>
      <c r="G82" s="336">
        <f t="shared" si="2"/>
        <v>15</v>
      </c>
      <c r="H82" s="235">
        <v>1.0</v>
      </c>
      <c r="O82" s="4"/>
      <c r="P82" s="4"/>
      <c r="Q82" s="4"/>
      <c r="R82" s="4"/>
    </row>
    <row r="83">
      <c r="A83" s="428"/>
      <c r="B83" s="331"/>
      <c r="C83" s="331"/>
      <c r="D83" s="331"/>
      <c r="E83" s="336">
        <v>6.0</v>
      </c>
      <c r="F83" s="336">
        <f>F82-C82</f>
        <v>7.6</v>
      </c>
      <c r="G83" s="336">
        <v>14.0</v>
      </c>
      <c r="H83" s="235">
        <v>1.0</v>
      </c>
      <c r="O83" s="4"/>
      <c r="P83" s="4"/>
      <c r="Q83" s="4"/>
      <c r="R83" s="4"/>
    </row>
    <row r="84">
      <c r="A84" s="325"/>
      <c r="B84" s="240"/>
      <c r="C84" s="240"/>
      <c r="D84" s="240"/>
      <c r="E84" s="243">
        <v>7.0</v>
      </c>
      <c r="F84" s="243">
        <f>F83-C82</f>
        <v>5.7</v>
      </c>
      <c r="G84" s="243">
        <v>12.0</v>
      </c>
      <c r="H84" s="235">
        <v>1.0</v>
      </c>
      <c r="O84" s="4"/>
      <c r="P84" s="4"/>
      <c r="Q84" s="4"/>
      <c r="R84" s="4"/>
    </row>
    <row r="85">
      <c r="A85" s="325"/>
      <c r="B85" s="240"/>
      <c r="C85" s="240"/>
      <c r="D85" s="240"/>
      <c r="E85" s="243">
        <v>8.0</v>
      </c>
      <c r="F85" s="243">
        <f>F84-C82</f>
        <v>3.8</v>
      </c>
      <c r="G85" s="243">
        <v>11.0</v>
      </c>
      <c r="H85" s="235">
        <v>1.0</v>
      </c>
      <c r="O85" s="4"/>
      <c r="P85" s="4"/>
      <c r="Q85" s="4"/>
      <c r="R85" s="4"/>
    </row>
    <row r="86">
      <c r="A86" s="325"/>
      <c r="B86" s="240"/>
      <c r="C86" s="240"/>
      <c r="D86" s="240"/>
      <c r="E86" s="243">
        <v>9.0</v>
      </c>
      <c r="F86" s="243">
        <f>F85-C82</f>
        <v>1.9</v>
      </c>
      <c r="G86" s="243">
        <v>10.0</v>
      </c>
      <c r="H86" s="235">
        <v>1.0</v>
      </c>
      <c r="O86" s="4"/>
      <c r="P86" s="4"/>
      <c r="Q86" s="4"/>
      <c r="R86" s="4"/>
    </row>
    <row r="87">
      <c r="A87" s="325"/>
      <c r="B87" s="240"/>
      <c r="C87" s="240"/>
      <c r="D87" s="240"/>
      <c r="E87" s="243">
        <v>10.0</v>
      </c>
      <c r="F87" s="243">
        <f>F86-C82</f>
        <v>0</v>
      </c>
      <c r="G87" s="243">
        <v>9.0</v>
      </c>
      <c r="H87" s="235">
        <v>1.0</v>
      </c>
      <c r="O87" s="4"/>
      <c r="P87" s="4"/>
      <c r="Q87" s="4"/>
      <c r="R87" s="4"/>
    </row>
    <row r="88">
      <c r="G88" s="425" t="s">
        <v>793</v>
      </c>
      <c r="H88" s="432">
        <f>SUM(H77:H87)</f>
        <v>12</v>
      </c>
      <c r="O88" s="4"/>
      <c r="P88" s="4"/>
      <c r="Q88" s="4"/>
      <c r="R88" s="4"/>
    </row>
    <row r="89">
      <c r="G89" s="425" t="s">
        <v>794</v>
      </c>
      <c r="H89" s="426">
        <f>H88-C81</f>
        <v>-7</v>
      </c>
      <c r="O89" s="4"/>
      <c r="P89" s="4"/>
      <c r="Q89" s="4"/>
      <c r="R89" s="4"/>
    </row>
    <row r="90">
      <c r="H90" s="379"/>
      <c r="O90" s="4"/>
      <c r="P90" s="4"/>
      <c r="Q90" s="4"/>
      <c r="R90" s="4"/>
    </row>
    <row r="91">
      <c r="H91" s="379"/>
      <c r="O91" s="4"/>
      <c r="P91" s="4"/>
      <c r="Q91" s="4"/>
      <c r="R91" s="4"/>
    </row>
    <row r="92">
      <c r="A92" s="392" t="s">
        <v>621</v>
      </c>
      <c r="B92" s="353" t="s">
        <v>803</v>
      </c>
      <c r="C92" s="353" t="s">
        <v>804</v>
      </c>
      <c r="D92" s="353"/>
      <c r="E92" s="256"/>
      <c r="F92" s="256"/>
      <c r="G92" s="256"/>
      <c r="H92" s="379"/>
      <c r="O92" s="4"/>
      <c r="P92" s="4"/>
      <c r="Q92" s="4"/>
      <c r="R92" s="4"/>
    </row>
    <row r="93">
      <c r="A93" s="428"/>
      <c r="B93" s="355" t="s">
        <v>689</v>
      </c>
      <c r="C93" s="356">
        <v>44529.0</v>
      </c>
      <c r="D93" s="331"/>
      <c r="E93" s="355" t="s">
        <v>690</v>
      </c>
      <c r="F93" s="424" t="s">
        <v>692</v>
      </c>
      <c r="G93" s="424" t="s">
        <v>691</v>
      </c>
      <c r="H93" s="233" t="s">
        <v>791</v>
      </c>
      <c r="O93" s="4"/>
      <c r="P93" s="4"/>
      <c r="Q93" s="4"/>
      <c r="R93" s="4"/>
    </row>
    <row r="94">
      <c r="A94" s="428"/>
      <c r="B94" s="355" t="s">
        <v>694</v>
      </c>
      <c r="C94" s="356">
        <v>44544.0</v>
      </c>
      <c r="D94" s="331"/>
      <c r="E94" s="331">
        <v>0.0</v>
      </c>
      <c r="F94" s="336">
        <f>C98</f>
        <v>22</v>
      </c>
      <c r="G94" s="336">
        <f>F94</f>
        <v>22</v>
      </c>
      <c r="H94" s="235">
        <v>0.0</v>
      </c>
      <c r="O94" s="4"/>
      <c r="P94" s="4"/>
      <c r="Q94" s="4"/>
      <c r="R94" s="4"/>
    </row>
    <row r="95">
      <c r="A95" s="428"/>
      <c r="B95" s="355" t="s">
        <v>695</v>
      </c>
      <c r="C95" s="336">
        <f>C94-C93+1</f>
        <v>16</v>
      </c>
      <c r="D95" s="331"/>
      <c r="E95" s="331">
        <v>1.0</v>
      </c>
      <c r="F95" s="336">
        <f>F94-C99</f>
        <v>20.625</v>
      </c>
      <c r="G95" s="336">
        <f>G94-1</f>
        <v>21</v>
      </c>
      <c r="H95" s="235">
        <v>3.0</v>
      </c>
      <c r="O95" s="4"/>
      <c r="P95" s="4"/>
      <c r="Q95" s="4"/>
      <c r="R95" s="4"/>
    </row>
    <row r="96">
      <c r="A96" s="428"/>
      <c r="B96" s="355"/>
      <c r="C96" s="331"/>
      <c r="D96" s="331"/>
      <c r="E96" s="331">
        <v>2.0</v>
      </c>
      <c r="F96" s="336">
        <f>F95-C99</f>
        <v>19.25</v>
      </c>
      <c r="G96" s="336">
        <v>20.0</v>
      </c>
      <c r="H96" s="235">
        <v>2.0</v>
      </c>
      <c r="O96" s="4"/>
      <c r="P96" s="4"/>
      <c r="Q96" s="4"/>
      <c r="R96" s="4"/>
    </row>
    <row r="97">
      <c r="A97" s="428"/>
      <c r="B97" s="424" t="s">
        <v>792</v>
      </c>
      <c r="C97" s="336">
        <v>24.0</v>
      </c>
      <c r="D97" s="331"/>
      <c r="E97" s="331">
        <v>3.0</v>
      </c>
      <c r="F97" s="336">
        <f>F96-C99</f>
        <v>17.875</v>
      </c>
      <c r="G97" s="336">
        <v>19.0</v>
      </c>
      <c r="H97" s="235">
        <v>2.0</v>
      </c>
      <c r="O97" s="4"/>
      <c r="P97" s="4"/>
      <c r="Q97" s="4"/>
      <c r="R97" s="4"/>
    </row>
    <row r="98">
      <c r="A98" s="428"/>
      <c r="B98" s="355" t="s">
        <v>698</v>
      </c>
      <c r="C98" s="336">
        <v>22.0</v>
      </c>
      <c r="D98" s="331"/>
      <c r="E98" s="331">
        <v>4.0</v>
      </c>
      <c r="F98" s="336">
        <f>F97-C99</f>
        <v>16.5</v>
      </c>
      <c r="G98" s="336">
        <v>17.0</v>
      </c>
      <c r="H98" s="235">
        <v>2.0</v>
      </c>
      <c r="O98" s="4"/>
      <c r="P98" s="4"/>
      <c r="Q98" s="4"/>
      <c r="R98" s="4"/>
    </row>
    <row r="99">
      <c r="A99" s="428"/>
      <c r="B99" s="355" t="s">
        <v>699</v>
      </c>
      <c r="C99" s="336">
        <f>C98/C95</f>
        <v>1.375</v>
      </c>
      <c r="D99" s="331"/>
      <c r="E99" s="331">
        <v>5.0</v>
      </c>
      <c r="F99" s="336">
        <f>F98-C99</f>
        <v>15.125</v>
      </c>
      <c r="G99" s="336">
        <f>G98-0.5</f>
        <v>16.5</v>
      </c>
      <c r="H99" s="235">
        <v>1.0</v>
      </c>
      <c r="O99" s="4"/>
      <c r="P99" s="4"/>
      <c r="Q99" s="4"/>
      <c r="R99" s="4"/>
    </row>
    <row r="100">
      <c r="A100" s="428"/>
      <c r="B100" s="331"/>
      <c r="C100" s="331"/>
      <c r="D100" s="331"/>
      <c r="E100" s="336">
        <v>6.0</v>
      </c>
      <c r="F100" s="336">
        <f>F99-C99</f>
        <v>13.75</v>
      </c>
      <c r="G100" s="336">
        <f>G99</f>
        <v>16.5</v>
      </c>
      <c r="H100" s="235">
        <v>0.0</v>
      </c>
      <c r="O100" s="4"/>
      <c r="P100" s="4"/>
      <c r="Q100" s="4"/>
      <c r="R100" s="4"/>
    </row>
    <row r="101">
      <c r="A101" s="325"/>
      <c r="B101" s="240"/>
      <c r="C101" s="240"/>
      <c r="D101" s="240"/>
      <c r="E101" s="243">
        <v>7.0</v>
      </c>
      <c r="F101" s="243">
        <f>F100-C99</f>
        <v>12.375</v>
      </c>
      <c r="G101" s="243">
        <v>14.5</v>
      </c>
      <c r="H101" s="235">
        <v>2.0</v>
      </c>
      <c r="O101" s="4"/>
      <c r="P101" s="4"/>
      <c r="Q101" s="4"/>
      <c r="R101" s="4"/>
    </row>
    <row r="102">
      <c r="A102" s="325"/>
      <c r="B102" s="240"/>
      <c r="C102" s="240"/>
      <c r="D102" s="240"/>
      <c r="E102" s="243">
        <v>8.0</v>
      </c>
      <c r="F102" s="243">
        <f>F101-C99</f>
        <v>11</v>
      </c>
      <c r="G102" s="243">
        <f>G101-0.5</f>
        <v>14</v>
      </c>
      <c r="H102" s="235">
        <v>1.0</v>
      </c>
      <c r="O102" s="4"/>
      <c r="P102" s="4"/>
      <c r="Q102" s="4"/>
      <c r="R102" s="4"/>
    </row>
    <row r="103">
      <c r="A103" s="325"/>
      <c r="B103" s="240"/>
      <c r="C103" s="240"/>
      <c r="D103" s="240"/>
      <c r="E103" s="243">
        <v>9.0</v>
      </c>
      <c r="F103" s="243">
        <f>F102-C99</f>
        <v>9.625</v>
      </c>
      <c r="G103" s="243">
        <f>G102-2</f>
        <v>12</v>
      </c>
      <c r="H103" s="235">
        <v>3.0</v>
      </c>
      <c r="O103" s="4"/>
      <c r="P103" s="4"/>
      <c r="Q103" s="4"/>
      <c r="R103" s="4"/>
    </row>
    <row r="104">
      <c r="A104" s="325"/>
      <c r="B104" s="240"/>
      <c r="C104" s="240"/>
      <c r="D104" s="240"/>
      <c r="E104" s="243">
        <v>10.0</v>
      </c>
      <c r="F104" s="243">
        <f>F103-C99</f>
        <v>8.25</v>
      </c>
      <c r="G104" s="243">
        <v>9.0</v>
      </c>
      <c r="H104" s="235">
        <v>3.0</v>
      </c>
      <c r="O104" s="4"/>
      <c r="P104" s="4"/>
      <c r="Q104" s="4"/>
      <c r="R104" s="4"/>
    </row>
    <row r="105">
      <c r="A105" s="325"/>
      <c r="B105" s="240"/>
      <c r="C105" s="240"/>
      <c r="D105" s="240"/>
      <c r="E105" s="243">
        <v>11.0</v>
      </c>
      <c r="F105" s="243">
        <f>F104-C99</f>
        <v>6.875</v>
      </c>
      <c r="G105" s="243">
        <v>8.0</v>
      </c>
      <c r="H105" s="235">
        <v>1.0</v>
      </c>
      <c r="O105" s="4"/>
      <c r="P105" s="4"/>
      <c r="Q105" s="4"/>
      <c r="R105" s="4"/>
    </row>
    <row r="106">
      <c r="A106" s="325"/>
      <c r="B106" s="240"/>
      <c r="C106" s="240"/>
      <c r="D106" s="240"/>
      <c r="E106" s="243">
        <v>12.0</v>
      </c>
      <c r="F106" s="243">
        <f>F105-C99</f>
        <v>5.5</v>
      </c>
      <c r="G106" s="243">
        <v>8.0</v>
      </c>
      <c r="H106" s="235">
        <v>0.0</v>
      </c>
      <c r="O106" s="4"/>
      <c r="P106" s="4"/>
      <c r="Q106" s="4"/>
      <c r="R106" s="4"/>
    </row>
    <row r="107">
      <c r="A107" s="325"/>
      <c r="B107" s="240"/>
      <c r="C107" s="240"/>
      <c r="D107" s="240"/>
      <c r="E107" s="243">
        <v>13.0</v>
      </c>
      <c r="F107" s="243">
        <f>F106-C99</f>
        <v>4.125</v>
      </c>
      <c r="G107" s="243">
        <v>7.0</v>
      </c>
      <c r="H107" s="235">
        <v>2.0</v>
      </c>
      <c r="O107" s="4"/>
      <c r="P107" s="4"/>
      <c r="Q107" s="4"/>
      <c r="R107" s="4"/>
    </row>
    <row r="108">
      <c r="A108" s="325"/>
      <c r="B108" s="240"/>
      <c r="C108" s="240"/>
      <c r="D108" s="240"/>
      <c r="E108" s="243">
        <v>14.0</v>
      </c>
      <c r="F108" s="243">
        <f>F107-C99</f>
        <v>2.75</v>
      </c>
      <c r="G108" s="243">
        <v>6.0</v>
      </c>
      <c r="H108" s="235">
        <v>2.0</v>
      </c>
      <c r="O108" s="4"/>
      <c r="P108" s="4"/>
      <c r="Q108" s="4"/>
      <c r="R108" s="4"/>
    </row>
    <row r="109">
      <c r="A109" s="325"/>
      <c r="B109" s="240"/>
      <c r="C109" s="240"/>
      <c r="D109" s="240"/>
      <c r="E109" s="243">
        <v>15.0</v>
      </c>
      <c r="F109" s="243">
        <f>F108-C99</f>
        <v>1.375</v>
      </c>
      <c r="G109" s="243">
        <v>4.0</v>
      </c>
      <c r="H109" s="235">
        <v>5.0</v>
      </c>
      <c r="O109" s="4"/>
      <c r="P109" s="4"/>
      <c r="Q109" s="4"/>
      <c r="R109" s="4"/>
    </row>
    <row r="110">
      <c r="A110" s="325"/>
      <c r="B110" s="240"/>
      <c r="C110" s="240"/>
      <c r="D110" s="240"/>
      <c r="E110" s="243">
        <v>16.0</v>
      </c>
      <c r="F110" s="243">
        <f>F109-C99</f>
        <v>0</v>
      </c>
      <c r="G110" s="243">
        <v>0.0</v>
      </c>
      <c r="H110" s="235">
        <v>6.0</v>
      </c>
      <c r="O110" s="4"/>
      <c r="P110" s="4"/>
      <c r="Q110" s="4"/>
      <c r="R110" s="4"/>
    </row>
    <row r="111">
      <c r="G111" s="425" t="s">
        <v>793</v>
      </c>
      <c r="H111" s="432">
        <f>SUM(H94:H110)</f>
        <v>35</v>
      </c>
      <c r="O111" s="4"/>
      <c r="P111" s="4"/>
      <c r="Q111" s="4"/>
      <c r="R111" s="4"/>
    </row>
    <row r="112">
      <c r="G112" s="425" t="s">
        <v>794</v>
      </c>
      <c r="H112" s="426">
        <f>H111-C98</f>
        <v>13</v>
      </c>
      <c r="O112" s="4"/>
      <c r="P112" s="4"/>
      <c r="Q112" s="4"/>
      <c r="R112" s="4"/>
    </row>
    <row r="113">
      <c r="H113" s="379"/>
      <c r="O113" s="4"/>
      <c r="P113" s="4"/>
      <c r="Q113" s="4"/>
      <c r="R113" s="4"/>
    </row>
    <row r="114">
      <c r="H114" s="379"/>
      <c r="O114" s="4"/>
      <c r="P114" s="4"/>
      <c r="Q114" s="4"/>
      <c r="R114" s="4"/>
    </row>
    <row r="115">
      <c r="A115" s="352" t="s">
        <v>627</v>
      </c>
      <c r="B115" s="353" t="s">
        <v>805</v>
      </c>
      <c r="C115" s="353"/>
      <c r="D115" s="353"/>
      <c r="E115" s="256"/>
      <c r="F115" s="256"/>
      <c r="G115" s="256"/>
      <c r="H115" s="379"/>
      <c r="O115" s="4"/>
      <c r="P115" s="4"/>
      <c r="Q115" s="4"/>
      <c r="R115" s="4"/>
    </row>
    <row r="116">
      <c r="A116" s="428"/>
      <c r="B116" s="355" t="s">
        <v>689</v>
      </c>
      <c r="C116" s="356">
        <v>44572.0</v>
      </c>
      <c r="D116" s="331"/>
      <c r="E116" s="355" t="s">
        <v>690</v>
      </c>
      <c r="F116" s="424" t="s">
        <v>692</v>
      </c>
      <c r="G116" s="424" t="s">
        <v>691</v>
      </c>
      <c r="H116" s="233" t="s">
        <v>791</v>
      </c>
      <c r="O116" s="4"/>
      <c r="P116" s="4"/>
      <c r="Q116" s="4"/>
      <c r="R116" s="4"/>
    </row>
    <row r="117">
      <c r="A117" s="428"/>
      <c r="B117" s="355" t="s">
        <v>694</v>
      </c>
      <c r="C117" s="356">
        <v>44583.0</v>
      </c>
      <c r="D117" s="331"/>
      <c r="E117" s="331">
        <v>0.0</v>
      </c>
      <c r="F117" s="336">
        <f>C121</f>
        <v>26</v>
      </c>
      <c r="G117" s="336">
        <v>26.0</v>
      </c>
      <c r="H117" s="235">
        <v>0.0</v>
      </c>
      <c r="O117" s="4"/>
      <c r="P117" s="4"/>
      <c r="Q117" s="4"/>
      <c r="R117" s="4"/>
    </row>
    <row r="118">
      <c r="A118" s="428"/>
      <c r="B118" s="355" t="s">
        <v>695</v>
      </c>
      <c r="C118" s="336">
        <f>C117-C116+1</f>
        <v>12</v>
      </c>
      <c r="D118" s="331"/>
      <c r="E118" s="331">
        <v>1.0</v>
      </c>
      <c r="F118" s="336">
        <f>F117-C122</f>
        <v>23.83333333</v>
      </c>
      <c r="G118" s="336">
        <f t="shared" ref="G118:G123" si="3">G117</f>
        <v>26</v>
      </c>
      <c r="H118" s="321">
        <v>0.0</v>
      </c>
      <c r="O118" s="4"/>
      <c r="P118" s="4"/>
      <c r="Q118" s="4"/>
      <c r="R118" s="4"/>
    </row>
    <row r="119">
      <c r="A119" s="428"/>
      <c r="B119" s="355"/>
      <c r="C119" s="331"/>
      <c r="D119" s="331"/>
      <c r="E119" s="331">
        <v>2.0</v>
      </c>
      <c r="F119" s="336">
        <f>F118-C122</f>
        <v>21.66666667</v>
      </c>
      <c r="G119" s="336">
        <f t="shared" si="3"/>
        <v>26</v>
      </c>
      <c r="H119" s="373">
        <v>0.0</v>
      </c>
      <c r="O119" s="4"/>
      <c r="P119" s="4"/>
      <c r="Q119" s="4"/>
      <c r="R119" s="4"/>
    </row>
    <row r="120">
      <c r="A120" s="428"/>
      <c r="B120" s="424" t="s">
        <v>792</v>
      </c>
      <c r="C120" s="336">
        <v>31.0</v>
      </c>
      <c r="D120" s="331"/>
      <c r="E120" s="331">
        <v>3.0</v>
      </c>
      <c r="F120" s="336">
        <f>F119-C122</f>
        <v>19.5</v>
      </c>
      <c r="G120" s="336">
        <f t="shared" si="3"/>
        <v>26</v>
      </c>
      <c r="H120" s="373">
        <v>0.0</v>
      </c>
      <c r="O120" s="4"/>
      <c r="P120" s="4"/>
      <c r="Q120" s="4"/>
      <c r="R120" s="4"/>
    </row>
    <row r="121">
      <c r="A121" s="428"/>
      <c r="B121" s="355" t="s">
        <v>698</v>
      </c>
      <c r="C121" s="336">
        <v>26.0</v>
      </c>
      <c r="D121" s="331"/>
      <c r="E121" s="331">
        <v>4.0</v>
      </c>
      <c r="F121" s="336">
        <f>F120-C122</f>
        <v>17.33333333</v>
      </c>
      <c r="G121" s="336">
        <f t="shared" si="3"/>
        <v>26</v>
      </c>
      <c r="H121" s="373">
        <v>0.0</v>
      </c>
      <c r="O121" s="4"/>
      <c r="P121" s="4"/>
      <c r="Q121" s="4"/>
      <c r="R121" s="4"/>
    </row>
    <row r="122">
      <c r="A122" s="428"/>
      <c r="B122" s="355" t="s">
        <v>699</v>
      </c>
      <c r="C122" s="336">
        <f>C121/C118</f>
        <v>2.166666667</v>
      </c>
      <c r="D122" s="331"/>
      <c r="E122" s="331">
        <v>5.0</v>
      </c>
      <c r="F122" s="336">
        <f>F121-C122</f>
        <v>15.16666667</v>
      </c>
      <c r="G122" s="336">
        <f t="shared" si="3"/>
        <v>26</v>
      </c>
      <c r="H122" s="373">
        <v>0.0</v>
      </c>
      <c r="O122" s="4"/>
      <c r="P122" s="4"/>
      <c r="Q122" s="4"/>
      <c r="R122" s="4"/>
    </row>
    <row r="123">
      <c r="A123" s="428"/>
      <c r="B123" s="331"/>
      <c r="C123" s="331"/>
      <c r="D123" s="331"/>
      <c r="E123" s="336">
        <v>6.0</v>
      </c>
      <c r="F123" s="336">
        <f>F122-C122</f>
        <v>13</v>
      </c>
      <c r="G123" s="336">
        <f t="shared" si="3"/>
        <v>26</v>
      </c>
      <c r="H123" s="373">
        <v>0.0</v>
      </c>
      <c r="O123" s="4"/>
      <c r="P123" s="4"/>
      <c r="Q123" s="4"/>
      <c r="R123" s="4"/>
    </row>
    <row r="124">
      <c r="A124" s="325"/>
      <c r="B124" s="240"/>
      <c r="C124" s="240"/>
      <c r="D124" s="240"/>
      <c r="E124" s="243">
        <v>7.0</v>
      </c>
      <c r="F124" s="243">
        <f>F123-C122</f>
        <v>10.83333333</v>
      </c>
      <c r="G124" s="3">
        <f>G123-1</f>
        <v>25</v>
      </c>
      <c r="H124" s="235">
        <v>2.0</v>
      </c>
      <c r="O124" s="4"/>
      <c r="P124" s="4"/>
      <c r="Q124" s="4"/>
      <c r="R124" s="4"/>
    </row>
    <row r="125">
      <c r="A125" s="325"/>
      <c r="B125" s="240"/>
      <c r="C125" s="240"/>
      <c r="D125" s="240"/>
      <c r="E125" s="243">
        <v>8.0</v>
      </c>
      <c r="F125" s="243">
        <f>F124-C122</f>
        <v>8.666666667</v>
      </c>
      <c r="G125" s="243">
        <f>G124</f>
        <v>25</v>
      </c>
      <c r="H125" s="235">
        <v>0.0</v>
      </c>
      <c r="O125" s="4"/>
      <c r="P125" s="4"/>
      <c r="Q125" s="4"/>
      <c r="R125" s="4"/>
    </row>
    <row r="126">
      <c r="A126" s="325"/>
      <c r="B126" s="240"/>
      <c r="C126" s="240"/>
      <c r="D126" s="240"/>
      <c r="E126" s="243">
        <v>9.0</v>
      </c>
      <c r="F126" s="243">
        <f>F125-C122</f>
        <v>6.5</v>
      </c>
      <c r="G126" s="243">
        <f t="shared" ref="G126:G128" si="4">G125-1</f>
        <v>24</v>
      </c>
      <c r="H126" s="235">
        <v>2.0</v>
      </c>
      <c r="O126" s="4"/>
      <c r="P126" s="4"/>
      <c r="Q126" s="4"/>
      <c r="R126" s="4"/>
    </row>
    <row r="127">
      <c r="A127" s="325"/>
      <c r="B127" s="240"/>
      <c r="C127" s="240"/>
      <c r="D127" s="240"/>
      <c r="E127" s="243">
        <v>10.0</v>
      </c>
      <c r="F127" s="243">
        <f>F126-C122</f>
        <v>4.333333333</v>
      </c>
      <c r="G127" s="243">
        <f t="shared" si="4"/>
        <v>23</v>
      </c>
      <c r="H127" s="235">
        <v>2.0</v>
      </c>
      <c r="O127" s="4"/>
      <c r="P127" s="4"/>
      <c r="Q127" s="4"/>
      <c r="R127" s="4"/>
    </row>
    <row r="128">
      <c r="A128" s="325"/>
      <c r="B128" s="240"/>
      <c r="C128" s="240"/>
      <c r="D128" s="240"/>
      <c r="E128" s="243">
        <v>11.0</v>
      </c>
      <c r="F128" s="243">
        <f>F127-C122</f>
        <v>2.166666667</v>
      </c>
      <c r="G128" s="243">
        <f t="shared" si="4"/>
        <v>22</v>
      </c>
      <c r="H128" s="235">
        <v>2.0</v>
      </c>
      <c r="O128" s="4"/>
      <c r="P128" s="4"/>
      <c r="Q128" s="4"/>
      <c r="R128" s="4"/>
    </row>
    <row r="129">
      <c r="A129" s="325"/>
      <c r="B129" s="240"/>
      <c r="C129" s="240"/>
      <c r="D129" s="240"/>
      <c r="E129" s="243">
        <v>12.0</v>
      </c>
      <c r="F129" s="243">
        <f>F128-C122</f>
        <v>0</v>
      </c>
      <c r="G129" s="243">
        <f>G128</f>
        <v>22</v>
      </c>
      <c r="H129" s="235">
        <v>0.0</v>
      </c>
      <c r="O129" s="4"/>
      <c r="P129" s="4"/>
      <c r="Q129" s="4"/>
      <c r="R129" s="4"/>
    </row>
    <row r="130">
      <c r="G130" s="425" t="s">
        <v>793</v>
      </c>
      <c r="H130" s="438">
        <f>SUM(H117:H129)</f>
        <v>8</v>
      </c>
      <c r="O130" s="4"/>
      <c r="P130" s="4"/>
      <c r="Q130" s="4"/>
      <c r="R130" s="4"/>
    </row>
    <row r="131">
      <c r="G131" s="425" t="s">
        <v>794</v>
      </c>
      <c r="H131" s="426">
        <f>H130-C121</f>
        <v>-18</v>
      </c>
      <c r="O131" s="4"/>
      <c r="P131" s="4"/>
      <c r="Q131" s="4"/>
      <c r="R131" s="4"/>
    </row>
    <row r="132">
      <c r="H132" s="379"/>
      <c r="O132" s="4"/>
      <c r="P132" s="4"/>
      <c r="Q132" s="4"/>
      <c r="R132" s="4"/>
    </row>
    <row r="133">
      <c r="H133" s="379"/>
      <c r="O133" s="4"/>
      <c r="P133" s="4"/>
      <c r="Q133" s="4"/>
      <c r="R133" s="4"/>
    </row>
    <row r="134">
      <c r="A134" s="439" t="s">
        <v>643</v>
      </c>
      <c r="B134" s="353" t="s">
        <v>805</v>
      </c>
      <c r="C134" s="353"/>
      <c r="D134" s="353"/>
      <c r="E134" s="256"/>
      <c r="F134" s="256"/>
      <c r="G134" s="256"/>
      <c r="H134" s="379"/>
      <c r="O134" s="4"/>
      <c r="P134" s="4"/>
      <c r="Q134" s="4"/>
      <c r="R134" s="4"/>
    </row>
    <row r="135">
      <c r="A135" s="428"/>
      <c r="B135" s="355" t="s">
        <v>689</v>
      </c>
      <c r="C135" s="356">
        <v>44586.0</v>
      </c>
      <c r="D135" s="331"/>
      <c r="E135" s="355" t="s">
        <v>690</v>
      </c>
      <c r="F135" s="424" t="s">
        <v>692</v>
      </c>
      <c r="G135" s="424" t="s">
        <v>691</v>
      </c>
      <c r="H135" s="233" t="s">
        <v>791</v>
      </c>
      <c r="O135" s="4"/>
      <c r="P135" s="4"/>
      <c r="Q135" s="4"/>
      <c r="R135" s="4"/>
    </row>
    <row r="136">
      <c r="A136" s="428"/>
      <c r="B136" s="355" t="s">
        <v>694</v>
      </c>
      <c r="C136" s="356">
        <v>44597.0</v>
      </c>
      <c r="D136" s="331"/>
      <c r="E136" s="331">
        <v>0.0</v>
      </c>
      <c r="F136" s="336">
        <f>C140</f>
        <v>22</v>
      </c>
      <c r="G136" s="336">
        <f>C140</f>
        <v>22</v>
      </c>
      <c r="H136" s="235">
        <v>0.0</v>
      </c>
      <c r="O136" s="4"/>
      <c r="P136" s="4"/>
      <c r="Q136" s="4"/>
      <c r="R136" s="4"/>
    </row>
    <row r="137">
      <c r="A137" s="428"/>
      <c r="B137" s="355" t="s">
        <v>695</v>
      </c>
      <c r="C137" s="336">
        <f>C136-C135+1</f>
        <v>12</v>
      </c>
      <c r="D137" s="331"/>
      <c r="E137" s="331">
        <v>1.0</v>
      </c>
      <c r="F137" s="336">
        <f>F136-C141</f>
        <v>20.16666667</v>
      </c>
      <c r="G137" s="336">
        <f t="shared" ref="G137:G138" si="5">G136-1</f>
        <v>21</v>
      </c>
      <c r="H137" s="235">
        <v>2.0</v>
      </c>
      <c r="O137" s="4"/>
      <c r="P137" s="4"/>
      <c r="Q137" s="4"/>
      <c r="R137" s="4"/>
    </row>
    <row r="138">
      <c r="A138" s="428"/>
      <c r="B138" s="355"/>
      <c r="C138" s="331"/>
      <c r="D138" s="331"/>
      <c r="E138" s="331">
        <v>2.0</v>
      </c>
      <c r="F138" s="336">
        <f>F137-C141</f>
        <v>18.33333333</v>
      </c>
      <c r="G138" s="336">
        <f t="shared" si="5"/>
        <v>20</v>
      </c>
      <c r="H138" s="235">
        <v>2.0</v>
      </c>
      <c r="O138" s="4"/>
      <c r="P138" s="4"/>
      <c r="Q138" s="4"/>
      <c r="R138" s="4"/>
    </row>
    <row r="139">
      <c r="A139" s="428"/>
      <c r="B139" s="424" t="s">
        <v>792</v>
      </c>
      <c r="C139" s="336">
        <v>25.0</v>
      </c>
      <c r="D139" s="331"/>
      <c r="E139" s="331">
        <v>3.0</v>
      </c>
      <c r="F139" s="336">
        <f>F138-C141</f>
        <v>16.5</v>
      </c>
      <c r="G139" s="336">
        <f t="shared" ref="G139:G140" si="6">G138</f>
        <v>20</v>
      </c>
      <c r="H139" s="235">
        <v>0.0</v>
      </c>
      <c r="O139" s="4"/>
      <c r="P139" s="4"/>
      <c r="Q139" s="4"/>
      <c r="R139" s="4"/>
    </row>
    <row r="140">
      <c r="A140" s="428"/>
      <c r="B140" s="355" t="s">
        <v>698</v>
      </c>
      <c r="C140" s="336">
        <v>22.0</v>
      </c>
      <c r="D140" s="331"/>
      <c r="E140" s="331">
        <v>4.0</v>
      </c>
      <c r="F140" s="336">
        <f>F139-C141</f>
        <v>14.66666667</v>
      </c>
      <c r="G140" s="336">
        <f t="shared" si="6"/>
        <v>20</v>
      </c>
      <c r="H140" s="235">
        <v>0.0</v>
      </c>
      <c r="O140" s="4"/>
      <c r="P140" s="4"/>
      <c r="Q140" s="4"/>
      <c r="R140" s="4"/>
    </row>
    <row r="141">
      <c r="A141" s="428"/>
      <c r="B141" s="355" t="s">
        <v>699</v>
      </c>
      <c r="C141" s="336">
        <f>C140/C137</f>
        <v>1.833333333</v>
      </c>
      <c r="D141" s="331"/>
      <c r="E141" s="331">
        <v>5.0</v>
      </c>
      <c r="F141" s="336">
        <f>F140-C141</f>
        <v>12.83333333</v>
      </c>
      <c r="G141" s="336">
        <f>G140-1</f>
        <v>19</v>
      </c>
      <c r="H141" s="235">
        <v>2.0</v>
      </c>
      <c r="O141" s="4"/>
      <c r="P141" s="4"/>
      <c r="Q141" s="4"/>
      <c r="R141" s="4"/>
    </row>
    <row r="142">
      <c r="A142" s="428"/>
      <c r="B142" s="331"/>
      <c r="C142" s="331"/>
      <c r="D142" s="331"/>
      <c r="E142" s="336">
        <v>6.0</v>
      </c>
      <c r="F142" s="336">
        <f>F141-C141</f>
        <v>11</v>
      </c>
      <c r="G142" s="336">
        <f t="shared" ref="G142:G148" si="7">G141</f>
        <v>19</v>
      </c>
      <c r="H142" s="235">
        <v>0.0</v>
      </c>
      <c r="O142" s="4"/>
      <c r="P142" s="4"/>
      <c r="Q142" s="4"/>
      <c r="R142" s="4"/>
    </row>
    <row r="143">
      <c r="A143" s="325"/>
      <c r="B143" s="240"/>
      <c r="C143" s="240"/>
      <c r="D143" s="240"/>
      <c r="E143" s="243">
        <v>7.0</v>
      </c>
      <c r="F143" s="243">
        <f>F142-C141</f>
        <v>9.166666667</v>
      </c>
      <c r="G143" s="3">
        <f t="shared" si="7"/>
        <v>19</v>
      </c>
      <c r="H143" s="235">
        <v>0.0</v>
      </c>
      <c r="O143" s="4"/>
      <c r="P143" s="4"/>
      <c r="Q143" s="4"/>
      <c r="R143" s="4"/>
    </row>
    <row r="144">
      <c r="A144" s="325"/>
      <c r="B144" s="240"/>
      <c r="C144" s="240"/>
      <c r="D144" s="240"/>
      <c r="E144" s="243">
        <v>8.0</v>
      </c>
      <c r="F144" s="243">
        <f>F143-C141</f>
        <v>7.333333333</v>
      </c>
      <c r="G144" s="243">
        <f t="shared" si="7"/>
        <v>19</v>
      </c>
      <c r="H144" s="235">
        <v>0.0</v>
      </c>
      <c r="O144" s="4"/>
      <c r="P144" s="4"/>
      <c r="Q144" s="4"/>
      <c r="R144" s="4"/>
    </row>
    <row r="145">
      <c r="A145" s="325"/>
      <c r="B145" s="240"/>
      <c r="C145" s="240"/>
      <c r="D145" s="240"/>
      <c r="E145" s="243">
        <v>9.0</v>
      </c>
      <c r="F145" s="243">
        <f>F144-C141</f>
        <v>5.5</v>
      </c>
      <c r="G145" s="243">
        <f t="shared" si="7"/>
        <v>19</v>
      </c>
      <c r="H145" s="235">
        <v>0.0</v>
      </c>
      <c r="O145" s="4"/>
      <c r="P145" s="4"/>
      <c r="Q145" s="4"/>
      <c r="R145" s="4"/>
    </row>
    <row r="146">
      <c r="A146" s="325"/>
      <c r="B146" s="240"/>
      <c r="C146" s="240"/>
      <c r="D146" s="240"/>
      <c r="E146" s="243">
        <v>10.0</v>
      </c>
      <c r="F146" s="243">
        <f>F145-C141</f>
        <v>3.666666667</v>
      </c>
      <c r="G146" s="243">
        <f t="shared" si="7"/>
        <v>19</v>
      </c>
      <c r="H146" s="235">
        <v>0.0</v>
      </c>
      <c r="O146" s="4"/>
      <c r="P146" s="4"/>
      <c r="Q146" s="4"/>
      <c r="R146" s="4"/>
    </row>
    <row r="147">
      <c r="A147" s="325"/>
      <c r="B147" s="240"/>
      <c r="C147" s="240"/>
      <c r="D147" s="240"/>
      <c r="E147" s="243">
        <v>11.0</v>
      </c>
      <c r="F147" s="243">
        <f>F146-C141</f>
        <v>1.833333333</v>
      </c>
      <c r="G147" s="243">
        <f t="shared" si="7"/>
        <v>19</v>
      </c>
      <c r="H147" s="235">
        <v>0.0</v>
      </c>
      <c r="O147" s="4"/>
      <c r="P147" s="4"/>
      <c r="Q147" s="4"/>
      <c r="R147" s="4"/>
    </row>
    <row r="148">
      <c r="A148" s="325"/>
      <c r="B148" s="240"/>
      <c r="C148" s="240"/>
      <c r="D148" s="240"/>
      <c r="E148" s="243">
        <v>12.0</v>
      </c>
      <c r="F148" s="243">
        <f>F147-C141</f>
        <v>0</v>
      </c>
      <c r="G148" s="243">
        <f t="shared" si="7"/>
        <v>19</v>
      </c>
      <c r="H148" s="235">
        <v>0.0</v>
      </c>
      <c r="O148" s="4"/>
      <c r="P148" s="4"/>
      <c r="Q148" s="4"/>
      <c r="R148" s="4"/>
    </row>
    <row r="149">
      <c r="G149" s="425" t="s">
        <v>793</v>
      </c>
      <c r="H149" s="438">
        <f>SUM(H136:H148)</f>
        <v>6</v>
      </c>
      <c r="O149" s="4"/>
      <c r="P149" s="4"/>
      <c r="Q149" s="4"/>
      <c r="R149" s="4"/>
    </row>
    <row r="150">
      <c r="G150" s="425" t="s">
        <v>794</v>
      </c>
      <c r="H150" s="426">
        <f>H149-C140</f>
        <v>-16</v>
      </c>
      <c r="O150" s="4"/>
      <c r="P150" s="4"/>
      <c r="Q150" s="4"/>
      <c r="R150" s="4"/>
    </row>
    <row r="151">
      <c r="H151" s="379"/>
      <c r="O151" s="4"/>
      <c r="P151" s="4"/>
      <c r="Q151" s="4"/>
      <c r="R151" s="4"/>
    </row>
    <row r="152">
      <c r="A152" s="427" t="s">
        <v>649</v>
      </c>
      <c r="B152" s="353" t="s">
        <v>805</v>
      </c>
      <c r="C152" s="353"/>
      <c r="D152" s="353"/>
      <c r="E152" s="256"/>
      <c r="F152" s="256"/>
      <c r="G152" s="256"/>
      <c r="H152" s="379"/>
      <c r="O152" s="4"/>
      <c r="P152" s="4"/>
      <c r="Q152" s="4"/>
      <c r="R152" s="4"/>
    </row>
    <row r="153">
      <c r="A153" s="428"/>
      <c r="B153" s="355" t="s">
        <v>689</v>
      </c>
      <c r="C153" s="356">
        <v>44600.0</v>
      </c>
      <c r="D153" s="331"/>
      <c r="E153" s="355" t="s">
        <v>690</v>
      </c>
      <c r="F153" s="424" t="s">
        <v>692</v>
      </c>
      <c r="G153" s="424" t="s">
        <v>691</v>
      </c>
      <c r="H153" s="233" t="s">
        <v>791</v>
      </c>
      <c r="O153" s="4"/>
      <c r="P153" s="4"/>
      <c r="Q153" s="4"/>
      <c r="R153" s="4"/>
    </row>
    <row r="154">
      <c r="A154" s="428"/>
      <c r="B154" s="355" t="s">
        <v>694</v>
      </c>
      <c r="C154" s="356">
        <v>44611.0</v>
      </c>
      <c r="D154" s="331"/>
      <c r="E154" s="331">
        <v>0.0</v>
      </c>
      <c r="F154" s="336">
        <f>C158</f>
        <v>23</v>
      </c>
      <c r="G154" s="336">
        <f>C158</f>
        <v>23</v>
      </c>
      <c r="H154" s="235">
        <v>0.0</v>
      </c>
      <c r="O154" s="4"/>
      <c r="P154" s="4"/>
      <c r="Q154" s="4"/>
      <c r="R154" s="4"/>
    </row>
    <row r="155">
      <c r="A155" s="428"/>
      <c r="B155" s="355" t="s">
        <v>695</v>
      </c>
      <c r="C155" s="336">
        <f>C154-C153+1</f>
        <v>12</v>
      </c>
      <c r="D155" s="331"/>
      <c r="E155" s="331">
        <v>1.0</v>
      </c>
      <c r="F155" s="336">
        <f>F154-C159</f>
        <v>21.08333333</v>
      </c>
      <c r="G155" s="336">
        <f>G154</f>
        <v>23</v>
      </c>
      <c r="H155" s="336">
        <v>0.0</v>
      </c>
      <c r="O155" s="4"/>
      <c r="P155" s="4"/>
      <c r="Q155" s="4"/>
      <c r="R155" s="4"/>
    </row>
    <row r="156">
      <c r="A156" s="428"/>
      <c r="B156" s="355"/>
      <c r="C156" s="331"/>
      <c r="D156" s="331"/>
      <c r="E156" s="331">
        <v>2.0</v>
      </c>
      <c r="F156" s="336">
        <f>F155-C159</f>
        <v>19.16666667</v>
      </c>
      <c r="G156" s="336">
        <f t="shared" ref="G156:G157" si="8">G155-1</f>
        <v>22</v>
      </c>
      <c r="H156" s="336">
        <v>1.0</v>
      </c>
      <c r="O156" s="4"/>
      <c r="P156" s="4"/>
      <c r="Q156" s="4"/>
      <c r="R156" s="4"/>
    </row>
    <row r="157">
      <c r="A157" s="428"/>
      <c r="B157" s="424" t="s">
        <v>792</v>
      </c>
      <c r="C157" s="336">
        <v>24.0</v>
      </c>
      <c r="D157" s="331"/>
      <c r="E157" s="331">
        <v>3.0</v>
      </c>
      <c r="F157" s="336">
        <f>F156-C159</f>
        <v>17.25</v>
      </c>
      <c r="G157" s="336">
        <f t="shared" si="8"/>
        <v>21</v>
      </c>
      <c r="H157" s="336">
        <v>2.0</v>
      </c>
      <c r="O157" s="4"/>
      <c r="P157" s="4"/>
      <c r="Q157" s="4"/>
      <c r="R157" s="4"/>
    </row>
    <row r="158">
      <c r="A158" s="428"/>
      <c r="B158" s="355" t="s">
        <v>698</v>
      </c>
      <c r="C158" s="336">
        <v>23.0</v>
      </c>
      <c r="D158" s="331"/>
      <c r="E158" s="331">
        <v>4.0</v>
      </c>
      <c r="F158" s="336">
        <f>F157-C159</f>
        <v>15.33333333</v>
      </c>
      <c r="G158" s="336">
        <f>G157-0</f>
        <v>21</v>
      </c>
      <c r="H158" s="336">
        <v>1.0</v>
      </c>
      <c r="O158" s="4"/>
      <c r="P158" s="4"/>
      <c r="Q158" s="4"/>
      <c r="R158" s="4"/>
    </row>
    <row r="159">
      <c r="A159" s="428"/>
      <c r="B159" s="355" t="s">
        <v>699</v>
      </c>
      <c r="C159" s="336">
        <f>C158/C155</f>
        <v>1.916666667</v>
      </c>
      <c r="D159" s="331"/>
      <c r="E159" s="331">
        <v>5.0</v>
      </c>
      <c r="F159" s="336">
        <f>F158-C159</f>
        <v>13.41666667</v>
      </c>
      <c r="G159" s="336">
        <f>G158-1</f>
        <v>20</v>
      </c>
      <c r="H159" s="336">
        <v>2.0</v>
      </c>
      <c r="O159" s="4"/>
      <c r="P159" s="4"/>
      <c r="Q159" s="4"/>
      <c r="R159" s="4"/>
    </row>
    <row r="160">
      <c r="A160" s="428"/>
      <c r="B160" s="331"/>
      <c r="C160" s="331"/>
      <c r="D160" s="331"/>
      <c r="E160" s="336">
        <v>6.0</v>
      </c>
      <c r="F160" s="336">
        <f>F159-C159</f>
        <v>11.5</v>
      </c>
      <c r="G160" s="336">
        <f>G159-0</f>
        <v>20</v>
      </c>
      <c r="H160" s="336">
        <v>0.0</v>
      </c>
      <c r="O160" s="4"/>
      <c r="P160" s="4"/>
      <c r="Q160" s="4"/>
      <c r="R160" s="4"/>
    </row>
    <row r="161">
      <c r="A161" s="325"/>
      <c r="B161" s="240"/>
      <c r="C161" s="240"/>
      <c r="D161" s="240"/>
      <c r="E161" s="243">
        <v>7.0</v>
      </c>
      <c r="F161" s="243">
        <f>F160-C159</f>
        <v>9.583333333</v>
      </c>
      <c r="G161" s="336">
        <f>G160-2</f>
        <v>18</v>
      </c>
      <c r="H161" s="440">
        <v>2.0</v>
      </c>
      <c r="O161" s="4"/>
      <c r="P161" s="4"/>
      <c r="Q161" s="4"/>
      <c r="R161" s="4"/>
    </row>
    <row r="162">
      <c r="A162" s="325"/>
      <c r="B162" s="240"/>
      <c r="C162" s="240"/>
      <c r="D162" s="240"/>
      <c r="E162" s="243">
        <v>8.0</v>
      </c>
      <c r="F162" s="243">
        <f>F161-C159</f>
        <v>7.666666667</v>
      </c>
      <c r="G162" s="336">
        <f>G161</f>
        <v>18</v>
      </c>
      <c r="H162" s="243">
        <v>0.0</v>
      </c>
      <c r="O162" s="4"/>
      <c r="P162" s="4"/>
      <c r="Q162" s="4"/>
      <c r="R162" s="4"/>
    </row>
    <row r="163">
      <c r="A163" s="325"/>
      <c r="B163" s="240"/>
      <c r="C163" s="240"/>
      <c r="D163" s="240"/>
      <c r="E163" s="243">
        <v>9.0</v>
      </c>
      <c r="F163" s="243">
        <f>F162-C159</f>
        <v>5.75</v>
      </c>
      <c r="G163" s="336">
        <f>G162-2</f>
        <v>16</v>
      </c>
      <c r="H163" s="243">
        <v>2.0</v>
      </c>
      <c r="O163" s="4"/>
      <c r="P163" s="4"/>
      <c r="Q163" s="4"/>
      <c r="R163" s="4"/>
    </row>
    <row r="164">
      <c r="A164" s="325"/>
      <c r="B164" s="240"/>
      <c r="C164" s="240"/>
      <c r="D164" s="240"/>
      <c r="E164" s="243">
        <v>10.0</v>
      </c>
      <c r="F164" s="243">
        <f>F163-C159</f>
        <v>3.833333333</v>
      </c>
      <c r="G164" s="336">
        <f>G163-1</f>
        <v>15</v>
      </c>
      <c r="H164" s="243">
        <v>1.0</v>
      </c>
      <c r="O164" s="4"/>
      <c r="P164" s="4"/>
      <c r="Q164" s="4"/>
      <c r="R164" s="4"/>
    </row>
    <row r="165">
      <c r="A165" s="325"/>
      <c r="B165" s="240"/>
      <c r="C165" s="240"/>
      <c r="D165" s="240"/>
      <c r="E165" s="243">
        <v>11.0</v>
      </c>
      <c r="F165" s="243">
        <f>F164-C159</f>
        <v>1.916666667</v>
      </c>
      <c r="G165" s="336">
        <f>G164-2</f>
        <v>13</v>
      </c>
      <c r="H165" s="243">
        <v>2.0</v>
      </c>
      <c r="O165" s="4"/>
      <c r="P165" s="4"/>
      <c r="Q165" s="4"/>
      <c r="R165" s="4"/>
    </row>
    <row r="166">
      <c r="A166" s="325"/>
      <c r="B166" s="240"/>
      <c r="C166" s="240"/>
      <c r="D166" s="240"/>
      <c r="E166" s="243">
        <v>12.0</v>
      </c>
      <c r="F166" s="243">
        <f>F165-C159</f>
        <v>0</v>
      </c>
      <c r="G166" s="336">
        <f>G165-1</f>
        <v>12</v>
      </c>
      <c r="H166" s="243">
        <v>1.0</v>
      </c>
      <c r="O166" s="4"/>
      <c r="P166" s="4"/>
      <c r="Q166" s="4"/>
      <c r="R166" s="4"/>
    </row>
    <row r="167">
      <c r="G167" s="425" t="s">
        <v>793</v>
      </c>
      <c r="H167" s="438">
        <f>SUM(H154:H166)</f>
        <v>14</v>
      </c>
      <c r="O167" s="4"/>
      <c r="P167" s="4"/>
      <c r="Q167" s="4"/>
      <c r="R167" s="4"/>
    </row>
    <row r="168">
      <c r="G168" s="425" t="s">
        <v>794</v>
      </c>
      <c r="H168" s="426">
        <f>H167-C158</f>
        <v>-9</v>
      </c>
      <c r="O168" s="4"/>
      <c r="P168" s="4"/>
      <c r="Q168" s="4"/>
      <c r="R168" s="4"/>
    </row>
    <row r="169">
      <c r="H169" s="379"/>
      <c r="O169" s="4"/>
      <c r="P169" s="4"/>
      <c r="Q169" s="4"/>
      <c r="R169" s="4"/>
    </row>
    <row r="170">
      <c r="A170" s="433" t="s">
        <v>651</v>
      </c>
      <c r="B170" s="353" t="s">
        <v>806</v>
      </c>
      <c r="C170" s="385"/>
      <c r="D170" s="353"/>
      <c r="E170" s="256"/>
      <c r="F170" s="256"/>
      <c r="G170" s="256"/>
      <c r="H170" s="379"/>
      <c r="O170" s="4"/>
      <c r="P170" s="4"/>
      <c r="Q170" s="4"/>
      <c r="R170" s="4"/>
    </row>
    <row r="171">
      <c r="A171" s="428"/>
      <c r="B171" s="355" t="s">
        <v>689</v>
      </c>
      <c r="C171" s="356">
        <v>44614.0</v>
      </c>
      <c r="D171" s="331"/>
      <c r="E171" s="355" t="s">
        <v>690</v>
      </c>
      <c r="F171" s="424" t="s">
        <v>692</v>
      </c>
      <c r="G171" s="424" t="s">
        <v>691</v>
      </c>
      <c r="H171" s="233" t="s">
        <v>791</v>
      </c>
      <c r="O171" s="4"/>
      <c r="P171" s="4"/>
      <c r="Q171" s="4"/>
      <c r="R171" s="4"/>
    </row>
    <row r="172">
      <c r="A172" s="428"/>
      <c r="B172" s="355" t="s">
        <v>694</v>
      </c>
      <c r="C172" s="356">
        <v>44625.0</v>
      </c>
      <c r="D172" s="331"/>
      <c r="E172" s="331">
        <v>0.0</v>
      </c>
      <c r="F172" s="336">
        <f>C176</f>
        <v>27</v>
      </c>
      <c r="G172" s="336">
        <f>C176</f>
        <v>27</v>
      </c>
      <c r="H172" s="235">
        <v>0.0</v>
      </c>
      <c r="O172" s="4"/>
      <c r="P172" s="4"/>
      <c r="Q172" s="4"/>
      <c r="R172" s="4"/>
    </row>
    <row r="173">
      <c r="A173" s="428"/>
      <c r="B173" s="355" t="s">
        <v>695</v>
      </c>
      <c r="C173" s="336">
        <f>C172-C171+1</f>
        <v>12</v>
      </c>
      <c r="D173" s="331"/>
      <c r="E173" s="331">
        <v>1.0</v>
      </c>
      <c r="F173" s="336">
        <f>F172-C177</f>
        <v>24.75</v>
      </c>
      <c r="G173" s="336"/>
      <c r="H173" s="437"/>
      <c r="O173" s="4"/>
      <c r="P173" s="4"/>
      <c r="Q173" s="4"/>
      <c r="R173" s="4"/>
    </row>
    <row r="174">
      <c r="A174" s="428"/>
      <c r="B174" s="355"/>
      <c r="C174" s="331"/>
      <c r="D174" s="331"/>
      <c r="E174" s="331">
        <v>2.0</v>
      </c>
      <c r="F174" s="336">
        <f>F173-C177</f>
        <v>22.5</v>
      </c>
      <c r="G174" s="336"/>
      <c r="H174" s="336"/>
      <c r="O174" s="4"/>
      <c r="P174" s="4"/>
      <c r="Q174" s="4"/>
      <c r="R174" s="4"/>
    </row>
    <row r="175">
      <c r="A175" s="428"/>
      <c r="B175" s="424" t="s">
        <v>792</v>
      </c>
      <c r="C175" s="336">
        <v>28.0</v>
      </c>
      <c r="D175" s="331"/>
      <c r="E175" s="331">
        <v>3.0</v>
      </c>
      <c r="F175" s="336">
        <f>F174-C177</f>
        <v>20.25</v>
      </c>
      <c r="G175" s="336"/>
      <c r="H175" s="336"/>
      <c r="O175" s="4"/>
      <c r="P175" s="4"/>
      <c r="Q175" s="4"/>
      <c r="R175" s="4"/>
    </row>
    <row r="176">
      <c r="A176" s="428"/>
      <c r="B176" s="355" t="s">
        <v>698</v>
      </c>
      <c r="C176" s="336">
        <v>27.0</v>
      </c>
      <c r="D176" s="331"/>
      <c r="E176" s="331">
        <v>4.0</v>
      </c>
      <c r="F176" s="336">
        <f>F175-C177</f>
        <v>18</v>
      </c>
      <c r="G176" s="336"/>
      <c r="H176" s="336"/>
      <c r="O176" s="4"/>
      <c r="P176" s="4"/>
      <c r="Q176" s="4"/>
      <c r="R176" s="4"/>
    </row>
    <row r="177">
      <c r="A177" s="428"/>
      <c r="B177" s="355" t="s">
        <v>699</v>
      </c>
      <c r="C177" s="336">
        <f>C176/C173</f>
        <v>2.25</v>
      </c>
      <c r="D177" s="331"/>
      <c r="E177" s="331">
        <v>5.0</v>
      </c>
      <c r="F177" s="336">
        <f>F176-C177</f>
        <v>15.75</v>
      </c>
      <c r="G177" s="336"/>
      <c r="H177" s="336"/>
      <c r="O177" s="4"/>
      <c r="P177" s="4"/>
      <c r="Q177" s="4"/>
      <c r="R177" s="4"/>
    </row>
    <row r="178">
      <c r="A178" s="428"/>
      <c r="B178" s="331"/>
      <c r="C178" s="331"/>
      <c r="D178" s="331"/>
      <c r="E178" s="336">
        <v>6.0</v>
      </c>
      <c r="F178" s="336">
        <f>F177-C177</f>
        <v>13.5</v>
      </c>
      <c r="G178" s="336"/>
      <c r="H178" s="336"/>
      <c r="O178" s="4"/>
      <c r="P178" s="4"/>
      <c r="Q178" s="4"/>
      <c r="R178" s="4"/>
    </row>
    <row r="179">
      <c r="A179" s="325"/>
      <c r="B179" s="240"/>
      <c r="C179" s="240"/>
      <c r="D179" s="240"/>
      <c r="E179" s="243">
        <v>7.0</v>
      </c>
      <c r="F179" s="243">
        <f>F178-C177</f>
        <v>11.25</v>
      </c>
      <c r="G179" s="336"/>
      <c r="H179" s="336"/>
      <c r="O179" s="4"/>
      <c r="P179" s="4"/>
      <c r="Q179" s="4"/>
      <c r="R179" s="4"/>
    </row>
    <row r="180">
      <c r="A180" s="325"/>
      <c r="B180" s="240"/>
      <c r="C180" s="240"/>
      <c r="D180" s="240"/>
      <c r="E180" s="243">
        <v>8.0</v>
      </c>
      <c r="F180" s="243">
        <f>F179-C177</f>
        <v>9</v>
      </c>
      <c r="G180" s="336"/>
      <c r="H180" s="440"/>
      <c r="O180" s="4"/>
      <c r="P180" s="4"/>
      <c r="Q180" s="4"/>
      <c r="R180" s="4"/>
    </row>
    <row r="181">
      <c r="A181" s="325"/>
      <c r="B181" s="240"/>
      <c r="C181" s="240"/>
      <c r="D181" s="240"/>
      <c r="E181" s="243">
        <v>9.0</v>
      </c>
      <c r="F181" s="243">
        <f>F180-C177</f>
        <v>6.75</v>
      </c>
      <c r="G181" s="336"/>
      <c r="H181" s="243"/>
      <c r="O181" s="4"/>
      <c r="P181" s="4"/>
      <c r="Q181" s="4"/>
      <c r="R181" s="4"/>
    </row>
    <row r="182">
      <c r="A182" s="325"/>
      <c r="B182" s="240"/>
      <c r="C182" s="240"/>
      <c r="D182" s="240"/>
      <c r="E182" s="243">
        <v>10.0</v>
      </c>
      <c r="F182" s="243">
        <f>F181-C177</f>
        <v>4.5</v>
      </c>
      <c r="G182" s="336"/>
      <c r="H182" s="243"/>
      <c r="O182" s="4"/>
      <c r="P182" s="4"/>
      <c r="Q182" s="4"/>
      <c r="R182" s="4"/>
    </row>
    <row r="183">
      <c r="A183" s="325"/>
      <c r="B183" s="240"/>
      <c r="C183" s="240"/>
      <c r="D183" s="240"/>
      <c r="E183" s="243">
        <v>11.0</v>
      </c>
      <c r="F183" s="243">
        <f>F182-C177</f>
        <v>2.25</v>
      </c>
      <c r="G183" s="336"/>
      <c r="H183" s="243"/>
      <c r="O183" s="4"/>
      <c r="P183" s="4"/>
      <c r="Q183" s="4"/>
      <c r="R183" s="4"/>
    </row>
    <row r="184">
      <c r="A184" s="325"/>
      <c r="B184" s="240"/>
      <c r="C184" s="240"/>
      <c r="D184" s="240"/>
      <c r="E184" s="243">
        <v>12.0</v>
      </c>
      <c r="F184" s="243">
        <f>F183-C177</f>
        <v>0</v>
      </c>
      <c r="G184" s="336"/>
      <c r="H184" s="243"/>
      <c r="O184" s="4"/>
      <c r="P184" s="4"/>
      <c r="Q184" s="4"/>
      <c r="R184" s="4"/>
    </row>
    <row r="185">
      <c r="G185" s="425" t="s">
        <v>793</v>
      </c>
      <c r="H185" s="438">
        <f>SUM(H172:H184)</f>
        <v>0</v>
      </c>
      <c r="O185" s="4"/>
      <c r="P185" s="4"/>
      <c r="Q185" s="4"/>
      <c r="R185" s="4"/>
    </row>
    <row r="186">
      <c r="G186" s="425" t="s">
        <v>794</v>
      </c>
      <c r="H186" s="426">
        <f>H185-C176</f>
        <v>-27</v>
      </c>
      <c r="O186" s="4"/>
      <c r="P186" s="4"/>
      <c r="Q186" s="4"/>
      <c r="R186" s="4"/>
    </row>
    <row r="187">
      <c r="H187" s="379"/>
      <c r="O187" s="4"/>
      <c r="P187" s="4"/>
      <c r="Q187" s="4"/>
      <c r="R187" s="4"/>
    </row>
    <row r="188">
      <c r="H188" s="379"/>
      <c r="O188" s="4"/>
      <c r="P188" s="4"/>
      <c r="Q188" s="4"/>
      <c r="R188" s="4"/>
    </row>
    <row r="189">
      <c r="H189" s="379"/>
      <c r="O189" s="4"/>
      <c r="P189" s="4"/>
      <c r="Q189" s="4"/>
      <c r="R189" s="4"/>
    </row>
    <row r="190">
      <c r="H190" s="379"/>
      <c r="O190" s="4"/>
      <c r="P190" s="4"/>
      <c r="Q190" s="4"/>
      <c r="R190" s="4"/>
    </row>
    <row r="191">
      <c r="H191" s="379"/>
      <c r="O191" s="4"/>
      <c r="P191" s="4"/>
      <c r="Q191" s="4"/>
      <c r="R191" s="4"/>
    </row>
    <row r="192">
      <c r="H192" s="379"/>
      <c r="O192" s="4"/>
      <c r="P192" s="4"/>
      <c r="Q192" s="4"/>
      <c r="R192" s="4"/>
    </row>
    <row r="193">
      <c r="H193" s="379"/>
      <c r="O193" s="4"/>
      <c r="P193" s="4"/>
      <c r="Q193" s="4"/>
      <c r="R193" s="4"/>
    </row>
    <row r="194">
      <c r="H194" s="379"/>
      <c r="O194" s="4"/>
      <c r="P194" s="4"/>
      <c r="Q194" s="4"/>
      <c r="R194" s="4"/>
    </row>
    <row r="195">
      <c r="H195" s="379"/>
      <c r="O195" s="4"/>
      <c r="P195" s="4"/>
      <c r="Q195" s="4"/>
      <c r="R195" s="4"/>
    </row>
    <row r="196">
      <c r="H196" s="379"/>
      <c r="O196" s="4"/>
      <c r="P196" s="4"/>
      <c r="Q196" s="4"/>
      <c r="R196" s="4"/>
    </row>
    <row r="197">
      <c r="H197" s="379"/>
      <c r="O197" s="4"/>
      <c r="P197" s="4"/>
      <c r="Q197" s="4"/>
      <c r="R197" s="4"/>
    </row>
    <row r="198">
      <c r="H198" s="379"/>
      <c r="O198" s="4"/>
      <c r="P198" s="4"/>
      <c r="Q198" s="4"/>
      <c r="R198" s="4"/>
    </row>
    <row r="199">
      <c r="H199" s="379"/>
      <c r="O199" s="4"/>
      <c r="P199" s="4"/>
      <c r="Q199" s="4"/>
      <c r="R199" s="4"/>
    </row>
    <row r="200">
      <c r="H200" s="379"/>
      <c r="O200" s="4"/>
      <c r="P200" s="4"/>
      <c r="Q200" s="4"/>
      <c r="R200" s="4"/>
    </row>
    <row r="201">
      <c r="H201" s="379"/>
      <c r="O201" s="4"/>
      <c r="P201" s="4"/>
      <c r="Q201" s="4"/>
      <c r="R201" s="4"/>
    </row>
    <row r="202">
      <c r="H202" s="379"/>
      <c r="O202" s="4"/>
      <c r="P202" s="4"/>
      <c r="Q202" s="4"/>
      <c r="R202" s="4"/>
    </row>
    <row r="203">
      <c r="H203" s="379"/>
      <c r="O203" s="4"/>
      <c r="P203" s="4"/>
      <c r="Q203" s="4"/>
      <c r="R203" s="4"/>
    </row>
    <row r="204">
      <c r="H204" s="379"/>
      <c r="O204" s="4"/>
      <c r="P204" s="4"/>
      <c r="Q204" s="4"/>
      <c r="R204" s="4"/>
    </row>
    <row r="205">
      <c r="H205" s="379"/>
      <c r="O205" s="4"/>
      <c r="P205" s="4"/>
      <c r="Q205" s="4"/>
      <c r="R205" s="4"/>
    </row>
    <row r="206">
      <c r="H206" s="379"/>
      <c r="O206" s="4"/>
      <c r="P206" s="4"/>
      <c r="Q206" s="4"/>
      <c r="R206" s="4"/>
    </row>
    <row r="207">
      <c r="H207" s="379"/>
      <c r="O207" s="4"/>
      <c r="P207" s="4"/>
      <c r="Q207" s="4"/>
      <c r="R207" s="4"/>
    </row>
    <row r="208">
      <c r="H208" s="379"/>
      <c r="O208" s="4"/>
      <c r="P208" s="4"/>
      <c r="Q208" s="4"/>
      <c r="R208" s="4"/>
    </row>
    <row r="209">
      <c r="H209" s="379"/>
      <c r="O209" s="4"/>
      <c r="P209" s="4"/>
      <c r="Q209" s="4"/>
      <c r="R209" s="4"/>
    </row>
    <row r="210">
      <c r="H210" s="379"/>
      <c r="O210" s="4"/>
      <c r="P210" s="4"/>
      <c r="Q210" s="4"/>
      <c r="R210" s="4"/>
    </row>
    <row r="211">
      <c r="H211" s="379"/>
      <c r="O211" s="4"/>
      <c r="P211" s="4"/>
      <c r="Q211" s="4"/>
      <c r="R211" s="4"/>
    </row>
    <row r="212">
      <c r="H212" s="379"/>
      <c r="O212" s="4"/>
      <c r="P212" s="4"/>
      <c r="Q212" s="4"/>
      <c r="R212" s="4"/>
    </row>
    <row r="213">
      <c r="H213" s="379"/>
      <c r="O213" s="4"/>
      <c r="P213" s="4"/>
      <c r="Q213" s="4"/>
      <c r="R213" s="4"/>
    </row>
    <row r="214">
      <c r="H214" s="379"/>
      <c r="O214" s="4"/>
      <c r="P214" s="4"/>
      <c r="Q214" s="4"/>
      <c r="R214" s="4"/>
    </row>
    <row r="215">
      <c r="H215" s="379"/>
      <c r="O215" s="4"/>
      <c r="P215" s="4"/>
      <c r="Q215" s="4"/>
      <c r="R215" s="4"/>
    </row>
    <row r="216">
      <c r="H216" s="379"/>
      <c r="O216" s="4"/>
      <c r="P216" s="4"/>
      <c r="Q216" s="4"/>
      <c r="R216" s="4"/>
    </row>
    <row r="217">
      <c r="H217" s="379"/>
      <c r="O217" s="4"/>
      <c r="P217" s="4"/>
      <c r="Q217" s="4"/>
      <c r="R217" s="4"/>
    </row>
    <row r="218">
      <c r="H218" s="379"/>
      <c r="O218" s="4"/>
      <c r="P218" s="4"/>
      <c r="Q218" s="4"/>
      <c r="R218" s="4"/>
    </row>
    <row r="219">
      <c r="H219" s="379"/>
      <c r="O219" s="4"/>
      <c r="P219" s="4"/>
      <c r="Q219" s="4"/>
      <c r="R219" s="4"/>
    </row>
    <row r="220">
      <c r="H220" s="379"/>
      <c r="O220" s="4"/>
      <c r="P220" s="4"/>
      <c r="Q220" s="4"/>
      <c r="R220" s="4"/>
    </row>
    <row r="221">
      <c r="H221" s="379"/>
      <c r="O221" s="4"/>
      <c r="P221" s="4"/>
      <c r="Q221" s="4"/>
      <c r="R221" s="4"/>
    </row>
    <row r="222">
      <c r="H222" s="379"/>
      <c r="O222" s="4"/>
      <c r="P222" s="4"/>
      <c r="Q222" s="4"/>
      <c r="R222" s="4"/>
    </row>
    <row r="223">
      <c r="H223" s="379"/>
      <c r="O223" s="4"/>
      <c r="P223" s="4"/>
      <c r="Q223" s="4"/>
      <c r="R223" s="4"/>
    </row>
    <row r="224">
      <c r="H224" s="379"/>
      <c r="O224" s="4"/>
      <c r="P224" s="4"/>
      <c r="Q224" s="4"/>
      <c r="R224" s="4"/>
    </row>
    <row r="225">
      <c r="H225" s="379"/>
      <c r="O225" s="4"/>
      <c r="P225" s="4"/>
      <c r="Q225" s="4"/>
      <c r="R225" s="4"/>
    </row>
    <row r="226">
      <c r="H226" s="379"/>
      <c r="O226" s="4"/>
      <c r="P226" s="4"/>
      <c r="Q226" s="4"/>
      <c r="R226" s="4"/>
    </row>
    <row r="227">
      <c r="H227" s="379"/>
      <c r="O227" s="4"/>
      <c r="P227" s="4"/>
      <c r="Q227" s="4"/>
      <c r="R227" s="4"/>
    </row>
    <row r="228">
      <c r="H228" s="379"/>
      <c r="O228" s="4"/>
      <c r="P228" s="4"/>
      <c r="Q228" s="4"/>
      <c r="R228" s="4"/>
    </row>
    <row r="229">
      <c r="H229" s="379"/>
      <c r="O229" s="4"/>
      <c r="P229" s="4"/>
      <c r="Q229" s="4"/>
      <c r="R229" s="4"/>
    </row>
    <row r="230">
      <c r="H230" s="379"/>
      <c r="O230" s="4"/>
      <c r="P230" s="4"/>
      <c r="Q230" s="4"/>
      <c r="R230" s="4"/>
    </row>
    <row r="231">
      <c r="H231" s="379"/>
      <c r="O231" s="4"/>
      <c r="P231" s="4"/>
      <c r="Q231" s="4"/>
      <c r="R231" s="4"/>
    </row>
    <row r="232">
      <c r="H232" s="379"/>
      <c r="O232" s="4"/>
      <c r="P232" s="4"/>
      <c r="Q232" s="4"/>
      <c r="R232" s="4"/>
    </row>
    <row r="233">
      <c r="H233" s="379"/>
      <c r="O233" s="4"/>
      <c r="P233" s="4"/>
      <c r="Q233" s="4"/>
      <c r="R233" s="4"/>
    </row>
    <row r="234">
      <c r="H234" s="379"/>
      <c r="O234" s="4"/>
      <c r="P234" s="4"/>
      <c r="Q234" s="4"/>
      <c r="R234" s="4"/>
    </row>
    <row r="235">
      <c r="H235" s="379"/>
      <c r="O235" s="4"/>
      <c r="P235" s="4"/>
      <c r="Q235" s="4"/>
      <c r="R235" s="4"/>
    </row>
    <row r="236">
      <c r="H236" s="379"/>
      <c r="O236" s="4"/>
      <c r="P236" s="4"/>
      <c r="Q236" s="4"/>
      <c r="R236" s="4"/>
    </row>
    <row r="237">
      <c r="H237" s="379"/>
      <c r="O237" s="4"/>
      <c r="P237" s="4"/>
      <c r="Q237" s="4"/>
      <c r="R237" s="4"/>
    </row>
    <row r="238">
      <c r="H238" s="379"/>
      <c r="O238" s="4"/>
      <c r="P238" s="4"/>
      <c r="Q238" s="4"/>
      <c r="R238" s="4"/>
    </row>
    <row r="239">
      <c r="H239" s="379"/>
      <c r="O239" s="4"/>
      <c r="P239" s="4"/>
      <c r="Q239" s="4"/>
      <c r="R239" s="4"/>
    </row>
    <row r="240">
      <c r="H240" s="379"/>
      <c r="O240" s="4"/>
      <c r="P240" s="4"/>
      <c r="Q240" s="4"/>
      <c r="R240" s="4"/>
    </row>
    <row r="241">
      <c r="H241" s="379"/>
      <c r="O241" s="4"/>
      <c r="P241" s="4"/>
      <c r="Q241" s="4"/>
      <c r="R241" s="4"/>
    </row>
    <row r="242">
      <c r="H242" s="379"/>
      <c r="O242" s="4"/>
      <c r="P242" s="4"/>
      <c r="Q242" s="4"/>
      <c r="R242" s="4"/>
    </row>
    <row r="243">
      <c r="H243" s="379"/>
      <c r="O243" s="4"/>
      <c r="P243" s="4"/>
      <c r="Q243" s="4"/>
      <c r="R243" s="4"/>
    </row>
    <row r="244">
      <c r="H244" s="379"/>
      <c r="O244" s="4"/>
      <c r="P244" s="4"/>
      <c r="Q244" s="4"/>
      <c r="R244" s="4"/>
    </row>
    <row r="245">
      <c r="H245" s="379"/>
      <c r="O245" s="4"/>
      <c r="P245" s="4"/>
      <c r="Q245" s="4"/>
      <c r="R245" s="4"/>
    </row>
    <row r="246">
      <c r="H246" s="379"/>
      <c r="O246" s="4"/>
      <c r="P246" s="4"/>
      <c r="Q246" s="4"/>
      <c r="R246" s="4"/>
    </row>
    <row r="247">
      <c r="H247" s="379"/>
      <c r="O247" s="4"/>
      <c r="P247" s="4"/>
      <c r="Q247" s="4"/>
      <c r="R247" s="4"/>
    </row>
    <row r="248">
      <c r="H248" s="379"/>
      <c r="O248" s="4"/>
      <c r="P248" s="4"/>
      <c r="Q248" s="4"/>
      <c r="R248" s="4"/>
    </row>
    <row r="249">
      <c r="H249" s="379"/>
      <c r="O249" s="4"/>
      <c r="P249" s="4"/>
      <c r="Q249" s="4"/>
      <c r="R249" s="4"/>
    </row>
    <row r="250">
      <c r="H250" s="379"/>
      <c r="O250" s="4"/>
      <c r="P250" s="4"/>
      <c r="Q250" s="4"/>
      <c r="R250" s="4"/>
    </row>
    <row r="251">
      <c r="H251" s="379"/>
      <c r="O251" s="4"/>
      <c r="P251" s="4"/>
      <c r="Q251" s="4"/>
      <c r="R251" s="4"/>
    </row>
    <row r="252">
      <c r="H252" s="379"/>
      <c r="O252" s="4"/>
      <c r="P252" s="4"/>
      <c r="Q252" s="4"/>
      <c r="R252" s="4"/>
    </row>
    <row r="253">
      <c r="H253" s="379"/>
      <c r="O253" s="4"/>
      <c r="P253" s="4"/>
      <c r="Q253" s="4"/>
      <c r="R253" s="4"/>
    </row>
    <row r="254">
      <c r="H254" s="379"/>
      <c r="O254" s="4"/>
      <c r="P254" s="4"/>
      <c r="Q254" s="4"/>
      <c r="R254" s="4"/>
    </row>
    <row r="255">
      <c r="H255" s="379"/>
      <c r="O255" s="4"/>
      <c r="P255" s="4"/>
      <c r="Q255" s="4"/>
      <c r="R255" s="4"/>
    </row>
    <row r="256">
      <c r="H256" s="379"/>
      <c r="O256" s="4"/>
      <c r="P256" s="4"/>
      <c r="Q256" s="4"/>
      <c r="R256" s="4"/>
    </row>
    <row r="257">
      <c r="H257" s="379"/>
      <c r="O257" s="4"/>
      <c r="P257" s="4"/>
      <c r="Q257" s="4"/>
      <c r="R257" s="4"/>
    </row>
    <row r="258">
      <c r="H258" s="379"/>
      <c r="O258" s="4"/>
      <c r="P258" s="4"/>
      <c r="Q258" s="4"/>
      <c r="R258" s="4"/>
    </row>
    <row r="259">
      <c r="H259" s="379"/>
      <c r="O259" s="4"/>
      <c r="P259" s="4"/>
      <c r="Q259" s="4"/>
      <c r="R259" s="4"/>
    </row>
    <row r="260">
      <c r="H260" s="379"/>
      <c r="O260" s="4"/>
      <c r="P260" s="4"/>
      <c r="Q260" s="4"/>
      <c r="R260" s="4"/>
    </row>
    <row r="261">
      <c r="H261" s="379"/>
      <c r="O261" s="4"/>
      <c r="P261" s="4"/>
      <c r="Q261" s="4"/>
      <c r="R261" s="4"/>
    </row>
    <row r="262">
      <c r="H262" s="379"/>
      <c r="O262" s="4"/>
      <c r="P262" s="4"/>
      <c r="Q262" s="4"/>
      <c r="R262" s="4"/>
    </row>
    <row r="263">
      <c r="H263" s="379"/>
      <c r="O263" s="4"/>
      <c r="P263" s="4"/>
      <c r="Q263" s="4"/>
      <c r="R263" s="4"/>
    </row>
    <row r="264">
      <c r="H264" s="379"/>
      <c r="O264" s="4"/>
      <c r="P264" s="4"/>
      <c r="Q264" s="4"/>
      <c r="R264" s="4"/>
    </row>
    <row r="265">
      <c r="H265" s="379"/>
      <c r="O265" s="4"/>
      <c r="P265" s="4"/>
      <c r="Q265" s="4"/>
      <c r="R265" s="4"/>
    </row>
    <row r="266">
      <c r="H266" s="379"/>
      <c r="O266" s="4"/>
      <c r="P266" s="4"/>
      <c r="Q266" s="4"/>
      <c r="R266" s="4"/>
    </row>
    <row r="267">
      <c r="H267" s="379"/>
      <c r="O267" s="4"/>
      <c r="P267" s="4"/>
      <c r="Q267" s="4"/>
      <c r="R267" s="4"/>
    </row>
    <row r="268">
      <c r="H268" s="379"/>
      <c r="O268" s="4"/>
      <c r="P268" s="4"/>
      <c r="Q268" s="4"/>
      <c r="R268" s="4"/>
    </row>
    <row r="269">
      <c r="H269" s="379"/>
      <c r="O269" s="4"/>
      <c r="P269" s="4"/>
      <c r="Q269" s="4"/>
      <c r="R269" s="4"/>
    </row>
    <row r="270">
      <c r="H270" s="379"/>
      <c r="O270" s="4"/>
      <c r="P270" s="4"/>
      <c r="Q270" s="4"/>
      <c r="R270" s="4"/>
    </row>
    <row r="271">
      <c r="H271" s="379"/>
      <c r="O271" s="4"/>
      <c r="P271" s="4"/>
      <c r="Q271" s="4"/>
      <c r="R271" s="4"/>
    </row>
    <row r="272">
      <c r="H272" s="379"/>
      <c r="O272" s="4"/>
      <c r="P272" s="4"/>
      <c r="Q272" s="4"/>
      <c r="R272" s="4"/>
    </row>
    <row r="273">
      <c r="H273" s="379"/>
      <c r="O273" s="4"/>
      <c r="P273" s="4"/>
      <c r="Q273" s="4"/>
      <c r="R273" s="4"/>
    </row>
    <row r="274">
      <c r="H274" s="379"/>
      <c r="O274" s="4"/>
      <c r="P274" s="4"/>
      <c r="Q274" s="4"/>
      <c r="R274" s="4"/>
    </row>
    <row r="275">
      <c r="H275" s="379"/>
      <c r="O275" s="4"/>
      <c r="P275" s="4"/>
      <c r="Q275" s="4"/>
      <c r="R275" s="4"/>
    </row>
    <row r="276">
      <c r="H276" s="379"/>
      <c r="O276" s="4"/>
      <c r="P276" s="4"/>
      <c r="Q276" s="4"/>
      <c r="R276" s="4"/>
    </row>
    <row r="277">
      <c r="H277" s="379"/>
      <c r="O277" s="4"/>
      <c r="P277" s="4"/>
      <c r="Q277" s="4"/>
      <c r="R277" s="4"/>
    </row>
    <row r="278">
      <c r="H278" s="379"/>
      <c r="O278" s="4"/>
      <c r="P278" s="4"/>
      <c r="Q278" s="4"/>
      <c r="R278" s="4"/>
    </row>
    <row r="279">
      <c r="H279" s="379"/>
      <c r="O279" s="4"/>
      <c r="P279" s="4"/>
      <c r="Q279" s="4"/>
      <c r="R279" s="4"/>
    </row>
    <row r="280">
      <c r="H280" s="379"/>
      <c r="O280" s="4"/>
      <c r="P280" s="4"/>
      <c r="Q280" s="4"/>
      <c r="R280" s="4"/>
    </row>
    <row r="281">
      <c r="H281" s="379"/>
      <c r="O281" s="4"/>
      <c r="P281" s="4"/>
      <c r="Q281" s="4"/>
      <c r="R281" s="4"/>
    </row>
    <row r="282">
      <c r="H282" s="379"/>
      <c r="O282" s="4"/>
      <c r="P282" s="4"/>
      <c r="Q282" s="4"/>
      <c r="R282" s="4"/>
    </row>
    <row r="283">
      <c r="H283" s="379"/>
      <c r="O283" s="4"/>
      <c r="P283" s="4"/>
      <c r="Q283" s="4"/>
      <c r="R283" s="4"/>
    </row>
    <row r="284">
      <c r="H284" s="379"/>
      <c r="O284" s="4"/>
      <c r="P284" s="4"/>
      <c r="Q284" s="4"/>
      <c r="R284" s="4"/>
    </row>
    <row r="285">
      <c r="H285" s="379"/>
      <c r="O285" s="4"/>
      <c r="P285" s="4"/>
      <c r="Q285" s="4"/>
      <c r="R285" s="4"/>
    </row>
    <row r="286">
      <c r="H286" s="379"/>
      <c r="O286" s="4"/>
      <c r="P286" s="4"/>
      <c r="Q286" s="4"/>
      <c r="R286" s="4"/>
    </row>
    <row r="287">
      <c r="H287" s="379"/>
      <c r="O287" s="4"/>
      <c r="P287" s="4"/>
      <c r="Q287" s="4"/>
      <c r="R287" s="4"/>
    </row>
    <row r="288">
      <c r="H288" s="379"/>
      <c r="O288" s="4"/>
      <c r="P288" s="4"/>
      <c r="Q288" s="4"/>
      <c r="R288" s="4"/>
    </row>
    <row r="289">
      <c r="H289" s="379"/>
      <c r="O289" s="4"/>
      <c r="P289" s="4"/>
      <c r="Q289" s="4"/>
      <c r="R289" s="4"/>
    </row>
    <row r="290">
      <c r="H290" s="379"/>
      <c r="O290" s="4"/>
      <c r="P290" s="4"/>
      <c r="Q290" s="4"/>
      <c r="R290" s="4"/>
    </row>
    <row r="291">
      <c r="H291" s="379"/>
      <c r="O291" s="4"/>
      <c r="P291" s="4"/>
      <c r="Q291" s="4"/>
      <c r="R291" s="4"/>
    </row>
    <row r="292">
      <c r="H292" s="379"/>
      <c r="O292" s="4"/>
      <c r="P292" s="4"/>
      <c r="Q292" s="4"/>
      <c r="R292" s="4"/>
    </row>
    <row r="293">
      <c r="H293" s="379"/>
      <c r="O293" s="4"/>
      <c r="P293" s="4"/>
      <c r="Q293" s="4"/>
      <c r="R293" s="4"/>
    </row>
    <row r="294">
      <c r="H294" s="379"/>
      <c r="O294" s="4"/>
      <c r="P294" s="4"/>
      <c r="Q294" s="4"/>
      <c r="R294" s="4"/>
    </row>
    <row r="295">
      <c r="H295" s="379"/>
      <c r="O295" s="4"/>
      <c r="P295" s="4"/>
      <c r="Q295" s="4"/>
      <c r="R295" s="4"/>
    </row>
    <row r="296">
      <c r="H296" s="379"/>
      <c r="O296" s="4"/>
      <c r="P296" s="4"/>
      <c r="Q296" s="4"/>
      <c r="R296" s="4"/>
    </row>
    <row r="297">
      <c r="H297" s="379"/>
      <c r="O297" s="4"/>
      <c r="P297" s="4"/>
      <c r="Q297" s="4"/>
      <c r="R297" s="4"/>
    </row>
    <row r="298">
      <c r="H298" s="379"/>
      <c r="O298" s="4"/>
      <c r="P298" s="4"/>
      <c r="Q298" s="4"/>
      <c r="R298" s="4"/>
    </row>
    <row r="299">
      <c r="H299" s="379"/>
      <c r="O299" s="4"/>
      <c r="P299" s="4"/>
      <c r="Q299" s="4"/>
      <c r="R299" s="4"/>
    </row>
    <row r="300">
      <c r="H300" s="379"/>
      <c r="O300" s="4"/>
      <c r="P300" s="4"/>
      <c r="Q300" s="4"/>
      <c r="R300" s="4"/>
    </row>
    <row r="301">
      <c r="H301" s="379"/>
      <c r="O301" s="4"/>
      <c r="P301" s="4"/>
      <c r="Q301" s="4"/>
      <c r="R301" s="4"/>
    </row>
    <row r="302">
      <c r="H302" s="379"/>
      <c r="O302" s="4"/>
      <c r="P302" s="4"/>
      <c r="Q302" s="4"/>
      <c r="R302" s="4"/>
    </row>
    <row r="303">
      <c r="H303" s="379"/>
      <c r="O303" s="4"/>
      <c r="P303" s="4"/>
      <c r="Q303" s="4"/>
      <c r="R303" s="4"/>
    </row>
    <row r="304">
      <c r="H304" s="379"/>
      <c r="O304" s="4"/>
      <c r="P304" s="4"/>
      <c r="Q304" s="4"/>
      <c r="R304" s="4"/>
    </row>
    <row r="305">
      <c r="H305" s="379"/>
      <c r="O305" s="4"/>
      <c r="P305" s="4"/>
      <c r="Q305" s="4"/>
      <c r="R305" s="4"/>
    </row>
    <row r="306">
      <c r="H306" s="379"/>
      <c r="O306" s="4"/>
      <c r="P306" s="4"/>
      <c r="Q306" s="4"/>
      <c r="R306" s="4"/>
    </row>
    <row r="307">
      <c r="H307" s="379"/>
      <c r="O307" s="4"/>
      <c r="P307" s="4"/>
      <c r="Q307" s="4"/>
      <c r="R307" s="4"/>
    </row>
    <row r="308">
      <c r="H308" s="379"/>
      <c r="O308" s="4"/>
      <c r="P308" s="4"/>
      <c r="Q308" s="4"/>
      <c r="R308" s="4"/>
    </row>
    <row r="309">
      <c r="H309" s="379"/>
      <c r="O309" s="4"/>
      <c r="P309" s="4"/>
      <c r="Q309" s="4"/>
      <c r="R309" s="4"/>
    </row>
    <row r="310">
      <c r="H310" s="379"/>
      <c r="O310" s="4"/>
      <c r="P310" s="4"/>
      <c r="Q310" s="4"/>
      <c r="R310" s="4"/>
    </row>
    <row r="311">
      <c r="H311" s="379"/>
      <c r="O311" s="4"/>
      <c r="P311" s="4"/>
      <c r="Q311" s="4"/>
      <c r="R311" s="4"/>
    </row>
    <row r="312">
      <c r="H312" s="379"/>
      <c r="O312" s="4"/>
      <c r="P312" s="4"/>
      <c r="Q312" s="4"/>
      <c r="R312" s="4"/>
    </row>
    <row r="313">
      <c r="H313" s="379"/>
      <c r="O313" s="4"/>
      <c r="P313" s="4"/>
      <c r="Q313" s="4"/>
      <c r="R313" s="4"/>
    </row>
    <row r="314">
      <c r="H314" s="379"/>
      <c r="O314" s="4"/>
      <c r="P314" s="4"/>
      <c r="Q314" s="4"/>
      <c r="R314" s="4"/>
    </row>
    <row r="315">
      <c r="H315" s="379"/>
      <c r="O315" s="4"/>
      <c r="P315" s="4"/>
      <c r="Q315" s="4"/>
      <c r="R315" s="4"/>
    </row>
    <row r="316">
      <c r="H316" s="379"/>
      <c r="O316" s="4"/>
      <c r="P316" s="4"/>
      <c r="Q316" s="4"/>
      <c r="R316" s="4"/>
    </row>
    <row r="317">
      <c r="H317" s="379"/>
      <c r="O317" s="4"/>
      <c r="P317" s="4"/>
      <c r="Q317" s="4"/>
      <c r="R317" s="4"/>
    </row>
    <row r="318">
      <c r="H318" s="379"/>
      <c r="O318" s="4"/>
      <c r="P318" s="4"/>
      <c r="Q318" s="4"/>
      <c r="R318" s="4"/>
    </row>
    <row r="319">
      <c r="H319" s="379"/>
      <c r="O319" s="4"/>
      <c r="P319" s="4"/>
      <c r="Q319" s="4"/>
      <c r="R319" s="4"/>
    </row>
    <row r="320">
      <c r="H320" s="379"/>
      <c r="O320" s="4"/>
      <c r="P320" s="4"/>
      <c r="Q320" s="4"/>
      <c r="R320" s="4"/>
    </row>
    <row r="321">
      <c r="H321" s="379"/>
      <c r="O321" s="4"/>
      <c r="P321" s="4"/>
      <c r="Q321" s="4"/>
      <c r="R321" s="4"/>
    </row>
    <row r="322">
      <c r="H322" s="379"/>
      <c r="O322" s="4"/>
      <c r="P322" s="4"/>
      <c r="Q322" s="4"/>
      <c r="R322" s="4"/>
    </row>
    <row r="323">
      <c r="H323" s="379"/>
      <c r="O323" s="4"/>
      <c r="P323" s="4"/>
      <c r="Q323" s="4"/>
      <c r="R323" s="4"/>
    </row>
    <row r="324">
      <c r="H324" s="379"/>
      <c r="O324" s="4"/>
      <c r="P324" s="4"/>
      <c r="Q324" s="4"/>
      <c r="R324" s="4"/>
    </row>
    <row r="325">
      <c r="H325" s="379"/>
      <c r="O325" s="4"/>
      <c r="P325" s="4"/>
      <c r="Q325" s="4"/>
      <c r="R325" s="4"/>
    </row>
    <row r="326">
      <c r="H326" s="379"/>
      <c r="O326" s="4"/>
      <c r="P326" s="4"/>
      <c r="Q326" s="4"/>
      <c r="R326" s="4"/>
    </row>
    <row r="327">
      <c r="H327" s="379"/>
      <c r="O327" s="4"/>
      <c r="P327" s="4"/>
      <c r="Q327" s="4"/>
      <c r="R327" s="4"/>
    </row>
    <row r="328">
      <c r="H328" s="379"/>
      <c r="O328" s="4"/>
      <c r="P328" s="4"/>
      <c r="Q328" s="4"/>
      <c r="R328" s="4"/>
    </row>
    <row r="329">
      <c r="H329" s="379"/>
      <c r="O329" s="4"/>
      <c r="P329" s="4"/>
      <c r="Q329" s="4"/>
      <c r="R329" s="4"/>
    </row>
    <row r="330">
      <c r="H330" s="379"/>
      <c r="O330" s="4"/>
      <c r="P330" s="4"/>
      <c r="Q330" s="4"/>
      <c r="R330" s="4"/>
    </row>
    <row r="331">
      <c r="H331" s="379"/>
      <c r="O331" s="4"/>
      <c r="P331" s="4"/>
      <c r="Q331" s="4"/>
      <c r="R331" s="4"/>
    </row>
    <row r="332">
      <c r="H332" s="379"/>
      <c r="O332" s="4"/>
      <c r="P332" s="4"/>
      <c r="Q332" s="4"/>
      <c r="R332" s="4"/>
    </row>
    <row r="333">
      <c r="H333" s="379"/>
      <c r="O333" s="4"/>
      <c r="P333" s="4"/>
      <c r="Q333" s="4"/>
      <c r="R333" s="4"/>
    </row>
    <row r="334">
      <c r="H334" s="379"/>
      <c r="O334" s="4"/>
      <c r="P334" s="4"/>
      <c r="Q334" s="4"/>
      <c r="R334" s="4"/>
    </row>
    <row r="335">
      <c r="H335" s="379"/>
      <c r="O335" s="4"/>
      <c r="P335" s="4"/>
      <c r="Q335" s="4"/>
      <c r="R335" s="4"/>
    </row>
    <row r="336">
      <c r="H336" s="379"/>
      <c r="O336" s="4"/>
      <c r="P336" s="4"/>
      <c r="Q336" s="4"/>
      <c r="R336" s="4"/>
    </row>
    <row r="337">
      <c r="H337" s="379"/>
      <c r="O337" s="4"/>
      <c r="P337" s="4"/>
      <c r="Q337" s="4"/>
      <c r="R337" s="4"/>
    </row>
    <row r="338">
      <c r="H338" s="379"/>
      <c r="O338" s="4"/>
      <c r="P338" s="4"/>
      <c r="Q338" s="4"/>
      <c r="R338" s="4"/>
    </row>
    <row r="339">
      <c r="H339" s="379"/>
      <c r="O339" s="4"/>
      <c r="P339" s="4"/>
      <c r="Q339" s="4"/>
      <c r="R339" s="4"/>
    </row>
    <row r="340">
      <c r="H340" s="379"/>
      <c r="O340" s="4"/>
      <c r="P340" s="4"/>
      <c r="Q340" s="4"/>
      <c r="R340" s="4"/>
    </row>
    <row r="341">
      <c r="H341" s="379"/>
      <c r="O341" s="4"/>
      <c r="P341" s="4"/>
      <c r="Q341" s="4"/>
      <c r="R341" s="4"/>
    </row>
    <row r="342">
      <c r="H342" s="379"/>
      <c r="O342" s="4"/>
      <c r="P342" s="4"/>
      <c r="Q342" s="4"/>
      <c r="R342" s="4"/>
    </row>
    <row r="343">
      <c r="H343" s="379"/>
      <c r="O343" s="4"/>
      <c r="P343" s="4"/>
      <c r="Q343" s="4"/>
      <c r="R343" s="4"/>
    </row>
    <row r="344">
      <c r="H344" s="379"/>
      <c r="O344" s="4"/>
      <c r="P344" s="4"/>
      <c r="Q344" s="4"/>
      <c r="R344" s="4"/>
    </row>
    <row r="345">
      <c r="H345" s="379"/>
      <c r="O345" s="4"/>
      <c r="P345" s="4"/>
      <c r="Q345" s="4"/>
      <c r="R345" s="4"/>
    </row>
    <row r="346">
      <c r="H346" s="379"/>
      <c r="O346" s="4"/>
      <c r="P346" s="4"/>
      <c r="Q346" s="4"/>
      <c r="R346" s="4"/>
    </row>
    <row r="347">
      <c r="H347" s="379"/>
      <c r="O347" s="4"/>
      <c r="P347" s="4"/>
      <c r="Q347" s="4"/>
      <c r="R347" s="4"/>
    </row>
    <row r="348">
      <c r="H348" s="379"/>
      <c r="O348" s="4"/>
      <c r="P348" s="4"/>
      <c r="Q348" s="4"/>
      <c r="R348" s="4"/>
    </row>
    <row r="349">
      <c r="H349" s="379"/>
      <c r="O349" s="4"/>
      <c r="P349" s="4"/>
      <c r="Q349" s="4"/>
      <c r="R349" s="4"/>
    </row>
    <row r="350">
      <c r="H350" s="379"/>
      <c r="O350" s="4"/>
      <c r="P350" s="4"/>
      <c r="Q350" s="4"/>
      <c r="R350" s="4"/>
    </row>
    <row r="351">
      <c r="H351" s="379"/>
      <c r="O351" s="4"/>
      <c r="P351" s="4"/>
      <c r="Q351" s="4"/>
      <c r="R351" s="4"/>
    </row>
    <row r="352">
      <c r="H352" s="379"/>
      <c r="O352" s="4"/>
      <c r="P352" s="4"/>
      <c r="Q352" s="4"/>
      <c r="R352" s="4"/>
    </row>
    <row r="353">
      <c r="H353" s="379"/>
      <c r="O353" s="4"/>
      <c r="P353" s="4"/>
      <c r="Q353" s="4"/>
      <c r="R353" s="4"/>
    </row>
    <row r="354">
      <c r="H354" s="379"/>
      <c r="O354" s="4"/>
      <c r="P354" s="4"/>
      <c r="Q354" s="4"/>
      <c r="R354" s="4"/>
    </row>
    <row r="355">
      <c r="H355" s="379"/>
      <c r="O355" s="4"/>
      <c r="P355" s="4"/>
      <c r="Q355" s="4"/>
      <c r="R355" s="4"/>
    </row>
    <row r="356">
      <c r="H356" s="379"/>
      <c r="O356" s="4"/>
      <c r="P356" s="4"/>
      <c r="Q356" s="4"/>
      <c r="R356" s="4"/>
    </row>
    <row r="357">
      <c r="H357" s="379"/>
      <c r="O357" s="4"/>
      <c r="P357" s="4"/>
      <c r="Q357" s="4"/>
      <c r="R357" s="4"/>
    </row>
    <row r="358">
      <c r="H358" s="379"/>
      <c r="O358" s="4"/>
      <c r="P358" s="4"/>
      <c r="Q358" s="4"/>
      <c r="R358" s="4"/>
    </row>
    <row r="359">
      <c r="H359" s="379"/>
      <c r="O359" s="4"/>
      <c r="P359" s="4"/>
      <c r="Q359" s="4"/>
      <c r="R359" s="4"/>
    </row>
    <row r="360">
      <c r="H360" s="379"/>
      <c r="O360" s="4"/>
      <c r="P360" s="4"/>
      <c r="Q360" s="4"/>
      <c r="R360" s="4"/>
    </row>
    <row r="361">
      <c r="H361" s="379"/>
      <c r="O361" s="4"/>
      <c r="P361" s="4"/>
      <c r="Q361" s="4"/>
      <c r="R361" s="4"/>
    </row>
    <row r="362">
      <c r="H362" s="379"/>
      <c r="O362" s="4"/>
      <c r="P362" s="4"/>
      <c r="Q362" s="4"/>
      <c r="R362" s="4"/>
    </row>
    <row r="363">
      <c r="H363" s="379"/>
      <c r="O363" s="4"/>
      <c r="P363" s="4"/>
      <c r="Q363" s="4"/>
      <c r="R363" s="4"/>
    </row>
    <row r="364">
      <c r="H364" s="379"/>
      <c r="O364" s="4"/>
      <c r="P364" s="4"/>
      <c r="Q364" s="4"/>
      <c r="R364" s="4"/>
    </row>
    <row r="365">
      <c r="H365" s="379"/>
      <c r="O365" s="4"/>
      <c r="P365" s="4"/>
      <c r="Q365" s="4"/>
      <c r="R365" s="4"/>
    </row>
    <row r="366">
      <c r="H366" s="379"/>
      <c r="O366" s="4"/>
      <c r="P366" s="4"/>
      <c r="Q366" s="4"/>
      <c r="R366" s="4"/>
    </row>
    <row r="367">
      <c r="H367" s="379"/>
      <c r="O367" s="4"/>
      <c r="P367" s="4"/>
      <c r="Q367" s="4"/>
      <c r="R367" s="4"/>
    </row>
    <row r="368">
      <c r="H368" s="379"/>
      <c r="O368" s="4"/>
      <c r="P368" s="4"/>
      <c r="Q368" s="4"/>
      <c r="R368" s="4"/>
    </row>
    <row r="369">
      <c r="H369" s="379"/>
      <c r="O369" s="4"/>
      <c r="P369" s="4"/>
      <c r="Q369" s="4"/>
      <c r="R369" s="4"/>
    </row>
    <row r="370">
      <c r="H370" s="379"/>
      <c r="O370" s="4"/>
      <c r="P370" s="4"/>
      <c r="Q370" s="4"/>
      <c r="R370" s="4"/>
    </row>
    <row r="371">
      <c r="H371" s="379"/>
      <c r="O371" s="4"/>
      <c r="P371" s="4"/>
      <c r="Q371" s="4"/>
      <c r="R371" s="4"/>
    </row>
    <row r="372">
      <c r="H372" s="379"/>
      <c r="O372" s="4"/>
      <c r="P372" s="4"/>
      <c r="Q372" s="4"/>
      <c r="R372" s="4"/>
    </row>
    <row r="373">
      <c r="H373" s="379"/>
      <c r="O373" s="4"/>
      <c r="P373" s="4"/>
      <c r="Q373" s="4"/>
      <c r="R373" s="4"/>
    </row>
    <row r="374">
      <c r="H374" s="379"/>
      <c r="O374" s="4"/>
      <c r="P374" s="4"/>
      <c r="Q374" s="4"/>
      <c r="R374" s="4"/>
    </row>
    <row r="375">
      <c r="H375" s="379"/>
      <c r="O375" s="4"/>
      <c r="P375" s="4"/>
      <c r="Q375" s="4"/>
      <c r="R375" s="4"/>
    </row>
    <row r="376">
      <c r="H376" s="379"/>
      <c r="O376" s="4"/>
      <c r="P376" s="4"/>
      <c r="Q376" s="4"/>
      <c r="R376" s="4"/>
    </row>
    <row r="377">
      <c r="H377" s="379"/>
      <c r="O377" s="4"/>
      <c r="P377" s="4"/>
      <c r="Q377" s="4"/>
      <c r="R377" s="4"/>
    </row>
    <row r="378">
      <c r="H378" s="379"/>
      <c r="O378" s="4"/>
      <c r="P378" s="4"/>
      <c r="Q378" s="4"/>
      <c r="R378" s="4"/>
    </row>
    <row r="379">
      <c r="H379" s="379"/>
      <c r="O379" s="4"/>
      <c r="P379" s="4"/>
      <c r="Q379" s="4"/>
      <c r="R379" s="4"/>
    </row>
    <row r="380">
      <c r="H380" s="379"/>
      <c r="O380" s="4"/>
      <c r="P380" s="4"/>
      <c r="Q380" s="4"/>
      <c r="R380" s="4"/>
    </row>
    <row r="381">
      <c r="H381" s="379"/>
      <c r="O381" s="4"/>
      <c r="P381" s="4"/>
      <c r="Q381" s="4"/>
      <c r="R381" s="4"/>
    </row>
    <row r="382">
      <c r="H382" s="379"/>
      <c r="O382" s="4"/>
      <c r="P382" s="4"/>
      <c r="Q382" s="4"/>
      <c r="R382" s="4"/>
    </row>
    <row r="383">
      <c r="H383" s="379"/>
      <c r="O383" s="4"/>
      <c r="P383" s="4"/>
      <c r="Q383" s="4"/>
      <c r="R383" s="4"/>
    </row>
    <row r="384">
      <c r="H384" s="379"/>
      <c r="O384" s="4"/>
      <c r="P384" s="4"/>
      <c r="Q384" s="4"/>
      <c r="R384" s="4"/>
    </row>
    <row r="385">
      <c r="H385" s="379"/>
      <c r="O385" s="4"/>
      <c r="P385" s="4"/>
      <c r="Q385" s="4"/>
      <c r="R385" s="4"/>
    </row>
    <row r="386">
      <c r="H386" s="379"/>
      <c r="O386" s="4"/>
      <c r="P386" s="4"/>
      <c r="Q386" s="4"/>
      <c r="R386" s="4"/>
    </row>
    <row r="387">
      <c r="H387" s="379"/>
      <c r="O387" s="4"/>
      <c r="P387" s="4"/>
      <c r="Q387" s="4"/>
      <c r="R387" s="4"/>
    </row>
    <row r="388">
      <c r="H388" s="379"/>
      <c r="O388" s="4"/>
      <c r="P388" s="4"/>
      <c r="Q388" s="4"/>
      <c r="R388" s="4"/>
    </row>
    <row r="389">
      <c r="H389" s="379"/>
      <c r="O389" s="4"/>
      <c r="P389" s="4"/>
      <c r="Q389" s="4"/>
      <c r="R389" s="4"/>
    </row>
    <row r="390">
      <c r="H390" s="379"/>
      <c r="O390" s="4"/>
      <c r="P390" s="4"/>
      <c r="Q390" s="4"/>
      <c r="R390" s="4"/>
    </row>
    <row r="391">
      <c r="H391" s="379"/>
      <c r="O391" s="4"/>
      <c r="P391" s="4"/>
      <c r="Q391" s="4"/>
      <c r="R391" s="4"/>
    </row>
    <row r="392">
      <c r="H392" s="379"/>
      <c r="O392" s="4"/>
      <c r="P392" s="4"/>
      <c r="Q392" s="4"/>
      <c r="R392" s="4"/>
    </row>
    <row r="393">
      <c r="H393" s="379"/>
      <c r="O393" s="4"/>
      <c r="P393" s="4"/>
      <c r="Q393" s="4"/>
      <c r="R393" s="4"/>
    </row>
    <row r="394">
      <c r="H394" s="379"/>
      <c r="O394" s="4"/>
      <c r="P394" s="4"/>
      <c r="Q394" s="4"/>
      <c r="R394" s="4"/>
    </row>
    <row r="395">
      <c r="H395" s="379"/>
      <c r="O395" s="4"/>
      <c r="P395" s="4"/>
      <c r="Q395" s="4"/>
      <c r="R395" s="4"/>
    </row>
    <row r="396">
      <c r="H396" s="379"/>
      <c r="O396" s="4"/>
      <c r="P396" s="4"/>
      <c r="Q396" s="4"/>
      <c r="R396" s="4"/>
    </row>
    <row r="397">
      <c r="H397" s="379"/>
      <c r="O397" s="4"/>
      <c r="P397" s="4"/>
      <c r="Q397" s="4"/>
      <c r="R397" s="4"/>
    </row>
    <row r="398">
      <c r="H398" s="379"/>
      <c r="O398" s="4"/>
      <c r="P398" s="4"/>
      <c r="Q398" s="4"/>
      <c r="R398" s="4"/>
    </row>
    <row r="399">
      <c r="H399" s="379"/>
      <c r="O399" s="4"/>
      <c r="P399" s="4"/>
      <c r="Q399" s="4"/>
      <c r="R399" s="4"/>
    </row>
    <row r="400">
      <c r="H400" s="379"/>
      <c r="O400" s="4"/>
      <c r="P400" s="4"/>
      <c r="Q400" s="4"/>
      <c r="R400" s="4"/>
    </row>
    <row r="401">
      <c r="H401" s="379"/>
      <c r="O401" s="4"/>
      <c r="P401" s="4"/>
      <c r="Q401" s="4"/>
      <c r="R401" s="4"/>
    </row>
    <row r="402">
      <c r="H402" s="379"/>
      <c r="O402" s="4"/>
      <c r="P402" s="4"/>
      <c r="Q402" s="4"/>
      <c r="R402" s="4"/>
    </row>
    <row r="403">
      <c r="H403" s="379"/>
      <c r="O403" s="4"/>
      <c r="P403" s="4"/>
      <c r="Q403" s="4"/>
      <c r="R403" s="4"/>
    </row>
    <row r="404">
      <c r="H404" s="379"/>
      <c r="O404" s="4"/>
      <c r="P404" s="4"/>
      <c r="Q404" s="4"/>
      <c r="R404" s="4"/>
    </row>
    <row r="405">
      <c r="H405" s="379"/>
      <c r="O405" s="4"/>
      <c r="P405" s="4"/>
      <c r="Q405" s="4"/>
      <c r="R405" s="4"/>
    </row>
    <row r="406">
      <c r="H406" s="379"/>
      <c r="O406" s="4"/>
      <c r="P406" s="4"/>
      <c r="Q406" s="4"/>
      <c r="R406" s="4"/>
    </row>
    <row r="407">
      <c r="H407" s="379"/>
      <c r="O407" s="4"/>
      <c r="P407" s="4"/>
      <c r="Q407" s="4"/>
      <c r="R407" s="4"/>
    </row>
    <row r="408">
      <c r="H408" s="379"/>
      <c r="O408" s="4"/>
      <c r="P408" s="4"/>
      <c r="Q408" s="4"/>
      <c r="R408" s="4"/>
    </row>
    <row r="409">
      <c r="H409" s="379"/>
      <c r="O409" s="4"/>
      <c r="P409" s="4"/>
      <c r="Q409" s="4"/>
      <c r="R409" s="4"/>
    </row>
    <row r="410">
      <c r="H410" s="379"/>
      <c r="O410" s="4"/>
      <c r="P410" s="4"/>
      <c r="Q410" s="4"/>
      <c r="R410" s="4"/>
    </row>
    <row r="411">
      <c r="H411" s="379"/>
      <c r="O411" s="4"/>
      <c r="P411" s="4"/>
      <c r="Q411" s="4"/>
      <c r="R411" s="4"/>
    </row>
    <row r="412">
      <c r="H412" s="379"/>
      <c r="O412" s="4"/>
      <c r="P412" s="4"/>
      <c r="Q412" s="4"/>
      <c r="R412" s="4"/>
    </row>
    <row r="413">
      <c r="H413" s="379"/>
      <c r="O413" s="4"/>
      <c r="P413" s="4"/>
      <c r="Q413" s="4"/>
      <c r="R413" s="4"/>
    </row>
    <row r="414">
      <c r="H414" s="379"/>
      <c r="O414" s="4"/>
      <c r="P414" s="4"/>
      <c r="Q414" s="4"/>
      <c r="R414" s="4"/>
    </row>
    <row r="415">
      <c r="H415" s="379"/>
      <c r="O415" s="4"/>
      <c r="P415" s="4"/>
      <c r="Q415" s="4"/>
      <c r="R415" s="4"/>
    </row>
    <row r="416">
      <c r="H416" s="379"/>
      <c r="O416" s="4"/>
      <c r="P416" s="4"/>
      <c r="Q416" s="4"/>
      <c r="R416" s="4"/>
    </row>
    <row r="417">
      <c r="H417" s="379"/>
      <c r="O417" s="4"/>
      <c r="P417" s="4"/>
      <c r="Q417" s="4"/>
      <c r="R417" s="4"/>
    </row>
    <row r="418">
      <c r="H418" s="379"/>
      <c r="O418" s="4"/>
      <c r="P418" s="4"/>
      <c r="Q418" s="4"/>
      <c r="R418" s="4"/>
    </row>
    <row r="419">
      <c r="H419" s="379"/>
      <c r="O419" s="4"/>
      <c r="P419" s="4"/>
      <c r="Q419" s="4"/>
      <c r="R419" s="4"/>
    </row>
    <row r="420">
      <c r="H420" s="379"/>
      <c r="O420" s="4"/>
      <c r="P420" s="4"/>
      <c r="Q420" s="4"/>
      <c r="R420" s="4"/>
    </row>
    <row r="421">
      <c r="H421" s="379"/>
      <c r="O421" s="4"/>
      <c r="P421" s="4"/>
      <c r="Q421" s="4"/>
      <c r="R421" s="4"/>
    </row>
    <row r="422">
      <c r="H422" s="379"/>
      <c r="O422" s="4"/>
      <c r="P422" s="4"/>
      <c r="Q422" s="4"/>
      <c r="R422" s="4"/>
    </row>
    <row r="423">
      <c r="H423" s="379"/>
      <c r="O423" s="4"/>
      <c r="P423" s="4"/>
      <c r="Q423" s="4"/>
      <c r="R423" s="4"/>
    </row>
    <row r="424">
      <c r="H424" s="379"/>
      <c r="O424" s="4"/>
      <c r="P424" s="4"/>
      <c r="Q424" s="4"/>
      <c r="R424" s="4"/>
    </row>
    <row r="425">
      <c r="H425" s="379"/>
      <c r="O425" s="4"/>
      <c r="P425" s="4"/>
      <c r="Q425" s="4"/>
      <c r="R425" s="4"/>
    </row>
    <row r="426">
      <c r="H426" s="379"/>
      <c r="O426" s="4"/>
      <c r="P426" s="4"/>
      <c r="Q426" s="4"/>
      <c r="R426" s="4"/>
    </row>
    <row r="427">
      <c r="H427" s="379"/>
      <c r="O427" s="4"/>
      <c r="P427" s="4"/>
      <c r="Q427" s="4"/>
      <c r="R427" s="4"/>
    </row>
    <row r="428">
      <c r="H428" s="379"/>
      <c r="O428" s="4"/>
      <c r="P428" s="4"/>
      <c r="Q428" s="4"/>
      <c r="R428" s="4"/>
    </row>
    <row r="429">
      <c r="H429" s="379"/>
      <c r="O429" s="4"/>
      <c r="P429" s="4"/>
      <c r="Q429" s="4"/>
      <c r="R429" s="4"/>
    </row>
    <row r="430">
      <c r="H430" s="379"/>
      <c r="O430" s="4"/>
      <c r="P430" s="4"/>
      <c r="Q430" s="4"/>
      <c r="R430" s="4"/>
    </row>
    <row r="431">
      <c r="H431" s="379"/>
      <c r="O431" s="4"/>
      <c r="P431" s="4"/>
      <c r="Q431" s="4"/>
      <c r="R431" s="4"/>
    </row>
    <row r="432">
      <c r="H432" s="379"/>
      <c r="O432" s="4"/>
      <c r="P432" s="4"/>
      <c r="Q432" s="4"/>
      <c r="R432" s="4"/>
    </row>
    <row r="433">
      <c r="H433" s="379"/>
      <c r="O433" s="4"/>
      <c r="P433" s="4"/>
      <c r="Q433" s="4"/>
      <c r="R433" s="4"/>
    </row>
    <row r="434">
      <c r="H434" s="379"/>
      <c r="O434" s="4"/>
      <c r="P434" s="4"/>
      <c r="Q434" s="4"/>
      <c r="R434" s="4"/>
    </row>
    <row r="435">
      <c r="H435" s="379"/>
      <c r="O435" s="4"/>
      <c r="P435" s="4"/>
      <c r="Q435" s="4"/>
      <c r="R435" s="4"/>
    </row>
    <row r="436">
      <c r="H436" s="379"/>
      <c r="O436" s="4"/>
      <c r="P436" s="4"/>
      <c r="Q436" s="4"/>
      <c r="R436" s="4"/>
    </row>
    <row r="437">
      <c r="H437" s="379"/>
      <c r="O437" s="4"/>
      <c r="P437" s="4"/>
      <c r="Q437" s="4"/>
      <c r="R437" s="4"/>
    </row>
    <row r="438">
      <c r="H438" s="379"/>
      <c r="O438" s="4"/>
      <c r="P438" s="4"/>
      <c r="Q438" s="4"/>
      <c r="R438" s="4"/>
    </row>
    <row r="439">
      <c r="H439" s="379"/>
      <c r="O439" s="4"/>
      <c r="P439" s="4"/>
      <c r="Q439" s="4"/>
      <c r="R439" s="4"/>
    </row>
    <row r="440">
      <c r="H440" s="379"/>
      <c r="O440" s="4"/>
      <c r="P440" s="4"/>
      <c r="Q440" s="4"/>
      <c r="R440" s="4"/>
    </row>
    <row r="441">
      <c r="H441" s="379"/>
      <c r="O441" s="4"/>
      <c r="P441" s="4"/>
      <c r="Q441" s="4"/>
      <c r="R441" s="4"/>
    </row>
    <row r="442">
      <c r="H442" s="379"/>
      <c r="O442" s="4"/>
      <c r="P442" s="4"/>
      <c r="Q442" s="4"/>
      <c r="R442" s="4"/>
    </row>
    <row r="443">
      <c r="H443" s="379"/>
      <c r="O443" s="4"/>
      <c r="P443" s="4"/>
      <c r="Q443" s="4"/>
      <c r="R443" s="4"/>
    </row>
    <row r="444">
      <c r="H444" s="379"/>
      <c r="O444" s="4"/>
      <c r="P444" s="4"/>
      <c r="Q444" s="4"/>
      <c r="R444" s="4"/>
    </row>
    <row r="445">
      <c r="H445" s="379"/>
      <c r="O445" s="4"/>
      <c r="P445" s="4"/>
      <c r="Q445" s="4"/>
      <c r="R445" s="4"/>
    </row>
    <row r="446">
      <c r="H446" s="379"/>
      <c r="O446" s="4"/>
      <c r="P446" s="4"/>
      <c r="Q446" s="4"/>
      <c r="R446" s="4"/>
    </row>
    <row r="447">
      <c r="H447" s="379"/>
      <c r="O447" s="4"/>
      <c r="P447" s="4"/>
      <c r="Q447" s="4"/>
      <c r="R447" s="4"/>
    </row>
    <row r="448">
      <c r="H448" s="379"/>
      <c r="O448" s="4"/>
      <c r="P448" s="4"/>
      <c r="Q448" s="4"/>
      <c r="R448" s="4"/>
    </row>
    <row r="449">
      <c r="H449" s="379"/>
      <c r="O449" s="4"/>
      <c r="P449" s="4"/>
      <c r="Q449" s="4"/>
      <c r="R449" s="4"/>
    </row>
    <row r="450">
      <c r="H450" s="379"/>
      <c r="O450" s="4"/>
      <c r="P450" s="4"/>
      <c r="Q450" s="4"/>
      <c r="R450" s="4"/>
    </row>
    <row r="451">
      <c r="H451" s="379"/>
      <c r="O451" s="4"/>
      <c r="P451" s="4"/>
      <c r="Q451" s="4"/>
      <c r="R451" s="4"/>
    </row>
    <row r="452">
      <c r="H452" s="379"/>
      <c r="O452" s="4"/>
      <c r="P452" s="4"/>
      <c r="Q452" s="4"/>
      <c r="R452" s="4"/>
    </row>
    <row r="453">
      <c r="H453" s="379"/>
      <c r="O453" s="4"/>
      <c r="P453" s="4"/>
      <c r="Q453" s="4"/>
      <c r="R453" s="4"/>
    </row>
    <row r="454">
      <c r="H454" s="379"/>
      <c r="O454" s="4"/>
      <c r="P454" s="4"/>
      <c r="Q454" s="4"/>
      <c r="R454" s="4"/>
    </row>
    <row r="455">
      <c r="H455" s="379"/>
      <c r="O455" s="4"/>
      <c r="P455" s="4"/>
      <c r="Q455" s="4"/>
      <c r="R455" s="4"/>
    </row>
    <row r="456">
      <c r="H456" s="379"/>
      <c r="O456" s="4"/>
      <c r="P456" s="4"/>
      <c r="Q456" s="4"/>
      <c r="R456" s="4"/>
    </row>
    <row r="457">
      <c r="H457" s="379"/>
      <c r="O457" s="4"/>
      <c r="P457" s="4"/>
      <c r="Q457" s="4"/>
      <c r="R457" s="4"/>
    </row>
    <row r="458">
      <c r="H458" s="379"/>
      <c r="O458" s="4"/>
      <c r="P458" s="4"/>
      <c r="Q458" s="4"/>
      <c r="R458" s="4"/>
    </row>
    <row r="459">
      <c r="H459" s="379"/>
      <c r="O459" s="4"/>
      <c r="P459" s="4"/>
      <c r="Q459" s="4"/>
      <c r="R459" s="4"/>
    </row>
    <row r="460">
      <c r="H460" s="379"/>
      <c r="O460" s="4"/>
      <c r="P460" s="4"/>
      <c r="Q460" s="4"/>
      <c r="R460" s="4"/>
    </row>
    <row r="461">
      <c r="H461" s="379"/>
      <c r="O461" s="4"/>
      <c r="P461" s="4"/>
      <c r="Q461" s="4"/>
      <c r="R461" s="4"/>
    </row>
    <row r="462">
      <c r="H462" s="379"/>
      <c r="O462" s="4"/>
      <c r="P462" s="4"/>
      <c r="Q462" s="4"/>
      <c r="R462" s="4"/>
    </row>
    <row r="463">
      <c r="H463" s="379"/>
      <c r="O463" s="4"/>
      <c r="P463" s="4"/>
      <c r="Q463" s="4"/>
      <c r="R463" s="4"/>
    </row>
    <row r="464">
      <c r="H464" s="379"/>
      <c r="O464" s="4"/>
      <c r="P464" s="4"/>
      <c r="Q464" s="4"/>
      <c r="R464" s="4"/>
    </row>
    <row r="465">
      <c r="H465" s="379"/>
      <c r="O465" s="4"/>
      <c r="P465" s="4"/>
      <c r="Q465" s="4"/>
      <c r="R465" s="4"/>
    </row>
    <row r="466">
      <c r="H466" s="379"/>
      <c r="O466" s="4"/>
      <c r="P466" s="4"/>
      <c r="Q466" s="4"/>
      <c r="R466" s="4"/>
    </row>
    <row r="467">
      <c r="H467" s="379"/>
      <c r="O467" s="4"/>
      <c r="P467" s="4"/>
      <c r="Q467" s="4"/>
      <c r="R467" s="4"/>
    </row>
    <row r="468">
      <c r="H468" s="379"/>
      <c r="O468" s="4"/>
      <c r="P468" s="4"/>
      <c r="Q468" s="4"/>
      <c r="R468" s="4"/>
    </row>
    <row r="469">
      <c r="H469" s="379"/>
      <c r="O469" s="4"/>
      <c r="P469" s="4"/>
      <c r="Q469" s="4"/>
      <c r="R469" s="4"/>
    </row>
    <row r="470">
      <c r="H470" s="379"/>
      <c r="O470" s="4"/>
      <c r="P470" s="4"/>
      <c r="Q470" s="4"/>
      <c r="R470" s="4"/>
    </row>
    <row r="471">
      <c r="H471" s="379"/>
      <c r="O471" s="4"/>
      <c r="P471" s="4"/>
      <c r="Q471" s="4"/>
      <c r="R471" s="4"/>
    </row>
    <row r="472">
      <c r="H472" s="379"/>
      <c r="O472" s="4"/>
      <c r="P472" s="4"/>
      <c r="Q472" s="4"/>
      <c r="R472" s="4"/>
    </row>
    <row r="473">
      <c r="H473" s="379"/>
      <c r="O473" s="4"/>
      <c r="P473" s="4"/>
      <c r="Q473" s="4"/>
      <c r="R473" s="4"/>
    </row>
    <row r="474">
      <c r="H474" s="379"/>
      <c r="O474" s="4"/>
      <c r="P474" s="4"/>
      <c r="Q474" s="4"/>
      <c r="R474" s="4"/>
    </row>
    <row r="475">
      <c r="H475" s="379"/>
      <c r="O475" s="4"/>
      <c r="P475" s="4"/>
      <c r="Q475" s="4"/>
      <c r="R475" s="4"/>
    </row>
    <row r="476">
      <c r="H476" s="379"/>
      <c r="O476" s="4"/>
      <c r="P476" s="4"/>
      <c r="Q476" s="4"/>
      <c r="R476" s="4"/>
    </row>
    <row r="477">
      <c r="H477" s="379"/>
      <c r="O477" s="4"/>
      <c r="P477" s="4"/>
      <c r="Q477" s="4"/>
      <c r="R477" s="4"/>
    </row>
    <row r="478">
      <c r="H478" s="379"/>
      <c r="O478" s="4"/>
      <c r="P478" s="4"/>
      <c r="Q478" s="4"/>
      <c r="R478" s="4"/>
    </row>
    <row r="479">
      <c r="H479" s="379"/>
      <c r="O479" s="4"/>
      <c r="P479" s="4"/>
      <c r="Q479" s="4"/>
      <c r="R479" s="4"/>
    </row>
    <row r="480">
      <c r="H480" s="379"/>
      <c r="O480" s="4"/>
      <c r="P480" s="4"/>
      <c r="Q480" s="4"/>
      <c r="R480" s="4"/>
    </row>
    <row r="481">
      <c r="H481" s="379"/>
      <c r="O481" s="4"/>
      <c r="P481" s="4"/>
      <c r="Q481" s="4"/>
      <c r="R481" s="4"/>
    </row>
    <row r="482">
      <c r="H482" s="379"/>
      <c r="O482" s="4"/>
      <c r="P482" s="4"/>
      <c r="Q482" s="4"/>
      <c r="R482" s="4"/>
    </row>
    <row r="483">
      <c r="H483" s="379"/>
      <c r="O483" s="4"/>
      <c r="P483" s="4"/>
      <c r="Q483" s="4"/>
      <c r="R483" s="4"/>
    </row>
    <row r="484">
      <c r="H484" s="379"/>
      <c r="O484" s="4"/>
      <c r="P484" s="4"/>
      <c r="Q484" s="4"/>
      <c r="R484" s="4"/>
    </row>
    <row r="485">
      <c r="H485" s="379"/>
      <c r="O485" s="4"/>
      <c r="P485" s="4"/>
      <c r="Q485" s="4"/>
      <c r="R485" s="4"/>
    </row>
    <row r="486">
      <c r="H486" s="379"/>
      <c r="O486" s="4"/>
      <c r="P486" s="4"/>
      <c r="Q486" s="4"/>
      <c r="R486" s="4"/>
    </row>
    <row r="487">
      <c r="H487" s="379"/>
      <c r="O487" s="4"/>
      <c r="P487" s="4"/>
      <c r="Q487" s="4"/>
      <c r="R487" s="4"/>
    </row>
    <row r="488">
      <c r="H488" s="379"/>
      <c r="O488" s="4"/>
      <c r="P488" s="4"/>
      <c r="Q488" s="4"/>
      <c r="R488" s="4"/>
    </row>
    <row r="489">
      <c r="H489" s="379"/>
      <c r="O489" s="4"/>
      <c r="P489" s="4"/>
      <c r="Q489" s="4"/>
      <c r="R489" s="4"/>
    </row>
    <row r="490">
      <c r="H490" s="379"/>
      <c r="O490" s="4"/>
      <c r="P490" s="4"/>
      <c r="Q490" s="4"/>
      <c r="R490" s="4"/>
    </row>
    <row r="491">
      <c r="H491" s="379"/>
      <c r="O491" s="4"/>
      <c r="P491" s="4"/>
      <c r="Q491" s="4"/>
      <c r="R491" s="4"/>
    </row>
    <row r="492">
      <c r="H492" s="379"/>
      <c r="O492" s="4"/>
      <c r="P492" s="4"/>
      <c r="Q492" s="4"/>
      <c r="R492" s="4"/>
    </row>
    <row r="493">
      <c r="H493" s="379"/>
      <c r="O493" s="4"/>
      <c r="P493" s="4"/>
      <c r="Q493" s="4"/>
      <c r="R493" s="4"/>
    </row>
    <row r="494">
      <c r="H494" s="379"/>
      <c r="O494" s="4"/>
      <c r="P494" s="4"/>
      <c r="Q494" s="4"/>
      <c r="R494" s="4"/>
    </row>
    <row r="495">
      <c r="H495" s="379"/>
      <c r="O495" s="4"/>
      <c r="P495" s="4"/>
      <c r="Q495" s="4"/>
      <c r="R495" s="4"/>
    </row>
    <row r="496">
      <c r="H496" s="379"/>
      <c r="O496" s="4"/>
      <c r="P496" s="4"/>
      <c r="Q496" s="4"/>
      <c r="R496" s="4"/>
    </row>
    <row r="497">
      <c r="H497" s="379"/>
      <c r="O497" s="4"/>
      <c r="P497" s="4"/>
      <c r="Q497" s="4"/>
      <c r="R497" s="4"/>
    </row>
    <row r="498">
      <c r="H498" s="379"/>
      <c r="O498" s="4"/>
      <c r="P498" s="4"/>
      <c r="Q498" s="4"/>
      <c r="R498" s="4"/>
    </row>
    <row r="499">
      <c r="H499" s="379"/>
      <c r="O499" s="4"/>
      <c r="P499" s="4"/>
      <c r="Q499" s="4"/>
      <c r="R499" s="4"/>
    </row>
    <row r="500">
      <c r="H500" s="379"/>
      <c r="O500" s="4"/>
      <c r="P500" s="4"/>
      <c r="Q500" s="4"/>
      <c r="R500" s="4"/>
    </row>
    <row r="501">
      <c r="H501" s="379"/>
      <c r="O501" s="4"/>
      <c r="P501" s="4"/>
      <c r="Q501" s="4"/>
      <c r="R501" s="4"/>
    </row>
    <row r="502">
      <c r="H502" s="379"/>
      <c r="O502" s="4"/>
      <c r="P502" s="4"/>
      <c r="Q502" s="4"/>
      <c r="R502" s="4"/>
    </row>
    <row r="503">
      <c r="H503" s="379"/>
      <c r="O503" s="4"/>
      <c r="P503" s="4"/>
      <c r="Q503" s="4"/>
      <c r="R503" s="4"/>
    </row>
    <row r="504">
      <c r="H504" s="379"/>
      <c r="O504" s="4"/>
      <c r="P504" s="4"/>
      <c r="Q504" s="4"/>
      <c r="R504" s="4"/>
    </row>
    <row r="505">
      <c r="H505" s="379"/>
      <c r="O505" s="4"/>
      <c r="P505" s="4"/>
      <c r="Q505" s="4"/>
      <c r="R505" s="4"/>
    </row>
    <row r="506">
      <c r="H506" s="379"/>
      <c r="O506" s="4"/>
      <c r="P506" s="4"/>
      <c r="Q506" s="4"/>
      <c r="R506" s="4"/>
    </row>
    <row r="507">
      <c r="H507" s="379"/>
      <c r="O507" s="4"/>
      <c r="P507" s="4"/>
      <c r="Q507" s="4"/>
      <c r="R507" s="4"/>
    </row>
    <row r="508">
      <c r="H508" s="379"/>
      <c r="O508" s="4"/>
      <c r="P508" s="4"/>
      <c r="Q508" s="4"/>
      <c r="R508" s="4"/>
    </row>
    <row r="509">
      <c r="H509" s="379"/>
      <c r="O509" s="4"/>
      <c r="P509" s="4"/>
      <c r="Q509" s="4"/>
      <c r="R509" s="4"/>
    </row>
    <row r="510">
      <c r="H510" s="379"/>
      <c r="O510" s="4"/>
      <c r="P510" s="4"/>
      <c r="Q510" s="4"/>
      <c r="R510" s="4"/>
    </row>
    <row r="511">
      <c r="H511" s="379"/>
      <c r="O511" s="4"/>
      <c r="P511" s="4"/>
      <c r="Q511" s="4"/>
      <c r="R511" s="4"/>
    </row>
    <row r="512">
      <c r="H512" s="379"/>
      <c r="O512" s="4"/>
      <c r="P512" s="4"/>
      <c r="Q512" s="4"/>
      <c r="R512" s="4"/>
    </row>
    <row r="513">
      <c r="H513" s="379"/>
      <c r="O513" s="4"/>
      <c r="P513" s="4"/>
      <c r="Q513" s="4"/>
      <c r="R513" s="4"/>
    </row>
    <row r="514">
      <c r="H514" s="379"/>
      <c r="O514" s="4"/>
      <c r="P514" s="4"/>
      <c r="Q514" s="4"/>
      <c r="R514" s="4"/>
    </row>
    <row r="515">
      <c r="H515" s="379"/>
      <c r="O515" s="4"/>
      <c r="P515" s="4"/>
      <c r="Q515" s="4"/>
      <c r="R515" s="4"/>
    </row>
    <row r="516">
      <c r="H516" s="379"/>
      <c r="O516" s="4"/>
      <c r="P516" s="4"/>
      <c r="Q516" s="4"/>
      <c r="R516" s="4"/>
    </row>
    <row r="517">
      <c r="H517" s="379"/>
      <c r="O517" s="4"/>
      <c r="P517" s="4"/>
      <c r="Q517" s="4"/>
      <c r="R517" s="4"/>
    </row>
    <row r="518">
      <c r="H518" s="379"/>
      <c r="O518" s="4"/>
      <c r="P518" s="4"/>
      <c r="Q518" s="4"/>
      <c r="R518" s="4"/>
    </row>
    <row r="519">
      <c r="H519" s="379"/>
      <c r="O519" s="4"/>
      <c r="P519" s="4"/>
      <c r="Q519" s="4"/>
      <c r="R519" s="4"/>
    </row>
    <row r="520">
      <c r="H520" s="379"/>
      <c r="O520" s="4"/>
      <c r="P520" s="4"/>
      <c r="Q520" s="4"/>
      <c r="R520" s="4"/>
    </row>
    <row r="521">
      <c r="H521" s="379"/>
      <c r="O521" s="4"/>
      <c r="P521" s="4"/>
      <c r="Q521" s="4"/>
      <c r="R521" s="4"/>
    </row>
    <row r="522">
      <c r="H522" s="379"/>
      <c r="O522" s="4"/>
      <c r="P522" s="4"/>
      <c r="Q522" s="4"/>
      <c r="R522" s="4"/>
    </row>
    <row r="523">
      <c r="H523" s="379"/>
      <c r="O523" s="4"/>
      <c r="P523" s="4"/>
      <c r="Q523" s="4"/>
      <c r="R523" s="4"/>
    </row>
    <row r="524">
      <c r="H524" s="379"/>
      <c r="O524" s="4"/>
      <c r="P524" s="4"/>
      <c r="Q524" s="4"/>
      <c r="R524" s="4"/>
    </row>
    <row r="525">
      <c r="H525" s="379"/>
      <c r="O525" s="4"/>
      <c r="P525" s="4"/>
      <c r="Q525" s="4"/>
      <c r="R525" s="4"/>
    </row>
    <row r="526">
      <c r="H526" s="379"/>
      <c r="O526" s="4"/>
      <c r="P526" s="4"/>
      <c r="Q526" s="4"/>
      <c r="R526" s="4"/>
    </row>
    <row r="527">
      <c r="H527" s="379"/>
      <c r="O527" s="4"/>
      <c r="P527" s="4"/>
      <c r="Q527" s="4"/>
      <c r="R527" s="4"/>
    </row>
    <row r="528">
      <c r="H528" s="379"/>
      <c r="O528" s="4"/>
      <c r="P528" s="4"/>
      <c r="Q528" s="4"/>
      <c r="R528" s="4"/>
    </row>
    <row r="529">
      <c r="H529" s="379"/>
      <c r="O529" s="4"/>
      <c r="P529" s="4"/>
      <c r="Q529" s="4"/>
      <c r="R529" s="4"/>
    </row>
    <row r="530">
      <c r="H530" s="379"/>
      <c r="O530" s="4"/>
      <c r="P530" s="4"/>
      <c r="Q530" s="4"/>
      <c r="R530" s="4"/>
    </row>
    <row r="531">
      <c r="H531" s="379"/>
      <c r="O531" s="4"/>
      <c r="P531" s="4"/>
      <c r="Q531" s="4"/>
      <c r="R531" s="4"/>
    </row>
    <row r="532">
      <c r="H532" s="379"/>
      <c r="O532" s="4"/>
      <c r="P532" s="4"/>
      <c r="Q532" s="4"/>
      <c r="R532" s="4"/>
    </row>
    <row r="533">
      <c r="H533" s="379"/>
      <c r="O533" s="4"/>
      <c r="P533" s="4"/>
      <c r="Q533" s="4"/>
      <c r="R533" s="4"/>
    </row>
    <row r="534">
      <c r="H534" s="379"/>
      <c r="O534" s="4"/>
      <c r="P534" s="4"/>
      <c r="Q534" s="4"/>
      <c r="R534" s="4"/>
    </row>
    <row r="535">
      <c r="H535" s="379"/>
      <c r="O535" s="4"/>
      <c r="P535" s="4"/>
      <c r="Q535" s="4"/>
      <c r="R535" s="4"/>
    </row>
    <row r="536">
      <c r="H536" s="379"/>
      <c r="O536" s="4"/>
      <c r="P536" s="4"/>
      <c r="Q536" s="4"/>
      <c r="R536" s="4"/>
    </row>
    <row r="537">
      <c r="H537" s="379"/>
      <c r="O537" s="4"/>
      <c r="P537" s="4"/>
      <c r="Q537" s="4"/>
      <c r="R537" s="4"/>
    </row>
    <row r="538">
      <c r="H538" s="379"/>
      <c r="O538" s="4"/>
      <c r="P538" s="4"/>
      <c r="Q538" s="4"/>
      <c r="R538" s="4"/>
    </row>
    <row r="539">
      <c r="H539" s="379"/>
      <c r="O539" s="4"/>
      <c r="P539" s="4"/>
      <c r="Q539" s="4"/>
      <c r="R539" s="4"/>
    </row>
    <row r="540">
      <c r="H540" s="379"/>
      <c r="O540" s="4"/>
      <c r="P540" s="4"/>
      <c r="Q540" s="4"/>
      <c r="R540" s="4"/>
    </row>
    <row r="541">
      <c r="H541" s="379"/>
      <c r="O541" s="4"/>
      <c r="P541" s="4"/>
      <c r="Q541" s="4"/>
      <c r="R541" s="4"/>
    </row>
    <row r="542">
      <c r="H542" s="379"/>
      <c r="O542" s="4"/>
      <c r="P542" s="4"/>
      <c r="Q542" s="4"/>
      <c r="R542" s="4"/>
    </row>
    <row r="543">
      <c r="H543" s="379"/>
      <c r="O543" s="4"/>
      <c r="P543" s="4"/>
      <c r="Q543" s="4"/>
      <c r="R543" s="4"/>
    </row>
    <row r="544">
      <c r="H544" s="379"/>
      <c r="O544" s="4"/>
      <c r="P544" s="4"/>
      <c r="Q544" s="4"/>
      <c r="R544" s="4"/>
    </row>
    <row r="545">
      <c r="H545" s="379"/>
      <c r="O545" s="4"/>
      <c r="P545" s="4"/>
      <c r="Q545" s="4"/>
      <c r="R545" s="4"/>
    </row>
    <row r="546">
      <c r="H546" s="379"/>
      <c r="O546" s="4"/>
      <c r="P546" s="4"/>
      <c r="Q546" s="4"/>
      <c r="R546" s="4"/>
    </row>
    <row r="547">
      <c r="H547" s="379"/>
      <c r="O547" s="4"/>
      <c r="P547" s="4"/>
      <c r="Q547" s="4"/>
      <c r="R547" s="4"/>
    </row>
    <row r="548">
      <c r="H548" s="379"/>
      <c r="O548" s="4"/>
      <c r="P548" s="4"/>
      <c r="Q548" s="4"/>
      <c r="R548" s="4"/>
    </row>
    <row r="549">
      <c r="H549" s="379"/>
      <c r="O549" s="4"/>
      <c r="P549" s="4"/>
      <c r="Q549" s="4"/>
      <c r="R549" s="4"/>
    </row>
    <row r="550">
      <c r="H550" s="379"/>
      <c r="O550" s="4"/>
      <c r="P550" s="4"/>
      <c r="Q550" s="4"/>
      <c r="R550" s="4"/>
    </row>
    <row r="551">
      <c r="H551" s="379"/>
      <c r="O551" s="4"/>
      <c r="P551" s="4"/>
      <c r="Q551" s="4"/>
      <c r="R551" s="4"/>
    </row>
    <row r="552">
      <c r="H552" s="379"/>
      <c r="O552" s="4"/>
      <c r="P552" s="4"/>
      <c r="Q552" s="4"/>
      <c r="R552" s="4"/>
    </row>
    <row r="553">
      <c r="H553" s="379"/>
      <c r="O553" s="4"/>
      <c r="P553" s="4"/>
      <c r="Q553" s="4"/>
      <c r="R553" s="4"/>
    </row>
    <row r="554">
      <c r="H554" s="379"/>
      <c r="O554" s="4"/>
      <c r="P554" s="4"/>
      <c r="Q554" s="4"/>
      <c r="R554" s="4"/>
    </row>
    <row r="555">
      <c r="H555" s="379"/>
      <c r="O555" s="4"/>
      <c r="P555" s="4"/>
      <c r="Q555" s="4"/>
      <c r="R555" s="4"/>
    </row>
    <row r="556">
      <c r="H556" s="379"/>
      <c r="O556" s="4"/>
      <c r="P556" s="4"/>
      <c r="Q556" s="4"/>
      <c r="R556" s="4"/>
    </row>
    <row r="557">
      <c r="H557" s="379"/>
      <c r="O557" s="4"/>
      <c r="P557" s="4"/>
      <c r="Q557" s="4"/>
      <c r="R557" s="4"/>
    </row>
    <row r="558">
      <c r="H558" s="379"/>
      <c r="O558" s="4"/>
      <c r="P558" s="4"/>
      <c r="Q558" s="4"/>
      <c r="R558" s="4"/>
    </row>
    <row r="559">
      <c r="H559" s="379"/>
      <c r="O559" s="4"/>
      <c r="P559" s="4"/>
      <c r="Q559" s="4"/>
      <c r="R559" s="4"/>
    </row>
    <row r="560">
      <c r="H560" s="379"/>
      <c r="O560" s="4"/>
      <c r="P560" s="4"/>
      <c r="Q560" s="4"/>
      <c r="R560" s="4"/>
    </row>
    <row r="561">
      <c r="H561" s="379"/>
      <c r="O561" s="4"/>
      <c r="P561" s="4"/>
      <c r="Q561" s="4"/>
      <c r="R561" s="4"/>
    </row>
    <row r="562">
      <c r="H562" s="379"/>
      <c r="O562" s="4"/>
      <c r="P562" s="4"/>
      <c r="Q562" s="4"/>
      <c r="R562" s="4"/>
    </row>
    <row r="563">
      <c r="H563" s="379"/>
      <c r="O563" s="4"/>
      <c r="P563" s="4"/>
      <c r="Q563" s="4"/>
      <c r="R563" s="4"/>
    </row>
    <row r="564">
      <c r="H564" s="379"/>
      <c r="O564" s="4"/>
      <c r="P564" s="4"/>
      <c r="Q564" s="4"/>
      <c r="R564" s="4"/>
    </row>
    <row r="565">
      <c r="H565" s="379"/>
      <c r="O565" s="4"/>
      <c r="P565" s="4"/>
      <c r="Q565" s="4"/>
      <c r="R565" s="4"/>
    </row>
    <row r="566">
      <c r="H566" s="379"/>
      <c r="O566" s="4"/>
      <c r="P566" s="4"/>
      <c r="Q566" s="4"/>
      <c r="R566" s="4"/>
    </row>
    <row r="567">
      <c r="H567" s="379"/>
      <c r="O567" s="4"/>
      <c r="P567" s="4"/>
      <c r="Q567" s="4"/>
      <c r="R567" s="4"/>
    </row>
    <row r="568">
      <c r="H568" s="379"/>
      <c r="O568" s="4"/>
      <c r="P568" s="4"/>
      <c r="Q568" s="4"/>
      <c r="R568" s="4"/>
    </row>
    <row r="569">
      <c r="H569" s="379"/>
      <c r="O569" s="4"/>
      <c r="P569" s="4"/>
      <c r="Q569" s="4"/>
      <c r="R569" s="4"/>
    </row>
    <row r="570">
      <c r="H570" s="379"/>
      <c r="O570" s="4"/>
      <c r="P570" s="4"/>
      <c r="Q570" s="4"/>
      <c r="R570" s="4"/>
    </row>
    <row r="571">
      <c r="H571" s="379"/>
      <c r="O571" s="4"/>
      <c r="P571" s="4"/>
      <c r="Q571" s="4"/>
      <c r="R571" s="4"/>
    </row>
    <row r="572">
      <c r="H572" s="379"/>
      <c r="O572" s="4"/>
      <c r="P572" s="4"/>
      <c r="Q572" s="4"/>
      <c r="R572" s="4"/>
    </row>
    <row r="573">
      <c r="H573" s="379"/>
      <c r="O573" s="4"/>
      <c r="P573" s="4"/>
      <c r="Q573" s="4"/>
      <c r="R573" s="4"/>
    </row>
    <row r="574">
      <c r="H574" s="379"/>
      <c r="O574" s="4"/>
      <c r="P574" s="4"/>
      <c r="Q574" s="4"/>
      <c r="R574" s="4"/>
    </row>
    <row r="575">
      <c r="H575" s="379"/>
      <c r="O575" s="4"/>
      <c r="P575" s="4"/>
      <c r="Q575" s="4"/>
      <c r="R575" s="4"/>
    </row>
    <row r="576">
      <c r="H576" s="379"/>
      <c r="O576" s="4"/>
      <c r="P576" s="4"/>
      <c r="Q576" s="4"/>
      <c r="R576" s="4"/>
    </row>
    <row r="577">
      <c r="H577" s="379"/>
      <c r="O577" s="4"/>
      <c r="P577" s="4"/>
      <c r="Q577" s="4"/>
      <c r="R577" s="4"/>
    </row>
    <row r="578">
      <c r="H578" s="379"/>
      <c r="O578" s="4"/>
      <c r="P578" s="4"/>
      <c r="Q578" s="4"/>
      <c r="R578" s="4"/>
    </row>
    <row r="579">
      <c r="H579" s="379"/>
      <c r="O579" s="4"/>
      <c r="P579" s="4"/>
      <c r="Q579" s="4"/>
      <c r="R579" s="4"/>
    </row>
    <row r="580">
      <c r="H580" s="379"/>
      <c r="O580" s="4"/>
      <c r="P580" s="4"/>
      <c r="Q580" s="4"/>
      <c r="R580" s="4"/>
    </row>
    <row r="581">
      <c r="H581" s="379"/>
      <c r="O581" s="4"/>
      <c r="P581" s="4"/>
      <c r="Q581" s="4"/>
      <c r="R581" s="4"/>
    </row>
    <row r="582">
      <c r="H582" s="379"/>
      <c r="O582" s="4"/>
      <c r="P582" s="4"/>
      <c r="Q582" s="4"/>
      <c r="R582" s="4"/>
    </row>
    <row r="583">
      <c r="H583" s="379"/>
      <c r="O583" s="4"/>
      <c r="P583" s="4"/>
      <c r="Q583" s="4"/>
      <c r="R583" s="4"/>
    </row>
    <row r="584">
      <c r="H584" s="379"/>
      <c r="O584" s="4"/>
      <c r="P584" s="4"/>
      <c r="Q584" s="4"/>
      <c r="R584" s="4"/>
    </row>
    <row r="585">
      <c r="H585" s="379"/>
      <c r="O585" s="4"/>
      <c r="P585" s="4"/>
      <c r="Q585" s="4"/>
      <c r="R585" s="4"/>
    </row>
    <row r="586">
      <c r="H586" s="379"/>
      <c r="O586" s="4"/>
      <c r="P586" s="4"/>
      <c r="Q586" s="4"/>
      <c r="R586" s="4"/>
    </row>
    <row r="587">
      <c r="H587" s="379"/>
      <c r="O587" s="4"/>
      <c r="P587" s="4"/>
      <c r="Q587" s="4"/>
      <c r="R587" s="4"/>
    </row>
    <row r="588">
      <c r="H588" s="379"/>
      <c r="O588" s="4"/>
      <c r="P588" s="4"/>
      <c r="Q588" s="4"/>
      <c r="R588" s="4"/>
    </row>
    <row r="589">
      <c r="H589" s="379"/>
      <c r="O589" s="4"/>
      <c r="P589" s="4"/>
      <c r="Q589" s="4"/>
      <c r="R589" s="4"/>
    </row>
    <row r="590">
      <c r="H590" s="379"/>
      <c r="O590" s="4"/>
      <c r="P590" s="4"/>
      <c r="Q590" s="4"/>
      <c r="R590" s="4"/>
    </row>
    <row r="591">
      <c r="H591" s="379"/>
      <c r="O591" s="4"/>
      <c r="P591" s="4"/>
      <c r="Q591" s="4"/>
      <c r="R591" s="4"/>
    </row>
    <row r="592">
      <c r="H592" s="379"/>
      <c r="O592" s="4"/>
      <c r="P592" s="4"/>
      <c r="Q592" s="4"/>
      <c r="R592" s="4"/>
    </row>
    <row r="593">
      <c r="H593" s="379"/>
      <c r="O593" s="4"/>
      <c r="P593" s="4"/>
      <c r="Q593" s="4"/>
      <c r="R593" s="4"/>
    </row>
    <row r="594">
      <c r="H594" s="379"/>
      <c r="O594" s="4"/>
      <c r="P594" s="4"/>
      <c r="Q594" s="4"/>
      <c r="R594" s="4"/>
    </row>
    <row r="595">
      <c r="H595" s="379"/>
      <c r="O595" s="4"/>
      <c r="P595" s="4"/>
      <c r="Q595" s="4"/>
      <c r="R595" s="4"/>
    </row>
    <row r="596">
      <c r="H596" s="379"/>
      <c r="O596" s="4"/>
      <c r="P596" s="4"/>
      <c r="Q596" s="4"/>
      <c r="R596" s="4"/>
    </row>
    <row r="597">
      <c r="H597" s="379"/>
      <c r="O597" s="4"/>
      <c r="P597" s="4"/>
      <c r="Q597" s="4"/>
      <c r="R597" s="4"/>
    </row>
    <row r="598">
      <c r="H598" s="379"/>
      <c r="O598" s="4"/>
      <c r="P598" s="4"/>
      <c r="Q598" s="4"/>
      <c r="R598" s="4"/>
    </row>
    <row r="599">
      <c r="H599" s="379"/>
      <c r="O599" s="4"/>
      <c r="P599" s="4"/>
      <c r="Q599" s="4"/>
      <c r="R599" s="4"/>
    </row>
    <row r="600">
      <c r="H600" s="379"/>
      <c r="O600" s="4"/>
      <c r="P600" s="4"/>
      <c r="Q600" s="4"/>
      <c r="R600" s="4"/>
    </row>
    <row r="601">
      <c r="H601" s="379"/>
      <c r="O601" s="4"/>
      <c r="P601" s="4"/>
      <c r="Q601" s="4"/>
      <c r="R601" s="4"/>
    </row>
    <row r="602">
      <c r="H602" s="379"/>
      <c r="O602" s="4"/>
      <c r="P602" s="4"/>
      <c r="Q602" s="4"/>
      <c r="R602" s="4"/>
    </row>
    <row r="603">
      <c r="H603" s="379"/>
      <c r="O603" s="4"/>
      <c r="P603" s="4"/>
      <c r="Q603" s="4"/>
      <c r="R603" s="4"/>
    </row>
    <row r="604">
      <c r="H604" s="379"/>
      <c r="O604" s="4"/>
      <c r="P604" s="4"/>
      <c r="Q604" s="4"/>
      <c r="R604" s="4"/>
    </row>
    <row r="605">
      <c r="H605" s="379"/>
      <c r="O605" s="4"/>
      <c r="P605" s="4"/>
      <c r="Q605" s="4"/>
      <c r="R605" s="4"/>
    </row>
    <row r="606">
      <c r="H606" s="379"/>
      <c r="O606" s="4"/>
      <c r="P606" s="4"/>
      <c r="Q606" s="4"/>
      <c r="R606" s="4"/>
    </row>
    <row r="607">
      <c r="H607" s="379"/>
      <c r="O607" s="4"/>
      <c r="P607" s="4"/>
      <c r="Q607" s="4"/>
      <c r="R607" s="4"/>
    </row>
    <row r="608">
      <c r="H608" s="379"/>
      <c r="O608" s="4"/>
      <c r="P608" s="4"/>
      <c r="Q608" s="4"/>
      <c r="R608" s="4"/>
    </row>
    <row r="609">
      <c r="H609" s="379"/>
      <c r="O609" s="4"/>
      <c r="P609" s="4"/>
      <c r="Q609" s="4"/>
      <c r="R609" s="4"/>
    </row>
    <row r="610">
      <c r="H610" s="379"/>
      <c r="O610" s="4"/>
      <c r="P610" s="4"/>
      <c r="Q610" s="4"/>
      <c r="R610" s="4"/>
    </row>
    <row r="611">
      <c r="H611" s="379"/>
      <c r="O611" s="4"/>
      <c r="P611" s="4"/>
      <c r="Q611" s="4"/>
      <c r="R611" s="4"/>
    </row>
    <row r="612">
      <c r="H612" s="379"/>
      <c r="O612" s="4"/>
      <c r="P612" s="4"/>
      <c r="Q612" s="4"/>
      <c r="R612" s="4"/>
    </row>
    <row r="613">
      <c r="H613" s="379"/>
      <c r="O613" s="4"/>
      <c r="P613" s="4"/>
      <c r="Q613" s="4"/>
      <c r="R613" s="4"/>
    </row>
    <row r="614">
      <c r="H614" s="379"/>
      <c r="O614" s="4"/>
      <c r="P614" s="4"/>
      <c r="Q614" s="4"/>
      <c r="R614" s="4"/>
    </row>
    <row r="615">
      <c r="H615" s="379"/>
      <c r="O615" s="4"/>
      <c r="P615" s="4"/>
      <c r="Q615" s="4"/>
      <c r="R615" s="4"/>
    </row>
    <row r="616">
      <c r="H616" s="379"/>
      <c r="O616" s="4"/>
      <c r="P616" s="4"/>
      <c r="Q616" s="4"/>
      <c r="R616" s="4"/>
    </row>
    <row r="617">
      <c r="H617" s="379"/>
      <c r="O617" s="4"/>
      <c r="P617" s="4"/>
      <c r="Q617" s="4"/>
      <c r="R617" s="4"/>
    </row>
    <row r="618">
      <c r="H618" s="379"/>
      <c r="O618" s="4"/>
      <c r="P618" s="4"/>
      <c r="Q618" s="4"/>
      <c r="R618" s="4"/>
    </row>
    <row r="619">
      <c r="H619" s="379"/>
      <c r="O619" s="4"/>
      <c r="P619" s="4"/>
      <c r="Q619" s="4"/>
      <c r="R619" s="4"/>
    </row>
    <row r="620">
      <c r="H620" s="379"/>
      <c r="O620" s="4"/>
      <c r="P620" s="4"/>
      <c r="Q620" s="4"/>
      <c r="R620" s="4"/>
    </row>
    <row r="621">
      <c r="H621" s="379"/>
      <c r="O621" s="4"/>
      <c r="P621" s="4"/>
      <c r="Q621" s="4"/>
      <c r="R621" s="4"/>
    </row>
    <row r="622">
      <c r="H622" s="379"/>
      <c r="O622" s="4"/>
      <c r="P622" s="4"/>
      <c r="Q622" s="4"/>
      <c r="R622" s="4"/>
    </row>
    <row r="623">
      <c r="H623" s="379"/>
      <c r="O623" s="4"/>
      <c r="P623" s="4"/>
      <c r="Q623" s="4"/>
      <c r="R623" s="4"/>
    </row>
    <row r="624">
      <c r="H624" s="379"/>
      <c r="O624" s="4"/>
      <c r="P624" s="4"/>
      <c r="Q624" s="4"/>
      <c r="R624" s="4"/>
    </row>
    <row r="625">
      <c r="H625" s="379"/>
      <c r="O625" s="4"/>
      <c r="P625" s="4"/>
      <c r="Q625" s="4"/>
      <c r="R625" s="4"/>
    </row>
    <row r="626">
      <c r="H626" s="379"/>
      <c r="O626" s="4"/>
      <c r="P626" s="4"/>
      <c r="Q626" s="4"/>
      <c r="R626" s="4"/>
    </row>
    <row r="627">
      <c r="H627" s="379"/>
      <c r="O627" s="4"/>
      <c r="P627" s="4"/>
      <c r="Q627" s="4"/>
      <c r="R627" s="4"/>
    </row>
    <row r="628">
      <c r="H628" s="379"/>
      <c r="O628" s="4"/>
      <c r="P628" s="4"/>
      <c r="Q628" s="4"/>
      <c r="R628" s="4"/>
    </row>
    <row r="629">
      <c r="H629" s="379"/>
      <c r="O629" s="4"/>
      <c r="P629" s="4"/>
      <c r="Q629" s="4"/>
      <c r="R629" s="4"/>
    </row>
    <row r="630">
      <c r="H630" s="379"/>
      <c r="O630" s="4"/>
      <c r="P630" s="4"/>
      <c r="Q630" s="4"/>
      <c r="R630" s="4"/>
    </row>
    <row r="631">
      <c r="H631" s="379"/>
      <c r="O631" s="4"/>
      <c r="P631" s="4"/>
      <c r="Q631" s="4"/>
      <c r="R631" s="4"/>
    </row>
    <row r="632">
      <c r="H632" s="379"/>
      <c r="O632" s="4"/>
      <c r="P632" s="4"/>
      <c r="Q632" s="4"/>
      <c r="R632" s="4"/>
    </row>
    <row r="633">
      <c r="H633" s="379"/>
      <c r="O633" s="4"/>
      <c r="P633" s="4"/>
      <c r="Q633" s="4"/>
      <c r="R633" s="4"/>
    </row>
    <row r="634">
      <c r="H634" s="379"/>
      <c r="O634" s="4"/>
      <c r="P634" s="4"/>
      <c r="Q634" s="4"/>
      <c r="R634" s="4"/>
    </row>
    <row r="635">
      <c r="H635" s="379"/>
      <c r="O635" s="4"/>
      <c r="P635" s="4"/>
      <c r="Q635" s="4"/>
      <c r="R635" s="4"/>
    </row>
    <row r="636">
      <c r="H636" s="379"/>
      <c r="O636" s="4"/>
      <c r="P636" s="4"/>
      <c r="Q636" s="4"/>
      <c r="R636" s="4"/>
    </row>
    <row r="637">
      <c r="H637" s="379"/>
      <c r="O637" s="4"/>
      <c r="P637" s="4"/>
      <c r="Q637" s="4"/>
      <c r="R637" s="4"/>
    </row>
    <row r="638">
      <c r="H638" s="379"/>
      <c r="O638" s="4"/>
      <c r="P638" s="4"/>
      <c r="Q638" s="4"/>
      <c r="R638" s="4"/>
    </row>
    <row r="639">
      <c r="H639" s="379"/>
      <c r="O639" s="4"/>
      <c r="P639" s="4"/>
      <c r="Q639" s="4"/>
      <c r="R639" s="4"/>
    </row>
    <row r="640">
      <c r="H640" s="379"/>
      <c r="O640" s="4"/>
      <c r="P640" s="4"/>
      <c r="Q640" s="4"/>
      <c r="R640" s="4"/>
    </row>
    <row r="641">
      <c r="H641" s="379"/>
      <c r="O641" s="4"/>
      <c r="P641" s="4"/>
      <c r="Q641" s="4"/>
      <c r="R641" s="4"/>
    </row>
    <row r="642">
      <c r="H642" s="379"/>
      <c r="O642" s="4"/>
      <c r="P642" s="4"/>
      <c r="Q642" s="4"/>
      <c r="R642" s="4"/>
    </row>
    <row r="643">
      <c r="H643" s="379"/>
      <c r="O643" s="4"/>
      <c r="P643" s="4"/>
      <c r="Q643" s="4"/>
      <c r="R643" s="4"/>
    </row>
    <row r="644">
      <c r="H644" s="379"/>
      <c r="O644" s="4"/>
      <c r="P644" s="4"/>
      <c r="Q644" s="4"/>
      <c r="R644" s="4"/>
    </row>
    <row r="645">
      <c r="H645" s="379"/>
      <c r="O645" s="4"/>
      <c r="P645" s="4"/>
      <c r="Q645" s="4"/>
      <c r="R645" s="4"/>
    </row>
    <row r="646">
      <c r="H646" s="379"/>
      <c r="O646" s="4"/>
      <c r="P646" s="4"/>
      <c r="Q646" s="4"/>
      <c r="R646" s="4"/>
    </row>
    <row r="647">
      <c r="H647" s="379"/>
      <c r="O647" s="4"/>
      <c r="P647" s="4"/>
      <c r="Q647" s="4"/>
      <c r="R647" s="4"/>
    </row>
    <row r="648">
      <c r="H648" s="379"/>
      <c r="O648" s="4"/>
      <c r="P648" s="4"/>
      <c r="Q648" s="4"/>
      <c r="R648" s="4"/>
    </row>
    <row r="649">
      <c r="H649" s="379"/>
      <c r="O649" s="4"/>
      <c r="P649" s="4"/>
      <c r="Q649" s="4"/>
      <c r="R649" s="4"/>
    </row>
    <row r="650">
      <c r="H650" s="379"/>
      <c r="O650" s="4"/>
      <c r="P650" s="4"/>
      <c r="Q650" s="4"/>
      <c r="R650" s="4"/>
    </row>
    <row r="651">
      <c r="H651" s="379"/>
      <c r="O651" s="4"/>
      <c r="P651" s="4"/>
      <c r="Q651" s="4"/>
      <c r="R651" s="4"/>
    </row>
    <row r="652">
      <c r="H652" s="379"/>
      <c r="O652" s="4"/>
      <c r="P652" s="4"/>
      <c r="Q652" s="4"/>
      <c r="R652" s="4"/>
    </row>
    <row r="653">
      <c r="H653" s="379"/>
      <c r="O653" s="4"/>
      <c r="P653" s="4"/>
      <c r="Q653" s="4"/>
      <c r="R653" s="4"/>
    </row>
    <row r="654">
      <c r="H654" s="379"/>
      <c r="O654" s="4"/>
      <c r="P654" s="4"/>
      <c r="Q654" s="4"/>
      <c r="R654" s="4"/>
    </row>
    <row r="655">
      <c r="H655" s="379"/>
      <c r="O655" s="4"/>
      <c r="P655" s="4"/>
      <c r="Q655" s="4"/>
      <c r="R655" s="4"/>
    </row>
    <row r="656">
      <c r="H656" s="379"/>
      <c r="O656" s="4"/>
      <c r="P656" s="4"/>
      <c r="Q656" s="4"/>
      <c r="R656" s="4"/>
    </row>
    <row r="657">
      <c r="H657" s="379"/>
      <c r="O657" s="4"/>
      <c r="P657" s="4"/>
      <c r="Q657" s="4"/>
      <c r="R657" s="4"/>
    </row>
    <row r="658">
      <c r="H658" s="379"/>
      <c r="O658" s="4"/>
      <c r="P658" s="4"/>
      <c r="Q658" s="4"/>
      <c r="R658" s="4"/>
    </row>
    <row r="659">
      <c r="H659" s="379"/>
      <c r="O659" s="4"/>
      <c r="P659" s="4"/>
      <c r="Q659" s="4"/>
      <c r="R659" s="4"/>
    </row>
    <row r="660">
      <c r="H660" s="379"/>
      <c r="O660" s="4"/>
      <c r="P660" s="4"/>
      <c r="Q660" s="4"/>
      <c r="R660" s="4"/>
    </row>
    <row r="661">
      <c r="H661" s="379"/>
      <c r="O661" s="4"/>
      <c r="P661" s="4"/>
      <c r="Q661" s="4"/>
      <c r="R661" s="4"/>
    </row>
    <row r="662">
      <c r="H662" s="379"/>
      <c r="O662" s="4"/>
      <c r="P662" s="4"/>
      <c r="Q662" s="4"/>
      <c r="R662" s="4"/>
    </row>
    <row r="663">
      <c r="H663" s="379"/>
      <c r="O663" s="4"/>
      <c r="P663" s="4"/>
      <c r="Q663" s="4"/>
      <c r="R663" s="4"/>
    </row>
    <row r="664">
      <c r="H664" s="379"/>
      <c r="O664" s="4"/>
      <c r="P664" s="4"/>
      <c r="Q664" s="4"/>
      <c r="R664" s="4"/>
    </row>
    <row r="665">
      <c r="H665" s="379"/>
      <c r="O665" s="4"/>
      <c r="P665" s="4"/>
      <c r="Q665" s="4"/>
      <c r="R665" s="4"/>
    </row>
    <row r="666">
      <c r="H666" s="379"/>
      <c r="O666" s="4"/>
      <c r="P666" s="4"/>
      <c r="Q666" s="4"/>
      <c r="R666" s="4"/>
    </row>
    <row r="667">
      <c r="H667" s="379"/>
      <c r="O667" s="4"/>
      <c r="P667" s="4"/>
      <c r="Q667" s="4"/>
      <c r="R667" s="4"/>
    </row>
    <row r="668">
      <c r="H668" s="379"/>
      <c r="O668" s="4"/>
      <c r="P668" s="4"/>
      <c r="Q668" s="4"/>
      <c r="R668" s="4"/>
    </row>
    <row r="669">
      <c r="H669" s="379"/>
      <c r="O669" s="4"/>
      <c r="P669" s="4"/>
      <c r="Q669" s="4"/>
      <c r="R669" s="4"/>
    </row>
    <row r="670">
      <c r="H670" s="379"/>
      <c r="O670" s="4"/>
      <c r="P670" s="4"/>
      <c r="Q670" s="4"/>
      <c r="R670" s="4"/>
    </row>
    <row r="671">
      <c r="H671" s="379"/>
      <c r="O671" s="4"/>
      <c r="P671" s="4"/>
      <c r="Q671" s="4"/>
      <c r="R671" s="4"/>
    </row>
    <row r="672">
      <c r="H672" s="379"/>
      <c r="O672" s="4"/>
      <c r="P672" s="4"/>
      <c r="Q672" s="4"/>
      <c r="R672" s="4"/>
    </row>
    <row r="673">
      <c r="H673" s="379"/>
      <c r="O673" s="4"/>
      <c r="P673" s="4"/>
      <c r="Q673" s="4"/>
      <c r="R673" s="4"/>
    </row>
    <row r="674">
      <c r="H674" s="379"/>
      <c r="O674" s="4"/>
      <c r="P674" s="4"/>
      <c r="Q674" s="4"/>
      <c r="R674" s="4"/>
    </row>
    <row r="675">
      <c r="H675" s="379"/>
      <c r="O675" s="4"/>
      <c r="P675" s="4"/>
      <c r="Q675" s="4"/>
      <c r="R675" s="4"/>
    </row>
    <row r="676">
      <c r="H676" s="379"/>
      <c r="O676" s="4"/>
      <c r="P676" s="4"/>
      <c r="Q676" s="4"/>
      <c r="R676" s="4"/>
    </row>
    <row r="677">
      <c r="H677" s="379"/>
      <c r="O677" s="4"/>
      <c r="P677" s="4"/>
      <c r="Q677" s="4"/>
      <c r="R677" s="4"/>
    </row>
    <row r="678">
      <c r="H678" s="379"/>
      <c r="O678" s="4"/>
      <c r="P678" s="4"/>
      <c r="Q678" s="4"/>
      <c r="R678" s="4"/>
    </row>
    <row r="679">
      <c r="H679" s="379"/>
      <c r="O679" s="4"/>
      <c r="P679" s="4"/>
      <c r="Q679" s="4"/>
      <c r="R679" s="4"/>
    </row>
    <row r="680">
      <c r="H680" s="379"/>
      <c r="O680" s="4"/>
      <c r="P680" s="4"/>
      <c r="Q680" s="4"/>
      <c r="R680" s="4"/>
    </row>
    <row r="681">
      <c r="H681" s="379"/>
      <c r="O681" s="4"/>
      <c r="P681" s="4"/>
      <c r="Q681" s="4"/>
      <c r="R681" s="4"/>
    </row>
    <row r="682">
      <c r="H682" s="379"/>
      <c r="O682" s="4"/>
      <c r="P682" s="4"/>
      <c r="Q682" s="4"/>
      <c r="R682" s="4"/>
    </row>
    <row r="683">
      <c r="H683" s="379"/>
      <c r="O683" s="4"/>
      <c r="P683" s="4"/>
      <c r="Q683" s="4"/>
      <c r="R683" s="4"/>
    </row>
    <row r="684">
      <c r="H684" s="379"/>
      <c r="O684" s="4"/>
      <c r="P684" s="4"/>
      <c r="Q684" s="4"/>
      <c r="R684" s="4"/>
    </row>
    <row r="685">
      <c r="H685" s="379"/>
      <c r="O685" s="4"/>
      <c r="P685" s="4"/>
      <c r="Q685" s="4"/>
      <c r="R685" s="4"/>
    </row>
    <row r="686">
      <c r="H686" s="379"/>
      <c r="O686" s="4"/>
      <c r="P686" s="4"/>
      <c r="Q686" s="4"/>
      <c r="R686" s="4"/>
    </row>
    <row r="687">
      <c r="H687" s="379"/>
      <c r="O687" s="4"/>
      <c r="P687" s="4"/>
      <c r="Q687" s="4"/>
      <c r="R687" s="4"/>
    </row>
    <row r="688">
      <c r="H688" s="379"/>
      <c r="O688" s="4"/>
      <c r="P688" s="4"/>
      <c r="Q688" s="4"/>
      <c r="R688" s="4"/>
    </row>
    <row r="689">
      <c r="H689" s="379"/>
      <c r="O689" s="4"/>
      <c r="P689" s="4"/>
      <c r="Q689" s="4"/>
      <c r="R689" s="4"/>
    </row>
    <row r="690">
      <c r="H690" s="379"/>
      <c r="O690" s="4"/>
      <c r="P690" s="4"/>
      <c r="Q690" s="4"/>
      <c r="R690" s="4"/>
    </row>
    <row r="691">
      <c r="H691" s="379"/>
      <c r="O691" s="4"/>
      <c r="P691" s="4"/>
      <c r="Q691" s="4"/>
      <c r="R691" s="4"/>
    </row>
    <row r="692">
      <c r="H692" s="379"/>
      <c r="O692" s="4"/>
      <c r="P692" s="4"/>
      <c r="Q692" s="4"/>
      <c r="R692" s="4"/>
    </row>
    <row r="693">
      <c r="H693" s="379"/>
      <c r="O693" s="4"/>
      <c r="P693" s="4"/>
      <c r="Q693" s="4"/>
      <c r="R693" s="4"/>
    </row>
    <row r="694">
      <c r="H694" s="379"/>
      <c r="O694" s="4"/>
      <c r="P694" s="4"/>
      <c r="Q694" s="4"/>
      <c r="R694" s="4"/>
    </row>
    <row r="695">
      <c r="H695" s="379"/>
      <c r="O695" s="4"/>
      <c r="P695" s="4"/>
      <c r="Q695" s="4"/>
      <c r="R695" s="4"/>
    </row>
    <row r="696">
      <c r="H696" s="379"/>
      <c r="O696" s="4"/>
      <c r="P696" s="4"/>
      <c r="Q696" s="4"/>
      <c r="R696" s="4"/>
    </row>
    <row r="697">
      <c r="H697" s="379"/>
      <c r="O697" s="4"/>
      <c r="P697" s="4"/>
      <c r="Q697" s="4"/>
      <c r="R697" s="4"/>
    </row>
    <row r="698">
      <c r="H698" s="379"/>
      <c r="O698" s="4"/>
      <c r="P698" s="4"/>
      <c r="Q698" s="4"/>
      <c r="R698" s="4"/>
    </row>
    <row r="699">
      <c r="H699" s="379"/>
      <c r="O699" s="4"/>
      <c r="P699" s="4"/>
      <c r="Q699" s="4"/>
      <c r="R699" s="4"/>
    </row>
    <row r="700">
      <c r="H700" s="379"/>
      <c r="O700" s="4"/>
      <c r="P700" s="4"/>
      <c r="Q700" s="4"/>
      <c r="R700" s="4"/>
    </row>
    <row r="701">
      <c r="H701" s="379"/>
      <c r="O701" s="4"/>
      <c r="P701" s="4"/>
      <c r="Q701" s="4"/>
      <c r="R701" s="4"/>
    </row>
    <row r="702">
      <c r="H702" s="379"/>
      <c r="O702" s="4"/>
      <c r="P702" s="4"/>
      <c r="Q702" s="4"/>
      <c r="R702" s="4"/>
    </row>
    <row r="703">
      <c r="H703" s="379"/>
      <c r="O703" s="4"/>
      <c r="P703" s="4"/>
      <c r="Q703" s="4"/>
      <c r="R703" s="4"/>
    </row>
    <row r="704">
      <c r="H704" s="379"/>
      <c r="O704" s="4"/>
      <c r="P704" s="4"/>
      <c r="Q704" s="4"/>
      <c r="R704" s="4"/>
    </row>
    <row r="705">
      <c r="H705" s="379"/>
      <c r="O705" s="4"/>
      <c r="P705" s="4"/>
      <c r="Q705" s="4"/>
      <c r="R705" s="4"/>
    </row>
    <row r="706">
      <c r="H706" s="379"/>
      <c r="O706" s="4"/>
      <c r="P706" s="4"/>
      <c r="Q706" s="4"/>
      <c r="R706" s="4"/>
    </row>
    <row r="707">
      <c r="H707" s="379"/>
      <c r="O707" s="4"/>
      <c r="P707" s="4"/>
      <c r="Q707" s="4"/>
      <c r="R707" s="4"/>
    </row>
    <row r="708">
      <c r="H708" s="379"/>
      <c r="O708" s="4"/>
      <c r="P708" s="4"/>
      <c r="Q708" s="4"/>
      <c r="R708" s="4"/>
    </row>
    <row r="709">
      <c r="H709" s="379"/>
      <c r="O709" s="4"/>
      <c r="P709" s="4"/>
      <c r="Q709" s="4"/>
      <c r="R709" s="4"/>
    </row>
    <row r="710">
      <c r="H710" s="379"/>
      <c r="O710" s="4"/>
      <c r="P710" s="4"/>
      <c r="Q710" s="4"/>
      <c r="R710" s="4"/>
    </row>
    <row r="711">
      <c r="H711" s="379"/>
      <c r="O711" s="4"/>
      <c r="P711" s="4"/>
      <c r="Q711" s="4"/>
      <c r="R711" s="4"/>
    </row>
    <row r="712">
      <c r="H712" s="379"/>
      <c r="O712" s="4"/>
      <c r="P712" s="4"/>
      <c r="Q712" s="4"/>
      <c r="R712" s="4"/>
    </row>
    <row r="713">
      <c r="H713" s="379"/>
      <c r="O713" s="4"/>
      <c r="P713" s="4"/>
      <c r="Q713" s="4"/>
      <c r="R713" s="4"/>
    </row>
    <row r="714">
      <c r="H714" s="379"/>
      <c r="O714" s="4"/>
      <c r="P714" s="4"/>
      <c r="Q714" s="4"/>
      <c r="R714" s="4"/>
    </row>
    <row r="715">
      <c r="H715" s="379"/>
      <c r="O715" s="4"/>
      <c r="P715" s="4"/>
      <c r="Q715" s="4"/>
      <c r="R715" s="4"/>
    </row>
    <row r="716">
      <c r="H716" s="379"/>
      <c r="O716" s="4"/>
      <c r="P716" s="4"/>
      <c r="Q716" s="4"/>
      <c r="R716" s="4"/>
    </row>
    <row r="717">
      <c r="H717" s="379"/>
      <c r="O717" s="4"/>
      <c r="P717" s="4"/>
      <c r="Q717" s="4"/>
      <c r="R717" s="4"/>
    </row>
    <row r="718">
      <c r="H718" s="379"/>
      <c r="O718" s="4"/>
      <c r="P718" s="4"/>
      <c r="Q718" s="4"/>
      <c r="R718" s="4"/>
    </row>
    <row r="719">
      <c r="H719" s="379"/>
      <c r="O719" s="4"/>
      <c r="P719" s="4"/>
      <c r="Q719" s="4"/>
      <c r="R719" s="4"/>
    </row>
    <row r="720">
      <c r="H720" s="379"/>
      <c r="O720" s="4"/>
      <c r="P720" s="4"/>
      <c r="Q720" s="4"/>
      <c r="R720" s="4"/>
    </row>
    <row r="721">
      <c r="H721" s="379"/>
      <c r="O721" s="4"/>
      <c r="P721" s="4"/>
      <c r="Q721" s="4"/>
      <c r="R721" s="4"/>
    </row>
    <row r="722">
      <c r="H722" s="379"/>
      <c r="O722" s="4"/>
      <c r="P722" s="4"/>
      <c r="Q722" s="4"/>
      <c r="R722" s="4"/>
    </row>
    <row r="723">
      <c r="H723" s="379"/>
      <c r="O723" s="4"/>
      <c r="P723" s="4"/>
      <c r="Q723" s="4"/>
      <c r="R723" s="4"/>
    </row>
    <row r="724">
      <c r="H724" s="379"/>
      <c r="O724" s="4"/>
      <c r="P724" s="4"/>
      <c r="Q724" s="4"/>
      <c r="R724" s="4"/>
    </row>
    <row r="725">
      <c r="H725" s="379"/>
      <c r="O725" s="4"/>
      <c r="P725" s="4"/>
      <c r="Q725" s="4"/>
      <c r="R725" s="4"/>
    </row>
    <row r="726">
      <c r="H726" s="379"/>
      <c r="O726" s="4"/>
      <c r="P726" s="4"/>
      <c r="Q726" s="4"/>
      <c r="R726" s="4"/>
    </row>
    <row r="727">
      <c r="H727" s="379"/>
      <c r="O727" s="4"/>
      <c r="P727" s="4"/>
      <c r="Q727" s="4"/>
      <c r="R727" s="4"/>
    </row>
    <row r="728">
      <c r="H728" s="379"/>
      <c r="O728" s="4"/>
      <c r="P728" s="4"/>
      <c r="Q728" s="4"/>
      <c r="R728" s="4"/>
    </row>
    <row r="729">
      <c r="H729" s="379"/>
      <c r="O729" s="4"/>
      <c r="P729" s="4"/>
      <c r="Q729" s="4"/>
      <c r="R729" s="4"/>
    </row>
    <row r="730">
      <c r="H730" s="379"/>
      <c r="O730" s="4"/>
      <c r="P730" s="4"/>
      <c r="Q730" s="4"/>
      <c r="R730" s="4"/>
    </row>
    <row r="731">
      <c r="H731" s="379"/>
      <c r="O731" s="4"/>
      <c r="P731" s="4"/>
      <c r="Q731" s="4"/>
      <c r="R731" s="4"/>
    </row>
    <row r="732">
      <c r="H732" s="379"/>
      <c r="O732" s="4"/>
      <c r="P732" s="4"/>
      <c r="Q732" s="4"/>
      <c r="R732" s="4"/>
    </row>
    <row r="733">
      <c r="H733" s="379"/>
      <c r="O733" s="4"/>
      <c r="P733" s="4"/>
      <c r="Q733" s="4"/>
      <c r="R733" s="4"/>
    </row>
    <row r="734">
      <c r="H734" s="379"/>
      <c r="O734" s="4"/>
      <c r="P734" s="4"/>
      <c r="Q734" s="4"/>
      <c r="R734" s="4"/>
    </row>
    <row r="735">
      <c r="H735" s="379"/>
      <c r="O735" s="4"/>
      <c r="P735" s="4"/>
      <c r="Q735" s="4"/>
      <c r="R735" s="4"/>
    </row>
    <row r="736">
      <c r="H736" s="379"/>
      <c r="O736" s="4"/>
      <c r="P736" s="4"/>
      <c r="Q736" s="4"/>
      <c r="R736" s="4"/>
    </row>
    <row r="737">
      <c r="H737" s="379"/>
      <c r="O737" s="4"/>
      <c r="P737" s="4"/>
      <c r="Q737" s="4"/>
      <c r="R737" s="4"/>
    </row>
    <row r="738">
      <c r="H738" s="379"/>
      <c r="O738" s="4"/>
      <c r="P738" s="4"/>
      <c r="Q738" s="4"/>
      <c r="R738" s="4"/>
    </row>
    <row r="739">
      <c r="H739" s="379"/>
      <c r="O739" s="4"/>
      <c r="P739" s="4"/>
      <c r="Q739" s="4"/>
      <c r="R739" s="4"/>
    </row>
    <row r="740">
      <c r="H740" s="379"/>
      <c r="O740" s="4"/>
      <c r="P740" s="4"/>
      <c r="Q740" s="4"/>
      <c r="R740" s="4"/>
    </row>
    <row r="741">
      <c r="H741" s="379"/>
      <c r="O741" s="4"/>
      <c r="P741" s="4"/>
      <c r="Q741" s="4"/>
      <c r="R741" s="4"/>
    </row>
    <row r="742">
      <c r="H742" s="379"/>
      <c r="O742" s="4"/>
      <c r="P742" s="4"/>
      <c r="Q742" s="4"/>
      <c r="R742" s="4"/>
    </row>
    <row r="743">
      <c r="H743" s="379"/>
      <c r="O743" s="4"/>
      <c r="P743" s="4"/>
      <c r="Q743" s="4"/>
      <c r="R743" s="4"/>
    </row>
    <row r="744">
      <c r="H744" s="379"/>
      <c r="O744" s="4"/>
      <c r="P744" s="4"/>
      <c r="Q744" s="4"/>
      <c r="R744" s="4"/>
    </row>
    <row r="745">
      <c r="H745" s="379"/>
      <c r="O745" s="4"/>
      <c r="P745" s="4"/>
      <c r="Q745" s="4"/>
      <c r="R745" s="4"/>
    </row>
    <row r="746">
      <c r="H746" s="379"/>
      <c r="O746" s="4"/>
      <c r="P746" s="4"/>
      <c r="Q746" s="4"/>
      <c r="R746" s="4"/>
    </row>
    <row r="747">
      <c r="H747" s="379"/>
      <c r="O747" s="4"/>
      <c r="P747" s="4"/>
      <c r="Q747" s="4"/>
      <c r="R747" s="4"/>
    </row>
    <row r="748">
      <c r="H748" s="379"/>
      <c r="O748" s="4"/>
      <c r="P748" s="4"/>
      <c r="Q748" s="4"/>
      <c r="R748" s="4"/>
    </row>
    <row r="749">
      <c r="H749" s="379"/>
      <c r="O749" s="4"/>
      <c r="P749" s="4"/>
      <c r="Q749" s="4"/>
      <c r="R749" s="4"/>
    </row>
    <row r="750">
      <c r="H750" s="379"/>
      <c r="O750" s="4"/>
      <c r="P750" s="4"/>
      <c r="Q750" s="4"/>
      <c r="R750" s="4"/>
    </row>
    <row r="751">
      <c r="H751" s="379"/>
      <c r="O751" s="4"/>
      <c r="P751" s="4"/>
      <c r="Q751" s="4"/>
      <c r="R751" s="4"/>
    </row>
    <row r="752">
      <c r="H752" s="379"/>
      <c r="O752" s="4"/>
      <c r="P752" s="4"/>
      <c r="Q752" s="4"/>
      <c r="R752" s="4"/>
    </row>
    <row r="753">
      <c r="H753" s="379"/>
      <c r="O753" s="4"/>
      <c r="P753" s="4"/>
      <c r="Q753" s="4"/>
      <c r="R753" s="4"/>
    </row>
    <row r="754">
      <c r="H754" s="379"/>
      <c r="O754" s="4"/>
      <c r="P754" s="4"/>
      <c r="Q754" s="4"/>
      <c r="R754" s="4"/>
    </row>
    <row r="755">
      <c r="H755" s="379"/>
      <c r="O755" s="4"/>
      <c r="P755" s="4"/>
      <c r="Q755" s="4"/>
      <c r="R755" s="4"/>
    </row>
    <row r="756">
      <c r="H756" s="379"/>
      <c r="O756" s="4"/>
      <c r="P756" s="4"/>
      <c r="Q756" s="4"/>
      <c r="R756" s="4"/>
    </row>
    <row r="757">
      <c r="H757" s="379"/>
      <c r="O757" s="4"/>
      <c r="P757" s="4"/>
      <c r="Q757" s="4"/>
      <c r="R757" s="4"/>
    </row>
    <row r="758">
      <c r="H758" s="379"/>
      <c r="O758" s="4"/>
      <c r="P758" s="4"/>
      <c r="Q758" s="4"/>
      <c r="R758" s="4"/>
    </row>
    <row r="759">
      <c r="H759" s="379"/>
      <c r="O759" s="4"/>
      <c r="P759" s="4"/>
      <c r="Q759" s="4"/>
      <c r="R759" s="4"/>
    </row>
    <row r="760">
      <c r="H760" s="379"/>
      <c r="O760" s="4"/>
      <c r="P760" s="4"/>
      <c r="Q760" s="4"/>
      <c r="R760" s="4"/>
    </row>
    <row r="761">
      <c r="H761" s="379"/>
      <c r="O761" s="4"/>
      <c r="P761" s="4"/>
      <c r="Q761" s="4"/>
      <c r="R761" s="4"/>
    </row>
    <row r="762">
      <c r="H762" s="379"/>
      <c r="O762" s="4"/>
      <c r="P762" s="4"/>
      <c r="Q762" s="4"/>
      <c r="R762" s="4"/>
    </row>
    <row r="763">
      <c r="H763" s="379"/>
      <c r="O763" s="4"/>
      <c r="P763" s="4"/>
      <c r="Q763" s="4"/>
      <c r="R763" s="4"/>
    </row>
    <row r="764">
      <c r="H764" s="379"/>
      <c r="O764" s="4"/>
      <c r="P764" s="4"/>
      <c r="Q764" s="4"/>
      <c r="R764" s="4"/>
    </row>
    <row r="765">
      <c r="H765" s="379"/>
      <c r="O765" s="4"/>
      <c r="P765" s="4"/>
      <c r="Q765" s="4"/>
      <c r="R765" s="4"/>
    </row>
    <row r="766">
      <c r="H766" s="379"/>
      <c r="O766" s="4"/>
      <c r="P766" s="4"/>
      <c r="Q766" s="4"/>
      <c r="R766" s="4"/>
    </row>
    <row r="767">
      <c r="H767" s="379"/>
      <c r="O767" s="4"/>
      <c r="P767" s="4"/>
      <c r="Q767" s="4"/>
      <c r="R767" s="4"/>
    </row>
    <row r="768">
      <c r="H768" s="379"/>
      <c r="O768" s="4"/>
      <c r="P768" s="4"/>
      <c r="Q768" s="4"/>
      <c r="R768" s="4"/>
    </row>
    <row r="769">
      <c r="H769" s="379"/>
      <c r="O769" s="4"/>
      <c r="P769" s="4"/>
      <c r="Q769" s="4"/>
      <c r="R769" s="4"/>
    </row>
    <row r="770">
      <c r="H770" s="379"/>
      <c r="O770" s="4"/>
      <c r="P770" s="4"/>
      <c r="Q770" s="4"/>
      <c r="R770" s="4"/>
    </row>
    <row r="771">
      <c r="H771" s="379"/>
      <c r="O771" s="4"/>
      <c r="P771" s="4"/>
      <c r="Q771" s="4"/>
      <c r="R771" s="4"/>
    </row>
    <row r="772">
      <c r="H772" s="379"/>
      <c r="O772" s="4"/>
      <c r="P772" s="4"/>
      <c r="Q772" s="4"/>
      <c r="R772" s="4"/>
    </row>
    <row r="773">
      <c r="H773" s="379"/>
      <c r="O773" s="4"/>
      <c r="P773" s="4"/>
      <c r="Q773" s="4"/>
      <c r="R773" s="4"/>
    </row>
    <row r="774">
      <c r="H774" s="379"/>
      <c r="O774" s="4"/>
      <c r="P774" s="4"/>
      <c r="Q774" s="4"/>
      <c r="R774" s="4"/>
    </row>
    <row r="775">
      <c r="H775" s="379"/>
      <c r="O775" s="4"/>
      <c r="P775" s="4"/>
      <c r="Q775" s="4"/>
      <c r="R775" s="4"/>
    </row>
    <row r="776">
      <c r="H776" s="379"/>
      <c r="O776" s="4"/>
      <c r="P776" s="4"/>
      <c r="Q776" s="4"/>
      <c r="R776" s="4"/>
    </row>
    <row r="777">
      <c r="H777" s="379"/>
      <c r="O777" s="4"/>
      <c r="P777" s="4"/>
      <c r="Q777" s="4"/>
      <c r="R777" s="4"/>
    </row>
    <row r="778">
      <c r="H778" s="379"/>
      <c r="O778" s="4"/>
      <c r="P778" s="4"/>
      <c r="Q778" s="4"/>
      <c r="R778" s="4"/>
    </row>
    <row r="779">
      <c r="H779" s="379"/>
      <c r="O779" s="4"/>
      <c r="P779" s="4"/>
      <c r="Q779" s="4"/>
      <c r="R779" s="4"/>
    </row>
    <row r="780">
      <c r="H780" s="379"/>
      <c r="O780" s="4"/>
      <c r="P780" s="4"/>
      <c r="Q780" s="4"/>
      <c r="R780" s="4"/>
    </row>
    <row r="781">
      <c r="H781" s="379"/>
      <c r="O781" s="4"/>
      <c r="P781" s="4"/>
      <c r="Q781" s="4"/>
      <c r="R781" s="4"/>
    </row>
    <row r="782">
      <c r="H782" s="379"/>
      <c r="O782" s="4"/>
      <c r="P782" s="4"/>
      <c r="Q782" s="4"/>
      <c r="R782" s="4"/>
    </row>
    <row r="783">
      <c r="H783" s="379"/>
      <c r="O783" s="4"/>
      <c r="P783" s="4"/>
      <c r="Q783" s="4"/>
      <c r="R783" s="4"/>
    </row>
    <row r="784">
      <c r="H784" s="379"/>
      <c r="O784" s="4"/>
      <c r="P784" s="4"/>
      <c r="Q784" s="4"/>
      <c r="R784" s="4"/>
    </row>
    <row r="785">
      <c r="H785" s="379"/>
      <c r="O785" s="4"/>
      <c r="P785" s="4"/>
      <c r="Q785" s="4"/>
      <c r="R785" s="4"/>
    </row>
    <row r="786">
      <c r="H786" s="379"/>
      <c r="O786" s="4"/>
      <c r="P786" s="4"/>
      <c r="Q786" s="4"/>
      <c r="R786" s="4"/>
    </row>
    <row r="787">
      <c r="H787" s="379"/>
      <c r="O787" s="4"/>
      <c r="P787" s="4"/>
      <c r="Q787" s="4"/>
      <c r="R787" s="4"/>
    </row>
    <row r="788">
      <c r="H788" s="379"/>
      <c r="O788" s="4"/>
      <c r="P788" s="4"/>
      <c r="Q788" s="4"/>
      <c r="R788" s="4"/>
    </row>
    <row r="789">
      <c r="H789" s="379"/>
      <c r="O789" s="4"/>
      <c r="P789" s="4"/>
      <c r="Q789" s="4"/>
      <c r="R789" s="4"/>
    </row>
    <row r="790">
      <c r="H790" s="379"/>
      <c r="O790" s="4"/>
      <c r="P790" s="4"/>
      <c r="Q790" s="4"/>
      <c r="R790" s="4"/>
    </row>
    <row r="791">
      <c r="H791" s="379"/>
      <c r="O791" s="4"/>
      <c r="P791" s="4"/>
      <c r="Q791" s="4"/>
      <c r="R791" s="4"/>
    </row>
    <row r="792">
      <c r="H792" s="379"/>
      <c r="O792" s="4"/>
      <c r="P792" s="4"/>
      <c r="Q792" s="4"/>
      <c r="R792" s="4"/>
    </row>
    <row r="793">
      <c r="H793" s="379"/>
      <c r="O793" s="4"/>
      <c r="P793" s="4"/>
      <c r="Q793" s="4"/>
      <c r="R793" s="4"/>
    </row>
    <row r="794">
      <c r="H794" s="379"/>
      <c r="O794" s="4"/>
      <c r="P794" s="4"/>
      <c r="Q794" s="4"/>
      <c r="R794" s="4"/>
    </row>
    <row r="795">
      <c r="H795" s="379"/>
      <c r="O795" s="4"/>
      <c r="P795" s="4"/>
      <c r="Q795" s="4"/>
      <c r="R795" s="4"/>
    </row>
    <row r="796">
      <c r="H796" s="379"/>
      <c r="O796" s="4"/>
      <c r="P796" s="4"/>
      <c r="Q796" s="4"/>
      <c r="R796" s="4"/>
    </row>
    <row r="797">
      <c r="H797" s="379"/>
      <c r="O797" s="4"/>
      <c r="P797" s="4"/>
      <c r="Q797" s="4"/>
      <c r="R797" s="4"/>
    </row>
    <row r="798">
      <c r="H798" s="379"/>
      <c r="O798" s="4"/>
      <c r="P798" s="4"/>
      <c r="Q798" s="4"/>
      <c r="R798" s="4"/>
    </row>
    <row r="799">
      <c r="H799" s="379"/>
      <c r="O799" s="4"/>
      <c r="P799" s="4"/>
      <c r="Q799" s="4"/>
      <c r="R799" s="4"/>
    </row>
    <row r="800">
      <c r="H800" s="379"/>
      <c r="O800" s="4"/>
      <c r="P800" s="4"/>
      <c r="Q800" s="4"/>
      <c r="R800" s="4"/>
    </row>
    <row r="801">
      <c r="H801" s="379"/>
      <c r="O801" s="4"/>
      <c r="P801" s="4"/>
      <c r="Q801" s="4"/>
      <c r="R801" s="4"/>
    </row>
    <row r="802">
      <c r="H802" s="379"/>
      <c r="O802" s="4"/>
      <c r="P802" s="4"/>
      <c r="Q802" s="4"/>
      <c r="R802" s="4"/>
    </row>
    <row r="803">
      <c r="H803" s="379"/>
      <c r="O803" s="4"/>
      <c r="P803" s="4"/>
      <c r="Q803" s="4"/>
      <c r="R803" s="4"/>
    </row>
    <row r="804">
      <c r="H804" s="379"/>
      <c r="O804" s="4"/>
      <c r="P804" s="4"/>
      <c r="Q804" s="4"/>
      <c r="R804" s="4"/>
    </row>
    <row r="805">
      <c r="H805" s="379"/>
      <c r="O805" s="4"/>
      <c r="P805" s="4"/>
      <c r="Q805" s="4"/>
      <c r="R805" s="4"/>
    </row>
    <row r="806">
      <c r="H806" s="379"/>
      <c r="O806" s="4"/>
      <c r="P806" s="4"/>
      <c r="Q806" s="4"/>
      <c r="R806" s="4"/>
    </row>
    <row r="807">
      <c r="H807" s="379"/>
      <c r="O807" s="4"/>
      <c r="P807" s="4"/>
      <c r="Q807" s="4"/>
      <c r="R807" s="4"/>
    </row>
    <row r="808">
      <c r="H808" s="379"/>
      <c r="O808" s="4"/>
      <c r="P808" s="4"/>
      <c r="Q808" s="4"/>
      <c r="R808" s="4"/>
    </row>
    <row r="809">
      <c r="H809" s="379"/>
      <c r="O809" s="4"/>
      <c r="P809" s="4"/>
      <c r="Q809" s="4"/>
      <c r="R809" s="4"/>
    </row>
    <row r="810">
      <c r="H810" s="379"/>
      <c r="O810" s="4"/>
      <c r="P810" s="4"/>
      <c r="Q810" s="4"/>
      <c r="R810" s="4"/>
    </row>
    <row r="811">
      <c r="H811" s="379"/>
      <c r="O811" s="4"/>
      <c r="P811" s="4"/>
      <c r="Q811" s="4"/>
      <c r="R811" s="4"/>
    </row>
    <row r="812">
      <c r="H812" s="379"/>
      <c r="O812" s="4"/>
      <c r="P812" s="4"/>
      <c r="Q812" s="4"/>
      <c r="R812" s="4"/>
    </row>
    <row r="813">
      <c r="H813" s="379"/>
      <c r="O813" s="4"/>
      <c r="P813" s="4"/>
      <c r="Q813" s="4"/>
      <c r="R813" s="4"/>
    </row>
    <row r="814">
      <c r="H814" s="379"/>
      <c r="O814" s="4"/>
      <c r="P814" s="4"/>
      <c r="Q814" s="4"/>
      <c r="R814" s="4"/>
    </row>
    <row r="815">
      <c r="H815" s="379"/>
      <c r="O815" s="4"/>
      <c r="P815" s="4"/>
      <c r="Q815" s="4"/>
      <c r="R815" s="4"/>
    </row>
    <row r="816">
      <c r="H816" s="379"/>
      <c r="O816" s="4"/>
      <c r="P816" s="4"/>
      <c r="Q816" s="4"/>
      <c r="R816" s="4"/>
    </row>
    <row r="817">
      <c r="H817" s="379"/>
      <c r="O817" s="4"/>
      <c r="P817" s="4"/>
      <c r="Q817" s="4"/>
      <c r="R817" s="4"/>
    </row>
    <row r="818">
      <c r="H818" s="379"/>
      <c r="O818" s="4"/>
      <c r="P818" s="4"/>
      <c r="Q818" s="4"/>
      <c r="R818" s="4"/>
    </row>
    <row r="819">
      <c r="H819" s="379"/>
      <c r="O819" s="4"/>
      <c r="P819" s="4"/>
      <c r="Q819" s="4"/>
      <c r="R819" s="4"/>
    </row>
    <row r="820">
      <c r="H820" s="379"/>
      <c r="O820" s="4"/>
      <c r="P820" s="4"/>
      <c r="Q820" s="4"/>
      <c r="R820" s="4"/>
    </row>
    <row r="821">
      <c r="H821" s="379"/>
      <c r="O821" s="4"/>
      <c r="P821" s="4"/>
      <c r="Q821" s="4"/>
      <c r="R821" s="4"/>
    </row>
    <row r="822">
      <c r="H822" s="379"/>
      <c r="O822" s="4"/>
      <c r="P822" s="4"/>
      <c r="Q822" s="4"/>
      <c r="R822" s="4"/>
    </row>
    <row r="823">
      <c r="H823" s="379"/>
      <c r="O823" s="4"/>
      <c r="P823" s="4"/>
      <c r="Q823" s="4"/>
      <c r="R823" s="4"/>
    </row>
    <row r="824">
      <c r="H824" s="379"/>
      <c r="O824" s="4"/>
      <c r="P824" s="4"/>
      <c r="Q824" s="4"/>
      <c r="R824" s="4"/>
    </row>
    <row r="825">
      <c r="H825" s="379"/>
      <c r="O825" s="4"/>
      <c r="P825" s="4"/>
      <c r="Q825" s="4"/>
      <c r="R825" s="4"/>
    </row>
    <row r="826">
      <c r="H826" s="379"/>
      <c r="O826" s="4"/>
      <c r="P826" s="4"/>
      <c r="Q826" s="4"/>
      <c r="R826" s="4"/>
    </row>
    <row r="827">
      <c r="H827" s="379"/>
      <c r="O827" s="4"/>
      <c r="P827" s="4"/>
      <c r="Q827" s="4"/>
      <c r="R827" s="4"/>
    </row>
    <row r="828">
      <c r="H828" s="379"/>
      <c r="O828" s="4"/>
      <c r="P828" s="4"/>
      <c r="Q828" s="4"/>
      <c r="R828" s="4"/>
    </row>
    <row r="829">
      <c r="H829" s="379"/>
      <c r="O829" s="4"/>
      <c r="P829" s="4"/>
      <c r="Q829" s="4"/>
      <c r="R829" s="4"/>
    </row>
    <row r="830">
      <c r="H830" s="379"/>
      <c r="O830" s="4"/>
      <c r="P830" s="4"/>
      <c r="Q830" s="4"/>
      <c r="R830" s="4"/>
    </row>
    <row r="831">
      <c r="H831" s="379"/>
      <c r="O831" s="4"/>
      <c r="P831" s="4"/>
      <c r="Q831" s="4"/>
      <c r="R831" s="4"/>
    </row>
    <row r="832">
      <c r="H832" s="379"/>
      <c r="O832" s="4"/>
      <c r="P832" s="4"/>
      <c r="Q832" s="4"/>
      <c r="R832" s="4"/>
    </row>
    <row r="833">
      <c r="H833" s="379"/>
      <c r="O833" s="4"/>
      <c r="P833" s="4"/>
      <c r="Q833" s="4"/>
      <c r="R833" s="4"/>
    </row>
    <row r="834">
      <c r="H834" s="379"/>
      <c r="O834" s="4"/>
      <c r="P834" s="4"/>
      <c r="Q834" s="4"/>
      <c r="R834" s="4"/>
    </row>
    <row r="835">
      <c r="H835" s="379"/>
      <c r="O835" s="4"/>
      <c r="P835" s="4"/>
      <c r="Q835" s="4"/>
      <c r="R835" s="4"/>
    </row>
    <row r="836">
      <c r="H836" s="379"/>
      <c r="O836" s="4"/>
      <c r="P836" s="4"/>
      <c r="Q836" s="4"/>
      <c r="R836" s="4"/>
    </row>
    <row r="837">
      <c r="H837" s="379"/>
      <c r="O837" s="4"/>
      <c r="P837" s="4"/>
      <c r="Q837" s="4"/>
      <c r="R837" s="4"/>
    </row>
    <row r="838">
      <c r="H838" s="379"/>
      <c r="O838" s="4"/>
      <c r="P838" s="4"/>
      <c r="Q838" s="4"/>
      <c r="R838" s="4"/>
    </row>
    <row r="839">
      <c r="H839" s="379"/>
      <c r="O839" s="4"/>
      <c r="P839" s="4"/>
      <c r="Q839" s="4"/>
      <c r="R839" s="4"/>
    </row>
    <row r="840">
      <c r="H840" s="379"/>
      <c r="O840" s="4"/>
      <c r="P840" s="4"/>
      <c r="Q840" s="4"/>
      <c r="R840" s="4"/>
    </row>
    <row r="841">
      <c r="H841" s="379"/>
      <c r="O841" s="4"/>
      <c r="P841" s="4"/>
      <c r="Q841" s="4"/>
      <c r="R841" s="4"/>
    </row>
    <row r="842">
      <c r="H842" s="379"/>
      <c r="O842" s="4"/>
      <c r="P842" s="4"/>
      <c r="Q842" s="4"/>
      <c r="R842" s="4"/>
    </row>
    <row r="843">
      <c r="H843" s="379"/>
      <c r="O843" s="4"/>
      <c r="P843" s="4"/>
      <c r="Q843" s="4"/>
      <c r="R843" s="4"/>
    </row>
    <row r="844">
      <c r="H844" s="379"/>
      <c r="O844" s="4"/>
      <c r="P844" s="4"/>
      <c r="Q844" s="4"/>
      <c r="R844" s="4"/>
    </row>
    <row r="845">
      <c r="H845" s="379"/>
      <c r="O845" s="4"/>
      <c r="P845" s="4"/>
      <c r="Q845" s="4"/>
      <c r="R845" s="4"/>
    </row>
    <row r="846">
      <c r="H846" s="379"/>
      <c r="O846" s="4"/>
      <c r="P846" s="4"/>
      <c r="Q846" s="4"/>
      <c r="R846" s="4"/>
    </row>
    <row r="847">
      <c r="H847" s="379"/>
      <c r="O847" s="4"/>
      <c r="P847" s="4"/>
      <c r="Q847" s="4"/>
      <c r="R847" s="4"/>
    </row>
    <row r="848">
      <c r="H848" s="379"/>
      <c r="O848" s="4"/>
      <c r="P848" s="4"/>
      <c r="Q848" s="4"/>
      <c r="R848" s="4"/>
    </row>
    <row r="849">
      <c r="H849" s="379"/>
      <c r="O849" s="4"/>
      <c r="P849" s="4"/>
      <c r="Q849" s="4"/>
      <c r="R849" s="4"/>
    </row>
    <row r="850">
      <c r="H850" s="379"/>
      <c r="O850" s="4"/>
      <c r="P850" s="4"/>
      <c r="Q850" s="4"/>
      <c r="R850" s="4"/>
    </row>
    <row r="851">
      <c r="H851" s="379"/>
      <c r="O851" s="4"/>
      <c r="P851" s="4"/>
      <c r="Q851" s="4"/>
      <c r="R851" s="4"/>
    </row>
    <row r="852">
      <c r="H852" s="379"/>
      <c r="O852" s="4"/>
      <c r="P852" s="4"/>
      <c r="Q852" s="4"/>
      <c r="R852" s="4"/>
    </row>
    <row r="853">
      <c r="H853" s="379"/>
      <c r="O853" s="4"/>
      <c r="P853" s="4"/>
      <c r="Q853" s="4"/>
      <c r="R853" s="4"/>
    </row>
    <row r="854">
      <c r="H854" s="379"/>
      <c r="O854" s="4"/>
      <c r="P854" s="4"/>
      <c r="Q854" s="4"/>
      <c r="R854" s="4"/>
    </row>
    <row r="855">
      <c r="H855" s="379"/>
      <c r="O855" s="4"/>
      <c r="P855" s="4"/>
      <c r="Q855" s="4"/>
      <c r="R855" s="4"/>
    </row>
    <row r="856">
      <c r="H856" s="379"/>
      <c r="O856" s="4"/>
      <c r="P856" s="4"/>
      <c r="Q856" s="4"/>
      <c r="R856" s="4"/>
    </row>
    <row r="857">
      <c r="H857" s="379"/>
      <c r="O857" s="4"/>
      <c r="P857" s="4"/>
      <c r="Q857" s="4"/>
      <c r="R857" s="4"/>
    </row>
    <row r="858">
      <c r="H858" s="379"/>
      <c r="O858" s="4"/>
      <c r="P858" s="4"/>
      <c r="Q858" s="4"/>
      <c r="R858" s="4"/>
    </row>
    <row r="859">
      <c r="H859" s="379"/>
      <c r="O859" s="4"/>
      <c r="P859" s="4"/>
      <c r="Q859" s="4"/>
      <c r="R859" s="4"/>
    </row>
    <row r="860">
      <c r="H860" s="379"/>
      <c r="O860" s="4"/>
      <c r="P860" s="4"/>
      <c r="Q860" s="4"/>
      <c r="R860" s="4"/>
    </row>
    <row r="861">
      <c r="H861" s="379"/>
      <c r="O861" s="4"/>
      <c r="P861" s="4"/>
      <c r="Q861" s="4"/>
      <c r="R861" s="4"/>
    </row>
    <row r="862">
      <c r="H862" s="379"/>
      <c r="O862" s="4"/>
      <c r="P862" s="4"/>
      <c r="Q862" s="4"/>
      <c r="R862" s="4"/>
    </row>
    <row r="863">
      <c r="H863" s="379"/>
      <c r="O863" s="4"/>
      <c r="P863" s="4"/>
      <c r="Q863" s="4"/>
      <c r="R863" s="4"/>
    </row>
    <row r="864">
      <c r="H864" s="379"/>
      <c r="O864" s="4"/>
      <c r="P864" s="4"/>
      <c r="Q864" s="4"/>
      <c r="R864" s="4"/>
    </row>
    <row r="865">
      <c r="H865" s="379"/>
      <c r="O865" s="4"/>
      <c r="P865" s="4"/>
      <c r="Q865" s="4"/>
      <c r="R865" s="4"/>
    </row>
    <row r="866">
      <c r="H866" s="379"/>
      <c r="O866" s="4"/>
      <c r="P866" s="4"/>
      <c r="Q866" s="4"/>
      <c r="R866" s="4"/>
    </row>
    <row r="867">
      <c r="H867" s="379"/>
      <c r="O867" s="4"/>
      <c r="P867" s="4"/>
      <c r="Q867" s="4"/>
      <c r="R867" s="4"/>
    </row>
    <row r="868">
      <c r="H868" s="379"/>
      <c r="O868" s="4"/>
      <c r="P868" s="4"/>
      <c r="Q868" s="4"/>
      <c r="R868" s="4"/>
    </row>
    <row r="869">
      <c r="H869" s="379"/>
      <c r="O869" s="4"/>
      <c r="P869" s="4"/>
      <c r="Q869" s="4"/>
      <c r="R869" s="4"/>
    </row>
    <row r="870">
      <c r="H870" s="379"/>
      <c r="O870" s="4"/>
      <c r="P870" s="4"/>
      <c r="Q870" s="4"/>
      <c r="R870" s="4"/>
    </row>
    <row r="871">
      <c r="H871" s="379"/>
      <c r="O871" s="4"/>
      <c r="P871" s="4"/>
      <c r="Q871" s="4"/>
      <c r="R871" s="4"/>
    </row>
    <row r="872">
      <c r="H872" s="379"/>
      <c r="O872" s="4"/>
      <c r="P872" s="4"/>
      <c r="Q872" s="4"/>
      <c r="R872" s="4"/>
    </row>
    <row r="873">
      <c r="H873" s="379"/>
      <c r="O873" s="4"/>
      <c r="P873" s="4"/>
      <c r="Q873" s="4"/>
      <c r="R873" s="4"/>
    </row>
    <row r="874">
      <c r="H874" s="379"/>
      <c r="O874" s="4"/>
      <c r="P874" s="4"/>
      <c r="Q874" s="4"/>
      <c r="R874" s="4"/>
    </row>
    <row r="875">
      <c r="H875" s="379"/>
      <c r="O875" s="4"/>
      <c r="P875" s="4"/>
      <c r="Q875" s="4"/>
      <c r="R875" s="4"/>
    </row>
    <row r="876">
      <c r="H876" s="379"/>
      <c r="O876" s="4"/>
      <c r="P876" s="4"/>
      <c r="Q876" s="4"/>
      <c r="R876" s="4"/>
    </row>
    <row r="877">
      <c r="H877" s="379"/>
      <c r="O877" s="4"/>
      <c r="P877" s="4"/>
      <c r="Q877" s="4"/>
      <c r="R877" s="4"/>
    </row>
    <row r="878">
      <c r="H878" s="379"/>
      <c r="O878" s="4"/>
      <c r="P878" s="4"/>
      <c r="Q878" s="4"/>
      <c r="R878" s="4"/>
    </row>
    <row r="879">
      <c r="H879" s="379"/>
      <c r="O879" s="4"/>
      <c r="P879" s="4"/>
      <c r="Q879" s="4"/>
      <c r="R879" s="4"/>
    </row>
    <row r="880">
      <c r="H880" s="379"/>
      <c r="O880" s="4"/>
      <c r="P880" s="4"/>
      <c r="Q880" s="4"/>
      <c r="R880" s="4"/>
    </row>
    <row r="881">
      <c r="H881" s="379"/>
      <c r="O881" s="4"/>
      <c r="P881" s="4"/>
      <c r="Q881" s="4"/>
      <c r="R881" s="4"/>
    </row>
    <row r="882">
      <c r="H882" s="379"/>
      <c r="O882" s="4"/>
      <c r="P882" s="4"/>
      <c r="Q882" s="4"/>
      <c r="R882" s="4"/>
    </row>
    <row r="883">
      <c r="H883" s="379"/>
      <c r="O883" s="4"/>
      <c r="P883" s="4"/>
      <c r="Q883" s="4"/>
      <c r="R883" s="4"/>
    </row>
    <row r="884">
      <c r="H884" s="379"/>
      <c r="O884" s="4"/>
      <c r="P884" s="4"/>
      <c r="Q884" s="4"/>
      <c r="R884" s="4"/>
    </row>
    <row r="885">
      <c r="H885" s="379"/>
      <c r="O885" s="4"/>
      <c r="P885" s="4"/>
      <c r="Q885" s="4"/>
      <c r="R885" s="4"/>
    </row>
    <row r="886">
      <c r="H886" s="379"/>
      <c r="O886" s="4"/>
      <c r="P886" s="4"/>
      <c r="Q886" s="4"/>
      <c r="R886" s="4"/>
    </row>
    <row r="887">
      <c r="H887" s="379"/>
      <c r="O887" s="4"/>
      <c r="P887" s="4"/>
      <c r="Q887" s="4"/>
      <c r="R887" s="4"/>
    </row>
    <row r="888">
      <c r="H888" s="379"/>
      <c r="O888" s="4"/>
      <c r="P888" s="4"/>
      <c r="Q888" s="4"/>
      <c r="R888" s="4"/>
    </row>
    <row r="889">
      <c r="H889" s="379"/>
      <c r="O889" s="4"/>
      <c r="P889" s="4"/>
      <c r="Q889" s="4"/>
      <c r="R889" s="4"/>
    </row>
    <row r="890">
      <c r="H890" s="379"/>
      <c r="O890" s="4"/>
      <c r="P890" s="4"/>
      <c r="Q890" s="4"/>
      <c r="R890" s="4"/>
    </row>
    <row r="891">
      <c r="H891" s="379"/>
      <c r="O891" s="4"/>
      <c r="P891" s="4"/>
      <c r="Q891" s="4"/>
      <c r="R891" s="4"/>
    </row>
    <row r="892">
      <c r="H892" s="379"/>
      <c r="O892" s="4"/>
      <c r="P892" s="4"/>
      <c r="Q892" s="4"/>
      <c r="R892" s="4"/>
    </row>
    <row r="893">
      <c r="H893" s="379"/>
      <c r="O893" s="4"/>
      <c r="P893" s="4"/>
      <c r="Q893" s="4"/>
      <c r="R893" s="4"/>
    </row>
    <row r="894">
      <c r="H894" s="379"/>
      <c r="O894" s="4"/>
      <c r="P894" s="4"/>
      <c r="Q894" s="4"/>
      <c r="R894" s="4"/>
    </row>
    <row r="895">
      <c r="H895" s="379"/>
      <c r="O895" s="4"/>
      <c r="P895" s="4"/>
      <c r="Q895" s="4"/>
      <c r="R895" s="4"/>
    </row>
    <row r="896">
      <c r="H896" s="379"/>
      <c r="O896" s="4"/>
      <c r="P896" s="4"/>
      <c r="Q896" s="4"/>
      <c r="R896" s="4"/>
    </row>
    <row r="897">
      <c r="H897" s="379"/>
      <c r="O897" s="4"/>
      <c r="P897" s="4"/>
      <c r="Q897" s="4"/>
      <c r="R897" s="4"/>
    </row>
    <row r="898">
      <c r="H898" s="379"/>
      <c r="O898" s="4"/>
      <c r="P898" s="4"/>
      <c r="Q898" s="4"/>
      <c r="R898" s="4"/>
    </row>
    <row r="899">
      <c r="H899" s="379"/>
      <c r="O899" s="4"/>
      <c r="P899" s="4"/>
      <c r="Q899" s="4"/>
      <c r="R899" s="4"/>
    </row>
    <row r="900">
      <c r="H900" s="379"/>
      <c r="O900" s="4"/>
      <c r="P900" s="4"/>
      <c r="Q900" s="4"/>
      <c r="R900" s="4"/>
    </row>
    <row r="901">
      <c r="H901" s="379"/>
      <c r="O901" s="4"/>
      <c r="P901" s="4"/>
      <c r="Q901" s="4"/>
      <c r="R901" s="4"/>
    </row>
    <row r="902">
      <c r="H902" s="379"/>
      <c r="O902" s="4"/>
      <c r="P902" s="4"/>
      <c r="Q902" s="4"/>
      <c r="R902" s="4"/>
    </row>
    <row r="903">
      <c r="H903" s="379"/>
      <c r="O903" s="4"/>
      <c r="P903" s="4"/>
      <c r="Q903" s="4"/>
      <c r="R903" s="4"/>
    </row>
    <row r="904">
      <c r="H904" s="379"/>
      <c r="O904" s="4"/>
      <c r="P904" s="4"/>
      <c r="Q904" s="4"/>
      <c r="R904" s="4"/>
    </row>
    <row r="905">
      <c r="H905" s="379"/>
      <c r="O905" s="4"/>
      <c r="P905" s="4"/>
      <c r="Q905" s="4"/>
      <c r="R905" s="4"/>
    </row>
    <row r="906">
      <c r="H906" s="379"/>
      <c r="O906" s="4"/>
      <c r="P906" s="4"/>
      <c r="Q906" s="4"/>
      <c r="R906" s="4"/>
    </row>
    <row r="907">
      <c r="H907" s="379"/>
      <c r="O907" s="4"/>
      <c r="P907" s="4"/>
      <c r="Q907" s="4"/>
      <c r="R907" s="4"/>
    </row>
    <row r="908">
      <c r="H908" s="379"/>
      <c r="O908" s="4"/>
      <c r="P908" s="4"/>
      <c r="Q908" s="4"/>
      <c r="R908" s="4"/>
    </row>
    <row r="909">
      <c r="H909" s="379"/>
      <c r="O909" s="4"/>
      <c r="P909" s="4"/>
      <c r="Q909" s="4"/>
      <c r="R909" s="4"/>
    </row>
    <row r="910">
      <c r="H910" s="379"/>
      <c r="O910" s="4"/>
      <c r="P910" s="4"/>
      <c r="Q910" s="4"/>
      <c r="R910" s="4"/>
    </row>
    <row r="911">
      <c r="H911" s="379"/>
      <c r="O911" s="4"/>
      <c r="P911" s="4"/>
      <c r="Q911" s="4"/>
      <c r="R911" s="4"/>
    </row>
    <row r="912">
      <c r="H912" s="379"/>
      <c r="O912" s="4"/>
      <c r="P912" s="4"/>
      <c r="Q912" s="4"/>
      <c r="R912" s="4"/>
    </row>
    <row r="913">
      <c r="H913" s="379"/>
      <c r="O913" s="4"/>
      <c r="P913" s="4"/>
      <c r="Q913" s="4"/>
      <c r="R913" s="4"/>
    </row>
    <row r="914">
      <c r="H914" s="379"/>
      <c r="O914" s="4"/>
      <c r="P914" s="4"/>
      <c r="Q914" s="4"/>
      <c r="R914" s="4"/>
    </row>
    <row r="915">
      <c r="H915" s="379"/>
      <c r="O915" s="4"/>
      <c r="P915" s="4"/>
      <c r="Q915" s="4"/>
      <c r="R915" s="4"/>
    </row>
    <row r="916">
      <c r="H916" s="379"/>
      <c r="O916" s="4"/>
      <c r="P916" s="4"/>
      <c r="Q916" s="4"/>
      <c r="R916" s="4"/>
    </row>
    <row r="917">
      <c r="H917" s="379"/>
      <c r="O917" s="4"/>
      <c r="P917" s="4"/>
      <c r="Q917" s="4"/>
      <c r="R917" s="4"/>
    </row>
    <row r="918">
      <c r="H918" s="379"/>
      <c r="O918" s="4"/>
      <c r="P918" s="4"/>
      <c r="Q918" s="4"/>
      <c r="R918" s="4"/>
    </row>
    <row r="919">
      <c r="H919" s="379"/>
      <c r="O919" s="4"/>
      <c r="P919" s="4"/>
      <c r="Q919" s="4"/>
      <c r="R919" s="4"/>
    </row>
    <row r="920">
      <c r="H920" s="379"/>
      <c r="O920" s="4"/>
      <c r="P920" s="4"/>
      <c r="Q920" s="4"/>
      <c r="R920" s="4"/>
    </row>
    <row r="921">
      <c r="H921" s="379"/>
      <c r="O921" s="4"/>
      <c r="P921" s="4"/>
      <c r="Q921" s="4"/>
      <c r="R921" s="4"/>
    </row>
    <row r="922">
      <c r="H922" s="379"/>
      <c r="O922" s="4"/>
      <c r="P922" s="4"/>
      <c r="Q922" s="4"/>
      <c r="R922" s="4"/>
    </row>
    <row r="923">
      <c r="H923" s="379"/>
      <c r="O923" s="4"/>
      <c r="P923" s="4"/>
      <c r="Q923" s="4"/>
      <c r="R923" s="4"/>
    </row>
    <row r="924">
      <c r="H924" s="379"/>
      <c r="O924" s="4"/>
      <c r="P924" s="4"/>
      <c r="Q924" s="4"/>
      <c r="R924" s="4"/>
    </row>
    <row r="925">
      <c r="H925" s="379"/>
      <c r="O925" s="4"/>
      <c r="P925" s="4"/>
      <c r="Q925" s="4"/>
      <c r="R925" s="4"/>
    </row>
    <row r="926">
      <c r="H926" s="379"/>
      <c r="O926" s="4"/>
      <c r="P926" s="4"/>
      <c r="Q926" s="4"/>
      <c r="R926" s="4"/>
    </row>
    <row r="927">
      <c r="H927" s="379"/>
      <c r="O927" s="4"/>
      <c r="P927" s="4"/>
      <c r="Q927" s="4"/>
      <c r="R927" s="4"/>
    </row>
    <row r="928">
      <c r="H928" s="379"/>
      <c r="O928" s="4"/>
      <c r="P928" s="4"/>
      <c r="Q928" s="4"/>
      <c r="R928" s="4"/>
    </row>
    <row r="929">
      <c r="H929" s="379"/>
      <c r="O929" s="4"/>
      <c r="P929" s="4"/>
      <c r="Q929" s="4"/>
      <c r="R929" s="4"/>
    </row>
    <row r="930">
      <c r="H930" s="379"/>
      <c r="O930" s="4"/>
      <c r="P930" s="4"/>
      <c r="Q930" s="4"/>
      <c r="R930" s="4"/>
    </row>
    <row r="931">
      <c r="H931" s="379"/>
      <c r="O931" s="4"/>
      <c r="P931" s="4"/>
      <c r="Q931" s="4"/>
      <c r="R931" s="4"/>
    </row>
    <row r="932">
      <c r="H932" s="379"/>
      <c r="O932" s="4"/>
      <c r="P932" s="4"/>
      <c r="Q932" s="4"/>
      <c r="R932" s="4"/>
    </row>
    <row r="933">
      <c r="H933" s="379"/>
      <c r="O933" s="4"/>
      <c r="P933" s="4"/>
      <c r="Q933" s="4"/>
      <c r="R933" s="4"/>
    </row>
    <row r="934">
      <c r="H934" s="379"/>
      <c r="O934" s="4"/>
      <c r="P934" s="4"/>
      <c r="Q934" s="4"/>
      <c r="R934" s="4"/>
    </row>
    <row r="935">
      <c r="H935" s="379"/>
      <c r="O935" s="4"/>
      <c r="P935" s="4"/>
      <c r="Q935" s="4"/>
      <c r="R935" s="4"/>
    </row>
    <row r="936">
      <c r="H936" s="379"/>
      <c r="O936" s="4"/>
      <c r="P936" s="4"/>
      <c r="Q936" s="4"/>
      <c r="R936" s="4"/>
    </row>
    <row r="937">
      <c r="H937" s="379"/>
      <c r="O937" s="4"/>
      <c r="P937" s="4"/>
      <c r="Q937" s="4"/>
      <c r="R937" s="4"/>
    </row>
    <row r="938">
      <c r="H938" s="379"/>
      <c r="O938" s="4"/>
      <c r="P938" s="4"/>
      <c r="Q938" s="4"/>
      <c r="R938" s="4"/>
    </row>
    <row r="939">
      <c r="H939" s="379"/>
      <c r="O939" s="4"/>
      <c r="P939" s="4"/>
      <c r="Q939" s="4"/>
      <c r="R939" s="4"/>
    </row>
    <row r="940">
      <c r="H940" s="379"/>
      <c r="O940" s="4"/>
      <c r="P940" s="4"/>
      <c r="Q940" s="4"/>
      <c r="R940" s="4"/>
    </row>
    <row r="941">
      <c r="H941" s="379"/>
      <c r="O941" s="4"/>
      <c r="P941" s="4"/>
      <c r="Q941" s="4"/>
      <c r="R941" s="4"/>
    </row>
    <row r="942">
      <c r="H942" s="379"/>
      <c r="O942" s="4"/>
      <c r="P942" s="4"/>
      <c r="Q942" s="4"/>
      <c r="R942" s="4"/>
    </row>
    <row r="943">
      <c r="H943" s="379"/>
      <c r="O943" s="4"/>
      <c r="P943" s="4"/>
      <c r="Q943" s="4"/>
      <c r="R943" s="4"/>
    </row>
    <row r="944">
      <c r="H944" s="379"/>
      <c r="O944" s="4"/>
      <c r="P944" s="4"/>
      <c r="Q944" s="4"/>
      <c r="R944" s="4"/>
    </row>
    <row r="945">
      <c r="H945" s="379"/>
      <c r="O945" s="4"/>
      <c r="P945" s="4"/>
      <c r="Q945" s="4"/>
      <c r="R945" s="4"/>
    </row>
    <row r="946">
      <c r="H946" s="379"/>
      <c r="O946" s="4"/>
      <c r="P946" s="4"/>
      <c r="Q946" s="4"/>
      <c r="R946" s="4"/>
    </row>
    <row r="947">
      <c r="H947" s="379"/>
      <c r="O947" s="4"/>
      <c r="P947" s="4"/>
      <c r="Q947" s="4"/>
      <c r="R947" s="4"/>
    </row>
    <row r="948">
      <c r="H948" s="379"/>
      <c r="O948" s="4"/>
      <c r="P948" s="4"/>
      <c r="Q948" s="4"/>
      <c r="R948" s="4"/>
    </row>
    <row r="949">
      <c r="H949" s="379"/>
      <c r="O949" s="4"/>
      <c r="P949" s="4"/>
      <c r="Q949" s="4"/>
      <c r="R949" s="4"/>
    </row>
    <row r="950">
      <c r="H950" s="379"/>
      <c r="O950" s="4"/>
      <c r="P950" s="4"/>
      <c r="Q950" s="4"/>
      <c r="R950" s="4"/>
    </row>
    <row r="951">
      <c r="H951" s="379"/>
      <c r="O951" s="4"/>
      <c r="P951" s="4"/>
      <c r="Q951" s="4"/>
      <c r="R951" s="4"/>
    </row>
    <row r="952">
      <c r="H952" s="379"/>
      <c r="O952" s="4"/>
      <c r="P952" s="4"/>
      <c r="Q952" s="4"/>
      <c r="R952" s="4"/>
    </row>
    <row r="953">
      <c r="H953" s="379"/>
      <c r="O953" s="4"/>
      <c r="P953" s="4"/>
      <c r="Q953" s="4"/>
      <c r="R953" s="4"/>
    </row>
    <row r="954">
      <c r="H954" s="379"/>
      <c r="O954" s="4"/>
      <c r="P954" s="4"/>
      <c r="Q954" s="4"/>
      <c r="R954" s="4"/>
    </row>
    <row r="955">
      <c r="H955" s="379"/>
      <c r="O955" s="4"/>
      <c r="P955" s="4"/>
      <c r="Q955" s="4"/>
      <c r="R955" s="4"/>
    </row>
    <row r="956">
      <c r="H956" s="379"/>
      <c r="O956" s="4"/>
      <c r="P956" s="4"/>
      <c r="Q956" s="4"/>
      <c r="R956" s="4"/>
    </row>
    <row r="957">
      <c r="H957" s="379"/>
      <c r="O957" s="4"/>
      <c r="P957" s="4"/>
      <c r="Q957" s="4"/>
      <c r="R957" s="4"/>
    </row>
    <row r="958">
      <c r="H958" s="379"/>
      <c r="O958" s="4"/>
      <c r="P958" s="4"/>
      <c r="Q958" s="4"/>
      <c r="R958" s="4"/>
    </row>
    <row r="959">
      <c r="H959" s="379"/>
      <c r="O959" s="4"/>
      <c r="P959" s="4"/>
      <c r="Q959" s="4"/>
      <c r="R959" s="4"/>
    </row>
    <row r="960">
      <c r="H960" s="379"/>
      <c r="O960" s="4"/>
      <c r="P960" s="4"/>
      <c r="Q960" s="4"/>
      <c r="R960" s="4"/>
    </row>
    <row r="961">
      <c r="H961" s="379"/>
      <c r="O961" s="4"/>
      <c r="P961" s="4"/>
      <c r="Q961" s="4"/>
      <c r="R961" s="4"/>
    </row>
    <row r="962">
      <c r="H962" s="379"/>
      <c r="O962" s="4"/>
      <c r="P962" s="4"/>
      <c r="Q962" s="4"/>
      <c r="R962" s="4"/>
    </row>
    <row r="963">
      <c r="H963" s="379"/>
      <c r="O963" s="4"/>
      <c r="P963" s="4"/>
      <c r="Q963" s="4"/>
      <c r="R963" s="4"/>
    </row>
    <row r="964">
      <c r="H964" s="379"/>
      <c r="O964" s="4"/>
      <c r="P964" s="4"/>
      <c r="Q964" s="4"/>
      <c r="R964" s="4"/>
    </row>
    <row r="965">
      <c r="H965" s="379"/>
      <c r="O965" s="4"/>
      <c r="P965" s="4"/>
      <c r="Q965" s="4"/>
      <c r="R965" s="4"/>
    </row>
    <row r="966">
      <c r="H966" s="379"/>
      <c r="O966" s="4"/>
      <c r="P966" s="4"/>
      <c r="Q966" s="4"/>
      <c r="R966" s="4"/>
    </row>
    <row r="967">
      <c r="H967" s="379"/>
      <c r="O967" s="4"/>
      <c r="P967" s="4"/>
      <c r="Q967" s="4"/>
      <c r="R967" s="4"/>
    </row>
    <row r="968">
      <c r="H968" s="379"/>
      <c r="O968" s="4"/>
      <c r="P968" s="4"/>
      <c r="Q968" s="4"/>
      <c r="R968" s="4"/>
    </row>
    <row r="969">
      <c r="H969" s="379"/>
      <c r="O969" s="4"/>
      <c r="P969" s="4"/>
      <c r="Q969" s="4"/>
      <c r="R969" s="4"/>
    </row>
    <row r="970">
      <c r="H970" s="379"/>
      <c r="O970" s="4"/>
      <c r="P970" s="4"/>
      <c r="Q970" s="4"/>
      <c r="R970" s="4"/>
    </row>
    <row r="971">
      <c r="H971" s="379"/>
      <c r="O971" s="4"/>
      <c r="P971" s="4"/>
      <c r="Q971" s="4"/>
      <c r="R971" s="4"/>
    </row>
    <row r="972">
      <c r="H972" s="379"/>
      <c r="O972" s="4"/>
      <c r="P972" s="4"/>
      <c r="Q972" s="4"/>
      <c r="R972" s="4"/>
    </row>
    <row r="973">
      <c r="H973" s="379"/>
      <c r="O973" s="4"/>
      <c r="P973" s="4"/>
      <c r="Q973" s="4"/>
      <c r="R973" s="4"/>
    </row>
    <row r="974">
      <c r="H974" s="379"/>
      <c r="O974" s="4"/>
      <c r="P974" s="4"/>
      <c r="Q974" s="4"/>
      <c r="R974" s="4"/>
    </row>
    <row r="975">
      <c r="H975" s="379"/>
      <c r="O975" s="4"/>
      <c r="P975" s="4"/>
      <c r="Q975" s="4"/>
      <c r="R975" s="4"/>
    </row>
    <row r="976">
      <c r="H976" s="379"/>
      <c r="O976" s="4"/>
      <c r="P976" s="4"/>
      <c r="Q976" s="4"/>
      <c r="R976" s="4"/>
    </row>
    <row r="977">
      <c r="H977" s="379"/>
      <c r="O977" s="4"/>
      <c r="P977" s="4"/>
      <c r="Q977" s="4"/>
      <c r="R977" s="4"/>
    </row>
    <row r="978">
      <c r="H978" s="379"/>
      <c r="O978" s="4"/>
      <c r="P978" s="4"/>
      <c r="Q978" s="4"/>
      <c r="R978" s="4"/>
    </row>
    <row r="979">
      <c r="H979" s="379"/>
      <c r="O979" s="4"/>
      <c r="P979" s="4"/>
      <c r="Q979" s="4"/>
      <c r="R979" s="4"/>
    </row>
    <row r="980">
      <c r="H980" s="379"/>
      <c r="O980" s="4"/>
      <c r="P980" s="4"/>
      <c r="Q980" s="4"/>
      <c r="R980" s="4"/>
    </row>
    <row r="981">
      <c r="H981" s="379"/>
      <c r="O981" s="4"/>
      <c r="P981" s="4"/>
      <c r="Q981" s="4"/>
      <c r="R981" s="4"/>
    </row>
    <row r="982">
      <c r="H982" s="379"/>
      <c r="O982" s="4"/>
      <c r="P982" s="4"/>
      <c r="Q982" s="4"/>
      <c r="R982" s="4"/>
    </row>
    <row r="983">
      <c r="H983" s="379"/>
      <c r="O983" s="4"/>
      <c r="P983" s="4"/>
      <c r="Q983" s="4"/>
      <c r="R983" s="4"/>
    </row>
    <row r="984">
      <c r="H984" s="379"/>
      <c r="O984" s="4"/>
      <c r="P984" s="4"/>
      <c r="Q984" s="4"/>
      <c r="R984" s="4"/>
    </row>
    <row r="985">
      <c r="H985" s="379"/>
      <c r="O985" s="4"/>
      <c r="P985" s="4"/>
      <c r="Q985" s="4"/>
      <c r="R985" s="4"/>
    </row>
    <row r="986">
      <c r="H986" s="379"/>
      <c r="O986" s="4"/>
      <c r="P986" s="4"/>
      <c r="Q986" s="4"/>
      <c r="R986" s="4"/>
    </row>
    <row r="987">
      <c r="H987" s="379"/>
      <c r="O987" s="4"/>
      <c r="P987" s="4"/>
      <c r="Q987" s="4"/>
      <c r="R987" s="4"/>
    </row>
    <row r="988">
      <c r="H988" s="379"/>
      <c r="O988" s="4"/>
      <c r="P988" s="4"/>
      <c r="Q988" s="4"/>
      <c r="R988" s="4"/>
    </row>
    <row r="989">
      <c r="H989" s="379"/>
      <c r="O989" s="4"/>
      <c r="P989" s="4"/>
      <c r="Q989" s="4"/>
      <c r="R989" s="4"/>
    </row>
    <row r="990">
      <c r="H990" s="379"/>
      <c r="O990" s="4"/>
      <c r="P990" s="4"/>
      <c r="Q990" s="4"/>
      <c r="R990" s="4"/>
    </row>
    <row r="991">
      <c r="H991" s="379"/>
      <c r="O991" s="4"/>
      <c r="P991" s="4"/>
      <c r="Q991" s="4"/>
      <c r="R991" s="4"/>
    </row>
    <row r="992">
      <c r="H992" s="379"/>
      <c r="O992" s="4"/>
      <c r="P992" s="4"/>
      <c r="Q992" s="4"/>
      <c r="R992" s="4"/>
    </row>
    <row r="993">
      <c r="H993" s="379"/>
      <c r="O993" s="4"/>
      <c r="P993" s="4"/>
      <c r="Q993" s="4"/>
      <c r="R993" s="4"/>
    </row>
    <row r="994">
      <c r="H994" s="379"/>
      <c r="O994" s="4"/>
      <c r="P994" s="4"/>
      <c r="Q994" s="4"/>
      <c r="R994" s="4"/>
    </row>
    <row r="995">
      <c r="H995" s="379"/>
      <c r="O995" s="4"/>
      <c r="P995" s="4"/>
      <c r="Q995" s="4"/>
      <c r="R995" s="4"/>
    </row>
    <row r="996">
      <c r="H996" s="379"/>
      <c r="O996" s="4"/>
      <c r="P996" s="4"/>
      <c r="Q996" s="4"/>
      <c r="R996" s="4"/>
    </row>
    <row r="997">
      <c r="H997" s="379"/>
      <c r="O997" s="4"/>
      <c r="P997" s="4"/>
      <c r="Q997" s="4"/>
      <c r="R997" s="4"/>
    </row>
    <row r="998">
      <c r="H998" s="379"/>
      <c r="O998" s="4"/>
      <c r="P998" s="4"/>
      <c r="Q998" s="4"/>
      <c r="R998" s="4"/>
    </row>
    <row r="999">
      <c r="H999" s="379"/>
      <c r="O999" s="4"/>
      <c r="P999" s="4"/>
      <c r="Q999" s="4"/>
      <c r="R999" s="4"/>
    </row>
    <row r="1000">
      <c r="H1000" s="379"/>
      <c r="O1000" s="4"/>
      <c r="P1000" s="4"/>
      <c r="Q1000" s="4"/>
      <c r="R1000" s="4"/>
    </row>
    <row r="1001">
      <c r="H1001" s="379"/>
      <c r="O1001" s="4"/>
      <c r="P1001" s="4"/>
      <c r="Q1001" s="4"/>
      <c r="R1001" s="4"/>
    </row>
    <row r="1002">
      <c r="H1002" s="379"/>
      <c r="O1002" s="4"/>
      <c r="P1002" s="4"/>
      <c r="Q1002" s="4"/>
      <c r="R1002" s="4"/>
    </row>
    <row r="1003">
      <c r="H1003" s="379"/>
      <c r="O1003" s="4"/>
      <c r="P1003" s="4"/>
      <c r="Q1003" s="4"/>
      <c r="R1003" s="4"/>
    </row>
    <row r="1004">
      <c r="H1004" s="379"/>
      <c r="O1004" s="4"/>
      <c r="P1004" s="4"/>
      <c r="Q1004" s="4"/>
      <c r="R1004" s="4"/>
    </row>
    <row r="1005">
      <c r="H1005" s="379"/>
      <c r="O1005" s="4"/>
      <c r="P1005" s="4"/>
      <c r="Q1005" s="4"/>
      <c r="R1005" s="4"/>
    </row>
    <row r="1006">
      <c r="H1006" s="379"/>
      <c r="O1006" s="4"/>
      <c r="P1006" s="4"/>
      <c r="Q1006" s="4"/>
      <c r="R1006" s="4"/>
    </row>
    <row r="1007">
      <c r="H1007" s="379"/>
      <c r="O1007" s="4"/>
      <c r="P1007" s="4"/>
      <c r="Q1007" s="4"/>
      <c r="R1007" s="4"/>
    </row>
    <row r="1008">
      <c r="H1008" s="379"/>
      <c r="O1008" s="4"/>
      <c r="P1008" s="4"/>
      <c r="Q1008" s="4"/>
      <c r="R1008" s="4"/>
    </row>
    <row r="1009">
      <c r="H1009" s="379"/>
      <c r="O1009" s="4"/>
      <c r="P1009" s="4"/>
      <c r="Q1009" s="4"/>
      <c r="R1009" s="4"/>
    </row>
    <row r="1010">
      <c r="H1010" s="379"/>
      <c r="O1010" s="4"/>
      <c r="P1010" s="4"/>
      <c r="Q1010" s="4"/>
      <c r="R1010" s="4"/>
    </row>
    <row r="1011">
      <c r="H1011" s="379"/>
      <c r="O1011" s="4"/>
      <c r="P1011" s="4"/>
      <c r="Q1011" s="4"/>
      <c r="R1011" s="4"/>
    </row>
    <row r="1012">
      <c r="H1012" s="379"/>
      <c r="O1012" s="4"/>
      <c r="P1012" s="4"/>
      <c r="Q1012" s="4"/>
      <c r="R1012" s="4"/>
    </row>
    <row r="1013">
      <c r="H1013" s="379"/>
      <c r="O1013" s="4"/>
      <c r="P1013" s="4"/>
      <c r="Q1013" s="4"/>
      <c r="R1013" s="4"/>
    </row>
    <row r="1014">
      <c r="H1014" s="379"/>
      <c r="O1014" s="4"/>
      <c r="P1014" s="4"/>
      <c r="Q1014" s="4"/>
      <c r="R1014" s="4"/>
    </row>
    <row r="1015">
      <c r="H1015" s="379"/>
      <c r="O1015" s="4"/>
      <c r="P1015" s="4"/>
      <c r="Q1015" s="4"/>
      <c r="R1015" s="4"/>
    </row>
    <row r="1016">
      <c r="H1016" s="379"/>
      <c r="O1016" s="4"/>
      <c r="P1016" s="4"/>
      <c r="Q1016" s="4"/>
      <c r="R1016" s="4"/>
    </row>
  </sheetData>
  <mergeCells count="1">
    <mergeCell ref="B170:C170"/>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39" t="s">
        <v>643</v>
      </c>
      <c r="B1" s="353" t="s">
        <v>805</v>
      </c>
      <c r="C1" s="353"/>
      <c r="D1" s="353"/>
      <c r="E1" s="256"/>
      <c r="F1" s="256"/>
      <c r="G1" s="256"/>
      <c r="H1" s="379"/>
      <c r="O1" s="235" t="s">
        <v>788</v>
      </c>
      <c r="P1" s="235" t="s">
        <v>388</v>
      </c>
      <c r="Q1" s="235" t="s">
        <v>789</v>
      </c>
      <c r="R1" s="235" t="s">
        <v>790</v>
      </c>
    </row>
    <row r="2">
      <c r="A2" s="428"/>
      <c r="B2" s="355" t="s">
        <v>689</v>
      </c>
      <c r="C2" s="356">
        <v>44586.0</v>
      </c>
      <c r="D2" s="331"/>
      <c r="E2" s="355" t="s">
        <v>690</v>
      </c>
      <c r="F2" s="424" t="s">
        <v>692</v>
      </c>
      <c r="G2" s="424" t="s">
        <v>691</v>
      </c>
      <c r="H2" s="233" t="s">
        <v>791</v>
      </c>
      <c r="O2" s="235">
        <v>8.0</v>
      </c>
      <c r="P2" s="238">
        <f>C7</f>
        <v>3</v>
      </c>
      <c r="Q2" s="235">
        <f>H16</f>
        <v>5</v>
      </c>
      <c r="R2" s="238">
        <f t="shared" ref="R2:R9" si="1">Q2-P2</f>
        <v>2</v>
      </c>
    </row>
    <row r="3">
      <c r="A3" s="428"/>
      <c r="B3" s="355" t="s">
        <v>694</v>
      </c>
      <c r="C3" s="356">
        <v>44597.0</v>
      </c>
      <c r="D3" s="331"/>
      <c r="E3" s="331">
        <v>0.0</v>
      </c>
      <c r="F3" s="336">
        <f>C7</f>
        <v>3</v>
      </c>
      <c r="G3" s="336">
        <f>C7</f>
        <v>3</v>
      </c>
      <c r="H3" s="235">
        <v>0.0</v>
      </c>
      <c r="O3" s="235">
        <v>9.0</v>
      </c>
      <c r="P3" s="238">
        <f>C26</f>
        <v>28.25</v>
      </c>
      <c r="Q3" s="238">
        <f>H35</f>
        <v>7.25</v>
      </c>
      <c r="R3" s="235">
        <f t="shared" si="1"/>
        <v>-21</v>
      </c>
    </row>
    <row r="4">
      <c r="A4" s="428"/>
      <c r="B4" s="355" t="s">
        <v>695</v>
      </c>
      <c r="C4" s="336">
        <f>C3-C2+1</f>
        <v>12</v>
      </c>
      <c r="D4" s="331"/>
      <c r="E4" s="331">
        <v>1.0</v>
      </c>
      <c r="F4" s="336">
        <f>F3-C8</f>
        <v>2.75</v>
      </c>
      <c r="G4" s="336">
        <f t="shared" ref="G4:G11" si="2">G3</f>
        <v>3</v>
      </c>
      <c r="H4" s="235">
        <v>0.0</v>
      </c>
      <c r="O4" s="235">
        <v>10.0</v>
      </c>
      <c r="P4" s="235">
        <f>C45</f>
        <v>13</v>
      </c>
      <c r="Q4" s="238">
        <f>H54</f>
        <v>11.25</v>
      </c>
      <c r="R4" s="238">
        <f t="shared" si="1"/>
        <v>-1.75</v>
      </c>
    </row>
    <row r="5">
      <c r="A5" s="428"/>
      <c r="B5" s="355"/>
      <c r="C5" s="331"/>
      <c r="D5" s="331"/>
      <c r="E5" s="331">
        <v>2.0</v>
      </c>
      <c r="F5" s="336">
        <f>F4-C8</f>
        <v>2.5</v>
      </c>
      <c r="G5" s="336">
        <f t="shared" si="2"/>
        <v>3</v>
      </c>
      <c r="H5" s="235">
        <v>0.0</v>
      </c>
      <c r="O5" s="235">
        <v>11.0</v>
      </c>
      <c r="P5" s="238">
        <f>C64</f>
        <v>13.75</v>
      </c>
      <c r="Q5" s="238">
        <f>H73</f>
        <v>13.75</v>
      </c>
      <c r="R5" s="238">
        <f t="shared" si="1"/>
        <v>0</v>
      </c>
    </row>
    <row r="6">
      <c r="A6" s="428"/>
      <c r="B6" s="424" t="s">
        <v>792</v>
      </c>
      <c r="C6" s="336">
        <v>20.0</v>
      </c>
      <c r="D6" s="331"/>
      <c r="E6" s="331">
        <v>3.0</v>
      </c>
      <c r="F6" s="336">
        <f>F5-C8</f>
        <v>2.25</v>
      </c>
      <c r="G6" s="336">
        <f t="shared" si="2"/>
        <v>3</v>
      </c>
      <c r="H6" s="235">
        <v>0.0</v>
      </c>
      <c r="O6" s="235">
        <v>12.0</v>
      </c>
      <c r="P6" s="238">
        <f>C82</f>
        <v>17.25</v>
      </c>
      <c r="Q6" s="238">
        <f>H91</f>
        <v>15</v>
      </c>
      <c r="R6" s="238">
        <f t="shared" si="1"/>
        <v>-2.25</v>
      </c>
    </row>
    <row r="7">
      <c r="A7" s="428"/>
      <c r="B7" s="355" t="s">
        <v>698</v>
      </c>
      <c r="C7" s="336">
        <v>3.0</v>
      </c>
      <c r="D7" s="331"/>
      <c r="E7" s="331">
        <v>4.0</v>
      </c>
      <c r="F7" s="336">
        <f>F6-C8</f>
        <v>2</v>
      </c>
      <c r="G7" s="336">
        <f t="shared" si="2"/>
        <v>3</v>
      </c>
      <c r="H7" s="235">
        <v>0.0</v>
      </c>
      <c r="O7" s="235">
        <v>13.0</v>
      </c>
      <c r="P7" s="238">
        <f>C101</f>
        <v>27</v>
      </c>
      <c r="Q7" s="238">
        <f>H110</f>
        <v>15</v>
      </c>
      <c r="R7" s="238">
        <f t="shared" si="1"/>
        <v>-12</v>
      </c>
    </row>
    <row r="8">
      <c r="A8" s="428"/>
      <c r="B8" s="355" t="s">
        <v>699</v>
      </c>
      <c r="C8" s="336">
        <f>C7/C4</f>
        <v>0.25</v>
      </c>
      <c r="D8" s="331"/>
      <c r="E8" s="331">
        <v>5.0</v>
      </c>
      <c r="F8" s="336">
        <f>F7-C8</f>
        <v>1.75</v>
      </c>
      <c r="G8" s="336">
        <f t="shared" si="2"/>
        <v>3</v>
      </c>
      <c r="H8" s="235">
        <v>0.0</v>
      </c>
      <c r="O8" s="235">
        <v>14.0</v>
      </c>
      <c r="P8" s="238">
        <f>C119</f>
        <v>20.5</v>
      </c>
      <c r="Q8" s="238">
        <f>H128</f>
        <v>6</v>
      </c>
      <c r="R8" s="238">
        <f t="shared" si="1"/>
        <v>-14.5</v>
      </c>
    </row>
    <row r="9">
      <c r="A9" s="428"/>
      <c r="B9" s="331"/>
      <c r="C9" s="331"/>
      <c r="D9" s="331"/>
      <c r="E9" s="336">
        <v>6.0</v>
      </c>
      <c r="F9" s="336">
        <f>F8-C8</f>
        <v>1.5</v>
      </c>
      <c r="G9" s="336">
        <f t="shared" si="2"/>
        <v>3</v>
      </c>
      <c r="H9" s="235">
        <v>0.0</v>
      </c>
      <c r="O9" s="235">
        <v>15.0</v>
      </c>
      <c r="P9" s="238">
        <f>C137</f>
        <v>28.5</v>
      </c>
      <c r="Q9" s="238">
        <f>H142</f>
        <v>0</v>
      </c>
      <c r="R9" s="238">
        <f t="shared" si="1"/>
        <v>-28.5</v>
      </c>
    </row>
    <row r="10">
      <c r="A10" s="325"/>
      <c r="B10" s="240"/>
      <c r="C10" s="240"/>
      <c r="D10" s="240"/>
      <c r="E10" s="243">
        <v>7.0</v>
      </c>
      <c r="F10" s="243">
        <f>F9-C8</f>
        <v>1.25</v>
      </c>
      <c r="G10" s="3">
        <f t="shared" si="2"/>
        <v>3</v>
      </c>
      <c r="H10" s="235">
        <v>1.0</v>
      </c>
    </row>
    <row r="11">
      <c r="A11" s="325"/>
      <c r="B11" s="240"/>
      <c r="C11" s="240"/>
      <c r="D11" s="240"/>
      <c r="E11" s="243">
        <v>8.0</v>
      </c>
      <c r="F11" s="243">
        <f>F10-C8</f>
        <v>1</v>
      </c>
      <c r="G11" s="243">
        <f t="shared" si="2"/>
        <v>3</v>
      </c>
      <c r="H11" s="235">
        <v>1.0</v>
      </c>
    </row>
    <row r="12">
      <c r="A12" s="325"/>
      <c r="B12" s="240"/>
      <c r="C12" s="240"/>
      <c r="D12" s="240"/>
      <c r="E12" s="243">
        <v>9.0</v>
      </c>
      <c r="F12" s="243">
        <f>F11-C8</f>
        <v>0.75</v>
      </c>
      <c r="G12" s="243">
        <f>G11-1</f>
        <v>2</v>
      </c>
      <c r="H12" s="235">
        <v>1.0</v>
      </c>
    </row>
    <row r="13">
      <c r="A13" s="325"/>
      <c r="B13" s="240"/>
      <c r="C13" s="240"/>
      <c r="D13" s="240"/>
      <c r="E13" s="243">
        <v>10.0</v>
      </c>
      <c r="F13" s="243">
        <f>F12-C8</f>
        <v>0.5</v>
      </c>
      <c r="G13" s="243">
        <f>G12</f>
        <v>2</v>
      </c>
      <c r="H13" s="235">
        <v>0.0</v>
      </c>
    </row>
    <row r="14">
      <c r="A14" s="325"/>
      <c r="B14" s="240"/>
      <c r="C14" s="240"/>
      <c r="D14" s="240"/>
      <c r="E14" s="243">
        <v>11.0</v>
      </c>
      <c r="F14" s="243">
        <f>F13-C8</f>
        <v>0.25</v>
      </c>
      <c r="G14" s="243">
        <f t="shared" ref="G14:G15" si="3">G13-1</f>
        <v>1</v>
      </c>
      <c r="H14" s="235">
        <v>1.0</v>
      </c>
    </row>
    <row r="15">
      <c r="A15" s="325"/>
      <c r="B15" s="240"/>
      <c r="C15" s="240"/>
      <c r="D15" s="240"/>
      <c r="E15" s="243">
        <v>12.0</v>
      </c>
      <c r="F15" s="243">
        <f>F14-C8</f>
        <v>0</v>
      </c>
      <c r="G15" s="243">
        <f t="shared" si="3"/>
        <v>0</v>
      </c>
      <c r="H15" s="235">
        <v>1.0</v>
      </c>
    </row>
    <row r="16">
      <c r="G16" s="425" t="s">
        <v>793</v>
      </c>
      <c r="H16" s="438">
        <f>SUM(H3:H15)</f>
        <v>5</v>
      </c>
    </row>
    <row r="17">
      <c r="G17" s="425" t="s">
        <v>794</v>
      </c>
      <c r="H17" s="426">
        <f>H16-C7</f>
        <v>2</v>
      </c>
    </row>
    <row r="18">
      <c r="A18" s="446"/>
      <c r="B18" s="299"/>
      <c r="C18" s="299"/>
      <c r="D18" s="299"/>
      <c r="E18" s="240"/>
      <c r="F18" s="240"/>
      <c r="G18" s="240"/>
      <c r="H18" s="379"/>
    </row>
    <row r="19">
      <c r="A19" s="446"/>
      <c r="B19" s="299"/>
      <c r="C19" s="299"/>
      <c r="D19" s="299"/>
      <c r="E19" s="240"/>
      <c r="F19" s="240"/>
      <c r="G19" s="240"/>
      <c r="H19" s="379"/>
    </row>
    <row r="20">
      <c r="A20" s="427" t="s">
        <v>649</v>
      </c>
      <c r="B20" s="353" t="s">
        <v>805</v>
      </c>
      <c r="C20" s="353"/>
      <c r="D20" s="353"/>
      <c r="E20" s="256"/>
      <c r="F20" s="256"/>
      <c r="G20" s="256"/>
      <c r="H20" s="379"/>
    </row>
    <row r="21">
      <c r="A21" s="428"/>
      <c r="B21" s="355" t="s">
        <v>689</v>
      </c>
      <c r="C21" s="356">
        <v>44600.0</v>
      </c>
      <c r="D21" s="331"/>
      <c r="E21" s="355" t="s">
        <v>690</v>
      </c>
      <c r="F21" s="424" t="s">
        <v>692</v>
      </c>
      <c r="G21" s="424" t="s">
        <v>691</v>
      </c>
      <c r="H21" s="233" t="s">
        <v>791</v>
      </c>
    </row>
    <row r="22">
      <c r="A22" s="428"/>
      <c r="B22" s="355" t="s">
        <v>694</v>
      </c>
      <c r="C22" s="356">
        <v>44611.0</v>
      </c>
      <c r="D22" s="331"/>
      <c r="E22" s="331">
        <v>0.0</v>
      </c>
      <c r="F22" s="336">
        <f>C26</f>
        <v>28.25</v>
      </c>
      <c r="G22" s="336">
        <f>C26</f>
        <v>28.25</v>
      </c>
      <c r="H22" s="235">
        <v>0.0</v>
      </c>
    </row>
    <row r="23">
      <c r="A23" s="428"/>
      <c r="B23" s="355" t="s">
        <v>695</v>
      </c>
      <c r="C23" s="336">
        <f>C22-C21+1</f>
        <v>12</v>
      </c>
      <c r="D23" s="331"/>
      <c r="E23" s="331">
        <v>1.0</v>
      </c>
      <c r="F23" s="336">
        <f>F22-C27</f>
        <v>25.89583333</v>
      </c>
      <c r="G23" s="336">
        <f>G22</f>
        <v>28.25</v>
      </c>
      <c r="H23" s="336">
        <v>0.0</v>
      </c>
    </row>
    <row r="24">
      <c r="A24" s="428"/>
      <c r="B24" s="355"/>
      <c r="C24" s="331"/>
      <c r="D24" s="331"/>
      <c r="E24" s="331">
        <v>2.0</v>
      </c>
      <c r="F24" s="336">
        <f>F23-C27</f>
        <v>23.54166667</v>
      </c>
      <c r="G24" s="336">
        <f t="shared" ref="G24:G25" si="4">G23-0.5</f>
        <v>27.75</v>
      </c>
      <c r="H24" s="336">
        <v>0.5</v>
      </c>
    </row>
    <row r="25">
      <c r="A25" s="428"/>
      <c r="B25" s="424" t="s">
        <v>792</v>
      </c>
      <c r="C25" s="336">
        <v>30.0</v>
      </c>
      <c r="D25" s="331"/>
      <c r="E25" s="331">
        <v>3.0</v>
      </c>
      <c r="F25" s="336">
        <f>F24-C27</f>
        <v>21.1875</v>
      </c>
      <c r="G25" s="336">
        <f t="shared" si="4"/>
        <v>27.25</v>
      </c>
      <c r="H25" s="336">
        <v>0.5</v>
      </c>
    </row>
    <row r="26">
      <c r="A26" s="428"/>
      <c r="B26" s="355" t="s">
        <v>698</v>
      </c>
      <c r="C26" s="336">
        <v>28.25</v>
      </c>
      <c r="D26" s="331"/>
      <c r="E26" s="331">
        <v>4.0</v>
      </c>
      <c r="F26" s="336">
        <f>F25-C27</f>
        <v>18.83333333</v>
      </c>
      <c r="G26" s="336">
        <f>G25-0.25</f>
        <v>27</v>
      </c>
      <c r="H26" s="336">
        <v>0.25</v>
      </c>
    </row>
    <row r="27">
      <c r="A27" s="428"/>
      <c r="B27" s="355" t="s">
        <v>699</v>
      </c>
      <c r="C27" s="336">
        <f>C26/C23</f>
        <v>2.354166667</v>
      </c>
      <c r="D27" s="331"/>
      <c r="E27" s="331">
        <v>5.0</v>
      </c>
      <c r="F27" s="336">
        <f>F26-C27</f>
        <v>16.47916667</v>
      </c>
      <c r="G27" s="336">
        <f t="shared" ref="G27:G31" si="5">G26-1</f>
        <v>26</v>
      </c>
      <c r="H27" s="336">
        <v>1.0</v>
      </c>
    </row>
    <row r="28">
      <c r="A28" s="428"/>
      <c r="B28" s="331"/>
      <c r="C28" s="331"/>
      <c r="D28" s="331"/>
      <c r="E28" s="336">
        <v>6.0</v>
      </c>
      <c r="F28" s="336">
        <f>F27-C27</f>
        <v>14.125</v>
      </c>
      <c r="G28" s="336">
        <f t="shared" si="5"/>
        <v>25</v>
      </c>
      <c r="H28" s="336">
        <v>1.0</v>
      </c>
    </row>
    <row r="29">
      <c r="A29" s="325"/>
      <c r="B29" s="240"/>
      <c r="C29" s="240"/>
      <c r="D29" s="240"/>
      <c r="E29" s="243">
        <v>7.0</v>
      </c>
      <c r="F29" s="243">
        <f>F28-C27</f>
        <v>11.77083333</v>
      </c>
      <c r="G29" s="336">
        <f t="shared" si="5"/>
        <v>24</v>
      </c>
      <c r="H29" s="440">
        <v>1.0</v>
      </c>
    </row>
    <row r="30">
      <c r="A30" s="325"/>
      <c r="B30" s="240"/>
      <c r="C30" s="240"/>
      <c r="D30" s="240"/>
      <c r="E30" s="243">
        <v>8.0</v>
      </c>
      <c r="F30" s="243">
        <f>F29-C27</f>
        <v>9.416666667</v>
      </c>
      <c r="G30" s="336">
        <f t="shared" si="5"/>
        <v>23</v>
      </c>
      <c r="H30" s="243">
        <v>1.0</v>
      </c>
    </row>
    <row r="31">
      <c r="A31" s="325"/>
      <c r="B31" s="240"/>
      <c r="C31" s="240"/>
      <c r="D31" s="240"/>
      <c r="E31" s="243">
        <v>9.0</v>
      </c>
      <c r="F31" s="243">
        <f>F30-C27</f>
        <v>7.0625</v>
      </c>
      <c r="G31" s="336">
        <f t="shared" si="5"/>
        <v>22</v>
      </c>
      <c r="H31" s="243">
        <v>1.0</v>
      </c>
    </row>
    <row r="32">
      <c r="A32" s="325"/>
      <c r="B32" s="240"/>
      <c r="C32" s="240"/>
      <c r="D32" s="240"/>
      <c r="E32" s="243">
        <v>10.0</v>
      </c>
      <c r="F32" s="243">
        <f>F31-C27</f>
        <v>4.708333333</v>
      </c>
      <c r="G32" s="336">
        <f t="shared" ref="G32:G33" si="6">G31-0.5</f>
        <v>21.5</v>
      </c>
      <c r="H32" s="243">
        <v>0.5</v>
      </c>
    </row>
    <row r="33">
      <c r="A33" s="325"/>
      <c r="B33" s="240"/>
      <c r="C33" s="240"/>
      <c r="D33" s="240"/>
      <c r="E33" s="243">
        <v>11.0</v>
      </c>
      <c r="F33" s="243">
        <f>F32-C27</f>
        <v>2.354166667</v>
      </c>
      <c r="G33" s="336">
        <f t="shared" si="6"/>
        <v>21</v>
      </c>
      <c r="H33" s="243">
        <v>0.5</v>
      </c>
    </row>
    <row r="34">
      <c r="A34" s="325"/>
      <c r="B34" s="240"/>
      <c r="C34" s="240"/>
      <c r="D34" s="240"/>
      <c r="E34" s="243">
        <v>12.0</v>
      </c>
      <c r="F34" s="243">
        <f>F33-C27</f>
        <v>0</v>
      </c>
      <c r="G34" s="336">
        <f>G33</f>
        <v>21</v>
      </c>
      <c r="H34" s="243">
        <v>0.0</v>
      </c>
    </row>
    <row r="35">
      <c r="G35" s="425" t="s">
        <v>793</v>
      </c>
      <c r="H35" s="438">
        <f>SUM(H22:H34)</f>
        <v>7.25</v>
      </c>
    </row>
    <row r="36">
      <c r="G36" s="425" t="s">
        <v>794</v>
      </c>
      <c r="H36" s="426">
        <f>H35-C26</f>
        <v>-21</v>
      </c>
    </row>
    <row r="39">
      <c r="A39" s="433" t="s">
        <v>651</v>
      </c>
      <c r="B39" s="353" t="s">
        <v>806</v>
      </c>
      <c r="C39" s="385"/>
      <c r="D39" s="353"/>
      <c r="E39" s="256"/>
      <c r="F39" s="256"/>
      <c r="G39" s="256"/>
      <c r="H39" s="379"/>
    </row>
    <row r="40">
      <c r="A40" s="428"/>
      <c r="B40" s="355" t="s">
        <v>689</v>
      </c>
      <c r="C40" s="356">
        <v>44614.0</v>
      </c>
      <c r="D40" s="331"/>
      <c r="E40" s="355" t="s">
        <v>690</v>
      </c>
      <c r="F40" s="424" t="s">
        <v>692</v>
      </c>
      <c r="G40" s="424" t="s">
        <v>691</v>
      </c>
      <c r="H40" s="233" t="s">
        <v>791</v>
      </c>
    </row>
    <row r="41">
      <c r="A41" s="428"/>
      <c r="B41" s="355" t="s">
        <v>694</v>
      </c>
      <c r="C41" s="356">
        <v>44625.0</v>
      </c>
      <c r="D41" s="331"/>
      <c r="E41" s="331">
        <v>0.0</v>
      </c>
      <c r="F41" s="336">
        <f>C45</f>
        <v>13</v>
      </c>
      <c r="G41" s="336">
        <f>C45</f>
        <v>13</v>
      </c>
      <c r="H41" s="235">
        <v>0.0</v>
      </c>
    </row>
    <row r="42">
      <c r="A42" s="428"/>
      <c r="B42" s="355" t="s">
        <v>695</v>
      </c>
      <c r="C42" s="336">
        <f>C41-C40+1</f>
        <v>12</v>
      </c>
      <c r="D42" s="331"/>
      <c r="E42" s="331">
        <v>1.0</v>
      </c>
      <c r="F42" s="336">
        <f>F41-C46</f>
        <v>11.91666667</v>
      </c>
      <c r="G42" s="336">
        <f>G41-0.25</f>
        <v>12.75</v>
      </c>
      <c r="H42" s="437">
        <v>0.25</v>
      </c>
    </row>
    <row r="43">
      <c r="A43" s="428"/>
      <c r="B43" s="355"/>
      <c r="C43" s="331"/>
      <c r="D43" s="331"/>
      <c r="E43" s="331">
        <v>2.0</v>
      </c>
      <c r="F43" s="336">
        <f>F42-C46</f>
        <v>10.83333333</v>
      </c>
      <c r="G43" s="336">
        <f t="shared" ref="G43:G44" si="7">G42</f>
        <v>12.75</v>
      </c>
      <c r="H43" s="336">
        <v>0.0</v>
      </c>
    </row>
    <row r="44">
      <c r="A44" s="428"/>
      <c r="B44" s="424" t="s">
        <v>792</v>
      </c>
      <c r="C44" s="336">
        <v>20.0</v>
      </c>
      <c r="D44" s="331"/>
      <c r="E44" s="331">
        <v>3.0</v>
      </c>
      <c r="F44" s="336">
        <f>F43-C46</f>
        <v>9.75</v>
      </c>
      <c r="G44" s="336">
        <f t="shared" si="7"/>
        <v>12.75</v>
      </c>
      <c r="H44" s="336">
        <v>0.0</v>
      </c>
    </row>
    <row r="45">
      <c r="A45" s="428"/>
      <c r="B45" s="355" t="s">
        <v>698</v>
      </c>
      <c r="C45" s="336">
        <v>13.0</v>
      </c>
      <c r="D45" s="331"/>
      <c r="E45" s="331">
        <v>4.0</v>
      </c>
      <c r="F45" s="336">
        <f>F44-C46</f>
        <v>8.666666667</v>
      </c>
      <c r="G45" s="336">
        <f>G44-1.5</f>
        <v>11.25</v>
      </c>
      <c r="H45" s="336">
        <v>1.5</v>
      </c>
    </row>
    <row r="46">
      <c r="A46" s="428"/>
      <c r="B46" s="355" t="s">
        <v>699</v>
      </c>
      <c r="C46" s="336">
        <f>C45/C42</f>
        <v>1.083333333</v>
      </c>
      <c r="D46" s="331"/>
      <c r="E46" s="331">
        <v>5.0</v>
      </c>
      <c r="F46" s="336">
        <f>F45-C46</f>
        <v>7.583333333</v>
      </c>
      <c r="G46" s="336">
        <f>G45-0.25</f>
        <v>11</v>
      </c>
      <c r="H46" s="336">
        <v>0.25</v>
      </c>
    </row>
    <row r="47">
      <c r="A47" s="428"/>
      <c r="B47" s="331"/>
      <c r="C47" s="331"/>
      <c r="D47" s="331"/>
      <c r="E47" s="336">
        <v>6.0</v>
      </c>
      <c r="F47" s="336">
        <f>F46-C46</f>
        <v>6.5</v>
      </c>
      <c r="G47" s="336">
        <f t="shared" ref="G47:G48" si="8">G46-0.5</f>
        <v>10.5</v>
      </c>
      <c r="H47" s="336">
        <v>0.5</v>
      </c>
    </row>
    <row r="48">
      <c r="A48" s="325"/>
      <c r="B48" s="240"/>
      <c r="C48" s="240"/>
      <c r="D48" s="240"/>
      <c r="E48" s="243">
        <v>7.0</v>
      </c>
      <c r="F48" s="243">
        <f>F47-C46</f>
        <v>5.416666667</v>
      </c>
      <c r="G48" s="336">
        <f t="shared" si="8"/>
        <v>10</v>
      </c>
      <c r="H48" s="336">
        <v>0.5</v>
      </c>
    </row>
    <row r="49">
      <c r="A49" s="325"/>
      <c r="B49" s="240"/>
      <c r="C49" s="240"/>
      <c r="D49" s="240"/>
      <c r="E49" s="243">
        <v>8.0</v>
      </c>
      <c r="F49" s="243">
        <f>F48-C46</f>
        <v>4.333333333</v>
      </c>
      <c r="G49" s="336">
        <f>G48-1</f>
        <v>9</v>
      </c>
      <c r="H49" s="440">
        <v>1.0</v>
      </c>
    </row>
    <row r="50">
      <c r="A50" s="325"/>
      <c r="B50" s="240"/>
      <c r="C50" s="240"/>
      <c r="D50" s="240"/>
      <c r="E50" s="243">
        <v>9.0</v>
      </c>
      <c r="F50" s="243">
        <f>F49-C46</f>
        <v>3.25</v>
      </c>
      <c r="G50" s="336">
        <f>G49-1.5</f>
        <v>7.5</v>
      </c>
      <c r="H50" s="243">
        <v>1.5</v>
      </c>
    </row>
    <row r="51">
      <c r="A51" s="325"/>
      <c r="B51" s="240"/>
      <c r="C51" s="240"/>
      <c r="D51" s="240"/>
      <c r="E51" s="243">
        <v>10.0</v>
      </c>
      <c r="F51" s="243">
        <f>F50-C46</f>
        <v>2.166666667</v>
      </c>
      <c r="G51" s="336">
        <f>G50-1.25</f>
        <v>6.25</v>
      </c>
      <c r="H51" s="243">
        <v>1.25</v>
      </c>
    </row>
    <row r="52">
      <c r="A52" s="325"/>
      <c r="B52" s="240"/>
      <c r="C52" s="240"/>
      <c r="D52" s="240"/>
      <c r="E52" s="243">
        <v>11.0</v>
      </c>
      <c r="F52" s="243">
        <f>F51-C46</f>
        <v>1.083333333</v>
      </c>
      <c r="G52" s="336">
        <f>G51-2</f>
        <v>4.25</v>
      </c>
      <c r="H52" s="243">
        <v>2.0</v>
      </c>
    </row>
    <row r="53">
      <c r="A53" s="325"/>
      <c r="B53" s="240"/>
      <c r="C53" s="240"/>
      <c r="D53" s="240"/>
      <c r="E53" s="243">
        <v>12.0</v>
      </c>
      <c r="F53" s="243">
        <f>F52-C46</f>
        <v>0</v>
      </c>
      <c r="G53" s="336">
        <f>G52-2.5</f>
        <v>1.75</v>
      </c>
      <c r="H53" s="243">
        <v>2.5</v>
      </c>
    </row>
    <row r="54">
      <c r="G54" s="425" t="s">
        <v>793</v>
      </c>
      <c r="H54" s="438">
        <f>SUM(H41:H53)</f>
        <v>11.25</v>
      </c>
    </row>
    <row r="55">
      <c r="G55" s="425" t="s">
        <v>794</v>
      </c>
      <c r="H55" s="426">
        <f>H54-C45</f>
        <v>-1.75</v>
      </c>
    </row>
    <row r="58">
      <c r="A58" s="434" t="s">
        <v>661</v>
      </c>
      <c r="B58" s="353" t="s">
        <v>807</v>
      </c>
      <c r="C58" s="385"/>
      <c r="D58" s="353"/>
      <c r="E58" s="256"/>
      <c r="F58" s="256"/>
      <c r="G58" s="256"/>
      <c r="H58" s="379"/>
    </row>
    <row r="59">
      <c r="A59" s="428"/>
      <c r="B59" s="355" t="s">
        <v>689</v>
      </c>
      <c r="C59" s="356">
        <v>44628.0</v>
      </c>
      <c r="D59" s="331"/>
      <c r="E59" s="355" t="s">
        <v>690</v>
      </c>
      <c r="F59" s="424" t="s">
        <v>692</v>
      </c>
      <c r="G59" s="424" t="s">
        <v>691</v>
      </c>
      <c r="H59" s="233" t="s">
        <v>791</v>
      </c>
    </row>
    <row r="60">
      <c r="A60" s="428"/>
      <c r="B60" s="355" t="s">
        <v>694</v>
      </c>
      <c r="C60" s="356">
        <v>44639.0</v>
      </c>
      <c r="D60" s="331"/>
      <c r="E60" s="331">
        <v>0.0</v>
      </c>
      <c r="F60" s="336">
        <f>C64</f>
        <v>13.75</v>
      </c>
      <c r="G60" s="336">
        <f>C64</f>
        <v>13.75</v>
      </c>
      <c r="H60" s="235">
        <v>0.0</v>
      </c>
    </row>
    <row r="61">
      <c r="A61" s="428"/>
      <c r="B61" s="355" t="s">
        <v>695</v>
      </c>
      <c r="C61" s="336">
        <f>C60-C59+1</f>
        <v>12</v>
      </c>
      <c r="D61" s="331"/>
      <c r="E61" s="331">
        <v>1.0</v>
      </c>
      <c r="F61" s="336">
        <f>F60-C65</f>
        <v>12.60416667</v>
      </c>
      <c r="G61" s="336">
        <f>G60-0.5</f>
        <v>13.25</v>
      </c>
      <c r="H61" s="437">
        <v>0.5</v>
      </c>
    </row>
    <row r="62">
      <c r="A62" s="428"/>
      <c r="B62" s="355"/>
      <c r="C62" s="331"/>
      <c r="D62" s="331"/>
      <c r="E62" s="331">
        <v>2.0</v>
      </c>
      <c r="F62" s="336">
        <f>F61-C65</f>
        <v>11.45833333</v>
      </c>
      <c r="G62" s="336">
        <f>G61-1</f>
        <v>12.25</v>
      </c>
      <c r="H62" s="336">
        <v>1.0</v>
      </c>
    </row>
    <row r="63">
      <c r="A63" s="428"/>
      <c r="B63" s="424" t="s">
        <v>792</v>
      </c>
      <c r="C63" s="336">
        <v>16.0</v>
      </c>
      <c r="D63" s="331"/>
      <c r="E63" s="331">
        <v>3.0</v>
      </c>
      <c r="F63" s="336">
        <f>F62-C65</f>
        <v>10.3125</v>
      </c>
      <c r="G63" s="336">
        <f t="shared" ref="G63:G64" si="9">G62-0.5</f>
        <v>11.75</v>
      </c>
      <c r="H63" s="336">
        <v>0.5</v>
      </c>
    </row>
    <row r="64">
      <c r="A64" s="428"/>
      <c r="B64" s="355" t="s">
        <v>698</v>
      </c>
      <c r="C64" s="336">
        <v>13.75</v>
      </c>
      <c r="D64" s="331"/>
      <c r="E64" s="331">
        <v>4.0</v>
      </c>
      <c r="F64" s="336">
        <f>F63-C65</f>
        <v>9.166666667</v>
      </c>
      <c r="G64" s="336">
        <f t="shared" si="9"/>
        <v>11.25</v>
      </c>
      <c r="H64" s="336">
        <v>0.5</v>
      </c>
    </row>
    <row r="65">
      <c r="A65" s="428"/>
      <c r="B65" s="355" t="s">
        <v>699</v>
      </c>
      <c r="C65" s="336">
        <f>C64/C61</f>
        <v>1.145833333</v>
      </c>
      <c r="D65" s="331"/>
      <c r="E65" s="331">
        <v>5.0</v>
      </c>
      <c r="F65" s="336">
        <f>F64-C65</f>
        <v>8.020833333</v>
      </c>
      <c r="G65" s="336">
        <f>G64-0.25</f>
        <v>11</v>
      </c>
      <c r="H65" s="336">
        <v>0.25</v>
      </c>
    </row>
    <row r="66">
      <c r="A66" s="428"/>
      <c r="B66" s="331"/>
      <c r="C66" s="331"/>
      <c r="D66" s="331"/>
      <c r="E66" s="336">
        <v>6.0</v>
      </c>
      <c r="F66" s="336">
        <f>F65-C65</f>
        <v>6.875</v>
      </c>
      <c r="G66" s="336">
        <f>G65-0.5</f>
        <v>10.5</v>
      </c>
      <c r="H66" s="336">
        <v>0.5</v>
      </c>
    </row>
    <row r="67">
      <c r="A67" s="325"/>
      <c r="B67" s="240"/>
      <c r="C67" s="240"/>
      <c r="D67" s="240"/>
      <c r="E67" s="243">
        <v>7.0</v>
      </c>
      <c r="F67" s="243">
        <f>F66-C65</f>
        <v>5.729166667</v>
      </c>
      <c r="G67" s="336">
        <f>G66-1.5</f>
        <v>9</v>
      </c>
      <c r="H67" s="336">
        <v>1.5</v>
      </c>
    </row>
    <row r="68">
      <c r="A68" s="325"/>
      <c r="B68" s="240"/>
      <c r="C68" s="240"/>
      <c r="D68" s="240"/>
      <c r="E68" s="243">
        <v>8.0</v>
      </c>
      <c r="F68" s="243">
        <f>F67-C65</f>
        <v>4.583333333</v>
      </c>
      <c r="G68" s="336">
        <f>G67-2</f>
        <v>7</v>
      </c>
      <c r="H68" s="440">
        <v>2.0</v>
      </c>
    </row>
    <row r="69">
      <c r="A69" s="325"/>
      <c r="B69" s="240"/>
      <c r="C69" s="240"/>
      <c r="D69" s="240"/>
      <c r="E69" s="243">
        <v>9.0</v>
      </c>
      <c r="F69" s="243">
        <f>F68-C65</f>
        <v>3.4375</v>
      </c>
      <c r="G69" s="336">
        <f>G68-1.5</f>
        <v>5.5</v>
      </c>
      <c r="H69" s="243">
        <v>1.5</v>
      </c>
    </row>
    <row r="70">
      <c r="A70" s="325"/>
      <c r="B70" s="240"/>
      <c r="C70" s="240"/>
      <c r="D70" s="240"/>
      <c r="E70" s="243">
        <v>10.0</v>
      </c>
      <c r="F70" s="243">
        <f>F69-C65</f>
        <v>2.291666667</v>
      </c>
      <c r="G70" s="336">
        <f t="shared" ref="G70:G71" si="10">G69-2</f>
        <v>3.5</v>
      </c>
      <c r="H70" s="243">
        <v>2.0</v>
      </c>
    </row>
    <row r="71">
      <c r="A71" s="325"/>
      <c r="B71" s="240"/>
      <c r="C71" s="240"/>
      <c r="D71" s="240"/>
      <c r="E71" s="243">
        <v>11.0</v>
      </c>
      <c r="F71" s="243">
        <f>F70-C65</f>
        <v>1.145833333</v>
      </c>
      <c r="G71" s="336">
        <f t="shared" si="10"/>
        <v>1.5</v>
      </c>
      <c r="H71" s="243">
        <v>2.0</v>
      </c>
    </row>
    <row r="72">
      <c r="A72" s="325"/>
      <c r="B72" s="240"/>
      <c r="C72" s="240"/>
      <c r="D72" s="240"/>
      <c r="E72" s="243">
        <v>12.0</v>
      </c>
      <c r="F72" s="243">
        <f>F71-C65</f>
        <v>0</v>
      </c>
      <c r="G72" s="336">
        <f>G71-1.5</f>
        <v>0</v>
      </c>
      <c r="H72" s="243">
        <v>1.5</v>
      </c>
    </row>
    <row r="73">
      <c r="G73" s="425" t="s">
        <v>793</v>
      </c>
      <c r="H73" s="438">
        <f>SUM(H60:H72)</f>
        <v>13.75</v>
      </c>
    </row>
    <row r="74">
      <c r="G74" s="425" t="s">
        <v>794</v>
      </c>
      <c r="H74" s="426">
        <f>H73-C64</f>
        <v>0</v>
      </c>
    </row>
    <row r="76">
      <c r="A76" s="435" t="s">
        <v>666</v>
      </c>
      <c r="B76" s="353" t="s">
        <v>808</v>
      </c>
      <c r="C76" s="385"/>
      <c r="D76" s="353"/>
      <c r="E76" s="256"/>
      <c r="F76" s="256"/>
      <c r="G76" s="256"/>
      <c r="H76" s="379"/>
    </row>
    <row r="77">
      <c r="A77" s="428"/>
      <c r="B77" s="355" t="s">
        <v>689</v>
      </c>
      <c r="C77" s="356">
        <v>44642.0</v>
      </c>
      <c r="D77" s="331"/>
      <c r="E77" s="355" t="s">
        <v>690</v>
      </c>
      <c r="F77" s="424" t="s">
        <v>692</v>
      </c>
      <c r="G77" s="424" t="s">
        <v>691</v>
      </c>
      <c r="H77" s="233" t="s">
        <v>791</v>
      </c>
    </row>
    <row r="78">
      <c r="A78" s="428"/>
      <c r="B78" s="355" t="s">
        <v>694</v>
      </c>
      <c r="C78" s="356">
        <v>44653.0</v>
      </c>
      <c r="D78" s="331"/>
      <c r="E78" s="331">
        <v>0.0</v>
      </c>
      <c r="F78" s="336">
        <f>C82</f>
        <v>17.25</v>
      </c>
      <c r="G78" s="336">
        <f>C82</f>
        <v>17.25</v>
      </c>
      <c r="H78" s="235">
        <v>0.0</v>
      </c>
    </row>
    <row r="79">
      <c r="A79" s="428"/>
      <c r="B79" s="355" t="s">
        <v>695</v>
      </c>
      <c r="C79" s="336">
        <f>C78-C77+1</f>
        <v>12</v>
      </c>
      <c r="D79" s="331"/>
      <c r="E79" s="331">
        <v>1.0</v>
      </c>
      <c r="F79" s="336">
        <f>F78-C83</f>
        <v>15.8125</v>
      </c>
      <c r="G79" s="336">
        <f>G78-2</f>
        <v>15.25</v>
      </c>
      <c r="H79" s="437">
        <v>2.0</v>
      </c>
    </row>
    <row r="80">
      <c r="A80" s="428"/>
      <c r="B80" s="355"/>
      <c r="C80" s="331"/>
      <c r="D80" s="331"/>
      <c r="E80" s="331">
        <v>2.0</v>
      </c>
      <c r="F80" s="336">
        <f>F79-C83</f>
        <v>14.375</v>
      </c>
      <c r="G80" s="336">
        <f t="shared" ref="G80:G85" si="11">G79-1</f>
        <v>14.25</v>
      </c>
      <c r="H80" s="336">
        <v>1.0</v>
      </c>
    </row>
    <row r="81">
      <c r="A81" s="428"/>
      <c r="B81" s="424" t="s">
        <v>792</v>
      </c>
      <c r="C81" s="336">
        <v>20.0</v>
      </c>
      <c r="D81" s="331"/>
      <c r="E81" s="331">
        <v>3.0</v>
      </c>
      <c r="F81" s="336">
        <f>F80-C83</f>
        <v>12.9375</v>
      </c>
      <c r="G81" s="336">
        <f t="shared" si="11"/>
        <v>13.25</v>
      </c>
      <c r="H81" s="336">
        <v>1.0</v>
      </c>
    </row>
    <row r="82">
      <c r="A82" s="428"/>
      <c r="B82" s="355" t="s">
        <v>698</v>
      </c>
      <c r="C82" s="336">
        <v>17.25</v>
      </c>
      <c r="D82" s="331"/>
      <c r="E82" s="331">
        <v>4.0</v>
      </c>
      <c r="F82" s="336">
        <f>F81-C83</f>
        <v>11.5</v>
      </c>
      <c r="G82" s="336">
        <f t="shared" si="11"/>
        <v>12.25</v>
      </c>
      <c r="H82" s="336">
        <v>1.0</v>
      </c>
    </row>
    <row r="83">
      <c r="A83" s="428"/>
      <c r="B83" s="355" t="s">
        <v>699</v>
      </c>
      <c r="C83" s="336">
        <f>C82/C79</f>
        <v>1.4375</v>
      </c>
      <c r="D83" s="331"/>
      <c r="E83" s="331">
        <v>5.0</v>
      </c>
      <c r="F83" s="336">
        <f>F82-C83</f>
        <v>10.0625</v>
      </c>
      <c r="G83" s="336">
        <f t="shared" si="11"/>
        <v>11.25</v>
      </c>
      <c r="H83" s="336">
        <v>1.0</v>
      </c>
    </row>
    <row r="84">
      <c r="A84" s="428"/>
      <c r="B84" s="331"/>
      <c r="C84" s="331"/>
      <c r="D84" s="331"/>
      <c r="E84" s="336">
        <v>6.0</v>
      </c>
      <c r="F84" s="336">
        <f>F83-C83</f>
        <v>8.625</v>
      </c>
      <c r="G84" s="336">
        <f t="shared" si="11"/>
        <v>10.25</v>
      </c>
      <c r="H84" s="336">
        <v>1.0</v>
      </c>
    </row>
    <row r="85">
      <c r="A85" s="325"/>
      <c r="B85" s="240"/>
      <c r="C85" s="240"/>
      <c r="D85" s="240"/>
      <c r="E85" s="243">
        <v>7.0</v>
      </c>
      <c r="F85" s="243">
        <f>F84-C83</f>
        <v>7.1875</v>
      </c>
      <c r="G85" s="336">
        <f t="shared" si="11"/>
        <v>9.25</v>
      </c>
      <c r="H85" s="336">
        <v>1.0</v>
      </c>
    </row>
    <row r="86">
      <c r="A86" s="325"/>
      <c r="B86" s="240"/>
      <c r="C86" s="240"/>
      <c r="D86" s="240"/>
      <c r="E86" s="243">
        <v>8.0</v>
      </c>
      <c r="F86" s="243">
        <f>F85-C83</f>
        <v>5.75</v>
      </c>
      <c r="G86" s="336">
        <f>G85-1.25</f>
        <v>8</v>
      </c>
      <c r="H86" s="440">
        <v>1.0</v>
      </c>
    </row>
    <row r="87">
      <c r="A87" s="325"/>
      <c r="B87" s="240"/>
      <c r="C87" s="240"/>
      <c r="D87" s="240"/>
      <c r="E87" s="243">
        <v>9.0</v>
      </c>
      <c r="F87" s="243">
        <f>F86-C83</f>
        <v>4.3125</v>
      </c>
      <c r="G87" s="336">
        <f t="shared" ref="G87:G90" si="12">G86-2</f>
        <v>6</v>
      </c>
      <c r="H87" s="243">
        <v>1.0</v>
      </c>
    </row>
    <row r="88">
      <c r="A88" s="325"/>
      <c r="B88" s="240"/>
      <c r="C88" s="240"/>
      <c r="D88" s="240"/>
      <c r="E88" s="243">
        <v>10.0</v>
      </c>
      <c r="F88" s="243">
        <f>F87-C83</f>
        <v>2.875</v>
      </c>
      <c r="G88" s="336">
        <f t="shared" si="12"/>
        <v>4</v>
      </c>
      <c r="H88" s="243">
        <v>2.0</v>
      </c>
    </row>
    <row r="89">
      <c r="A89" s="325"/>
      <c r="B89" s="240"/>
      <c r="C89" s="240"/>
      <c r="D89" s="240"/>
      <c r="E89" s="243">
        <v>11.0</v>
      </c>
      <c r="F89" s="243">
        <f>F88-C83</f>
        <v>1.4375</v>
      </c>
      <c r="G89" s="336">
        <f t="shared" si="12"/>
        <v>2</v>
      </c>
      <c r="H89" s="243">
        <v>2.0</v>
      </c>
    </row>
    <row r="90">
      <c r="A90" s="325"/>
      <c r="B90" s="240"/>
      <c r="C90" s="240"/>
      <c r="D90" s="240"/>
      <c r="E90" s="243">
        <v>12.0</v>
      </c>
      <c r="F90" s="243">
        <f>F89-C83</f>
        <v>0</v>
      </c>
      <c r="G90" s="336">
        <f t="shared" si="12"/>
        <v>0</v>
      </c>
      <c r="H90" s="243">
        <v>1.0</v>
      </c>
    </row>
    <row r="91">
      <c r="G91" s="425" t="s">
        <v>793</v>
      </c>
      <c r="H91" s="438">
        <f>SUM(H78:H90)</f>
        <v>15</v>
      </c>
    </row>
    <row r="92">
      <c r="G92" s="425" t="s">
        <v>794</v>
      </c>
      <c r="H92" s="426">
        <f>H91-C82</f>
        <v>-2.25</v>
      </c>
    </row>
    <row r="95">
      <c r="A95" s="411" t="s">
        <v>672</v>
      </c>
      <c r="B95" s="353" t="s">
        <v>808</v>
      </c>
      <c r="C95" s="385"/>
      <c r="D95" s="353"/>
      <c r="E95" s="256"/>
      <c r="F95" s="256"/>
      <c r="G95" s="256"/>
      <c r="H95" s="379"/>
    </row>
    <row r="96">
      <c r="A96" s="428"/>
      <c r="B96" s="355" t="s">
        <v>689</v>
      </c>
      <c r="C96" s="356">
        <v>44656.0</v>
      </c>
      <c r="D96" s="331"/>
      <c r="E96" s="355" t="s">
        <v>690</v>
      </c>
      <c r="F96" s="424" t="s">
        <v>692</v>
      </c>
      <c r="G96" s="424" t="s">
        <v>691</v>
      </c>
      <c r="H96" s="233" t="s">
        <v>791</v>
      </c>
    </row>
    <row r="97">
      <c r="A97" s="428"/>
      <c r="B97" s="355" t="s">
        <v>694</v>
      </c>
      <c r="C97" s="356">
        <v>44667.0</v>
      </c>
      <c r="D97" s="331"/>
      <c r="E97" s="331">
        <v>0.0</v>
      </c>
      <c r="F97" s="336">
        <f>C101</f>
        <v>27</v>
      </c>
      <c r="G97" s="336">
        <f>C101</f>
        <v>27</v>
      </c>
      <c r="H97" s="235">
        <v>0.0</v>
      </c>
    </row>
    <row r="98">
      <c r="A98" s="428"/>
      <c r="B98" s="355" t="s">
        <v>695</v>
      </c>
      <c r="C98" s="336">
        <f>C97-C96+1</f>
        <v>12</v>
      </c>
      <c r="D98" s="331"/>
      <c r="E98" s="331">
        <v>1.0</v>
      </c>
      <c r="F98" s="336">
        <f>F97-C102</f>
        <v>24.75</v>
      </c>
      <c r="G98" s="336">
        <f t="shared" ref="G98:G101" si="13">G97-2</f>
        <v>25</v>
      </c>
      <c r="H98" s="437">
        <v>1.0</v>
      </c>
    </row>
    <row r="99">
      <c r="A99" s="428"/>
      <c r="B99" s="355"/>
      <c r="C99" s="331"/>
      <c r="D99" s="331"/>
      <c r="E99" s="331">
        <v>2.0</v>
      </c>
      <c r="F99" s="336">
        <f>F98-C102</f>
        <v>22.5</v>
      </c>
      <c r="G99" s="336">
        <f t="shared" si="13"/>
        <v>23</v>
      </c>
      <c r="H99" s="336">
        <v>1.0</v>
      </c>
    </row>
    <row r="100">
      <c r="A100" s="428"/>
      <c r="B100" s="424" t="s">
        <v>792</v>
      </c>
      <c r="C100" s="336">
        <v>30.0</v>
      </c>
      <c r="D100" s="331"/>
      <c r="E100" s="331">
        <v>3.0</v>
      </c>
      <c r="F100" s="336">
        <f>F99-C102</f>
        <v>20.25</v>
      </c>
      <c r="G100" s="336">
        <f t="shared" si="13"/>
        <v>21</v>
      </c>
      <c r="H100" s="336">
        <v>1.0</v>
      </c>
    </row>
    <row r="101">
      <c r="A101" s="428"/>
      <c r="B101" s="355" t="s">
        <v>698</v>
      </c>
      <c r="C101" s="336">
        <v>27.0</v>
      </c>
      <c r="D101" s="331"/>
      <c r="E101" s="331">
        <v>4.0</v>
      </c>
      <c r="F101" s="336">
        <f>F100-C102</f>
        <v>18</v>
      </c>
      <c r="G101" s="336">
        <f t="shared" si="13"/>
        <v>19</v>
      </c>
      <c r="H101" s="336">
        <v>1.0</v>
      </c>
    </row>
    <row r="102">
      <c r="A102" s="428"/>
      <c r="B102" s="355" t="s">
        <v>699</v>
      </c>
      <c r="C102" s="336">
        <f>C101/C98</f>
        <v>2.25</v>
      </c>
      <c r="D102" s="331"/>
      <c r="E102" s="331">
        <v>5.0</v>
      </c>
      <c r="F102" s="336">
        <f>F101-C102</f>
        <v>15.75</v>
      </c>
      <c r="G102" s="336">
        <f t="shared" ref="G102:G107" si="14">G101-1</f>
        <v>18</v>
      </c>
      <c r="H102" s="336">
        <v>1.5</v>
      </c>
    </row>
    <row r="103">
      <c r="A103" s="428"/>
      <c r="B103" s="331"/>
      <c r="C103" s="331"/>
      <c r="D103" s="331"/>
      <c r="E103" s="336">
        <v>6.0</v>
      </c>
      <c r="F103" s="336">
        <f>F102-C102</f>
        <v>13.5</v>
      </c>
      <c r="G103" s="336">
        <f t="shared" si="14"/>
        <v>17</v>
      </c>
      <c r="H103" s="336">
        <v>1.5</v>
      </c>
    </row>
    <row r="104">
      <c r="A104" s="325"/>
      <c r="B104" s="240"/>
      <c r="C104" s="240"/>
      <c r="D104" s="240"/>
      <c r="E104" s="243">
        <v>7.0</v>
      </c>
      <c r="F104" s="243">
        <f>F103-C102</f>
        <v>11.25</v>
      </c>
      <c r="G104" s="336">
        <f t="shared" si="14"/>
        <v>16</v>
      </c>
      <c r="H104" s="336">
        <v>1.0</v>
      </c>
    </row>
    <row r="105">
      <c r="A105" s="325"/>
      <c r="B105" s="240"/>
      <c r="C105" s="240"/>
      <c r="D105" s="240"/>
      <c r="E105" s="243">
        <v>8.0</v>
      </c>
      <c r="F105" s="243">
        <f>F104-C102</f>
        <v>9</v>
      </c>
      <c r="G105" s="336">
        <f t="shared" si="14"/>
        <v>15</v>
      </c>
      <c r="H105" s="440">
        <v>1.0</v>
      </c>
    </row>
    <row r="106">
      <c r="A106" s="325"/>
      <c r="B106" s="240"/>
      <c r="C106" s="240"/>
      <c r="D106" s="240"/>
      <c r="E106" s="243">
        <v>9.0</v>
      </c>
      <c r="F106" s="243">
        <f>F105-C102</f>
        <v>6.75</v>
      </c>
      <c r="G106" s="336">
        <f t="shared" si="14"/>
        <v>14</v>
      </c>
      <c r="H106" s="243">
        <v>1.0</v>
      </c>
    </row>
    <row r="107">
      <c r="A107" s="325"/>
      <c r="B107" s="240"/>
      <c r="C107" s="240"/>
      <c r="D107" s="240"/>
      <c r="E107" s="243">
        <v>10.0</v>
      </c>
      <c r="F107" s="243">
        <f>F106-C102</f>
        <v>4.5</v>
      </c>
      <c r="G107" s="336">
        <f t="shared" si="14"/>
        <v>13</v>
      </c>
      <c r="H107" s="243">
        <v>1.5</v>
      </c>
    </row>
    <row r="108">
      <c r="A108" s="325"/>
      <c r="B108" s="240"/>
      <c r="C108" s="240"/>
      <c r="D108" s="240"/>
      <c r="E108" s="243">
        <v>11.0</v>
      </c>
      <c r="F108" s="243">
        <f>F107-C102</f>
        <v>2.25</v>
      </c>
      <c r="G108" s="336">
        <f>G107-0.5</f>
        <v>12.5</v>
      </c>
      <c r="H108" s="243">
        <v>1.5</v>
      </c>
    </row>
    <row r="109">
      <c r="A109" s="325"/>
      <c r="B109" s="240"/>
      <c r="C109" s="240"/>
      <c r="D109" s="240"/>
      <c r="E109" s="243">
        <v>12.0</v>
      </c>
      <c r="F109" s="243">
        <f>F108-C102</f>
        <v>0</v>
      </c>
      <c r="G109" s="336">
        <f>G108-1</f>
        <v>11.5</v>
      </c>
      <c r="H109" s="243">
        <v>2.0</v>
      </c>
    </row>
    <row r="110">
      <c r="G110" s="425" t="s">
        <v>793</v>
      </c>
      <c r="H110" s="438">
        <f>SUM(H97:H109)</f>
        <v>15</v>
      </c>
    </row>
    <row r="111">
      <c r="G111" s="425" t="s">
        <v>794</v>
      </c>
      <c r="H111" s="426">
        <f>H110-C101</f>
        <v>-12</v>
      </c>
    </row>
    <row r="113">
      <c r="A113" s="392" t="s">
        <v>679</v>
      </c>
      <c r="B113" s="353" t="s">
        <v>808</v>
      </c>
      <c r="C113" s="385"/>
      <c r="D113" s="353"/>
      <c r="E113" s="256"/>
      <c r="F113" s="256"/>
      <c r="G113" s="256"/>
      <c r="H113" s="379"/>
    </row>
    <row r="114">
      <c r="A114" s="428"/>
      <c r="B114" s="355" t="s">
        <v>689</v>
      </c>
      <c r="C114" s="356">
        <v>44670.0</v>
      </c>
      <c r="D114" s="331"/>
      <c r="E114" s="355" t="s">
        <v>690</v>
      </c>
      <c r="F114" s="424" t="s">
        <v>692</v>
      </c>
      <c r="G114" s="424" t="s">
        <v>691</v>
      </c>
      <c r="H114" s="233" t="s">
        <v>791</v>
      </c>
    </row>
    <row r="115">
      <c r="A115" s="428"/>
      <c r="B115" s="355" t="s">
        <v>694</v>
      </c>
      <c r="C115" s="356">
        <v>44681.0</v>
      </c>
      <c r="D115" s="331"/>
      <c r="E115" s="331">
        <v>0.0</v>
      </c>
      <c r="F115" s="336">
        <f>C119</f>
        <v>20.5</v>
      </c>
      <c r="G115" s="336">
        <f>C119</f>
        <v>20.5</v>
      </c>
      <c r="H115" s="235">
        <v>0.0</v>
      </c>
    </row>
    <row r="116">
      <c r="A116" s="428"/>
      <c r="B116" s="355" t="s">
        <v>695</v>
      </c>
      <c r="C116" s="336">
        <f>C115-C114+1</f>
        <v>12</v>
      </c>
      <c r="D116" s="331"/>
      <c r="E116" s="331">
        <v>1.0</v>
      </c>
      <c r="F116" s="336">
        <f>F115-C120</f>
        <v>18.79166667</v>
      </c>
      <c r="G116" s="336">
        <f t="shared" ref="G116:G119" si="15">G115-0.5</f>
        <v>20</v>
      </c>
      <c r="H116" s="437">
        <v>0.5</v>
      </c>
    </row>
    <row r="117">
      <c r="A117" s="428"/>
      <c r="B117" s="355"/>
      <c r="C117" s="331"/>
      <c r="D117" s="331"/>
      <c r="E117" s="331">
        <v>2.0</v>
      </c>
      <c r="F117" s="336">
        <f>F116-C120</f>
        <v>17.08333333</v>
      </c>
      <c r="G117" s="336">
        <f t="shared" si="15"/>
        <v>19.5</v>
      </c>
      <c r="H117" s="336">
        <v>0.5</v>
      </c>
    </row>
    <row r="118">
      <c r="A118" s="428"/>
      <c r="B118" s="424" t="s">
        <v>792</v>
      </c>
      <c r="C118" s="336">
        <v>22.0</v>
      </c>
      <c r="D118" s="331"/>
      <c r="E118" s="331">
        <v>3.0</v>
      </c>
      <c r="F118" s="336">
        <f>F117-C120</f>
        <v>15.375</v>
      </c>
      <c r="G118" s="336">
        <f t="shared" si="15"/>
        <v>19</v>
      </c>
      <c r="H118" s="336">
        <v>0.5</v>
      </c>
    </row>
    <row r="119">
      <c r="A119" s="428"/>
      <c r="B119" s="355" t="s">
        <v>698</v>
      </c>
      <c r="C119" s="336">
        <v>20.5</v>
      </c>
      <c r="D119" s="331"/>
      <c r="E119" s="331">
        <v>4.0</v>
      </c>
      <c r="F119" s="336">
        <f>F118-C120</f>
        <v>13.66666667</v>
      </c>
      <c r="G119" s="336">
        <f t="shared" si="15"/>
        <v>18.5</v>
      </c>
      <c r="H119" s="336">
        <v>0.5</v>
      </c>
    </row>
    <row r="120">
      <c r="A120" s="428"/>
      <c r="B120" s="355" t="s">
        <v>699</v>
      </c>
      <c r="C120" s="336">
        <f>C119/C116</f>
        <v>1.708333333</v>
      </c>
      <c r="D120" s="331"/>
      <c r="E120" s="331">
        <v>5.0</v>
      </c>
      <c r="F120" s="336">
        <f>F119-C120</f>
        <v>11.95833333</v>
      </c>
      <c r="G120" s="336">
        <f>G119-1.5</f>
        <v>17</v>
      </c>
      <c r="H120" s="336">
        <v>1.5</v>
      </c>
    </row>
    <row r="121">
      <c r="A121" s="428"/>
      <c r="B121" s="331"/>
      <c r="C121" s="331"/>
      <c r="D121" s="331"/>
      <c r="E121" s="336">
        <v>6.0</v>
      </c>
      <c r="F121" s="336">
        <f>F120-C120</f>
        <v>10.25</v>
      </c>
      <c r="G121" s="336">
        <f>G120-1</f>
        <v>16</v>
      </c>
      <c r="H121" s="336">
        <v>1.0</v>
      </c>
    </row>
    <row r="122">
      <c r="A122" s="325"/>
      <c r="B122" s="240"/>
      <c r="C122" s="240"/>
      <c r="D122" s="240"/>
      <c r="E122" s="243">
        <v>7.0</v>
      </c>
      <c r="F122" s="243">
        <f>F121-C120</f>
        <v>8.541666667</v>
      </c>
      <c r="G122" s="336">
        <f>G121-1.5</f>
        <v>14.5</v>
      </c>
      <c r="H122" s="336">
        <v>1.5</v>
      </c>
    </row>
    <row r="123">
      <c r="A123" s="325"/>
      <c r="B123" s="240"/>
      <c r="C123" s="240"/>
      <c r="D123" s="240"/>
      <c r="E123" s="243">
        <v>8.0</v>
      </c>
      <c r="F123" s="243">
        <f>F122-C120</f>
        <v>6.833333333</v>
      </c>
      <c r="G123" s="336">
        <f t="shared" ref="G123:G127" si="16">G122</f>
        <v>14.5</v>
      </c>
      <c r="H123" s="440">
        <v>0.0</v>
      </c>
    </row>
    <row r="124">
      <c r="A124" s="325"/>
      <c r="B124" s="240"/>
      <c r="C124" s="240"/>
      <c r="D124" s="240"/>
      <c r="E124" s="243">
        <v>9.0</v>
      </c>
      <c r="F124" s="243">
        <f>F123-C120</f>
        <v>5.125</v>
      </c>
      <c r="G124" s="336">
        <f t="shared" si="16"/>
        <v>14.5</v>
      </c>
      <c r="H124" s="243">
        <v>0.0</v>
      </c>
    </row>
    <row r="125">
      <c r="A125" s="325"/>
      <c r="B125" s="240"/>
      <c r="C125" s="240"/>
      <c r="D125" s="240"/>
      <c r="E125" s="243">
        <v>10.0</v>
      </c>
      <c r="F125" s="243">
        <f>F124-C120</f>
        <v>3.416666667</v>
      </c>
      <c r="G125" s="336">
        <f t="shared" si="16"/>
        <v>14.5</v>
      </c>
      <c r="H125" s="243">
        <v>0.0</v>
      </c>
    </row>
    <row r="126">
      <c r="A126" s="325"/>
      <c r="B126" s="240"/>
      <c r="C126" s="240"/>
      <c r="D126" s="240"/>
      <c r="E126" s="243">
        <v>11.0</v>
      </c>
      <c r="F126" s="243">
        <f>F125-C120</f>
        <v>1.708333333</v>
      </c>
      <c r="G126" s="336">
        <f t="shared" si="16"/>
        <v>14.5</v>
      </c>
      <c r="H126" s="243">
        <v>0.0</v>
      </c>
    </row>
    <row r="127">
      <c r="A127" s="325"/>
      <c r="B127" s="240"/>
      <c r="C127" s="240"/>
      <c r="D127" s="240"/>
      <c r="E127" s="243">
        <v>12.0</v>
      </c>
      <c r="F127" s="243">
        <f>F126-C120</f>
        <v>0</v>
      </c>
      <c r="G127" s="336">
        <f t="shared" si="16"/>
        <v>14.5</v>
      </c>
      <c r="H127" s="243">
        <v>0.0</v>
      </c>
    </row>
    <row r="128">
      <c r="G128" s="425" t="s">
        <v>793</v>
      </c>
      <c r="H128" s="438">
        <f>SUM(H115:H127)</f>
        <v>6</v>
      </c>
    </row>
    <row r="129">
      <c r="G129" s="425" t="s">
        <v>794</v>
      </c>
      <c r="H129" s="426">
        <f>H128-C119</f>
        <v>-14.5</v>
      </c>
    </row>
    <row r="131">
      <c r="A131" s="352" t="s">
        <v>687</v>
      </c>
      <c r="B131" s="353" t="s">
        <v>809</v>
      </c>
      <c r="C131" s="385"/>
      <c r="D131" s="353"/>
      <c r="E131" s="256"/>
      <c r="F131" s="256"/>
      <c r="G131" s="256"/>
      <c r="H131" s="379"/>
    </row>
    <row r="132">
      <c r="A132" s="428"/>
      <c r="B132" s="355" t="s">
        <v>689</v>
      </c>
      <c r="C132" s="356">
        <v>44684.0</v>
      </c>
      <c r="D132" s="331"/>
      <c r="E132" s="355" t="s">
        <v>690</v>
      </c>
      <c r="F132" s="424" t="s">
        <v>692</v>
      </c>
      <c r="G132" s="424" t="s">
        <v>691</v>
      </c>
      <c r="H132" s="233" t="s">
        <v>791</v>
      </c>
    </row>
    <row r="133">
      <c r="A133" s="428"/>
      <c r="B133" s="355" t="s">
        <v>694</v>
      </c>
      <c r="C133" s="356">
        <v>44691.0</v>
      </c>
      <c r="D133" s="331"/>
      <c r="E133" s="331">
        <v>0.0</v>
      </c>
      <c r="F133" s="336">
        <f>C137</f>
        <v>28.5</v>
      </c>
      <c r="G133" s="336">
        <f>C137</f>
        <v>28.5</v>
      </c>
      <c r="H133" s="235">
        <v>0.0</v>
      </c>
    </row>
    <row r="134">
      <c r="A134" s="428"/>
      <c r="B134" s="355" t="s">
        <v>695</v>
      </c>
      <c r="C134" s="336">
        <f>C133-C132+1</f>
        <v>8</v>
      </c>
      <c r="D134" s="331"/>
      <c r="E134" s="331">
        <v>1.0</v>
      </c>
      <c r="F134" s="336">
        <f>F133-C138</f>
        <v>24.9375</v>
      </c>
      <c r="G134" s="336">
        <f t="shared" ref="G134:G141" si="17">G133</f>
        <v>28.5</v>
      </c>
      <c r="H134" s="437">
        <v>0.0</v>
      </c>
    </row>
    <row r="135">
      <c r="A135" s="428"/>
      <c r="B135" s="355"/>
      <c r="C135" s="331"/>
      <c r="D135" s="331"/>
      <c r="E135" s="331">
        <v>2.0</v>
      </c>
      <c r="F135" s="336">
        <f>F134-C138</f>
        <v>21.375</v>
      </c>
      <c r="G135" s="336">
        <f t="shared" si="17"/>
        <v>28.5</v>
      </c>
      <c r="H135" s="336">
        <v>0.0</v>
      </c>
    </row>
    <row r="136">
      <c r="A136" s="428"/>
      <c r="B136" s="424" t="s">
        <v>792</v>
      </c>
      <c r="C136" s="336">
        <v>30.0</v>
      </c>
      <c r="D136" s="331"/>
      <c r="E136" s="331">
        <v>3.0</v>
      </c>
      <c r="F136" s="336">
        <f>F135-C138</f>
        <v>17.8125</v>
      </c>
      <c r="G136" s="336">
        <f t="shared" si="17"/>
        <v>28.5</v>
      </c>
      <c r="H136" s="336">
        <v>0.0</v>
      </c>
    </row>
    <row r="137">
      <c r="A137" s="428"/>
      <c r="B137" s="355" t="s">
        <v>698</v>
      </c>
      <c r="C137" s="336">
        <v>28.5</v>
      </c>
      <c r="D137" s="331"/>
      <c r="E137" s="331">
        <v>4.0</v>
      </c>
      <c r="F137" s="336">
        <f>F136-C138</f>
        <v>14.25</v>
      </c>
      <c r="G137" s="336">
        <f t="shared" si="17"/>
        <v>28.5</v>
      </c>
      <c r="H137" s="336">
        <v>0.0</v>
      </c>
    </row>
    <row r="138">
      <c r="A138" s="428"/>
      <c r="B138" s="355" t="s">
        <v>699</v>
      </c>
      <c r="C138" s="336">
        <f>C137/C134</f>
        <v>3.5625</v>
      </c>
      <c r="D138" s="331"/>
      <c r="E138" s="331">
        <v>5.0</v>
      </c>
      <c r="F138" s="336">
        <f>F137-C138</f>
        <v>10.6875</v>
      </c>
      <c r="G138" s="336">
        <f t="shared" si="17"/>
        <v>28.5</v>
      </c>
      <c r="H138" s="336">
        <v>0.0</v>
      </c>
    </row>
    <row r="139">
      <c r="A139" s="428"/>
      <c r="B139" s="331"/>
      <c r="C139" s="331"/>
      <c r="D139" s="331"/>
      <c r="E139" s="336">
        <v>6.0</v>
      </c>
      <c r="F139" s="336">
        <f>F138-C138</f>
        <v>7.125</v>
      </c>
      <c r="G139" s="336">
        <f t="shared" si="17"/>
        <v>28.5</v>
      </c>
      <c r="H139" s="336">
        <v>0.0</v>
      </c>
    </row>
    <row r="140">
      <c r="A140" s="325"/>
      <c r="B140" s="240"/>
      <c r="C140" s="240"/>
      <c r="D140" s="240"/>
      <c r="E140" s="243">
        <v>7.0</v>
      </c>
      <c r="F140" s="243">
        <f>F139-C138</f>
        <v>3.5625</v>
      </c>
      <c r="G140" s="336">
        <f t="shared" si="17"/>
        <v>28.5</v>
      </c>
      <c r="H140" s="336">
        <v>0.0</v>
      </c>
    </row>
    <row r="141">
      <c r="A141" s="325"/>
      <c r="B141" s="240"/>
      <c r="C141" s="240"/>
      <c r="D141" s="240"/>
      <c r="E141" s="243">
        <v>8.0</v>
      </c>
      <c r="F141" s="243">
        <f>F140-C138</f>
        <v>0</v>
      </c>
      <c r="G141" s="336">
        <f t="shared" si="17"/>
        <v>28.5</v>
      </c>
      <c r="H141" s="440">
        <v>0.0</v>
      </c>
    </row>
    <row r="142">
      <c r="A142" s="325"/>
      <c r="B142" s="240"/>
      <c r="C142" s="240"/>
      <c r="D142" s="240"/>
      <c r="G142" s="425" t="s">
        <v>793</v>
      </c>
      <c r="H142" s="438">
        <f>SUM(H133:H141)</f>
        <v>0</v>
      </c>
    </row>
    <row r="143">
      <c r="A143" s="325"/>
      <c r="B143" s="240"/>
      <c r="C143" s="240"/>
      <c r="D143" s="240"/>
      <c r="G143" s="425" t="s">
        <v>794</v>
      </c>
      <c r="H143" s="426">
        <f>H142-C137</f>
        <v>-28.5</v>
      </c>
    </row>
  </sheetData>
  <mergeCells count="6">
    <mergeCell ref="B39:C39"/>
    <mergeCell ref="B58:C58"/>
    <mergeCell ref="B76:C76"/>
    <mergeCell ref="B95:C95"/>
    <mergeCell ref="B113:C113"/>
    <mergeCell ref="B131:C131"/>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25"/>
    <col customWidth="1" min="2" max="2" width="13.38"/>
    <col customWidth="1" min="3" max="3" width="13.63"/>
    <col customWidth="1" min="4" max="4" width="11.75"/>
    <col customWidth="1" min="5" max="5" width="8.0"/>
  </cols>
  <sheetData>
    <row r="1">
      <c r="A1" s="459" t="s">
        <v>817</v>
      </c>
      <c r="B1" s="459" t="s">
        <v>818</v>
      </c>
      <c r="C1" s="459" t="s">
        <v>819</v>
      </c>
      <c r="D1" s="459" t="s">
        <v>820</v>
      </c>
      <c r="E1" s="459" t="s">
        <v>792</v>
      </c>
      <c r="F1" s="4"/>
      <c r="G1" s="4"/>
      <c r="H1" s="4"/>
      <c r="I1" s="4"/>
      <c r="J1" s="4"/>
      <c r="K1" s="4"/>
      <c r="L1" s="4"/>
      <c r="M1" s="4"/>
      <c r="N1" s="4"/>
      <c r="O1" s="4"/>
      <c r="P1" s="4"/>
      <c r="Q1" s="4"/>
      <c r="R1" s="4"/>
      <c r="S1" s="4"/>
      <c r="T1" s="4"/>
      <c r="U1" s="4"/>
      <c r="V1" s="4"/>
      <c r="W1" s="4"/>
      <c r="X1" s="4"/>
      <c r="Y1" s="4"/>
      <c r="Z1" s="4"/>
    </row>
    <row r="2">
      <c r="A2" s="3">
        <v>0.0</v>
      </c>
      <c r="B2" s="4">
        <f t="shared" ref="B2:B17" si="1">((D2-C2)/C2)*100</f>
        <v>154.5454545</v>
      </c>
      <c r="C2" s="3">
        <v>33.0</v>
      </c>
      <c r="D2" s="3">
        <v>84.0</v>
      </c>
      <c r="E2" s="3">
        <v>50.0</v>
      </c>
      <c r="F2" s="4"/>
      <c r="G2" s="4"/>
      <c r="H2" s="4"/>
      <c r="I2" s="4"/>
      <c r="J2" s="4"/>
      <c r="K2" s="4"/>
      <c r="L2" s="4"/>
      <c r="M2" s="4"/>
      <c r="N2" s="4"/>
      <c r="O2" s="4"/>
      <c r="P2" s="4"/>
      <c r="Q2" s="4"/>
      <c r="R2" s="4"/>
      <c r="S2" s="4"/>
      <c r="T2" s="4"/>
      <c r="U2" s="4"/>
      <c r="V2" s="4"/>
      <c r="W2" s="4"/>
      <c r="X2" s="4"/>
      <c r="Y2" s="4"/>
      <c r="Z2" s="4"/>
    </row>
    <row r="3">
      <c r="A3" s="3">
        <v>1.0</v>
      </c>
      <c r="B3" s="4">
        <f t="shared" si="1"/>
        <v>45.13274336</v>
      </c>
      <c r="C3" s="3">
        <v>56.5</v>
      </c>
      <c r="D3" s="3">
        <v>82.0</v>
      </c>
      <c r="E3" s="3">
        <v>73.0</v>
      </c>
      <c r="F3" s="4"/>
      <c r="G3" s="4"/>
      <c r="H3" s="4"/>
      <c r="I3" s="4"/>
      <c r="J3" s="4"/>
      <c r="K3" s="4"/>
      <c r="L3" s="4"/>
      <c r="M3" s="4"/>
      <c r="N3" s="4"/>
      <c r="O3" s="4"/>
      <c r="P3" s="4"/>
      <c r="Q3" s="4"/>
      <c r="R3" s="4"/>
      <c r="S3" s="4"/>
      <c r="T3" s="4"/>
      <c r="U3" s="4"/>
      <c r="V3" s="4"/>
      <c r="W3" s="4"/>
      <c r="X3" s="4"/>
      <c r="Y3" s="4"/>
      <c r="Z3" s="4"/>
    </row>
    <row r="4">
      <c r="A4" s="3">
        <v>2.0</v>
      </c>
      <c r="B4" s="3">
        <f t="shared" si="1"/>
        <v>23.33333333</v>
      </c>
      <c r="C4" s="3">
        <v>30.0</v>
      </c>
      <c r="D4" s="3">
        <v>37.0</v>
      </c>
      <c r="E4" s="3">
        <v>40.0</v>
      </c>
      <c r="F4" s="4"/>
      <c r="G4" s="4"/>
      <c r="H4" s="4"/>
      <c r="I4" s="4"/>
      <c r="J4" s="4"/>
      <c r="K4" s="4"/>
      <c r="L4" s="4"/>
      <c r="M4" s="4"/>
      <c r="N4" s="4"/>
      <c r="O4" s="4"/>
      <c r="P4" s="4"/>
      <c r="Q4" s="4"/>
      <c r="R4" s="4"/>
      <c r="S4" s="4"/>
      <c r="T4" s="4"/>
      <c r="U4" s="4"/>
      <c r="V4" s="4"/>
      <c r="W4" s="4"/>
      <c r="X4" s="4"/>
      <c r="Y4" s="4"/>
      <c r="Z4" s="4"/>
    </row>
    <row r="5">
      <c r="A5" s="3">
        <v>3.0</v>
      </c>
      <c r="B5" s="3">
        <f t="shared" si="1"/>
        <v>54.16666667</v>
      </c>
      <c r="C5" s="3">
        <v>72.0</v>
      </c>
      <c r="D5" s="3">
        <v>111.0</v>
      </c>
      <c r="E5" s="3">
        <v>90.0</v>
      </c>
      <c r="F5" s="4"/>
      <c r="G5" s="4"/>
      <c r="H5" s="4"/>
      <c r="I5" s="4"/>
      <c r="J5" s="4"/>
      <c r="K5" s="4"/>
      <c r="L5" s="4"/>
      <c r="M5" s="4"/>
      <c r="N5" s="4"/>
      <c r="O5" s="4"/>
      <c r="P5" s="4"/>
      <c r="Q5" s="4"/>
      <c r="R5" s="4"/>
      <c r="S5" s="4"/>
      <c r="T5" s="4"/>
      <c r="U5" s="4"/>
      <c r="V5" s="4"/>
      <c r="W5" s="4"/>
      <c r="X5" s="4"/>
      <c r="Y5" s="4"/>
      <c r="Z5" s="4"/>
    </row>
    <row r="6">
      <c r="A6" s="3">
        <v>4.0</v>
      </c>
      <c r="B6" s="3">
        <f t="shared" si="1"/>
        <v>-27.46478873</v>
      </c>
      <c r="C6" s="3">
        <v>71.0</v>
      </c>
      <c r="D6" s="3">
        <v>51.5</v>
      </c>
      <c r="E6" s="3">
        <v>80.0</v>
      </c>
      <c r="F6" s="4"/>
      <c r="G6" s="4"/>
      <c r="H6" s="4"/>
      <c r="I6" s="4"/>
      <c r="J6" s="4"/>
      <c r="K6" s="4"/>
      <c r="L6" s="4"/>
      <c r="M6" s="4"/>
      <c r="N6" s="4"/>
      <c r="O6" s="4"/>
      <c r="P6" s="4"/>
      <c r="Q6" s="4"/>
      <c r="R6" s="4"/>
      <c r="S6" s="4"/>
      <c r="T6" s="4"/>
      <c r="U6" s="4"/>
      <c r="V6" s="4"/>
      <c r="W6" s="4"/>
      <c r="X6" s="4"/>
      <c r="Y6" s="4"/>
      <c r="Z6" s="4"/>
    </row>
    <row r="7">
      <c r="A7" s="3">
        <v>5.0</v>
      </c>
      <c r="B7" s="3">
        <f t="shared" si="1"/>
        <v>-30.95238095</v>
      </c>
      <c r="C7" s="3">
        <v>94.5</v>
      </c>
      <c r="D7" s="3">
        <v>65.25</v>
      </c>
      <c r="E7" s="3">
        <v>100.0</v>
      </c>
      <c r="F7" s="4"/>
      <c r="G7" s="4"/>
      <c r="H7" s="4"/>
      <c r="I7" s="4"/>
      <c r="J7" s="4"/>
      <c r="K7" s="4"/>
      <c r="L7" s="4"/>
      <c r="M7" s="4"/>
      <c r="N7" s="4"/>
      <c r="O7" s="4"/>
      <c r="P7" s="4"/>
      <c r="Q7" s="4"/>
      <c r="R7" s="4"/>
      <c r="S7" s="4"/>
      <c r="T7" s="4"/>
      <c r="U7" s="4"/>
      <c r="V7" s="4"/>
      <c r="W7" s="4"/>
      <c r="X7" s="4"/>
      <c r="Y7" s="4"/>
      <c r="Z7" s="4"/>
    </row>
    <row r="8">
      <c r="A8" s="3">
        <v>6.0</v>
      </c>
      <c r="B8" s="4">
        <f t="shared" si="1"/>
        <v>81.93069307</v>
      </c>
      <c r="C8" s="3">
        <v>101.0</v>
      </c>
      <c r="D8" s="3">
        <v>183.75</v>
      </c>
      <c r="E8" s="3">
        <v>112.0</v>
      </c>
      <c r="F8" s="4"/>
      <c r="G8" s="4"/>
      <c r="H8" s="4"/>
      <c r="I8" s="4"/>
      <c r="J8" s="4"/>
      <c r="K8" s="4"/>
      <c r="L8" s="4"/>
      <c r="M8" s="4"/>
      <c r="N8" s="4"/>
      <c r="O8" s="4"/>
      <c r="P8" s="4"/>
      <c r="Q8" s="4"/>
      <c r="R8" s="4"/>
      <c r="S8" s="4"/>
      <c r="T8" s="4"/>
      <c r="U8" s="4"/>
      <c r="V8" s="4"/>
      <c r="W8" s="4"/>
      <c r="X8" s="4"/>
      <c r="Y8" s="4"/>
      <c r="Z8" s="4"/>
    </row>
    <row r="9">
      <c r="A9" s="3">
        <v>7.0</v>
      </c>
      <c r="B9" s="4">
        <f t="shared" si="1"/>
        <v>-60.81081081</v>
      </c>
      <c r="C9" s="3">
        <v>148.0</v>
      </c>
      <c r="D9" s="3">
        <v>58.0</v>
      </c>
      <c r="E9" s="3">
        <v>160.0</v>
      </c>
      <c r="F9" s="4"/>
      <c r="G9" s="4"/>
      <c r="H9" s="4"/>
      <c r="I9" s="4"/>
      <c r="J9" s="4"/>
      <c r="K9" s="4"/>
      <c r="L9" s="4"/>
      <c r="M9" s="4"/>
      <c r="N9" s="4"/>
      <c r="O9" s="4"/>
      <c r="P9" s="4"/>
      <c r="Q9" s="4"/>
      <c r="R9" s="4"/>
      <c r="S9" s="4"/>
      <c r="T9" s="4"/>
      <c r="U9" s="4"/>
      <c r="V9" s="4"/>
      <c r="W9" s="4"/>
      <c r="X9" s="4"/>
      <c r="Y9" s="4"/>
      <c r="Z9" s="4"/>
    </row>
    <row r="10">
      <c r="A10" s="3">
        <v>8.0</v>
      </c>
      <c r="B10" s="4">
        <f t="shared" si="1"/>
        <v>-29.54545455</v>
      </c>
      <c r="C10" s="3">
        <v>110.0</v>
      </c>
      <c r="D10" s="3">
        <v>77.5</v>
      </c>
      <c r="E10" s="3">
        <v>125.0</v>
      </c>
      <c r="F10" s="4"/>
      <c r="G10" s="4"/>
      <c r="H10" s="4"/>
      <c r="I10" s="4"/>
      <c r="J10" s="4"/>
      <c r="K10" s="4"/>
      <c r="L10" s="4"/>
      <c r="M10" s="4"/>
      <c r="N10" s="4"/>
      <c r="O10" s="4"/>
      <c r="P10" s="4"/>
      <c r="Q10" s="4"/>
      <c r="R10" s="4"/>
      <c r="S10" s="4"/>
      <c r="T10" s="4"/>
      <c r="U10" s="4"/>
      <c r="V10" s="4"/>
      <c r="W10" s="4"/>
      <c r="X10" s="4"/>
      <c r="Y10" s="4"/>
      <c r="Z10" s="4"/>
    </row>
    <row r="11">
      <c r="A11" s="3">
        <v>9.0</v>
      </c>
      <c r="B11" s="4">
        <f t="shared" si="1"/>
        <v>-26.34338139</v>
      </c>
      <c r="C11" s="3">
        <v>190.75</v>
      </c>
      <c r="D11" s="3">
        <v>140.5</v>
      </c>
      <c r="E11" s="3">
        <v>200.0</v>
      </c>
      <c r="F11" s="4"/>
      <c r="G11" s="4"/>
      <c r="H11" s="4"/>
      <c r="I11" s="4"/>
      <c r="J11" s="4"/>
      <c r="K11" s="4"/>
      <c r="L11" s="4"/>
      <c r="M11" s="4"/>
      <c r="N11" s="4"/>
      <c r="O11" s="4"/>
      <c r="P11" s="4"/>
      <c r="Q11" s="4"/>
      <c r="R11" s="4"/>
      <c r="S11" s="4"/>
      <c r="T11" s="4"/>
      <c r="U11" s="4"/>
      <c r="V11" s="4"/>
      <c r="W11" s="4"/>
      <c r="X11" s="4"/>
      <c r="Y11" s="4"/>
      <c r="Z11" s="4"/>
    </row>
    <row r="12">
      <c r="A12" s="3">
        <v>10.0</v>
      </c>
      <c r="B12" s="4">
        <f t="shared" si="1"/>
        <v>-2.555366269</v>
      </c>
      <c r="C12" s="3">
        <v>146.75</v>
      </c>
      <c r="D12" s="3">
        <v>143.0</v>
      </c>
      <c r="E12" s="3">
        <v>170.0</v>
      </c>
      <c r="F12" s="4"/>
      <c r="G12" s="4"/>
      <c r="H12" s="4"/>
      <c r="I12" s="4"/>
      <c r="J12" s="4"/>
      <c r="K12" s="4"/>
      <c r="L12" s="4"/>
      <c r="M12" s="4"/>
      <c r="N12" s="4"/>
      <c r="O12" s="4"/>
      <c r="P12" s="4"/>
      <c r="Q12" s="4"/>
      <c r="R12" s="4"/>
      <c r="S12" s="4"/>
      <c r="T12" s="4"/>
      <c r="U12" s="4"/>
      <c r="V12" s="4"/>
      <c r="W12" s="4"/>
      <c r="X12" s="4"/>
      <c r="Y12" s="4"/>
      <c r="Z12" s="4"/>
    </row>
    <row r="13">
      <c r="A13" s="3">
        <v>11.0</v>
      </c>
      <c r="B13" s="4">
        <f t="shared" si="1"/>
        <v>28.40646651</v>
      </c>
      <c r="C13" s="3">
        <v>108.25</v>
      </c>
      <c r="D13" s="3">
        <v>139.0</v>
      </c>
      <c r="E13" s="3">
        <v>128.0</v>
      </c>
      <c r="F13" s="4"/>
      <c r="G13" s="4"/>
      <c r="H13" s="4"/>
      <c r="I13" s="4"/>
      <c r="J13" s="4"/>
      <c r="K13" s="4"/>
      <c r="L13" s="4"/>
      <c r="M13" s="4"/>
      <c r="N13" s="4"/>
      <c r="O13" s="4"/>
      <c r="P13" s="4"/>
      <c r="Q13" s="4"/>
      <c r="R13" s="4"/>
      <c r="S13" s="4"/>
      <c r="T13" s="4"/>
      <c r="U13" s="4"/>
      <c r="V13" s="4"/>
      <c r="W13" s="4"/>
      <c r="X13" s="4"/>
      <c r="Y13" s="4"/>
      <c r="Z13" s="4"/>
    </row>
    <row r="14">
      <c r="A14" s="3">
        <v>12.0</v>
      </c>
      <c r="B14" s="4">
        <f t="shared" si="1"/>
        <v>20.47101449</v>
      </c>
      <c r="C14" s="3">
        <v>138.0</v>
      </c>
      <c r="D14" s="3">
        <v>166.25</v>
      </c>
      <c r="E14" s="3">
        <v>175.0</v>
      </c>
      <c r="F14" s="4"/>
      <c r="G14" s="4"/>
      <c r="H14" s="4"/>
      <c r="I14" s="4"/>
      <c r="J14" s="4"/>
      <c r="K14" s="4"/>
      <c r="L14" s="4"/>
      <c r="M14" s="4"/>
      <c r="N14" s="4"/>
      <c r="O14" s="4"/>
      <c r="P14" s="4"/>
      <c r="Q14" s="4"/>
      <c r="R14" s="4"/>
      <c r="S14" s="4"/>
      <c r="T14" s="4"/>
      <c r="U14" s="4"/>
      <c r="V14" s="4"/>
      <c r="W14" s="4"/>
      <c r="X14" s="4"/>
      <c r="Y14" s="4"/>
      <c r="Z14" s="4"/>
    </row>
    <row r="15">
      <c r="A15" s="3">
        <v>13.0</v>
      </c>
      <c r="B15" s="460">
        <f t="shared" si="1"/>
        <v>13.66197183</v>
      </c>
      <c r="C15" s="3">
        <v>177.5</v>
      </c>
      <c r="D15" s="3">
        <v>201.75</v>
      </c>
      <c r="E15" s="3">
        <v>190.0</v>
      </c>
      <c r="F15" s="4"/>
      <c r="G15" s="4"/>
      <c r="H15" s="4"/>
      <c r="I15" s="4"/>
      <c r="J15" s="4"/>
      <c r="K15" s="4"/>
      <c r="L15" s="4"/>
      <c r="M15" s="4"/>
      <c r="N15" s="4"/>
      <c r="O15" s="4"/>
      <c r="P15" s="4"/>
      <c r="Q15" s="4"/>
      <c r="R15" s="4"/>
      <c r="S15" s="4"/>
      <c r="T15" s="4"/>
      <c r="U15" s="4"/>
      <c r="V15" s="4"/>
      <c r="W15" s="4"/>
      <c r="X15" s="4"/>
      <c r="Y15" s="4"/>
      <c r="Z15" s="4"/>
    </row>
    <row r="16">
      <c r="A16" s="3">
        <v>14.0</v>
      </c>
      <c r="B16" s="460">
        <f t="shared" si="1"/>
        <v>-16.11111111</v>
      </c>
      <c r="C16" s="3">
        <v>180.0</v>
      </c>
      <c r="D16" s="3">
        <v>151.0</v>
      </c>
      <c r="E16" s="3">
        <v>190.0</v>
      </c>
      <c r="F16" s="4"/>
      <c r="G16" s="4"/>
      <c r="H16" s="4"/>
      <c r="I16" s="4"/>
      <c r="J16" s="4"/>
      <c r="K16" s="4"/>
      <c r="L16" s="4"/>
      <c r="M16" s="4"/>
      <c r="N16" s="4"/>
      <c r="O16" s="4"/>
      <c r="P16" s="4"/>
      <c r="Q16" s="4"/>
      <c r="R16" s="4"/>
      <c r="S16" s="4"/>
      <c r="T16" s="4"/>
      <c r="U16" s="4"/>
      <c r="V16" s="4"/>
      <c r="W16" s="4"/>
      <c r="X16" s="4"/>
      <c r="Y16" s="4"/>
      <c r="Z16" s="4"/>
    </row>
    <row r="17">
      <c r="A17" s="3">
        <v>15.0</v>
      </c>
      <c r="B17" s="460">
        <f t="shared" si="1"/>
        <v>-3.765060241</v>
      </c>
      <c r="C17" s="3">
        <v>166.0</v>
      </c>
      <c r="D17" s="3">
        <v>159.75</v>
      </c>
      <c r="E17" s="3">
        <v>175.0</v>
      </c>
      <c r="F17" s="4"/>
      <c r="G17" s="4"/>
      <c r="H17" s="4"/>
      <c r="I17" s="4"/>
      <c r="J17" s="4"/>
      <c r="K17" s="4"/>
      <c r="L17" s="4"/>
      <c r="M17" s="4"/>
      <c r="N17" s="4"/>
      <c r="O17" s="4"/>
      <c r="P17" s="4"/>
      <c r="Q17" s="4"/>
      <c r="R17" s="4"/>
      <c r="S17" s="4"/>
      <c r="T17" s="4"/>
      <c r="U17" s="4"/>
      <c r="V17" s="4"/>
      <c r="W17" s="4"/>
      <c r="X17" s="4"/>
      <c r="Y17" s="4"/>
      <c r="Z17" s="4"/>
    </row>
    <row r="18">
      <c r="A18" s="3"/>
      <c r="B18" s="3"/>
      <c r="C18" s="4"/>
      <c r="D18" s="4"/>
      <c r="E18" s="3"/>
      <c r="F18" s="4"/>
      <c r="G18" s="4"/>
      <c r="H18" s="4"/>
      <c r="I18" s="4"/>
      <c r="J18" s="4"/>
      <c r="K18" s="4"/>
      <c r="L18" s="4"/>
      <c r="M18" s="4"/>
      <c r="N18" s="4"/>
      <c r="O18" s="4"/>
      <c r="P18" s="4"/>
      <c r="Q18" s="4"/>
      <c r="R18" s="4"/>
      <c r="S18" s="4"/>
      <c r="T18" s="4"/>
      <c r="U18" s="4"/>
      <c r="V18" s="4"/>
      <c r="W18" s="4"/>
      <c r="X18" s="4"/>
      <c r="Y18" s="4"/>
      <c r="Z18" s="4"/>
    </row>
    <row r="19">
      <c r="A19" s="3"/>
      <c r="B19" s="3"/>
      <c r="C19" s="4"/>
      <c r="D19" s="4"/>
      <c r="E19" s="3"/>
      <c r="F19" s="4"/>
      <c r="G19" s="4"/>
      <c r="H19" s="4"/>
      <c r="I19" s="4"/>
      <c r="J19" s="4"/>
      <c r="K19" s="4"/>
      <c r="L19" s="4"/>
      <c r="M19" s="4"/>
      <c r="N19" s="4"/>
      <c r="O19" s="4"/>
      <c r="P19" s="4"/>
      <c r="Q19" s="4"/>
      <c r="R19" s="4"/>
      <c r="S19" s="4"/>
      <c r="T19" s="4"/>
      <c r="U19" s="4"/>
      <c r="V19" s="4"/>
      <c r="W19" s="4"/>
      <c r="X19" s="4"/>
      <c r="Y19" s="4"/>
      <c r="Z19" s="4"/>
    </row>
    <row r="20">
      <c r="A20" s="3"/>
      <c r="B20" s="3"/>
      <c r="C20" s="4"/>
      <c r="D20" s="4"/>
      <c r="E20" s="3"/>
      <c r="F20" s="4"/>
      <c r="G20" s="4"/>
      <c r="H20" s="4"/>
      <c r="I20" s="4"/>
      <c r="J20" s="4"/>
      <c r="K20" s="4"/>
      <c r="L20" s="4"/>
      <c r="M20" s="4"/>
      <c r="N20" s="4"/>
      <c r="O20" s="4"/>
      <c r="P20" s="4"/>
      <c r="Q20" s="4"/>
      <c r="R20" s="4"/>
      <c r="S20" s="4"/>
      <c r="T20" s="4"/>
      <c r="U20" s="4"/>
      <c r="V20" s="4"/>
      <c r="W20" s="4"/>
      <c r="X20" s="4"/>
      <c r="Y20" s="4"/>
      <c r="Z20" s="4"/>
    </row>
    <row r="21">
      <c r="A21" s="3"/>
      <c r="B21" s="3"/>
      <c r="C21" s="4"/>
      <c r="D21" s="4"/>
      <c r="E21" s="3"/>
      <c r="F21" s="4"/>
      <c r="G21" s="4"/>
      <c r="H21" s="4"/>
      <c r="I21" s="4"/>
      <c r="J21" s="4"/>
      <c r="K21" s="4"/>
      <c r="L21" s="4"/>
      <c r="M21" s="4"/>
      <c r="N21" s="4"/>
      <c r="O21" s="4"/>
      <c r="P21" s="4"/>
      <c r="Q21" s="4"/>
      <c r="R21" s="4"/>
      <c r="S21" s="4"/>
      <c r="T21" s="4"/>
      <c r="U21" s="4"/>
      <c r="V21" s="4"/>
      <c r="W21" s="4"/>
      <c r="X21" s="4"/>
      <c r="Y21" s="4"/>
      <c r="Z21" s="4"/>
    </row>
    <row r="22">
      <c r="A22" s="3"/>
      <c r="B22" s="3"/>
      <c r="C22" s="4"/>
      <c r="D22" s="4"/>
      <c r="E22" s="4"/>
    </row>
    <row r="23">
      <c r="A23" s="3"/>
      <c r="B23" s="4"/>
      <c r="C23" s="4"/>
      <c r="D23" s="4"/>
      <c r="E23" s="4"/>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7.25"/>
    <col customWidth="1" min="2" max="2" width="8.38"/>
    <col customWidth="1" min="3" max="3" width="15.63"/>
    <col customWidth="1" min="4" max="4" width="37.88"/>
    <col customWidth="1" min="5" max="5" width="45.0"/>
    <col customWidth="1" min="6" max="6" width="49.13"/>
    <col customWidth="1" min="7" max="7" width="38.88"/>
    <col customWidth="1" min="8" max="8" width="53.75"/>
    <col customWidth="1" min="10" max="10" width="1.88"/>
    <col customWidth="1" min="11" max="11" width="24.38"/>
  </cols>
  <sheetData>
    <row r="1">
      <c r="A1" s="461" t="s">
        <v>62</v>
      </c>
      <c r="B1" s="461" t="s">
        <v>821</v>
      </c>
      <c r="C1" s="461" t="s">
        <v>706</v>
      </c>
      <c r="D1" s="462" t="s">
        <v>822</v>
      </c>
      <c r="E1" s="462" t="s">
        <v>823</v>
      </c>
      <c r="F1" s="462" t="s">
        <v>824</v>
      </c>
      <c r="I1" s="4"/>
      <c r="J1" s="4"/>
      <c r="K1" s="4"/>
      <c r="L1" s="4"/>
    </row>
    <row r="2">
      <c r="A2" s="463">
        <v>0.0</v>
      </c>
      <c r="B2" s="464">
        <v>44466.0</v>
      </c>
      <c r="C2" s="465" t="s">
        <v>68</v>
      </c>
      <c r="D2" s="466" t="s">
        <v>825</v>
      </c>
      <c r="E2" s="466" t="s">
        <v>826</v>
      </c>
      <c r="F2" s="467" t="s">
        <v>827</v>
      </c>
      <c r="I2" s="4"/>
      <c r="J2" s="4"/>
      <c r="K2" s="4"/>
      <c r="L2" s="4"/>
    </row>
    <row r="3">
      <c r="A3" s="468"/>
      <c r="B3" s="468"/>
      <c r="C3" s="465" t="s">
        <v>85</v>
      </c>
      <c r="D3" s="466" t="s">
        <v>828</v>
      </c>
      <c r="E3" s="466" t="s">
        <v>829</v>
      </c>
      <c r="F3" s="467" t="s">
        <v>830</v>
      </c>
      <c r="I3" s="4"/>
      <c r="J3" s="4"/>
      <c r="K3" s="4"/>
      <c r="L3" s="4"/>
    </row>
    <row r="4">
      <c r="A4" s="468"/>
      <c r="B4" s="468"/>
      <c r="C4" s="465" t="s">
        <v>97</v>
      </c>
      <c r="D4" s="466" t="s">
        <v>825</v>
      </c>
      <c r="E4" s="466" t="s">
        <v>829</v>
      </c>
      <c r="F4" s="467" t="s">
        <v>831</v>
      </c>
      <c r="I4" s="4"/>
      <c r="J4" s="4"/>
      <c r="K4" s="4"/>
      <c r="L4" s="4"/>
    </row>
    <row r="5">
      <c r="A5" s="468"/>
      <c r="B5" s="468"/>
      <c r="C5" s="465" t="s">
        <v>168</v>
      </c>
      <c r="D5" s="466" t="s">
        <v>832</v>
      </c>
      <c r="E5" s="466" t="s">
        <v>833</v>
      </c>
      <c r="F5" s="467" t="s">
        <v>834</v>
      </c>
      <c r="I5" s="4"/>
      <c r="J5" s="4"/>
      <c r="K5" s="4"/>
      <c r="L5" s="4"/>
    </row>
    <row r="6">
      <c r="A6" s="469"/>
      <c r="B6" s="469"/>
      <c r="C6" s="465" t="s">
        <v>166</v>
      </c>
      <c r="D6" s="466" t="s">
        <v>825</v>
      </c>
      <c r="E6" s="466" t="s">
        <v>835</v>
      </c>
      <c r="F6" s="467" t="s">
        <v>827</v>
      </c>
      <c r="I6" s="4"/>
      <c r="J6" s="4"/>
      <c r="K6" s="4"/>
      <c r="L6" s="4"/>
    </row>
    <row r="7">
      <c r="A7" s="463">
        <v>1.0</v>
      </c>
      <c r="B7" s="464">
        <v>44475.0</v>
      </c>
      <c r="C7" s="465" t="s">
        <v>68</v>
      </c>
      <c r="D7" s="466" t="s">
        <v>836</v>
      </c>
      <c r="E7" s="467" t="s">
        <v>837</v>
      </c>
      <c r="F7" s="470" t="s">
        <v>838</v>
      </c>
      <c r="I7" s="4"/>
      <c r="J7" s="4"/>
      <c r="K7" s="4"/>
      <c r="L7" s="4"/>
    </row>
    <row r="8">
      <c r="A8" s="468"/>
      <c r="B8" s="468"/>
      <c r="C8" s="465" t="s">
        <v>85</v>
      </c>
      <c r="D8" s="466" t="s">
        <v>839</v>
      </c>
      <c r="E8" s="466" t="s">
        <v>840</v>
      </c>
      <c r="F8" s="467" t="s">
        <v>841</v>
      </c>
      <c r="I8" s="4"/>
      <c r="J8" s="4"/>
      <c r="K8" s="4"/>
      <c r="L8" s="4"/>
    </row>
    <row r="9">
      <c r="A9" s="468"/>
      <c r="B9" s="468"/>
      <c r="C9" s="465" t="s">
        <v>97</v>
      </c>
      <c r="D9" s="466" t="s">
        <v>836</v>
      </c>
      <c r="E9" s="466" t="s">
        <v>842</v>
      </c>
      <c r="F9" s="467" t="s">
        <v>843</v>
      </c>
      <c r="I9" s="4"/>
      <c r="J9" s="4"/>
      <c r="K9" s="4"/>
      <c r="L9" s="4"/>
    </row>
    <row r="10">
      <c r="A10" s="468"/>
      <c r="B10" s="468"/>
      <c r="C10" s="465" t="s">
        <v>168</v>
      </c>
      <c r="D10" s="466" t="s">
        <v>844</v>
      </c>
      <c r="E10" s="466" t="s">
        <v>840</v>
      </c>
      <c r="F10" s="467" t="s">
        <v>845</v>
      </c>
      <c r="I10" s="4"/>
      <c r="J10" s="4"/>
      <c r="K10" s="4"/>
      <c r="L10" s="4"/>
    </row>
    <row r="11">
      <c r="A11" s="469"/>
      <c r="B11" s="469"/>
      <c r="C11" s="465" t="s">
        <v>166</v>
      </c>
      <c r="D11" s="466" t="s">
        <v>836</v>
      </c>
      <c r="E11" s="466" t="s">
        <v>846</v>
      </c>
      <c r="F11" s="467" t="s">
        <v>847</v>
      </c>
      <c r="I11" s="4"/>
      <c r="J11" s="4"/>
      <c r="K11" s="4"/>
      <c r="L11" s="4"/>
    </row>
    <row r="12">
      <c r="A12" s="463">
        <v>2.0</v>
      </c>
      <c r="B12" s="464">
        <v>44488.0</v>
      </c>
      <c r="C12" s="465" t="s">
        <v>68</v>
      </c>
      <c r="D12" s="466" t="s">
        <v>848</v>
      </c>
      <c r="E12" s="467" t="s">
        <v>849</v>
      </c>
      <c r="F12" s="466" t="s">
        <v>850</v>
      </c>
      <c r="I12" s="4"/>
      <c r="J12" s="3">
        <v>1.0</v>
      </c>
      <c r="K12" s="3" t="s">
        <v>851</v>
      </c>
      <c r="L12" s="4"/>
    </row>
    <row r="13">
      <c r="A13" s="468"/>
      <c r="B13" s="468"/>
      <c r="C13" s="465" t="s">
        <v>85</v>
      </c>
      <c r="D13" s="466" t="s">
        <v>852</v>
      </c>
      <c r="E13" s="466" t="s">
        <v>853</v>
      </c>
      <c r="F13" s="467" t="s">
        <v>854</v>
      </c>
      <c r="I13" s="4"/>
      <c r="J13" s="4"/>
      <c r="K13" s="4"/>
      <c r="L13" s="4"/>
    </row>
    <row r="14">
      <c r="A14" s="468"/>
      <c r="B14" s="468"/>
      <c r="C14" s="465" t="s">
        <v>97</v>
      </c>
      <c r="D14" s="466" t="s">
        <v>855</v>
      </c>
      <c r="E14" s="466" t="s">
        <v>856</v>
      </c>
      <c r="F14" s="467" t="s">
        <v>857</v>
      </c>
      <c r="I14" s="4"/>
      <c r="J14" s="4"/>
      <c r="K14" s="4"/>
      <c r="L14" s="4"/>
    </row>
    <row r="15">
      <c r="A15" s="468"/>
      <c r="B15" s="468"/>
      <c r="C15" s="465" t="s">
        <v>168</v>
      </c>
      <c r="D15" s="466" t="s">
        <v>858</v>
      </c>
      <c r="E15" s="466" t="s">
        <v>859</v>
      </c>
      <c r="F15" s="467" t="s">
        <v>860</v>
      </c>
      <c r="I15" s="4"/>
      <c r="J15" s="4"/>
      <c r="K15" s="4"/>
      <c r="L15" s="4"/>
    </row>
    <row r="16">
      <c r="A16" s="469"/>
      <c r="B16" s="469"/>
      <c r="C16" s="465" t="s">
        <v>166</v>
      </c>
      <c r="D16" s="466" t="s">
        <v>861</v>
      </c>
      <c r="E16" s="466" t="s">
        <v>862</v>
      </c>
      <c r="F16" s="467" t="s">
        <v>863</v>
      </c>
      <c r="I16" s="4"/>
      <c r="J16" s="4"/>
      <c r="K16" s="4"/>
      <c r="L16" s="4"/>
    </row>
    <row r="17">
      <c r="A17" s="463">
        <v>3.0</v>
      </c>
      <c r="B17" s="464">
        <v>44496.0</v>
      </c>
      <c r="C17" s="465" t="s">
        <v>68</v>
      </c>
      <c r="D17" s="467" t="s">
        <v>864</v>
      </c>
      <c r="E17" s="467" t="s">
        <v>865</v>
      </c>
      <c r="F17" s="467" t="s">
        <v>866</v>
      </c>
      <c r="I17" s="4"/>
      <c r="J17" s="3">
        <v>2.0</v>
      </c>
      <c r="K17" s="3" t="s">
        <v>867</v>
      </c>
      <c r="L17" s="4"/>
    </row>
    <row r="18">
      <c r="A18" s="468"/>
      <c r="B18" s="468"/>
      <c r="C18" s="465" t="s">
        <v>85</v>
      </c>
      <c r="D18" s="466" t="s">
        <v>868</v>
      </c>
      <c r="E18" s="466" t="s">
        <v>869</v>
      </c>
      <c r="F18" s="467" t="s">
        <v>870</v>
      </c>
      <c r="I18" s="4"/>
      <c r="J18" s="4"/>
      <c r="K18" s="4"/>
      <c r="L18" s="4"/>
    </row>
    <row r="19">
      <c r="A19" s="468"/>
      <c r="B19" s="468"/>
      <c r="C19" s="465" t="s">
        <v>97</v>
      </c>
      <c r="D19" s="466" t="s">
        <v>871</v>
      </c>
      <c r="E19" s="466" t="s">
        <v>872</v>
      </c>
      <c r="F19" s="467" t="s">
        <v>873</v>
      </c>
      <c r="I19" s="4"/>
      <c r="J19" s="4"/>
      <c r="K19" s="4"/>
      <c r="L19" s="4"/>
    </row>
    <row r="20">
      <c r="A20" s="468"/>
      <c r="B20" s="468"/>
      <c r="C20" s="465" t="s">
        <v>168</v>
      </c>
      <c r="D20" s="466" t="s">
        <v>874</v>
      </c>
      <c r="E20" s="466" t="s">
        <v>875</v>
      </c>
      <c r="F20" s="467" t="s">
        <v>876</v>
      </c>
      <c r="I20" s="4"/>
      <c r="J20" s="4"/>
      <c r="K20" s="4"/>
      <c r="L20" s="4"/>
    </row>
    <row r="21">
      <c r="A21" s="469"/>
      <c r="B21" s="469"/>
      <c r="C21" s="465" t="s">
        <v>166</v>
      </c>
      <c r="D21" s="466" t="s">
        <v>877</v>
      </c>
      <c r="E21" s="466" t="s">
        <v>878</v>
      </c>
      <c r="F21" s="467" t="s">
        <v>879</v>
      </c>
      <c r="I21" s="4"/>
      <c r="J21" s="4"/>
      <c r="K21" s="4"/>
      <c r="L21" s="4"/>
    </row>
    <row r="22">
      <c r="A22" s="463">
        <v>4.0</v>
      </c>
      <c r="B22" s="464">
        <v>44513.0</v>
      </c>
      <c r="C22" s="465" t="s">
        <v>68</v>
      </c>
      <c r="D22" s="467" t="s">
        <v>880</v>
      </c>
      <c r="E22" s="467" t="s">
        <v>881</v>
      </c>
      <c r="F22" s="467" t="s">
        <v>882</v>
      </c>
      <c r="I22" s="4"/>
      <c r="J22" s="3">
        <v>3.0</v>
      </c>
      <c r="K22" s="3" t="s">
        <v>883</v>
      </c>
      <c r="L22" s="4"/>
    </row>
    <row r="23">
      <c r="A23" s="468"/>
      <c r="B23" s="468"/>
      <c r="C23" s="465" t="s">
        <v>85</v>
      </c>
      <c r="D23" s="467" t="s">
        <v>884</v>
      </c>
      <c r="E23" s="467" t="s">
        <v>885</v>
      </c>
      <c r="F23" s="467" t="s">
        <v>886</v>
      </c>
      <c r="I23" s="4"/>
      <c r="J23" s="4"/>
      <c r="K23" s="4"/>
      <c r="L23" s="4"/>
    </row>
    <row r="24">
      <c r="A24" s="468"/>
      <c r="B24" s="468"/>
      <c r="C24" s="465" t="s">
        <v>97</v>
      </c>
      <c r="D24" s="467" t="s">
        <v>887</v>
      </c>
      <c r="E24" s="467" t="s">
        <v>888</v>
      </c>
      <c r="F24" s="467" t="s">
        <v>889</v>
      </c>
      <c r="I24" s="4"/>
      <c r="J24" s="4"/>
      <c r="K24" s="4"/>
      <c r="L24" s="4"/>
    </row>
    <row r="25">
      <c r="A25" s="468"/>
      <c r="B25" s="468"/>
      <c r="C25" s="465" t="s">
        <v>168</v>
      </c>
      <c r="D25" s="467" t="s">
        <v>890</v>
      </c>
      <c r="E25" s="467" t="s">
        <v>891</v>
      </c>
      <c r="F25" s="467" t="s">
        <v>892</v>
      </c>
      <c r="I25" s="4"/>
      <c r="J25" s="4"/>
      <c r="K25" s="4"/>
      <c r="L25" s="4"/>
    </row>
    <row r="26">
      <c r="A26" s="469"/>
      <c r="B26" s="469"/>
      <c r="C26" s="465" t="s">
        <v>166</v>
      </c>
      <c r="D26" s="467" t="s">
        <v>893</v>
      </c>
      <c r="E26" s="467" t="s">
        <v>894</v>
      </c>
      <c r="F26" s="467" t="s">
        <v>895</v>
      </c>
      <c r="I26" s="4"/>
      <c r="J26" s="4"/>
      <c r="K26" s="4"/>
      <c r="L26" s="4"/>
    </row>
    <row r="27">
      <c r="A27" s="463">
        <v>5.0</v>
      </c>
      <c r="B27" s="464">
        <v>44524.0</v>
      </c>
      <c r="C27" s="465" t="s">
        <v>68</v>
      </c>
      <c r="D27" s="467" t="s">
        <v>896</v>
      </c>
      <c r="E27" s="467" t="s">
        <v>897</v>
      </c>
      <c r="F27" s="467" t="s">
        <v>898</v>
      </c>
      <c r="I27" s="4"/>
      <c r="J27" s="4"/>
      <c r="K27" s="4"/>
      <c r="L27" s="4"/>
    </row>
    <row r="28">
      <c r="A28" s="468"/>
      <c r="B28" s="468"/>
      <c r="C28" s="465" t="s">
        <v>85</v>
      </c>
      <c r="D28" s="467" t="s">
        <v>899</v>
      </c>
      <c r="E28" s="467" t="s">
        <v>900</v>
      </c>
      <c r="F28" s="467" t="s">
        <v>901</v>
      </c>
      <c r="I28" s="4"/>
      <c r="J28" s="4"/>
      <c r="K28" s="4"/>
      <c r="L28" s="4"/>
    </row>
    <row r="29">
      <c r="A29" s="468"/>
      <c r="B29" s="468"/>
      <c r="C29" s="465" t="s">
        <v>97</v>
      </c>
      <c r="D29" s="471" t="s">
        <v>852</v>
      </c>
      <c r="E29" s="467" t="s">
        <v>902</v>
      </c>
      <c r="F29" s="467" t="s">
        <v>903</v>
      </c>
      <c r="G29" s="4"/>
      <c r="H29" s="4"/>
      <c r="I29" s="4"/>
      <c r="J29" s="4"/>
      <c r="K29" s="4"/>
      <c r="L29" s="4"/>
    </row>
    <row r="30">
      <c r="A30" s="468"/>
      <c r="B30" s="468"/>
      <c r="C30" s="465" t="s">
        <v>168</v>
      </c>
      <c r="D30" s="471" t="s">
        <v>880</v>
      </c>
      <c r="E30" s="471" t="s">
        <v>835</v>
      </c>
      <c r="F30" s="471" t="s">
        <v>827</v>
      </c>
      <c r="G30" s="4"/>
      <c r="H30" s="4"/>
      <c r="I30" s="4"/>
      <c r="J30" s="4"/>
      <c r="K30" s="4"/>
      <c r="L30" s="4"/>
    </row>
    <row r="31">
      <c r="A31" s="469"/>
      <c r="B31" s="469"/>
      <c r="C31" s="465" t="s">
        <v>166</v>
      </c>
      <c r="D31" s="467" t="s">
        <v>904</v>
      </c>
      <c r="E31" s="467" t="s">
        <v>905</v>
      </c>
      <c r="F31" s="467" t="s">
        <v>906</v>
      </c>
      <c r="G31" s="4"/>
      <c r="H31" s="4"/>
      <c r="I31" s="4"/>
      <c r="J31" s="4"/>
      <c r="K31" s="4"/>
      <c r="L31" s="4"/>
    </row>
    <row r="32">
      <c r="A32" s="463">
        <v>6.0</v>
      </c>
      <c r="B32" s="464">
        <v>44545.0</v>
      </c>
      <c r="C32" s="465" t="s">
        <v>68</v>
      </c>
      <c r="D32" s="467" t="s">
        <v>907</v>
      </c>
      <c r="E32" s="467" t="s">
        <v>908</v>
      </c>
      <c r="F32" s="467" t="s">
        <v>909</v>
      </c>
      <c r="G32" s="4"/>
      <c r="H32" s="4"/>
      <c r="I32" s="4"/>
      <c r="J32" s="4"/>
      <c r="K32" s="4"/>
      <c r="L32" s="4"/>
    </row>
    <row r="33">
      <c r="A33" s="468"/>
      <c r="B33" s="468"/>
      <c r="C33" s="465" t="s">
        <v>85</v>
      </c>
      <c r="D33" s="467" t="s">
        <v>910</v>
      </c>
      <c r="E33" s="467" t="s">
        <v>837</v>
      </c>
      <c r="F33" s="467" t="s">
        <v>850</v>
      </c>
      <c r="G33" s="4"/>
      <c r="H33" s="4"/>
      <c r="I33" s="4"/>
      <c r="J33" s="4"/>
      <c r="K33" s="4"/>
      <c r="L33" s="4"/>
    </row>
    <row r="34">
      <c r="A34" s="468"/>
      <c r="B34" s="468"/>
      <c r="C34" s="465" t="s">
        <v>97</v>
      </c>
      <c r="D34" s="467" t="s">
        <v>911</v>
      </c>
      <c r="E34" s="467" t="s">
        <v>846</v>
      </c>
      <c r="F34" s="467" t="s">
        <v>912</v>
      </c>
    </row>
    <row r="35">
      <c r="A35" s="468"/>
      <c r="B35" s="468"/>
      <c r="C35" s="465" t="s">
        <v>168</v>
      </c>
      <c r="D35" s="467" t="s">
        <v>913</v>
      </c>
      <c r="E35" s="467" t="s">
        <v>853</v>
      </c>
      <c r="F35" s="467" t="s">
        <v>834</v>
      </c>
      <c r="G35" s="4"/>
      <c r="H35" s="4"/>
    </row>
    <row r="36" ht="30.75" customHeight="1">
      <c r="A36" s="469"/>
      <c r="B36" s="469"/>
      <c r="C36" s="465" t="s">
        <v>166</v>
      </c>
      <c r="D36" s="467" t="s">
        <v>914</v>
      </c>
      <c r="E36" s="467" t="s">
        <v>915</v>
      </c>
      <c r="F36" s="467" t="s">
        <v>916</v>
      </c>
      <c r="G36" s="4"/>
      <c r="H36" s="4"/>
    </row>
    <row r="37">
      <c r="A37" s="472">
        <v>7.0</v>
      </c>
      <c r="B37" s="464">
        <v>44585.0</v>
      </c>
      <c r="C37" s="473" t="s">
        <v>68</v>
      </c>
      <c r="D37" s="474" t="s">
        <v>917</v>
      </c>
      <c r="E37" s="475" t="s">
        <v>918</v>
      </c>
      <c r="F37" s="475" t="s">
        <v>919</v>
      </c>
      <c r="G37" s="4"/>
      <c r="H37" s="4"/>
    </row>
    <row r="38">
      <c r="A38" s="468"/>
      <c r="B38" s="468"/>
      <c r="C38" s="476" t="s">
        <v>85</v>
      </c>
      <c r="D38" s="477" t="s">
        <v>920</v>
      </c>
      <c r="E38" s="477" t="s">
        <v>921</v>
      </c>
      <c r="F38" s="477" t="s">
        <v>922</v>
      </c>
      <c r="G38" s="4"/>
      <c r="H38" s="4"/>
    </row>
    <row r="39">
      <c r="A39" s="468"/>
      <c r="B39" s="468"/>
      <c r="C39" s="476" t="s">
        <v>97</v>
      </c>
      <c r="D39" s="477" t="s">
        <v>923</v>
      </c>
      <c r="E39" s="477" t="s">
        <v>924</v>
      </c>
      <c r="F39" s="477" t="s">
        <v>925</v>
      </c>
      <c r="G39" s="4"/>
      <c r="H39" s="4"/>
    </row>
    <row r="40">
      <c r="A40" s="468"/>
      <c r="B40" s="468"/>
      <c r="C40" s="476" t="s">
        <v>168</v>
      </c>
      <c r="D40" s="477" t="s">
        <v>926</v>
      </c>
      <c r="E40" s="477" t="s">
        <v>927</v>
      </c>
      <c r="F40" s="477" t="s">
        <v>928</v>
      </c>
      <c r="G40" s="4"/>
      <c r="H40" s="4"/>
    </row>
    <row r="41">
      <c r="A41" s="469"/>
      <c r="B41" s="469"/>
      <c r="C41" s="476" t="s">
        <v>166</v>
      </c>
      <c r="D41" s="477" t="s">
        <v>929</v>
      </c>
      <c r="E41" s="477" t="s">
        <v>930</v>
      </c>
      <c r="F41" s="477" t="s">
        <v>931</v>
      </c>
      <c r="G41" s="4"/>
      <c r="H41" s="4"/>
    </row>
    <row r="42">
      <c r="A42" s="472">
        <v>8.0</v>
      </c>
      <c r="B42" s="464">
        <v>44599.0</v>
      </c>
      <c r="C42" s="473" t="s">
        <v>68</v>
      </c>
      <c r="D42" s="478" t="s">
        <v>896</v>
      </c>
      <c r="E42" s="467" t="s">
        <v>837</v>
      </c>
      <c r="F42" s="470" t="s">
        <v>932</v>
      </c>
      <c r="G42" s="4"/>
      <c r="H42" s="4"/>
    </row>
    <row r="43">
      <c r="A43" s="468"/>
      <c r="B43" s="468"/>
      <c r="C43" s="476" t="s">
        <v>85</v>
      </c>
      <c r="D43" s="477" t="s">
        <v>933</v>
      </c>
      <c r="E43" s="477" t="s">
        <v>934</v>
      </c>
      <c r="F43" s="477" t="s">
        <v>935</v>
      </c>
      <c r="G43" s="4"/>
      <c r="H43" s="4"/>
    </row>
    <row r="44">
      <c r="A44" s="468"/>
      <c r="B44" s="468"/>
      <c r="C44" s="476" t="s">
        <v>97</v>
      </c>
      <c r="D44" s="477" t="s">
        <v>936</v>
      </c>
      <c r="E44" s="477" t="s">
        <v>937</v>
      </c>
      <c r="F44" s="477" t="s">
        <v>938</v>
      </c>
      <c r="G44" s="4"/>
      <c r="H44" s="4"/>
    </row>
    <row r="45">
      <c r="A45" s="468"/>
      <c r="B45" s="468"/>
      <c r="C45" s="479" t="s">
        <v>101</v>
      </c>
      <c r="D45" s="477" t="s">
        <v>939</v>
      </c>
      <c r="E45" s="477" t="s">
        <v>940</v>
      </c>
      <c r="F45" s="477" t="s">
        <v>941</v>
      </c>
      <c r="G45" s="4"/>
      <c r="H45" s="4"/>
    </row>
    <row r="46">
      <c r="A46" s="468"/>
      <c r="B46" s="468"/>
      <c r="C46" s="479" t="s">
        <v>363</v>
      </c>
      <c r="D46" s="477" t="s">
        <v>942</v>
      </c>
      <c r="E46" s="477" t="s">
        <v>943</v>
      </c>
      <c r="F46" s="477" t="s">
        <v>944</v>
      </c>
      <c r="I46" s="4"/>
      <c r="J46" s="4"/>
      <c r="K46" s="4"/>
      <c r="L46" s="4"/>
    </row>
    <row r="47">
      <c r="A47" s="468"/>
      <c r="B47" s="468"/>
      <c r="C47" s="476" t="s">
        <v>168</v>
      </c>
      <c r="D47" s="477" t="s">
        <v>945</v>
      </c>
      <c r="E47" s="477" t="s">
        <v>946</v>
      </c>
      <c r="F47" s="477" t="s">
        <v>947</v>
      </c>
      <c r="I47" s="4"/>
      <c r="J47" s="4"/>
      <c r="K47" s="4"/>
      <c r="L47" s="4"/>
    </row>
    <row r="48">
      <c r="A48" s="468"/>
      <c r="B48" s="468"/>
      <c r="C48" s="479" t="s">
        <v>166</v>
      </c>
      <c r="D48" s="477" t="s">
        <v>948</v>
      </c>
      <c r="E48" s="477" t="s">
        <v>949</v>
      </c>
      <c r="F48" s="477" t="s">
        <v>950</v>
      </c>
      <c r="I48" s="4"/>
      <c r="J48" s="4"/>
      <c r="K48" s="4"/>
      <c r="L48" s="4"/>
    </row>
    <row r="49">
      <c r="A49" s="469"/>
      <c r="B49" s="469"/>
      <c r="C49" s="479" t="s">
        <v>366</v>
      </c>
      <c r="D49" s="477" t="s">
        <v>951</v>
      </c>
      <c r="E49" s="477" t="s">
        <v>952</v>
      </c>
      <c r="F49" s="477" t="s">
        <v>953</v>
      </c>
      <c r="I49" s="4"/>
      <c r="J49" s="4"/>
      <c r="K49" s="4"/>
      <c r="L49" s="4"/>
    </row>
    <row r="50">
      <c r="A50" s="472">
        <v>9.0</v>
      </c>
      <c r="B50" s="464">
        <v>44613.0</v>
      </c>
      <c r="C50" s="473" t="s">
        <v>68</v>
      </c>
      <c r="D50" s="466" t="s">
        <v>836</v>
      </c>
      <c r="E50" s="466" t="s">
        <v>954</v>
      </c>
      <c r="F50" s="467" t="s">
        <v>898</v>
      </c>
      <c r="I50" s="4"/>
      <c r="J50" s="4"/>
      <c r="K50" s="4"/>
      <c r="L50" s="4"/>
    </row>
    <row r="51">
      <c r="A51" s="468"/>
      <c r="B51" s="468"/>
      <c r="C51" s="476" t="s">
        <v>85</v>
      </c>
      <c r="D51" s="477" t="s">
        <v>955</v>
      </c>
      <c r="E51" s="477" t="s">
        <v>956</v>
      </c>
      <c r="F51" s="477" t="s">
        <v>957</v>
      </c>
      <c r="I51" s="4"/>
      <c r="J51" s="4"/>
      <c r="K51" s="4"/>
      <c r="L51" s="4"/>
    </row>
    <row r="52">
      <c r="A52" s="468"/>
      <c r="B52" s="468"/>
      <c r="C52" s="476" t="s">
        <v>97</v>
      </c>
      <c r="D52" s="477" t="s">
        <v>958</v>
      </c>
      <c r="E52" s="477" t="s">
        <v>959</v>
      </c>
      <c r="F52" s="477" t="s">
        <v>960</v>
      </c>
      <c r="G52" s="11"/>
      <c r="I52" s="4"/>
      <c r="J52" s="4"/>
      <c r="K52" s="4"/>
      <c r="L52" s="4"/>
    </row>
    <row r="53">
      <c r="A53" s="468"/>
      <c r="B53" s="468"/>
      <c r="C53" s="479" t="s">
        <v>101</v>
      </c>
      <c r="D53" s="477" t="s">
        <v>961</v>
      </c>
      <c r="E53" s="477" t="s">
        <v>962</v>
      </c>
      <c r="F53" s="477" t="s">
        <v>963</v>
      </c>
      <c r="I53" s="4"/>
      <c r="J53" s="4"/>
      <c r="K53" s="4"/>
      <c r="L53" s="4"/>
    </row>
    <row r="54">
      <c r="A54" s="468"/>
      <c r="B54" s="468"/>
      <c r="C54" s="479" t="s">
        <v>363</v>
      </c>
      <c r="D54" s="477" t="s">
        <v>964</v>
      </c>
      <c r="E54" s="477" t="s">
        <v>965</v>
      </c>
      <c r="F54" s="477" t="s">
        <v>966</v>
      </c>
      <c r="I54" s="4"/>
      <c r="J54" s="4"/>
      <c r="K54" s="4"/>
      <c r="L54" s="4"/>
    </row>
    <row r="55">
      <c r="A55" s="468"/>
      <c r="B55" s="468"/>
      <c r="C55" s="476" t="s">
        <v>168</v>
      </c>
      <c r="D55" s="477" t="s">
        <v>967</v>
      </c>
      <c r="E55" s="477" t="s">
        <v>968</v>
      </c>
      <c r="F55" s="477" t="s">
        <v>969</v>
      </c>
      <c r="I55" s="4"/>
      <c r="J55" s="4"/>
      <c r="K55" s="4"/>
      <c r="L55" s="4"/>
    </row>
    <row r="56">
      <c r="A56" s="468"/>
      <c r="B56" s="468"/>
      <c r="C56" s="479" t="s">
        <v>166</v>
      </c>
      <c r="D56" s="477" t="s">
        <v>970</v>
      </c>
      <c r="E56" s="477" t="s">
        <v>971</v>
      </c>
      <c r="F56" s="477" t="s">
        <v>972</v>
      </c>
      <c r="I56" s="4"/>
      <c r="J56" s="4"/>
      <c r="K56" s="4"/>
      <c r="L56" s="4"/>
    </row>
    <row r="57">
      <c r="A57" s="469"/>
      <c r="B57" s="469"/>
      <c r="C57" s="479" t="s">
        <v>366</v>
      </c>
      <c r="D57" s="477" t="s">
        <v>973</v>
      </c>
      <c r="E57" s="477" t="s">
        <v>974</v>
      </c>
      <c r="F57" s="477" t="s">
        <v>975</v>
      </c>
      <c r="I57" s="4"/>
      <c r="J57" s="4"/>
      <c r="K57" s="4"/>
      <c r="L57" s="4"/>
    </row>
    <row r="58">
      <c r="A58" s="472">
        <v>10.0</v>
      </c>
      <c r="B58" s="480">
        <v>44627.0</v>
      </c>
      <c r="C58" s="473" t="s">
        <v>68</v>
      </c>
      <c r="D58" s="466" t="s">
        <v>836</v>
      </c>
      <c r="E58" s="474" t="s">
        <v>976</v>
      </c>
      <c r="F58" s="467" t="s">
        <v>866</v>
      </c>
      <c r="I58" s="4"/>
      <c r="J58" s="4"/>
      <c r="K58" s="4"/>
      <c r="L58" s="4"/>
    </row>
    <row r="59">
      <c r="A59" s="468"/>
      <c r="B59" s="481"/>
      <c r="C59" s="476" t="s">
        <v>85</v>
      </c>
      <c r="D59" s="477" t="s">
        <v>977</v>
      </c>
      <c r="E59" s="477" t="s">
        <v>978</v>
      </c>
      <c r="F59" s="477" t="s">
        <v>979</v>
      </c>
      <c r="I59" s="4"/>
      <c r="J59" s="4"/>
      <c r="K59" s="4"/>
      <c r="L59" s="4"/>
    </row>
    <row r="60">
      <c r="A60" s="468"/>
      <c r="B60" s="481"/>
      <c r="C60" s="476" t="s">
        <v>97</v>
      </c>
      <c r="D60" s="477" t="s">
        <v>980</v>
      </c>
      <c r="E60" s="477" t="s">
        <v>981</v>
      </c>
      <c r="F60" s="477" t="s">
        <v>982</v>
      </c>
      <c r="I60" s="4"/>
      <c r="J60" s="4"/>
      <c r="K60" s="4"/>
      <c r="L60" s="4"/>
    </row>
    <row r="61">
      <c r="A61" s="468"/>
      <c r="B61" s="481"/>
      <c r="C61" s="479" t="s">
        <v>101</v>
      </c>
      <c r="D61" s="477" t="s">
        <v>983</v>
      </c>
      <c r="E61" s="477" t="s">
        <v>984</v>
      </c>
      <c r="F61" s="477" t="s">
        <v>985</v>
      </c>
      <c r="I61" s="4"/>
      <c r="J61" s="4"/>
      <c r="K61" s="4"/>
      <c r="L61" s="4"/>
    </row>
    <row r="62">
      <c r="A62" s="468"/>
      <c r="B62" s="481"/>
      <c r="C62" s="479" t="s">
        <v>363</v>
      </c>
      <c r="D62" s="477" t="s">
        <v>986</v>
      </c>
      <c r="E62" s="477" t="s">
        <v>987</v>
      </c>
      <c r="F62" s="477" t="s">
        <v>988</v>
      </c>
      <c r="I62" s="4"/>
      <c r="J62" s="4"/>
      <c r="K62" s="4"/>
      <c r="L62" s="4"/>
    </row>
    <row r="63">
      <c r="A63" s="468"/>
      <c r="B63" s="481"/>
      <c r="C63" s="476" t="s">
        <v>168</v>
      </c>
      <c r="D63" s="477" t="s">
        <v>989</v>
      </c>
      <c r="E63" s="477" t="s">
        <v>990</v>
      </c>
      <c r="F63" s="477" t="s">
        <v>991</v>
      </c>
      <c r="I63" s="4"/>
      <c r="J63" s="4"/>
      <c r="K63" s="4"/>
      <c r="L63" s="4"/>
    </row>
    <row r="64">
      <c r="A64" s="469"/>
      <c r="B64" s="386"/>
      <c r="C64" s="479" t="s">
        <v>366</v>
      </c>
      <c r="D64" s="477" t="s">
        <v>992</v>
      </c>
      <c r="E64" s="477" t="s">
        <v>993</v>
      </c>
      <c r="F64" s="477" t="s">
        <v>994</v>
      </c>
      <c r="I64" s="4"/>
      <c r="J64" s="4"/>
      <c r="K64" s="4"/>
      <c r="L64" s="4"/>
    </row>
    <row r="65">
      <c r="A65" s="472">
        <v>11.0</v>
      </c>
      <c r="B65" s="480">
        <v>44641.0</v>
      </c>
      <c r="C65" s="473" t="s">
        <v>68</v>
      </c>
      <c r="D65" s="478" t="s">
        <v>995</v>
      </c>
      <c r="E65" s="466" t="s">
        <v>996</v>
      </c>
      <c r="F65" s="466" t="s">
        <v>850</v>
      </c>
      <c r="I65" s="4"/>
      <c r="J65" s="4"/>
      <c r="K65" s="4"/>
      <c r="L65" s="4"/>
    </row>
    <row r="66">
      <c r="A66" s="468"/>
      <c r="B66" s="481"/>
      <c r="C66" s="476" t="s">
        <v>85</v>
      </c>
      <c r="D66" s="477" t="s">
        <v>997</v>
      </c>
      <c r="E66" s="477" t="s">
        <v>998</v>
      </c>
      <c r="F66" s="477" t="s">
        <v>999</v>
      </c>
      <c r="I66" s="4"/>
      <c r="J66" s="4"/>
      <c r="K66" s="4"/>
      <c r="L66" s="4"/>
    </row>
    <row r="67">
      <c r="A67" s="468"/>
      <c r="B67" s="481"/>
      <c r="C67" s="476" t="s">
        <v>97</v>
      </c>
      <c r="D67" s="477" t="s">
        <v>1000</v>
      </c>
      <c r="E67" s="477" t="s">
        <v>1001</v>
      </c>
      <c r="F67" s="477" t="s">
        <v>1002</v>
      </c>
      <c r="I67" s="4"/>
      <c r="J67" s="4"/>
      <c r="K67" s="4"/>
      <c r="L67" s="4"/>
    </row>
    <row r="68">
      <c r="A68" s="468"/>
      <c r="B68" s="481"/>
      <c r="C68" s="479" t="s">
        <v>101</v>
      </c>
      <c r="D68" s="477" t="s">
        <v>1003</v>
      </c>
      <c r="E68" s="477" t="s">
        <v>1004</v>
      </c>
      <c r="F68" s="477" t="s">
        <v>1005</v>
      </c>
      <c r="I68" s="4"/>
      <c r="J68" s="4"/>
      <c r="K68" s="4"/>
      <c r="L68" s="4"/>
    </row>
    <row r="69">
      <c r="A69" s="468"/>
      <c r="B69" s="481"/>
      <c r="C69" s="479" t="s">
        <v>363</v>
      </c>
      <c r="D69" s="477" t="s">
        <v>1006</v>
      </c>
      <c r="E69" s="477" t="s">
        <v>1007</v>
      </c>
      <c r="F69" s="477" t="s">
        <v>1008</v>
      </c>
      <c r="G69" s="4"/>
      <c r="H69" s="4"/>
      <c r="I69" s="4"/>
      <c r="J69" s="4"/>
      <c r="K69" s="4"/>
      <c r="L69" s="4"/>
    </row>
    <row r="70">
      <c r="A70" s="468"/>
      <c r="B70" s="481"/>
      <c r="C70" s="476" t="s">
        <v>168</v>
      </c>
      <c r="D70" s="477" t="s">
        <v>1009</v>
      </c>
      <c r="E70" s="477" t="s">
        <v>1010</v>
      </c>
      <c r="F70" s="477" t="s">
        <v>1011</v>
      </c>
      <c r="G70" s="4"/>
      <c r="H70" s="4"/>
      <c r="I70" s="4"/>
      <c r="J70" s="4"/>
      <c r="K70" s="4"/>
      <c r="L70" s="4"/>
    </row>
    <row r="71">
      <c r="A71" s="469"/>
      <c r="B71" s="386"/>
      <c r="C71" s="479" t="s">
        <v>366</v>
      </c>
      <c r="D71" s="477" t="s">
        <v>1012</v>
      </c>
      <c r="E71" s="477" t="s">
        <v>1013</v>
      </c>
      <c r="F71" s="477" t="s">
        <v>1014</v>
      </c>
      <c r="G71" s="4"/>
      <c r="H71" s="4"/>
      <c r="I71" s="4"/>
      <c r="J71" s="4"/>
      <c r="K71" s="4"/>
      <c r="L71" s="4"/>
    </row>
    <row r="72">
      <c r="A72" s="472">
        <v>12.0</v>
      </c>
      <c r="B72" s="480">
        <v>44655.0</v>
      </c>
      <c r="C72" s="473" t="s">
        <v>68</v>
      </c>
      <c r="D72" s="474" t="s">
        <v>1015</v>
      </c>
      <c r="E72" s="467" t="s">
        <v>853</v>
      </c>
      <c r="F72" s="474" t="s">
        <v>1016</v>
      </c>
      <c r="G72" s="4"/>
      <c r="H72" s="4"/>
      <c r="I72" s="4"/>
      <c r="J72" s="4"/>
      <c r="K72" s="4"/>
      <c r="L72" s="4"/>
    </row>
    <row r="73">
      <c r="A73" s="468"/>
      <c r="B73" s="481"/>
      <c r="C73" s="476" t="s">
        <v>85</v>
      </c>
      <c r="D73" s="477" t="s">
        <v>1017</v>
      </c>
      <c r="E73" s="477" t="s">
        <v>1018</v>
      </c>
      <c r="F73" s="477" t="s">
        <v>1019</v>
      </c>
      <c r="G73" s="4"/>
      <c r="H73" s="4"/>
      <c r="I73" s="4"/>
      <c r="J73" s="4"/>
      <c r="K73" s="4"/>
      <c r="L73" s="4"/>
    </row>
    <row r="74">
      <c r="A74" s="468"/>
      <c r="B74" s="481"/>
      <c r="C74" s="476" t="s">
        <v>97</v>
      </c>
      <c r="D74" s="477" t="s">
        <v>1020</v>
      </c>
      <c r="E74" s="477" t="s">
        <v>1021</v>
      </c>
      <c r="F74" s="477" t="s">
        <v>1022</v>
      </c>
      <c r="G74" s="4"/>
      <c r="H74" s="4"/>
      <c r="I74" s="4"/>
      <c r="J74" s="4"/>
      <c r="K74" s="4"/>
      <c r="L74" s="4"/>
    </row>
    <row r="75">
      <c r="A75" s="468"/>
      <c r="B75" s="481"/>
      <c r="C75" s="479" t="s">
        <v>101</v>
      </c>
      <c r="D75" s="477" t="s">
        <v>1023</v>
      </c>
      <c r="E75" s="477" t="s">
        <v>1024</v>
      </c>
      <c r="F75" s="477" t="s">
        <v>1025</v>
      </c>
      <c r="G75" s="4"/>
      <c r="H75" s="4"/>
      <c r="I75" s="4"/>
      <c r="J75" s="4"/>
      <c r="K75" s="4"/>
      <c r="L75" s="4"/>
    </row>
    <row r="76">
      <c r="A76" s="468"/>
      <c r="B76" s="481"/>
      <c r="C76" s="479" t="s">
        <v>363</v>
      </c>
      <c r="D76" s="477" t="s">
        <v>1026</v>
      </c>
      <c r="E76" s="477" t="s">
        <v>1027</v>
      </c>
      <c r="F76" s="477" t="s">
        <v>1028</v>
      </c>
      <c r="G76" s="4"/>
      <c r="H76" s="4"/>
      <c r="I76" s="4"/>
      <c r="J76" s="4"/>
      <c r="K76" s="4"/>
      <c r="L76" s="4"/>
    </row>
    <row r="77">
      <c r="A77" s="468"/>
      <c r="B77" s="481"/>
      <c r="C77" s="476" t="s">
        <v>168</v>
      </c>
      <c r="D77" s="477" t="s">
        <v>1029</v>
      </c>
      <c r="E77" s="477" t="s">
        <v>1030</v>
      </c>
      <c r="F77" s="477" t="s">
        <v>1031</v>
      </c>
      <c r="G77" s="4"/>
      <c r="H77" s="4"/>
      <c r="I77" s="4"/>
      <c r="J77" s="4"/>
      <c r="K77" s="4"/>
      <c r="L77" s="4"/>
    </row>
    <row r="78">
      <c r="A78" s="469"/>
      <c r="B78" s="386"/>
      <c r="C78" s="479" t="s">
        <v>366</v>
      </c>
      <c r="D78" s="477" t="s">
        <v>1032</v>
      </c>
      <c r="E78" s="477" t="s">
        <v>1033</v>
      </c>
      <c r="F78" s="477" t="s">
        <v>1034</v>
      </c>
      <c r="G78" s="4"/>
      <c r="H78" s="4"/>
      <c r="I78" s="4"/>
      <c r="J78" s="4"/>
      <c r="K78" s="4"/>
      <c r="L78" s="4"/>
    </row>
    <row r="79">
      <c r="A79" s="482">
        <v>13.0</v>
      </c>
      <c r="B79" s="483">
        <v>44669.0</v>
      </c>
      <c r="C79" s="293" t="s">
        <v>68</v>
      </c>
      <c r="D79" s="398" t="s">
        <v>1035</v>
      </c>
      <c r="E79" s="398" t="s">
        <v>1036</v>
      </c>
      <c r="F79" s="398" t="s">
        <v>1037</v>
      </c>
      <c r="G79" s="4"/>
      <c r="H79" s="4"/>
      <c r="I79" s="4"/>
      <c r="J79" s="4"/>
      <c r="K79" s="4"/>
      <c r="L79" s="4"/>
    </row>
    <row r="80">
      <c r="A80" s="468"/>
      <c r="B80" s="481"/>
      <c r="C80" s="296" t="s">
        <v>85</v>
      </c>
      <c r="D80" s="484" t="s">
        <v>1038</v>
      </c>
      <c r="E80" s="484" t="s">
        <v>1039</v>
      </c>
      <c r="F80" s="484" t="s">
        <v>1040</v>
      </c>
      <c r="G80" s="4"/>
      <c r="H80" s="4"/>
      <c r="I80" s="4"/>
      <c r="J80" s="4"/>
      <c r="K80" s="4"/>
      <c r="L80" s="4"/>
    </row>
    <row r="81">
      <c r="A81" s="468"/>
      <c r="B81" s="481"/>
      <c r="C81" s="296" t="s">
        <v>97</v>
      </c>
      <c r="D81" s="484" t="s">
        <v>1041</v>
      </c>
      <c r="E81" s="484" t="s">
        <v>1042</v>
      </c>
      <c r="F81" s="484" t="s">
        <v>1043</v>
      </c>
      <c r="G81" s="4"/>
      <c r="H81" s="4"/>
      <c r="I81" s="4"/>
      <c r="J81" s="4"/>
      <c r="K81" s="4"/>
      <c r="L81" s="4"/>
    </row>
    <row r="82">
      <c r="A82" s="468"/>
      <c r="B82" s="481"/>
      <c r="C82" s="297" t="s">
        <v>101</v>
      </c>
      <c r="D82" s="484" t="s">
        <v>1044</v>
      </c>
      <c r="E82" s="484" t="s">
        <v>1045</v>
      </c>
      <c r="F82" s="484" t="s">
        <v>1046</v>
      </c>
      <c r="G82" s="4"/>
      <c r="H82" s="4"/>
      <c r="I82" s="4"/>
      <c r="J82" s="4"/>
      <c r="K82" s="4"/>
      <c r="L82" s="4"/>
    </row>
    <row r="83">
      <c r="A83" s="468"/>
      <c r="B83" s="481"/>
      <c r="C83" s="297" t="s">
        <v>363</v>
      </c>
      <c r="D83" s="484" t="s">
        <v>1047</v>
      </c>
      <c r="E83" s="484" t="s">
        <v>1048</v>
      </c>
      <c r="F83" s="484" t="s">
        <v>1049</v>
      </c>
      <c r="G83" s="4"/>
      <c r="H83" s="4"/>
      <c r="I83" s="4"/>
      <c r="J83" s="4"/>
      <c r="K83" s="4"/>
      <c r="L83" s="4"/>
    </row>
    <row r="84">
      <c r="A84" s="468"/>
      <c r="B84" s="481"/>
      <c r="C84" s="296" t="s">
        <v>168</v>
      </c>
      <c r="D84" s="484" t="s">
        <v>1050</v>
      </c>
      <c r="E84" s="484" t="s">
        <v>1051</v>
      </c>
      <c r="F84" s="484" t="s">
        <v>1052</v>
      </c>
      <c r="G84" s="4"/>
      <c r="H84" s="4"/>
      <c r="I84" s="4"/>
      <c r="J84" s="4"/>
      <c r="K84" s="4"/>
      <c r="L84" s="4"/>
    </row>
    <row r="85">
      <c r="A85" s="469"/>
      <c r="B85" s="386"/>
      <c r="C85" s="297" t="s">
        <v>366</v>
      </c>
      <c r="D85" s="484" t="s">
        <v>1053</v>
      </c>
      <c r="E85" s="484" t="s">
        <v>1054</v>
      </c>
      <c r="F85" s="484" t="s">
        <v>1055</v>
      </c>
      <c r="G85" s="4"/>
      <c r="H85" s="4"/>
      <c r="I85" s="4"/>
      <c r="J85" s="4"/>
      <c r="K85" s="4"/>
      <c r="L85" s="4"/>
    </row>
    <row r="86">
      <c r="A86" s="430">
        <v>14.0</v>
      </c>
      <c r="B86" s="485">
        <v>44683.0</v>
      </c>
      <c r="C86" s="486" t="s">
        <v>68</v>
      </c>
      <c r="D86" s="487" t="s">
        <v>1056</v>
      </c>
      <c r="E86" s="487" t="s">
        <v>1057</v>
      </c>
      <c r="F86" s="487" t="s">
        <v>1058</v>
      </c>
      <c r="G86" s="4"/>
      <c r="H86" s="4"/>
      <c r="I86" s="4"/>
      <c r="J86" s="4"/>
      <c r="K86" s="4"/>
      <c r="L86" s="4"/>
    </row>
    <row r="87">
      <c r="A87" s="468"/>
      <c r="B87" s="481"/>
      <c r="C87" s="331" t="s">
        <v>85</v>
      </c>
      <c r="D87" s="488" t="s">
        <v>1059</v>
      </c>
      <c r="E87" s="488" t="s">
        <v>1060</v>
      </c>
      <c r="F87" s="488" t="s">
        <v>1061</v>
      </c>
      <c r="G87" s="4"/>
      <c r="H87" s="4"/>
      <c r="I87" s="4"/>
      <c r="J87" s="4"/>
      <c r="K87" s="4"/>
      <c r="L87" s="4"/>
    </row>
    <row r="88">
      <c r="A88" s="468"/>
      <c r="B88" s="481"/>
      <c r="C88" s="331" t="s">
        <v>97</v>
      </c>
      <c r="D88" s="489" t="s">
        <v>1062</v>
      </c>
      <c r="E88" s="488" t="s">
        <v>1063</v>
      </c>
      <c r="F88" s="488" t="s">
        <v>1064</v>
      </c>
      <c r="G88" s="4"/>
      <c r="H88" s="4"/>
      <c r="I88" s="4"/>
      <c r="J88" s="4"/>
      <c r="K88" s="4"/>
      <c r="L88" s="4"/>
    </row>
    <row r="89">
      <c r="A89" s="468"/>
      <c r="B89" s="481"/>
      <c r="C89" s="336" t="s">
        <v>101</v>
      </c>
      <c r="D89" s="484" t="s">
        <v>1065</v>
      </c>
      <c r="E89" s="484" t="s">
        <v>1066</v>
      </c>
      <c r="F89" s="484" t="s">
        <v>1067</v>
      </c>
      <c r="G89" s="4"/>
      <c r="H89" s="4"/>
      <c r="I89" s="4"/>
      <c r="J89" s="4"/>
      <c r="K89" s="4"/>
      <c r="L89" s="4"/>
    </row>
    <row r="90">
      <c r="A90" s="469"/>
      <c r="B90" s="386"/>
      <c r="C90" s="336" t="s">
        <v>366</v>
      </c>
      <c r="D90" s="488" t="s">
        <v>1068</v>
      </c>
      <c r="E90" s="488" t="s">
        <v>1069</v>
      </c>
      <c r="F90" s="346" t="s">
        <v>1070</v>
      </c>
      <c r="G90" s="4"/>
      <c r="H90" s="4"/>
      <c r="I90" s="4"/>
      <c r="J90" s="4"/>
      <c r="K90" s="4"/>
      <c r="L90" s="4"/>
    </row>
    <row r="91">
      <c r="A91" s="430">
        <v>15.0</v>
      </c>
      <c r="B91" s="490">
        <v>44691.0</v>
      </c>
      <c r="C91" s="486" t="s">
        <v>68</v>
      </c>
      <c r="D91" s="487" t="s">
        <v>1071</v>
      </c>
      <c r="E91" s="487" t="s">
        <v>1072</v>
      </c>
      <c r="F91" s="484" t="s">
        <v>1073</v>
      </c>
      <c r="G91" s="4"/>
      <c r="H91" s="4"/>
      <c r="I91" s="4"/>
      <c r="J91" s="4"/>
      <c r="K91" s="4"/>
      <c r="L91" s="4"/>
    </row>
    <row r="92">
      <c r="A92" s="468"/>
      <c r="B92" s="468"/>
      <c r="C92" s="331" t="s">
        <v>85</v>
      </c>
      <c r="D92" s="488" t="s">
        <v>1074</v>
      </c>
      <c r="E92" s="488" t="s">
        <v>1075</v>
      </c>
      <c r="F92" s="346" t="s">
        <v>1076</v>
      </c>
    </row>
    <row r="93">
      <c r="A93" s="468"/>
      <c r="B93" s="468"/>
      <c r="C93" s="331" t="s">
        <v>97</v>
      </c>
      <c r="D93" s="488" t="s">
        <v>1077</v>
      </c>
      <c r="E93" s="488" t="s">
        <v>1078</v>
      </c>
      <c r="F93" s="488" t="s">
        <v>1079</v>
      </c>
    </row>
    <row r="94">
      <c r="A94" s="469"/>
      <c r="B94" s="469"/>
      <c r="C94" s="336" t="s">
        <v>101</v>
      </c>
      <c r="D94" s="488" t="s">
        <v>1080</v>
      </c>
      <c r="E94" s="488" t="s">
        <v>1081</v>
      </c>
      <c r="F94" s="488" t="s">
        <v>1082</v>
      </c>
    </row>
    <row r="95">
      <c r="A95" s="4"/>
      <c r="B95" s="4"/>
      <c r="C95" s="4"/>
      <c r="D95" s="4"/>
      <c r="E95" s="4"/>
      <c r="F95" s="4"/>
    </row>
    <row r="96">
      <c r="A96" s="4"/>
      <c r="B96" s="4"/>
      <c r="C96" s="4"/>
      <c r="D96" s="491"/>
      <c r="E96" s="491"/>
      <c r="F96" s="491"/>
    </row>
    <row r="97">
      <c r="A97" s="4"/>
      <c r="B97" s="4"/>
      <c r="C97" s="4"/>
      <c r="D97" s="491"/>
      <c r="E97" s="491"/>
      <c r="F97" s="491"/>
      <c r="G97" s="4"/>
      <c r="H97" s="4"/>
      <c r="I97" s="4"/>
      <c r="J97" s="4"/>
      <c r="K97" s="4"/>
      <c r="L97" s="4"/>
    </row>
    <row r="98">
      <c r="A98" s="4"/>
      <c r="B98" s="4"/>
      <c r="C98" s="4"/>
      <c r="D98" s="491"/>
      <c r="E98" s="491"/>
      <c r="F98" s="491"/>
      <c r="G98" s="4"/>
      <c r="H98" s="4"/>
      <c r="I98" s="4"/>
      <c r="J98" s="4"/>
      <c r="K98" s="4"/>
      <c r="L98" s="4"/>
    </row>
    <row r="99">
      <c r="A99" s="4"/>
      <c r="B99" s="4"/>
      <c r="C99" s="4"/>
      <c r="D99" s="491"/>
      <c r="E99" s="491"/>
      <c r="F99" s="492"/>
      <c r="G99" s="4"/>
      <c r="H99" s="4"/>
      <c r="I99" s="4"/>
      <c r="J99" s="4"/>
      <c r="K99" s="4"/>
      <c r="L99" s="4"/>
    </row>
    <row r="100">
      <c r="A100" s="4"/>
      <c r="B100" s="4"/>
      <c r="C100" s="4"/>
      <c r="D100" s="491"/>
      <c r="E100" s="491"/>
      <c r="F100" s="491"/>
      <c r="G100" s="4"/>
      <c r="H100" s="4"/>
      <c r="I100" s="4"/>
      <c r="J100" s="4"/>
      <c r="K100" s="4"/>
      <c r="L100" s="4"/>
    </row>
    <row r="101">
      <c r="A101" s="4"/>
      <c r="B101" s="4"/>
      <c r="C101" s="4"/>
      <c r="D101" s="491"/>
      <c r="E101" s="491"/>
      <c r="F101" s="491"/>
      <c r="G101" s="4"/>
      <c r="H101" s="4"/>
      <c r="I101" s="4"/>
      <c r="J101" s="4"/>
      <c r="K101" s="4"/>
      <c r="L101" s="4"/>
    </row>
    <row r="102">
      <c r="A102" s="4"/>
      <c r="B102" s="4"/>
      <c r="C102" s="4"/>
      <c r="D102" s="491"/>
      <c r="E102" s="491"/>
      <c r="F102" s="491"/>
      <c r="G102" s="4"/>
      <c r="H102" s="4"/>
      <c r="I102" s="4"/>
      <c r="J102" s="4"/>
      <c r="K102" s="4"/>
      <c r="L102" s="4"/>
    </row>
    <row r="103">
      <c r="A103" s="4"/>
      <c r="B103" s="4"/>
      <c r="C103" s="4"/>
      <c r="D103" s="491"/>
      <c r="E103" s="491"/>
      <c r="F103" s="491"/>
      <c r="G103" s="4"/>
      <c r="H103" s="4"/>
      <c r="I103" s="4"/>
      <c r="J103" s="4"/>
      <c r="K103" s="4"/>
      <c r="L103" s="4"/>
    </row>
    <row r="104">
      <c r="A104" s="4"/>
      <c r="B104" s="4"/>
      <c r="C104" s="4"/>
      <c r="D104" s="491"/>
      <c r="E104" s="491"/>
      <c r="F104" s="491"/>
      <c r="G104" s="4"/>
      <c r="H104" s="4"/>
      <c r="I104" s="4"/>
      <c r="J104" s="4"/>
      <c r="K104" s="4"/>
      <c r="L104" s="4"/>
    </row>
    <row r="105">
      <c r="A105" s="4"/>
      <c r="B105" s="4"/>
      <c r="C105" s="4"/>
      <c r="D105" s="491"/>
      <c r="E105" s="491"/>
      <c r="F105" s="491"/>
      <c r="G105" s="4"/>
      <c r="H105" s="4"/>
      <c r="I105" s="4"/>
      <c r="J105" s="4"/>
      <c r="K105" s="4"/>
      <c r="L105" s="4"/>
    </row>
    <row r="106">
      <c r="A106" s="4"/>
      <c r="B106" s="4"/>
      <c r="C106" s="4"/>
      <c r="D106" s="491"/>
      <c r="E106" s="491"/>
      <c r="F106" s="491"/>
      <c r="G106" s="4"/>
      <c r="H106" s="4"/>
      <c r="I106" s="4"/>
      <c r="J106" s="4"/>
      <c r="K106" s="4"/>
      <c r="L106" s="4"/>
    </row>
    <row r="107">
      <c r="A107" s="4"/>
      <c r="B107" s="4"/>
      <c r="C107" s="4"/>
      <c r="D107" s="491"/>
      <c r="E107" s="491"/>
      <c r="F107" s="491"/>
      <c r="G107" s="4"/>
      <c r="H107" s="4"/>
      <c r="I107" s="4"/>
      <c r="J107" s="4"/>
      <c r="K107" s="4"/>
      <c r="L107" s="4"/>
    </row>
    <row r="108">
      <c r="A108" s="4"/>
      <c r="B108" s="4"/>
      <c r="C108" s="4"/>
      <c r="D108" s="491"/>
      <c r="E108" s="491"/>
      <c r="F108" s="491"/>
      <c r="G108" s="4"/>
      <c r="H108" s="4"/>
      <c r="I108" s="4"/>
      <c r="J108" s="4"/>
      <c r="K108" s="4"/>
      <c r="L108" s="4"/>
    </row>
    <row r="109">
      <c r="A109" s="4"/>
      <c r="B109" s="4"/>
      <c r="C109" s="4"/>
      <c r="D109" s="491"/>
      <c r="E109" s="491"/>
      <c r="F109" s="491"/>
      <c r="G109" s="4"/>
      <c r="H109" s="4"/>
      <c r="I109" s="4"/>
      <c r="J109" s="4"/>
      <c r="K109" s="4"/>
      <c r="L109" s="4"/>
    </row>
    <row r="110">
      <c r="A110" s="4"/>
      <c r="B110" s="4"/>
      <c r="C110" s="4"/>
      <c r="D110" s="491"/>
      <c r="E110" s="491"/>
      <c r="F110" s="491"/>
      <c r="G110" s="4"/>
      <c r="H110" s="4"/>
      <c r="I110" s="4"/>
      <c r="J110" s="4"/>
      <c r="K110" s="4"/>
      <c r="L110" s="4"/>
    </row>
    <row r="111">
      <c r="A111" s="4"/>
      <c r="B111" s="4"/>
      <c r="C111" s="4"/>
      <c r="D111" s="491"/>
      <c r="E111" s="491"/>
      <c r="F111" s="491"/>
      <c r="G111" s="4"/>
      <c r="H111" s="4"/>
      <c r="I111" s="4"/>
      <c r="J111" s="4"/>
      <c r="K111" s="4"/>
      <c r="L111" s="4"/>
    </row>
    <row r="112">
      <c r="A112" s="4"/>
      <c r="B112" s="4"/>
      <c r="C112" s="4"/>
      <c r="D112" s="491"/>
      <c r="E112" s="491"/>
      <c r="F112" s="491"/>
      <c r="G112" s="4"/>
      <c r="H112" s="4"/>
      <c r="I112" s="4"/>
      <c r="J112" s="4"/>
      <c r="K112" s="4"/>
      <c r="L112" s="4"/>
    </row>
    <row r="113">
      <c r="A113" s="4"/>
      <c r="B113" s="4"/>
      <c r="C113" s="4"/>
      <c r="D113" s="491"/>
      <c r="E113" s="491"/>
      <c r="F113" s="491"/>
      <c r="G113" s="4"/>
      <c r="H113" s="4"/>
      <c r="I113" s="4"/>
      <c r="J113" s="4"/>
      <c r="K113" s="4"/>
      <c r="L113" s="4"/>
    </row>
    <row r="114">
      <c r="A114" s="4"/>
      <c r="B114" s="4"/>
      <c r="C114" s="4"/>
      <c r="D114" s="491"/>
      <c r="E114" s="491"/>
      <c r="F114" s="491"/>
      <c r="G114" s="4"/>
      <c r="H114" s="4"/>
      <c r="I114" s="4"/>
      <c r="J114" s="4"/>
      <c r="K114" s="4"/>
      <c r="L114" s="4"/>
    </row>
    <row r="115">
      <c r="A115" s="4"/>
      <c r="B115" s="4"/>
      <c r="C115" s="4"/>
      <c r="D115" s="491"/>
      <c r="E115" s="491"/>
      <c r="F115" s="491"/>
      <c r="G115" s="4"/>
      <c r="H115" s="4"/>
      <c r="I115" s="4"/>
      <c r="J115" s="4"/>
      <c r="K115" s="4"/>
      <c r="L115" s="4"/>
    </row>
    <row r="116">
      <c r="A116" s="4"/>
      <c r="B116" s="4"/>
      <c r="C116" s="4"/>
      <c r="D116" s="491"/>
      <c r="E116" s="491"/>
      <c r="F116" s="491"/>
      <c r="G116" s="4"/>
      <c r="H116" s="4"/>
      <c r="I116" s="4"/>
      <c r="J116" s="4"/>
      <c r="K116" s="4"/>
      <c r="L116" s="4"/>
    </row>
    <row r="117">
      <c r="A117" s="4"/>
      <c r="B117" s="4"/>
      <c r="C117" s="4"/>
      <c r="D117" s="491"/>
      <c r="E117" s="491"/>
      <c r="F117" s="491"/>
      <c r="G117" s="4"/>
      <c r="H117" s="4"/>
      <c r="I117" s="4"/>
      <c r="J117" s="4"/>
      <c r="K117" s="4"/>
      <c r="L117" s="4"/>
    </row>
    <row r="118">
      <c r="A118" s="4"/>
      <c r="B118" s="4"/>
      <c r="C118" s="4"/>
      <c r="D118" s="491"/>
      <c r="E118" s="491"/>
      <c r="F118" s="491"/>
      <c r="G118" s="4"/>
      <c r="H118" s="4"/>
      <c r="I118" s="4"/>
      <c r="J118" s="4"/>
      <c r="K118" s="4"/>
      <c r="L118" s="4"/>
    </row>
    <row r="119">
      <c r="A119" s="4"/>
      <c r="B119" s="4"/>
      <c r="C119" s="4"/>
      <c r="D119" s="491"/>
      <c r="E119" s="491"/>
      <c r="F119" s="491"/>
      <c r="G119" s="4"/>
      <c r="H119" s="4"/>
      <c r="I119" s="4"/>
      <c r="J119" s="4"/>
      <c r="K119" s="4"/>
      <c r="L119" s="4"/>
    </row>
    <row r="120">
      <c r="A120" s="4"/>
      <c r="B120" s="4"/>
      <c r="C120" s="4"/>
      <c r="D120" s="491"/>
      <c r="E120" s="491"/>
      <c r="F120" s="491"/>
      <c r="G120" s="4"/>
      <c r="H120" s="4"/>
      <c r="I120" s="4"/>
      <c r="J120" s="4"/>
      <c r="K120" s="4"/>
      <c r="L120" s="4"/>
    </row>
    <row r="121">
      <c r="A121" s="4"/>
      <c r="B121" s="4"/>
      <c r="C121" s="4"/>
      <c r="D121" s="491"/>
      <c r="E121" s="491"/>
      <c r="F121" s="491"/>
      <c r="G121" s="4"/>
      <c r="H121" s="4"/>
      <c r="I121" s="4"/>
      <c r="J121" s="4"/>
      <c r="K121" s="4"/>
      <c r="L121" s="4"/>
    </row>
    <row r="122">
      <c r="A122" s="4"/>
      <c r="B122" s="4"/>
      <c r="C122" s="4"/>
      <c r="D122" s="491"/>
      <c r="E122" s="491"/>
      <c r="F122" s="491"/>
      <c r="G122" s="4"/>
      <c r="H122" s="4"/>
      <c r="I122" s="4"/>
      <c r="J122" s="4"/>
      <c r="K122" s="4"/>
      <c r="L122" s="4"/>
    </row>
    <row r="123">
      <c r="A123" s="4"/>
      <c r="B123" s="4"/>
      <c r="C123" s="4"/>
      <c r="D123" s="491"/>
      <c r="E123" s="491"/>
      <c r="F123" s="491"/>
      <c r="G123" s="4"/>
      <c r="H123" s="4"/>
      <c r="I123" s="4"/>
      <c r="J123" s="4"/>
      <c r="K123" s="4"/>
      <c r="L123" s="4"/>
    </row>
    <row r="124">
      <c r="A124" s="4"/>
      <c r="B124" s="4"/>
      <c r="C124" s="4"/>
      <c r="D124" s="491"/>
      <c r="E124" s="491"/>
      <c r="F124" s="491"/>
      <c r="G124" s="4"/>
      <c r="H124" s="4"/>
      <c r="I124" s="4"/>
      <c r="J124" s="4"/>
      <c r="K124" s="4"/>
      <c r="L124" s="4"/>
    </row>
    <row r="125">
      <c r="A125" s="4"/>
      <c r="B125" s="4"/>
      <c r="C125" s="4"/>
      <c r="D125" s="491"/>
      <c r="E125" s="491"/>
      <c r="F125" s="491"/>
      <c r="G125" s="4"/>
      <c r="H125" s="4"/>
      <c r="I125" s="4"/>
      <c r="J125" s="4"/>
      <c r="K125" s="4"/>
      <c r="L125" s="4"/>
    </row>
    <row r="126">
      <c r="A126" s="4"/>
      <c r="B126" s="4"/>
      <c r="C126" s="4"/>
      <c r="D126" s="491"/>
      <c r="E126" s="491"/>
      <c r="F126" s="491"/>
      <c r="G126" s="4"/>
      <c r="H126" s="4"/>
      <c r="I126" s="4"/>
      <c r="J126" s="4"/>
      <c r="K126" s="4"/>
      <c r="L126" s="4"/>
    </row>
    <row r="127">
      <c r="A127" s="4"/>
      <c r="B127" s="4"/>
      <c r="C127" s="4"/>
      <c r="D127" s="491"/>
      <c r="E127" s="491"/>
      <c r="F127" s="491"/>
      <c r="G127" s="4"/>
      <c r="H127" s="4"/>
      <c r="I127" s="4"/>
      <c r="J127" s="4"/>
      <c r="K127" s="4"/>
      <c r="L127" s="4"/>
    </row>
    <row r="128">
      <c r="A128" s="4"/>
      <c r="B128" s="4"/>
      <c r="C128" s="4"/>
      <c r="D128" s="491"/>
      <c r="E128" s="491"/>
      <c r="F128" s="491"/>
      <c r="G128" s="4"/>
      <c r="H128" s="4"/>
      <c r="I128" s="4"/>
      <c r="J128" s="4"/>
      <c r="K128" s="4"/>
      <c r="L128" s="4"/>
    </row>
    <row r="129">
      <c r="A129" s="4"/>
      <c r="B129" s="4"/>
      <c r="C129" s="4"/>
      <c r="D129" s="491"/>
      <c r="E129" s="491"/>
      <c r="F129" s="491"/>
      <c r="G129" s="4"/>
      <c r="H129" s="4"/>
      <c r="I129" s="4"/>
      <c r="J129" s="4"/>
      <c r="K129" s="4"/>
      <c r="L129" s="4"/>
    </row>
    <row r="130">
      <c r="A130" s="4"/>
      <c r="B130" s="4"/>
      <c r="C130" s="4"/>
      <c r="D130" s="491"/>
      <c r="E130" s="491"/>
      <c r="F130" s="491"/>
      <c r="G130" s="4"/>
      <c r="H130" s="4"/>
      <c r="I130" s="4"/>
      <c r="J130" s="4"/>
      <c r="K130" s="4"/>
      <c r="L130" s="4"/>
    </row>
    <row r="131">
      <c r="A131" s="4"/>
      <c r="B131" s="4"/>
      <c r="C131" s="4"/>
      <c r="D131" s="491"/>
      <c r="E131" s="491"/>
      <c r="F131" s="491"/>
      <c r="G131" s="4"/>
      <c r="H131" s="4"/>
      <c r="I131" s="4"/>
      <c r="J131" s="4"/>
      <c r="K131" s="4"/>
      <c r="L131" s="4"/>
    </row>
    <row r="132">
      <c r="A132" s="4"/>
      <c r="B132" s="4"/>
      <c r="C132" s="4"/>
      <c r="D132" s="491"/>
      <c r="E132" s="491"/>
      <c r="F132" s="491"/>
      <c r="G132" s="4"/>
      <c r="H132" s="4"/>
      <c r="I132" s="4"/>
      <c r="J132" s="4"/>
      <c r="K132" s="4"/>
      <c r="L132" s="4"/>
    </row>
    <row r="133">
      <c r="A133" s="4"/>
      <c r="B133" s="4"/>
      <c r="C133" s="4"/>
      <c r="D133" s="491"/>
      <c r="E133" s="491"/>
      <c r="F133" s="491"/>
      <c r="G133" s="4"/>
      <c r="H133" s="4"/>
      <c r="I133" s="4"/>
      <c r="J133" s="4"/>
      <c r="K133" s="4"/>
      <c r="L133" s="4"/>
    </row>
    <row r="134">
      <c r="A134" s="4"/>
      <c r="B134" s="4"/>
      <c r="C134" s="4"/>
      <c r="D134" s="491"/>
      <c r="E134" s="491"/>
      <c r="F134" s="491"/>
      <c r="G134" s="4"/>
      <c r="H134" s="4"/>
      <c r="I134" s="4"/>
      <c r="J134" s="4"/>
      <c r="K134" s="4"/>
      <c r="L134" s="4"/>
    </row>
    <row r="135">
      <c r="A135" s="4"/>
      <c r="B135" s="4"/>
      <c r="C135" s="4"/>
      <c r="D135" s="491"/>
      <c r="E135" s="491"/>
      <c r="F135" s="491"/>
      <c r="G135" s="4"/>
      <c r="H135" s="4"/>
      <c r="I135" s="4"/>
      <c r="J135" s="4"/>
      <c r="K135" s="4"/>
      <c r="L135" s="4"/>
    </row>
    <row r="136">
      <c r="A136" s="4"/>
      <c r="B136" s="4"/>
      <c r="C136" s="4"/>
      <c r="D136" s="491"/>
      <c r="E136" s="491"/>
      <c r="F136" s="491"/>
      <c r="G136" s="4"/>
      <c r="H136" s="4"/>
      <c r="I136" s="4"/>
      <c r="J136" s="4"/>
      <c r="K136" s="4"/>
      <c r="L136" s="4"/>
    </row>
    <row r="137">
      <c r="A137" s="4"/>
      <c r="B137" s="4"/>
      <c r="C137" s="4"/>
      <c r="D137" s="491"/>
      <c r="E137" s="491"/>
      <c r="F137" s="491"/>
      <c r="G137" s="4"/>
      <c r="H137" s="4"/>
      <c r="I137" s="4"/>
      <c r="J137" s="4"/>
      <c r="K137" s="4"/>
      <c r="L137" s="4"/>
    </row>
    <row r="138">
      <c r="A138" s="4"/>
      <c r="B138" s="4"/>
      <c r="C138" s="4"/>
      <c r="D138" s="491"/>
      <c r="E138" s="491"/>
      <c r="F138" s="491"/>
      <c r="G138" s="4"/>
      <c r="H138" s="4"/>
      <c r="I138" s="4"/>
      <c r="J138" s="4"/>
      <c r="K138" s="4"/>
      <c r="L138" s="4"/>
    </row>
    <row r="139">
      <c r="A139" s="4"/>
      <c r="B139" s="4"/>
      <c r="C139" s="4"/>
      <c r="D139" s="491"/>
      <c r="E139" s="491"/>
      <c r="F139" s="491"/>
      <c r="G139" s="4"/>
      <c r="H139" s="4"/>
      <c r="I139" s="4"/>
      <c r="J139" s="4"/>
      <c r="K139" s="4"/>
      <c r="L139" s="4"/>
    </row>
    <row r="140">
      <c r="A140" s="4"/>
      <c r="B140" s="4"/>
      <c r="C140" s="4"/>
      <c r="D140" s="491"/>
      <c r="E140" s="491"/>
      <c r="F140" s="491"/>
      <c r="G140" s="4"/>
      <c r="H140" s="4"/>
      <c r="I140" s="4"/>
      <c r="J140" s="4"/>
      <c r="K140" s="4"/>
      <c r="L140" s="4"/>
    </row>
    <row r="141">
      <c r="A141" s="4"/>
      <c r="B141" s="4"/>
      <c r="C141" s="4"/>
      <c r="D141" s="491"/>
      <c r="E141" s="491"/>
      <c r="F141" s="491"/>
      <c r="G141" s="4"/>
      <c r="H141" s="4"/>
      <c r="I141" s="4"/>
      <c r="J141" s="4"/>
      <c r="K141" s="4"/>
      <c r="L141" s="4"/>
    </row>
    <row r="142">
      <c r="A142" s="4"/>
      <c r="B142" s="4"/>
      <c r="C142" s="4"/>
      <c r="D142" s="491"/>
      <c r="E142" s="491"/>
      <c r="F142" s="491"/>
      <c r="G142" s="4"/>
      <c r="H142" s="4"/>
      <c r="I142" s="4"/>
      <c r="J142" s="4"/>
      <c r="K142" s="4"/>
      <c r="L142" s="4"/>
    </row>
    <row r="143">
      <c r="A143" s="4"/>
      <c r="B143" s="4"/>
      <c r="C143" s="4"/>
      <c r="D143" s="491"/>
      <c r="E143" s="491"/>
      <c r="F143" s="491"/>
      <c r="G143" s="4"/>
      <c r="H143" s="4"/>
      <c r="I143" s="4"/>
      <c r="J143" s="4"/>
      <c r="K143" s="4"/>
      <c r="L143" s="4"/>
    </row>
    <row r="144">
      <c r="A144" s="4"/>
      <c r="B144" s="4"/>
      <c r="C144" s="4"/>
      <c r="D144" s="491"/>
      <c r="E144" s="491"/>
      <c r="F144" s="491"/>
      <c r="G144" s="4"/>
      <c r="H144" s="4"/>
      <c r="I144" s="4"/>
      <c r="J144" s="4"/>
      <c r="K144" s="4"/>
      <c r="L144" s="4"/>
    </row>
    <row r="145">
      <c r="A145" s="4"/>
      <c r="B145" s="4"/>
      <c r="C145" s="4"/>
      <c r="D145" s="491"/>
      <c r="E145" s="491"/>
      <c r="F145" s="491"/>
      <c r="G145" s="4"/>
      <c r="H145" s="4"/>
      <c r="I145" s="4"/>
      <c r="J145" s="4"/>
      <c r="K145" s="4"/>
      <c r="L145" s="4"/>
    </row>
    <row r="146">
      <c r="A146" s="4"/>
      <c r="B146" s="4"/>
      <c r="C146" s="4"/>
      <c r="D146" s="491"/>
      <c r="E146" s="491"/>
      <c r="F146" s="491"/>
      <c r="G146" s="4"/>
      <c r="H146" s="4"/>
      <c r="I146" s="4"/>
      <c r="J146" s="4"/>
      <c r="K146" s="4"/>
      <c r="L146" s="4"/>
    </row>
    <row r="147">
      <c r="A147" s="4"/>
      <c r="B147" s="4"/>
      <c r="C147" s="4"/>
      <c r="D147" s="491"/>
      <c r="E147" s="491"/>
      <c r="F147" s="491"/>
      <c r="G147" s="4"/>
      <c r="H147" s="4"/>
      <c r="I147" s="4"/>
      <c r="J147" s="4"/>
      <c r="K147" s="4"/>
      <c r="L147" s="4"/>
    </row>
    <row r="148">
      <c r="A148" s="4"/>
      <c r="B148" s="4"/>
      <c r="C148" s="4"/>
      <c r="D148" s="491"/>
      <c r="E148" s="491"/>
      <c r="F148" s="491"/>
      <c r="G148" s="4"/>
      <c r="H148" s="4"/>
      <c r="I148" s="4"/>
      <c r="J148" s="4"/>
      <c r="K148" s="4"/>
      <c r="L148" s="4"/>
    </row>
    <row r="149">
      <c r="A149" s="4"/>
      <c r="B149" s="4"/>
      <c r="C149" s="4"/>
      <c r="D149" s="491"/>
      <c r="E149" s="491"/>
      <c r="F149" s="491"/>
      <c r="G149" s="4"/>
      <c r="H149" s="4"/>
      <c r="I149" s="4"/>
      <c r="J149" s="4"/>
      <c r="K149" s="4"/>
      <c r="L149" s="4"/>
    </row>
    <row r="150">
      <c r="A150" s="4"/>
      <c r="B150" s="4"/>
      <c r="C150" s="4"/>
      <c r="D150" s="491"/>
      <c r="E150" s="491"/>
      <c r="F150" s="491"/>
      <c r="G150" s="4"/>
      <c r="H150" s="4"/>
      <c r="I150" s="4"/>
      <c r="J150" s="4"/>
      <c r="K150" s="4"/>
      <c r="L150" s="4"/>
    </row>
    <row r="151">
      <c r="A151" s="4"/>
      <c r="B151" s="4"/>
      <c r="C151" s="4"/>
      <c r="D151" s="491"/>
      <c r="E151" s="491"/>
      <c r="F151" s="491"/>
      <c r="G151" s="4"/>
      <c r="H151" s="4"/>
      <c r="I151" s="4"/>
      <c r="J151" s="4"/>
      <c r="K151" s="4"/>
      <c r="L151" s="4"/>
    </row>
    <row r="152">
      <c r="A152" s="4"/>
      <c r="B152" s="4"/>
      <c r="C152" s="4"/>
      <c r="D152" s="491"/>
      <c r="E152" s="491"/>
      <c r="F152" s="491"/>
      <c r="G152" s="4"/>
      <c r="H152" s="4"/>
      <c r="I152" s="4"/>
      <c r="J152" s="4"/>
      <c r="K152" s="4"/>
      <c r="L152" s="4"/>
    </row>
    <row r="153">
      <c r="A153" s="4"/>
      <c r="B153" s="4"/>
      <c r="C153" s="4"/>
      <c r="D153" s="491"/>
      <c r="E153" s="491"/>
      <c r="F153" s="491"/>
      <c r="G153" s="4"/>
      <c r="H153" s="4"/>
      <c r="I153" s="4"/>
      <c r="J153" s="4"/>
      <c r="K153" s="4"/>
      <c r="L153" s="4"/>
    </row>
    <row r="154">
      <c r="A154" s="4"/>
      <c r="B154" s="4"/>
      <c r="C154" s="4"/>
      <c r="D154" s="491"/>
      <c r="E154" s="491"/>
      <c r="F154" s="491"/>
      <c r="G154" s="4"/>
      <c r="H154" s="4"/>
      <c r="I154" s="4"/>
      <c r="J154" s="4"/>
      <c r="K154" s="4"/>
      <c r="L154" s="4"/>
    </row>
    <row r="155">
      <c r="A155" s="4"/>
      <c r="B155" s="4"/>
      <c r="C155" s="4"/>
      <c r="D155" s="491"/>
      <c r="E155" s="491"/>
      <c r="F155" s="491"/>
      <c r="G155" s="4"/>
      <c r="H155" s="4"/>
      <c r="I155" s="4"/>
      <c r="J155" s="4"/>
      <c r="K155" s="4"/>
      <c r="L155" s="4"/>
    </row>
    <row r="156">
      <c r="A156" s="4"/>
      <c r="B156" s="4"/>
      <c r="C156" s="4"/>
      <c r="D156" s="491"/>
      <c r="E156" s="491"/>
      <c r="F156" s="491"/>
      <c r="G156" s="4"/>
      <c r="H156" s="4"/>
      <c r="I156" s="4"/>
      <c r="J156" s="4"/>
      <c r="K156" s="4"/>
      <c r="L156" s="4"/>
    </row>
    <row r="157">
      <c r="A157" s="4"/>
      <c r="B157" s="4"/>
      <c r="C157" s="4"/>
      <c r="D157" s="491"/>
      <c r="E157" s="491"/>
      <c r="F157" s="491"/>
      <c r="G157" s="4"/>
      <c r="H157" s="4"/>
      <c r="I157" s="4"/>
      <c r="J157" s="4"/>
      <c r="K157" s="4"/>
      <c r="L157" s="4"/>
    </row>
    <row r="158">
      <c r="A158" s="4"/>
      <c r="B158" s="4"/>
      <c r="C158" s="4"/>
      <c r="D158" s="491"/>
      <c r="E158" s="491"/>
      <c r="F158" s="491"/>
      <c r="G158" s="4"/>
      <c r="H158" s="4"/>
      <c r="I158" s="4"/>
      <c r="J158" s="4"/>
      <c r="K158" s="4"/>
      <c r="L158" s="4"/>
    </row>
    <row r="159">
      <c r="A159" s="4"/>
      <c r="B159" s="4"/>
      <c r="C159" s="4"/>
      <c r="D159" s="491"/>
      <c r="E159" s="491"/>
      <c r="F159" s="491"/>
      <c r="G159" s="4"/>
      <c r="H159" s="4"/>
      <c r="I159" s="4"/>
      <c r="J159" s="4"/>
      <c r="K159" s="4"/>
      <c r="L159" s="4"/>
    </row>
    <row r="160">
      <c r="A160" s="4"/>
      <c r="B160" s="4"/>
      <c r="C160" s="4"/>
      <c r="D160" s="491"/>
      <c r="E160" s="491"/>
      <c r="F160" s="491"/>
      <c r="G160" s="4"/>
      <c r="H160" s="4"/>
      <c r="I160" s="4"/>
      <c r="J160" s="4"/>
      <c r="K160" s="4"/>
      <c r="L160" s="4"/>
    </row>
    <row r="161">
      <c r="A161" s="4"/>
      <c r="B161" s="4"/>
      <c r="C161" s="4"/>
      <c r="D161" s="491"/>
      <c r="E161" s="491"/>
      <c r="F161" s="491"/>
      <c r="G161" s="4"/>
      <c r="H161" s="4"/>
      <c r="I161" s="4"/>
      <c r="J161" s="4"/>
      <c r="K161" s="4"/>
      <c r="L161" s="4"/>
    </row>
    <row r="162">
      <c r="A162" s="4"/>
      <c r="B162" s="4"/>
      <c r="C162" s="4"/>
      <c r="D162" s="491"/>
      <c r="E162" s="491"/>
      <c r="F162" s="491"/>
      <c r="G162" s="4"/>
      <c r="H162" s="4"/>
      <c r="I162" s="4"/>
      <c r="J162" s="4"/>
      <c r="K162" s="4"/>
      <c r="L162" s="4"/>
    </row>
    <row r="163">
      <c r="A163" s="4"/>
      <c r="B163" s="4"/>
      <c r="C163" s="4"/>
      <c r="D163" s="491"/>
      <c r="E163" s="491"/>
      <c r="F163" s="491"/>
      <c r="G163" s="4"/>
      <c r="H163" s="4"/>
      <c r="I163" s="4"/>
      <c r="J163" s="4"/>
      <c r="K163" s="4"/>
      <c r="L163" s="4"/>
    </row>
    <row r="164">
      <c r="A164" s="4"/>
      <c r="B164" s="4"/>
      <c r="C164" s="4"/>
      <c r="D164" s="491"/>
      <c r="E164" s="491"/>
      <c r="F164" s="491"/>
      <c r="G164" s="4"/>
      <c r="H164" s="4"/>
      <c r="I164" s="4"/>
      <c r="J164" s="4"/>
      <c r="K164" s="4"/>
      <c r="L164" s="4"/>
    </row>
    <row r="165">
      <c r="A165" s="4"/>
      <c r="B165" s="4"/>
      <c r="C165" s="4"/>
      <c r="D165" s="491"/>
      <c r="E165" s="491"/>
      <c r="F165" s="491"/>
      <c r="G165" s="4"/>
      <c r="H165" s="4"/>
      <c r="I165" s="4"/>
      <c r="J165" s="4"/>
      <c r="K165" s="4"/>
      <c r="L165" s="4"/>
    </row>
    <row r="166">
      <c r="A166" s="4"/>
      <c r="B166" s="4"/>
      <c r="C166" s="4"/>
      <c r="D166" s="491"/>
      <c r="E166" s="491"/>
      <c r="F166" s="491"/>
      <c r="G166" s="4"/>
      <c r="H166" s="4"/>
      <c r="I166" s="4"/>
      <c r="J166" s="4"/>
      <c r="K166" s="4"/>
      <c r="L166" s="4"/>
    </row>
    <row r="167">
      <c r="A167" s="4"/>
      <c r="B167" s="4"/>
      <c r="C167" s="4"/>
      <c r="D167" s="491"/>
      <c r="E167" s="491"/>
      <c r="F167" s="491"/>
      <c r="G167" s="4"/>
      <c r="H167" s="4"/>
      <c r="I167" s="4"/>
      <c r="J167" s="4"/>
      <c r="K167" s="4"/>
      <c r="L167" s="4"/>
    </row>
    <row r="168">
      <c r="A168" s="4"/>
      <c r="B168" s="4"/>
      <c r="C168" s="4"/>
      <c r="D168" s="491"/>
      <c r="E168" s="491"/>
      <c r="F168" s="491"/>
      <c r="G168" s="4"/>
      <c r="H168" s="4"/>
      <c r="I168" s="4"/>
      <c r="J168" s="4"/>
      <c r="K168" s="4"/>
      <c r="L168" s="4"/>
    </row>
    <row r="169">
      <c r="A169" s="4"/>
      <c r="B169" s="4"/>
      <c r="C169" s="4"/>
      <c r="D169" s="491"/>
      <c r="E169" s="491"/>
      <c r="F169" s="491"/>
      <c r="G169" s="4"/>
      <c r="H169" s="4"/>
      <c r="I169" s="4"/>
      <c r="J169" s="4"/>
      <c r="K169" s="4"/>
      <c r="L169" s="4"/>
    </row>
    <row r="170">
      <c r="A170" s="4"/>
      <c r="B170" s="4"/>
      <c r="C170" s="4"/>
      <c r="D170" s="491"/>
      <c r="E170" s="491"/>
      <c r="F170" s="491"/>
      <c r="G170" s="4"/>
      <c r="H170" s="4"/>
      <c r="I170" s="4"/>
      <c r="J170" s="4"/>
      <c r="K170" s="4"/>
      <c r="L170" s="4"/>
    </row>
    <row r="171">
      <c r="A171" s="4"/>
      <c r="B171" s="4"/>
      <c r="C171" s="4"/>
      <c r="D171" s="491"/>
      <c r="E171" s="491"/>
      <c r="F171" s="491"/>
      <c r="G171" s="4"/>
      <c r="H171" s="4"/>
      <c r="I171" s="4"/>
      <c r="J171" s="4"/>
      <c r="K171" s="4"/>
      <c r="L171" s="4"/>
    </row>
    <row r="172">
      <c r="A172" s="4"/>
      <c r="B172" s="4"/>
      <c r="C172" s="4"/>
      <c r="D172" s="491"/>
      <c r="E172" s="491"/>
      <c r="F172" s="491"/>
      <c r="G172" s="4"/>
      <c r="H172" s="4"/>
      <c r="I172" s="4"/>
      <c r="J172" s="4"/>
      <c r="K172" s="4"/>
      <c r="L172" s="4"/>
    </row>
    <row r="173">
      <c r="A173" s="4"/>
      <c r="B173" s="4"/>
      <c r="C173" s="4"/>
      <c r="D173" s="491"/>
      <c r="E173" s="491"/>
      <c r="F173" s="491"/>
      <c r="G173" s="4"/>
      <c r="H173" s="4"/>
      <c r="I173" s="4"/>
      <c r="J173" s="4"/>
      <c r="K173" s="4"/>
      <c r="L173" s="4"/>
    </row>
    <row r="174">
      <c r="A174" s="4"/>
      <c r="B174" s="4"/>
      <c r="C174" s="4"/>
      <c r="D174" s="491"/>
      <c r="E174" s="491"/>
      <c r="F174" s="491"/>
      <c r="G174" s="4"/>
      <c r="H174" s="4"/>
      <c r="I174" s="4"/>
      <c r="J174" s="4"/>
      <c r="K174" s="4"/>
      <c r="L174" s="4"/>
    </row>
    <row r="175">
      <c r="A175" s="4"/>
      <c r="B175" s="4"/>
      <c r="C175" s="4"/>
      <c r="D175" s="491"/>
      <c r="E175" s="491"/>
      <c r="F175" s="491"/>
      <c r="G175" s="4"/>
      <c r="H175" s="4"/>
      <c r="I175" s="4"/>
      <c r="J175" s="4"/>
      <c r="K175" s="4"/>
      <c r="L175" s="4"/>
    </row>
    <row r="176">
      <c r="A176" s="4"/>
      <c r="B176" s="4"/>
      <c r="C176" s="4"/>
      <c r="D176" s="491"/>
      <c r="E176" s="491"/>
      <c r="F176" s="491"/>
      <c r="G176" s="4"/>
      <c r="H176" s="4"/>
      <c r="I176" s="4"/>
      <c r="J176" s="4"/>
      <c r="K176" s="4"/>
      <c r="L176" s="4"/>
    </row>
    <row r="177">
      <c r="A177" s="4"/>
      <c r="B177" s="4"/>
      <c r="C177" s="4"/>
      <c r="D177" s="491"/>
      <c r="E177" s="491"/>
      <c r="F177" s="491"/>
      <c r="G177" s="4"/>
      <c r="H177" s="4"/>
      <c r="I177" s="4"/>
      <c r="J177" s="4"/>
      <c r="K177" s="4"/>
      <c r="L177" s="4"/>
    </row>
    <row r="178">
      <c r="A178" s="4"/>
      <c r="B178" s="4"/>
      <c r="C178" s="4"/>
      <c r="D178" s="491"/>
      <c r="E178" s="491"/>
      <c r="F178" s="491"/>
      <c r="G178" s="4"/>
      <c r="H178" s="4"/>
      <c r="I178" s="4"/>
      <c r="J178" s="4"/>
      <c r="K178" s="4"/>
      <c r="L178" s="4"/>
    </row>
    <row r="179">
      <c r="A179" s="4"/>
      <c r="B179" s="4"/>
      <c r="C179" s="4"/>
      <c r="D179" s="491"/>
      <c r="E179" s="491"/>
      <c r="F179" s="491"/>
      <c r="G179" s="4"/>
      <c r="H179" s="4"/>
      <c r="I179" s="4"/>
      <c r="J179" s="4"/>
      <c r="K179" s="4"/>
      <c r="L179" s="4"/>
    </row>
    <row r="180">
      <c r="A180" s="4"/>
      <c r="B180" s="4"/>
      <c r="C180" s="4"/>
      <c r="D180" s="491"/>
      <c r="E180" s="491"/>
      <c r="F180" s="491"/>
      <c r="G180" s="4"/>
      <c r="H180" s="4"/>
      <c r="I180" s="4"/>
      <c r="J180" s="4"/>
      <c r="K180" s="4"/>
      <c r="L180" s="4"/>
    </row>
    <row r="181">
      <c r="A181" s="4"/>
      <c r="B181" s="4"/>
      <c r="C181" s="4"/>
      <c r="D181" s="491"/>
      <c r="E181" s="491"/>
      <c r="F181" s="491"/>
      <c r="G181" s="4"/>
      <c r="H181" s="4"/>
      <c r="I181" s="4"/>
      <c r="J181" s="4"/>
      <c r="K181" s="4"/>
      <c r="L181" s="4"/>
    </row>
    <row r="182">
      <c r="A182" s="4"/>
      <c r="B182" s="4"/>
      <c r="C182" s="4"/>
      <c r="D182" s="491"/>
      <c r="E182" s="491"/>
      <c r="F182" s="491"/>
      <c r="G182" s="4"/>
      <c r="H182" s="4"/>
      <c r="I182" s="4"/>
      <c r="J182" s="4"/>
      <c r="K182" s="4"/>
      <c r="L182" s="4"/>
    </row>
    <row r="183">
      <c r="A183" s="4"/>
      <c r="B183" s="4"/>
      <c r="C183" s="4"/>
      <c r="D183" s="491"/>
      <c r="E183" s="491"/>
      <c r="F183" s="491"/>
      <c r="G183" s="4"/>
      <c r="H183" s="4"/>
      <c r="I183" s="4"/>
      <c r="J183" s="4"/>
      <c r="K183" s="4"/>
      <c r="L183" s="4"/>
    </row>
    <row r="184">
      <c r="A184" s="4"/>
      <c r="B184" s="4"/>
      <c r="C184" s="4"/>
      <c r="D184" s="491"/>
      <c r="E184" s="491"/>
      <c r="F184" s="491"/>
      <c r="G184" s="4"/>
      <c r="H184" s="4"/>
      <c r="I184" s="4"/>
      <c r="J184" s="4"/>
      <c r="K184" s="4"/>
      <c r="L184" s="4"/>
    </row>
    <row r="185">
      <c r="A185" s="4"/>
      <c r="B185" s="4"/>
      <c r="C185" s="4"/>
      <c r="D185" s="491"/>
      <c r="E185" s="491"/>
      <c r="F185" s="491"/>
      <c r="G185" s="4"/>
      <c r="H185" s="4"/>
      <c r="I185" s="4"/>
      <c r="J185" s="4"/>
      <c r="K185" s="4"/>
      <c r="L185" s="4"/>
    </row>
    <row r="186">
      <c r="A186" s="4"/>
      <c r="B186" s="4"/>
      <c r="C186" s="4"/>
      <c r="D186" s="491"/>
      <c r="E186" s="491"/>
      <c r="F186" s="491"/>
      <c r="G186" s="4"/>
      <c r="H186" s="4"/>
      <c r="I186" s="4"/>
      <c r="J186" s="4"/>
      <c r="K186" s="4"/>
      <c r="L186" s="4"/>
    </row>
    <row r="187">
      <c r="A187" s="4"/>
      <c r="B187" s="4"/>
      <c r="C187" s="4"/>
      <c r="D187" s="491"/>
      <c r="E187" s="491"/>
      <c r="F187" s="491"/>
      <c r="G187" s="4"/>
      <c r="H187" s="4"/>
      <c r="I187" s="4"/>
      <c r="J187" s="4"/>
      <c r="K187" s="4"/>
      <c r="L187" s="4"/>
    </row>
    <row r="188">
      <c r="A188" s="4"/>
      <c r="B188" s="4"/>
      <c r="C188" s="4"/>
      <c r="D188" s="491"/>
      <c r="E188" s="491"/>
      <c r="F188" s="491"/>
      <c r="G188" s="4"/>
      <c r="H188" s="4"/>
      <c r="I188" s="4"/>
      <c r="J188" s="4"/>
      <c r="K188" s="4"/>
      <c r="L188" s="4"/>
    </row>
    <row r="189">
      <c r="A189" s="4"/>
      <c r="B189" s="4"/>
      <c r="C189" s="4"/>
      <c r="D189" s="491"/>
      <c r="E189" s="491"/>
      <c r="F189" s="491"/>
      <c r="G189" s="4"/>
      <c r="H189" s="4"/>
      <c r="I189" s="4"/>
      <c r="J189" s="4"/>
      <c r="K189" s="4"/>
      <c r="L189" s="4"/>
    </row>
    <row r="190">
      <c r="A190" s="4"/>
      <c r="B190" s="4"/>
      <c r="C190" s="4"/>
      <c r="D190" s="491"/>
      <c r="E190" s="491"/>
      <c r="F190" s="491"/>
      <c r="G190" s="4"/>
      <c r="H190" s="4"/>
      <c r="I190" s="4"/>
      <c r="J190" s="4"/>
      <c r="K190" s="4"/>
      <c r="L190" s="4"/>
    </row>
    <row r="191">
      <c r="A191" s="4"/>
      <c r="B191" s="4"/>
      <c r="C191" s="4"/>
      <c r="D191" s="491"/>
      <c r="E191" s="491"/>
      <c r="F191" s="491"/>
      <c r="G191" s="4"/>
      <c r="H191" s="4"/>
      <c r="I191" s="4"/>
      <c r="J191" s="4"/>
      <c r="K191" s="4"/>
      <c r="L191" s="4"/>
    </row>
    <row r="192">
      <c r="A192" s="4"/>
      <c r="B192" s="4"/>
      <c r="C192" s="4"/>
      <c r="D192" s="491"/>
      <c r="E192" s="491"/>
      <c r="F192" s="491"/>
      <c r="G192" s="4"/>
      <c r="H192" s="4"/>
      <c r="I192" s="4"/>
      <c r="J192" s="4"/>
      <c r="K192" s="4"/>
      <c r="L192" s="4"/>
    </row>
    <row r="193">
      <c r="A193" s="4"/>
      <c r="B193" s="4"/>
      <c r="C193" s="4"/>
      <c r="D193" s="491"/>
      <c r="E193" s="491"/>
      <c r="F193" s="491"/>
      <c r="G193" s="4"/>
      <c r="H193" s="4"/>
      <c r="I193" s="4"/>
      <c r="J193" s="4"/>
      <c r="K193" s="4"/>
      <c r="L193" s="4"/>
    </row>
    <row r="194">
      <c r="A194" s="4"/>
      <c r="B194" s="4"/>
      <c r="C194" s="4"/>
      <c r="D194" s="491"/>
      <c r="E194" s="491"/>
      <c r="F194" s="491"/>
      <c r="G194" s="4"/>
      <c r="H194" s="4"/>
      <c r="I194" s="4"/>
      <c r="J194" s="4"/>
      <c r="K194" s="4"/>
      <c r="L194" s="4"/>
    </row>
    <row r="195">
      <c r="A195" s="4"/>
      <c r="B195" s="4"/>
      <c r="C195" s="4"/>
      <c r="D195" s="491"/>
      <c r="E195" s="491"/>
      <c r="F195" s="491"/>
      <c r="G195" s="4"/>
      <c r="H195" s="4"/>
      <c r="I195" s="4"/>
      <c r="J195" s="4"/>
      <c r="K195" s="4"/>
      <c r="L195" s="4"/>
    </row>
    <row r="196">
      <c r="A196" s="4"/>
      <c r="B196" s="4"/>
      <c r="C196" s="4"/>
      <c r="D196" s="491"/>
      <c r="E196" s="491"/>
      <c r="F196" s="491"/>
      <c r="G196" s="4"/>
      <c r="H196" s="4"/>
      <c r="I196" s="4"/>
      <c r="J196" s="4"/>
      <c r="K196" s="4"/>
      <c r="L196" s="4"/>
    </row>
    <row r="197">
      <c r="A197" s="4"/>
      <c r="B197" s="4"/>
      <c r="C197" s="4"/>
      <c r="D197" s="491"/>
      <c r="E197" s="491"/>
      <c r="F197" s="491"/>
      <c r="G197" s="4"/>
      <c r="H197" s="4"/>
      <c r="I197" s="4"/>
      <c r="J197" s="4"/>
      <c r="K197" s="4"/>
      <c r="L197" s="4"/>
    </row>
    <row r="198">
      <c r="A198" s="4"/>
      <c r="B198" s="4"/>
      <c r="C198" s="4"/>
      <c r="D198" s="491"/>
      <c r="E198" s="491"/>
      <c r="F198" s="491"/>
      <c r="G198" s="4"/>
      <c r="H198" s="4"/>
      <c r="I198" s="4"/>
      <c r="J198" s="4"/>
      <c r="K198" s="4"/>
      <c r="L198" s="4"/>
    </row>
    <row r="199">
      <c r="A199" s="4"/>
      <c r="B199" s="4"/>
      <c r="C199" s="4"/>
      <c r="D199" s="491"/>
      <c r="E199" s="491"/>
      <c r="F199" s="491"/>
      <c r="G199" s="4"/>
      <c r="H199" s="4"/>
      <c r="I199" s="4"/>
      <c r="J199" s="4"/>
      <c r="K199" s="4"/>
      <c r="L199" s="4"/>
    </row>
    <row r="200">
      <c r="A200" s="4"/>
      <c r="B200" s="4"/>
      <c r="C200" s="4"/>
      <c r="D200" s="491"/>
      <c r="E200" s="491"/>
      <c r="F200" s="491"/>
      <c r="G200" s="4"/>
      <c r="H200" s="4"/>
      <c r="I200" s="4"/>
      <c r="J200" s="4"/>
      <c r="K200" s="4"/>
      <c r="L200" s="4"/>
    </row>
    <row r="201">
      <c r="A201" s="4"/>
      <c r="B201" s="4"/>
      <c r="C201" s="4"/>
      <c r="D201" s="491"/>
      <c r="E201" s="491"/>
      <c r="F201" s="491"/>
      <c r="G201" s="4"/>
      <c r="H201" s="4"/>
      <c r="I201" s="4"/>
      <c r="J201" s="4"/>
      <c r="K201" s="4"/>
      <c r="L201" s="4"/>
    </row>
    <row r="202">
      <c r="A202" s="4"/>
      <c r="B202" s="4"/>
      <c r="C202" s="4"/>
      <c r="D202" s="491"/>
      <c r="E202" s="491"/>
      <c r="F202" s="491"/>
      <c r="G202" s="4"/>
      <c r="H202" s="4"/>
      <c r="I202" s="4"/>
      <c r="J202" s="4"/>
      <c r="K202" s="4"/>
      <c r="L202" s="4"/>
    </row>
    <row r="203">
      <c r="A203" s="4"/>
      <c r="B203" s="4"/>
      <c r="C203" s="4"/>
      <c r="D203" s="491"/>
      <c r="E203" s="491"/>
      <c r="F203" s="491"/>
      <c r="G203" s="4"/>
      <c r="H203" s="4"/>
      <c r="I203" s="4"/>
      <c r="J203" s="4"/>
      <c r="K203" s="4"/>
      <c r="L203" s="4"/>
    </row>
    <row r="204">
      <c r="A204" s="4"/>
      <c r="B204" s="4"/>
      <c r="C204" s="4"/>
      <c r="D204" s="491"/>
      <c r="E204" s="491"/>
      <c r="F204" s="491"/>
      <c r="G204" s="4"/>
      <c r="H204" s="4"/>
      <c r="I204" s="4"/>
      <c r="J204" s="4"/>
      <c r="K204" s="4"/>
      <c r="L204" s="4"/>
    </row>
    <row r="205">
      <c r="A205" s="4"/>
      <c r="B205" s="4"/>
      <c r="C205" s="4"/>
      <c r="D205" s="491"/>
      <c r="E205" s="491"/>
      <c r="F205" s="491"/>
      <c r="G205" s="4"/>
      <c r="H205" s="4"/>
      <c r="I205" s="4"/>
      <c r="J205" s="4"/>
      <c r="K205" s="4"/>
      <c r="L205" s="4"/>
    </row>
    <row r="206">
      <c r="A206" s="4"/>
      <c r="B206" s="4"/>
      <c r="C206" s="4"/>
      <c r="D206" s="491"/>
      <c r="E206" s="491"/>
      <c r="F206" s="491"/>
      <c r="G206" s="4"/>
      <c r="H206" s="4"/>
      <c r="I206" s="4"/>
      <c r="J206" s="4"/>
      <c r="K206" s="4"/>
      <c r="L206" s="4"/>
    </row>
    <row r="207">
      <c r="A207" s="4"/>
      <c r="B207" s="4"/>
      <c r="C207" s="4"/>
      <c r="D207" s="491"/>
      <c r="E207" s="491"/>
      <c r="F207" s="491"/>
      <c r="G207" s="4"/>
      <c r="H207" s="4"/>
      <c r="I207" s="4"/>
      <c r="J207" s="4"/>
      <c r="K207" s="4"/>
      <c r="L207" s="4"/>
    </row>
    <row r="208">
      <c r="A208" s="4"/>
      <c r="B208" s="4"/>
      <c r="C208" s="4"/>
      <c r="D208" s="491"/>
      <c r="E208" s="491"/>
      <c r="F208" s="491"/>
      <c r="G208" s="4"/>
      <c r="H208" s="4"/>
      <c r="I208" s="4"/>
      <c r="J208" s="4"/>
      <c r="K208" s="4"/>
      <c r="L208" s="4"/>
    </row>
    <row r="209">
      <c r="A209" s="4"/>
      <c r="B209" s="4"/>
      <c r="C209" s="4"/>
      <c r="D209" s="491"/>
      <c r="E209" s="491"/>
      <c r="F209" s="491"/>
      <c r="G209" s="4"/>
      <c r="H209" s="4"/>
      <c r="I209" s="4"/>
      <c r="J209" s="4"/>
      <c r="K209" s="4"/>
      <c r="L209" s="4"/>
    </row>
    <row r="210">
      <c r="A210" s="4"/>
      <c r="B210" s="4"/>
      <c r="C210" s="4"/>
      <c r="D210" s="491"/>
      <c r="E210" s="491"/>
      <c r="F210" s="491"/>
      <c r="G210" s="4"/>
      <c r="H210" s="4"/>
      <c r="I210" s="4"/>
      <c r="J210" s="4"/>
      <c r="K210" s="4"/>
      <c r="L210" s="4"/>
    </row>
    <row r="211">
      <c r="A211" s="4"/>
      <c r="B211" s="4"/>
      <c r="C211" s="4"/>
      <c r="D211" s="491"/>
      <c r="E211" s="491"/>
      <c r="F211" s="491"/>
      <c r="G211" s="4"/>
      <c r="H211" s="4"/>
      <c r="I211" s="4"/>
      <c r="J211" s="4"/>
      <c r="K211" s="4"/>
      <c r="L211" s="4"/>
    </row>
    <row r="212">
      <c r="A212" s="4"/>
      <c r="B212" s="4"/>
      <c r="C212" s="4"/>
      <c r="D212" s="491"/>
      <c r="E212" s="491"/>
      <c r="F212" s="491"/>
      <c r="G212" s="4"/>
      <c r="H212" s="4"/>
      <c r="I212" s="4"/>
      <c r="J212" s="4"/>
      <c r="K212" s="4"/>
      <c r="L212" s="4"/>
    </row>
    <row r="213">
      <c r="A213" s="4"/>
      <c r="B213" s="4"/>
      <c r="C213" s="4"/>
      <c r="D213" s="491"/>
      <c r="E213" s="491"/>
      <c r="F213" s="491"/>
      <c r="G213" s="4"/>
      <c r="H213" s="4"/>
      <c r="I213" s="4"/>
      <c r="J213" s="4"/>
      <c r="K213" s="4"/>
      <c r="L213" s="4"/>
    </row>
    <row r="214">
      <c r="A214" s="4"/>
      <c r="B214" s="4"/>
      <c r="C214" s="4"/>
      <c r="D214" s="491"/>
      <c r="E214" s="491"/>
      <c r="F214" s="491"/>
      <c r="G214" s="4"/>
      <c r="H214" s="4"/>
      <c r="I214" s="4"/>
      <c r="J214" s="4"/>
      <c r="K214" s="4"/>
      <c r="L214" s="4"/>
    </row>
    <row r="215">
      <c r="A215" s="4"/>
      <c r="B215" s="4"/>
      <c r="C215" s="4"/>
      <c r="D215" s="491"/>
      <c r="E215" s="491"/>
      <c r="F215" s="491"/>
      <c r="G215" s="4"/>
      <c r="H215" s="4"/>
      <c r="I215" s="4"/>
      <c r="J215" s="4"/>
      <c r="K215" s="4"/>
      <c r="L215" s="4"/>
    </row>
    <row r="216">
      <c r="A216" s="4"/>
      <c r="B216" s="4"/>
      <c r="C216" s="4"/>
      <c r="D216" s="491"/>
      <c r="E216" s="491"/>
      <c r="F216" s="491"/>
      <c r="G216" s="4"/>
      <c r="H216" s="4"/>
      <c r="I216" s="4"/>
      <c r="J216" s="4"/>
      <c r="K216" s="4"/>
      <c r="L216" s="4"/>
    </row>
    <row r="217">
      <c r="A217" s="4"/>
      <c r="B217" s="4"/>
      <c r="C217" s="4"/>
      <c r="D217" s="491"/>
      <c r="E217" s="491"/>
      <c r="F217" s="491"/>
      <c r="G217" s="4"/>
      <c r="H217" s="4"/>
      <c r="I217" s="4"/>
      <c r="J217" s="4"/>
      <c r="K217" s="4"/>
      <c r="L217" s="4"/>
    </row>
    <row r="218">
      <c r="A218" s="4"/>
      <c r="B218" s="4"/>
      <c r="C218" s="4"/>
      <c r="D218" s="491"/>
      <c r="E218" s="491"/>
      <c r="F218" s="491"/>
      <c r="G218" s="4"/>
      <c r="H218" s="4"/>
      <c r="I218" s="4"/>
      <c r="J218" s="4"/>
      <c r="K218" s="4"/>
      <c r="L218" s="4"/>
    </row>
    <row r="219">
      <c r="A219" s="4"/>
      <c r="B219" s="4"/>
      <c r="C219" s="4"/>
      <c r="D219" s="491"/>
      <c r="E219" s="491"/>
      <c r="F219" s="491"/>
      <c r="G219" s="4"/>
      <c r="H219" s="4"/>
      <c r="I219" s="4"/>
      <c r="J219" s="4"/>
      <c r="K219" s="4"/>
      <c r="L219" s="4"/>
    </row>
    <row r="220">
      <c r="A220" s="4"/>
      <c r="B220" s="4"/>
      <c r="C220" s="4"/>
      <c r="D220" s="491"/>
      <c r="E220" s="491"/>
      <c r="F220" s="491"/>
      <c r="G220" s="4"/>
      <c r="H220" s="4"/>
      <c r="I220" s="4"/>
      <c r="J220" s="4"/>
      <c r="K220" s="4"/>
      <c r="L220" s="4"/>
    </row>
    <row r="221">
      <c r="A221" s="4"/>
      <c r="B221" s="4"/>
      <c r="C221" s="4"/>
      <c r="D221" s="491"/>
      <c r="E221" s="491"/>
      <c r="F221" s="491"/>
      <c r="G221" s="4"/>
      <c r="H221" s="4"/>
      <c r="I221" s="4"/>
      <c r="J221" s="4"/>
      <c r="K221" s="4"/>
      <c r="L221" s="4"/>
    </row>
    <row r="222">
      <c r="A222" s="4"/>
      <c r="B222" s="4"/>
      <c r="C222" s="4"/>
      <c r="D222" s="491"/>
      <c r="E222" s="491"/>
      <c r="F222" s="491"/>
      <c r="G222" s="4"/>
      <c r="H222" s="4"/>
      <c r="I222" s="4"/>
      <c r="J222" s="4"/>
      <c r="K222" s="4"/>
      <c r="L222" s="4"/>
    </row>
    <row r="223">
      <c r="A223" s="4"/>
      <c r="B223" s="4"/>
      <c r="C223" s="4"/>
      <c r="D223" s="491"/>
      <c r="E223" s="491"/>
      <c r="F223" s="491"/>
      <c r="G223" s="4"/>
      <c r="H223" s="4"/>
      <c r="I223" s="4"/>
      <c r="J223" s="4"/>
      <c r="K223" s="4"/>
      <c r="L223" s="4"/>
    </row>
    <row r="224">
      <c r="A224" s="4"/>
      <c r="B224" s="4"/>
      <c r="C224" s="4"/>
      <c r="D224" s="491"/>
      <c r="E224" s="491"/>
      <c r="F224" s="491"/>
      <c r="G224" s="4"/>
      <c r="H224" s="4"/>
      <c r="I224" s="4"/>
      <c r="J224" s="4"/>
      <c r="K224" s="4"/>
      <c r="L224" s="4"/>
    </row>
    <row r="225">
      <c r="A225" s="4"/>
      <c r="B225" s="4"/>
      <c r="C225" s="4"/>
      <c r="D225" s="491"/>
      <c r="E225" s="491"/>
      <c r="F225" s="491"/>
      <c r="G225" s="4"/>
      <c r="H225" s="4"/>
      <c r="I225" s="4"/>
      <c r="J225" s="4"/>
      <c r="K225" s="4"/>
      <c r="L225" s="4"/>
    </row>
    <row r="226">
      <c r="A226" s="4"/>
      <c r="B226" s="4"/>
      <c r="C226" s="4"/>
      <c r="D226" s="491"/>
      <c r="E226" s="491"/>
      <c r="F226" s="491"/>
      <c r="G226" s="4"/>
      <c r="H226" s="4"/>
      <c r="I226" s="4"/>
      <c r="J226" s="4"/>
      <c r="K226" s="4"/>
      <c r="L226" s="4"/>
    </row>
    <row r="227">
      <c r="A227" s="4"/>
      <c r="B227" s="4"/>
      <c r="C227" s="4"/>
      <c r="D227" s="491"/>
      <c r="E227" s="491"/>
      <c r="F227" s="491"/>
      <c r="G227" s="4"/>
      <c r="H227" s="4"/>
      <c r="I227" s="4"/>
      <c r="J227" s="4"/>
      <c r="K227" s="4"/>
      <c r="L227" s="4"/>
    </row>
    <row r="228">
      <c r="A228" s="4"/>
      <c r="B228" s="4"/>
      <c r="C228" s="4"/>
      <c r="D228" s="491"/>
      <c r="E228" s="491"/>
      <c r="F228" s="491"/>
      <c r="G228" s="4"/>
      <c r="H228" s="4"/>
      <c r="I228" s="4"/>
      <c r="J228" s="4"/>
      <c r="K228" s="4"/>
      <c r="L228" s="4"/>
    </row>
    <row r="229">
      <c r="A229" s="4"/>
      <c r="B229" s="4"/>
      <c r="C229" s="4"/>
      <c r="D229" s="491"/>
      <c r="E229" s="491"/>
      <c r="F229" s="491"/>
      <c r="G229" s="4"/>
      <c r="H229" s="4"/>
      <c r="I229" s="4"/>
      <c r="J229" s="4"/>
      <c r="K229" s="4"/>
      <c r="L229" s="4"/>
    </row>
    <row r="230">
      <c r="A230" s="4"/>
      <c r="B230" s="4"/>
      <c r="C230" s="4"/>
      <c r="D230" s="491"/>
      <c r="E230" s="491"/>
      <c r="F230" s="491"/>
      <c r="G230" s="4"/>
      <c r="H230" s="4"/>
      <c r="I230" s="4"/>
      <c r="J230" s="4"/>
      <c r="K230" s="4"/>
      <c r="L230" s="4"/>
    </row>
    <row r="231">
      <c r="A231" s="4"/>
      <c r="B231" s="4"/>
      <c r="C231" s="4"/>
      <c r="D231" s="491"/>
      <c r="E231" s="491"/>
      <c r="F231" s="491"/>
      <c r="G231" s="4"/>
      <c r="H231" s="4"/>
      <c r="I231" s="4"/>
      <c r="J231" s="4"/>
      <c r="K231" s="4"/>
      <c r="L231" s="4"/>
    </row>
    <row r="232">
      <c r="A232" s="4"/>
      <c r="B232" s="4"/>
      <c r="C232" s="4"/>
      <c r="D232" s="491"/>
      <c r="E232" s="491"/>
      <c r="F232" s="491"/>
      <c r="G232" s="4"/>
      <c r="H232" s="4"/>
      <c r="I232" s="4"/>
      <c r="J232" s="4"/>
      <c r="K232" s="4"/>
      <c r="L232" s="4"/>
    </row>
    <row r="233">
      <c r="A233" s="4"/>
      <c r="B233" s="4"/>
      <c r="C233" s="4"/>
      <c r="D233" s="491"/>
      <c r="E233" s="491"/>
      <c r="F233" s="491"/>
      <c r="G233" s="4"/>
      <c r="H233" s="4"/>
      <c r="I233" s="4"/>
      <c r="J233" s="4"/>
      <c r="K233" s="4"/>
      <c r="L233" s="4"/>
    </row>
    <row r="234">
      <c r="A234" s="4"/>
      <c r="B234" s="4"/>
      <c r="C234" s="4"/>
      <c r="D234" s="491"/>
      <c r="E234" s="491"/>
      <c r="F234" s="491"/>
      <c r="G234" s="4"/>
      <c r="H234" s="4"/>
      <c r="I234" s="4"/>
      <c r="J234" s="4"/>
      <c r="K234" s="4"/>
      <c r="L234" s="4"/>
    </row>
    <row r="235">
      <c r="A235" s="4"/>
      <c r="B235" s="4"/>
      <c r="C235" s="4"/>
      <c r="D235" s="491"/>
      <c r="E235" s="491"/>
      <c r="F235" s="491"/>
      <c r="G235" s="4"/>
      <c r="H235" s="4"/>
      <c r="I235" s="4"/>
      <c r="J235" s="4"/>
      <c r="K235" s="4"/>
      <c r="L235" s="4"/>
    </row>
    <row r="236">
      <c r="A236" s="4"/>
      <c r="B236" s="4"/>
      <c r="C236" s="4"/>
      <c r="D236" s="491"/>
      <c r="E236" s="491"/>
      <c r="F236" s="491"/>
      <c r="G236" s="4"/>
      <c r="H236" s="4"/>
      <c r="I236" s="4"/>
      <c r="J236" s="4"/>
      <c r="K236" s="4"/>
      <c r="L236" s="4"/>
    </row>
    <row r="237">
      <c r="A237" s="4"/>
      <c r="B237" s="4"/>
      <c r="C237" s="4"/>
      <c r="D237" s="491"/>
      <c r="E237" s="491"/>
      <c r="F237" s="491"/>
      <c r="G237" s="4"/>
      <c r="H237" s="4"/>
      <c r="I237" s="4"/>
      <c r="J237" s="4"/>
      <c r="K237" s="4"/>
      <c r="L237" s="4"/>
    </row>
    <row r="238">
      <c r="A238" s="4"/>
      <c r="B238" s="4"/>
      <c r="C238" s="4"/>
      <c r="D238" s="491"/>
      <c r="E238" s="491"/>
      <c r="F238" s="491"/>
      <c r="G238" s="4"/>
      <c r="H238" s="4"/>
      <c r="I238" s="4"/>
      <c r="J238" s="4"/>
      <c r="K238" s="4"/>
      <c r="L238" s="4"/>
    </row>
    <row r="239">
      <c r="A239" s="4"/>
      <c r="B239" s="4"/>
      <c r="C239" s="4"/>
      <c r="D239" s="491"/>
      <c r="E239" s="491"/>
      <c r="F239" s="491"/>
      <c r="G239" s="4"/>
      <c r="H239" s="4"/>
      <c r="I239" s="4"/>
      <c r="J239" s="4"/>
      <c r="K239" s="4"/>
      <c r="L239" s="4"/>
    </row>
    <row r="240">
      <c r="A240" s="4"/>
      <c r="B240" s="4"/>
      <c r="C240" s="4"/>
      <c r="D240" s="491"/>
      <c r="E240" s="491"/>
      <c r="F240" s="491"/>
      <c r="G240" s="4"/>
      <c r="H240" s="4"/>
      <c r="I240" s="4"/>
      <c r="J240" s="4"/>
      <c r="K240" s="4"/>
      <c r="L240" s="4"/>
    </row>
    <row r="241">
      <c r="A241" s="4"/>
      <c r="B241" s="4"/>
      <c r="C241" s="4"/>
      <c r="D241" s="491"/>
      <c r="E241" s="491"/>
      <c r="F241" s="491"/>
      <c r="G241" s="4"/>
      <c r="H241" s="4"/>
      <c r="I241" s="4"/>
      <c r="J241" s="4"/>
      <c r="K241" s="4"/>
      <c r="L241" s="4"/>
    </row>
    <row r="242">
      <c r="A242" s="4"/>
      <c r="B242" s="4"/>
      <c r="C242" s="4"/>
      <c r="D242" s="491"/>
      <c r="E242" s="491"/>
      <c r="F242" s="491"/>
      <c r="G242" s="4"/>
      <c r="H242" s="4"/>
      <c r="I242" s="4"/>
      <c r="J242" s="4"/>
      <c r="K242" s="4"/>
      <c r="L242" s="4"/>
    </row>
    <row r="243">
      <c r="A243" s="4"/>
      <c r="B243" s="4"/>
      <c r="C243" s="4"/>
      <c r="D243" s="491"/>
      <c r="E243" s="491"/>
      <c r="F243" s="491"/>
      <c r="G243" s="4"/>
      <c r="H243" s="4"/>
      <c r="I243" s="4"/>
      <c r="J243" s="4"/>
      <c r="K243" s="4"/>
      <c r="L243" s="4"/>
    </row>
    <row r="244">
      <c r="A244" s="4"/>
      <c r="B244" s="4"/>
      <c r="C244" s="4"/>
      <c r="D244" s="491"/>
      <c r="E244" s="491"/>
      <c r="F244" s="491"/>
      <c r="G244" s="4"/>
      <c r="H244" s="4"/>
      <c r="I244" s="4"/>
      <c r="J244" s="4"/>
      <c r="K244" s="4"/>
      <c r="L244" s="4"/>
    </row>
    <row r="245">
      <c r="A245" s="4"/>
      <c r="B245" s="4"/>
      <c r="C245" s="4"/>
      <c r="D245" s="491"/>
      <c r="E245" s="491"/>
      <c r="F245" s="491"/>
      <c r="G245" s="4"/>
      <c r="H245" s="4"/>
      <c r="I245" s="4"/>
      <c r="J245" s="4"/>
      <c r="K245" s="4"/>
      <c r="L245" s="4"/>
    </row>
    <row r="246">
      <c r="A246" s="4"/>
      <c r="B246" s="4"/>
      <c r="C246" s="4"/>
      <c r="D246" s="491"/>
      <c r="E246" s="491"/>
      <c r="F246" s="491"/>
      <c r="G246" s="4"/>
      <c r="H246" s="4"/>
      <c r="I246" s="4"/>
      <c r="J246" s="4"/>
      <c r="K246" s="4"/>
      <c r="L246" s="4"/>
    </row>
    <row r="247">
      <c r="A247" s="4"/>
      <c r="B247" s="4"/>
      <c r="C247" s="4"/>
      <c r="D247" s="491"/>
      <c r="E247" s="491"/>
      <c r="F247" s="491"/>
      <c r="G247" s="4"/>
      <c r="H247" s="4"/>
      <c r="I247" s="4"/>
      <c r="J247" s="4"/>
      <c r="K247" s="4"/>
      <c r="L247" s="4"/>
    </row>
    <row r="248">
      <c r="A248" s="4"/>
      <c r="B248" s="4"/>
      <c r="C248" s="4"/>
      <c r="D248" s="491"/>
      <c r="E248" s="491"/>
      <c r="F248" s="491"/>
      <c r="G248" s="4"/>
      <c r="H248" s="4"/>
      <c r="I248" s="4"/>
      <c r="J248" s="4"/>
      <c r="K248" s="4"/>
      <c r="L248" s="4"/>
    </row>
    <row r="249">
      <c r="A249" s="4"/>
      <c r="B249" s="4"/>
      <c r="C249" s="4"/>
      <c r="D249" s="491"/>
      <c r="E249" s="491"/>
      <c r="F249" s="491"/>
      <c r="G249" s="4"/>
      <c r="H249" s="4"/>
      <c r="I249" s="4"/>
      <c r="J249" s="4"/>
      <c r="K249" s="4"/>
      <c r="L249" s="4"/>
    </row>
    <row r="250">
      <c r="A250" s="4"/>
      <c r="B250" s="4"/>
      <c r="C250" s="4"/>
      <c r="D250" s="491"/>
      <c r="E250" s="491"/>
      <c r="F250" s="491"/>
      <c r="G250" s="4"/>
      <c r="H250" s="4"/>
      <c r="I250" s="4"/>
      <c r="J250" s="4"/>
      <c r="K250" s="4"/>
      <c r="L250" s="4"/>
    </row>
    <row r="251">
      <c r="A251" s="4"/>
      <c r="B251" s="4"/>
      <c r="C251" s="4"/>
      <c r="D251" s="491"/>
      <c r="E251" s="491"/>
      <c r="F251" s="491"/>
      <c r="G251" s="4"/>
      <c r="H251" s="4"/>
      <c r="I251" s="4"/>
      <c r="J251" s="4"/>
      <c r="K251" s="4"/>
      <c r="L251" s="4"/>
    </row>
    <row r="252">
      <c r="A252" s="4"/>
      <c r="B252" s="4"/>
      <c r="C252" s="4"/>
      <c r="D252" s="491"/>
      <c r="E252" s="491"/>
      <c r="F252" s="491"/>
      <c r="G252" s="4"/>
      <c r="H252" s="4"/>
      <c r="I252" s="4"/>
      <c r="J252" s="4"/>
      <c r="K252" s="4"/>
      <c r="L252" s="4"/>
    </row>
    <row r="253">
      <c r="A253" s="4"/>
      <c r="B253" s="4"/>
      <c r="C253" s="4"/>
      <c r="D253" s="491"/>
      <c r="E253" s="491"/>
      <c r="F253" s="491"/>
      <c r="G253" s="4"/>
      <c r="H253" s="4"/>
      <c r="I253" s="4"/>
      <c r="J253" s="4"/>
      <c r="K253" s="4"/>
      <c r="L253" s="4"/>
    </row>
    <row r="254">
      <c r="A254" s="4"/>
      <c r="B254" s="4"/>
      <c r="C254" s="4"/>
      <c r="D254" s="491"/>
      <c r="E254" s="491"/>
      <c r="F254" s="491"/>
      <c r="G254" s="4"/>
      <c r="H254" s="4"/>
      <c r="I254" s="4"/>
      <c r="J254" s="4"/>
      <c r="K254" s="4"/>
      <c r="L254" s="4"/>
    </row>
    <row r="255">
      <c r="A255" s="4"/>
      <c r="B255" s="4"/>
      <c r="C255" s="4"/>
      <c r="D255" s="491"/>
      <c r="E255" s="491"/>
      <c r="F255" s="491"/>
      <c r="G255" s="4"/>
      <c r="H255" s="4"/>
      <c r="I255" s="4"/>
      <c r="J255" s="4"/>
      <c r="K255" s="4"/>
      <c r="L255" s="4"/>
    </row>
    <row r="256">
      <c r="A256" s="4"/>
      <c r="B256" s="4"/>
      <c r="C256" s="4"/>
      <c r="D256" s="491"/>
      <c r="E256" s="491"/>
      <c r="F256" s="491"/>
      <c r="G256" s="4"/>
      <c r="H256" s="4"/>
      <c r="I256" s="4"/>
      <c r="J256" s="4"/>
      <c r="K256" s="4"/>
      <c r="L256" s="4"/>
    </row>
    <row r="257">
      <c r="A257" s="4"/>
      <c r="B257" s="4"/>
      <c r="C257" s="4"/>
      <c r="D257" s="491"/>
      <c r="E257" s="491"/>
      <c r="F257" s="491"/>
      <c r="G257" s="4"/>
      <c r="H257" s="4"/>
      <c r="I257" s="4"/>
      <c r="J257" s="4"/>
      <c r="K257" s="4"/>
      <c r="L257" s="4"/>
    </row>
    <row r="258">
      <c r="A258" s="4"/>
      <c r="B258" s="4"/>
      <c r="C258" s="4"/>
      <c r="D258" s="491"/>
      <c r="E258" s="491"/>
      <c r="F258" s="491"/>
      <c r="G258" s="4"/>
      <c r="H258" s="4"/>
      <c r="I258" s="4"/>
      <c r="J258" s="4"/>
      <c r="K258" s="4"/>
      <c r="L258" s="4"/>
    </row>
    <row r="259">
      <c r="A259" s="4"/>
      <c r="B259" s="4"/>
      <c r="C259" s="4"/>
      <c r="D259" s="491"/>
      <c r="E259" s="491"/>
      <c r="F259" s="491"/>
      <c r="G259" s="4"/>
      <c r="H259" s="4"/>
      <c r="I259" s="4"/>
      <c r="J259" s="4"/>
      <c r="K259" s="4"/>
      <c r="L259" s="4"/>
    </row>
    <row r="260">
      <c r="A260" s="4"/>
      <c r="B260" s="4"/>
      <c r="C260" s="4"/>
      <c r="D260" s="491"/>
      <c r="E260" s="491"/>
      <c r="F260" s="491"/>
      <c r="G260" s="4"/>
      <c r="H260" s="4"/>
      <c r="I260" s="4"/>
      <c r="J260" s="4"/>
      <c r="K260" s="4"/>
      <c r="L260" s="4"/>
    </row>
    <row r="261">
      <c r="A261" s="4"/>
      <c r="B261" s="4"/>
      <c r="C261" s="4"/>
      <c r="D261" s="491"/>
      <c r="E261" s="491"/>
      <c r="F261" s="491"/>
      <c r="G261" s="4"/>
      <c r="H261" s="4"/>
      <c r="I261" s="4"/>
      <c r="J261" s="4"/>
      <c r="K261" s="4"/>
      <c r="L261" s="4"/>
    </row>
    <row r="262">
      <c r="A262" s="4"/>
      <c r="B262" s="4"/>
      <c r="C262" s="4"/>
      <c r="D262" s="491"/>
      <c r="E262" s="491"/>
      <c r="F262" s="491"/>
      <c r="G262" s="4"/>
      <c r="H262" s="4"/>
      <c r="I262" s="4"/>
      <c r="J262" s="4"/>
      <c r="K262" s="4"/>
      <c r="L262" s="4"/>
    </row>
    <row r="263">
      <c r="A263" s="4"/>
      <c r="B263" s="4"/>
      <c r="C263" s="4"/>
      <c r="D263" s="491"/>
      <c r="E263" s="491"/>
      <c r="F263" s="491"/>
      <c r="G263" s="4"/>
      <c r="H263" s="4"/>
      <c r="I263" s="4"/>
      <c r="J263" s="4"/>
      <c r="K263" s="4"/>
      <c r="L263" s="4"/>
    </row>
    <row r="264">
      <c r="A264" s="4"/>
      <c r="B264" s="4"/>
      <c r="C264" s="4"/>
      <c r="D264" s="491"/>
      <c r="E264" s="491"/>
      <c r="F264" s="491"/>
      <c r="G264" s="4"/>
      <c r="H264" s="4"/>
      <c r="I264" s="4"/>
      <c r="J264" s="4"/>
      <c r="K264" s="4"/>
      <c r="L264" s="4"/>
    </row>
    <row r="265">
      <c r="A265" s="4"/>
      <c r="B265" s="4"/>
      <c r="C265" s="4"/>
      <c r="D265" s="491"/>
      <c r="E265" s="491"/>
      <c r="F265" s="491"/>
      <c r="G265" s="4"/>
      <c r="H265" s="4"/>
      <c r="I265" s="4"/>
      <c r="J265" s="4"/>
      <c r="K265" s="4"/>
      <c r="L265" s="4"/>
    </row>
    <row r="266">
      <c r="A266" s="4"/>
      <c r="B266" s="4"/>
      <c r="C266" s="4"/>
      <c r="D266" s="491"/>
      <c r="E266" s="491"/>
      <c r="F266" s="491"/>
      <c r="G266" s="4"/>
      <c r="H266" s="4"/>
      <c r="I266" s="4"/>
      <c r="J266" s="4"/>
      <c r="K266" s="4"/>
      <c r="L266" s="4"/>
    </row>
    <row r="267">
      <c r="A267" s="4"/>
      <c r="B267" s="4"/>
      <c r="C267" s="4"/>
      <c r="D267" s="491"/>
      <c r="E267" s="491"/>
      <c r="F267" s="491"/>
      <c r="G267" s="4"/>
      <c r="H267" s="4"/>
      <c r="I267" s="4"/>
      <c r="J267" s="4"/>
      <c r="K267" s="4"/>
      <c r="L267" s="4"/>
    </row>
    <row r="268">
      <c r="A268" s="4"/>
      <c r="B268" s="4"/>
      <c r="C268" s="4"/>
      <c r="D268" s="491"/>
      <c r="E268" s="491"/>
      <c r="F268" s="491"/>
      <c r="G268" s="4"/>
      <c r="H268" s="4"/>
      <c r="I268" s="4"/>
      <c r="J268" s="4"/>
      <c r="K268" s="4"/>
      <c r="L268" s="4"/>
    </row>
    <row r="269">
      <c r="A269" s="4"/>
      <c r="B269" s="4"/>
      <c r="C269" s="4"/>
      <c r="D269" s="491"/>
      <c r="E269" s="491"/>
      <c r="F269" s="491"/>
      <c r="G269" s="4"/>
      <c r="H269" s="4"/>
      <c r="I269" s="4"/>
      <c r="J269" s="4"/>
      <c r="K269" s="4"/>
      <c r="L269" s="4"/>
    </row>
    <row r="270">
      <c r="A270" s="4"/>
      <c r="B270" s="4"/>
      <c r="C270" s="4"/>
      <c r="D270" s="491"/>
      <c r="E270" s="491"/>
      <c r="F270" s="491"/>
      <c r="G270" s="4"/>
      <c r="H270" s="4"/>
      <c r="I270" s="4"/>
      <c r="J270" s="4"/>
      <c r="K270" s="4"/>
      <c r="L270" s="4"/>
    </row>
    <row r="271">
      <c r="A271" s="4"/>
      <c r="B271" s="4"/>
      <c r="C271" s="4"/>
      <c r="D271" s="491"/>
      <c r="E271" s="491"/>
      <c r="F271" s="491"/>
      <c r="G271" s="4"/>
      <c r="H271" s="4"/>
      <c r="I271" s="4"/>
      <c r="J271" s="4"/>
      <c r="K271" s="4"/>
      <c r="L271" s="4"/>
    </row>
    <row r="272">
      <c r="A272" s="4"/>
      <c r="B272" s="4"/>
      <c r="C272" s="4"/>
      <c r="D272" s="491"/>
      <c r="E272" s="491"/>
      <c r="F272" s="491"/>
      <c r="G272" s="4"/>
      <c r="H272" s="4"/>
      <c r="I272" s="4"/>
      <c r="J272" s="4"/>
      <c r="K272" s="4"/>
      <c r="L272" s="4"/>
    </row>
    <row r="273">
      <c r="A273" s="4"/>
      <c r="B273" s="4"/>
      <c r="C273" s="4"/>
      <c r="D273" s="491"/>
      <c r="E273" s="491"/>
      <c r="F273" s="491"/>
      <c r="G273" s="4"/>
      <c r="H273" s="4"/>
      <c r="I273" s="4"/>
      <c r="J273" s="4"/>
      <c r="K273" s="4"/>
      <c r="L273" s="4"/>
    </row>
    <row r="274">
      <c r="A274" s="4"/>
      <c r="B274" s="4"/>
      <c r="C274" s="4"/>
      <c r="D274" s="491"/>
      <c r="E274" s="491"/>
      <c r="F274" s="491"/>
      <c r="G274" s="4"/>
      <c r="H274" s="4"/>
      <c r="I274" s="4"/>
      <c r="J274" s="4"/>
      <c r="K274" s="4"/>
      <c r="L274" s="4"/>
    </row>
    <row r="275">
      <c r="A275" s="4"/>
      <c r="B275" s="4"/>
      <c r="C275" s="4"/>
      <c r="D275" s="491"/>
      <c r="E275" s="491"/>
      <c r="F275" s="491"/>
      <c r="G275" s="4"/>
      <c r="H275" s="4"/>
      <c r="I275" s="4"/>
      <c r="J275" s="4"/>
      <c r="K275" s="4"/>
      <c r="L275" s="4"/>
    </row>
    <row r="276">
      <c r="A276" s="4"/>
      <c r="B276" s="4"/>
      <c r="C276" s="4"/>
      <c r="D276" s="491"/>
      <c r="E276" s="491"/>
      <c r="F276" s="491"/>
      <c r="G276" s="4"/>
      <c r="H276" s="4"/>
      <c r="I276" s="4"/>
      <c r="J276" s="4"/>
      <c r="K276" s="4"/>
      <c r="L276" s="4"/>
    </row>
    <row r="277">
      <c r="A277" s="4"/>
      <c r="B277" s="4"/>
      <c r="C277" s="4"/>
      <c r="D277" s="491"/>
      <c r="E277" s="491"/>
      <c r="F277" s="491"/>
      <c r="G277" s="4"/>
      <c r="H277" s="4"/>
      <c r="I277" s="4"/>
      <c r="J277" s="4"/>
      <c r="K277" s="4"/>
      <c r="L277" s="4"/>
    </row>
    <row r="278">
      <c r="A278" s="4"/>
      <c r="B278" s="4"/>
      <c r="C278" s="4"/>
      <c r="D278" s="491"/>
      <c r="E278" s="491"/>
      <c r="F278" s="491"/>
      <c r="G278" s="4"/>
      <c r="H278" s="4"/>
      <c r="I278" s="4"/>
      <c r="J278" s="4"/>
      <c r="K278" s="4"/>
      <c r="L278" s="4"/>
    </row>
    <row r="279">
      <c r="A279" s="4"/>
      <c r="B279" s="4"/>
      <c r="C279" s="4"/>
      <c r="D279" s="491"/>
      <c r="E279" s="491"/>
      <c r="F279" s="491"/>
      <c r="G279" s="4"/>
      <c r="H279" s="4"/>
      <c r="I279" s="4"/>
      <c r="J279" s="4"/>
      <c r="K279" s="4"/>
      <c r="L279" s="4"/>
    </row>
    <row r="280">
      <c r="A280" s="4"/>
      <c r="B280" s="4"/>
      <c r="C280" s="4"/>
      <c r="D280" s="491"/>
      <c r="E280" s="491"/>
      <c r="F280" s="491"/>
      <c r="G280" s="4"/>
      <c r="H280" s="4"/>
      <c r="I280" s="4"/>
      <c r="J280" s="4"/>
      <c r="K280" s="4"/>
      <c r="L280" s="4"/>
    </row>
    <row r="281">
      <c r="A281" s="4"/>
      <c r="B281" s="4"/>
      <c r="C281" s="4"/>
      <c r="D281" s="491"/>
      <c r="E281" s="491"/>
      <c r="F281" s="491"/>
      <c r="G281" s="4"/>
      <c r="H281" s="4"/>
      <c r="I281" s="4"/>
      <c r="J281" s="4"/>
      <c r="K281" s="4"/>
      <c r="L281" s="4"/>
    </row>
    <row r="282">
      <c r="A282" s="4"/>
      <c r="B282" s="4"/>
      <c r="C282" s="4"/>
      <c r="D282" s="491"/>
      <c r="E282" s="491"/>
      <c r="F282" s="491"/>
      <c r="G282" s="4"/>
      <c r="H282" s="4"/>
      <c r="I282" s="4"/>
      <c r="J282" s="4"/>
      <c r="K282" s="4"/>
      <c r="L282" s="4"/>
    </row>
    <row r="283">
      <c r="A283" s="4"/>
      <c r="B283" s="4"/>
      <c r="C283" s="4"/>
      <c r="D283" s="491"/>
      <c r="E283" s="491"/>
      <c r="F283" s="491"/>
      <c r="G283" s="4"/>
      <c r="H283" s="4"/>
      <c r="I283" s="4"/>
      <c r="J283" s="4"/>
      <c r="K283" s="4"/>
      <c r="L283" s="4"/>
    </row>
    <row r="284">
      <c r="A284" s="4"/>
      <c r="B284" s="4"/>
      <c r="C284" s="4"/>
      <c r="D284" s="491"/>
      <c r="E284" s="491"/>
      <c r="F284" s="491"/>
      <c r="G284" s="4"/>
      <c r="H284" s="4"/>
      <c r="I284" s="4"/>
      <c r="J284" s="4"/>
      <c r="K284" s="4"/>
      <c r="L284" s="4"/>
    </row>
    <row r="285">
      <c r="A285" s="4"/>
      <c r="B285" s="4"/>
      <c r="C285" s="4"/>
      <c r="D285" s="491"/>
      <c r="E285" s="491"/>
      <c r="F285" s="491"/>
      <c r="G285" s="4"/>
      <c r="H285" s="4"/>
      <c r="I285" s="4"/>
      <c r="J285" s="4"/>
      <c r="K285" s="4"/>
      <c r="L285" s="4"/>
    </row>
    <row r="286">
      <c r="A286" s="4"/>
      <c r="B286" s="4"/>
      <c r="C286" s="4"/>
      <c r="D286" s="491"/>
      <c r="E286" s="491"/>
      <c r="F286" s="491"/>
      <c r="G286" s="4"/>
      <c r="H286" s="4"/>
      <c r="I286" s="4"/>
      <c r="J286" s="4"/>
      <c r="K286" s="4"/>
      <c r="L286" s="4"/>
    </row>
    <row r="287">
      <c r="A287" s="4"/>
      <c r="B287" s="4"/>
      <c r="C287" s="4"/>
      <c r="D287" s="491"/>
      <c r="E287" s="491"/>
      <c r="F287" s="491"/>
      <c r="G287" s="4"/>
      <c r="H287" s="4"/>
      <c r="I287" s="4"/>
      <c r="J287" s="4"/>
      <c r="K287" s="4"/>
      <c r="L287" s="4"/>
    </row>
    <row r="288">
      <c r="A288" s="4"/>
      <c r="B288" s="4"/>
      <c r="C288" s="4"/>
      <c r="D288" s="491"/>
      <c r="E288" s="491"/>
      <c r="F288" s="491"/>
      <c r="G288" s="4"/>
      <c r="H288" s="4"/>
      <c r="I288" s="4"/>
      <c r="J288" s="4"/>
      <c r="K288" s="4"/>
      <c r="L288" s="4"/>
    </row>
    <row r="289">
      <c r="A289" s="4"/>
      <c r="B289" s="4"/>
      <c r="C289" s="4"/>
      <c r="D289" s="491"/>
      <c r="E289" s="491"/>
      <c r="F289" s="491"/>
      <c r="G289" s="4"/>
      <c r="H289" s="4"/>
      <c r="I289" s="4"/>
      <c r="J289" s="4"/>
      <c r="K289" s="4"/>
      <c r="L289" s="4"/>
    </row>
    <row r="290">
      <c r="A290" s="4"/>
      <c r="B290" s="4"/>
      <c r="C290" s="4"/>
      <c r="D290" s="491"/>
      <c r="E290" s="491"/>
      <c r="F290" s="491"/>
      <c r="G290" s="4"/>
      <c r="H290" s="4"/>
      <c r="I290" s="4"/>
      <c r="J290" s="4"/>
      <c r="K290" s="4"/>
      <c r="L290" s="4"/>
    </row>
    <row r="291">
      <c r="A291" s="4"/>
      <c r="B291" s="4"/>
      <c r="C291" s="4"/>
      <c r="D291" s="491"/>
      <c r="E291" s="491"/>
      <c r="F291" s="491"/>
      <c r="G291" s="4"/>
      <c r="H291" s="4"/>
      <c r="I291" s="4"/>
      <c r="J291" s="4"/>
      <c r="K291" s="4"/>
      <c r="L291" s="4"/>
    </row>
    <row r="292">
      <c r="A292" s="4"/>
      <c r="B292" s="4"/>
      <c r="C292" s="4"/>
      <c r="D292" s="491"/>
      <c r="E292" s="491"/>
      <c r="F292" s="491"/>
      <c r="G292" s="4"/>
      <c r="H292" s="4"/>
      <c r="I292" s="4"/>
      <c r="J292" s="4"/>
      <c r="K292" s="4"/>
      <c r="L292" s="4"/>
    </row>
    <row r="293">
      <c r="A293" s="4"/>
      <c r="B293" s="4"/>
      <c r="C293" s="4"/>
      <c r="D293" s="491"/>
      <c r="E293" s="491"/>
      <c r="F293" s="491"/>
      <c r="G293" s="4"/>
      <c r="H293" s="4"/>
      <c r="I293" s="4"/>
      <c r="J293" s="4"/>
      <c r="K293" s="4"/>
      <c r="L293" s="4"/>
    </row>
    <row r="294">
      <c r="A294" s="4"/>
      <c r="B294" s="4"/>
      <c r="C294" s="4"/>
      <c r="D294" s="491"/>
      <c r="E294" s="491"/>
      <c r="F294" s="491"/>
      <c r="G294" s="4"/>
      <c r="H294" s="4"/>
      <c r="I294" s="4"/>
      <c r="J294" s="4"/>
      <c r="K294" s="4"/>
      <c r="L294" s="4"/>
    </row>
    <row r="295">
      <c r="A295" s="4"/>
      <c r="B295" s="4"/>
      <c r="C295" s="4"/>
      <c r="D295" s="491"/>
      <c r="E295" s="491"/>
      <c r="F295" s="491"/>
      <c r="G295" s="4"/>
      <c r="H295" s="4"/>
      <c r="I295" s="4"/>
      <c r="J295" s="4"/>
      <c r="K295" s="4"/>
      <c r="L295" s="4"/>
    </row>
    <row r="296">
      <c r="A296" s="4"/>
      <c r="B296" s="4"/>
      <c r="C296" s="4"/>
      <c r="D296" s="491"/>
      <c r="E296" s="491"/>
      <c r="F296" s="491"/>
      <c r="G296" s="4"/>
      <c r="H296" s="4"/>
      <c r="I296" s="4"/>
      <c r="J296" s="4"/>
      <c r="K296" s="4"/>
      <c r="L296" s="4"/>
    </row>
    <row r="297">
      <c r="A297" s="4"/>
      <c r="B297" s="4"/>
      <c r="C297" s="4"/>
      <c r="D297" s="491"/>
      <c r="E297" s="491"/>
      <c r="F297" s="491"/>
      <c r="G297" s="4"/>
      <c r="H297" s="4"/>
      <c r="I297" s="4"/>
      <c r="J297" s="4"/>
      <c r="K297" s="4"/>
      <c r="L297" s="4"/>
    </row>
    <row r="298">
      <c r="A298" s="4"/>
      <c r="B298" s="4"/>
      <c r="C298" s="4"/>
      <c r="D298" s="491"/>
      <c r="E298" s="491"/>
      <c r="F298" s="491"/>
      <c r="G298" s="4"/>
      <c r="H298" s="4"/>
      <c r="I298" s="4"/>
      <c r="J298" s="4"/>
      <c r="K298" s="4"/>
      <c r="L298" s="4"/>
    </row>
    <row r="299">
      <c r="A299" s="4"/>
      <c r="B299" s="4"/>
      <c r="C299" s="4"/>
      <c r="D299" s="491"/>
      <c r="E299" s="491"/>
      <c r="F299" s="491"/>
      <c r="G299" s="4"/>
      <c r="H299" s="4"/>
      <c r="I299" s="4"/>
      <c r="J299" s="4"/>
      <c r="K299" s="4"/>
      <c r="L299" s="4"/>
    </row>
    <row r="300">
      <c r="A300" s="4"/>
      <c r="B300" s="4"/>
      <c r="C300" s="4"/>
      <c r="D300" s="491"/>
      <c r="E300" s="491"/>
      <c r="F300" s="491"/>
      <c r="G300" s="4"/>
      <c r="H300" s="4"/>
      <c r="I300" s="4"/>
      <c r="J300" s="4"/>
      <c r="K300" s="4"/>
      <c r="L300" s="4"/>
    </row>
    <row r="301">
      <c r="A301" s="4"/>
      <c r="B301" s="4"/>
      <c r="C301" s="4"/>
      <c r="D301" s="491"/>
      <c r="E301" s="491"/>
      <c r="F301" s="491"/>
      <c r="G301" s="4"/>
      <c r="H301" s="4"/>
      <c r="I301" s="4"/>
      <c r="J301" s="4"/>
      <c r="K301" s="4"/>
      <c r="L301" s="4"/>
    </row>
    <row r="302">
      <c r="A302" s="4"/>
      <c r="B302" s="4"/>
      <c r="C302" s="4"/>
      <c r="D302" s="491"/>
      <c r="E302" s="491"/>
      <c r="F302" s="491"/>
      <c r="G302" s="4"/>
      <c r="H302" s="4"/>
      <c r="I302" s="4"/>
      <c r="J302" s="4"/>
      <c r="K302" s="4"/>
      <c r="L302" s="4"/>
    </row>
    <row r="303">
      <c r="A303" s="4"/>
      <c r="B303" s="4"/>
      <c r="C303" s="4"/>
      <c r="D303" s="491"/>
      <c r="E303" s="491"/>
      <c r="F303" s="491"/>
      <c r="G303" s="4"/>
      <c r="H303" s="4"/>
      <c r="I303" s="4"/>
      <c r="J303" s="4"/>
      <c r="K303" s="4"/>
      <c r="L303" s="4"/>
    </row>
    <row r="304">
      <c r="A304" s="4"/>
      <c r="B304" s="4"/>
      <c r="C304" s="4"/>
      <c r="D304" s="491"/>
      <c r="E304" s="491"/>
      <c r="F304" s="491"/>
      <c r="G304" s="4"/>
      <c r="H304" s="4"/>
      <c r="I304" s="4"/>
      <c r="J304" s="4"/>
      <c r="K304" s="4"/>
      <c r="L304" s="4"/>
    </row>
    <row r="305">
      <c r="A305" s="4"/>
      <c r="B305" s="4"/>
      <c r="C305" s="4"/>
      <c r="D305" s="491"/>
      <c r="E305" s="491"/>
      <c r="F305" s="491"/>
      <c r="G305" s="4"/>
      <c r="H305" s="4"/>
      <c r="I305" s="4"/>
      <c r="J305" s="4"/>
      <c r="K305" s="4"/>
      <c r="L305" s="4"/>
    </row>
    <row r="306">
      <c r="A306" s="4"/>
      <c r="B306" s="4"/>
      <c r="C306" s="4"/>
      <c r="D306" s="491"/>
      <c r="E306" s="491"/>
      <c r="F306" s="491"/>
      <c r="G306" s="4"/>
      <c r="H306" s="4"/>
      <c r="I306" s="4"/>
      <c r="J306" s="4"/>
      <c r="K306" s="4"/>
      <c r="L306" s="4"/>
    </row>
    <row r="307">
      <c r="A307" s="4"/>
      <c r="B307" s="4"/>
      <c r="C307" s="4"/>
      <c r="D307" s="491"/>
      <c r="E307" s="491"/>
      <c r="F307" s="491"/>
      <c r="G307" s="4"/>
      <c r="H307" s="4"/>
      <c r="I307" s="4"/>
      <c r="J307" s="4"/>
      <c r="K307" s="4"/>
      <c r="L307" s="4"/>
    </row>
    <row r="308">
      <c r="A308" s="4"/>
      <c r="B308" s="4"/>
      <c r="C308" s="4"/>
      <c r="D308" s="491"/>
      <c r="E308" s="491"/>
      <c r="F308" s="491"/>
      <c r="G308" s="4"/>
      <c r="H308" s="4"/>
      <c r="I308" s="4"/>
      <c r="J308" s="4"/>
      <c r="K308" s="4"/>
      <c r="L308" s="4"/>
    </row>
    <row r="309">
      <c r="A309" s="4"/>
      <c r="B309" s="4"/>
      <c r="C309" s="4"/>
      <c r="D309" s="491"/>
      <c r="E309" s="491"/>
      <c r="F309" s="491"/>
      <c r="G309" s="4"/>
      <c r="H309" s="4"/>
      <c r="I309" s="4"/>
      <c r="J309" s="4"/>
      <c r="K309" s="4"/>
      <c r="L309" s="4"/>
    </row>
    <row r="310">
      <c r="A310" s="4"/>
      <c r="B310" s="4"/>
      <c r="C310" s="4"/>
      <c r="D310" s="491"/>
      <c r="E310" s="491"/>
      <c r="F310" s="491"/>
      <c r="G310" s="4"/>
      <c r="H310" s="4"/>
      <c r="I310" s="4"/>
      <c r="J310" s="4"/>
      <c r="K310" s="4"/>
      <c r="L310" s="4"/>
    </row>
    <row r="311">
      <c r="A311" s="4"/>
      <c r="B311" s="4"/>
      <c r="C311" s="4"/>
      <c r="D311" s="491"/>
      <c r="E311" s="491"/>
      <c r="F311" s="491"/>
      <c r="G311" s="4"/>
      <c r="H311" s="4"/>
      <c r="I311" s="4"/>
      <c r="J311" s="4"/>
      <c r="K311" s="4"/>
      <c r="L311" s="4"/>
    </row>
    <row r="312">
      <c r="A312" s="4"/>
      <c r="B312" s="4"/>
      <c r="C312" s="4"/>
      <c r="D312" s="491"/>
      <c r="E312" s="491"/>
      <c r="F312" s="491"/>
      <c r="G312" s="4"/>
      <c r="H312" s="4"/>
      <c r="I312" s="4"/>
      <c r="J312" s="4"/>
      <c r="K312" s="4"/>
      <c r="L312" s="4"/>
    </row>
    <row r="313">
      <c r="A313" s="4"/>
      <c r="B313" s="4"/>
      <c r="C313" s="4"/>
      <c r="D313" s="491"/>
      <c r="E313" s="491"/>
      <c r="F313" s="491"/>
      <c r="G313" s="4"/>
      <c r="H313" s="4"/>
      <c r="I313" s="4"/>
      <c r="J313" s="4"/>
      <c r="K313" s="4"/>
      <c r="L313" s="4"/>
    </row>
    <row r="314">
      <c r="A314" s="4"/>
      <c r="B314" s="4"/>
      <c r="C314" s="4"/>
      <c r="D314" s="491"/>
      <c r="E314" s="491"/>
      <c r="F314" s="491"/>
      <c r="G314" s="4"/>
      <c r="H314" s="4"/>
      <c r="I314" s="4"/>
      <c r="J314" s="4"/>
      <c r="K314" s="4"/>
      <c r="L314" s="4"/>
    </row>
    <row r="315">
      <c r="A315" s="4"/>
      <c r="B315" s="4"/>
      <c r="C315" s="4"/>
      <c r="D315" s="491"/>
      <c r="E315" s="491"/>
      <c r="F315" s="491"/>
      <c r="G315" s="4"/>
      <c r="H315" s="4"/>
      <c r="I315" s="4"/>
      <c r="J315" s="4"/>
      <c r="K315" s="4"/>
      <c r="L315" s="4"/>
    </row>
    <row r="316">
      <c r="A316" s="4"/>
      <c r="B316" s="4"/>
      <c r="C316" s="4"/>
      <c r="D316" s="491"/>
      <c r="E316" s="491"/>
      <c r="F316" s="491"/>
      <c r="G316" s="4"/>
      <c r="H316" s="4"/>
      <c r="I316" s="4"/>
      <c r="J316" s="4"/>
      <c r="K316" s="4"/>
      <c r="L316" s="4"/>
    </row>
    <row r="317">
      <c r="A317" s="4"/>
      <c r="B317" s="4"/>
      <c r="C317" s="4"/>
      <c r="D317" s="491"/>
      <c r="E317" s="491"/>
      <c r="F317" s="491"/>
      <c r="G317" s="4"/>
      <c r="H317" s="4"/>
      <c r="I317" s="4"/>
      <c r="J317" s="4"/>
      <c r="K317" s="4"/>
      <c r="L317" s="4"/>
    </row>
    <row r="318">
      <c r="A318" s="4"/>
      <c r="B318" s="4"/>
      <c r="C318" s="4"/>
      <c r="D318" s="491"/>
      <c r="E318" s="491"/>
      <c r="F318" s="491"/>
      <c r="G318" s="4"/>
      <c r="H318" s="4"/>
      <c r="I318" s="4"/>
      <c r="J318" s="4"/>
      <c r="K318" s="4"/>
      <c r="L318" s="4"/>
    </row>
    <row r="319">
      <c r="A319" s="4"/>
      <c r="B319" s="4"/>
      <c r="C319" s="4"/>
      <c r="D319" s="491"/>
      <c r="E319" s="491"/>
      <c r="F319" s="491"/>
      <c r="G319" s="4"/>
      <c r="H319" s="4"/>
      <c r="I319" s="4"/>
      <c r="J319" s="4"/>
      <c r="K319" s="4"/>
      <c r="L319" s="4"/>
    </row>
    <row r="320">
      <c r="A320" s="4"/>
      <c r="B320" s="4"/>
      <c r="C320" s="4"/>
      <c r="D320" s="491"/>
      <c r="E320" s="491"/>
      <c r="F320" s="491"/>
      <c r="G320" s="4"/>
      <c r="H320" s="4"/>
      <c r="I320" s="4"/>
      <c r="J320" s="4"/>
      <c r="K320" s="4"/>
      <c r="L320" s="4"/>
    </row>
    <row r="321">
      <c r="A321" s="4"/>
      <c r="B321" s="4"/>
      <c r="C321" s="4"/>
      <c r="D321" s="491"/>
      <c r="E321" s="491"/>
      <c r="F321" s="491"/>
      <c r="G321" s="4"/>
      <c r="H321" s="4"/>
      <c r="I321" s="4"/>
      <c r="J321" s="4"/>
      <c r="K321" s="4"/>
      <c r="L321" s="4"/>
    </row>
    <row r="322">
      <c r="A322" s="4"/>
      <c r="B322" s="4"/>
      <c r="C322" s="4"/>
      <c r="D322" s="491"/>
      <c r="E322" s="491"/>
      <c r="F322" s="491"/>
      <c r="G322" s="4"/>
      <c r="H322" s="4"/>
      <c r="I322" s="4"/>
      <c r="J322" s="4"/>
      <c r="K322" s="4"/>
      <c r="L322" s="4"/>
    </row>
    <row r="323">
      <c r="A323" s="4"/>
      <c r="B323" s="4"/>
      <c r="C323" s="4"/>
      <c r="D323" s="491"/>
      <c r="E323" s="491"/>
      <c r="F323" s="491"/>
      <c r="G323" s="4"/>
      <c r="H323" s="4"/>
      <c r="I323" s="4"/>
      <c r="J323" s="4"/>
      <c r="K323" s="4"/>
      <c r="L323" s="4"/>
    </row>
    <row r="324">
      <c r="A324" s="4"/>
      <c r="B324" s="4"/>
      <c r="C324" s="4"/>
      <c r="D324" s="491"/>
      <c r="E324" s="491"/>
      <c r="F324" s="491"/>
      <c r="G324" s="4"/>
      <c r="H324" s="4"/>
      <c r="I324" s="4"/>
      <c r="J324" s="4"/>
      <c r="K324" s="4"/>
      <c r="L324" s="4"/>
    </row>
    <row r="325">
      <c r="A325" s="4"/>
      <c r="B325" s="4"/>
      <c r="C325" s="4"/>
      <c r="D325" s="491"/>
      <c r="E325" s="491"/>
      <c r="F325" s="491"/>
      <c r="G325" s="4"/>
      <c r="H325" s="4"/>
      <c r="I325" s="4"/>
      <c r="J325" s="4"/>
      <c r="K325" s="4"/>
      <c r="L325" s="4"/>
    </row>
    <row r="326">
      <c r="A326" s="4"/>
      <c r="B326" s="4"/>
      <c r="C326" s="4"/>
      <c r="D326" s="491"/>
      <c r="E326" s="491"/>
      <c r="F326" s="491"/>
      <c r="G326" s="4"/>
      <c r="H326" s="4"/>
      <c r="I326" s="4"/>
      <c r="J326" s="4"/>
      <c r="K326" s="4"/>
      <c r="L326" s="4"/>
    </row>
    <row r="327">
      <c r="A327" s="4"/>
      <c r="B327" s="4"/>
      <c r="C327" s="4"/>
      <c r="D327" s="491"/>
      <c r="E327" s="491"/>
      <c r="F327" s="491"/>
      <c r="G327" s="4"/>
      <c r="H327" s="4"/>
      <c r="I327" s="4"/>
      <c r="J327" s="4"/>
      <c r="K327" s="4"/>
      <c r="L327" s="4"/>
    </row>
    <row r="328">
      <c r="A328" s="4"/>
      <c r="B328" s="4"/>
      <c r="C328" s="4"/>
      <c r="D328" s="491"/>
      <c r="E328" s="491"/>
      <c r="F328" s="491"/>
      <c r="G328" s="4"/>
      <c r="H328" s="4"/>
      <c r="I328" s="4"/>
      <c r="J328" s="4"/>
      <c r="K328" s="4"/>
      <c r="L328" s="4"/>
    </row>
    <row r="329">
      <c r="A329" s="4"/>
      <c r="B329" s="4"/>
      <c r="C329" s="4"/>
      <c r="D329" s="491"/>
      <c r="E329" s="491"/>
      <c r="F329" s="491"/>
      <c r="G329" s="4"/>
      <c r="H329" s="4"/>
      <c r="I329" s="4"/>
      <c r="J329" s="4"/>
      <c r="K329" s="4"/>
      <c r="L329" s="4"/>
    </row>
    <row r="330">
      <c r="A330" s="4"/>
      <c r="B330" s="4"/>
      <c r="C330" s="4"/>
      <c r="D330" s="491"/>
      <c r="E330" s="491"/>
      <c r="F330" s="491"/>
      <c r="G330" s="4"/>
      <c r="H330" s="4"/>
      <c r="I330" s="4"/>
      <c r="J330" s="4"/>
      <c r="K330" s="4"/>
      <c r="L330" s="4"/>
    </row>
    <row r="331">
      <c r="A331" s="4"/>
      <c r="B331" s="4"/>
      <c r="C331" s="4"/>
      <c r="D331" s="491"/>
      <c r="E331" s="491"/>
      <c r="F331" s="491"/>
      <c r="G331" s="4"/>
      <c r="H331" s="4"/>
      <c r="I331" s="4"/>
      <c r="J331" s="4"/>
      <c r="K331" s="4"/>
      <c r="L331" s="4"/>
    </row>
    <row r="332">
      <c r="A332" s="4"/>
      <c r="B332" s="4"/>
      <c r="C332" s="4"/>
      <c r="D332" s="491"/>
      <c r="E332" s="491"/>
      <c r="F332" s="491"/>
      <c r="G332" s="4"/>
      <c r="H332" s="4"/>
      <c r="I332" s="4"/>
      <c r="J332" s="4"/>
      <c r="K332" s="4"/>
      <c r="L332" s="4"/>
    </row>
    <row r="333">
      <c r="A333" s="4"/>
      <c r="B333" s="4"/>
      <c r="C333" s="4"/>
      <c r="D333" s="491"/>
      <c r="E333" s="491"/>
      <c r="F333" s="491"/>
      <c r="G333" s="4"/>
      <c r="H333" s="4"/>
      <c r="I333" s="4"/>
      <c r="J333" s="4"/>
      <c r="K333" s="4"/>
      <c r="L333" s="4"/>
    </row>
    <row r="334">
      <c r="A334" s="4"/>
      <c r="B334" s="4"/>
      <c r="C334" s="4"/>
      <c r="D334" s="491"/>
      <c r="E334" s="491"/>
      <c r="F334" s="491"/>
      <c r="G334" s="4"/>
      <c r="H334" s="4"/>
      <c r="I334" s="4"/>
      <c r="J334" s="4"/>
      <c r="K334" s="4"/>
      <c r="L334" s="4"/>
    </row>
    <row r="335">
      <c r="A335" s="4"/>
      <c r="B335" s="4"/>
      <c r="C335" s="4"/>
      <c r="D335" s="491"/>
      <c r="E335" s="491"/>
      <c r="F335" s="491"/>
      <c r="G335" s="4"/>
      <c r="H335" s="4"/>
      <c r="I335" s="4"/>
      <c r="J335" s="4"/>
      <c r="K335" s="4"/>
      <c r="L335" s="4"/>
    </row>
    <row r="336">
      <c r="A336" s="4"/>
      <c r="B336" s="4"/>
      <c r="C336" s="4"/>
      <c r="D336" s="491"/>
      <c r="E336" s="491"/>
      <c r="F336" s="491"/>
      <c r="G336" s="4"/>
      <c r="H336" s="4"/>
      <c r="I336" s="4"/>
      <c r="J336" s="4"/>
      <c r="K336" s="4"/>
      <c r="L336" s="4"/>
    </row>
    <row r="337">
      <c r="A337" s="4"/>
      <c r="B337" s="4"/>
      <c r="C337" s="4"/>
      <c r="D337" s="491"/>
      <c r="E337" s="491"/>
      <c r="F337" s="491"/>
      <c r="G337" s="4"/>
      <c r="H337" s="4"/>
      <c r="I337" s="4"/>
      <c r="J337" s="4"/>
      <c r="K337" s="4"/>
      <c r="L337" s="4"/>
    </row>
    <row r="338">
      <c r="A338" s="4"/>
      <c r="B338" s="4"/>
      <c r="C338" s="4"/>
      <c r="D338" s="491"/>
      <c r="E338" s="491"/>
      <c r="F338" s="491"/>
      <c r="G338" s="4"/>
      <c r="H338" s="4"/>
      <c r="I338" s="4"/>
      <c r="J338" s="4"/>
      <c r="K338" s="4"/>
      <c r="L338" s="4"/>
    </row>
    <row r="339">
      <c r="A339" s="4"/>
      <c r="B339" s="4"/>
      <c r="C339" s="4"/>
      <c r="D339" s="491"/>
      <c r="E339" s="491"/>
      <c r="F339" s="491"/>
      <c r="G339" s="4"/>
      <c r="H339" s="4"/>
      <c r="I339" s="4"/>
      <c r="J339" s="4"/>
      <c r="K339" s="4"/>
      <c r="L339" s="4"/>
    </row>
    <row r="340">
      <c r="A340" s="4"/>
      <c r="B340" s="4"/>
      <c r="C340" s="4"/>
      <c r="D340" s="491"/>
      <c r="E340" s="491"/>
      <c r="F340" s="491"/>
      <c r="G340" s="4"/>
      <c r="H340" s="4"/>
      <c r="I340" s="4"/>
      <c r="J340" s="4"/>
      <c r="K340" s="4"/>
      <c r="L340" s="4"/>
    </row>
    <row r="341">
      <c r="A341" s="4"/>
      <c r="B341" s="4"/>
      <c r="C341" s="4"/>
      <c r="D341" s="491"/>
      <c r="E341" s="491"/>
      <c r="F341" s="491"/>
      <c r="G341" s="4"/>
      <c r="H341" s="4"/>
      <c r="I341" s="4"/>
      <c r="J341" s="4"/>
      <c r="K341" s="4"/>
      <c r="L341" s="4"/>
    </row>
    <row r="342">
      <c r="A342" s="4"/>
      <c r="B342" s="4"/>
      <c r="C342" s="4"/>
      <c r="D342" s="491"/>
      <c r="E342" s="491"/>
      <c r="F342" s="491"/>
      <c r="G342" s="4"/>
      <c r="H342" s="4"/>
      <c r="I342" s="4"/>
      <c r="J342" s="4"/>
      <c r="K342" s="4"/>
      <c r="L342" s="4"/>
    </row>
    <row r="343">
      <c r="A343" s="4"/>
      <c r="B343" s="4"/>
      <c r="C343" s="4"/>
      <c r="D343" s="491"/>
      <c r="E343" s="491"/>
      <c r="F343" s="491"/>
      <c r="G343" s="4"/>
      <c r="H343" s="4"/>
      <c r="I343" s="4"/>
      <c r="J343" s="4"/>
      <c r="K343" s="4"/>
      <c r="L343" s="4"/>
    </row>
    <row r="344">
      <c r="A344" s="4"/>
      <c r="B344" s="4"/>
      <c r="C344" s="4"/>
      <c r="D344" s="491"/>
      <c r="E344" s="491"/>
      <c r="F344" s="491"/>
      <c r="G344" s="4"/>
      <c r="H344" s="4"/>
      <c r="I344" s="4"/>
      <c r="J344" s="4"/>
      <c r="K344" s="4"/>
      <c r="L344" s="4"/>
    </row>
    <row r="345">
      <c r="A345" s="4"/>
      <c r="B345" s="4"/>
      <c r="C345" s="4"/>
      <c r="D345" s="491"/>
      <c r="E345" s="491"/>
      <c r="F345" s="491"/>
      <c r="G345" s="4"/>
      <c r="H345" s="4"/>
      <c r="I345" s="4"/>
      <c r="J345" s="4"/>
      <c r="K345" s="4"/>
      <c r="L345" s="4"/>
    </row>
    <row r="346">
      <c r="A346" s="4"/>
      <c r="B346" s="4"/>
      <c r="C346" s="4"/>
      <c r="D346" s="491"/>
      <c r="E346" s="491"/>
      <c r="F346" s="491"/>
      <c r="G346" s="4"/>
      <c r="H346" s="4"/>
      <c r="I346" s="4"/>
      <c r="J346" s="4"/>
      <c r="K346" s="4"/>
      <c r="L346" s="4"/>
    </row>
    <row r="347">
      <c r="A347" s="4"/>
      <c r="B347" s="4"/>
      <c r="C347" s="4"/>
      <c r="D347" s="491"/>
      <c r="E347" s="491"/>
      <c r="F347" s="491"/>
      <c r="G347" s="4"/>
      <c r="H347" s="4"/>
      <c r="I347" s="4"/>
      <c r="J347" s="4"/>
      <c r="K347" s="4"/>
      <c r="L347" s="4"/>
    </row>
    <row r="348">
      <c r="A348" s="4"/>
      <c r="B348" s="4"/>
      <c r="C348" s="4"/>
      <c r="D348" s="491"/>
      <c r="E348" s="491"/>
      <c r="F348" s="491"/>
      <c r="G348" s="4"/>
      <c r="H348" s="4"/>
      <c r="I348" s="4"/>
      <c r="J348" s="4"/>
      <c r="K348" s="4"/>
      <c r="L348" s="4"/>
    </row>
    <row r="349">
      <c r="A349" s="4"/>
      <c r="B349" s="4"/>
      <c r="C349" s="4"/>
      <c r="D349" s="491"/>
      <c r="E349" s="491"/>
      <c r="F349" s="491"/>
      <c r="G349" s="4"/>
      <c r="H349" s="4"/>
      <c r="I349" s="4"/>
      <c r="J349" s="4"/>
      <c r="K349" s="4"/>
      <c r="L349" s="4"/>
    </row>
    <row r="350">
      <c r="A350" s="4"/>
      <c r="B350" s="4"/>
      <c r="C350" s="4"/>
      <c r="D350" s="491"/>
      <c r="E350" s="491"/>
      <c r="F350" s="491"/>
      <c r="G350" s="4"/>
      <c r="H350" s="4"/>
      <c r="I350" s="4"/>
      <c r="J350" s="4"/>
      <c r="K350" s="4"/>
      <c r="L350" s="4"/>
    </row>
    <row r="351">
      <c r="A351" s="4"/>
      <c r="B351" s="4"/>
      <c r="C351" s="4"/>
      <c r="D351" s="491"/>
      <c r="E351" s="491"/>
      <c r="F351" s="491"/>
      <c r="G351" s="4"/>
      <c r="H351" s="4"/>
      <c r="I351" s="4"/>
      <c r="J351" s="4"/>
      <c r="K351" s="4"/>
      <c r="L351" s="4"/>
    </row>
    <row r="352">
      <c r="A352" s="4"/>
      <c r="B352" s="4"/>
      <c r="C352" s="4"/>
      <c r="D352" s="491"/>
      <c r="E352" s="491"/>
      <c r="F352" s="491"/>
      <c r="G352" s="4"/>
      <c r="H352" s="4"/>
      <c r="I352" s="4"/>
      <c r="J352" s="4"/>
      <c r="K352" s="4"/>
      <c r="L352" s="4"/>
    </row>
    <row r="353">
      <c r="A353" s="4"/>
      <c r="B353" s="4"/>
      <c r="C353" s="4"/>
      <c r="D353" s="491"/>
      <c r="E353" s="491"/>
      <c r="F353" s="491"/>
      <c r="G353" s="4"/>
      <c r="H353" s="4"/>
      <c r="I353" s="4"/>
      <c r="J353" s="4"/>
      <c r="K353" s="4"/>
      <c r="L353" s="4"/>
    </row>
    <row r="354">
      <c r="A354" s="4"/>
      <c r="B354" s="4"/>
      <c r="C354" s="4"/>
      <c r="D354" s="491"/>
      <c r="E354" s="491"/>
      <c r="F354" s="491"/>
      <c r="G354" s="4"/>
      <c r="H354" s="4"/>
      <c r="I354" s="4"/>
      <c r="J354" s="4"/>
      <c r="K354" s="4"/>
      <c r="L354" s="4"/>
    </row>
    <row r="355">
      <c r="A355" s="4"/>
      <c r="B355" s="4"/>
      <c r="C355" s="4"/>
      <c r="D355" s="491"/>
      <c r="E355" s="491"/>
      <c r="F355" s="491"/>
      <c r="G355" s="4"/>
      <c r="H355" s="4"/>
      <c r="I355" s="4"/>
      <c r="J355" s="4"/>
      <c r="K355" s="4"/>
      <c r="L355" s="4"/>
    </row>
    <row r="356">
      <c r="A356" s="4"/>
      <c r="B356" s="4"/>
      <c r="C356" s="4"/>
      <c r="D356" s="491"/>
      <c r="E356" s="491"/>
      <c r="F356" s="491"/>
      <c r="G356" s="4"/>
      <c r="H356" s="4"/>
      <c r="I356" s="4"/>
      <c r="J356" s="4"/>
      <c r="K356" s="4"/>
      <c r="L356" s="4"/>
    </row>
    <row r="357">
      <c r="A357" s="4"/>
      <c r="B357" s="4"/>
      <c r="C357" s="4"/>
      <c r="D357" s="491"/>
      <c r="E357" s="491"/>
      <c r="F357" s="491"/>
      <c r="G357" s="4"/>
      <c r="H357" s="4"/>
      <c r="I357" s="4"/>
      <c r="J357" s="4"/>
      <c r="K357" s="4"/>
      <c r="L357" s="4"/>
    </row>
    <row r="358">
      <c r="A358" s="4"/>
      <c r="B358" s="4"/>
      <c r="C358" s="4"/>
      <c r="D358" s="491"/>
      <c r="E358" s="491"/>
      <c r="F358" s="491"/>
      <c r="G358" s="4"/>
      <c r="H358" s="4"/>
      <c r="I358" s="4"/>
      <c r="J358" s="4"/>
      <c r="K358" s="4"/>
      <c r="L358" s="4"/>
    </row>
    <row r="359">
      <c r="A359" s="4"/>
      <c r="B359" s="4"/>
      <c r="C359" s="4"/>
      <c r="D359" s="491"/>
      <c r="E359" s="491"/>
      <c r="F359" s="491"/>
      <c r="G359" s="4"/>
      <c r="H359" s="4"/>
      <c r="I359" s="4"/>
      <c r="J359" s="4"/>
      <c r="K359" s="4"/>
      <c r="L359" s="4"/>
    </row>
    <row r="360">
      <c r="A360" s="4"/>
      <c r="B360" s="4"/>
      <c r="C360" s="4"/>
      <c r="D360" s="491"/>
      <c r="E360" s="491"/>
      <c r="F360" s="491"/>
      <c r="G360" s="4"/>
      <c r="H360" s="4"/>
      <c r="I360" s="4"/>
      <c r="J360" s="4"/>
      <c r="K360" s="4"/>
      <c r="L360" s="4"/>
    </row>
    <row r="361">
      <c r="A361" s="4"/>
      <c r="B361" s="4"/>
      <c r="C361" s="4"/>
      <c r="D361" s="491"/>
      <c r="E361" s="491"/>
      <c r="F361" s="491"/>
      <c r="G361" s="4"/>
      <c r="H361" s="4"/>
      <c r="I361" s="4"/>
      <c r="J361" s="4"/>
      <c r="K361" s="4"/>
      <c r="L361" s="4"/>
    </row>
    <row r="362">
      <c r="A362" s="4"/>
      <c r="B362" s="4"/>
      <c r="C362" s="4"/>
      <c r="D362" s="491"/>
      <c r="E362" s="491"/>
      <c r="F362" s="491"/>
      <c r="G362" s="4"/>
      <c r="H362" s="4"/>
      <c r="I362" s="4"/>
      <c r="J362" s="4"/>
      <c r="K362" s="4"/>
      <c r="L362" s="4"/>
    </row>
    <row r="363">
      <c r="A363" s="4"/>
      <c r="B363" s="4"/>
      <c r="C363" s="4"/>
      <c r="D363" s="491"/>
      <c r="E363" s="491"/>
      <c r="F363" s="491"/>
      <c r="G363" s="4"/>
      <c r="H363" s="4"/>
      <c r="I363" s="4"/>
      <c r="J363" s="4"/>
      <c r="K363" s="4"/>
      <c r="L363" s="4"/>
    </row>
    <row r="364">
      <c r="A364" s="4"/>
      <c r="B364" s="4"/>
      <c r="C364" s="4"/>
      <c r="D364" s="491"/>
      <c r="E364" s="491"/>
      <c r="F364" s="491"/>
      <c r="G364" s="4"/>
      <c r="H364" s="4"/>
      <c r="I364" s="4"/>
      <c r="J364" s="4"/>
      <c r="K364" s="4"/>
      <c r="L364" s="4"/>
    </row>
    <row r="365">
      <c r="A365" s="4"/>
      <c r="B365" s="4"/>
      <c r="C365" s="4"/>
      <c r="D365" s="491"/>
      <c r="E365" s="491"/>
      <c r="F365" s="491"/>
      <c r="G365" s="4"/>
      <c r="H365" s="4"/>
      <c r="I365" s="4"/>
      <c r="J365" s="4"/>
      <c r="K365" s="4"/>
      <c r="L365" s="4"/>
    </row>
    <row r="366">
      <c r="A366" s="4"/>
      <c r="B366" s="4"/>
      <c r="C366" s="4"/>
      <c r="D366" s="491"/>
      <c r="E366" s="491"/>
      <c r="F366" s="491"/>
      <c r="G366" s="4"/>
      <c r="H366" s="4"/>
      <c r="I366" s="4"/>
      <c r="J366" s="4"/>
      <c r="K366" s="4"/>
      <c r="L366" s="4"/>
    </row>
    <row r="367">
      <c r="A367" s="4"/>
      <c r="B367" s="4"/>
      <c r="C367" s="4"/>
      <c r="D367" s="491"/>
      <c r="E367" s="491"/>
      <c r="F367" s="491"/>
      <c r="G367" s="4"/>
      <c r="H367" s="4"/>
      <c r="I367" s="4"/>
      <c r="J367" s="4"/>
      <c r="K367" s="4"/>
      <c r="L367" s="4"/>
    </row>
    <row r="368">
      <c r="A368" s="4"/>
      <c r="B368" s="4"/>
      <c r="C368" s="4"/>
      <c r="D368" s="491"/>
      <c r="E368" s="491"/>
      <c r="F368" s="491"/>
      <c r="G368" s="4"/>
      <c r="H368" s="4"/>
      <c r="I368" s="4"/>
      <c r="J368" s="4"/>
      <c r="K368" s="4"/>
      <c r="L368" s="4"/>
    </row>
    <row r="369">
      <c r="A369" s="4"/>
      <c r="B369" s="4"/>
      <c r="C369" s="4"/>
      <c r="D369" s="491"/>
      <c r="E369" s="491"/>
      <c r="F369" s="491"/>
      <c r="G369" s="4"/>
      <c r="H369" s="4"/>
      <c r="I369" s="4"/>
      <c r="J369" s="4"/>
      <c r="K369" s="4"/>
      <c r="L369" s="4"/>
    </row>
    <row r="370">
      <c r="A370" s="4"/>
      <c r="B370" s="4"/>
      <c r="C370" s="4"/>
      <c r="D370" s="491"/>
      <c r="E370" s="491"/>
      <c r="F370" s="491"/>
      <c r="G370" s="4"/>
      <c r="H370" s="4"/>
      <c r="I370" s="4"/>
      <c r="J370" s="4"/>
      <c r="K370" s="4"/>
      <c r="L370" s="4"/>
    </row>
    <row r="371">
      <c r="A371" s="4"/>
      <c r="B371" s="4"/>
      <c r="C371" s="4"/>
      <c r="D371" s="491"/>
      <c r="E371" s="491"/>
      <c r="F371" s="491"/>
      <c r="G371" s="4"/>
      <c r="H371" s="4"/>
      <c r="I371" s="4"/>
      <c r="J371" s="4"/>
      <c r="K371" s="4"/>
      <c r="L371" s="4"/>
    </row>
    <row r="372">
      <c r="A372" s="4"/>
      <c r="B372" s="4"/>
      <c r="C372" s="4"/>
      <c r="D372" s="491"/>
      <c r="E372" s="491"/>
      <c r="F372" s="491"/>
      <c r="G372" s="4"/>
      <c r="H372" s="4"/>
      <c r="I372" s="4"/>
      <c r="J372" s="4"/>
      <c r="K372" s="4"/>
      <c r="L372" s="4"/>
    </row>
    <row r="373">
      <c r="A373" s="4"/>
      <c r="B373" s="4"/>
      <c r="C373" s="4"/>
      <c r="D373" s="491"/>
      <c r="E373" s="491"/>
      <c r="F373" s="491"/>
      <c r="G373" s="4"/>
      <c r="H373" s="4"/>
      <c r="I373" s="4"/>
      <c r="J373" s="4"/>
      <c r="K373" s="4"/>
      <c r="L373" s="4"/>
    </row>
    <row r="374">
      <c r="A374" s="4"/>
      <c r="B374" s="4"/>
      <c r="C374" s="4"/>
      <c r="D374" s="491"/>
      <c r="E374" s="491"/>
      <c r="F374" s="491"/>
      <c r="G374" s="4"/>
      <c r="H374" s="4"/>
      <c r="I374" s="4"/>
      <c r="J374" s="4"/>
      <c r="K374" s="4"/>
      <c r="L374" s="4"/>
    </row>
    <row r="375">
      <c r="A375" s="4"/>
      <c r="B375" s="4"/>
      <c r="C375" s="4"/>
      <c r="D375" s="491"/>
      <c r="E375" s="491"/>
      <c r="F375" s="491"/>
      <c r="G375" s="4"/>
      <c r="H375" s="4"/>
      <c r="I375" s="4"/>
      <c r="J375" s="4"/>
      <c r="K375" s="4"/>
      <c r="L375" s="4"/>
    </row>
    <row r="376">
      <c r="A376" s="4"/>
      <c r="B376" s="4"/>
      <c r="C376" s="4"/>
      <c r="D376" s="491"/>
      <c r="E376" s="491"/>
      <c r="F376" s="491"/>
      <c r="G376" s="4"/>
      <c r="H376" s="4"/>
      <c r="I376" s="4"/>
      <c r="J376" s="4"/>
      <c r="K376" s="4"/>
      <c r="L376" s="4"/>
    </row>
    <row r="377">
      <c r="A377" s="4"/>
      <c r="B377" s="4"/>
      <c r="C377" s="4"/>
      <c r="D377" s="491"/>
      <c r="E377" s="491"/>
      <c r="F377" s="491"/>
      <c r="G377" s="4"/>
      <c r="H377" s="4"/>
      <c r="I377" s="4"/>
      <c r="J377" s="4"/>
      <c r="K377" s="4"/>
      <c r="L377" s="4"/>
    </row>
    <row r="378">
      <c r="A378" s="4"/>
      <c r="B378" s="4"/>
      <c r="C378" s="4"/>
      <c r="D378" s="491"/>
      <c r="E378" s="491"/>
      <c r="F378" s="491"/>
      <c r="G378" s="4"/>
      <c r="H378" s="4"/>
      <c r="I378" s="4"/>
      <c r="J378" s="4"/>
      <c r="K378" s="4"/>
      <c r="L378" s="4"/>
    </row>
    <row r="379">
      <c r="A379" s="4"/>
      <c r="B379" s="4"/>
      <c r="C379" s="4"/>
      <c r="D379" s="491"/>
      <c r="E379" s="491"/>
      <c r="F379" s="491"/>
      <c r="G379" s="4"/>
      <c r="H379" s="4"/>
      <c r="I379" s="4"/>
      <c r="J379" s="4"/>
      <c r="K379" s="4"/>
      <c r="L379" s="4"/>
    </row>
    <row r="380">
      <c r="A380" s="4"/>
      <c r="B380" s="4"/>
      <c r="C380" s="4"/>
      <c r="D380" s="491"/>
      <c r="E380" s="491"/>
      <c r="F380" s="491"/>
      <c r="G380" s="4"/>
      <c r="H380" s="4"/>
      <c r="I380" s="4"/>
      <c r="J380" s="4"/>
      <c r="K380" s="4"/>
      <c r="L380" s="4"/>
    </row>
    <row r="381">
      <c r="A381" s="4"/>
      <c r="B381" s="4"/>
      <c r="C381" s="4"/>
      <c r="D381" s="491"/>
      <c r="E381" s="491"/>
      <c r="F381" s="491"/>
      <c r="G381" s="4"/>
      <c r="H381" s="4"/>
      <c r="I381" s="4"/>
      <c r="J381" s="4"/>
      <c r="K381" s="4"/>
      <c r="L381" s="4"/>
    </row>
    <row r="382">
      <c r="A382" s="4"/>
      <c r="B382" s="4"/>
      <c r="C382" s="4"/>
      <c r="D382" s="491"/>
      <c r="E382" s="491"/>
      <c r="F382" s="491"/>
      <c r="G382" s="4"/>
      <c r="H382" s="4"/>
      <c r="I382" s="4"/>
      <c r="J382" s="4"/>
      <c r="K382" s="4"/>
      <c r="L382" s="4"/>
    </row>
    <row r="383">
      <c r="A383" s="4"/>
      <c r="B383" s="4"/>
      <c r="C383" s="4"/>
      <c r="D383" s="491"/>
      <c r="E383" s="491"/>
      <c r="F383" s="491"/>
      <c r="G383" s="4"/>
      <c r="H383" s="4"/>
      <c r="I383" s="4"/>
      <c r="J383" s="4"/>
      <c r="K383" s="4"/>
      <c r="L383" s="4"/>
    </row>
    <row r="384">
      <c r="A384" s="4"/>
      <c r="B384" s="4"/>
      <c r="C384" s="4"/>
      <c r="D384" s="491"/>
      <c r="E384" s="491"/>
      <c r="F384" s="491"/>
      <c r="G384" s="4"/>
      <c r="H384" s="4"/>
      <c r="I384" s="4"/>
      <c r="J384" s="4"/>
      <c r="K384" s="4"/>
      <c r="L384" s="4"/>
    </row>
    <row r="385">
      <c r="A385" s="4"/>
      <c r="B385" s="4"/>
      <c r="C385" s="4"/>
      <c r="D385" s="491"/>
      <c r="E385" s="491"/>
      <c r="F385" s="491"/>
      <c r="G385" s="4"/>
      <c r="H385" s="4"/>
      <c r="I385" s="4"/>
      <c r="J385" s="4"/>
      <c r="K385" s="4"/>
      <c r="L385" s="4"/>
    </row>
    <row r="386">
      <c r="A386" s="4"/>
      <c r="B386" s="4"/>
      <c r="C386" s="4"/>
      <c r="D386" s="491"/>
      <c r="E386" s="491"/>
      <c r="F386" s="491"/>
      <c r="G386" s="4"/>
      <c r="H386" s="4"/>
      <c r="I386" s="4"/>
      <c r="J386" s="4"/>
      <c r="K386" s="4"/>
      <c r="L386" s="4"/>
    </row>
    <row r="387">
      <c r="A387" s="4"/>
      <c r="B387" s="4"/>
      <c r="C387" s="4"/>
      <c r="D387" s="491"/>
      <c r="E387" s="491"/>
      <c r="F387" s="491"/>
      <c r="G387" s="4"/>
      <c r="H387" s="4"/>
      <c r="I387" s="4"/>
      <c r="J387" s="4"/>
      <c r="K387" s="4"/>
      <c r="L387" s="4"/>
    </row>
    <row r="388">
      <c r="A388" s="4"/>
      <c r="B388" s="4"/>
      <c r="C388" s="4"/>
      <c r="D388" s="491"/>
      <c r="E388" s="491"/>
      <c r="F388" s="491"/>
      <c r="G388" s="4"/>
      <c r="H388" s="4"/>
      <c r="I388" s="4"/>
      <c r="J388" s="4"/>
      <c r="K388" s="4"/>
      <c r="L388" s="4"/>
    </row>
    <row r="389">
      <c r="A389" s="4"/>
      <c r="B389" s="4"/>
      <c r="C389" s="4"/>
      <c r="D389" s="491"/>
      <c r="E389" s="491"/>
      <c r="F389" s="491"/>
      <c r="G389" s="4"/>
      <c r="H389" s="4"/>
      <c r="I389" s="4"/>
      <c r="J389" s="4"/>
      <c r="K389" s="4"/>
      <c r="L389" s="4"/>
    </row>
    <row r="390">
      <c r="A390" s="4"/>
      <c r="B390" s="4"/>
      <c r="C390" s="4"/>
      <c r="D390" s="491"/>
      <c r="E390" s="491"/>
      <c r="F390" s="491"/>
      <c r="G390" s="4"/>
      <c r="H390" s="4"/>
      <c r="I390" s="4"/>
      <c r="J390" s="4"/>
      <c r="K390" s="4"/>
      <c r="L390" s="4"/>
    </row>
    <row r="391">
      <c r="A391" s="4"/>
      <c r="B391" s="4"/>
      <c r="C391" s="4"/>
      <c r="D391" s="491"/>
      <c r="E391" s="491"/>
      <c r="F391" s="491"/>
      <c r="G391" s="4"/>
      <c r="H391" s="4"/>
      <c r="I391" s="4"/>
      <c r="J391" s="4"/>
      <c r="K391" s="4"/>
      <c r="L391" s="4"/>
    </row>
    <row r="392">
      <c r="A392" s="4"/>
      <c r="B392" s="4"/>
      <c r="C392" s="4"/>
      <c r="D392" s="491"/>
      <c r="E392" s="491"/>
      <c r="F392" s="491"/>
      <c r="G392" s="4"/>
      <c r="H392" s="4"/>
      <c r="I392" s="4"/>
      <c r="J392" s="4"/>
      <c r="K392" s="4"/>
      <c r="L392" s="4"/>
    </row>
    <row r="393">
      <c r="A393" s="4"/>
      <c r="B393" s="4"/>
      <c r="C393" s="4"/>
      <c r="D393" s="491"/>
      <c r="E393" s="491"/>
      <c r="F393" s="491"/>
      <c r="G393" s="4"/>
      <c r="H393" s="4"/>
      <c r="I393" s="4"/>
      <c r="J393" s="4"/>
      <c r="K393" s="4"/>
      <c r="L393" s="4"/>
    </row>
    <row r="394">
      <c r="A394" s="4"/>
      <c r="B394" s="4"/>
      <c r="C394" s="4"/>
      <c r="D394" s="491"/>
      <c r="E394" s="491"/>
      <c r="F394" s="491"/>
      <c r="G394" s="4"/>
      <c r="H394" s="4"/>
      <c r="I394" s="4"/>
      <c r="J394" s="4"/>
      <c r="K394" s="4"/>
      <c r="L394" s="4"/>
    </row>
    <row r="395">
      <c r="A395" s="4"/>
      <c r="B395" s="4"/>
      <c r="C395" s="4"/>
      <c r="D395" s="491"/>
      <c r="E395" s="491"/>
      <c r="F395" s="491"/>
      <c r="G395" s="4"/>
      <c r="H395" s="4"/>
      <c r="I395" s="4"/>
      <c r="J395" s="4"/>
      <c r="K395" s="4"/>
      <c r="L395" s="4"/>
    </row>
    <row r="396">
      <c r="A396" s="4"/>
      <c r="B396" s="4"/>
      <c r="C396" s="4"/>
      <c r="D396" s="491"/>
      <c r="E396" s="491"/>
      <c r="F396" s="491"/>
      <c r="G396" s="4"/>
      <c r="H396" s="4"/>
      <c r="I396" s="4"/>
      <c r="J396" s="4"/>
      <c r="K396" s="4"/>
      <c r="L396" s="4"/>
    </row>
    <row r="397">
      <c r="A397" s="4"/>
      <c r="B397" s="4"/>
      <c r="C397" s="4"/>
      <c r="D397" s="491"/>
      <c r="E397" s="491"/>
      <c r="F397" s="491"/>
      <c r="G397" s="4"/>
      <c r="H397" s="4"/>
      <c r="I397" s="4"/>
      <c r="J397" s="4"/>
      <c r="K397" s="4"/>
      <c r="L397" s="4"/>
    </row>
    <row r="398">
      <c r="A398" s="4"/>
      <c r="B398" s="4"/>
      <c r="C398" s="4"/>
      <c r="D398" s="491"/>
      <c r="E398" s="491"/>
      <c r="F398" s="491"/>
      <c r="G398" s="4"/>
      <c r="H398" s="4"/>
      <c r="I398" s="4"/>
      <c r="J398" s="4"/>
      <c r="K398" s="4"/>
      <c r="L398" s="4"/>
    </row>
    <row r="399">
      <c r="A399" s="4"/>
      <c r="B399" s="4"/>
      <c r="C399" s="4"/>
      <c r="D399" s="491"/>
      <c r="E399" s="491"/>
      <c r="F399" s="491"/>
      <c r="G399" s="4"/>
      <c r="H399" s="4"/>
      <c r="I399" s="4"/>
      <c r="J399" s="4"/>
      <c r="K399" s="4"/>
      <c r="L399" s="4"/>
    </row>
    <row r="400">
      <c r="A400" s="4"/>
      <c r="B400" s="4"/>
      <c r="C400" s="4"/>
      <c r="D400" s="491"/>
      <c r="E400" s="491"/>
      <c r="F400" s="491"/>
      <c r="G400" s="4"/>
      <c r="H400" s="4"/>
      <c r="I400" s="4"/>
      <c r="J400" s="4"/>
      <c r="K400" s="4"/>
      <c r="L400" s="4"/>
    </row>
    <row r="401">
      <c r="A401" s="4"/>
      <c r="B401" s="4"/>
      <c r="C401" s="4"/>
      <c r="D401" s="491"/>
      <c r="E401" s="491"/>
      <c r="F401" s="491"/>
      <c r="G401" s="4"/>
      <c r="H401" s="4"/>
      <c r="I401" s="4"/>
      <c r="J401" s="4"/>
      <c r="K401" s="4"/>
      <c r="L401" s="4"/>
    </row>
    <row r="402">
      <c r="A402" s="4"/>
      <c r="B402" s="4"/>
      <c r="C402" s="4"/>
      <c r="D402" s="491"/>
      <c r="E402" s="491"/>
      <c r="F402" s="491"/>
      <c r="G402" s="4"/>
      <c r="H402" s="4"/>
      <c r="I402" s="4"/>
      <c r="J402" s="4"/>
      <c r="K402" s="4"/>
      <c r="L402" s="4"/>
    </row>
    <row r="403">
      <c r="A403" s="4"/>
      <c r="B403" s="4"/>
      <c r="C403" s="4"/>
      <c r="D403" s="491"/>
      <c r="E403" s="491"/>
      <c r="F403" s="491"/>
      <c r="G403" s="4"/>
      <c r="H403" s="4"/>
      <c r="I403" s="4"/>
      <c r="J403" s="4"/>
      <c r="K403" s="4"/>
      <c r="L403" s="4"/>
    </row>
    <row r="404">
      <c r="A404" s="4"/>
      <c r="B404" s="4"/>
      <c r="C404" s="4"/>
      <c r="D404" s="491"/>
      <c r="E404" s="491"/>
      <c r="F404" s="491"/>
      <c r="G404" s="4"/>
      <c r="H404" s="4"/>
      <c r="I404" s="4"/>
      <c r="J404" s="4"/>
      <c r="K404" s="4"/>
      <c r="L404" s="4"/>
    </row>
    <row r="405">
      <c r="A405" s="4"/>
      <c r="B405" s="4"/>
      <c r="C405" s="4"/>
      <c r="D405" s="491"/>
      <c r="E405" s="491"/>
      <c r="F405" s="491"/>
      <c r="G405" s="4"/>
      <c r="H405" s="4"/>
      <c r="I405" s="4"/>
      <c r="J405" s="4"/>
      <c r="K405" s="4"/>
      <c r="L405" s="4"/>
    </row>
    <row r="406">
      <c r="A406" s="4"/>
      <c r="B406" s="4"/>
      <c r="C406" s="4"/>
      <c r="D406" s="491"/>
      <c r="E406" s="491"/>
      <c r="F406" s="491"/>
      <c r="G406" s="4"/>
      <c r="H406" s="4"/>
      <c r="I406" s="4"/>
      <c r="J406" s="4"/>
      <c r="K406" s="4"/>
      <c r="L406" s="4"/>
    </row>
    <row r="407">
      <c r="A407" s="4"/>
      <c r="B407" s="4"/>
      <c r="C407" s="4"/>
      <c r="D407" s="491"/>
      <c r="E407" s="491"/>
      <c r="F407" s="491"/>
      <c r="G407" s="4"/>
      <c r="H407" s="4"/>
      <c r="I407" s="4"/>
      <c r="J407" s="4"/>
      <c r="K407" s="4"/>
      <c r="L407" s="4"/>
    </row>
    <row r="408">
      <c r="A408" s="4"/>
      <c r="B408" s="4"/>
      <c r="C408" s="4"/>
      <c r="D408" s="491"/>
      <c r="E408" s="491"/>
      <c r="F408" s="491"/>
      <c r="G408" s="4"/>
      <c r="H408" s="4"/>
      <c r="I408" s="4"/>
      <c r="J408" s="4"/>
      <c r="K408" s="4"/>
      <c r="L408" s="4"/>
    </row>
    <row r="409">
      <c r="A409" s="4"/>
      <c r="B409" s="4"/>
      <c r="C409" s="4"/>
      <c r="D409" s="491"/>
      <c r="E409" s="491"/>
      <c r="F409" s="491"/>
      <c r="G409" s="4"/>
      <c r="H409" s="4"/>
      <c r="I409" s="4"/>
      <c r="J409" s="4"/>
      <c r="K409" s="4"/>
      <c r="L409" s="4"/>
    </row>
    <row r="410">
      <c r="A410" s="4"/>
      <c r="B410" s="4"/>
      <c r="C410" s="4"/>
      <c r="D410" s="491"/>
      <c r="E410" s="491"/>
      <c r="F410" s="491"/>
      <c r="G410" s="4"/>
      <c r="H410" s="4"/>
      <c r="I410" s="4"/>
      <c r="J410" s="4"/>
      <c r="K410" s="4"/>
      <c r="L410" s="4"/>
    </row>
    <row r="411">
      <c r="A411" s="4"/>
      <c r="B411" s="4"/>
      <c r="C411" s="4"/>
      <c r="D411" s="491"/>
      <c r="E411" s="491"/>
      <c r="F411" s="491"/>
      <c r="G411" s="4"/>
      <c r="H411" s="4"/>
      <c r="I411" s="4"/>
      <c r="J411" s="4"/>
      <c r="K411" s="4"/>
      <c r="L411" s="4"/>
    </row>
    <row r="412">
      <c r="A412" s="4"/>
      <c r="B412" s="4"/>
      <c r="C412" s="4"/>
      <c r="D412" s="491"/>
      <c r="E412" s="491"/>
      <c r="F412" s="491"/>
      <c r="G412" s="4"/>
      <c r="H412" s="4"/>
      <c r="I412" s="4"/>
      <c r="J412" s="4"/>
      <c r="K412" s="4"/>
      <c r="L412" s="4"/>
    </row>
    <row r="413">
      <c r="A413" s="4"/>
      <c r="B413" s="4"/>
      <c r="C413" s="4"/>
      <c r="D413" s="491"/>
      <c r="E413" s="491"/>
      <c r="F413" s="491"/>
      <c r="G413" s="4"/>
      <c r="H413" s="4"/>
      <c r="I413" s="4"/>
      <c r="J413" s="4"/>
      <c r="K413" s="4"/>
      <c r="L413" s="4"/>
    </row>
    <row r="414">
      <c r="A414" s="4"/>
      <c r="B414" s="4"/>
      <c r="C414" s="4"/>
      <c r="D414" s="491"/>
      <c r="E414" s="491"/>
      <c r="F414" s="491"/>
      <c r="G414" s="4"/>
      <c r="H414" s="4"/>
      <c r="I414" s="4"/>
      <c r="J414" s="4"/>
      <c r="K414" s="4"/>
      <c r="L414" s="4"/>
    </row>
    <row r="415">
      <c r="A415" s="4"/>
      <c r="B415" s="4"/>
      <c r="C415" s="4"/>
      <c r="D415" s="491"/>
      <c r="E415" s="491"/>
      <c r="F415" s="491"/>
      <c r="G415" s="4"/>
      <c r="H415" s="4"/>
      <c r="I415" s="4"/>
      <c r="J415" s="4"/>
      <c r="K415" s="4"/>
      <c r="L415" s="4"/>
    </row>
    <row r="416">
      <c r="A416" s="4"/>
      <c r="B416" s="4"/>
      <c r="C416" s="4"/>
      <c r="D416" s="491"/>
      <c r="E416" s="491"/>
      <c r="F416" s="491"/>
      <c r="G416" s="4"/>
      <c r="H416" s="4"/>
      <c r="I416" s="4"/>
      <c r="J416" s="4"/>
      <c r="K416" s="4"/>
      <c r="L416" s="4"/>
    </row>
    <row r="417">
      <c r="A417" s="4"/>
      <c r="B417" s="4"/>
      <c r="C417" s="4"/>
      <c r="D417" s="491"/>
      <c r="E417" s="491"/>
      <c r="F417" s="491"/>
      <c r="G417" s="4"/>
      <c r="H417" s="4"/>
      <c r="I417" s="4"/>
      <c r="J417" s="4"/>
      <c r="K417" s="4"/>
      <c r="L417" s="4"/>
    </row>
    <row r="418">
      <c r="A418" s="4"/>
      <c r="B418" s="4"/>
      <c r="C418" s="4"/>
      <c r="D418" s="491"/>
      <c r="E418" s="491"/>
      <c r="F418" s="491"/>
      <c r="G418" s="4"/>
      <c r="H418" s="4"/>
      <c r="I418" s="4"/>
      <c r="J418" s="4"/>
      <c r="K418" s="4"/>
      <c r="L418" s="4"/>
    </row>
    <row r="419">
      <c r="A419" s="4"/>
      <c r="B419" s="4"/>
      <c r="C419" s="4"/>
      <c r="D419" s="491"/>
      <c r="E419" s="491"/>
      <c r="F419" s="491"/>
      <c r="G419" s="4"/>
      <c r="H419" s="4"/>
      <c r="I419" s="4"/>
      <c r="J419" s="4"/>
      <c r="K419" s="4"/>
      <c r="L419" s="4"/>
    </row>
    <row r="420">
      <c r="A420" s="4"/>
      <c r="B420" s="4"/>
      <c r="C420" s="4"/>
      <c r="D420" s="491"/>
      <c r="E420" s="491"/>
      <c r="F420" s="491"/>
      <c r="G420" s="4"/>
      <c r="H420" s="4"/>
      <c r="I420" s="4"/>
      <c r="J420" s="4"/>
      <c r="K420" s="4"/>
      <c r="L420" s="4"/>
    </row>
    <row r="421">
      <c r="A421" s="4"/>
      <c r="B421" s="4"/>
      <c r="C421" s="4"/>
      <c r="D421" s="491"/>
      <c r="E421" s="491"/>
      <c r="F421" s="491"/>
      <c r="G421" s="4"/>
      <c r="H421" s="4"/>
      <c r="I421" s="4"/>
      <c r="J421" s="4"/>
      <c r="K421" s="4"/>
      <c r="L421" s="4"/>
    </row>
    <row r="422">
      <c r="A422" s="4"/>
      <c r="B422" s="4"/>
      <c r="C422" s="4"/>
      <c r="D422" s="491"/>
      <c r="E422" s="491"/>
      <c r="F422" s="491"/>
      <c r="G422" s="4"/>
      <c r="H422" s="4"/>
      <c r="I422" s="4"/>
      <c r="J422" s="4"/>
      <c r="K422" s="4"/>
      <c r="L422" s="4"/>
    </row>
    <row r="423">
      <c r="A423" s="4"/>
      <c r="B423" s="4"/>
      <c r="C423" s="4"/>
      <c r="D423" s="491"/>
      <c r="E423" s="491"/>
      <c r="F423" s="491"/>
      <c r="G423" s="4"/>
      <c r="H423" s="4"/>
      <c r="I423" s="4"/>
      <c r="J423" s="4"/>
      <c r="K423" s="4"/>
      <c r="L423" s="4"/>
    </row>
    <row r="424">
      <c r="A424" s="4"/>
      <c r="B424" s="4"/>
      <c r="C424" s="4"/>
      <c r="D424" s="491"/>
      <c r="E424" s="491"/>
      <c r="F424" s="491"/>
      <c r="G424" s="4"/>
      <c r="H424" s="4"/>
      <c r="I424" s="4"/>
      <c r="J424" s="4"/>
      <c r="K424" s="4"/>
      <c r="L424" s="4"/>
    </row>
    <row r="425">
      <c r="A425" s="4"/>
      <c r="B425" s="4"/>
      <c r="C425" s="4"/>
      <c r="D425" s="491"/>
      <c r="E425" s="491"/>
      <c r="F425" s="491"/>
      <c r="G425" s="4"/>
      <c r="H425" s="4"/>
      <c r="I425" s="4"/>
      <c r="J425" s="4"/>
      <c r="K425" s="4"/>
      <c r="L425" s="4"/>
    </row>
    <row r="426">
      <c r="A426" s="4"/>
      <c r="B426" s="4"/>
      <c r="C426" s="4"/>
      <c r="D426" s="491"/>
      <c r="E426" s="491"/>
      <c r="F426" s="491"/>
      <c r="G426" s="4"/>
      <c r="H426" s="4"/>
      <c r="I426" s="4"/>
      <c r="J426" s="4"/>
      <c r="K426" s="4"/>
      <c r="L426" s="4"/>
    </row>
    <row r="427">
      <c r="A427" s="4"/>
      <c r="B427" s="4"/>
      <c r="C427" s="4"/>
      <c r="D427" s="491"/>
      <c r="E427" s="491"/>
      <c r="F427" s="491"/>
      <c r="G427" s="4"/>
      <c r="H427" s="4"/>
      <c r="I427" s="4"/>
      <c r="J427" s="4"/>
      <c r="K427" s="4"/>
      <c r="L427" s="4"/>
    </row>
    <row r="428">
      <c r="A428" s="4"/>
      <c r="B428" s="4"/>
      <c r="C428" s="4"/>
      <c r="D428" s="491"/>
      <c r="E428" s="491"/>
      <c r="F428" s="491"/>
      <c r="G428" s="4"/>
      <c r="H428" s="4"/>
      <c r="I428" s="4"/>
      <c r="J428" s="4"/>
      <c r="K428" s="4"/>
      <c r="L428" s="4"/>
    </row>
    <row r="429">
      <c r="A429" s="4"/>
      <c r="B429" s="4"/>
      <c r="C429" s="4"/>
      <c r="D429" s="491"/>
      <c r="E429" s="491"/>
      <c r="F429" s="491"/>
      <c r="G429" s="4"/>
      <c r="H429" s="4"/>
      <c r="I429" s="4"/>
      <c r="J429" s="4"/>
      <c r="K429" s="4"/>
      <c r="L429" s="4"/>
    </row>
    <row r="430">
      <c r="A430" s="4"/>
      <c r="B430" s="4"/>
      <c r="C430" s="4"/>
      <c r="D430" s="491"/>
      <c r="E430" s="491"/>
      <c r="F430" s="491"/>
      <c r="G430" s="4"/>
      <c r="H430" s="4"/>
      <c r="I430" s="4"/>
      <c r="J430" s="4"/>
      <c r="K430" s="4"/>
      <c r="L430" s="4"/>
    </row>
    <row r="431">
      <c r="A431" s="4"/>
      <c r="B431" s="4"/>
      <c r="C431" s="4"/>
      <c r="D431" s="491"/>
      <c r="E431" s="491"/>
      <c r="F431" s="491"/>
      <c r="G431" s="4"/>
      <c r="H431" s="4"/>
      <c r="I431" s="4"/>
      <c r="J431" s="4"/>
      <c r="K431" s="4"/>
      <c r="L431" s="4"/>
    </row>
    <row r="432">
      <c r="A432" s="4"/>
      <c r="B432" s="4"/>
      <c r="C432" s="4"/>
      <c r="D432" s="491"/>
      <c r="E432" s="491"/>
      <c r="F432" s="491"/>
      <c r="G432" s="4"/>
      <c r="H432" s="4"/>
      <c r="I432" s="4"/>
      <c r="J432" s="4"/>
      <c r="K432" s="4"/>
      <c r="L432" s="4"/>
    </row>
    <row r="433">
      <c r="A433" s="4"/>
      <c r="B433" s="4"/>
      <c r="C433" s="4"/>
      <c r="D433" s="491"/>
      <c r="E433" s="491"/>
      <c r="F433" s="491"/>
      <c r="G433" s="4"/>
      <c r="H433" s="4"/>
      <c r="I433" s="4"/>
      <c r="J433" s="4"/>
      <c r="K433" s="4"/>
      <c r="L433" s="4"/>
    </row>
    <row r="434">
      <c r="A434" s="4"/>
      <c r="B434" s="4"/>
      <c r="C434" s="4"/>
      <c r="D434" s="491"/>
      <c r="E434" s="491"/>
      <c r="F434" s="491"/>
      <c r="G434" s="4"/>
      <c r="H434" s="4"/>
      <c r="I434" s="4"/>
      <c r="J434" s="4"/>
      <c r="K434" s="4"/>
      <c r="L434" s="4"/>
    </row>
    <row r="435">
      <c r="A435" s="4"/>
      <c r="B435" s="4"/>
      <c r="C435" s="4"/>
      <c r="D435" s="491"/>
      <c r="E435" s="491"/>
      <c r="F435" s="491"/>
      <c r="G435" s="4"/>
      <c r="H435" s="4"/>
      <c r="I435" s="4"/>
      <c r="J435" s="4"/>
      <c r="K435" s="4"/>
      <c r="L435" s="4"/>
    </row>
    <row r="436">
      <c r="A436" s="4"/>
      <c r="B436" s="4"/>
      <c r="C436" s="4"/>
      <c r="D436" s="491"/>
      <c r="E436" s="491"/>
      <c r="F436" s="491"/>
      <c r="G436" s="4"/>
      <c r="H436" s="4"/>
      <c r="I436" s="4"/>
      <c r="J436" s="4"/>
      <c r="K436" s="4"/>
      <c r="L436" s="4"/>
    </row>
    <row r="437">
      <c r="A437" s="4"/>
      <c r="B437" s="4"/>
      <c r="C437" s="4"/>
      <c r="D437" s="491"/>
      <c r="E437" s="491"/>
      <c r="F437" s="491"/>
      <c r="G437" s="4"/>
      <c r="H437" s="4"/>
      <c r="I437" s="4"/>
      <c r="J437" s="4"/>
      <c r="K437" s="4"/>
      <c r="L437" s="4"/>
    </row>
    <row r="438">
      <c r="A438" s="4"/>
      <c r="B438" s="4"/>
      <c r="C438" s="4"/>
      <c r="D438" s="491"/>
      <c r="E438" s="491"/>
      <c r="F438" s="491"/>
      <c r="G438" s="4"/>
      <c r="H438" s="4"/>
      <c r="I438" s="4"/>
      <c r="J438" s="4"/>
      <c r="K438" s="4"/>
      <c r="L438" s="4"/>
    </row>
    <row r="439">
      <c r="A439" s="4"/>
      <c r="B439" s="4"/>
      <c r="C439" s="4"/>
      <c r="D439" s="491"/>
      <c r="E439" s="491"/>
      <c r="F439" s="491"/>
      <c r="G439" s="4"/>
      <c r="H439" s="4"/>
      <c r="I439" s="4"/>
      <c r="J439" s="4"/>
      <c r="K439" s="4"/>
      <c r="L439" s="4"/>
    </row>
    <row r="440">
      <c r="A440" s="4"/>
      <c r="B440" s="4"/>
      <c r="C440" s="4"/>
      <c r="D440" s="491"/>
      <c r="E440" s="491"/>
      <c r="F440" s="491"/>
      <c r="G440" s="4"/>
      <c r="H440" s="4"/>
      <c r="I440" s="4"/>
      <c r="J440" s="4"/>
      <c r="K440" s="4"/>
      <c r="L440" s="4"/>
    </row>
    <row r="441">
      <c r="A441" s="4"/>
      <c r="B441" s="4"/>
      <c r="C441" s="4"/>
      <c r="D441" s="491"/>
      <c r="E441" s="491"/>
      <c r="F441" s="491"/>
      <c r="G441" s="4"/>
      <c r="H441" s="4"/>
      <c r="I441" s="4"/>
      <c r="J441" s="4"/>
      <c r="K441" s="4"/>
      <c r="L441" s="4"/>
    </row>
    <row r="442">
      <c r="A442" s="4"/>
      <c r="B442" s="4"/>
      <c r="C442" s="4"/>
      <c r="D442" s="491"/>
      <c r="E442" s="491"/>
      <c r="F442" s="491"/>
      <c r="G442" s="4"/>
      <c r="H442" s="4"/>
      <c r="I442" s="4"/>
      <c r="J442" s="4"/>
      <c r="K442" s="4"/>
      <c r="L442" s="4"/>
    </row>
    <row r="443">
      <c r="A443" s="4"/>
      <c r="B443" s="4"/>
      <c r="C443" s="4"/>
      <c r="D443" s="491"/>
      <c r="E443" s="491"/>
      <c r="F443" s="491"/>
      <c r="G443" s="4"/>
      <c r="H443" s="4"/>
      <c r="I443" s="4"/>
      <c r="J443" s="4"/>
      <c r="K443" s="4"/>
      <c r="L443" s="4"/>
    </row>
    <row r="444">
      <c r="A444" s="4"/>
      <c r="B444" s="4"/>
      <c r="C444" s="4"/>
      <c r="D444" s="491"/>
      <c r="E444" s="491"/>
      <c r="F444" s="491"/>
      <c r="G444" s="4"/>
      <c r="H444" s="4"/>
      <c r="I444" s="4"/>
      <c r="J444" s="4"/>
      <c r="K444" s="4"/>
      <c r="L444" s="4"/>
    </row>
    <row r="445">
      <c r="A445" s="4"/>
      <c r="B445" s="4"/>
      <c r="C445" s="4"/>
      <c r="D445" s="491"/>
      <c r="E445" s="491"/>
      <c r="F445" s="491"/>
      <c r="G445" s="4"/>
      <c r="H445" s="4"/>
      <c r="I445" s="4"/>
      <c r="J445" s="4"/>
      <c r="K445" s="4"/>
      <c r="L445" s="4"/>
    </row>
    <row r="446">
      <c r="A446" s="4"/>
      <c r="B446" s="4"/>
      <c r="C446" s="4"/>
      <c r="D446" s="491"/>
      <c r="E446" s="491"/>
      <c r="F446" s="491"/>
      <c r="G446" s="4"/>
      <c r="H446" s="4"/>
      <c r="I446" s="4"/>
      <c r="J446" s="4"/>
      <c r="K446" s="4"/>
      <c r="L446" s="4"/>
    </row>
    <row r="447">
      <c r="A447" s="4"/>
      <c r="B447" s="4"/>
      <c r="C447" s="4"/>
      <c r="D447" s="491"/>
      <c r="E447" s="491"/>
      <c r="F447" s="491"/>
      <c r="G447" s="4"/>
      <c r="H447" s="4"/>
      <c r="I447" s="4"/>
      <c r="J447" s="4"/>
      <c r="K447" s="4"/>
      <c r="L447" s="4"/>
    </row>
    <row r="448">
      <c r="A448" s="4"/>
      <c r="B448" s="4"/>
      <c r="C448" s="4"/>
      <c r="D448" s="491"/>
      <c r="E448" s="491"/>
      <c r="F448" s="491"/>
      <c r="G448" s="4"/>
      <c r="H448" s="4"/>
      <c r="I448" s="4"/>
      <c r="J448" s="4"/>
      <c r="K448" s="4"/>
      <c r="L448" s="4"/>
    </row>
    <row r="449">
      <c r="A449" s="4"/>
      <c r="B449" s="4"/>
      <c r="C449" s="4"/>
      <c r="D449" s="491"/>
      <c r="E449" s="491"/>
      <c r="F449" s="491"/>
      <c r="G449" s="4"/>
      <c r="H449" s="4"/>
      <c r="I449" s="4"/>
      <c r="J449" s="4"/>
      <c r="K449" s="4"/>
      <c r="L449" s="4"/>
    </row>
    <row r="450">
      <c r="A450" s="4"/>
      <c r="B450" s="4"/>
      <c r="C450" s="4"/>
      <c r="D450" s="491"/>
      <c r="E450" s="491"/>
      <c r="F450" s="491"/>
      <c r="G450" s="4"/>
      <c r="H450" s="4"/>
      <c r="I450" s="4"/>
      <c r="J450" s="4"/>
      <c r="K450" s="4"/>
      <c r="L450" s="4"/>
    </row>
    <row r="451">
      <c r="A451" s="4"/>
      <c r="B451" s="4"/>
      <c r="C451" s="4"/>
      <c r="D451" s="491"/>
      <c r="E451" s="491"/>
      <c r="F451" s="491"/>
      <c r="G451" s="4"/>
      <c r="H451" s="4"/>
      <c r="I451" s="4"/>
      <c r="J451" s="4"/>
      <c r="K451" s="4"/>
      <c r="L451" s="4"/>
    </row>
    <row r="452">
      <c r="A452" s="4"/>
      <c r="B452" s="4"/>
      <c r="C452" s="4"/>
      <c r="D452" s="491"/>
      <c r="E452" s="491"/>
      <c r="F452" s="491"/>
      <c r="G452" s="4"/>
      <c r="H452" s="4"/>
      <c r="I452" s="4"/>
      <c r="J452" s="4"/>
      <c r="K452" s="4"/>
      <c r="L452" s="4"/>
    </row>
    <row r="453">
      <c r="A453" s="4"/>
      <c r="B453" s="4"/>
      <c r="C453" s="4"/>
      <c r="D453" s="491"/>
      <c r="E453" s="491"/>
      <c r="F453" s="491"/>
      <c r="G453" s="4"/>
      <c r="H453" s="4"/>
      <c r="I453" s="4"/>
      <c r="J453" s="4"/>
      <c r="K453" s="4"/>
      <c r="L453" s="4"/>
    </row>
    <row r="454">
      <c r="A454" s="4"/>
      <c r="B454" s="4"/>
      <c r="C454" s="4"/>
      <c r="D454" s="491"/>
      <c r="E454" s="491"/>
      <c r="F454" s="491"/>
      <c r="G454" s="4"/>
      <c r="H454" s="4"/>
      <c r="I454" s="4"/>
      <c r="J454" s="4"/>
      <c r="K454" s="4"/>
      <c r="L454" s="4"/>
    </row>
    <row r="455">
      <c r="A455" s="4"/>
      <c r="B455" s="4"/>
      <c r="C455" s="4"/>
      <c r="D455" s="491"/>
      <c r="E455" s="491"/>
      <c r="F455" s="491"/>
      <c r="G455" s="4"/>
      <c r="H455" s="4"/>
      <c r="I455" s="4"/>
      <c r="J455" s="4"/>
      <c r="K455" s="4"/>
      <c r="L455" s="4"/>
    </row>
    <row r="456">
      <c r="A456" s="4"/>
      <c r="B456" s="4"/>
      <c r="C456" s="4"/>
      <c r="D456" s="491"/>
      <c r="E456" s="491"/>
      <c r="F456" s="491"/>
      <c r="G456" s="4"/>
      <c r="H456" s="4"/>
      <c r="I456" s="4"/>
      <c r="J456" s="4"/>
      <c r="K456" s="4"/>
      <c r="L456" s="4"/>
    </row>
    <row r="457">
      <c r="A457" s="4"/>
      <c r="B457" s="4"/>
      <c r="C457" s="4"/>
      <c r="D457" s="491"/>
      <c r="E457" s="491"/>
      <c r="F457" s="491"/>
      <c r="G457" s="4"/>
      <c r="H457" s="4"/>
      <c r="I457" s="4"/>
      <c r="J457" s="4"/>
      <c r="K457" s="4"/>
      <c r="L457" s="4"/>
    </row>
    <row r="458">
      <c r="A458" s="4"/>
      <c r="B458" s="4"/>
      <c r="C458" s="4"/>
      <c r="D458" s="491"/>
      <c r="E458" s="491"/>
      <c r="F458" s="491"/>
      <c r="G458" s="4"/>
      <c r="H458" s="4"/>
      <c r="I458" s="4"/>
      <c r="J458" s="4"/>
      <c r="K458" s="4"/>
      <c r="L458" s="4"/>
    </row>
    <row r="459">
      <c r="A459" s="4"/>
      <c r="B459" s="4"/>
      <c r="C459" s="4"/>
      <c r="D459" s="491"/>
      <c r="E459" s="491"/>
      <c r="F459" s="491"/>
      <c r="G459" s="4"/>
      <c r="H459" s="4"/>
      <c r="I459" s="4"/>
      <c r="J459" s="4"/>
      <c r="K459" s="4"/>
      <c r="L459" s="4"/>
    </row>
    <row r="460">
      <c r="A460" s="4"/>
      <c r="B460" s="4"/>
      <c r="C460" s="4"/>
      <c r="D460" s="491"/>
      <c r="E460" s="491"/>
      <c r="F460" s="491"/>
      <c r="G460" s="4"/>
      <c r="H460" s="4"/>
      <c r="I460" s="4"/>
      <c r="J460" s="4"/>
      <c r="K460" s="4"/>
      <c r="L460" s="4"/>
    </row>
    <row r="461">
      <c r="A461" s="4"/>
      <c r="B461" s="4"/>
      <c r="C461" s="4"/>
      <c r="D461" s="491"/>
      <c r="E461" s="491"/>
      <c r="F461" s="491"/>
      <c r="G461" s="4"/>
      <c r="H461" s="4"/>
      <c r="I461" s="4"/>
      <c r="J461" s="4"/>
      <c r="K461" s="4"/>
      <c r="L461" s="4"/>
    </row>
    <row r="462">
      <c r="A462" s="4"/>
      <c r="B462" s="4"/>
      <c r="C462" s="4"/>
      <c r="D462" s="491"/>
      <c r="E462" s="491"/>
      <c r="F462" s="491"/>
      <c r="G462" s="4"/>
      <c r="H462" s="4"/>
      <c r="I462" s="4"/>
      <c r="J462" s="4"/>
      <c r="K462" s="4"/>
      <c r="L462" s="4"/>
    </row>
    <row r="463">
      <c r="A463" s="4"/>
      <c r="B463" s="4"/>
      <c r="C463" s="4"/>
      <c r="D463" s="491"/>
      <c r="E463" s="491"/>
      <c r="F463" s="491"/>
      <c r="G463" s="4"/>
      <c r="H463" s="4"/>
      <c r="I463" s="4"/>
      <c r="J463" s="4"/>
      <c r="K463" s="4"/>
      <c r="L463" s="4"/>
    </row>
    <row r="464">
      <c r="A464" s="4"/>
      <c r="B464" s="4"/>
      <c r="C464" s="4"/>
      <c r="D464" s="491"/>
      <c r="E464" s="491"/>
      <c r="F464" s="491"/>
      <c r="G464" s="4"/>
      <c r="H464" s="4"/>
      <c r="I464" s="4"/>
      <c r="J464" s="4"/>
      <c r="K464" s="4"/>
      <c r="L464" s="4"/>
    </row>
    <row r="465">
      <c r="A465" s="4"/>
      <c r="B465" s="4"/>
      <c r="C465" s="4"/>
      <c r="D465" s="491"/>
      <c r="E465" s="491"/>
      <c r="F465" s="491"/>
      <c r="G465" s="4"/>
      <c r="H465" s="4"/>
      <c r="I465" s="4"/>
      <c r="J465" s="4"/>
      <c r="K465" s="4"/>
      <c r="L465" s="4"/>
    </row>
    <row r="466">
      <c r="A466" s="4"/>
      <c r="B466" s="4"/>
      <c r="C466" s="4"/>
      <c r="D466" s="491"/>
      <c r="E466" s="491"/>
      <c r="F466" s="491"/>
      <c r="G466" s="4"/>
      <c r="H466" s="4"/>
      <c r="I466" s="4"/>
      <c r="J466" s="4"/>
      <c r="K466" s="4"/>
      <c r="L466" s="4"/>
    </row>
    <row r="467">
      <c r="A467" s="4"/>
      <c r="B467" s="4"/>
      <c r="C467" s="4"/>
      <c r="D467" s="491"/>
      <c r="E467" s="491"/>
      <c r="F467" s="491"/>
      <c r="G467" s="4"/>
      <c r="H467" s="4"/>
      <c r="I467" s="4"/>
      <c r="J467" s="4"/>
      <c r="K467" s="4"/>
      <c r="L467" s="4"/>
    </row>
    <row r="468">
      <c r="A468" s="4"/>
      <c r="B468" s="4"/>
      <c r="C468" s="4"/>
      <c r="D468" s="491"/>
      <c r="E468" s="491"/>
      <c r="F468" s="491"/>
      <c r="G468" s="4"/>
      <c r="H468" s="4"/>
      <c r="I468" s="4"/>
      <c r="J468" s="4"/>
      <c r="K468" s="4"/>
      <c r="L468" s="4"/>
    </row>
    <row r="469">
      <c r="A469" s="4"/>
      <c r="B469" s="4"/>
      <c r="C469" s="4"/>
      <c r="D469" s="491"/>
      <c r="E469" s="491"/>
      <c r="F469" s="491"/>
      <c r="G469" s="4"/>
      <c r="H469" s="4"/>
      <c r="I469" s="4"/>
      <c r="J469" s="4"/>
      <c r="K469" s="4"/>
      <c r="L469" s="4"/>
    </row>
    <row r="470">
      <c r="A470" s="4"/>
      <c r="B470" s="4"/>
      <c r="C470" s="4"/>
      <c r="D470" s="491"/>
      <c r="E470" s="491"/>
      <c r="F470" s="491"/>
      <c r="G470" s="4"/>
      <c r="H470" s="4"/>
      <c r="I470" s="4"/>
      <c r="J470" s="4"/>
      <c r="K470" s="4"/>
      <c r="L470" s="4"/>
    </row>
    <row r="471">
      <c r="A471" s="4"/>
      <c r="B471" s="4"/>
      <c r="C471" s="4"/>
      <c r="D471" s="491"/>
      <c r="E471" s="491"/>
      <c r="F471" s="491"/>
      <c r="G471" s="4"/>
      <c r="H471" s="4"/>
      <c r="I471" s="4"/>
      <c r="J471" s="4"/>
      <c r="K471" s="4"/>
      <c r="L471" s="4"/>
    </row>
    <row r="472">
      <c r="A472" s="4"/>
      <c r="B472" s="4"/>
      <c r="C472" s="4"/>
      <c r="D472" s="491"/>
      <c r="E472" s="491"/>
      <c r="F472" s="491"/>
      <c r="G472" s="4"/>
      <c r="H472" s="4"/>
      <c r="I472" s="4"/>
      <c r="J472" s="4"/>
      <c r="K472" s="4"/>
      <c r="L472" s="4"/>
    </row>
    <row r="473">
      <c r="A473" s="4"/>
      <c r="B473" s="4"/>
      <c r="C473" s="4"/>
      <c r="D473" s="491"/>
      <c r="E473" s="491"/>
      <c r="F473" s="491"/>
      <c r="G473" s="4"/>
      <c r="H473" s="4"/>
      <c r="I473" s="4"/>
      <c r="J473" s="4"/>
      <c r="K473" s="4"/>
      <c r="L473" s="4"/>
    </row>
    <row r="474">
      <c r="A474" s="4"/>
      <c r="B474" s="4"/>
      <c r="C474" s="4"/>
      <c r="D474" s="491"/>
      <c r="E474" s="491"/>
      <c r="F474" s="491"/>
      <c r="G474" s="4"/>
      <c r="H474" s="4"/>
      <c r="I474" s="4"/>
      <c r="J474" s="4"/>
      <c r="K474" s="4"/>
      <c r="L474" s="4"/>
    </row>
    <row r="475">
      <c r="A475" s="4"/>
      <c r="B475" s="4"/>
      <c r="C475" s="4"/>
      <c r="D475" s="491"/>
      <c r="E475" s="491"/>
      <c r="F475" s="491"/>
      <c r="G475" s="4"/>
      <c r="H475" s="4"/>
      <c r="I475" s="4"/>
      <c r="J475" s="4"/>
      <c r="K475" s="4"/>
      <c r="L475" s="4"/>
    </row>
    <row r="476">
      <c r="A476" s="4"/>
      <c r="B476" s="4"/>
      <c r="C476" s="4"/>
      <c r="D476" s="491"/>
      <c r="E476" s="491"/>
      <c r="F476" s="491"/>
      <c r="G476" s="4"/>
      <c r="H476" s="4"/>
      <c r="I476" s="4"/>
      <c r="J476" s="4"/>
      <c r="K476" s="4"/>
      <c r="L476" s="4"/>
    </row>
    <row r="477">
      <c r="A477" s="4"/>
      <c r="B477" s="4"/>
      <c r="C477" s="4"/>
      <c r="D477" s="491"/>
      <c r="E477" s="491"/>
      <c r="F477" s="491"/>
      <c r="G477" s="4"/>
      <c r="H477" s="4"/>
      <c r="I477" s="4"/>
      <c r="J477" s="4"/>
      <c r="K477" s="4"/>
      <c r="L477" s="4"/>
    </row>
    <row r="478">
      <c r="A478" s="4"/>
      <c r="B478" s="4"/>
      <c r="C478" s="4"/>
      <c r="D478" s="491"/>
      <c r="E478" s="491"/>
      <c r="F478" s="491"/>
      <c r="G478" s="4"/>
      <c r="H478" s="4"/>
      <c r="I478" s="4"/>
      <c r="J478" s="4"/>
      <c r="K478" s="4"/>
      <c r="L478" s="4"/>
    </row>
    <row r="479">
      <c r="A479" s="4"/>
      <c r="B479" s="4"/>
      <c r="C479" s="4"/>
      <c r="D479" s="491"/>
      <c r="E479" s="491"/>
      <c r="F479" s="491"/>
      <c r="G479" s="4"/>
      <c r="H479" s="4"/>
      <c r="I479" s="4"/>
      <c r="J479" s="4"/>
      <c r="K479" s="4"/>
      <c r="L479" s="4"/>
    </row>
    <row r="480">
      <c r="A480" s="4"/>
      <c r="B480" s="4"/>
      <c r="C480" s="4"/>
      <c r="D480" s="491"/>
      <c r="E480" s="491"/>
      <c r="F480" s="491"/>
      <c r="G480" s="4"/>
      <c r="H480" s="4"/>
      <c r="I480" s="4"/>
      <c r="J480" s="4"/>
      <c r="K480" s="4"/>
      <c r="L480" s="4"/>
    </row>
    <row r="481">
      <c r="A481" s="4"/>
      <c r="B481" s="4"/>
      <c r="C481" s="4"/>
      <c r="D481" s="491"/>
      <c r="E481" s="491"/>
      <c r="F481" s="491"/>
      <c r="G481" s="4"/>
      <c r="H481" s="4"/>
      <c r="I481" s="4"/>
      <c r="J481" s="4"/>
      <c r="K481" s="4"/>
      <c r="L481" s="4"/>
    </row>
    <row r="482">
      <c r="A482" s="4"/>
      <c r="B482" s="4"/>
      <c r="C482" s="4"/>
      <c r="D482" s="491"/>
      <c r="E482" s="491"/>
      <c r="F482" s="491"/>
      <c r="G482" s="4"/>
      <c r="H482" s="4"/>
      <c r="I482" s="4"/>
      <c r="J482" s="4"/>
      <c r="K482" s="4"/>
      <c r="L482" s="4"/>
    </row>
    <row r="483">
      <c r="A483" s="4"/>
      <c r="B483" s="4"/>
      <c r="C483" s="4"/>
      <c r="D483" s="491"/>
      <c r="E483" s="491"/>
      <c r="F483" s="491"/>
      <c r="G483" s="4"/>
      <c r="H483" s="4"/>
      <c r="I483" s="4"/>
      <c r="J483" s="4"/>
      <c r="K483" s="4"/>
      <c r="L483" s="4"/>
    </row>
    <row r="484">
      <c r="A484" s="4"/>
      <c r="B484" s="4"/>
      <c r="C484" s="4"/>
      <c r="D484" s="491"/>
      <c r="E484" s="491"/>
      <c r="F484" s="491"/>
      <c r="G484" s="4"/>
      <c r="H484" s="4"/>
      <c r="I484" s="4"/>
      <c r="J484" s="4"/>
      <c r="K484" s="4"/>
      <c r="L484" s="4"/>
    </row>
    <row r="485">
      <c r="A485" s="4"/>
      <c r="B485" s="4"/>
      <c r="C485" s="4"/>
      <c r="D485" s="491"/>
      <c r="E485" s="491"/>
      <c r="F485" s="491"/>
      <c r="G485" s="4"/>
      <c r="H485" s="4"/>
      <c r="I485" s="4"/>
      <c r="J485" s="4"/>
      <c r="K485" s="4"/>
      <c r="L485" s="4"/>
    </row>
    <row r="486">
      <c r="A486" s="4"/>
      <c r="B486" s="4"/>
      <c r="C486" s="4"/>
      <c r="D486" s="491"/>
      <c r="E486" s="491"/>
      <c r="F486" s="491"/>
      <c r="G486" s="4"/>
      <c r="H486" s="4"/>
      <c r="I486" s="4"/>
      <c r="J486" s="4"/>
      <c r="K486" s="4"/>
      <c r="L486" s="4"/>
    </row>
    <row r="487">
      <c r="A487" s="4"/>
      <c r="B487" s="4"/>
      <c r="C487" s="4"/>
      <c r="D487" s="491"/>
      <c r="E487" s="491"/>
      <c r="F487" s="491"/>
      <c r="G487" s="4"/>
      <c r="H487" s="4"/>
      <c r="I487" s="4"/>
      <c r="J487" s="4"/>
      <c r="K487" s="4"/>
      <c r="L487" s="4"/>
    </row>
    <row r="488">
      <c r="A488" s="4"/>
      <c r="B488" s="4"/>
      <c r="C488" s="4"/>
      <c r="D488" s="491"/>
      <c r="E488" s="491"/>
      <c r="F488" s="491"/>
      <c r="G488" s="4"/>
      <c r="H488" s="4"/>
      <c r="I488" s="4"/>
      <c r="J488" s="4"/>
      <c r="K488" s="4"/>
      <c r="L488" s="4"/>
    </row>
    <row r="489">
      <c r="A489" s="4"/>
      <c r="B489" s="4"/>
      <c r="C489" s="4"/>
      <c r="D489" s="491"/>
      <c r="E489" s="491"/>
      <c r="F489" s="491"/>
      <c r="G489" s="4"/>
      <c r="H489" s="4"/>
      <c r="I489" s="4"/>
      <c r="J489" s="4"/>
      <c r="K489" s="4"/>
      <c r="L489" s="4"/>
    </row>
    <row r="490">
      <c r="A490" s="4"/>
      <c r="B490" s="4"/>
      <c r="C490" s="4"/>
      <c r="D490" s="491"/>
      <c r="E490" s="491"/>
      <c r="F490" s="491"/>
      <c r="G490" s="4"/>
      <c r="H490" s="4"/>
      <c r="I490" s="4"/>
      <c r="J490" s="4"/>
      <c r="K490" s="4"/>
      <c r="L490" s="4"/>
    </row>
    <row r="491">
      <c r="A491" s="4"/>
      <c r="B491" s="4"/>
      <c r="C491" s="4"/>
      <c r="D491" s="491"/>
      <c r="E491" s="491"/>
      <c r="F491" s="491"/>
      <c r="G491" s="4"/>
      <c r="H491" s="4"/>
      <c r="I491" s="4"/>
      <c r="J491" s="4"/>
      <c r="K491" s="4"/>
      <c r="L491" s="4"/>
    </row>
    <row r="492">
      <c r="A492" s="4"/>
      <c r="B492" s="4"/>
      <c r="C492" s="4"/>
      <c r="D492" s="491"/>
      <c r="E492" s="491"/>
      <c r="F492" s="491"/>
      <c r="G492" s="4"/>
      <c r="H492" s="4"/>
      <c r="I492" s="4"/>
      <c r="J492" s="4"/>
      <c r="K492" s="4"/>
      <c r="L492" s="4"/>
    </row>
    <row r="493">
      <c r="A493" s="4"/>
      <c r="B493" s="4"/>
      <c r="C493" s="4"/>
      <c r="D493" s="491"/>
      <c r="E493" s="491"/>
      <c r="F493" s="491"/>
      <c r="G493" s="4"/>
      <c r="H493" s="4"/>
      <c r="I493" s="4"/>
      <c r="J493" s="4"/>
      <c r="K493" s="4"/>
      <c r="L493" s="4"/>
    </row>
    <row r="494">
      <c r="A494" s="4"/>
      <c r="B494" s="4"/>
      <c r="C494" s="4"/>
      <c r="D494" s="491"/>
      <c r="E494" s="491"/>
      <c r="F494" s="491"/>
      <c r="G494" s="4"/>
      <c r="H494" s="4"/>
      <c r="I494" s="4"/>
      <c r="J494" s="4"/>
      <c r="K494" s="4"/>
      <c r="L494" s="4"/>
    </row>
    <row r="495">
      <c r="A495" s="4"/>
      <c r="B495" s="4"/>
      <c r="C495" s="4"/>
      <c r="D495" s="491"/>
      <c r="E495" s="491"/>
      <c r="F495" s="491"/>
      <c r="G495" s="4"/>
      <c r="H495" s="4"/>
      <c r="I495" s="4"/>
      <c r="J495" s="4"/>
      <c r="K495" s="4"/>
      <c r="L495" s="4"/>
    </row>
    <row r="496">
      <c r="A496" s="4"/>
      <c r="B496" s="4"/>
      <c r="C496" s="4"/>
      <c r="D496" s="491"/>
      <c r="E496" s="491"/>
      <c r="F496" s="491"/>
      <c r="G496" s="4"/>
      <c r="H496" s="4"/>
      <c r="I496" s="4"/>
      <c r="J496" s="4"/>
      <c r="K496" s="4"/>
      <c r="L496" s="4"/>
    </row>
    <row r="497">
      <c r="A497" s="4"/>
      <c r="B497" s="4"/>
      <c r="C497" s="4"/>
      <c r="D497" s="491"/>
      <c r="E497" s="491"/>
      <c r="F497" s="491"/>
      <c r="G497" s="4"/>
      <c r="H497" s="4"/>
      <c r="I497" s="4"/>
      <c r="J497" s="4"/>
      <c r="K497" s="4"/>
      <c r="L497" s="4"/>
    </row>
    <row r="498">
      <c r="A498" s="4"/>
      <c r="B498" s="4"/>
      <c r="C498" s="4"/>
      <c r="D498" s="491"/>
      <c r="E498" s="491"/>
      <c r="F498" s="491"/>
      <c r="G498" s="4"/>
      <c r="H498" s="4"/>
      <c r="I498" s="4"/>
      <c r="J498" s="4"/>
      <c r="K498" s="4"/>
      <c r="L498" s="4"/>
    </row>
    <row r="499">
      <c r="A499" s="4"/>
      <c r="B499" s="4"/>
      <c r="C499" s="4"/>
      <c r="D499" s="491"/>
      <c r="E499" s="491"/>
      <c r="F499" s="491"/>
      <c r="G499" s="4"/>
      <c r="H499" s="4"/>
      <c r="I499" s="4"/>
      <c r="J499" s="4"/>
      <c r="K499" s="4"/>
      <c r="L499" s="4"/>
    </row>
    <row r="500">
      <c r="A500" s="4"/>
      <c r="B500" s="4"/>
      <c r="C500" s="4"/>
      <c r="D500" s="491"/>
      <c r="E500" s="491"/>
      <c r="F500" s="491"/>
      <c r="G500" s="4"/>
      <c r="H500" s="4"/>
      <c r="I500" s="4"/>
      <c r="J500" s="4"/>
      <c r="K500" s="4"/>
      <c r="L500" s="4"/>
    </row>
    <row r="501">
      <c r="A501" s="4"/>
      <c r="B501" s="4"/>
      <c r="C501" s="4"/>
      <c r="D501" s="491"/>
      <c r="E501" s="491"/>
      <c r="F501" s="491"/>
      <c r="G501" s="4"/>
      <c r="H501" s="4"/>
      <c r="I501" s="4"/>
      <c r="J501" s="4"/>
      <c r="K501" s="4"/>
      <c r="L501" s="4"/>
    </row>
    <row r="502">
      <c r="A502" s="4"/>
      <c r="B502" s="4"/>
      <c r="C502" s="4"/>
      <c r="D502" s="491"/>
      <c r="E502" s="491"/>
      <c r="F502" s="491"/>
      <c r="G502" s="4"/>
      <c r="H502" s="4"/>
      <c r="I502" s="4"/>
      <c r="J502" s="4"/>
      <c r="K502" s="4"/>
      <c r="L502" s="4"/>
    </row>
    <row r="503">
      <c r="A503" s="4"/>
      <c r="B503" s="4"/>
      <c r="C503" s="4"/>
      <c r="D503" s="491"/>
      <c r="E503" s="491"/>
      <c r="F503" s="491"/>
      <c r="G503" s="4"/>
      <c r="H503" s="4"/>
      <c r="I503" s="4"/>
      <c r="J503" s="4"/>
      <c r="K503" s="4"/>
      <c r="L503" s="4"/>
    </row>
    <row r="504">
      <c r="A504" s="4"/>
      <c r="B504" s="4"/>
      <c r="C504" s="4"/>
      <c r="D504" s="491"/>
      <c r="E504" s="491"/>
      <c r="F504" s="491"/>
      <c r="G504" s="4"/>
      <c r="H504" s="4"/>
      <c r="I504" s="4"/>
      <c r="J504" s="4"/>
      <c r="K504" s="4"/>
      <c r="L504" s="4"/>
    </row>
    <row r="505">
      <c r="A505" s="4"/>
      <c r="B505" s="4"/>
      <c r="C505" s="4"/>
      <c r="D505" s="491"/>
      <c r="E505" s="491"/>
      <c r="F505" s="491"/>
      <c r="G505" s="4"/>
      <c r="H505" s="4"/>
      <c r="I505" s="4"/>
      <c r="J505" s="4"/>
      <c r="K505" s="4"/>
      <c r="L505" s="4"/>
    </row>
    <row r="506">
      <c r="A506" s="4"/>
      <c r="B506" s="4"/>
      <c r="C506" s="4"/>
      <c r="D506" s="491"/>
      <c r="E506" s="491"/>
      <c r="F506" s="491"/>
      <c r="G506" s="4"/>
      <c r="H506" s="4"/>
      <c r="I506" s="4"/>
      <c r="J506" s="4"/>
      <c r="K506" s="4"/>
      <c r="L506" s="4"/>
    </row>
    <row r="507">
      <c r="A507" s="4"/>
      <c r="B507" s="4"/>
      <c r="C507" s="4"/>
      <c r="D507" s="491"/>
      <c r="E507" s="491"/>
      <c r="F507" s="491"/>
      <c r="G507" s="4"/>
      <c r="H507" s="4"/>
      <c r="I507" s="4"/>
      <c r="J507" s="4"/>
      <c r="K507" s="4"/>
      <c r="L507" s="4"/>
    </row>
    <row r="508">
      <c r="A508" s="4"/>
      <c r="B508" s="4"/>
      <c r="C508" s="4"/>
      <c r="D508" s="491"/>
      <c r="E508" s="491"/>
      <c r="F508" s="491"/>
      <c r="G508" s="4"/>
      <c r="H508" s="4"/>
      <c r="I508" s="4"/>
      <c r="J508" s="4"/>
      <c r="K508" s="4"/>
      <c r="L508" s="4"/>
    </row>
    <row r="509">
      <c r="A509" s="4"/>
      <c r="B509" s="4"/>
      <c r="C509" s="4"/>
      <c r="D509" s="491"/>
      <c r="E509" s="491"/>
      <c r="F509" s="491"/>
      <c r="G509" s="4"/>
      <c r="H509" s="4"/>
      <c r="I509" s="4"/>
      <c r="J509" s="4"/>
      <c r="K509" s="4"/>
      <c r="L509" s="4"/>
    </row>
    <row r="510">
      <c r="A510" s="4"/>
      <c r="B510" s="4"/>
      <c r="C510" s="4"/>
      <c r="D510" s="491"/>
      <c r="E510" s="491"/>
      <c r="F510" s="491"/>
      <c r="G510" s="4"/>
      <c r="H510" s="4"/>
      <c r="I510" s="4"/>
      <c r="J510" s="4"/>
      <c r="K510" s="4"/>
      <c r="L510" s="4"/>
    </row>
    <row r="511">
      <c r="A511" s="4"/>
      <c r="B511" s="4"/>
      <c r="C511" s="4"/>
      <c r="D511" s="491"/>
      <c r="E511" s="491"/>
      <c r="F511" s="491"/>
      <c r="G511" s="4"/>
      <c r="H511" s="4"/>
      <c r="I511" s="4"/>
      <c r="J511" s="4"/>
      <c r="K511" s="4"/>
      <c r="L511" s="4"/>
    </row>
    <row r="512">
      <c r="A512" s="4"/>
      <c r="B512" s="4"/>
      <c r="C512" s="4"/>
      <c r="D512" s="491"/>
      <c r="E512" s="491"/>
      <c r="F512" s="491"/>
      <c r="G512" s="4"/>
      <c r="H512" s="4"/>
      <c r="I512" s="4"/>
      <c r="J512" s="4"/>
      <c r="K512" s="4"/>
      <c r="L512" s="4"/>
    </row>
    <row r="513">
      <c r="A513" s="4"/>
      <c r="B513" s="4"/>
      <c r="C513" s="4"/>
      <c r="D513" s="491"/>
      <c r="E513" s="491"/>
      <c r="F513" s="491"/>
      <c r="G513" s="4"/>
      <c r="H513" s="4"/>
      <c r="I513" s="4"/>
      <c r="J513" s="4"/>
      <c r="K513" s="4"/>
      <c r="L513" s="4"/>
    </row>
    <row r="514">
      <c r="A514" s="4"/>
      <c r="B514" s="4"/>
      <c r="C514" s="4"/>
      <c r="D514" s="491"/>
      <c r="E514" s="491"/>
      <c r="F514" s="491"/>
      <c r="G514" s="4"/>
      <c r="H514" s="4"/>
      <c r="I514" s="4"/>
      <c r="J514" s="4"/>
      <c r="K514" s="4"/>
      <c r="L514" s="4"/>
    </row>
    <row r="515">
      <c r="A515" s="4"/>
      <c r="B515" s="4"/>
      <c r="C515" s="4"/>
      <c r="D515" s="491"/>
      <c r="E515" s="491"/>
      <c r="F515" s="491"/>
      <c r="G515" s="4"/>
      <c r="H515" s="4"/>
      <c r="I515" s="4"/>
      <c r="J515" s="4"/>
      <c r="K515" s="4"/>
      <c r="L515" s="4"/>
    </row>
    <row r="516">
      <c r="A516" s="4"/>
      <c r="B516" s="4"/>
      <c r="C516" s="4"/>
      <c r="D516" s="491"/>
      <c r="E516" s="491"/>
      <c r="F516" s="491"/>
      <c r="G516" s="4"/>
      <c r="H516" s="4"/>
      <c r="I516" s="4"/>
      <c r="J516" s="4"/>
      <c r="K516" s="4"/>
      <c r="L516" s="4"/>
    </row>
    <row r="517">
      <c r="A517" s="4"/>
      <c r="B517" s="4"/>
      <c r="C517" s="4"/>
      <c r="D517" s="491"/>
      <c r="E517" s="491"/>
      <c r="F517" s="491"/>
      <c r="G517" s="4"/>
      <c r="H517" s="4"/>
      <c r="I517" s="4"/>
      <c r="J517" s="4"/>
      <c r="K517" s="4"/>
      <c r="L517" s="4"/>
    </row>
    <row r="518">
      <c r="A518" s="4"/>
      <c r="B518" s="4"/>
      <c r="C518" s="4"/>
      <c r="D518" s="491"/>
      <c r="E518" s="491"/>
      <c r="F518" s="491"/>
      <c r="G518" s="4"/>
      <c r="H518" s="4"/>
      <c r="I518" s="4"/>
      <c r="J518" s="4"/>
      <c r="K518" s="4"/>
      <c r="L518" s="4"/>
    </row>
    <row r="519">
      <c r="A519" s="4"/>
      <c r="B519" s="4"/>
      <c r="C519" s="4"/>
      <c r="D519" s="491"/>
      <c r="E519" s="491"/>
      <c r="F519" s="491"/>
      <c r="G519" s="4"/>
      <c r="H519" s="4"/>
      <c r="I519" s="4"/>
      <c r="J519" s="4"/>
      <c r="K519" s="4"/>
      <c r="L519" s="4"/>
    </row>
    <row r="520">
      <c r="A520" s="4"/>
      <c r="B520" s="4"/>
      <c r="C520" s="4"/>
      <c r="D520" s="491"/>
      <c r="E520" s="491"/>
      <c r="F520" s="491"/>
      <c r="G520" s="4"/>
      <c r="H520" s="4"/>
      <c r="I520" s="4"/>
      <c r="J520" s="4"/>
      <c r="K520" s="4"/>
      <c r="L520" s="4"/>
    </row>
    <row r="521">
      <c r="A521" s="4"/>
      <c r="B521" s="4"/>
      <c r="C521" s="4"/>
      <c r="D521" s="491"/>
      <c r="E521" s="491"/>
      <c r="F521" s="491"/>
      <c r="G521" s="4"/>
      <c r="H521" s="4"/>
      <c r="I521" s="4"/>
      <c r="J521" s="4"/>
      <c r="K521" s="4"/>
      <c r="L521" s="4"/>
    </row>
    <row r="522">
      <c r="A522" s="4"/>
      <c r="B522" s="4"/>
      <c r="C522" s="4"/>
      <c r="D522" s="491"/>
      <c r="E522" s="491"/>
      <c r="F522" s="491"/>
      <c r="G522" s="4"/>
      <c r="H522" s="4"/>
      <c r="I522" s="4"/>
      <c r="J522" s="4"/>
      <c r="K522" s="4"/>
      <c r="L522" s="4"/>
    </row>
    <row r="523">
      <c r="A523" s="4"/>
      <c r="B523" s="4"/>
      <c r="C523" s="4"/>
      <c r="D523" s="491"/>
      <c r="E523" s="491"/>
      <c r="F523" s="491"/>
      <c r="G523" s="4"/>
      <c r="H523" s="4"/>
      <c r="I523" s="4"/>
      <c r="J523" s="4"/>
      <c r="K523" s="4"/>
      <c r="L523" s="4"/>
    </row>
    <row r="524">
      <c r="A524" s="4"/>
      <c r="B524" s="4"/>
      <c r="C524" s="4"/>
      <c r="D524" s="491"/>
      <c r="E524" s="491"/>
      <c r="F524" s="491"/>
      <c r="G524" s="4"/>
      <c r="H524" s="4"/>
      <c r="I524" s="4"/>
      <c r="J524" s="4"/>
      <c r="K524" s="4"/>
      <c r="L524" s="4"/>
    </row>
    <row r="525">
      <c r="A525" s="4"/>
      <c r="B525" s="4"/>
      <c r="C525" s="4"/>
      <c r="D525" s="491"/>
      <c r="E525" s="491"/>
      <c r="F525" s="491"/>
      <c r="G525" s="4"/>
      <c r="H525" s="4"/>
      <c r="I525" s="4"/>
      <c r="J525" s="4"/>
      <c r="K525" s="4"/>
      <c r="L525" s="4"/>
    </row>
    <row r="526">
      <c r="A526" s="4"/>
      <c r="B526" s="4"/>
      <c r="C526" s="4"/>
      <c r="D526" s="491"/>
      <c r="E526" s="491"/>
      <c r="F526" s="491"/>
      <c r="G526" s="4"/>
      <c r="H526" s="4"/>
      <c r="I526" s="4"/>
      <c r="J526" s="4"/>
      <c r="K526" s="4"/>
      <c r="L526" s="4"/>
    </row>
    <row r="527">
      <c r="A527" s="4"/>
      <c r="B527" s="4"/>
      <c r="C527" s="4"/>
      <c r="D527" s="491"/>
      <c r="E527" s="491"/>
      <c r="F527" s="491"/>
      <c r="G527" s="4"/>
      <c r="H527" s="4"/>
      <c r="I527" s="4"/>
      <c r="J527" s="4"/>
      <c r="K527" s="4"/>
      <c r="L527" s="4"/>
    </row>
    <row r="528">
      <c r="A528" s="4"/>
      <c r="B528" s="4"/>
      <c r="C528" s="4"/>
      <c r="D528" s="491"/>
      <c r="E528" s="491"/>
      <c r="F528" s="491"/>
      <c r="G528" s="4"/>
      <c r="H528" s="4"/>
      <c r="I528" s="4"/>
      <c r="J528" s="4"/>
      <c r="K528" s="4"/>
      <c r="L528" s="4"/>
    </row>
    <row r="529">
      <c r="A529" s="4"/>
      <c r="B529" s="4"/>
      <c r="C529" s="4"/>
      <c r="D529" s="491"/>
      <c r="E529" s="491"/>
      <c r="F529" s="491"/>
      <c r="G529" s="4"/>
      <c r="H529" s="4"/>
      <c r="I529" s="4"/>
      <c r="J529" s="4"/>
      <c r="K529" s="4"/>
      <c r="L529" s="4"/>
    </row>
    <row r="530">
      <c r="A530" s="4"/>
      <c r="B530" s="4"/>
      <c r="C530" s="4"/>
      <c r="D530" s="491"/>
      <c r="E530" s="491"/>
      <c r="F530" s="491"/>
      <c r="G530" s="4"/>
      <c r="H530" s="4"/>
      <c r="I530" s="4"/>
      <c r="J530" s="4"/>
      <c r="K530" s="4"/>
      <c r="L530" s="4"/>
    </row>
    <row r="531">
      <c r="A531" s="4"/>
      <c r="B531" s="4"/>
      <c r="C531" s="4"/>
      <c r="D531" s="491"/>
      <c r="E531" s="491"/>
      <c r="F531" s="491"/>
      <c r="G531" s="4"/>
      <c r="H531" s="4"/>
      <c r="I531" s="4"/>
      <c r="J531" s="4"/>
      <c r="K531" s="4"/>
      <c r="L531" s="4"/>
    </row>
    <row r="532">
      <c r="A532" s="4"/>
      <c r="B532" s="4"/>
      <c r="C532" s="4"/>
      <c r="D532" s="491"/>
      <c r="E532" s="491"/>
      <c r="F532" s="491"/>
      <c r="G532" s="4"/>
      <c r="H532" s="4"/>
      <c r="I532" s="4"/>
      <c r="J532" s="4"/>
      <c r="K532" s="4"/>
      <c r="L532" s="4"/>
    </row>
    <row r="533">
      <c r="A533" s="4"/>
      <c r="B533" s="4"/>
      <c r="C533" s="4"/>
      <c r="D533" s="491"/>
      <c r="E533" s="491"/>
      <c r="F533" s="491"/>
      <c r="G533" s="4"/>
      <c r="H533" s="4"/>
      <c r="I533" s="4"/>
      <c r="J533" s="4"/>
      <c r="K533" s="4"/>
      <c r="L533" s="4"/>
    </row>
    <row r="534">
      <c r="A534" s="4"/>
      <c r="B534" s="4"/>
      <c r="C534" s="4"/>
      <c r="D534" s="491"/>
      <c r="E534" s="491"/>
      <c r="F534" s="491"/>
      <c r="G534" s="4"/>
      <c r="H534" s="4"/>
      <c r="I534" s="4"/>
      <c r="J534" s="4"/>
      <c r="K534" s="4"/>
      <c r="L534" s="4"/>
    </row>
    <row r="535">
      <c r="A535" s="4"/>
      <c r="B535" s="4"/>
      <c r="C535" s="4"/>
      <c r="D535" s="491"/>
      <c r="E535" s="491"/>
      <c r="F535" s="491"/>
      <c r="G535" s="4"/>
      <c r="H535" s="4"/>
      <c r="I535" s="4"/>
      <c r="J535" s="4"/>
      <c r="K535" s="4"/>
      <c r="L535" s="4"/>
    </row>
    <row r="536">
      <c r="A536" s="4"/>
      <c r="B536" s="4"/>
      <c r="C536" s="4"/>
      <c r="D536" s="491"/>
      <c r="E536" s="491"/>
      <c r="F536" s="491"/>
      <c r="G536" s="4"/>
      <c r="H536" s="4"/>
      <c r="I536" s="4"/>
      <c r="J536" s="4"/>
      <c r="K536" s="4"/>
      <c r="L536" s="4"/>
    </row>
    <row r="537">
      <c r="A537" s="4"/>
      <c r="B537" s="4"/>
      <c r="C537" s="4"/>
      <c r="D537" s="491"/>
      <c r="E537" s="491"/>
      <c r="F537" s="491"/>
      <c r="G537" s="4"/>
      <c r="H537" s="4"/>
      <c r="I537" s="4"/>
      <c r="J537" s="4"/>
      <c r="K537" s="4"/>
      <c r="L537" s="4"/>
    </row>
    <row r="538">
      <c r="A538" s="4"/>
      <c r="B538" s="4"/>
      <c r="C538" s="4"/>
      <c r="D538" s="491"/>
      <c r="E538" s="491"/>
      <c r="F538" s="491"/>
      <c r="G538" s="4"/>
      <c r="H538" s="4"/>
      <c r="I538" s="4"/>
      <c r="J538" s="4"/>
      <c r="K538" s="4"/>
      <c r="L538" s="4"/>
    </row>
    <row r="539">
      <c r="A539" s="4"/>
      <c r="B539" s="4"/>
      <c r="C539" s="4"/>
      <c r="D539" s="491"/>
      <c r="E539" s="491"/>
      <c r="F539" s="491"/>
      <c r="G539" s="4"/>
      <c r="H539" s="4"/>
      <c r="I539" s="4"/>
      <c r="J539" s="4"/>
      <c r="K539" s="4"/>
      <c r="L539" s="4"/>
    </row>
    <row r="540">
      <c r="A540" s="4"/>
      <c r="B540" s="4"/>
      <c r="C540" s="4"/>
      <c r="D540" s="491"/>
      <c r="E540" s="491"/>
      <c r="F540" s="491"/>
      <c r="G540" s="4"/>
      <c r="H540" s="4"/>
      <c r="I540" s="4"/>
      <c r="J540" s="4"/>
      <c r="K540" s="4"/>
      <c r="L540" s="4"/>
    </row>
    <row r="541">
      <c r="A541" s="4"/>
      <c r="B541" s="4"/>
      <c r="C541" s="4"/>
      <c r="D541" s="491"/>
      <c r="E541" s="491"/>
      <c r="F541" s="491"/>
      <c r="G541" s="4"/>
      <c r="H541" s="4"/>
      <c r="I541" s="4"/>
      <c r="J541" s="4"/>
      <c r="K541" s="4"/>
      <c r="L541" s="4"/>
    </row>
    <row r="542">
      <c r="A542" s="4"/>
      <c r="B542" s="4"/>
      <c r="C542" s="4"/>
      <c r="D542" s="491"/>
      <c r="E542" s="491"/>
      <c r="F542" s="491"/>
      <c r="G542" s="4"/>
      <c r="H542" s="4"/>
      <c r="I542" s="4"/>
      <c r="J542" s="4"/>
      <c r="K542" s="4"/>
      <c r="L542" s="4"/>
    </row>
    <row r="543">
      <c r="A543" s="4"/>
      <c r="B543" s="4"/>
      <c r="C543" s="4"/>
      <c r="D543" s="491"/>
      <c r="E543" s="491"/>
      <c r="F543" s="491"/>
      <c r="G543" s="4"/>
      <c r="H543" s="4"/>
      <c r="I543" s="4"/>
      <c r="J543" s="4"/>
      <c r="K543" s="4"/>
      <c r="L543" s="4"/>
    </row>
    <row r="544">
      <c r="A544" s="4"/>
      <c r="B544" s="4"/>
      <c r="C544" s="4"/>
      <c r="D544" s="491"/>
      <c r="E544" s="491"/>
      <c r="F544" s="491"/>
      <c r="G544" s="4"/>
      <c r="H544" s="4"/>
      <c r="I544" s="4"/>
      <c r="J544" s="4"/>
      <c r="K544" s="4"/>
      <c r="L544" s="4"/>
    </row>
    <row r="545">
      <c r="A545" s="4"/>
      <c r="B545" s="4"/>
      <c r="C545" s="4"/>
      <c r="D545" s="491"/>
      <c r="E545" s="491"/>
      <c r="F545" s="491"/>
      <c r="G545" s="4"/>
      <c r="H545" s="4"/>
      <c r="I545" s="4"/>
      <c r="J545" s="4"/>
      <c r="K545" s="4"/>
      <c r="L545" s="4"/>
    </row>
    <row r="546">
      <c r="A546" s="4"/>
      <c r="B546" s="4"/>
      <c r="C546" s="4"/>
      <c r="D546" s="491"/>
      <c r="E546" s="491"/>
      <c r="F546" s="491"/>
      <c r="G546" s="4"/>
      <c r="H546" s="4"/>
      <c r="I546" s="4"/>
      <c r="J546" s="4"/>
      <c r="K546" s="4"/>
      <c r="L546" s="4"/>
    </row>
    <row r="547">
      <c r="A547" s="4"/>
      <c r="B547" s="4"/>
      <c r="C547" s="4"/>
      <c r="D547" s="491"/>
      <c r="E547" s="491"/>
      <c r="F547" s="491"/>
      <c r="G547" s="4"/>
      <c r="H547" s="4"/>
      <c r="I547" s="4"/>
      <c r="J547" s="4"/>
      <c r="K547" s="4"/>
      <c r="L547" s="4"/>
    </row>
    <row r="548">
      <c r="A548" s="4"/>
      <c r="B548" s="4"/>
      <c r="C548" s="4"/>
      <c r="D548" s="491"/>
      <c r="E548" s="491"/>
      <c r="F548" s="491"/>
      <c r="G548" s="4"/>
      <c r="H548" s="4"/>
      <c r="I548" s="4"/>
      <c r="J548" s="4"/>
      <c r="K548" s="4"/>
      <c r="L548" s="4"/>
    </row>
    <row r="549">
      <c r="A549" s="4"/>
      <c r="B549" s="4"/>
      <c r="C549" s="4"/>
      <c r="D549" s="491"/>
      <c r="E549" s="491"/>
      <c r="F549" s="491"/>
      <c r="G549" s="4"/>
      <c r="H549" s="4"/>
      <c r="I549" s="4"/>
      <c r="J549" s="4"/>
      <c r="K549" s="4"/>
      <c r="L549" s="4"/>
    </row>
    <row r="550">
      <c r="A550" s="4"/>
      <c r="B550" s="4"/>
      <c r="C550" s="4"/>
      <c r="D550" s="491"/>
      <c r="E550" s="491"/>
      <c r="F550" s="491"/>
      <c r="G550" s="4"/>
      <c r="H550" s="4"/>
      <c r="I550" s="4"/>
      <c r="J550" s="4"/>
      <c r="K550" s="4"/>
      <c r="L550" s="4"/>
    </row>
    <row r="551">
      <c r="A551" s="4"/>
      <c r="B551" s="4"/>
      <c r="C551" s="4"/>
      <c r="D551" s="491"/>
      <c r="E551" s="491"/>
      <c r="F551" s="491"/>
      <c r="G551" s="4"/>
      <c r="H551" s="4"/>
      <c r="I551" s="4"/>
      <c r="J551" s="4"/>
      <c r="K551" s="4"/>
      <c r="L551" s="4"/>
    </row>
    <row r="552">
      <c r="A552" s="4"/>
      <c r="B552" s="4"/>
      <c r="C552" s="4"/>
      <c r="D552" s="491"/>
      <c r="E552" s="491"/>
      <c r="F552" s="491"/>
      <c r="G552" s="4"/>
      <c r="H552" s="4"/>
      <c r="I552" s="4"/>
      <c r="J552" s="4"/>
      <c r="K552" s="4"/>
      <c r="L552" s="4"/>
    </row>
    <row r="553">
      <c r="A553" s="4"/>
      <c r="B553" s="4"/>
      <c r="C553" s="4"/>
      <c r="D553" s="491"/>
      <c r="E553" s="491"/>
      <c r="F553" s="491"/>
      <c r="G553" s="4"/>
      <c r="H553" s="4"/>
      <c r="I553" s="4"/>
      <c r="J553" s="4"/>
      <c r="K553" s="4"/>
      <c r="L553" s="4"/>
    </row>
    <row r="554">
      <c r="A554" s="4"/>
      <c r="B554" s="4"/>
      <c r="C554" s="4"/>
      <c r="D554" s="491"/>
      <c r="E554" s="491"/>
      <c r="F554" s="491"/>
      <c r="G554" s="4"/>
      <c r="H554" s="4"/>
      <c r="I554" s="4"/>
      <c r="J554" s="4"/>
      <c r="K554" s="4"/>
      <c r="L554" s="4"/>
    </row>
    <row r="555">
      <c r="A555" s="4"/>
      <c r="B555" s="4"/>
      <c r="C555" s="4"/>
      <c r="D555" s="491"/>
      <c r="E555" s="491"/>
      <c r="F555" s="491"/>
      <c r="G555" s="4"/>
      <c r="H555" s="4"/>
      <c r="I555" s="4"/>
      <c r="J555" s="4"/>
      <c r="K555" s="4"/>
      <c r="L555" s="4"/>
    </row>
    <row r="556">
      <c r="A556" s="4"/>
      <c r="B556" s="4"/>
      <c r="C556" s="4"/>
      <c r="D556" s="491"/>
      <c r="E556" s="491"/>
      <c r="F556" s="491"/>
      <c r="G556" s="4"/>
      <c r="H556" s="4"/>
      <c r="I556" s="4"/>
      <c r="J556" s="4"/>
      <c r="K556" s="4"/>
      <c r="L556" s="4"/>
    </row>
    <row r="557">
      <c r="A557" s="4"/>
      <c r="B557" s="4"/>
      <c r="C557" s="4"/>
      <c r="D557" s="491"/>
      <c r="E557" s="491"/>
      <c r="F557" s="491"/>
      <c r="G557" s="4"/>
      <c r="H557" s="4"/>
      <c r="I557" s="4"/>
      <c r="J557" s="4"/>
      <c r="K557" s="4"/>
      <c r="L557" s="4"/>
    </row>
    <row r="558">
      <c r="A558" s="4"/>
      <c r="B558" s="4"/>
      <c r="C558" s="4"/>
      <c r="D558" s="491"/>
      <c r="E558" s="491"/>
      <c r="F558" s="491"/>
      <c r="G558" s="4"/>
      <c r="H558" s="4"/>
      <c r="I558" s="4"/>
      <c r="J558" s="4"/>
      <c r="K558" s="4"/>
      <c r="L558" s="4"/>
    </row>
    <row r="559">
      <c r="A559" s="4"/>
      <c r="B559" s="4"/>
      <c r="C559" s="4"/>
      <c r="D559" s="491"/>
      <c r="E559" s="491"/>
      <c r="F559" s="491"/>
      <c r="G559" s="4"/>
      <c r="H559" s="4"/>
      <c r="I559" s="4"/>
      <c r="J559" s="4"/>
      <c r="K559" s="4"/>
      <c r="L559" s="4"/>
    </row>
    <row r="560">
      <c r="A560" s="4"/>
      <c r="B560" s="4"/>
      <c r="C560" s="4"/>
      <c r="D560" s="491"/>
      <c r="E560" s="491"/>
      <c r="F560" s="491"/>
      <c r="G560" s="4"/>
      <c r="H560" s="4"/>
      <c r="I560" s="4"/>
      <c r="J560" s="4"/>
      <c r="K560" s="4"/>
      <c r="L560" s="4"/>
    </row>
    <row r="561">
      <c r="A561" s="4"/>
      <c r="B561" s="4"/>
      <c r="C561" s="4"/>
      <c r="D561" s="491"/>
      <c r="E561" s="491"/>
      <c r="F561" s="491"/>
      <c r="G561" s="4"/>
      <c r="H561" s="4"/>
      <c r="I561" s="4"/>
      <c r="J561" s="4"/>
      <c r="K561" s="4"/>
      <c r="L561" s="4"/>
    </row>
    <row r="562">
      <c r="A562" s="4"/>
      <c r="B562" s="4"/>
      <c r="C562" s="4"/>
      <c r="D562" s="491"/>
      <c r="E562" s="491"/>
      <c r="F562" s="491"/>
      <c r="G562" s="4"/>
      <c r="H562" s="4"/>
      <c r="I562" s="4"/>
      <c r="J562" s="4"/>
      <c r="K562" s="4"/>
      <c r="L562" s="4"/>
    </row>
    <row r="563">
      <c r="A563" s="4"/>
      <c r="B563" s="4"/>
      <c r="C563" s="4"/>
      <c r="D563" s="491"/>
      <c r="E563" s="491"/>
      <c r="F563" s="491"/>
      <c r="G563" s="4"/>
      <c r="H563" s="4"/>
      <c r="I563" s="4"/>
      <c r="J563" s="4"/>
      <c r="K563" s="4"/>
      <c r="L563" s="4"/>
    </row>
    <row r="564">
      <c r="A564" s="4"/>
      <c r="B564" s="4"/>
      <c r="C564" s="4"/>
      <c r="D564" s="491"/>
      <c r="E564" s="491"/>
      <c r="F564" s="491"/>
      <c r="G564" s="4"/>
      <c r="H564" s="4"/>
      <c r="I564" s="4"/>
      <c r="J564" s="4"/>
      <c r="K564" s="4"/>
      <c r="L564" s="4"/>
    </row>
    <row r="565">
      <c r="A565" s="4"/>
      <c r="B565" s="4"/>
      <c r="C565" s="4"/>
      <c r="D565" s="491"/>
      <c r="E565" s="491"/>
      <c r="F565" s="491"/>
      <c r="G565" s="4"/>
      <c r="H565" s="4"/>
      <c r="I565" s="4"/>
      <c r="J565" s="4"/>
      <c r="K565" s="4"/>
      <c r="L565" s="4"/>
    </row>
    <row r="566">
      <c r="A566" s="4"/>
      <c r="B566" s="4"/>
      <c r="C566" s="4"/>
      <c r="D566" s="491"/>
      <c r="E566" s="491"/>
      <c r="F566" s="491"/>
      <c r="G566" s="4"/>
      <c r="H566" s="4"/>
      <c r="I566" s="4"/>
      <c r="J566" s="4"/>
      <c r="K566" s="4"/>
      <c r="L566" s="4"/>
    </row>
    <row r="567">
      <c r="A567" s="4"/>
      <c r="B567" s="4"/>
      <c r="C567" s="4"/>
      <c r="D567" s="491"/>
      <c r="E567" s="491"/>
      <c r="F567" s="491"/>
      <c r="G567" s="4"/>
      <c r="H567" s="4"/>
      <c r="I567" s="4"/>
      <c r="J567" s="4"/>
      <c r="K567" s="4"/>
      <c r="L567" s="4"/>
    </row>
    <row r="568">
      <c r="A568" s="4"/>
      <c r="B568" s="4"/>
      <c r="C568" s="4"/>
      <c r="D568" s="491"/>
      <c r="E568" s="491"/>
      <c r="F568" s="491"/>
      <c r="G568" s="4"/>
      <c r="H568" s="4"/>
      <c r="I568" s="4"/>
      <c r="J568" s="4"/>
      <c r="K568" s="4"/>
      <c r="L568" s="4"/>
    </row>
    <row r="569">
      <c r="A569" s="4"/>
      <c r="B569" s="4"/>
      <c r="C569" s="4"/>
      <c r="D569" s="491"/>
      <c r="E569" s="491"/>
      <c r="F569" s="491"/>
      <c r="G569" s="4"/>
      <c r="H569" s="4"/>
      <c r="I569" s="4"/>
      <c r="J569" s="4"/>
      <c r="K569" s="4"/>
      <c r="L569" s="4"/>
    </row>
    <row r="570">
      <c r="A570" s="4"/>
      <c r="B570" s="4"/>
      <c r="C570" s="4"/>
      <c r="D570" s="491"/>
      <c r="E570" s="491"/>
      <c r="F570" s="491"/>
      <c r="G570" s="4"/>
      <c r="H570" s="4"/>
      <c r="I570" s="4"/>
      <c r="J570" s="4"/>
      <c r="K570" s="4"/>
      <c r="L570" s="4"/>
    </row>
    <row r="571">
      <c r="A571" s="4"/>
      <c r="B571" s="4"/>
      <c r="C571" s="4"/>
      <c r="D571" s="491"/>
      <c r="E571" s="491"/>
      <c r="F571" s="491"/>
      <c r="G571" s="4"/>
      <c r="H571" s="4"/>
      <c r="I571" s="4"/>
      <c r="J571" s="4"/>
      <c r="K571" s="4"/>
      <c r="L571" s="4"/>
    </row>
    <row r="572">
      <c r="A572" s="4"/>
      <c r="B572" s="4"/>
      <c r="C572" s="4"/>
      <c r="D572" s="491"/>
      <c r="E572" s="491"/>
      <c r="F572" s="491"/>
      <c r="G572" s="4"/>
      <c r="H572" s="4"/>
      <c r="I572" s="4"/>
      <c r="J572" s="4"/>
      <c r="K572" s="4"/>
      <c r="L572" s="4"/>
    </row>
    <row r="573">
      <c r="A573" s="4"/>
      <c r="B573" s="4"/>
      <c r="C573" s="4"/>
      <c r="D573" s="491"/>
      <c r="E573" s="491"/>
      <c r="F573" s="491"/>
      <c r="G573" s="4"/>
      <c r="H573" s="4"/>
      <c r="I573" s="4"/>
      <c r="J573" s="4"/>
      <c r="K573" s="4"/>
      <c r="L573" s="4"/>
    </row>
    <row r="574">
      <c r="A574" s="4"/>
      <c r="B574" s="4"/>
      <c r="C574" s="4"/>
      <c r="D574" s="491"/>
      <c r="E574" s="491"/>
      <c r="F574" s="491"/>
      <c r="G574" s="4"/>
      <c r="H574" s="4"/>
      <c r="I574" s="4"/>
      <c r="J574" s="4"/>
      <c r="K574" s="4"/>
      <c r="L574" s="4"/>
    </row>
    <row r="575">
      <c r="A575" s="4"/>
      <c r="B575" s="4"/>
      <c r="C575" s="4"/>
      <c r="D575" s="491"/>
      <c r="E575" s="491"/>
      <c r="F575" s="491"/>
      <c r="G575" s="4"/>
      <c r="H575" s="4"/>
      <c r="I575" s="4"/>
      <c r="J575" s="4"/>
      <c r="K575" s="4"/>
      <c r="L575" s="4"/>
    </row>
    <row r="576">
      <c r="A576" s="4"/>
      <c r="B576" s="4"/>
      <c r="C576" s="4"/>
      <c r="D576" s="491"/>
      <c r="E576" s="491"/>
      <c r="F576" s="491"/>
      <c r="G576" s="4"/>
      <c r="H576" s="4"/>
      <c r="I576" s="4"/>
      <c r="J576" s="4"/>
      <c r="K576" s="4"/>
      <c r="L576" s="4"/>
    </row>
    <row r="577">
      <c r="A577" s="4"/>
      <c r="B577" s="4"/>
      <c r="C577" s="4"/>
      <c r="D577" s="491"/>
      <c r="E577" s="491"/>
      <c r="F577" s="491"/>
      <c r="G577" s="4"/>
      <c r="H577" s="4"/>
      <c r="I577" s="4"/>
      <c r="J577" s="4"/>
      <c r="K577" s="4"/>
      <c r="L577" s="4"/>
    </row>
    <row r="578">
      <c r="A578" s="4"/>
      <c r="B578" s="4"/>
      <c r="C578" s="4"/>
      <c r="D578" s="491"/>
      <c r="E578" s="491"/>
      <c r="F578" s="491"/>
      <c r="G578" s="4"/>
      <c r="H578" s="4"/>
      <c r="I578" s="4"/>
      <c r="J578" s="4"/>
      <c r="K578" s="4"/>
      <c r="L578" s="4"/>
    </row>
    <row r="579">
      <c r="A579" s="4"/>
      <c r="B579" s="4"/>
      <c r="C579" s="4"/>
      <c r="D579" s="491"/>
      <c r="E579" s="491"/>
      <c r="F579" s="491"/>
      <c r="G579" s="4"/>
      <c r="H579" s="4"/>
      <c r="I579" s="4"/>
      <c r="J579" s="4"/>
      <c r="K579" s="4"/>
      <c r="L579" s="4"/>
    </row>
    <row r="580">
      <c r="A580" s="4"/>
      <c r="B580" s="4"/>
      <c r="C580" s="4"/>
      <c r="D580" s="491"/>
      <c r="E580" s="491"/>
      <c r="F580" s="491"/>
      <c r="G580" s="4"/>
      <c r="H580" s="4"/>
      <c r="I580" s="4"/>
      <c r="J580" s="4"/>
      <c r="K580" s="4"/>
      <c r="L580" s="4"/>
    </row>
    <row r="581">
      <c r="A581" s="4"/>
      <c r="B581" s="4"/>
      <c r="C581" s="4"/>
      <c r="D581" s="491"/>
      <c r="E581" s="491"/>
      <c r="F581" s="491"/>
      <c r="G581" s="4"/>
      <c r="H581" s="4"/>
      <c r="I581" s="4"/>
      <c r="J581" s="4"/>
      <c r="K581" s="4"/>
      <c r="L581" s="4"/>
    </row>
    <row r="582">
      <c r="A582" s="4"/>
      <c r="B582" s="4"/>
      <c r="C582" s="4"/>
      <c r="D582" s="491"/>
      <c r="E582" s="491"/>
      <c r="F582" s="491"/>
      <c r="G582" s="4"/>
      <c r="H582" s="4"/>
      <c r="I582" s="4"/>
      <c r="J582" s="4"/>
      <c r="K582" s="4"/>
      <c r="L582" s="4"/>
    </row>
    <row r="583">
      <c r="A583" s="4"/>
      <c r="B583" s="4"/>
      <c r="C583" s="4"/>
      <c r="D583" s="491"/>
      <c r="E583" s="491"/>
      <c r="F583" s="491"/>
      <c r="G583" s="4"/>
      <c r="H583" s="4"/>
      <c r="I583" s="4"/>
      <c r="J583" s="4"/>
      <c r="K583" s="4"/>
      <c r="L583" s="4"/>
    </row>
    <row r="584">
      <c r="A584" s="4"/>
      <c r="B584" s="4"/>
      <c r="C584" s="4"/>
      <c r="D584" s="491"/>
      <c r="E584" s="491"/>
      <c r="F584" s="491"/>
      <c r="G584" s="4"/>
      <c r="H584" s="4"/>
      <c r="I584" s="4"/>
      <c r="J584" s="4"/>
      <c r="K584" s="4"/>
      <c r="L584" s="4"/>
    </row>
    <row r="585">
      <c r="A585" s="4"/>
      <c r="B585" s="4"/>
      <c r="C585" s="4"/>
      <c r="D585" s="491"/>
      <c r="E585" s="491"/>
      <c r="F585" s="491"/>
      <c r="G585" s="4"/>
      <c r="H585" s="4"/>
      <c r="I585" s="4"/>
      <c r="J585" s="4"/>
      <c r="K585" s="4"/>
      <c r="L585" s="4"/>
    </row>
    <row r="586">
      <c r="A586" s="4"/>
      <c r="B586" s="4"/>
      <c r="C586" s="4"/>
      <c r="D586" s="491"/>
      <c r="E586" s="491"/>
      <c r="F586" s="491"/>
      <c r="G586" s="4"/>
      <c r="H586" s="4"/>
      <c r="I586" s="4"/>
      <c r="J586" s="4"/>
      <c r="K586" s="4"/>
      <c r="L586" s="4"/>
    </row>
    <row r="587">
      <c r="A587" s="4"/>
      <c r="B587" s="4"/>
      <c r="C587" s="4"/>
      <c r="D587" s="491"/>
      <c r="E587" s="491"/>
      <c r="F587" s="491"/>
      <c r="G587" s="4"/>
      <c r="H587" s="4"/>
      <c r="I587" s="4"/>
      <c r="J587" s="4"/>
      <c r="K587" s="4"/>
      <c r="L587" s="4"/>
    </row>
    <row r="588">
      <c r="A588" s="4"/>
      <c r="B588" s="4"/>
      <c r="C588" s="4"/>
      <c r="D588" s="491"/>
      <c r="E588" s="491"/>
      <c r="F588" s="491"/>
      <c r="G588" s="4"/>
      <c r="H588" s="4"/>
      <c r="I588" s="4"/>
      <c r="J588" s="4"/>
      <c r="K588" s="4"/>
      <c r="L588" s="4"/>
    </row>
    <row r="589">
      <c r="A589" s="4"/>
      <c r="B589" s="4"/>
      <c r="C589" s="4"/>
      <c r="D589" s="491"/>
      <c r="E589" s="491"/>
      <c r="F589" s="491"/>
      <c r="G589" s="4"/>
      <c r="H589" s="4"/>
      <c r="I589" s="4"/>
      <c r="J589" s="4"/>
      <c r="K589" s="4"/>
      <c r="L589" s="4"/>
    </row>
    <row r="590">
      <c r="A590" s="4"/>
      <c r="B590" s="4"/>
      <c r="C590" s="4"/>
      <c r="D590" s="491"/>
      <c r="E590" s="491"/>
      <c r="F590" s="491"/>
      <c r="G590" s="4"/>
      <c r="H590" s="4"/>
      <c r="I590" s="4"/>
      <c r="J590" s="4"/>
      <c r="K590" s="4"/>
      <c r="L590" s="4"/>
    </row>
    <row r="591">
      <c r="A591" s="4"/>
      <c r="B591" s="4"/>
      <c r="C591" s="4"/>
      <c r="D591" s="491"/>
      <c r="E591" s="491"/>
      <c r="F591" s="491"/>
      <c r="G591" s="4"/>
      <c r="H591" s="4"/>
      <c r="I591" s="4"/>
      <c r="J591" s="4"/>
      <c r="K591" s="4"/>
      <c r="L591" s="4"/>
    </row>
    <row r="592">
      <c r="A592" s="4"/>
      <c r="B592" s="4"/>
      <c r="C592" s="4"/>
      <c r="D592" s="491"/>
      <c r="E592" s="491"/>
      <c r="F592" s="491"/>
      <c r="G592" s="4"/>
      <c r="H592" s="4"/>
      <c r="I592" s="4"/>
      <c r="J592" s="4"/>
      <c r="K592" s="4"/>
      <c r="L592" s="4"/>
    </row>
    <row r="593">
      <c r="A593" s="4"/>
      <c r="B593" s="4"/>
      <c r="C593" s="4"/>
      <c r="D593" s="491"/>
      <c r="E593" s="491"/>
      <c r="F593" s="491"/>
      <c r="G593" s="4"/>
      <c r="H593" s="4"/>
      <c r="I593" s="4"/>
      <c r="J593" s="4"/>
      <c r="K593" s="4"/>
      <c r="L593" s="4"/>
    </row>
    <row r="594">
      <c r="A594" s="4"/>
      <c r="B594" s="4"/>
      <c r="C594" s="4"/>
      <c r="D594" s="491"/>
      <c r="E594" s="491"/>
      <c r="F594" s="491"/>
      <c r="G594" s="4"/>
      <c r="H594" s="4"/>
      <c r="I594" s="4"/>
      <c r="J594" s="4"/>
      <c r="K594" s="4"/>
      <c r="L594" s="4"/>
    </row>
    <row r="595">
      <c r="A595" s="4"/>
      <c r="B595" s="4"/>
      <c r="C595" s="4"/>
      <c r="D595" s="491"/>
      <c r="E595" s="491"/>
      <c r="F595" s="491"/>
      <c r="G595" s="4"/>
      <c r="H595" s="4"/>
      <c r="I595" s="4"/>
      <c r="J595" s="4"/>
      <c r="K595" s="4"/>
      <c r="L595" s="4"/>
    </row>
    <row r="596">
      <c r="A596" s="4"/>
      <c r="B596" s="4"/>
      <c r="C596" s="4"/>
      <c r="D596" s="491"/>
      <c r="E596" s="491"/>
      <c r="F596" s="491"/>
      <c r="G596" s="4"/>
      <c r="H596" s="4"/>
      <c r="I596" s="4"/>
      <c r="J596" s="4"/>
      <c r="K596" s="4"/>
      <c r="L596" s="4"/>
    </row>
    <row r="597">
      <c r="A597" s="4"/>
      <c r="B597" s="4"/>
      <c r="C597" s="4"/>
      <c r="D597" s="491"/>
      <c r="E597" s="491"/>
      <c r="F597" s="491"/>
      <c r="G597" s="4"/>
      <c r="H597" s="4"/>
      <c r="I597" s="4"/>
      <c r="J597" s="4"/>
      <c r="K597" s="4"/>
      <c r="L597" s="4"/>
    </row>
    <row r="598">
      <c r="A598" s="4"/>
      <c r="B598" s="4"/>
      <c r="C598" s="4"/>
      <c r="D598" s="491"/>
      <c r="E598" s="491"/>
      <c r="F598" s="491"/>
      <c r="G598" s="4"/>
      <c r="H598" s="4"/>
      <c r="I598" s="4"/>
      <c r="J598" s="4"/>
      <c r="K598" s="4"/>
      <c r="L598" s="4"/>
    </row>
    <row r="599">
      <c r="A599" s="4"/>
      <c r="B599" s="4"/>
      <c r="C599" s="4"/>
      <c r="D599" s="491"/>
      <c r="E599" s="491"/>
      <c r="F599" s="491"/>
      <c r="G599" s="4"/>
      <c r="H599" s="4"/>
      <c r="I599" s="4"/>
      <c r="J599" s="4"/>
      <c r="K599" s="4"/>
      <c r="L599" s="4"/>
    </row>
    <row r="600">
      <c r="A600" s="4"/>
      <c r="B600" s="4"/>
      <c r="C600" s="4"/>
      <c r="D600" s="491"/>
      <c r="E600" s="491"/>
      <c r="F600" s="491"/>
      <c r="G600" s="4"/>
      <c r="H600" s="4"/>
      <c r="I600" s="4"/>
      <c r="J600" s="4"/>
      <c r="K600" s="4"/>
      <c r="L600" s="4"/>
    </row>
    <row r="601">
      <c r="A601" s="4"/>
      <c r="B601" s="4"/>
      <c r="C601" s="4"/>
      <c r="D601" s="491"/>
      <c r="E601" s="491"/>
      <c r="F601" s="491"/>
      <c r="G601" s="4"/>
      <c r="H601" s="4"/>
      <c r="I601" s="4"/>
      <c r="J601" s="4"/>
      <c r="K601" s="4"/>
      <c r="L601" s="4"/>
    </row>
    <row r="602">
      <c r="A602" s="4"/>
      <c r="B602" s="4"/>
      <c r="C602" s="4"/>
      <c r="D602" s="491"/>
      <c r="E602" s="491"/>
      <c r="F602" s="491"/>
      <c r="G602" s="4"/>
      <c r="H602" s="4"/>
      <c r="I602" s="4"/>
      <c r="J602" s="4"/>
      <c r="K602" s="4"/>
      <c r="L602" s="4"/>
    </row>
    <row r="603">
      <c r="A603" s="4"/>
      <c r="B603" s="4"/>
      <c r="C603" s="4"/>
      <c r="D603" s="491"/>
      <c r="E603" s="491"/>
      <c r="F603" s="491"/>
      <c r="G603" s="4"/>
      <c r="H603" s="4"/>
      <c r="I603" s="4"/>
      <c r="J603" s="4"/>
      <c r="K603" s="4"/>
      <c r="L603" s="4"/>
    </row>
    <row r="604">
      <c r="A604" s="4"/>
      <c r="B604" s="4"/>
      <c r="C604" s="4"/>
      <c r="D604" s="491"/>
      <c r="E604" s="491"/>
      <c r="F604" s="491"/>
      <c r="G604" s="4"/>
      <c r="H604" s="4"/>
      <c r="I604" s="4"/>
      <c r="J604" s="4"/>
      <c r="K604" s="4"/>
      <c r="L604" s="4"/>
    </row>
    <row r="605">
      <c r="A605" s="4"/>
      <c r="B605" s="4"/>
      <c r="C605" s="4"/>
      <c r="D605" s="491"/>
      <c r="E605" s="491"/>
      <c r="F605" s="491"/>
      <c r="G605" s="4"/>
      <c r="H605" s="4"/>
      <c r="I605" s="4"/>
      <c r="J605" s="4"/>
      <c r="K605" s="4"/>
      <c r="L605" s="4"/>
    </row>
    <row r="606">
      <c r="A606" s="4"/>
      <c r="B606" s="4"/>
      <c r="C606" s="4"/>
      <c r="D606" s="491"/>
      <c r="E606" s="491"/>
      <c r="F606" s="491"/>
      <c r="G606" s="4"/>
      <c r="H606" s="4"/>
      <c r="I606" s="4"/>
      <c r="J606" s="4"/>
      <c r="K606" s="4"/>
      <c r="L606" s="4"/>
    </row>
    <row r="607">
      <c r="A607" s="4"/>
      <c r="B607" s="4"/>
      <c r="C607" s="4"/>
      <c r="D607" s="491"/>
      <c r="E607" s="491"/>
      <c r="F607" s="491"/>
      <c r="G607" s="4"/>
      <c r="H607" s="4"/>
      <c r="I607" s="4"/>
      <c r="J607" s="4"/>
      <c r="K607" s="4"/>
      <c r="L607" s="4"/>
    </row>
    <row r="608">
      <c r="A608" s="4"/>
      <c r="B608" s="4"/>
      <c r="C608" s="4"/>
      <c r="D608" s="491"/>
      <c r="E608" s="491"/>
      <c r="F608" s="491"/>
      <c r="G608" s="4"/>
      <c r="H608" s="4"/>
      <c r="I608" s="4"/>
      <c r="J608" s="4"/>
      <c r="K608" s="4"/>
      <c r="L608" s="4"/>
    </row>
    <row r="609">
      <c r="A609" s="4"/>
      <c r="B609" s="4"/>
      <c r="C609" s="4"/>
      <c r="D609" s="491"/>
      <c r="E609" s="491"/>
      <c r="F609" s="491"/>
      <c r="G609" s="4"/>
      <c r="H609" s="4"/>
      <c r="I609" s="4"/>
      <c r="J609" s="4"/>
      <c r="K609" s="4"/>
      <c r="L609" s="4"/>
    </row>
    <row r="610">
      <c r="A610" s="4"/>
      <c r="B610" s="4"/>
      <c r="C610" s="4"/>
      <c r="D610" s="491"/>
      <c r="E610" s="491"/>
      <c r="F610" s="491"/>
      <c r="G610" s="4"/>
      <c r="H610" s="4"/>
      <c r="I610" s="4"/>
      <c r="J610" s="4"/>
      <c r="K610" s="4"/>
      <c r="L610" s="4"/>
    </row>
    <row r="611">
      <c r="A611" s="4"/>
      <c r="B611" s="4"/>
      <c r="C611" s="4"/>
      <c r="D611" s="491"/>
      <c r="E611" s="491"/>
      <c r="F611" s="491"/>
      <c r="G611" s="4"/>
      <c r="H611" s="4"/>
      <c r="I611" s="4"/>
      <c r="J611" s="4"/>
      <c r="K611" s="4"/>
      <c r="L611" s="4"/>
    </row>
    <row r="612">
      <c r="A612" s="4"/>
      <c r="B612" s="4"/>
      <c r="C612" s="4"/>
      <c r="D612" s="491"/>
      <c r="E612" s="491"/>
      <c r="F612" s="491"/>
      <c r="G612" s="4"/>
      <c r="H612" s="4"/>
      <c r="I612" s="4"/>
      <c r="J612" s="4"/>
      <c r="K612" s="4"/>
      <c r="L612" s="4"/>
    </row>
    <row r="613">
      <c r="A613" s="4"/>
      <c r="B613" s="4"/>
      <c r="C613" s="4"/>
      <c r="D613" s="491"/>
      <c r="E613" s="491"/>
      <c r="F613" s="491"/>
      <c r="G613" s="4"/>
      <c r="H613" s="4"/>
      <c r="I613" s="4"/>
      <c r="J613" s="4"/>
      <c r="K613" s="4"/>
      <c r="L613" s="4"/>
    </row>
    <row r="614">
      <c r="A614" s="4"/>
      <c r="B614" s="4"/>
      <c r="C614" s="4"/>
      <c r="D614" s="491"/>
      <c r="E614" s="491"/>
      <c r="F614" s="491"/>
      <c r="G614" s="4"/>
      <c r="H614" s="4"/>
      <c r="I614" s="4"/>
      <c r="J614" s="4"/>
      <c r="K614" s="4"/>
      <c r="L614" s="4"/>
    </row>
    <row r="615">
      <c r="A615" s="4"/>
      <c r="B615" s="4"/>
      <c r="C615" s="4"/>
      <c r="D615" s="491"/>
      <c r="E615" s="491"/>
      <c r="F615" s="491"/>
      <c r="G615" s="4"/>
      <c r="H615" s="4"/>
      <c r="I615" s="4"/>
      <c r="J615" s="4"/>
      <c r="K615" s="4"/>
      <c r="L615" s="4"/>
    </row>
    <row r="616">
      <c r="A616" s="4"/>
      <c r="B616" s="4"/>
      <c r="C616" s="4"/>
      <c r="D616" s="491"/>
      <c r="E616" s="491"/>
      <c r="F616" s="491"/>
      <c r="G616" s="4"/>
      <c r="H616" s="4"/>
      <c r="I616" s="4"/>
      <c r="J616" s="4"/>
      <c r="K616" s="4"/>
      <c r="L616" s="4"/>
    </row>
    <row r="617">
      <c r="A617" s="4"/>
      <c r="B617" s="4"/>
      <c r="C617" s="4"/>
      <c r="D617" s="491"/>
      <c r="E617" s="491"/>
      <c r="F617" s="491"/>
      <c r="G617" s="4"/>
      <c r="H617" s="4"/>
      <c r="I617" s="4"/>
      <c r="J617" s="4"/>
      <c r="K617" s="4"/>
      <c r="L617" s="4"/>
    </row>
    <row r="618">
      <c r="A618" s="4"/>
      <c r="B618" s="4"/>
      <c r="C618" s="4"/>
      <c r="D618" s="491"/>
      <c r="E618" s="491"/>
      <c r="F618" s="491"/>
      <c r="G618" s="4"/>
      <c r="H618" s="4"/>
      <c r="I618" s="4"/>
      <c r="J618" s="4"/>
      <c r="K618" s="4"/>
      <c r="L618" s="4"/>
    </row>
    <row r="619">
      <c r="A619" s="4"/>
      <c r="B619" s="4"/>
      <c r="C619" s="4"/>
      <c r="D619" s="491"/>
      <c r="E619" s="491"/>
      <c r="F619" s="491"/>
      <c r="G619" s="4"/>
      <c r="H619" s="4"/>
      <c r="I619" s="4"/>
      <c r="J619" s="4"/>
      <c r="K619" s="4"/>
      <c r="L619" s="4"/>
    </row>
    <row r="620">
      <c r="A620" s="4"/>
      <c r="B620" s="4"/>
      <c r="C620" s="4"/>
      <c r="D620" s="491"/>
      <c r="E620" s="491"/>
      <c r="F620" s="491"/>
      <c r="G620" s="4"/>
      <c r="H620" s="4"/>
      <c r="I620" s="4"/>
      <c r="J620" s="4"/>
      <c r="K620" s="4"/>
      <c r="L620" s="4"/>
    </row>
    <row r="621">
      <c r="A621" s="4"/>
      <c r="B621" s="4"/>
      <c r="C621" s="4"/>
      <c r="D621" s="491"/>
      <c r="E621" s="491"/>
      <c r="F621" s="491"/>
      <c r="G621" s="4"/>
      <c r="H621" s="4"/>
      <c r="I621" s="4"/>
      <c r="J621" s="4"/>
      <c r="K621" s="4"/>
      <c r="L621" s="4"/>
    </row>
    <row r="622">
      <c r="A622" s="4"/>
      <c r="B622" s="4"/>
      <c r="C622" s="4"/>
      <c r="D622" s="491"/>
      <c r="E622" s="491"/>
      <c r="F622" s="491"/>
      <c r="G622" s="4"/>
      <c r="H622" s="4"/>
      <c r="I622" s="4"/>
      <c r="J622" s="4"/>
      <c r="K622" s="4"/>
      <c r="L622" s="4"/>
    </row>
    <row r="623">
      <c r="A623" s="4"/>
      <c r="B623" s="4"/>
      <c r="C623" s="4"/>
      <c r="D623" s="491"/>
      <c r="E623" s="491"/>
      <c r="F623" s="491"/>
      <c r="G623" s="4"/>
      <c r="H623" s="4"/>
      <c r="I623" s="4"/>
      <c r="J623" s="4"/>
      <c r="K623" s="4"/>
      <c r="L623" s="4"/>
    </row>
    <row r="624">
      <c r="A624" s="4"/>
      <c r="B624" s="4"/>
      <c r="C624" s="4"/>
      <c r="D624" s="491"/>
      <c r="E624" s="491"/>
      <c r="F624" s="491"/>
      <c r="G624" s="4"/>
      <c r="H624" s="4"/>
      <c r="I624" s="4"/>
      <c r="J624" s="4"/>
      <c r="K624" s="4"/>
      <c r="L624" s="4"/>
    </row>
    <row r="625">
      <c r="A625" s="4"/>
      <c r="B625" s="4"/>
      <c r="C625" s="4"/>
      <c r="D625" s="491"/>
      <c r="E625" s="491"/>
      <c r="F625" s="491"/>
      <c r="G625" s="4"/>
      <c r="H625" s="4"/>
      <c r="I625" s="4"/>
      <c r="J625" s="4"/>
      <c r="K625" s="4"/>
      <c r="L625" s="4"/>
    </row>
    <row r="626">
      <c r="A626" s="4"/>
      <c r="B626" s="4"/>
      <c r="C626" s="4"/>
      <c r="D626" s="491"/>
      <c r="E626" s="491"/>
      <c r="F626" s="491"/>
      <c r="G626" s="4"/>
      <c r="H626" s="4"/>
      <c r="I626" s="4"/>
      <c r="J626" s="4"/>
      <c r="K626" s="4"/>
      <c r="L626" s="4"/>
    </row>
    <row r="627">
      <c r="A627" s="4"/>
      <c r="B627" s="4"/>
      <c r="C627" s="4"/>
      <c r="D627" s="491"/>
      <c r="E627" s="491"/>
      <c r="F627" s="491"/>
      <c r="G627" s="4"/>
      <c r="H627" s="4"/>
      <c r="I627" s="4"/>
      <c r="J627" s="4"/>
      <c r="K627" s="4"/>
      <c r="L627" s="4"/>
    </row>
    <row r="628">
      <c r="A628" s="4"/>
      <c r="B628" s="4"/>
      <c r="C628" s="4"/>
      <c r="D628" s="491"/>
      <c r="E628" s="491"/>
      <c r="F628" s="491"/>
      <c r="G628" s="4"/>
      <c r="H628" s="4"/>
      <c r="I628" s="4"/>
      <c r="J628" s="4"/>
      <c r="K628" s="4"/>
      <c r="L628" s="4"/>
    </row>
    <row r="629">
      <c r="A629" s="4"/>
      <c r="B629" s="4"/>
      <c r="C629" s="4"/>
      <c r="D629" s="491"/>
      <c r="E629" s="491"/>
      <c r="F629" s="491"/>
      <c r="G629" s="4"/>
      <c r="H629" s="4"/>
      <c r="I629" s="4"/>
      <c r="J629" s="4"/>
      <c r="K629" s="4"/>
      <c r="L629" s="4"/>
    </row>
    <row r="630">
      <c r="A630" s="4"/>
      <c r="B630" s="4"/>
      <c r="C630" s="4"/>
      <c r="D630" s="491"/>
      <c r="E630" s="491"/>
      <c r="F630" s="491"/>
      <c r="G630" s="4"/>
      <c r="H630" s="4"/>
      <c r="I630" s="4"/>
      <c r="J630" s="4"/>
      <c r="K630" s="4"/>
      <c r="L630" s="4"/>
    </row>
    <row r="631">
      <c r="A631" s="4"/>
      <c r="B631" s="4"/>
      <c r="C631" s="4"/>
      <c r="D631" s="491"/>
      <c r="E631" s="491"/>
      <c r="F631" s="491"/>
      <c r="G631" s="4"/>
      <c r="H631" s="4"/>
      <c r="I631" s="4"/>
      <c r="J631" s="4"/>
      <c r="K631" s="4"/>
      <c r="L631" s="4"/>
    </row>
    <row r="632">
      <c r="A632" s="4"/>
      <c r="B632" s="4"/>
      <c r="C632" s="4"/>
      <c r="D632" s="491"/>
      <c r="E632" s="491"/>
      <c r="F632" s="491"/>
      <c r="G632" s="4"/>
      <c r="H632" s="4"/>
      <c r="I632" s="4"/>
      <c r="J632" s="4"/>
      <c r="K632" s="4"/>
      <c r="L632" s="4"/>
    </row>
    <row r="633">
      <c r="A633" s="4"/>
      <c r="B633" s="4"/>
      <c r="C633" s="4"/>
      <c r="D633" s="491"/>
      <c r="E633" s="491"/>
      <c r="F633" s="491"/>
      <c r="G633" s="4"/>
      <c r="H633" s="4"/>
      <c r="I633" s="4"/>
      <c r="J633" s="4"/>
      <c r="K633" s="4"/>
      <c r="L633" s="4"/>
    </row>
    <row r="634">
      <c r="A634" s="4"/>
      <c r="B634" s="4"/>
      <c r="C634" s="4"/>
      <c r="D634" s="491"/>
      <c r="E634" s="491"/>
      <c r="F634" s="491"/>
      <c r="G634" s="4"/>
      <c r="H634" s="4"/>
      <c r="I634" s="4"/>
      <c r="J634" s="4"/>
      <c r="K634" s="4"/>
      <c r="L634" s="4"/>
    </row>
    <row r="635">
      <c r="A635" s="4"/>
      <c r="B635" s="4"/>
      <c r="C635" s="4"/>
      <c r="D635" s="491"/>
      <c r="E635" s="491"/>
      <c r="F635" s="491"/>
      <c r="G635" s="4"/>
      <c r="H635" s="4"/>
      <c r="I635" s="4"/>
      <c r="J635" s="4"/>
      <c r="K635" s="4"/>
      <c r="L635" s="4"/>
    </row>
    <row r="636">
      <c r="A636" s="4"/>
      <c r="B636" s="4"/>
      <c r="C636" s="4"/>
      <c r="D636" s="491"/>
      <c r="E636" s="491"/>
      <c r="F636" s="491"/>
      <c r="G636" s="4"/>
      <c r="H636" s="4"/>
      <c r="I636" s="4"/>
      <c r="J636" s="4"/>
      <c r="K636" s="4"/>
      <c r="L636" s="4"/>
    </row>
    <row r="637">
      <c r="A637" s="4"/>
      <c r="B637" s="4"/>
      <c r="C637" s="4"/>
      <c r="D637" s="491"/>
      <c r="E637" s="491"/>
      <c r="F637" s="491"/>
      <c r="G637" s="4"/>
      <c r="H637" s="4"/>
      <c r="I637" s="4"/>
      <c r="J637" s="4"/>
      <c r="K637" s="4"/>
      <c r="L637" s="4"/>
    </row>
    <row r="638">
      <c r="A638" s="4"/>
      <c r="B638" s="4"/>
      <c r="C638" s="4"/>
      <c r="D638" s="491"/>
      <c r="E638" s="491"/>
      <c r="F638" s="491"/>
      <c r="G638" s="4"/>
      <c r="H638" s="4"/>
      <c r="I638" s="4"/>
      <c r="J638" s="4"/>
      <c r="K638" s="4"/>
      <c r="L638" s="4"/>
    </row>
    <row r="639">
      <c r="A639" s="4"/>
      <c r="B639" s="4"/>
      <c r="C639" s="4"/>
      <c r="D639" s="491"/>
      <c r="E639" s="491"/>
      <c r="F639" s="491"/>
      <c r="G639" s="4"/>
      <c r="H639" s="4"/>
      <c r="I639" s="4"/>
      <c r="J639" s="4"/>
      <c r="K639" s="4"/>
      <c r="L639" s="4"/>
    </row>
    <row r="640">
      <c r="A640" s="4"/>
      <c r="B640" s="4"/>
      <c r="C640" s="4"/>
      <c r="D640" s="491"/>
      <c r="E640" s="491"/>
      <c r="F640" s="491"/>
      <c r="G640" s="4"/>
      <c r="H640" s="4"/>
      <c r="I640" s="4"/>
      <c r="J640" s="4"/>
      <c r="K640" s="4"/>
      <c r="L640" s="4"/>
    </row>
    <row r="641">
      <c r="A641" s="4"/>
      <c r="B641" s="4"/>
      <c r="C641" s="4"/>
      <c r="D641" s="491"/>
      <c r="E641" s="491"/>
      <c r="F641" s="491"/>
      <c r="G641" s="4"/>
      <c r="H641" s="4"/>
      <c r="I641" s="4"/>
      <c r="J641" s="4"/>
      <c r="K641" s="4"/>
      <c r="L641" s="4"/>
    </row>
    <row r="642">
      <c r="A642" s="4"/>
      <c r="B642" s="4"/>
      <c r="C642" s="4"/>
      <c r="D642" s="491"/>
      <c r="E642" s="491"/>
      <c r="F642" s="491"/>
      <c r="G642" s="4"/>
      <c r="H642" s="4"/>
      <c r="I642" s="4"/>
      <c r="J642" s="4"/>
      <c r="K642" s="4"/>
      <c r="L642" s="4"/>
    </row>
    <row r="643">
      <c r="A643" s="4"/>
      <c r="B643" s="4"/>
      <c r="C643" s="4"/>
      <c r="D643" s="491"/>
      <c r="E643" s="491"/>
      <c r="F643" s="491"/>
      <c r="G643" s="4"/>
      <c r="H643" s="4"/>
      <c r="I643" s="4"/>
      <c r="J643" s="4"/>
      <c r="K643" s="4"/>
      <c r="L643" s="4"/>
    </row>
    <row r="644">
      <c r="A644" s="4"/>
      <c r="B644" s="4"/>
      <c r="C644" s="4"/>
      <c r="D644" s="491"/>
      <c r="E644" s="491"/>
      <c r="F644" s="491"/>
      <c r="G644" s="4"/>
      <c r="H644" s="4"/>
      <c r="I644" s="4"/>
      <c r="J644" s="4"/>
      <c r="K644" s="4"/>
      <c r="L644" s="4"/>
    </row>
    <row r="645">
      <c r="A645" s="4"/>
      <c r="B645" s="4"/>
      <c r="C645" s="4"/>
      <c r="D645" s="491"/>
      <c r="E645" s="491"/>
      <c r="F645" s="491"/>
      <c r="G645" s="4"/>
      <c r="H645" s="4"/>
      <c r="I645" s="4"/>
      <c r="J645" s="4"/>
      <c r="K645" s="4"/>
      <c r="L645" s="4"/>
    </row>
    <row r="646">
      <c r="A646" s="4"/>
      <c r="B646" s="4"/>
      <c r="C646" s="4"/>
      <c r="D646" s="491"/>
      <c r="E646" s="491"/>
      <c r="F646" s="491"/>
      <c r="G646" s="4"/>
      <c r="H646" s="4"/>
      <c r="I646" s="4"/>
      <c r="J646" s="4"/>
      <c r="K646" s="4"/>
      <c r="L646" s="4"/>
    </row>
    <row r="647">
      <c r="A647" s="4"/>
      <c r="B647" s="4"/>
      <c r="C647" s="4"/>
      <c r="D647" s="491"/>
      <c r="E647" s="491"/>
      <c r="F647" s="491"/>
      <c r="G647" s="4"/>
      <c r="H647" s="4"/>
      <c r="I647" s="4"/>
      <c r="J647" s="4"/>
      <c r="K647" s="4"/>
      <c r="L647" s="4"/>
    </row>
    <row r="648">
      <c r="A648" s="4"/>
      <c r="B648" s="4"/>
      <c r="C648" s="4"/>
      <c r="D648" s="491"/>
      <c r="E648" s="491"/>
      <c r="F648" s="491"/>
      <c r="G648" s="4"/>
      <c r="H648" s="4"/>
      <c r="I648" s="4"/>
      <c r="J648" s="4"/>
      <c r="K648" s="4"/>
      <c r="L648" s="4"/>
    </row>
    <row r="649">
      <c r="A649" s="4"/>
      <c r="B649" s="4"/>
      <c r="C649" s="4"/>
      <c r="D649" s="491"/>
      <c r="E649" s="491"/>
      <c r="F649" s="491"/>
      <c r="G649" s="4"/>
      <c r="H649" s="4"/>
      <c r="I649" s="4"/>
      <c r="J649" s="4"/>
      <c r="K649" s="4"/>
      <c r="L649" s="4"/>
    </row>
    <row r="650">
      <c r="A650" s="4"/>
      <c r="B650" s="4"/>
      <c r="C650" s="4"/>
      <c r="D650" s="491"/>
      <c r="E650" s="491"/>
      <c r="F650" s="491"/>
      <c r="G650" s="4"/>
      <c r="H650" s="4"/>
      <c r="I650" s="4"/>
      <c r="J650" s="4"/>
      <c r="K650" s="4"/>
      <c r="L650" s="4"/>
    </row>
    <row r="651">
      <c r="A651" s="4"/>
      <c r="B651" s="4"/>
      <c r="C651" s="4"/>
      <c r="D651" s="491"/>
      <c r="E651" s="491"/>
      <c r="F651" s="491"/>
      <c r="G651" s="4"/>
      <c r="H651" s="4"/>
      <c r="I651" s="4"/>
      <c r="J651" s="4"/>
      <c r="K651" s="4"/>
      <c r="L651" s="4"/>
    </row>
    <row r="652">
      <c r="A652" s="4"/>
      <c r="B652" s="4"/>
      <c r="C652" s="4"/>
      <c r="D652" s="491"/>
      <c r="E652" s="491"/>
      <c r="F652" s="491"/>
      <c r="G652" s="4"/>
      <c r="H652" s="4"/>
      <c r="I652" s="4"/>
      <c r="J652" s="4"/>
      <c r="K652" s="4"/>
      <c r="L652" s="4"/>
    </row>
    <row r="653">
      <c r="A653" s="4"/>
      <c r="B653" s="4"/>
      <c r="C653" s="4"/>
      <c r="D653" s="491"/>
      <c r="E653" s="491"/>
      <c r="F653" s="491"/>
      <c r="G653" s="4"/>
      <c r="H653" s="4"/>
      <c r="I653" s="4"/>
      <c r="J653" s="4"/>
      <c r="K653" s="4"/>
      <c r="L653" s="4"/>
    </row>
    <row r="654">
      <c r="A654" s="4"/>
      <c r="B654" s="4"/>
      <c r="C654" s="4"/>
      <c r="D654" s="491"/>
      <c r="E654" s="491"/>
      <c r="F654" s="491"/>
      <c r="G654" s="4"/>
      <c r="H654" s="4"/>
      <c r="I654" s="4"/>
      <c r="J654" s="4"/>
      <c r="K654" s="4"/>
      <c r="L654" s="4"/>
    </row>
    <row r="655">
      <c r="A655" s="4"/>
      <c r="B655" s="4"/>
      <c r="C655" s="4"/>
      <c r="D655" s="491"/>
      <c r="E655" s="491"/>
      <c r="F655" s="491"/>
      <c r="G655" s="4"/>
      <c r="H655" s="4"/>
      <c r="I655" s="4"/>
      <c r="J655" s="4"/>
      <c r="K655" s="4"/>
      <c r="L655" s="4"/>
    </row>
    <row r="656">
      <c r="A656" s="4"/>
      <c r="B656" s="4"/>
      <c r="C656" s="4"/>
      <c r="D656" s="491"/>
      <c r="E656" s="491"/>
      <c r="F656" s="491"/>
      <c r="G656" s="4"/>
      <c r="H656" s="4"/>
      <c r="I656" s="4"/>
      <c r="J656" s="4"/>
      <c r="K656" s="4"/>
      <c r="L656" s="4"/>
    </row>
    <row r="657">
      <c r="A657" s="4"/>
      <c r="B657" s="4"/>
      <c r="C657" s="4"/>
      <c r="D657" s="491"/>
      <c r="E657" s="491"/>
      <c r="F657" s="491"/>
      <c r="G657" s="4"/>
      <c r="H657" s="4"/>
      <c r="I657" s="4"/>
      <c r="J657" s="4"/>
      <c r="K657" s="4"/>
      <c r="L657" s="4"/>
    </row>
    <row r="658">
      <c r="A658" s="4"/>
      <c r="B658" s="4"/>
      <c r="C658" s="4"/>
      <c r="D658" s="491"/>
      <c r="E658" s="491"/>
      <c r="F658" s="491"/>
      <c r="G658" s="4"/>
      <c r="H658" s="4"/>
      <c r="I658" s="4"/>
      <c r="J658" s="4"/>
      <c r="K658" s="4"/>
      <c r="L658" s="4"/>
    </row>
    <row r="659">
      <c r="A659" s="4"/>
      <c r="B659" s="4"/>
      <c r="C659" s="4"/>
      <c r="D659" s="491"/>
      <c r="E659" s="491"/>
      <c r="F659" s="491"/>
      <c r="G659" s="4"/>
      <c r="H659" s="4"/>
      <c r="I659" s="4"/>
      <c r="J659" s="4"/>
      <c r="K659" s="4"/>
      <c r="L659" s="4"/>
    </row>
    <row r="660">
      <c r="A660" s="4"/>
      <c r="B660" s="4"/>
      <c r="C660" s="4"/>
      <c r="D660" s="491"/>
      <c r="E660" s="491"/>
      <c r="F660" s="491"/>
      <c r="G660" s="4"/>
      <c r="H660" s="4"/>
      <c r="I660" s="4"/>
      <c r="J660" s="4"/>
      <c r="K660" s="4"/>
      <c r="L660" s="4"/>
    </row>
    <row r="661">
      <c r="A661" s="4"/>
      <c r="B661" s="4"/>
      <c r="C661" s="4"/>
      <c r="D661" s="491"/>
      <c r="E661" s="491"/>
      <c r="F661" s="491"/>
      <c r="G661" s="4"/>
      <c r="H661" s="4"/>
      <c r="I661" s="4"/>
      <c r="J661" s="4"/>
      <c r="K661" s="4"/>
      <c r="L661" s="4"/>
    </row>
    <row r="662">
      <c r="A662" s="4"/>
      <c r="B662" s="4"/>
      <c r="C662" s="4"/>
      <c r="D662" s="491"/>
      <c r="E662" s="491"/>
      <c r="F662" s="491"/>
      <c r="G662" s="4"/>
      <c r="H662" s="4"/>
      <c r="I662" s="4"/>
      <c r="J662" s="4"/>
      <c r="K662" s="4"/>
      <c r="L662" s="4"/>
    </row>
    <row r="663">
      <c r="A663" s="4"/>
      <c r="B663" s="4"/>
      <c r="C663" s="4"/>
      <c r="D663" s="491"/>
      <c r="E663" s="491"/>
      <c r="F663" s="491"/>
      <c r="G663" s="4"/>
      <c r="H663" s="4"/>
      <c r="I663" s="4"/>
      <c r="J663" s="4"/>
      <c r="K663" s="4"/>
      <c r="L663" s="4"/>
    </row>
    <row r="664">
      <c r="A664" s="4"/>
      <c r="B664" s="4"/>
      <c r="C664" s="4"/>
      <c r="D664" s="491"/>
      <c r="E664" s="491"/>
      <c r="F664" s="491"/>
      <c r="G664" s="4"/>
      <c r="H664" s="4"/>
      <c r="I664" s="4"/>
      <c r="J664" s="4"/>
      <c r="K664" s="4"/>
      <c r="L664" s="4"/>
    </row>
    <row r="665">
      <c r="A665" s="4"/>
      <c r="B665" s="4"/>
      <c r="C665" s="4"/>
      <c r="D665" s="491"/>
      <c r="E665" s="491"/>
      <c r="F665" s="491"/>
      <c r="G665" s="4"/>
      <c r="H665" s="4"/>
      <c r="I665" s="4"/>
      <c r="J665" s="4"/>
      <c r="K665" s="4"/>
      <c r="L665" s="4"/>
    </row>
    <row r="666">
      <c r="A666" s="4"/>
      <c r="B666" s="4"/>
      <c r="C666" s="4"/>
      <c r="D666" s="491"/>
      <c r="E666" s="491"/>
      <c r="F666" s="491"/>
      <c r="G666" s="4"/>
      <c r="H666" s="4"/>
      <c r="I666" s="4"/>
      <c r="J666" s="4"/>
      <c r="K666" s="4"/>
      <c r="L666" s="4"/>
    </row>
    <row r="667">
      <c r="A667" s="4"/>
      <c r="B667" s="4"/>
      <c r="C667" s="4"/>
      <c r="D667" s="491"/>
      <c r="E667" s="491"/>
      <c r="F667" s="491"/>
      <c r="G667" s="4"/>
      <c r="H667" s="4"/>
      <c r="I667" s="4"/>
      <c r="J667" s="4"/>
      <c r="K667" s="4"/>
      <c r="L667" s="4"/>
    </row>
    <row r="668">
      <c r="A668" s="4"/>
      <c r="B668" s="4"/>
      <c r="C668" s="4"/>
      <c r="D668" s="491"/>
      <c r="E668" s="491"/>
      <c r="F668" s="491"/>
      <c r="G668" s="4"/>
      <c r="H668" s="4"/>
      <c r="I668" s="4"/>
      <c r="J668" s="4"/>
      <c r="K668" s="4"/>
      <c r="L668" s="4"/>
    </row>
    <row r="669">
      <c r="A669" s="4"/>
      <c r="B669" s="4"/>
      <c r="C669" s="4"/>
      <c r="D669" s="491"/>
      <c r="E669" s="491"/>
      <c r="F669" s="491"/>
      <c r="G669" s="4"/>
      <c r="H669" s="4"/>
      <c r="I669" s="4"/>
      <c r="J669" s="4"/>
      <c r="K669" s="4"/>
      <c r="L669" s="4"/>
    </row>
    <row r="670">
      <c r="A670" s="4"/>
      <c r="B670" s="4"/>
      <c r="C670" s="4"/>
      <c r="D670" s="491"/>
      <c r="E670" s="491"/>
      <c r="F670" s="491"/>
      <c r="G670" s="4"/>
      <c r="H670" s="4"/>
      <c r="I670" s="4"/>
      <c r="J670" s="4"/>
      <c r="K670" s="4"/>
      <c r="L670" s="4"/>
    </row>
    <row r="671">
      <c r="A671" s="4"/>
      <c r="B671" s="4"/>
      <c r="C671" s="4"/>
      <c r="D671" s="491"/>
      <c r="E671" s="491"/>
      <c r="F671" s="491"/>
      <c r="G671" s="4"/>
      <c r="H671" s="4"/>
      <c r="I671" s="4"/>
      <c r="J671" s="4"/>
      <c r="K671" s="4"/>
      <c r="L671" s="4"/>
    </row>
    <row r="672">
      <c r="A672" s="4"/>
      <c r="B672" s="4"/>
      <c r="C672" s="4"/>
      <c r="D672" s="491"/>
      <c r="E672" s="491"/>
      <c r="F672" s="491"/>
      <c r="G672" s="4"/>
      <c r="H672" s="4"/>
      <c r="I672" s="4"/>
      <c r="J672" s="4"/>
      <c r="K672" s="4"/>
      <c r="L672" s="4"/>
    </row>
    <row r="673">
      <c r="A673" s="4"/>
      <c r="B673" s="4"/>
      <c r="C673" s="4"/>
      <c r="D673" s="491"/>
      <c r="E673" s="491"/>
      <c r="F673" s="491"/>
      <c r="G673" s="4"/>
      <c r="H673" s="4"/>
      <c r="I673" s="4"/>
      <c r="J673" s="4"/>
      <c r="K673" s="4"/>
      <c r="L673" s="4"/>
    </row>
    <row r="674">
      <c r="A674" s="4"/>
      <c r="B674" s="4"/>
      <c r="C674" s="4"/>
      <c r="D674" s="491"/>
      <c r="E674" s="491"/>
      <c r="F674" s="491"/>
      <c r="G674" s="4"/>
      <c r="H674" s="4"/>
      <c r="I674" s="4"/>
      <c r="J674" s="4"/>
      <c r="K674" s="4"/>
      <c r="L674" s="4"/>
    </row>
    <row r="675">
      <c r="A675" s="4"/>
      <c r="B675" s="4"/>
      <c r="C675" s="4"/>
      <c r="D675" s="491"/>
      <c r="E675" s="491"/>
      <c r="F675" s="491"/>
      <c r="G675" s="4"/>
      <c r="H675" s="4"/>
      <c r="I675" s="4"/>
      <c r="J675" s="4"/>
      <c r="K675" s="4"/>
      <c r="L675" s="4"/>
    </row>
    <row r="676">
      <c r="A676" s="4"/>
      <c r="B676" s="4"/>
      <c r="C676" s="4"/>
      <c r="D676" s="491"/>
      <c r="E676" s="491"/>
      <c r="F676" s="491"/>
      <c r="G676" s="4"/>
      <c r="H676" s="4"/>
      <c r="I676" s="4"/>
      <c r="J676" s="4"/>
      <c r="K676" s="4"/>
      <c r="L676" s="4"/>
    </row>
    <row r="677">
      <c r="A677" s="4"/>
      <c r="B677" s="4"/>
      <c r="C677" s="4"/>
      <c r="D677" s="491"/>
      <c r="E677" s="491"/>
      <c r="F677" s="491"/>
      <c r="G677" s="4"/>
      <c r="H677" s="4"/>
      <c r="I677" s="4"/>
      <c r="J677" s="4"/>
      <c r="K677" s="4"/>
      <c r="L677" s="4"/>
    </row>
    <row r="678">
      <c r="A678" s="4"/>
      <c r="B678" s="4"/>
      <c r="C678" s="4"/>
      <c r="D678" s="491"/>
      <c r="E678" s="491"/>
      <c r="F678" s="491"/>
      <c r="G678" s="4"/>
      <c r="H678" s="4"/>
      <c r="I678" s="4"/>
      <c r="J678" s="4"/>
      <c r="K678" s="4"/>
      <c r="L678" s="4"/>
    </row>
    <row r="679">
      <c r="A679" s="4"/>
      <c r="B679" s="4"/>
      <c r="C679" s="4"/>
      <c r="D679" s="491"/>
      <c r="E679" s="491"/>
      <c r="F679" s="491"/>
      <c r="G679" s="4"/>
      <c r="H679" s="4"/>
      <c r="I679" s="4"/>
      <c r="J679" s="4"/>
      <c r="K679" s="4"/>
      <c r="L679" s="4"/>
    </row>
    <row r="680">
      <c r="A680" s="4"/>
      <c r="B680" s="4"/>
      <c r="C680" s="4"/>
      <c r="D680" s="491"/>
      <c r="E680" s="491"/>
      <c r="F680" s="491"/>
      <c r="G680" s="4"/>
      <c r="H680" s="4"/>
      <c r="I680" s="4"/>
      <c r="J680" s="4"/>
      <c r="K680" s="4"/>
      <c r="L680" s="4"/>
    </row>
    <row r="681">
      <c r="A681" s="4"/>
      <c r="B681" s="4"/>
      <c r="C681" s="4"/>
      <c r="D681" s="491"/>
      <c r="E681" s="491"/>
      <c r="F681" s="491"/>
      <c r="G681" s="4"/>
      <c r="H681" s="4"/>
      <c r="I681" s="4"/>
      <c r="J681" s="4"/>
      <c r="K681" s="4"/>
      <c r="L681" s="4"/>
    </row>
    <row r="682">
      <c r="A682" s="4"/>
      <c r="B682" s="4"/>
      <c r="C682" s="4"/>
      <c r="D682" s="491"/>
      <c r="E682" s="491"/>
      <c r="F682" s="491"/>
      <c r="G682" s="4"/>
      <c r="H682" s="4"/>
      <c r="I682" s="4"/>
      <c r="J682" s="4"/>
      <c r="K682" s="4"/>
      <c r="L682" s="4"/>
    </row>
    <row r="683">
      <c r="A683" s="4"/>
      <c r="B683" s="4"/>
      <c r="C683" s="4"/>
      <c r="D683" s="491"/>
      <c r="E683" s="491"/>
      <c r="F683" s="491"/>
      <c r="G683" s="4"/>
      <c r="H683" s="4"/>
      <c r="I683" s="4"/>
      <c r="J683" s="4"/>
      <c r="K683" s="4"/>
      <c r="L683" s="4"/>
    </row>
    <row r="684">
      <c r="A684" s="4"/>
      <c r="B684" s="4"/>
      <c r="C684" s="4"/>
      <c r="D684" s="491"/>
      <c r="E684" s="491"/>
      <c r="F684" s="491"/>
      <c r="G684" s="4"/>
      <c r="H684" s="4"/>
      <c r="I684" s="4"/>
      <c r="J684" s="4"/>
      <c r="K684" s="4"/>
      <c r="L684" s="4"/>
    </row>
    <row r="685">
      <c r="A685" s="4"/>
      <c r="B685" s="4"/>
      <c r="C685" s="4"/>
      <c r="D685" s="491"/>
      <c r="E685" s="491"/>
      <c r="F685" s="491"/>
      <c r="G685" s="4"/>
      <c r="H685" s="4"/>
      <c r="I685" s="4"/>
      <c r="J685" s="4"/>
      <c r="K685" s="4"/>
      <c r="L685" s="4"/>
    </row>
    <row r="686">
      <c r="A686" s="4"/>
      <c r="B686" s="4"/>
      <c r="C686" s="4"/>
      <c r="D686" s="491"/>
      <c r="E686" s="491"/>
      <c r="F686" s="491"/>
      <c r="G686" s="4"/>
      <c r="H686" s="4"/>
      <c r="I686" s="4"/>
      <c r="J686" s="4"/>
      <c r="K686" s="4"/>
      <c r="L686" s="4"/>
    </row>
    <row r="687">
      <c r="A687" s="4"/>
      <c r="B687" s="4"/>
      <c r="C687" s="4"/>
      <c r="D687" s="491"/>
      <c r="E687" s="491"/>
      <c r="F687" s="491"/>
      <c r="G687" s="4"/>
      <c r="H687" s="4"/>
      <c r="I687" s="4"/>
      <c r="J687" s="4"/>
      <c r="K687" s="4"/>
      <c r="L687" s="4"/>
    </row>
    <row r="688">
      <c r="A688" s="4"/>
      <c r="B688" s="4"/>
      <c r="C688" s="4"/>
      <c r="D688" s="491"/>
      <c r="E688" s="491"/>
      <c r="F688" s="491"/>
      <c r="G688" s="4"/>
      <c r="H688" s="4"/>
      <c r="I688" s="4"/>
      <c r="J688" s="4"/>
      <c r="K688" s="4"/>
      <c r="L688" s="4"/>
    </row>
    <row r="689">
      <c r="A689" s="4"/>
      <c r="B689" s="4"/>
      <c r="C689" s="4"/>
      <c r="D689" s="491"/>
      <c r="E689" s="491"/>
      <c r="F689" s="491"/>
      <c r="G689" s="4"/>
      <c r="H689" s="4"/>
      <c r="I689" s="4"/>
      <c r="J689" s="4"/>
      <c r="K689" s="4"/>
      <c r="L689" s="4"/>
    </row>
    <row r="690">
      <c r="A690" s="4"/>
      <c r="B690" s="4"/>
      <c r="C690" s="4"/>
      <c r="D690" s="491"/>
      <c r="E690" s="491"/>
      <c r="F690" s="491"/>
      <c r="G690" s="4"/>
      <c r="H690" s="4"/>
      <c r="I690" s="4"/>
      <c r="J690" s="4"/>
      <c r="K690" s="4"/>
      <c r="L690" s="4"/>
    </row>
    <row r="691">
      <c r="A691" s="4"/>
      <c r="B691" s="4"/>
      <c r="C691" s="4"/>
      <c r="D691" s="491"/>
      <c r="E691" s="491"/>
      <c r="F691" s="491"/>
      <c r="G691" s="4"/>
      <c r="H691" s="4"/>
      <c r="I691" s="4"/>
      <c r="J691" s="4"/>
      <c r="K691" s="4"/>
      <c r="L691" s="4"/>
    </row>
    <row r="692">
      <c r="A692" s="4"/>
      <c r="B692" s="4"/>
      <c r="C692" s="4"/>
      <c r="D692" s="491"/>
      <c r="E692" s="491"/>
      <c r="F692" s="491"/>
      <c r="G692" s="4"/>
      <c r="H692" s="4"/>
      <c r="I692" s="4"/>
      <c r="J692" s="4"/>
      <c r="K692" s="4"/>
      <c r="L692" s="4"/>
    </row>
    <row r="693">
      <c r="A693" s="4"/>
      <c r="B693" s="4"/>
      <c r="C693" s="4"/>
      <c r="D693" s="491"/>
      <c r="E693" s="491"/>
      <c r="F693" s="491"/>
      <c r="G693" s="4"/>
      <c r="H693" s="4"/>
      <c r="I693" s="4"/>
      <c r="J693" s="4"/>
      <c r="K693" s="4"/>
      <c r="L693" s="4"/>
    </row>
    <row r="694">
      <c r="A694" s="4"/>
      <c r="B694" s="4"/>
      <c r="C694" s="4"/>
      <c r="D694" s="491"/>
      <c r="E694" s="491"/>
      <c r="F694" s="491"/>
      <c r="G694" s="4"/>
      <c r="H694" s="4"/>
      <c r="I694" s="4"/>
      <c r="J694" s="4"/>
      <c r="K694" s="4"/>
      <c r="L694" s="4"/>
    </row>
    <row r="695">
      <c r="A695" s="4"/>
      <c r="B695" s="4"/>
      <c r="C695" s="4"/>
      <c r="D695" s="491"/>
      <c r="E695" s="491"/>
      <c r="F695" s="491"/>
      <c r="G695" s="4"/>
      <c r="H695" s="4"/>
      <c r="I695" s="4"/>
      <c r="J695" s="4"/>
      <c r="K695" s="4"/>
      <c r="L695" s="4"/>
    </row>
    <row r="696">
      <c r="A696" s="4"/>
      <c r="B696" s="4"/>
      <c r="C696" s="4"/>
      <c r="D696" s="491"/>
      <c r="E696" s="491"/>
      <c r="F696" s="491"/>
      <c r="G696" s="4"/>
      <c r="H696" s="4"/>
      <c r="I696" s="4"/>
      <c r="J696" s="4"/>
      <c r="K696" s="4"/>
      <c r="L696" s="4"/>
    </row>
    <row r="697">
      <c r="A697" s="4"/>
      <c r="B697" s="4"/>
      <c r="C697" s="4"/>
      <c r="D697" s="491"/>
      <c r="E697" s="491"/>
      <c r="F697" s="491"/>
      <c r="G697" s="4"/>
      <c r="H697" s="4"/>
      <c r="I697" s="4"/>
      <c r="J697" s="4"/>
      <c r="K697" s="4"/>
      <c r="L697" s="4"/>
    </row>
    <row r="698">
      <c r="A698" s="4"/>
      <c r="B698" s="4"/>
      <c r="C698" s="4"/>
      <c r="D698" s="491"/>
      <c r="E698" s="491"/>
      <c r="F698" s="491"/>
      <c r="G698" s="4"/>
      <c r="H698" s="4"/>
      <c r="I698" s="4"/>
      <c r="J698" s="4"/>
      <c r="K698" s="4"/>
      <c r="L698" s="4"/>
    </row>
    <row r="699">
      <c r="A699" s="4"/>
      <c r="B699" s="4"/>
      <c r="C699" s="4"/>
      <c r="D699" s="491"/>
      <c r="E699" s="491"/>
      <c r="F699" s="491"/>
      <c r="G699" s="4"/>
      <c r="H699" s="4"/>
      <c r="I699" s="4"/>
      <c r="J699" s="4"/>
      <c r="K699" s="4"/>
      <c r="L699" s="4"/>
    </row>
    <row r="700">
      <c r="A700" s="4"/>
      <c r="B700" s="4"/>
      <c r="C700" s="4"/>
      <c r="D700" s="491"/>
      <c r="E700" s="491"/>
      <c r="F700" s="491"/>
      <c r="G700" s="4"/>
      <c r="H700" s="4"/>
      <c r="I700" s="4"/>
      <c r="J700" s="4"/>
      <c r="K700" s="4"/>
      <c r="L700" s="4"/>
    </row>
    <row r="701">
      <c r="A701" s="4"/>
      <c r="B701" s="4"/>
      <c r="C701" s="4"/>
      <c r="D701" s="491"/>
      <c r="E701" s="491"/>
      <c r="F701" s="491"/>
      <c r="G701" s="4"/>
      <c r="H701" s="4"/>
      <c r="I701" s="4"/>
      <c r="J701" s="4"/>
      <c r="K701" s="4"/>
      <c r="L701" s="4"/>
    </row>
    <row r="702">
      <c r="A702" s="4"/>
      <c r="B702" s="4"/>
      <c r="C702" s="4"/>
      <c r="D702" s="491"/>
      <c r="E702" s="491"/>
      <c r="F702" s="491"/>
      <c r="G702" s="4"/>
      <c r="H702" s="4"/>
      <c r="I702" s="4"/>
      <c r="J702" s="4"/>
      <c r="K702" s="4"/>
      <c r="L702" s="4"/>
    </row>
    <row r="703">
      <c r="A703" s="4"/>
      <c r="B703" s="4"/>
      <c r="C703" s="4"/>
      <c r="D703" s="491"/>
      <c r="E703" s="491"/>
      <c r="F703" s="491"/>
      <c r="G703" s="4"/>
      <c r="H703" s="4"/>
      <c r="I703" s="4"/>
      <c r="J703" s="4"/>
      <c r="K703" s="4"/>
      <c r="L703" s="4"/>
    </row>
    <row r="704">
      <c r="A704" s="4"/>
      <c r="B704" s="4"/>
      <c r="C704" s="4"/>
      <c r="D704" s="491"/>
      <c r="E704" s="491"/>
      <c r="F704" s="491"/>
      <c r="G704" s="4"/>
      <c r="H704" s="4"/>
      <c r="I704" s="4"/>
      <c r="J704" s="4"/>
      <c r="K704" s="4"/>
      <c r="L704" s="4"/>
    </row>
    <row r="705">
      <c r="A705" s="4"/>
      <c r="B705" s="4"/>
      <c r="C705" s="4"/>
      <c r="D705" s="491"/>
      <c r="E705" s="491"/>
      <c r="F705" s="491"/>
      <c r="G705" s="4"/>
      <c r="H705" s="4"/>
      <c r="I705" s="4"/>
      <c r="J705" s="4"/>
      <c r="K705" s="4"/>
      <c r="L705" s="4"/>
    </row>
    <row r="706">
      <c r="A706" s="4"/>
      <c r="B706" s="4"/>
      <c r="C706" s="4"/>
      <c r="D706" s="491"/>
      <c r="E706" s="491"/>
      <c r="F706" s="491"/>
      <c r="G706" s="4"/>
      <c r="H706" s="4"/>
      <c r="I706" s="4"/>
      <c r="J706" s="4"/>
      <c r="K706" s="4"/>
      <c r="L706" s="4"/>
    </row>
    <row r="707">
      <c r="A707" s="4"/>
      <c r="B707" s="4"/>
      <c r="C707" s="4"/>
      <c r="D707" s="491"/>
      <c r="E707" s="491"/>
      <c r="F707" s="491"/>
      <c r="G707" s="4"/>
      <c r="H707" s="4"/>
      <c r="I707" s="4"/>
      <c r="J707" s="4"/>
      <c r="K707" s="4"/>
      <c r="L707" s="4"/>
    </row>
    <row r="708">
      <c r="A708" s="4"/>
      <c r="B708" s="4"/>
      <c r="C708" s="4"/>
      <c r="D708" s="491"/>
      <c r="E708" s="491"/>
      <c r="F708" s="491"/>
      <c r="G708" s="4"/>
      <c r="H708" s="4"/>
      <c r="I708" s="4"/>
      <c r="J708" s="4"/>
      <c r="K708" s="4"/>
      <c r="L708" s="4"/>
    </row>
    <row r="709">
      <c r="A709" s="4"/>
      <c r="B709" s="4"/>
      <c r="C709" s="4"/>
      <c r="D709" s="491"/>
      <c r="E709" s="491"/>
      <c r="F709" s="491"/>
      <c r="G709" s="4"/>
      <c r="H709" s="4"/>
      <c r="I709" s="4"/>
      <c r="J709" s="4"/>
      <c r="K709" s="4"/>
      <c r="L709" s="4"/>
    </row>
    <row r="710">
      <c r="A710" s="4"/>
      <c r="B710" s="4"/>
      <c r="C710" s="4"/>
      <c r="D710" s="491"/>
      <c r="E710" s="491"/>
      <c r="F710" s="491"/>
      <c r="G710" s="4"/>
      <c r="H710" s="4"/>
      <c r="I710" s="4"/>
      <c r="J710" s="4"/>
      <c r="K710" s="4"/>
      <c r="L710" s="4"/>
    </row>
    <row r="711">
      <c r="A711" s="4"/>
      <c r="B711" s="4"/>
      <c r="C711" s="4"/>
      <c r="D711" s="491"/>
      <c r="E711" s="491"/>
      <c r="F711" s="491"/>
      <c r="G711" s="4"/>
      <c r="H711" s="4"/>
      <c r="I711" s="4"/>
      <c r="J711" s="4"/>
      <c r="K711" s="4"/>
      <c r="L711" s="4"/>
    </row>
    <row r="712">
      <c r="A712" s="4"/>
      <c r="B712" s="4"/>
      <c r="C712" s="4"/>
      <c r="D712" s="491"/>
      <c r="E712" s="491"/>
      <c r="F712" s="491"/>
      <c r="G712" s="4"/>
      <c r="H712" s="4"/>
      <c r="I712" s="4"/>
      <c r="J712" s="4"/>
      <c r="K712" s="4"/>
      <c r="L712" s="4"/>
    </row>
    <row r="713">
      <c r="A713" s="4"/>
      <c r="B713" s="4"/>
      <c r="C713" s="4"/>
      <c r="D713" s="491"/>
      <c r="E713" s="491"/>
      <c r="F713" s="491"/>
      <c r="G713" s="4"/>
      <c r="H713" s="4"/>
      <c r="I713" s="4"/>
      <c r="J713" s="4"/>
      <c r="K713" s="4"/>
      <c r="L713" s="4"/>
    </row>
    <row r="714">
      <c r="A714" s="4"/>
      <c r="B714" s="4"/>
      <c r="C714" s="4"/>
      <c r="D714" s="491"/>
      <c r="E714" s="491"/>
      <c r="F714" s="491"/>
      <c r="G714" s="4"/>
      <c r="H714" s="4"/>
      <c r="I714" s="4"/>
      <c r="J714" s="4"/>
      <c r="K714" s="4"/>
      <c r="L714" s="4"/>
    </row>
    <row r="715">
      <c r="A715" s="4"/>
      <c r="B715" s="4"/>
      <c r="C715" s="4"/>
      <c r="D715" s="491"/>
      <c r="E715" s="491"/>
      <c r="F715" s="491"/>
      <c r="G715" s="4"/>
      <c r="H715" s="4"/>
      <c r="I715" s="4"/>
      <c r="J715" s="4"/>
      <c r="K715" s="4"/>
      <c r="L715" s="4"/>
    </row>
    <row r="716">
      <c r="A716" s="4"/>
      <c r="B716" s="4"/>
      <c r="C716" s="4"/>
      <c r="D716" s="491"/>
      <c r="E716" s="491"/>
      <c r="F716" s="491"/>
      <c r="G716" s="4"/>
      <c r="H716" s="4"/>
      <c r="I716" s="4"/>
      <c r="J716" s="4"/>
      <c r="K716" s="4"/>
      <c r="L716" s="4"/>
    </row>
    <row r="717">
      <c r="A717" s="4"/>
      <c r="B717" s="4"/>
      <c r="C717" s="4"/>
      <c r="D717" s="491"/>
      <c r="E717" s="491"/>
      <c r="F717" s="491"/>
      <c r="G717" s="4"/>
      <c r="H717" s="4"/>
      <c r="I717" s="4"/>
      <c r="J717" s="4"/>
      <c r="K717" s="4"/>
      <c r="L717" s="4"/>
    </row>
    <row r="718">
      <c r="A718" s="4"/>
      <c r="B718" s="4"/>
      <c r="C718" s="4"/>
      <c r="D718" s="491"/>
      <c r="E718" s="491"/>
      <c r="F718" s="491"/>
      <c r="G718" s="4"/>
      <c r="H718" s="4"/>
      <c r="I718" s="4"/>
      <c r="J718" s="4"/>
      <c r="K718" s="4"/>
      <c r="L718" s="4"/>
    </row>
    <row r="719">
      <c r="A719" s="4"/>
      <c r="B719" s="4"/>
      <c r="C719" s="4"/>
      <c r="D719" s="491"/>
      <c r="E719" s="491"/>
      <c r="F719" s="491"/>
      <c r="G719" s="4"/>
      <c r="H719" s="4"/>
      <c r="I719" s="4"/>
      <c r="J719" s="4"/>
      <c r="K719" s="4"/>
      <c r="L719" s="4"/>
    </row>
    <row r="720">
      <c r="A720" s="4"/>
      <c r="B720" s="4"/>
      <c r="C720" s="4"/>
      <c r="D720" s="491"/>
      <c r="E720" s="491"/>
      <c r="F720" s="491"/>
      <c r="G720" s="4"/>
      <c r="H720" s="4"/>
      <c r="I720" s="4"/>
      <c r="J720" s="4"/>
      <c r="K720" s="4"/>
      <c r="L720" s="4"/>
    </row>
    <row r="721">
      <c r="A721" s="4"/>
      <c r="B721" s="4"/>
      <c r="C721" s="4"/>
      <c r="D721" s="491"/>
      <c r="E721" s="491"/>
      <c r="F721" s="491"/>
      <c r="G721" s="4"/>
      <c r="H721" s="4"/>
      <c r="I721" s="4"/>
      <c r="J721" s="4"/>
      <c r="K721" s="4"/>
      <c r="L721" s="4"/>
    </row>
    <row r="722">
      <c r="A722" s="4"/>
      <c r="B722" s="4"/>
      <c r="C722" s="4"/>
      <c r="D722" s="491"/>
      <c r="E722" s="491"/>
      <c r="F722" s="491"/>
      <c r="G722" s="4"/>
      <c r="H722" s="4"/>
      <c r="I722" s="4"/>
      <c r="J722" s="4"/>
      <c r="K722" s="4"/>
      <c r="L722" s="4"/>
    </row>
    <row r="723">
      <c r="A723" s="4"/>
      <c r="B723" s="4"/>
      <c r="C723" s="4"/>
      <c r="D723" s="491"/>
      <c r="E723" s="491"/>
      <c r="F723" s="491"/>
      <c r="G723" s="4"/>
      <c r="H723" s="4"/>
      <c r="I723" s="4"/>
      <c r="J723" s="4"/>
      <c r="K723" s="4"/>
      <c r="L723" s="4"/>
    </row>
    <row r="724">
      <c r="A724" s="4"/>
      <c r="B724" s="4"/>
      <c r="C724" s="4"/>
      <c r="D724" s="491"/>
      <c r="E724" s="491"/>
      <c r="F724" s="491"/>
      <c r="G724" s="4"/>
      <c r="H724" s="4"/>
      <c r="I724" s="4"/>
      <c r="J724" s="4"/>
      <c r="K724" s="4"/>
      <c r="L724" s="4"/>
    </row>
    <row r="725">
      <c r="A725" s="4"/>
      <c r="B725" s="4"/>
      <c r="C725" s="4"/>
      <c r="D725" s="491"/>
      <c r="E725" s="491"/>
      <c r="F725" s="491"/>
      <c r="G725" s="4"/>
      <c r="H725" s="4"/>
      <c r="I725" s="4"/>
      <c r="J725" s="4"/>
      <c r="K725" s="4"/>
      <c r="L725" s="4"/>
    </row>
    <row r="726">
      <c r="A726" s="4"/>
      <c r="B726" s="4"/>
      <c r="C726" s="4"/>
      <c r="D726" s="491"/>
      <c r="E726" s="491"/>
      <c r="F726" s="491"/>
      <c r="G726" s="4"/>
      <c r="H726" s="4"/>
      <c r="I726" s="4"/>
      <c r="J726" s="4"/>
      <c r="K726" s="4"/>
      <c r="L726" s="4"/>
    </row>
    <row r="727">
      <c r="A727" s="4"/>
      <c r="B727" s="4"/>
      <c r="C727" s="4"/>
      <c r="D727" s="491"/>
      <c r="E727" s="491"/>
      <c r="F727" s="491"/>
      <c r="G727" s="4"/>
      <c r="H727" s="4"/>
      <c r="I727" s="4"/>
      <c r="J727" s="4"/>
      <c r="K727" s="4"/>
      <c r="L727" s="4"/>
    </row>
    <row r="728">
      <c r="A728" s="4"/>
      <c r="B728" s="4"/>
      <c r="C728" s="4"/>
      <c r="D728" s="491"/>
      <c r="E728" s="491"/>
      <c r="F728" s="491"/>
      <c r="G728" s="4"/>
      <c r="H728" s="4"/>
      <c r="I728" s="4"/>
      <c r="J728" s="4"/>
      <c r="K728" s="4"/>
      <c r="L728" s="4"/>
    </row>
    <row r="729">
      <c r="A729" s="4"/>
      <c r="B729" s="4"/>
      <c r="C729" s="4"/>
      <c r="D729" s="491"/>
      <c r="E729" s="491"/>
      <c r="F729" s="491"/>
      <c r="G729" s="4"/>
      <c r="H729" s="4"/>
      <c r="I729" s="4"/>
      <c r="J729" s="4"/>
      <c r="K729" s="4"/>
      <c r="L729" s="4"/>
    </row>
    <row r="730">
      <c r="A730" s="4"/>
      <c r="B730" s="4"/>
      <c r="C730" s="4"/>
      <c r="D730" s="491"/>
      <c r="E730" s="491"/>
      <c r="F730" s="491"/>
      <c r="G730" s="4"/>
      <c r="H730" s="4"/>
      <c r="I730" s="4"/>
      <c r="J730" s="4"/>
      <c r="K730" s="4"/>
      <c r="L730" s="4"/>
    </row>
    <row r="731">
      <c r="A731" s="4"/>
      <c r="B731" s="4"/>
      <c r="C731" s="4"/>
      <c r="D731" s="491"/>
      <c r="E731" s="491"/>
      <c r="F731" s="491"/>
      <c r="G731" s="4"/>
      <c r="H731" s="4"/>
      <c r="I731" s="4"/>
      <c r="J731" s="4"/>
      <c r="K731" s="4"/>
      <c r="L731" s="4"/>
    </row>
    <row r="732">
      <c r="A732" s="4"/>
      <c r="B732" s="4"/>
      <c r="C732" s="4"/>
      <c r="D732" s="491"/>
      <c r="E732" s="491"/>
      <c r="F732" s="491"/>
      <c r="G732" s="4"/>
      <c r="H732" s="4"/>
      <c r="I732" s="4"/>
      <c r="J732" s="4"/>
      <c r="K732" s="4"/>
      <c r="L732" s="4"/>
    </row>
    <row r="733">
      <c r="A733" s="4"/>
      <c r="B733" s="4"/>
      <c r="C733" s="4"/>
      <c r="D733" s="491"/>
      <c r="E733" s="491"/>
      <c r="F733" s="491"/>
      <c r="G733" s="4"/>
      <c r="H733" s="4"/>
      <c r="I733" s="4"/>
      <c r="J733" s="4"/>
      <c r="K733" s="4"/>
      <c r="L733" s="4"/>
    </row>
    <row r="734">
      <c r="A734" s="4"/>
      <c r="B734" s="4"/>
      <c r="C734" s="4"/>
      <c r="D734" s="491"/>
      <c r="E734" s="491"/>
      <c r="F734" s="491"/>
      <c r="G734" s="4"/>
      <c r="H734" s="4"/>
      <c r="I734" s="4"/>
      <c r="J734" s="4"/>
      <c r="K734" s="4"/>
      <c r="L734" s="4"/>
    </row>
    <row r="735">
      <c r="A735" s="4"/>
      <c r="B735" s="4"/>
      <c r="C735" s="4"/>
      <c r="D735" s="491"/>
      <c r="E735" s="491"/>
      <c r="F735" s="491"/>
      <c r="G735" s="4"/>
      <c r="H735" s="4"/>
      <c r="I735" s="4"/>
      <c r="J735" s="4"/>
      <c r="K735" s="4"/>
      <c r="L735" s="4"/>
    </row>
    <row r="736">
      <c r="A736" s="4"/>
      <c r="B736" s="4"/>
      <c r="C736" s="4"/>
      <c r="D736" s="491"/>
      <c r="E736" s="491"/>
      <c r="F736" s="491"/>
      <c r="G736" s="4"/>
      <c r="H736" s="4"/>
      <c r="I736" s="4"/>
      <c r="J736" s="4"/>
      <c r="K736" s="4"/>
      <c r="L736" s="4"/>
    </row>
    <row r="737">
      <c r="A737" s="4"/>
      <c r="B737" s="4"/>
      <c r="C737" s="4"/>
      <c r="D737" s="491"/>
      <c r="E737" s="491"/>
      <c r="F737" s="491"/>
      <c r="G737" s="4"/>
      <c r="H737" s="4"/>
      <c r="I737" s="4"/>
      <c r="J737" s="4"/>
      <c r="K737" s="4"/>
      <c r="L737" s="4"/>
    </row>
    <row r="738">
      <c r="A738" s="4"/>
      <c r="B738" s="4"/>
      <c r="C738" s="4"/>
      <c r="D738" s="491"/>
      <c r="E738" s="491"/>
      <c r="F738" s="491"/>
      <c r="G738" s="4"/>
      <c r="H738" s="4"/>
      <c r="I738" s="4"/>
      <c r="J738" s="4"/>
      <c r="K738" s="4"/>
      <c r="L738" s="4"/>
    </row>
    <row r="739">
      <c r="A739" s="4"/>
      <c r="B739" s="4"/>
      <c r="C739" s="4"/>
      <c r="D739" s="491"/>
      <c r="E739" s="491"/>
      <c r="F739" s="491"/>
      <c r="G739" s="4"/>
      <c r="H739" s="4"/>
      <c r="I739" s="4"/>
      <c r="J739" s="4"/>
      <c r="K739" s="4"/>
      <c r="L739" s="4"/>
    </row>
    <row r="740">
      <c r="A740" s="4"/>
      <c r="B740" s="4"/>
      <c r="C740" s="4"/>
      <c r="D740" s="491"/>
      <c r="E740" s="491"/>
      <c r="F740" s="491"/>
      <c r="G740" s="4"/>
      <c r="H740" s="4"/>
      <c r="I740" s="4"/>
      <c r="J740" s="4"/>
      <c r="K740" s="4"/>
      <c r="L740" s="4"/>
    </row>
    <row r="741">
      <c r="A741" s="4"/>
      <c r="B741" s="4"/>
      <c r="C741" s="4"/>
      <c r="D741" s="491"/>
      <c r="E741" s="491"/>
      <c r="F741" s="491"/>
      <c r="G741" s="4"/>
      <c r="H741" s="4"/>
      <c r="I741" s="4"/>
      <c r="J741" s="4"/>
      <c r="K741" s="4"/>
      <c r="L741" s="4"/>
    </row>
    <row r="742">
      <c r="A742" s="4"/>
      <c r="B742" s="4"/>
      <c r="C742" s="4"/>
      <c r="D742" s="491"/>
      <c r="E742" s="491"/>
      <c r="F742" s="491"/>
      <c r="G742" s="4"/>
      <c r="H742" s="4"/>
      <c r="I742" s="4"/>
      <c r="J742" s="4"/>
      <c r="K742" s="4"/>
      <c r="L742" s="4"/>
    </row>
    <row r="743">
      <c r="A743" s="4"/>
      <c r="B743" s="4"/>
      <c r="C743" s="4"/>
      <c r="D743" s="491"/>
      <c r="E743" s="491"/>
      <c r="F743" s="491"/>
      <c r="G743" s="4"/>
      <c r="H743" s="4"/>
      <c r="I743" s="4"/>
      <c r="J743" s="4"/>
      <c r="K743" s="4"/>
      <c r="L743" s="4"/>
    </row>
    <row r="744">
      <c r="A744" s="4"/>
      <c r="B744" s="4"/>
      <c r="C744" s="4"/>
      <c r="D744" s="491"/>
      <c r="E744" s="491"/>
      <c r="F744" s="491"/>
      <c r="G744" s="4"/>
      <c r="H744" s="4"/>
      <c r="I744" s="4"/>
      <c r="J744" s="4"/>
      <c r="K744" s="4"/>
      <c r="L744" s="4"/>
    </row>
    <row r="745">
      <c r="A745" s="4"/>
      <c r="B745" s="4"/>
      <c r="C745" s="4"/>
      <c r="D745" s="491"/>
      <c r="E745" s="491"/>
      <c r="F745" s="491"/>
      <c r="G745" s="4"/>
      <c r="H745" s="4"/>
      <c r="I745" s="4"/>
      <c r="J745" s="4"/>
      <c r="K745" s="4"/>
      <c r="L745" s="4"/>
    </row>
    <row r="746">
      <c r="A746" s="4"/>
      <c r="B746" s="4"/>
      <c r="C746" s="4"/>
      <c r="D746" s="491"/>
      <c r="E746" s="491"/>
      <c r="F746" s="491"/>
      <c r="G746" s="4"/>
      <c r="H746" s="4"/>
      <c r="I746" s="4"/>
      <c r="J746" s="4"/>
      <c r="K746" s="4"/>
      <c r="L746" s="4"/>
    </row>
    <row r="747">
      <c r="A747" s="4"/>
      <c r="B747" s="4"/>
      <c r="C747" s="4"/>
      <c r="D747" s="491"/>
      <c r="E747" s="491"/>
      <c r="F747" s="491"/>
      <c r="G747" s="4"/>
      <c r="H747" s="4"/>
      <c r="I747" s="4"/>
      <c r="J747" s="4"/>
      <c r="K747" s="4"/>
      <c r="L747" s="4"/>
    </row>
    <row r="748">
      <c r="A748" s="4"/>
      <c r="B748" s="4"/>
      <c r="C748" s="4"/>
      <c r="D748" s="491"/>
      <c r="E748" s="491"/>
      <c r="F748" s="491"/>
      <c r="G748" s="4"/>
      <c r="H748" s="4"/>
      <c r="I748" s="4"/>
      <c r="J748" s="4"/>
      <c r="K748" s="4"/>
      <c r="L748" s="4"/>
    </row>
    <row r="749">
      <c r="A749" s="4"/>
      <c r="B749" s="4"/>
      <c r="C749" s="4"/>
      <c r="D749" s="491"/>
      <c r="E749" s="491"/>
      <c r="F749" s="491"/>
      <c r="G749" s="4"/>
      <c r="H749" s="4"/>
      <c r="I749" s="4"/>
      <c r="J749" s="4"/>
      <c r="K749" s="4"/>
      <c r="L749" s="4"/>
    </row>
    <row r="750">
      <c r="A750" s="4"/>
      <c r="B750" s="4"/>
      <c r="C750" s="4"/>
      <c r="D750" s="491"/>
      <c r="E750" s="491"/>
      <c r="F750" s="491"/>
      <c r="G750" s="4"/>
      <c r="H750" s="4"/>
      <c r="I750" s="4"/>
      <c r="J750" s="4"/>
      <c r="K750" s="4"/>
      <c r="L750" s="4"/>
    </row>
    <row r="751">
      <c r="A751" s="4"/>
      <c r="B751" s="4"/>
      <c r="C751" s="4"/>
      <c r="D751" s="491"/>
      <c r="E751" s="491"/>
      <c r="F751" s="491"/>
      <c r="G751" s="4"/>
      <c r="H751" s="4"/>
      <c r="I751" s="4"/>
      <c r="J751" s="4"/>
      <c r="K751" s="4"/>
      <c r="L751" s="4"/>
    </row>
    <row r="752">
      <c r="A752" s="4"/>
      <c r="B752" s="4"/>
      <c r="C752" s="4"/>
      <c r="D752" s="491"/>
      <c r="E752" s="491"/>
      <c r="F752" s="491"/>
      <c r="G752" s="4"/>
      <c r="H752" s="4"/>
      <c r="I752" s="4"/>
      <c r="J752" s="4"/>
      <c r="K752" s="4"/>
      <c r="L752" s="4"/>
    </row>
    <row r="753">
      <c r="A753" s="4"/>
      <c r="B753" s="4"/>
      <c r="C753" s="4"/>
      <c r="D753" s="491"/>
      <c r="E753" s="491"/>
      <c r="F753" s="491"/>
      <c r="G753" s="4"/>
      <c r="H753" s="4"/>
      <c r="I753" s="4"/>
      <c r="J753" s="4"/>
      <c r="K753" s="4"/>
      <c r="L753" s="4"/>
    </row>
    <row r="754">
      <c r="A754" s="4"/>
      <c r="B754" s="4"/>
      <c r="C754" s="4"/>
      <c r="D754" s="491"/>
      <c r="E754" s="491"/>
      <c r="F754" s="491"/>
      <c r="G754" s="4"/>
      <c r="H754" s="4"/>
      <c r="I754" s="4"/>
      <c r="J754" s="4"/>
      <c r="K754" s="4"/>
      <c r="L754" s="4"/>
    </row>
    <row r="755">
      <c r="A755" s="4"/>
      <c r="B755" s="4"/>
      <c r="C755" s="4"/>
      <c r="D755" s="491"/>
      <c r="E755" s="491"/>
      <c r="F755" s="491"/>
      <c r="G755" s="4"/>
      <c r="H755" s="4"/>
      <c r="I755" s="4"/>
      <c r="J755" s="4"/>
      <c r="K755" s="4"/>
      <c r="L755" s="4"/>
    </row>
    <row r="756">
      <c r="A756" s="4"/>
      <c r="B756" s="4"/>
      <c r="C756" s="4"/>
      <c r="D756" s="491"/>
      <c r="E756" s="491"/>
      <c r="F756" s="491"/>
      <c r="G756" s="4"/>
      <c r="H756" s="4"/>
      <c r="I756" s="4"/>
      <c r="J756" s="4"/>
      <c r="K756" s="4"/>
      <c r="L756" s="4"/>
    </row>
    <row r="757">
      <c r="A757" s="4"/>
      <c r="B757" s="4"/>
      <c r="C757" s="4"/>
      <c r="D757" s="491"/>
      <c r="E757" s="491"/>
      <c r="F757" s="491"/>
      <c r="G757" s="4"/>
      <c r="H757" s="4"/>
      <c r="I757" s="4"/>
      <c r="J757" s="4"/>
      <c r="K757" s="4"/>
      <c r="L757" s="4"/>
    </row>
    <row r="758">
      <c r="A758" s="4"/>
      <c r="B758" s="4"/>
      <c r="C758" s="4"/>
      <c r="D758" s="491"/>
      <c r="E758" s="491"/>
      <c r="F758" s="491"/>
      <c r="G758" s="4"/>
      <c r="H758" s="4"/>
      <c r="I758" s="4"/>
      <c r="J758" s="4"/>
      <c r="K758" s="4"/>
      <c r="L758" s="4"/>
    </row>
    <row r="759">
      <c r="A759" s="4"/>
      <c r="B759" s="4"/>
      <c r="C759" s="4"/>
      <c r="D759" s="491"/>
      <c r="E759" s="491"/>
      <c r="F759" s="491"/>
      <c r="G759" s="4"/>
      <c r="H759" s="4"/>
      <c r="I759" s="4"/>
      <c r="J759" s="4"/>
      <c r="K759" s="4"/>
      <c r="L759" s="4"/>
    </row>
    <row r="760">
      <c r="A760" s="4"/>
      <c r="B760" s="4"/>
      <c r="C760" s="4"/>
      <c r="D760" s="491"/>
      <c r="E760" s="491"/>
      <c r="F760" s="491"/>
      <c r="G760" s="4"/>
      <c r="H760" s="4"/>
      <c r="I760" s="4"/>
      <c r="J760" s="4"/>
      <c r="K760" s="4"/>
      <c r="L760" s="4"/>
    </row>
    <row r="761">
      <c r="A761" s="4"/>
      <c r="B761" s="4"/>
      <c r="C761" s="4"/>
      <c r="D761" s="491"/>
      <c r="E761" s="491"/>
      <c r="F761" s="491"/>
      <c r="G761" s="4"/>
      <c r="H761" s="4"/>
      <c r="I761" s="4"/>
      <c r="J761" s="4"/>
      <c r="K761" s="4"/>
      <c r="L761" s="4"/>
    </row>
    <row r="762">
      <c r="A762" s="4"/>
      <c r="B762" s="4"/>
      <c r="C762" s="4"/>
      <c r="D762" s="491"/>
      <c r="E762" s="491"/>
      <c r="F762" s="491"/>
      <c r="G762" s="4"/>
      <c r="H762" s="4"/>
      <c r="I762" s="4"/>
      <c r="J762" s="4"/>
      <c r="K762" s="4"/>
      <c r="L762" s="4"/>
    </row>
    <row r="763">
      <c r="A763" s="4"/>
      <c r="B763" s="4"/>
      <c r="C763" s="4"/>
      <c r="D763" s="491"/>
      <c r="E763" s="491"/>
      <c r="F763" s="491"/>
      <c r="G763" s="4"/>
      <c r="H763" s="4"/>
      <c r="I763" s="4"/>
      <c r="J763" s="4"/>
      <c r="K763" s="4"/>
      <c r="L763" s="4"/>
    </row>
    <row r="764">
      <c r="A764" s="4"/>
      <c r="B764" s="4"/>
      <c r="C764" s="4"/>
      <c r="D764" s="491"/>
      <c r="E764" s="491"/>
      <c r="F764" s="491"/>
      <c r="G764" s="4"/>
      <c r="H764" s="4"/>
      <c r="I764" s="4"/>
      <c r="J764" s="4"/>
      <c r="K764" s="4"/>
      <c r="L764" s="4"/>
    </row>
    <row r="765">
      <c r="A765" s="4"/>
      <c r="B765" s="4"/>
      <c r="C765" s="4"/>
      <c r="D765" s="491"/>
      <c r="E765" s="491"/>
      <c r="F765" s="491"/>
      <c r="G765" s="4"/>
      <c r="H765" s="4"/>
      <c r="I765" s="4"/>
      <c r="J765" s="4"/>
      <c r="K765" s="4"/>
      <c r="L765" s="4"/>
    </row>
    <row r="766">
      <c r="A766" s="4"/>
      <c r="B766" s="4"/>
      <c r="C766" s="4"/>
      <c r="D766" s="491"/>
      <c r="E766" s="491"/>
      <c r="F766" s="491"/>
      <c r="G766" s="4"/>
      <c r="H766" s="4"/>
      <c r="I766" s="4"/>
      <c r="J766" s="4"/>
      <c r="K766" s="4"/>
      <c r="L766" s="4"/>
    </row>
    <row r="767">
      <c r="A767" s="4"/>
      <c r="B767" s="4"/>
      <c r="C767" s="4"/>
      <c r="D767" s="491"/>
      <c r="E767" s="491"/>
      <c r="F767" s="491"/>
      <c r="G767" s="4"/>
      <c r="H767" s="4"/>
      <c r="I767" s="4"/>
      <c r="J767" s="4"/>
      <c r="K767" s="4"/>
      <c r="L767" s="4"/>
    </row>
    <row r="768">
      <c r="A768" s="4"/>
      <c r="B768" s="4"/>
      <c r="C768" s="4"/>
      <c r="D768" s="491"/>
      <c r="E768" s="491"/>
      <c r="F768" s="491"/>
      <c r="G768" s="4"/>
      <c r="H768" s="4"/>
      <c r="I768" s="4"/>
      <c r="J768" s="4"/>
      <c r="K768" s="4"/>
      <c r="L768" s="4"/>
    </row>
    <row r="769">
      <c r="A769" s="4"/>
      <c r="B769" s="4"/>
      <c r="C769" s="4"/>
      <c r="D769" s="491"/>
      <c r="E769" s="491"/>
      <c r="F769" s="491"/>
      <c r="G769" s="4"/>
      <c r="H769" s="4"/>
      <c r="I769" s="4"/>
      <c r="J769" s="4"/>
      <c r="K769" s="4"/>
      <c r="L769" s="4"/>
    </row>
    <row r="770">
      <c r="A770" s="4"/>
      <c r="B770" s="4"/>
      <c r="C770" s="4"/>
      <c r="D770" s="491"/>
      <c r="E770" s="491"/>
      <c r="F770" s="491"/>
      <c r="G770" s="4"/>
      <c r="H770" s="4"/>
      <c r="I770" s="4"/>
      <c r="J770" s="4"/>
      <c r="K770" s="4"/>
      <c r="L770" s="4"/>
    </row>
    <row r="771">
      <c r="A771" s="4"/>
      <c r="B771" s="4"/>
      <c r="C771" s="4"/>
      <c r="D771" s="491"/>
      <c r="E771" s="491"/>
      <c r="F771" s="491"/>
      <c r="G771" s="4"/>
      <c r="H771" s="4"/>
      <c r="I771" s="4"/>
      <c r="J771" s="4"/>
      <c r="K771" s="4"/>
      <c r="L771" s="4"/>
    </row>
    <row r="772">
      <c r="A772" s="4"/>
      <c r="B772" s="4"/>
      <c r="C772" s="4"/>
      <c r="D772" s="491"/>
      <c r="E772" s="491"/>
      <c r="F772" s="491"/>
      <c r="G772" s="4"/>
      <c r="H772" s="4"/>
      <c r="I772" s="4"/>
      <c r="J772" s="4"/>
      <c r="K772" s="4"/>
      <c r="L772" s="4"/>
    </row>
    <row r="773">
      <c r="A773" s="4"/>
      <c r="B773" s="4"/>
      <c r="C773" s="4"/>
      <c r="D773" s="491"/>
      <c r="E773" s="491"/>
      <c r="F773" s="491"/>
      <c r="G773" s="4"/>
      <c r="H773" s="4"/>
      <c r="I773" s="4"/>
      <c r="J773" s="4"/>
      <c r="K773" s="4"/>
      <c r="L773" s="4"/>
    </row>
    <row r="774">
      <c r="A774" s="4"/>
      <c r="B774" s="4"/>
      <c r="C774" s="4"/>
      <c r="D774" s="491"/>
      <c r="E774" s="491"/>
      <c r="F774" s="491"/>
      <c r="G774" s="4"/>
      <c r="H774" s="4"/>
      <c r="I774" s="4"/>
      <c r="J774" s="4"/>
      <c r="K774" s="4"/>
      <c r="L774" s="4"/>
    </row>
    <row r="775">
      <c r="A775" s="4"/>
      <c r="B775" s="4"/>
      <c r="C775" s="4"/>
      <c r="D775" s="491"/>
      <c r="E775" s="491"/>
      <c r="F775" s="491"/>
      <c r="G775" s="4"/>
      <c r="H775" s="4"/>
      <c r="I775" s="4"/>
      <c r="J775" s="4"/>
      <c r="K775" s="4"/>
      <c r="L775" s="4"/>
    </row>
    <row r="776">
      <c r="A776" s="4"/>
      <c r="B776" s="4"/>
      <c r="C776" s="4"/>
      <c r="D776" s="491"/>
      <c r="E776" s="491"/>
      <c r="F776" s="491"/>
      <c r="G776" s="4"/>
      <c r="H776" s="4"/>
      <c r="I776" s="4"/>
      <c r="J776" s="4"/>
      <c r="K776" s="4"/>
      <c r="L776" s="4"/>
    </row>
    <row r="777">
      <c r="A777" s="4"/>
      <c r="B777" s="4"/>
      <c r="C777" s="4"/>
      <c r="D777" s="491"/>
      <c r="E777" s="491"/>
      <c r="F777" s="491"/>
      <c r="G777" s="4"/>
      <c r="H777" s="4"/>
      <c r="I777" s="4"/>
      <c r="J777" s="4"/>
      <c r="K777" s="4"/>
      <c r="L777" s="4"/>
    </row>
    <row r="778">
      <c r="A778" s="4"/>
      <c r="B778" s="4"/>
      <c r="C778" s="4"/>
      <c r="D778" s="491"/>
      <c r="E778" s="491"/>
      <c r="F778" s="491"/>
      <c r="G778" s="4"/>
      <c r="H778" s="4"/>
      <c r="I778" s="4"/>
      <c r="J778" s="4"/>
      <c r="K778" s="4"/>
      <c r="L778" s="4"/>
    </row>
    <row r="779">
      <c r="A779" s="4"/>
      <c r="B779" s="4"/>
      <c r="C779" s="4"/>
      <c r="D779" s="491"/>
      <c r="E779" s="491"/>
      <c r="F779" s="491"/>
      <c r="G779" s="4"/>
      <c r="H779" s="4"/>
      <c r="I779" s="4"/>
      <c r="J779" s="4"/>
      <c r="K779" s="4"/>
      <c r="L779" s="4"/>
    </row>
    <row r="780">
      <c r="A780" s="4"/>
      <c r="B780" s="4"/>
      <c r="C780" s="4"/>
      <c r="D780" s="491"/>
      <c r="E780" s="491"/>
      <c r="F780" s="491"/>
      <c r="G780" s="4"/>
      <c r="H780" s="4"/>
      <c r="I780" s="4"/>
      <c r="J780" s="4"/>
      <c r="K780" s="4"/>
      <c r="L780" s="4"/>
    </row>
    <row r="781">
      <c r="A781" s="4"/>
      <c r="B781" s="4"/>
      <c r="C781" s="4"/>
      <c r="D781" s="491"/>
      <c r="E781" s="491"/>
      <c r="F781" s="491"/>
      <c r="G781" s="4"/>
      <c r="H781" s="4"/>
      <c r="I781" s="4"/>
      <c r="J781" s="4"/>
      <c r="K781" s="4"/>
      <c r="L781" s="4"/>
    </row>
    <row r="782">
      <c r="A782" s="4"/>
      <c r="B782" s="4"/>
      <c r="C782" s="4"/>
      <c r="D782" s="491"/>
      <c r="E782" s="491"/>
      <c r="F782" s="491"/>
      <c r="G782" s="4"/>
      <c r="H782" s="4"/>
      <c r="I782" s="4"/>
      <c r="J782" s="4"/>
      <c r="K782" s="4"/>
      <c r="L782" s="4"/>
    </row>
    <row r="783">
      <c r="A783" s="4"/>
      <c r="B783" s="4"/>
      <c r="C783" s="4"/>
      <c r="D783" s="491"/>
      <c r="E783" s="491"/>
      <c r="F783" s="491"/>
      <c r="G783" s="4"/>
      <c r="H783" s="4"/>
      <c r="I783" s="4"/>
      <c r="J783" s="4"/>
      <c r="K783" s="4"/>
      <c r="L783" s="4"/>
    </row>
    <row r="784">
      <c r="A784" s="4"/>
      <c r="B784" s="4"/>
      <c r="C784" s="4"/>
      <c r="D784" s="491"/>
      <c r="E784" s="491"/>
      <c r="F784" s="491"/>
      <c r="G784" s="4"/>
      <c r="H784" s="4"/>
      <c r="I784" s="4"/>
      <c r="J784" s="4"/>
      <c r="K784" s="4"/>
      <c r="L784" s="4"/>
    </row>
    <row r="785">
      <c r="A785" s="4"/>
      <c r="B785" s="4"/>
      <c r="C785" s="4"/>
      <c r="D785" s="491"/>
      <c r="E785" s="491"/>
      <c r="F785" s="491"/>
      <c r="G785" s="4"/>
      <c r="H785" s="4"/>
      <c r="I785" s="4"/>
      <c r="J785" s="4"/>
      <c r="K785" s="4"/>
      <c r="L785" s="4"/>
    </row>
    <row r="786">
      <c r="A786" s="4"/>
      <c r="B786" s="4"/>
      <c r="C786" s="4"/>
      <c r="D786" s="491"/>
      <c r="E786" s="491"/>
      <c r="F786" s="491"/>
      <c r="G786" s="4"/>
      <c r="H786" s="4"/>
      <c r="I786" s="4"/>
      <c r="J786" s="4"/>
      <c r="K786" s="4"/>
      <c r="L786" s="4"/>
    </row>
    <row r="787">
      <c r="A787" s="4"/>
      <c r="B787" s="4"/>
      <c r="C787" s="4"/>
      <c r="D787" s="491"/>
      <c r="E787" s="491"/>
      <c r="F787" s="491"/>
      <c r="G787" s="4"/>
      <c r="H787" s="4"/>
      <c r="I787" s="4"/>
      <c r="J787" s="4"/>
      <c r="K787" s="4"/>
      <c r="L787" s="4"/>
    </row>
    <row r="788">
      <c r="A788" s="4"/>
      <c r="B788" s="4"/>
      <c r="C788" s="4"/>
      <c r="D788" s="491"/>
      <c r="E788" s="491"/>
      <c r="F788" s="491"/>
      <c r="G788" s="4"/>
      <c r="H788" s="4"/>
      <c r="I788" s="4"/>
      <c r="J788" s="4"/>
      <c r="K788" s="4"/>
      <c r="L788" s="4"/>
    </row>
    <row r="789">
      <c r="A789" s="4"/>
      <c r="B789" s="4"/>
      <c r="C789" s="4"/>
      <c r="D789" s="491"/>
      <c r="E789" s="491"/>
      <c r="F789" s="491"/>
      <c r="G789" s="4"/>
      <c r="H789" s="4"/>
      <c r="I789" s="4"/>
      <c r="J789" s="4"/>
      <c r="K789" s="4"/>
      <c r="L789" s="4"/>
    </row>
    <row r="790">
      <c r="A790" s="4"/>
      <c r="B790" s="4"/>
      <c r="C790" s="4"/>
      <c r="D790" s="491"/>
      <c r="E790" s="491"/>
      <c r="F790" s="491"/>
      <c r="G790" s="4"/>
      <c r="H790" s="4"/>
      <c r="I790" s="4"/>
      <c r="J790" s="4"/>
      <c r="K790" s="4"/>
      <c r="L790" s="4"/>
    </row>
    <row r="791">
      <c r="A791" s="4"/>
      <c r="B791" s="4"/>
      <c r="C791" s="4"/>
      <c r="D791" s="491"/>
      <c r="E791" s="491"/>
      <c r="F791" s="491"/>
      <c r="G791" s="4"/>
      <c r="H791" s="4"/>
      <c r="I791" s="4"/>
      <c r="J791" s="4"/>
      <c r="K791" s="4"/>
      <c r="L791" s="4"/>
    </row>
    <row r="792">
      <c r="A792" s="4"/>
      <c r="B792" s="4"/>
      <c r="C792" s="4"/>
      <c r="D792" s="491"/>
      <c r="E792" s="491"/>
      <c r="F792" s="491"/>
      <c r="G792" s="4"/>
      <c r="H792" s="4"/>
      <c r="I792" s="4"/>
      <c r="J792" s="4"/>
      <c r="K792" s="4"/>
      <c r="L792" s="4"/>
    </row>
    <row r="793">
      <c r="A793" s="4"/>
      <c r="B793" s="4"/>
      <c r="C793" s="4"/>
      <c r="D793" s="491"/>
      <c r="E793" s="491"/>
      <c r="F793" s="491"/>
      <c r="G793" s="4"/>
      <c r="H793" s="4"/>
      <c r="I793" s="4"/>
      <c r="J793" s="4"/>
      <c r="K793" s="4"/>
      <c r="L793" s="4"/>
    </row>
    <row r="794">
      <c r="A794" s="4"/>
      <c r="B794" s="4"/>
      <c r="C794" s="4"/>
      <c r="D794" s="491"/>
      <c r="E794" s="491"/>
      <c r="F794" s="491"/>
      <c r="G794" s="4"/>
      <c r="H794" s="4"/>
      <c r="I794" s="4"/>
      <c r="J794" s="4"/>
      <c r="K794" s="4"/>
      <c r="L794" s="4"/>
    </row>
    <row r="795">
      <c r="A795" s="4"/>
      <c r="B795" s="4"/>
      <c r="C795" s="4"/>
      <c r="D795" s="491"/>
      <c r="E795" s="491"/>
      <c r="F795" s="491"/>
      <c r="G795" s="4"/>
      <c r="H795" s="4"/>
      <c r="I795" s="4"/>
      <c r="J795" s="4"/>
      <c r="K795" s="4"/>
      <c r="L795" s="4"/>
    </row>
    <row r="796">
      <c r="A796" s="4"/>
      <c r="B796" s="4"/>
      <c r="C796" s="4"/>
      <c r="D796" s="491"/>
      <c r="E796" s="491"/>
      <c r="F796" s="491"/>
      <c r="G796" s="4"/>
      <c r="H796" s="4"/>
      <c r="I796" s="4"/>
      <c r="J796" s="4"/>
      <c r="K796" s="4"/>
      <c r="L796" s="4"/>
    </row>
    <row r="797">
      <c r="A797" s="4"/>
      <c r="B797" s="4"/>
      <c r="C797" s="4"/>
      <c r="D797" s="491"/>
      <c r="E797" s="491"/>
      <c r="F797" s="491"/>
      <c r="G797" s="4"/>
      <c r="H797" s="4"/>
      <c r="I797" s="4"/>
      <c r="J797" s="4"/>
      <c r="K797" s="4"/>
      <c r="L797" s="4"/>
    </row>
    <row r="798">
      <c r="A798" s="4"/>
      <c r="B798" s="4"/>
      <c r="C798" s="4"/>
      <c r="D798" s="491"/>
      <c r="E798" s="491"/>
      <c r="F798" s="491"/>
      <c r="G798" s="4"/>
      <c r="H798" s="4"/>
      <c r="I798" s="4"/>
      <c r="J798" s="4"/>
      <c r="K798" s="4"/>
      <c r="L798" s="4"/>
    </row>
    <row r="799">
      <c r="A799" s="4"/>
      <c r="B799" s="4"/>
      <c r="C799" s="4"/>
      <c r="D799" s="491"/>
      <c r="E799" s="491"/>
      <c r="F799" s="491"/>
      <c r="G799" s="4"/>
      <c r="H799" s="4"/>
      <c r="I799" s="4"/>
      <c r="J799" s="4"/>
      <c r="K799" s="4"/>
      <c r="L799" s="4"/>
    </row>
    <row r="800">
      <c r="A800" s="4"/>
      <c r="B800" s="4"/>
      <c r="C800" s="4"/>
      <c r="D800" s="491"/>
      <c r="E800" s="491"/>
      <c r="F800" s="491"/>
      <c r="G800" s="4"/>
      <c r="H800" s="4"/>
      <c r="I800" s="4"/>
      <c r="J800" s="4"/>
      <c r="K800" s="4"/>
      <c r="L800" s="4"/>
    </row>
    <row r="801">
      <c r="A801" s="4"/>
      <c r="B801" s="4"/>
      <c r="C801" s="4"/>
      <c r="D801" s="491"/>
      <c r="E801" s="491"/>
      <c r="F801" s="491"/>
      <c r="G801" s="4"/>
      <c r="H801" s="4"/>
      <c r="I801" s="4"/>
      <c r="J801" s="4"/>
      <c r="K801" s="4"/>
      <c r="L801" s="4"/>
    </row>
    <row r="802">
      <c r="A802" s="4"/>
      <c r="B802" s="4"/>
      <c r="C802" s="4"/>
      <c r="D802" s="491"/>
      <c r="E802" s="491"/>
      <c r="F802" s="491"/>
      <c r="G802" s="4"/>
      <c r="H802" s="4"/>
      <c r="I802" s="4"/>
      <c r="J802" s="4"/>
      <c r="K802" s="4"/>
      <c r="L802" s="4"/>
    </row>
    <row r="803">
      <c r="A803" s="4"/>
      <c r="B803" s="4"/>
      <c r="C803" s="4"/>
      <c r="D803" s="491"/>
      <c r="E803" s="491"/>
      <c r="F803" s="491"/>
      <c r="G803" s="4"/>
      <c r="H803" s="4"/>
      <c r="I803" s="4"/>
      <c r="J803" s="4"/>
      <c r="K803" s="4"/>
      <c r="L803" s="4"/>
    </row>
    <row r="804">
      <c r="A804" s="4"/>
      <c r="B804" s="4"/>
      <c r="C804" s="4"/>
      <c r="D804" s="491"/>
      <c r="E804" s="491"/>
      <c r="F804" s="491"/>
      <c r="G804" s="4"/>
      <c r="H804" s="4"/>
      <c r="I804" s="4"/>
      <c r="J804" s="4"/>
      <c r="K804" s="4"/>
      <c r="L804" s="4"/>
    </row>
    <row r="805">
      <c r="A805" s="4"/>
      <c r="B805" s="4"/>
      <c r="C805" s="4"/>
      <c r="D805" s="491"/>
      <c r="E805" s="491"/>
      <c r="F805" s="491"/>
      <c r="G805" s="4"/>
      <c r="H805" s="4"/>
      <c r="I805" s="4"/>
      <c r="J805" s="4"/>
      <c r="K805" s="4"/>
      <c r="L805" s="4"/>
    </row>
    <row r="806">
      <c r="A806" s="4"/>
      <c r="B806" s="4"/>
      <c r="C806" s="4"/>
      <c r="D806" s="491"/>
      <c r="E806" s="491"/>
      <c r="F806" s="491"/>
      <c r="G806" s="4"/>
      <c r="H806" s="4"/>
      <c r="I806" s="4"/>
      <c r="J806" s="4"/>
      <c r="K806" s="4"/>
      <c r="L806" s="4"/>
    </row>
    <row r="807">
      <c r="A807" s="4"/>
      <c r="B807" s="4"/>
      <c r="C807" s="4"/>
      <c r="D807" s="491"/>
      <c r="E807" s="491"/>
      <c r="F807" s="491"/>
      <c r="G807" s="4"/>
      <c r="H807" s="4"/>
      <c r="I807" s="4"/>
      <c r="J807" s="4"/>
      <c r="K807" s="4"/>
      <c r="L807" s="4"/>
    </row>
    <row r="808">
      <c r="A808" s="4"/>
      <c r="B808" s="4"/>
      <c r="C808" s="4"/>
      <c r="D808" s="491"/>
      <c r="E808" s="491"/>
      <c r="F808" s="491"/>
      <c r="G808" s="4"/>
      <c r="H808" s="4"/>
      <c r="I808" s="4"/>
      <c r="J808" s="4"/>
      <c r="K808" s="4"/>
      <c r="L808" s="4"/>
    </row>
    <row r="809">
      <c r="A809" s="4"/>
      <c r="B809" s="4"/>
      <c r="C809" s="4"/>
      <c r="D809" s="491"/>
      <c r="E809" s="491"/>
      <c r="F809" s="491"/>
      <c r="G809" s="4"/>
      <c r="H809" s="4"/>
      <c r="I809" s="4"/>
      <c r="J809" s="4"/>
      <c r="K809" s="4"/>
      <c r="L809" s="4"/>
    </row>
    <row r="810">
      <c r="A810" s="4"/>
      <c r="B810" s="4"/>
      <c r="C810" s="4"/>
      <c r="D810" s="491"/>
      <c r="E810" s="491"/>
      <c r="F810" s="491"/>
      <c r="G810" s="4"/>
      <c r="H810" s="4"/>
      <c r="I810" s="4"/>
      <c r="J810" s="4"/>
      <c r="K810" s="4"/>
      <c r="L810" s="4"/>
    </row>
    <row r="811">
      <c r="A811" s="4"/>
      <c r="B811" s="4"/>
      <c r="C811" s="4"/>
      <c r="D811" s="491"/>
      <c r="E811" s="491"/>
      <c r="F811" s="491"/>
      <c r="G811" s="4"/>
      <c r="H811" s="4"/>
      <c r="I811" s="4"/>
      <c r="J811" s="4"/>
      <c r="K811" s="4"/>
      <c r="L811" s="4"/>
    </row>
    <row r="812">
      <c r="A812" s="4"/>
      <c r="B812" s="4"/>
      <c r="C812" s="4"/>
      <c r="D812" s="491"/>
      <c r="E812" s="491"/>
      <c r="F812" s="491"/>
      <c r="G812" s="4"/>
      <c r="H812" s="4"/>
      <c r="I812" s="4"/>
      <c r="J812" s="4"/>
      <c r="K812" s="4"/>
      <c r="L812" s="4"/>
    </row>
    <row r="813">
      <c r="A813" s="4"/>
      <c r="B813" s="4"/>
      <c r="C813" s="4"/>
      <c r="D813" s="491"/>
      <c r="E813" s="491"/>
      <c r="F813" s="491"/>
      <c r="G813" s="4"/>
      <c r="H813" s="4"/>
      <c r="I813" s="4"/>
      <c r="J813" s="4"/>
      <c r="K813" s="4"/>
      <c r="L813" s="4"/>
    </row>
    <row r="814">
      <c r="A814" s="4"/>
      <c r="B814" s="4"/>
      <c r="C814" s="4"/>
      <c r="D814" s="491"/>
      <c r="E814" s="491"/>
      <c r="F814" s="491"/>
      <c r="G814" s="4"/>
      <c r="H814" s="4"/>
      <c r="I814" s="4"/>
      <c r="J814" s="4"/>
      <c r="K814" s="4"/>
      <c r="L814" s="4"/>
    </row>
    <row r="815">
      <c r="A815" s="4"/>
      <c r="B815" s="4"/>
      <c r="C815" s="4"/>
      <c r="D815" s="491"/>
      <c r="E815" s="491"/>
      <c r="F815" s="491"/>
      <c r="G815" s="4"/>
      <c r="H815" s="4"/>
      <c r="I815" s="4"/>
      <c r="J815" s="4"/>
      <c r="K815" s="4"/>
      <c r="L815" s="4"/>
    </row>
    <row r="816">
      <c r="A816" s="4"/>
      <c r="B816" s="4"/>
      <c r="C816" s="4"/>
      <c r="D816" s="491"/>
      <c r="E816" s="491"/>
      <c r="F816" s="491"/>
      <c r="G816" s="4"/>
      <c r="H816" s="4"/>
      <c r="I816" s="4"/>
      <c r="J816" s="4"/>
      <c r="K816" s="4"/>
      <c r="L816" s="4"/>
    </row>
    <row r="817">
      <c r="A817" s="4"/>
      <c r="B817" s="4"/>
      <c r="C817" s="4"/>
      <c r="D817" s="491"/>
      <c r="E817" s="491"/>
      <c r="F817" s="491"/>
      <c r="G817" s="4"/>
      <c r="H817" s="4"/>
      <c r="I817" s="4"/>
      <c r="J817" s="4"/>
      <c r="K817" s="4"/>
      <c r="L817" s="4"/>
    </row>
    <row r="818">
      <c r="A818" s="4"/>
      <c r="B818" s="4"/>
      <c r="C818" s="4"/>
      <c r="D818" s="491"/>
      <c r="E818" s="491"/>
      <c r="F818" s="491"/>
      <c r="G818" s="4"/>
      <c r="H818" s="4"/>
      <c r="I818" s="4"/>
      <c r="J818" s="4"/>
      <c r="K818" s="4"/>
      <c r="L818" s="4"/>
    </row>
    <row r="819">
      <c r="A819" s="4"/>
      <c r="B819" s="4"/>
      <c r="C819" s="4"/>
      <c r="D819" s="491"/>
      <c r="E819" s="491"/>
      <c r="F819" s="491"/>
      <c r="G819" s="4"/>
      <c r="H819" s="4"/>
      <c r="I819" s="4"/>
      <c r="J819" s="4"/>
      <c r="K819" s="4"/>
      <c r="L819" s="4"/>
    </row>
    <row r="820">
      <c r="A820" s="4"/>
      <c r="B820" s="4"/>
      <c r="C820" s="4"/>
      <c r="D820" s="491"/>
      <c r="E820" s="491"/>
      <c r="F820" s="491"/>
      <c r="G820" s="4"/>
      <c r="H820" s="4"/>
      <c r="I820" s="4"/>
      <c r="J820" s="4"/>
      <c r="K820" s="4"/>
      <c r="L820" s="4"/>
    </row>
    <row r="821">
      <c r="A821" s="4"/>
      <c r="B821" s="4"/>
      <c r="C821" s="4"/>
      <c r="D821" s="491"/>
      <c r="E821" s="491"/>
      <c r="F821" s="491"/>
      <c r="G821" s="4"/>
      <c r="H821" s="4"/>
      <c r="I821" s="4"/>
      <c r="J821" s="4"/>
      <c r="K821" s="4"/>
      <c r="L821" s="4"/>
    </row>
    <row r="822">
      <c r="A822" s="4"/>
      <c r="B822" s="4"/>
      <c r="C822" s="4"/>
      <c r="D822" s="491"/>
      <c r="E822" s="491"/>
      <c r="F822" s="491"/>
      <c r="G822" s="4"/>
      <c r="H822" s="4"/>
      <c r="I822" s="4"/>
      <c r="J822" s="4"/>
      <c r="K822" s="4"/>
      <c r="L822" s="4"/>
    </row>
    <row r="823">
      <c r="A823" s="4"/>
      <c r="B823" s="4"/>
      <c r="C823" s="4"/>
      <c r="D823" s="491"/>
      <c r="E823" s="491"/>
      <c r="F823" s="491"/>
      <c r="G823" s="4"/>
      <c r="H823" s="4"/>
      <c r="I823" s="4"/>
      <c r="J823" s="4"/>
      <c r="K823" s="4"/>
      <c r="L823" s="4"/>
    </row>
    <row r="824">
      <c r="A824" s="4"/>
      <c r="B824" s="4"/>
      <c r="C824" s="4"/>
      <c r="D824" s="491"/>
      <c r="E824" s="491"/>
      <c r="F824" s="491"/>
      <c r="G824" s="4"/>
      <c r="H824" s="4"/>
      <c r="I824" s="4"/>
      <c r="J824" s="4"/>
      <c r="K824" s="4"/>
      <c r="L824" s="4"/>
    </row>
    <row r="825">
      <c r="A825" s="4"/>
      <c r="B825" s="4"/>
      <c r="C825" s="4"/>
      <c r="D825" s="491"/>
      <c r="E825" s="491"/>
      <c r="F825" s="491"/>
      <c r="G825" s="4"/>
      <c r="H825" s="4"/>
      <c r="I825" s="4"/>
      <c r="J825" s="4"/>
      <c r="K825" s="4"/>
      <c r="L825" s="4"/>
    </row>
    <row r="826">
      <c r="A826" s="4"/>
      <c r="B826" s="4"/>
      <c r="C826" s="4"/>
      <c r="D826" s="491"/>
      <c r="E826" s="491"/>
      <c r="F826" s="491"/>
      <c r="G826" s="4"/>
      <c r="H826" s="4"/>
      <c r="I826" s="4"/>
      <c r="J826" s="4"/>
      <c r="K826" s="4"/>
      <c r="L826" s="4"/>
    </row>
    <row r="827">
      <c r="A827" s="4"/>
      <c r="B827" s="4"/>
      <c r="C827" s="4"/>
      <c r="D827" s="491"/>
      <c r="E827" s="491"/>
      <c r="F827" s="491"/>
      <c r="G827" s="4"/>
      <c r="H827" s="4"/>
      <c r="I827" s="4"/>
      <c r="J827" s="4"/>
      <c r="K827" s="4"/>
      <c r="L827" s="4"/>
    </row>
    <row r="828">
      <c r="A828" s="4"/>
      <c r="B828" s="4"/>
      <c r="C828" s="4"/>
      <c r="D828" s="491"/>
      <c r="E828" s="491"/>
      <c r="F828" s="491"/>
      <c r="G828" s="4"/>
      <c r="H828" s="4"/>
      <c r="I828" s="4"/>
      <c r="J828" s="4"/>
      <c r="K828" s="4"/>
      <c r="L828" s="4"/>
    </row>
    <row r="829">
      <c r="A829" s="4"/>
      <c r="B829" s="4"/>
      <c r="C829" s="4"/>
      <c r="D829" s="491"/>
      <c r="E829" s="491"/>
      <c r="F829" s="491"/>
      <c r="G829" s="4"/>
      <c r="H829" s="4"/>
      <c r="I829" s="4"/>
      <c r="J829" s="4"/>
      <c r="K829" s="4"/>
      <c r="L829" s="4"/>
    </row>
    <row r="830">
      <c r="A830" s="4"/>
      <c r="B830" s="4"/>
      <c r="C830" s="4"/>
      <c r="D830" s="491"/>
      <c r="E830" s="491"/>
      <c r="F830" s="491"/>
      <c r="G830" s="4"/>
      <c r="H830" s="4"/>
      <c r="I830" s="4"/>
      <c r="J830" s="4"/>
      <c r="K830" s="4"/>
      <c r="L830" s="4"/>
    </row>
    <row r="831">
      <c r="A831" s="4"/>
      <c r="B831" s="4"/>
      <c r="C831" s="4"/>
      <c r="D831" s="491"/>
      <c r="E831" s="491"/>
      <c r="F831" s="491"/>
      <c r="G831" s="4"/>
      <c r="H831" s="4"/>
      <c r="I831" s="4"/>
      <c r="J831" s="4"/>
      <c r="K831" s="4"/>
      <c r="L831" s="4"/>
    </row>
    <row r="832">
      <c r="A832" s="4"/>
      <c r="B832" s="4"/>
      <c r="C832" s="4"/>
      <c r="D832" s="491"/>
      <c r="E832" s="491"/>
      <c r="F832" s="491"/>
      <c r="G832" s="4"/>
      <c r="H832" s="4"/>
      <c r="I832" s="4"/>
      <c r="J832" s="4"/>
      <c r="K832" s="4"/>
      <c r="L832" s="4"/>
    </row>
    <row r="833">
      <c r="A833" s="4"/>
      <c r="B833" s="4"/>
      <c r="C833" s="4"/>
      <c r="D833" s="491"/>
      <c r="E833" s="491"/>
      <c r="F833" s="491"/>
      <c r="G833" s="4"/>
      <c r="H833" s="4"/>
      <c r="I833" s="4"/>
      <c r="J833" s="4"/>
      <c r="K833" s="4"/>
      <c r="L833" s="4"/>
    </row>
    <row r="834">
      <c r="A834" s="4"/>
      <c r="B834" s="4"/>
      <c r="C834" s="4"/>
      <c r="D834" s="491"/>
      <c r="E834" s="491"/>
      <c r="F834" s="491"/>
      <c r="G834" s="4"/>
      <c r="H834" s="4"/>
      <c r="I834" s="4"/>
      <c r="J834" s="4"/>
      <c r="K834" s="4"/>
      <c r="L834" s="4"/>
    </row>
    <row r="835">
      <c r="A835" s="4"/>
      <c r="B835" s="4"/>
      <c r="C835" s="4"/>
      <c r="D835" s="491"/>
      <c r="E835" s="491"/>
      <c r="F835" s="491"/>
      <c r="G835" s="4"/>
      <c r="H835" s="4"/>
      <c r="I835" s="4"/>
      <c r="J835" s="4"/>
      <c r="K835" s="4"/>
      <c r="L835" s="4"/>
    </row>
    <row r="836">
      <c r="A836" s="4"/>
      <c r="B836" s="4"/>
      <c r="C836" s="4"/>
      <c r="D836" s="491"/>
      <c r="E836" s="491"/>
      <c r="F836" s="491"/>
      <c r="G836" s="4"/>
      <c r="H836" s="4"/>
      <c r="I836" s="4"/>
      <c r="J836" s="4"/>
      <c r="K836" s="4"/>
      <c r="L836" s="4"/>
    </row>
    <row r="837">
      <c r="A837" s="4"/>
      <c r="B837" s="4"/>
      <c r="C837" s="4"/>
      <c r="D837" s="491"/>
      <c r="E837" s="491"/>
      <c r="F837" s="491"/>
      <c r="G837" s="4"/>
      <c r="H837" s="4"/>
      <c r="I837" s="4"/>
      <c r="J837" s="4"/>
      <c r="K837" s="4"/>
      <c r="L837" s="4"/>
    </row>
    <row r="838">
      <c r="A838" s="4"/>
      <c r="B838" s="4"/>
      <c r="C838" s="4"/>
      <c r="D838" s="491"/>
      <c r="E838" s="491"/>
      <c r="F838" s="491"/>
      <c r="G838" s="4"/>
      <c r="H838" s="4"/>
      <c r="I838" s="4"/>
      <c r="J838" s="4"/>
      <c r="K838" s="4"/>
      <c r="L838" s="4"/>
    </row>
    <row r="839">
      <c r="A839" s="4"/>
      <c r="B839" s="4"/>
      <c r="C839" s="4"/>
      <c r="D839" s="491"/>
      <c r="E839" s="491"/>
      <c r="F839" s="491"/>
      <c r="G839" s="4"/>
      <c r="H839" s="4"/>
      <c r="I839" s="4"/>
      <c r="J839" s="4"/>
      <c r="K839" s="4"/>
      <c r="L839" s="4"/>
    </row>
    <row r="840">
      <c r="A840" s="4"/>
      <c r="B840" s="4"/>
      <c r="C840" s="4"/>
      <c r="D840" s="491"/>
      <c r="E840" s="491"/>
      <c r="F840" s="491"/>
      <c r="G840" s="4"/>
      <c r="H840" s="4"/>
      <c r="I840" s="4"/>
      <c r="J840" s="4"/>
      <c r="K840" s="4"/>
      <c r="L840" s="4"/>
    </row>
    <row r="841">
      <c r="A841" s="4"/>
      <c r="B841" s="4"/>
      <c r="C841" s="4"/>
      <c r="D841" s="491"/>
      <c r="E841" s="491"/>
      <c r="F841" s="491"/>
      <c r="G841" s="4"/>
      <c r="H841" s="4"/>
      <c r="I841" s="4"/>
      <c r="J841" s="4"/>
      <c r="K841" s="4"/>
      <c r="L841" s="4"/>
    </row>
    <row r="842">
      <c r="A842" s="4"/>
      <c r="B842" s="4"/>
      <c r="C842" s="4"/>
      <c r="D842" s="491"/>
      <c r="E842" s="491"/>
      <c r="F842" s="491"/>
      <c r="G842" s="4"/>
      <c r="H842" s="4"/>
      <c r="I842" s="4"/>
      <c r="J842" s="4"/>
      <c r="K842" s="4"/>
      <c r="L842" s="4"/>
    </row>
    <row r="843">
      <c r="A843" s="4"/>
      <c r="B843" s="4"/>
      <c r="C843" s="4"/>
      <c r="D843" s="491"/>
      <c r="E843" s="491"/>
      <c r="F843" s="491"/>
      <c r="G843" s="4"/>
      <c r="H843" s="4"/>
      <c r="I843" s="4"/>
      <c r="J843" s="4"/>
      <c r="K843" s="4"/>
      <c r="L843" s="4"/>
    </row>
    <row r="844">
      <c r="A844" s="4"/>
      <c r="B844" s="4"/>
      <c r="C844" s="4"/>
      <c r="D844" s="491"/>
      <c r="E844" s="491"/>
      <c r="F844" s="491"/>
      <c r="G844" s="4"/>
      <c r="H844" s="4"/>
      <c r="I844" s="4"/>
      <c r="J844" s="4"/>
      <c r="K844" s="4"/>
      <c r="L844" s="4"/>
    </row>
    <row r="845">
      <c r="A845" s="4"/>
      <c r="B845" s="4"/>
      <c r="C845" s="4"/>
      <c r="D845" s="491"/>
      <c r="E845" s="491"/>
      <c r="F845" s="491"/>
      <c r="G845" s="4"/>
      <c r="H845" s="4"/>
      <c r="I845" s="4"/>
      <c r="J845" s="4"/>
      <c r="K845" s="4"/>
      <c r="L845" s="4"/>
    </row>
    <row r="846">
      <c r="A846" s="4"/>
      <c r="B846" s="4"/>
      <c r="C846" s="4"/>
      <c r="D846" s="491"/>
      <c r="E846" s="491"/>
      <c r="F846" s="491"/>
      <c r="G846" s="4"/>
      <c r="H846" s="4"/>
      <c r="I846" s="4"/>
      <c r="J846" s="4"/>
      <c r="K846" s="4"/>
      <c r="L846" s="4"/>
    </row>
    <row r="847">
      <c r="A847" s="4"/>
      <c r="B847" s="4"/>
      <c r="C847" s="4"/>
      <c r="D847" s="491"/>
      <c r="E847" s="491"/>
      <c r="F847" s="491"/>
      <c r="G847" s="4"/>
      <c r="H847" s="4"/>
      <c r="I847" s="4"/>
      <c r="J847" s="4"/>
      <c r="K847" s="4"/>
      <c r="L847" s="4"/>
    </row>
    <row r="848">
      <c r="A848" s="4"/>
      <c r="B848" s="4"/>
      <c r="C848" s="4"/>
      <c r="D848" s="491"/>
      <c r="E848" s="491"/>
      <c r="F848" s="491"/>
      <c r="G848" s="4"/>
      <c r="H848" s="4"/>
      <c r="I848" s="4"/>
      <c r="J848" s="4"/>
      <c r="K848" s="4"/>
      <c r="L848" s="4"/>
    </row>
    <row r="849">
      <c r="A849" s="4"/>
      <c r="B849" s="4"/>
      <c r="C849" s="4"/>
      <c r="D849" s="491"/>
      <c r="E849" s="491"/>
      <c r="F849" s="491"/>
      <c r="G849" s="4"/>
      <c r="H849" s="4"/>
      <c r="I849" s="4"/>
      <c r="J849" s="4"/>
      <c r="K849" s="4"/>
      <c r="L849" s="4"/>
    </row>
    <row r="850">
      <c r="A850" s="4"/>
      <c r="B850" s="4"/>
      <c r="C850" s="4"/>
      <c r="D850" s="491"/>
      <c r="E850" s="491"/>
      <c r="F850" s="491"/>
      <c r="G850" s="4"/>
      <c r="H850" s="4"/>
      <c r="I850" s="4"/>
      <c r="J850" s="4"/>
      <c r="K850" s="4"/>
      <c r="L850" s="4"/>
    </row>
    <row r="851">
      <c r="A851" s="4"/>
      <c r="B851" s="4"/>
      <c r="C851" s="4"/>
      <c r="D851" s="491"/>
      <c r="E851" s="491"/>
      <c r="F851" s="491"/>
      <c r="G851" s="4"/>
      <c r="H851" s="4"/>
      <c r="I851" s="4"/>
      <c r="J851" s="4"/>
      <c r="K851" s="4"/>
      <c r="L851" s="4"/>
    </row>
    <row r="852">
      <c r="A852" s="4"/>
      <c r="B852" s="4"/>
      <c r="C852" s="4"/>
      <c r="D852" s="491"/>
      <c r="E852" s="491"/>
      <c r="F852" s="491"/>
      <c r="G852" s="4"/>
      <c r="H852" s="4"/>
      <c r="I852" s="4"/>
      <c r="J852" s="4"/>
      <c r="K852" s="4"/>
      <c r="L852" s="4"/>
    </row>
    <row r="853">
      <c r="A853" s="4"/>
      <c r="B853" s="4"/>
      <c r="C853" s="4"/>
      <c r="D853" s="491"/>
      <c r="E853" s="491"/>
      <c r="F853" s="491"/>
      <c r="G853" s="4"/>
      <c r="H853" s="4"/>
      <c r="I853" s="4"/>
      <c r="J853" s="4"/>
      <c r="K853" s="4"/>
      <c r="L853" s="4"/>
    </row>
    <row r="854">
      <c r="A854" s="4"/>
      <c r="B854" s="4"/>
      <c r="C854" s="4"/>
      <c r="D854" s="491"/>
      <c r="E854" s="491"/>
      <c r="F854" s="491"/>
      <c r="G854" s="4"/>
      <c r="H854" s="4"/>
      <c r="I854" s="4"/>
      <c r="J854" s="4"/>
      <c r="K854" s="4"/>
      <c r="L854" s="4"/>
    </row>
    <row r="855">
      <c r="A855" s="4"/>
      <c r="B855" s="4"/>
      <c r="C855" s="4"/>
      <c r="D855" s="491"/>
      <c r="E855" s="491"/>
      <c r="F855" s="491"/>
      <c r="G855" s="4"/>
      <c r="H855" s="4"/>
      <c r="I855" s="4"/>
      <c r="J855" s="4"/>
      <c r="K855" s="4"/>
      <c r="L855" s="4"/>
    </row>
    <row r="856">
      <c r="A856" s="4"/>
      <c r="B856" s="4"/>
      <c r="C856" s="4"/>
      <c r="D856" s="491"/>
      <c r="E856" s="491"/>
      <c r="F856" s="491"/>
      <c r="G856" s="4"/>
      <c r="H856" s="4"/>
      <c r="I856" s="4"/>
      <c r="J856" s="4"/>
      <c r="K856" s="4"/>
      <c r="L856" s="4"/>
    </row>
    <row r="857">
      <c r="A857" s="4"/>
      <c r="B857" s="4"/>
      <c r="C857" s="4"/>
      <c r="D857" s="491"/>
      <c r="E857" s="491"/>
      <c r="F857" s="491"/>
      <c r="G857" s="4"/>
      <c r="H857" s="4"/>
      <c r="I857" s="4"/>
      <c r="J857" s="4"/>
      <c r="K857" s="4"/>
      <c r="L857" s="4"/>
    </row>
    <row r="858">
      <c r="A858" s="4"/>
      <c r="B858" s="4"/>
      <c r="C858" s="4"/>
      <c r="D858" s="491"/>
      <c r="E858" s="491"/>
      <c r="F858" s="491"/>
      <c r="G858" s="4"/>
      <c r="H858" s="4"/>
      <c r="I858" s="4"/>
      <c r="J858" s="4"/>
      <c r="K858" s="4"/>
      <c r="L858" s="4"/>
    </row>
    <row r="859">
      <c r="A859" s="4"/>
      <c r="B859" s="4"/>
      <c r="C859" s="4"/>
      <c r="D859" s="491"/>
      <c r="E859" s="491"/>
      <c r="F859" s="491"/>
      <c r="G859" s="4"/>
      <c r="H859" s="4"/>
      <c r="I859" s="4"/>
      <c r="J859" s="4"/>
      <c r="K859" s="4"/>
      <c r="L859" s="4"/>
    </row>
    <row r="860">
      <c r="A860" s="4"/>
      <c r="B860" s="4"/>
      <c r="C860" s="4"/>
      <c r="D860" s="491"/>
      <c r="E860" s="491"/>
      <c r="F860" s="491"/>
      <c r="G860" s="4"/>
      <c r="H860" s="4"/>
      <c r="I860" s="4"/>
      <c r="J860" s="4"/>
      <c r="K860" s="4"/>
      <c r="L860" s="4"/>
    </row>
    <row r="861">
      <c r="A861" s="4"/>
      <c r="B861" s="4"/>
      <c r="C861" s="4"/>
      <c r="D861" s="491"/>
      <c r="E861" s="491"/>
      <c r="F861" s="491"/>
      <c r="G861" s="4"/>
      <c r="H861" s="4"/>
      <c r="I861" s="4"/>
      <c r="J861" s="4"/>
      <c r="K861" s="4"/>
      <c r="L861" s="4"/>
    </row>
    <row r="862">
      <c r="A862" s="4"/>
      <c r="B862" s="4"/>
      <c r="C862" s="4"/>
      <c r="D862" s="491"/>
      <c r="E862" s="491"/>
      <c r="F862" s="491"/>
      <c r="G862" s="4"/>
      <c r="H862" s="4"/>
      <c r="I862" s="4"/>
      <c r="J862" s="4"/>
      <c r="K862" s="4"/>
      <c r="L862" s="4"/>
    </row>
    <row r="863">
      <c r="A863" s="4"/>
      <c r="B863" s="4"/>
      <c r="C863" s="4"/>
      <c r="D863" s="491"/>
      <c r="E863" s="491"/>
      <c r="F863" s="491"/>
      <c r="G863" s="4"/>
      <c r="H863" s="4"/>
      <c r="I863" s="4"/>
      <c r="J863" s="4"/>
      <c r="K863" s="4"/>
      <c r="L863" s="4"/>
    </row>
    <row r="864">
      <c r="A864" s="4"/>
      <c r="B864" s="4"/>
      <c r="C864" s="4"/>
      <c r="D864" s="491"/>
      <c r="E864" s="491"/>
      <c r="F864" s="491"/>
      <c r="G864" s="4"/>
      <c r="H864" s="4"/>
      <c r="I864" s="4"/>
      <c r="J864" s="4"/>
      <c r="K864" s="4"/>
      <c r="L864" s="4"/>
    </row>
    <row r="865">
      <c r="A865" s="4"/>
      <c r="B865" s="4"/>
      <c r="C865" s="4"/>
      <c r="D865" s="491"/>
      <c r="E865" s="491"/>
      <c r="F865" s="491"/>
      <c r="G865" s="4"/>
      <c r="H865" s="4"/>
      <c r="I865" s="4"/>
      <c r="J865" s="4"/>
      <c r="K865" s="4"/>
      <c r="L865" s="4"/>
    </row>
    <row r="866">
      <c r="A866" s="4"/>
      <c r="B866" s="4"/>
      <c r="C866" s="4"/>
      <c r="D866" s="491"/>
      <c r="E866" s="491"/>
      <c r="F866" s="491"/>
      <c r="G866" s="4"/>
      <c r="H866" s="4"/>
      <c r="I866" s="4"/>
      <c r="J866" s="4"/>
      <c r="K866" s="4"/>
      <c r="L866" s="4"/>
    </row>
    <row r="867">
      <c r="A867" s="4"/>
      <c r="B867" s="4"/>
      <c r="C867" s="4"/>
      <c r="D867" s="491"/>
      <c r="E867" s="491"/>
      <c r="F867" s="491"/>
      <c r="G867" s="4"/>
      <c r="H867" s="4"/>
      <c r="I867" s="4"/>
      <c r="J867" s="4"/>
      <c r="K867" s="4"/>
      <c r="L867" s="4"/>
    </row>
    <row r="868">
      <c r="A868" s="4"/>
      <c r="B868" s="4"/>
      <c r="C868" s="4"/>
      <c r="D868" s="491"/>
      <c r="E868" s="491"/>
      <c r="F868" s="491"/>
      <c r="G868" s="4"/>
      <c r="H868" s="4"/>
      <c r="I868" s="4"/>
      <c r="J868" s="4"/>
      <c r="K868" s="4"/>
      <c r="L868" s="4"/>
    </row>
    <row r="869">
      <c r="A869" s="4"/>
      <c r="B869" s="4"/>
      <c r="C869" s="4"/>
      <c r="D869" s="491"/>
      <c r="E869" s="491"/>
      <c r="F869" s="491"/>
      <c r="G869" s="4"/>
      <c r="H869" s="4"/>
      <c r="I869" s="4"/>
      <c r="J869" s="4"/>
      <c r="K869" s="4"/>
      <c r="L869" s="4"/>
    </row>
    <row r="870">
      <c r="A870" s="4"/>
      <c r="B870" s="4"/>
      <c r="C870" s="4"/>
      <c r="D870" s="491"/>
      <c r="E870" s="491"/>
      <c r="F870" s="491"/>
      <c r="G870" s="4"/>
      <c r="H870" s="4"/>
      <c r="I870" s="4"/>
      <c r="J870" s="4"/>
      <c r="K870" s="4"/>
      <c r="L870" s="4"/>
    </row>
    <row r="871">
      <c r="A871" s="4"/>
      <c r="B871" s="4"/>
      <c r="C871" s="4"/>
      <c r="D871" s="491"/>
      <c r="E871" s="491"/>
      <c r="F871" s="491"/>
      <c r="G871" s="4"/>
      <c r="H871" s="4"/>
      <c r="I871" s="4"/>
      <c r="J871" s="4"/>
      <c r="K871" s="4"/>
      <c r="L871" s="4"/>
    </row>
    <row r="872">
      <c r="A872" s="4"/>
      <c r="B872" s="4"/>
      <c r="C872" s="4"/>
      <c r="D872" s="491"/>
      <c r="E872" s="491"/>
      <c r="F872" s="491"/>
      <c r="G872" s="4"/>
      <c r="H872" s="4"/>
      <c r="I872" s="4"/>
      <c r="J872" s="4"/>
      <c r="K872" s="4"/>
      <c r="L872" s="4"/>
    </row>
    <row r="873">
      <c r="A873" s="4"/>
      <c r="B873" s="4"/>
      <c r="C873" s="4"/>
      <c r="D873" s="491"/>
      <c r="E873" s="491"/>
      <c r="F873" s="491"/>
      <c r="G873" s="4"/>
      <c r="H873" s="4"/>
      <c r="I873" s="4"/>
      <c r="J873" s="4"/>
      <c r="K873" s="4"/>
      <c r="L873" s="4"/>
    </row>
    <row r="874">
      <c r="A874" s="4"/>
      <c r="B874" s="4"/>
      <c r="C874" s="4"/>
      <c r="D874" s="491"/>
      <c r="E874" s="491"/>
      <c r="F874" s="491"/>
      <c r="G874" s="4"/>
      <c r="H874" s="4"/>
      <c r="I874" s="4"/>
      <c r="J874" s="4"/>
      <c r="K874" s="4"/>
      <c r="L874" s="4"/>
    </row>
    <row r="875">
      <c r="A875" s="4"/>
      <c r="B875" s="4"/>
      <c r="C875" s="4"/>
      <c r="D875" s="491"/>
      <c r="E875" s="491"/>
      <c r="F875" s="491"/>
      <c r="G875" s="4"/>
      <c r="H875" s="4"/>
      <c r="I875" s="4"/>
      <c r="J875" s="4"/>
      <c r="K875" s="4"/>
      <c r="L875" s="4"/>
    </row>
    <row r="876">
      <c r="A876" s="4"/>
      <c r="B876" s="4"/>
      <c r="C876" s="4"/>
      <c r="D876" s="491"/>
      <c r="E876" s="491"/>
      <c r="F876" s="491"/>
      <c r="G876" s="4"/>
      <c r="H876" s="4"/>
      <c r="I876" s="4"/>
      <c r="J876" s="4"/>
      <c r="K876" s="4"/>
      <c r="L876" s="4"/>
    </row>
    <row r="877">
      <c r="A877" s="4"/>
      <c r="B877" s="4"/>
      <c r="C877" s="4"/>
      <c r="D877" s="491"/>
      <c r="E877" s="491"/>
      <c r="F877" s="491"/>
      <c r="G877" s="4"/>
      <c r="H877" s="4"/>
      <c r="I877" s="4"/>
      <c r="J877" s="4"/>
      <c r="K877" s="4"/>
      <c r="L877" s="4"/>
    </row>
    <row r="878">
      <c r="A878" s="4"/>
      <c r="B878" s="4"/>
      <c r="C878" s="4"/>
      <c r="D878" s="491"/>
      <c r="E878" s="491"/>
      <c r="F878" s="491"/>
      <c r="G878" s="4"/>
      <c r="H878" s="4"/>
      <c r="I878" s="4"/>
      <c r="J878" s="4"/>
      <c r="K878" s="4"/>
      <c r="L878" s="4"/>
    </row>
    <row r="879">
      <c r="A879" s="4"/>
      <c r="B879" s="4"/>
      <c r="C879" s="4"/>
      <c r="D879" s="491"/>
      <c r="E879" s="491"/>
      <c r="F879" s="491"/>
      <c r="G879" s="4"/>
      <c r="H879" s="4"/>
      <c r="I879" s="4"/>
      <c r="J879" s="4"/>
      <c r="K879" s="4"/>
      <c r="L879" s="4"/>
    </row>
    <row r="880">
      <c r="A880" s="4"/>
      <c r="B880" s="4"/>
      <c r="C880" s="4"/>
      <c r="D880" s="491"/>
      <c r="E880" s="491"/>
      <c r="F880" s="491"/>
      <c r="G880" s="4"/>
      <c r="H880" s="4"/>
      <c r="I880" s="4"/>
      <c r="J880" s="4"/>
      <c r="K880" s="4"/>
      <c r="L880" s="4"/>
    </row>
    <row r="881">
      <c r="A881" s="4"/>
      <c r="B881" s="4"/>
      <c r="C881" s="4"/>
      <c r="D881" s="491"/>
      <c r="E881" s="491"/>
      <c r="F881" s="491"/>
      <c r="G881" s="4"/>
      <c r="H881" s="4"/>
      <c r="I881" s="4"/>
      <c r="J881" s="4"/>
      <c r="K881" s="4"/>
      <c r="L881" s="4"/>
    </row>
    <row r="882">
      <c r="A882" s="4"/>
      <c r="B882" s="4"/>
      <c r="C882" s="4"/>
      <c r="D882" s="491"/>
      <c r="E882" s="491"/>
      <c r="F882" s="491"/>
      <c r="G882" s="4"/>
      <c r="H882" s="4"/>
      <c r="I882" s="4"/>
      <c r="J882" s="4"/>
      <c r="K882" s="4"/>
      <c r="L882" s="4"/>
    </row>
    <row r="883">
      <c r="A883" s="4"/>
      <c r="B883" s="4"/>
      <c r="C883" s="4"/>
      <c r="D883" s="491"/>
      <c r="E883" s="491"/>
      <c r="F883" s="491"/>
      <c r="G883" s="4"/>
      <c r="H883" s="4"/>
      <c r="I883" s="4"/>
      <c r="J883" s="4"/>
      <c r="K883" s="4"/>
      <c r="L883" s="4"/>
    </row>
    <row r="884">
      <c r="A884" s="4"/>
      <c r="B884" s="4"/>
      <c r="C884" s="4"/>
      <c r="D884" s="491"/>
      <c r="E884" s="491"/>
      <c r="F884" s="491"/>
      <c r="G884" s="4"/>
      <c r="H884" s="4"/>
      <c r="I884" s="4"/>
      <c r="J884" s="4"/>
      <c r="K884" s="4"/>
      <c r="L884" s="4"/>
    </row>
    <row r="885">
      <c r="A885" s="4"/>
      <c r="B885" s="4"/>
      <c r="C885" s="4"/>
      <c r="D885" s="491"/>
      <c r="E885" s="491"/>
      <c r="F885" s="491"/>
      <c r="G885" s="4"/>
      <c r="H885" s="4"/>
      <c r="I885" s="4"/>
      <c r="J885" s="4"/>
      <c r="K885" s="4"/>
      <c r="L885" s="4"/>
    </row>
    <row r="886">
      <c r="A886" s="4"/>
      <c r="B886" s="4"/>
      <c r="C886" s="4"/>
      <c r="D886" s="491"/>
      <c r="E886" s="491"/>
      <c r="F886" s="491"/>
      <c r="G886" s="4"/>
      <c r="H886" s="4"/>
      <c r="I886" s="4"/>
      <c r="J886" s="4"/>
      <c r="K886" s="4"/>
      <c r="L886" s="4"/>
    </row>
    <row r="887">
      <c r="A887" s="4"/>
      <c r="B887" s="4"/>
      <c r="C887" s="4"/>
      <c r="D887" s="491"/>
      <c r="E887" s="491"/>
      <c r="F887" s="491"/>
      <c r="G887" s="4"/>
      <c r="H887" s="4"/>
      <c r="I887" s="4"/>
      <c r="J887" s="4"/>
      <c r="K887" s="4"/>
      <c r="L887" s="4"/>
    </row>
    <row r="888">
      <c r="A888" s="4"/>
      <c r="B888" s="4"/>
      <c r="C888" s="4"/>
      <c r="D888" s="491"/>
      <c r="E888" s="491"/>
      <c r="F888" s="491"/>
      <c r="G888" s="4"/>
      <c r="H888" s="4"/>
      <c r="I888" s="4"/>
      <c r="J888" s="4"/>
      <c r="K888" s="4"/>
      <c r="L888" s="4"/>
    </row>
    <row r="889">
      <c r="A889" s="4"/>
      <c r="B889" s="4"/>
      <c r="C889" s="4"/>
      <c r="D889" s="491"/>
      <c r="E889" s="491"/>
      <c r="F889" s="491"/>
      <c r="G889" s="4"/>
      <c r="H889" s="4"/>
      <c r="I889" s="4"/>
      <c r="J889" s="4"/>
      <c r="K889" s="4"/>
      <c r="L889" s="4"/>
    </row>
    <row r="890">
      <c r="A890" s="4"/>
      <c r="B890" s="4"/>
      <c r="C890" s="4"/>
      <c r="D890" s="491"/>
      <c r="E890" s="491"/>
      <c r="F890" s="491"/>
      <c r="G890" s="4"/>
      <c r="H890" s="4"/>
      <c r="I890" s="4"/>
      <c r="J890" s="4"/>
      <c r="K890" s="4"/>
      <c r="L890" s="4"/>
    </row>
    <row r="891">
      <c r="A891" s="4"/>
      <c r="B891" s="4"/>
      <c r="C891" s="4"/>
      <c r="D891" s="491"/>
      <c r="E891" s="491"/>
      <c r="F891" s="491"/>
      <c r="G891" s="4"/>
      <c r="H891" s="4"/>
      <c r="I891" s="4"/>
      <c r="J891" s="4"/>
      <c r="K891" s="4"/>
      <c r="L891" s="4"/>
    </row>
    <row r="892">
      <c r="A892" s="4"/>
      <c r="B892" s="4"/>
      <c r="C892" s="4"/>
      <c r="D892" s="491"/>
      <c r="E892" s="491"/>
      <c r="F892" s="491"/>
      <c r="G892" s="4"/>
      <c r="H892" s="4"/>
      <c r="I892" s="4"/>
      <c r="J892" s="4"/>
      <c r="K892" s="4"/>
      <c r="L892" s="4"/>
    </row>
    <row r="893">
      <c r="A893" s="4"/>
      <c r="B893" s="4"/>
      <c r="C893" s="4"/>
      <c r="D893" s="491"/>
      <c r="E893" s="491"/>
      <c r="F893" s="491"/>
      <c r="G893" s="4"/>
      <c r="H893" s="4"/>
      <c r="I893" s="4"/>
      <c r="J893" s="4"/>
      <c r="K893" s="4"/>
      <c r="L893" s="4"/>
    </row>
    <row r="894">
      <c r="A894" s="4"/>
      <c r="B894" s="4"/>
      <c r="C894" s="4"/>
      <c r="D894" s="491"/>
      <c r="E894" s="491"/>
      <c r="F894" s="491"/>
      <c r="G894" s="4"/>
      <c r="H894" s="4"/>
      <c r="I894" s="4"/>
      <c r="J894" s="4"/>
      <c r="K894" s="4"/>
      <c r="L894" s="4"/>
    </row>
    <row r="895">
      <c r="A895" s="4"/>
      <c r="B895" s="4"/>
      <c r="C895" s="4"/>
      <c r="D895" s="491"/>
      <c r="E895" s="491"/>
      <c r="F895" s="491"/>
      <c r="G895" s="4"/>
      <c r="H895" s="4"/>
      <c r="I895" s="4"/>
      <c r="J895" s="4"/>
      <c r="K895" s="4"/>
      <c r="L895" s="4"/>
    </row>
    <row r="896">
      <c r="A896" s="4"/>
      <c r="B896" s="4"/>
      <c r="C896" s="4"/>
      <c r="D896" s="491"/>
      <c r="E896" s="491"/>
      <c r="F896" s="491"/>
      <c r="G896" s="4"/>
      <c r="H896" s="4"/>
      <c r="I896" s="4"/>
      <c r="J896" s="4"/>
      <c r="K896" s="4"/>
      <c r="L896" s="4"/>
    </row>
    <row r="897">
      <c r="A897" s="4"/>
      <c r="B897" s="4"/>
      <c r="C897" s="4"/>
      <c r="D897" s="491"/>
      <c r="E897" s="491"/>
      <c r="F897" s="491"/>
      <c r="G897" s="4"/>
      <c r="H897" s="4"/>
      <c r="I897" s="4"/>
      <c r="J897" s="4"/>
      <c r="K897" s="4"/>
      <c r="L897" s="4"/>
    </row>
    <row r="898">
      <c r="A898" s="4"/>
      <c r="B898" s="4"/>
      <c r="C898" s="4"/>
      <c r="D898" s="491"/>
      <c r="E898" s="491"/>
      <c r="F898" s="491"/>
      <c r="G898" s="4"/>
      <c r="H898" s="4"/>
      <c r="I898" s="4"/>
      <c r="J898" s="4"/>
      <c r="K898" s="4"/>
      <c r="L898" s="4"/>
    </row>
    <row r="899">
      <c r="A899" s="4"/>
      <c r="B899" s="4"/>
      <c r="C899" s="4"/>
      <c r="D899" s="491"/>
      <c r="E899" s="491"/>
      <c r="F899" s="491"/>
      <c r="G899" s="4"/>
      <c r="H899" s="4"/>
      <c r="I899" s="4"/>
      <c r="J899" s="4"/>
      <c r="K899" s="4"/>
      <c r="L899" s="4"/>
    </row>
    <row r="900">
      <c r="A900" s="4"/>
      <c r="B900" s="4"/>
      <c r="C900" s="4"/>
      <c r="D900" s="491"/>
      <c r="E900" s="491"/>
      <c r="F900" s="491"/>
      <c r="G900" s="4"/>
      <c r="H900" s="4"/>
      <c r="I900" s="4"/>
      <c r="J900" s="4"/>
      <c r="K900" s="4"/>
      <c r="L900" s="4"/>
    </row>
    <row r="901">
      <c r="A901" s="4"/>
      <c r="B901" s="4"/>
      <c r="C901" s="4"/>
      <c r="D901" s="491"/>
      <c r="E901" s="491"/>
      <c r="F901" s="491"/>
      <c r="G901" s="4"/>
      <c r="H901" s="4"/>
      <c r="I901" s="4"/>
      <c r="J901" s="4"/>
      <c r="K901" s="4"/>
      <c r="L901" s="4"/>
    </row>
    <row r="902">
      <c r="A902" s="4"/>
      <c r="B902" s="4"/>
      <c r="C902" s="4"/>
      <c r="D902" s="491"/>
      <c r="E902" s="491"/>
      <c r="F902" s="491"/>
      <c r="G902" s="4"/>
      <c r="H902" s="4"/>
      <c r="I902" s="4"/>
      <c r="J902" s="4"/>
      <c r="K902" s="4"/>
      <c r="L902" s="4"/>
    </row>
    <row r="903">
      <c r="A903" s="4"/>
      <c r="B903" s="4"/>
      <c r="C903" s="4"/>
      <c r="D903" s="491"/>
      <c r="E903" s="491"/>
      <c r="F903" s="491"/>
      <c r="G903" s="4"/>
      <c r="H903" s="4"/>
      <c r="I903" s="4"/>
      <c r="J903" s="4"/>
      <c r="K903" s="4"/>
      <c r="L903" s="4"/>
    </row>
    <row r="904">
      <c r="A904" s="4"/>
      <c r="B904" s="4"/>
      <c r="C904" s="4"/>
      <c r="D904" s="491"/>
      <c r="E904" s="491"/>
      <c r="F904" s="491"/>
      <c r="G904" s="4"/>
      <c r="H904" s="4"/>
      <c r="I904" s="4"/>
      <c r="J904" s="4"/>
      <c r="K904" s="4"/>
      <c r="L904" s="4"/>
    </row>
    <row r="905">
      <c r="A905" s="4"/>
      <c r="B905" s="4"/>
      <c r="C905" s="4"/>
      <c r="D905" s="491"/>
      <c r="E905" s="491"/>
      <c r="F905" s="491"/>
      <c r="G905" s="4"/>
      <c r="H905" s="4"/>
      <c r="I905" s="4"/>
      <c r="J905" s="4"/>
      <c r="K905" s="4"/>
      <c r="L905" s="4"/>
    </row>
    <row r="906">
      <c r="A906" s="4"/>
      <c r="B906" s="4"/>
      <c r="C906" s="4"/>
      <c r="D906" s="491"/>
      <c r="E906" s="491"/>
      <c r="F906" s="491"/>
      <c r="G906" s="4"/>
      <c r="H906" s="4"/>
      <c r="I906" s="4"/>
      <c r="J906" s="4"/>
      <c r="K906" s="4"/>
      <c r="L906" s="4"/>
    </row>
    <row r="907">
      <c r="A907" s="4"/>
      <c r="B907" s="4"/>
      <c r="C907" s="4"/>
      <c r="D907" s="491"/>
      <c r="E907" s="491"/>
      <c r="F907" s="491"/>
      <c r="G907" s="4"/>
      <c r="H907" s="4"/>
      <c r="I907" s="4"/>
      <c r="J907" s="4"/>
      <c r="K907" s="4"/>
      <c r="L907" s="4"/>
    </row>
    <row r="908">
      <c r="A908" s="4"/>
      <c r="B908" s="4"/>
      <c r="C908" s="4"/>
      <c r="D908" s="491"/>
      <c r="E908" s="491"/>
      <c r="F908" s="491"/>
      <c r="G908" s="4"/>
      <c r="H908" s="4"/>
      <c r="I908" s="4"/>
      <c r="J908" s="4"/>
      <c r="K908" s="4"/>
      <c r="L908" s="4"/>
    </row>
    <row r="909">
      <c r="A909" s="4"/>
      <c r="B909" s="4"/>
      <c r="C909" s="4"/>
      <c r="D909" s="491"/>
      <c r="E909" s="491"/>
      <c r="F909" s="491"/>
      <c r="G909" s="4"/>
      <c r="H909" s="4"/>
      <c r="I909" s="4"/>
      <c r="J909" s="4"/>
      <c r="K909" s="4"/>
      <c r="L909" s="4"/>
    </row>
    <row r="910">
      <c r="A910" s="4"/>
      <c r="B910" s="4"/>
      <c r="C910" s="4"/>
      <c r="D910" s="491"/>
      <c r="E910" s="491"/>
      <c r="F910" s="491"/>
      <c r="G910" s="4"/>
      <c r="H910" s="4"/>
      <c r="I910" s="4"/>
      <c r="J910" s="4"/>
      <c r="K910" s="4"/>
      <c r="L910" s="4"/>
    </row>
    <row r="911">
      <c r="A911" s="4"/>
      <c r="B911" s="4"/>
      <c r="C911" s="4"/>
      <c r="D911" s="491"/>
      <c r="E911" s="491"/>
      <c r="F911" s="491"/>
      <c r="G911" s="4"/>
      <c r="H911" s="4"/>
      <c r="I911" s="4"/>
      <c r="J911" s="4"/>
      <c r="K911" s="4"/>
      <c r="L911" s="4"/>
    </row>
    <row r="912">
      <c r="A912" s="4"/>
      <c r="B912" s="4"/>
      <c r="C912" s="4"/>
      <c r="D912" s="491"/>
      <c r="E912" s="491"/>
      <c r="F912" s="491"/>
      <c r="G912" s="4"/>
      <c r="H912" s="4"/>
      <c r="I912" s="4"/>
      <c r="J912" s="4"/>
      <c r="K912" s="4"/>
      <c r="L912" s="4"/>
    </row>
    <row r="913">
      <c r="A913" s="4"/>
      <c r="B913" s="4"/>
      <c r="C913" s="4"/>
      <c r="D913" s="491"/>
      <c r="E913" s="491"/>
      <c r="F913" s="491"/>
      <c r="G913" s="4"/>
      <c r="H913" s="4"/>
      <c r="I913" s="4"/>
      <c r="J913" s="4"/>
      <c r="K913" s="4"/>
      <c r="L913" s="4"/>
    </row>
    <row r="914">
      <c r="A914" s="4"/>
      <c r="B914" s="4"/>
      <c r="C914" s="4"/>
      <c r="D914" s="491"/>
      <c r="E914" s="491"/>
      <c r="F914" s="491"/>
      <c r="G914" s="4"/>
      <c r="H914" s="4"/>
      <c r="I914" s="4"/>
      <c r="J914" s="4"/>
      <c r="K914" s="4"/>
      <c r="L914" s="4"/>
    </row>
    <row r="915">
      <c r="A915" s="4"/>
      <c r="B915" s="4"/>
      <c r="C915" s="4"/>
      <c r="D915" s="491"/>
      <c r="E915" s="491"/>
      <c r="F915" s="491"/>
      <c r="G915" s="4"/>
      <c r="H915" s="4"/>
      <c r="I915" s="4"/>
      <c r="J915" s="4"/>
      <c r="K915" s="4"/>
      <c r="L915" s="4"/>
    </row>
    <row r="916">
      <c r="A916" s="4"/>
      <c r="B916" s="4"/>
      <c r="C916" s="4"/>
      <c r="D916" s="491"/>
      <c r="E916" s="491"/>
      <c r="F916" s="491"/>
      <c r="G916" s="4"/>
      <c r="H916" s="4"/>
      <c r="I916" s="4"/>
      <c r="J916" s="4"/>
      <c r="K916" s="4"/>
      <c r="L916" s="4"/>
    </row>
    <row r="917">
      <c r="A917" s="4"/>
      <c r="B917" s="4"/>
      <c r="C917" s="4"/>
      <c r="D917" s="491"/>
      <c r="E917" s="491"/>
      <c r="F917" s="491"/>
      <c r="G917" s="4"/>
      <c r="H917" s="4"/>
      <c r="I917" s="4"/>
      <c r="J917" s="4"/>
      <c r="K917" s="4"/>
      <c r="L917" s="4"/>
    </row>
    <row r="918">
      <c r="A918" s="4"/>
      <c r="B918" s="4"/>
      <c r="C918" s="4"/>
      <c r="D918" s="491"/>
      <c r="E918" s="491"/>
      <c r="F918" s="491"/>
      <c r="G918" s="4"/>
      <c r="H918" s="4"/>
      <c r="I918" s="4"/>
      <c r="J918" s="4"/>
      <c r="K918" s="4"/>
      <c r="L918" s="4"/>
    </row>
    <row r="919">
      <c r="A919" s="4"/>
      <c r="B919" s="4"/>
      <c r="C919" s="4"/>
      <c r="D919" s="491"/>
      <c r="E919" s="491"/>
      <c r="F919" s="491"/>
      <c r="G919" s="4"/>
      <c r="H919" s="4"/>
      <c r="I919" s="4"/>
      <c r="J919" s="4"/>
      <c r="K919" s="4"/>
      <c r="L919" s="4"/>
    </row>
    <row r="920">
      <c r="A920" s="4"/>
      <c r="B920" s="4"/>
      <c r="C920" s="4"/>
      <c r="D920" s="491"/>
      <c r="E920" s="491"/>
      <c r="F920" s="491"/>
      <c r="G920" s="4"/>
      <c r="H920" s="4"/>
      <c r="I920" s="4"/>
      <c r="J920" s="4"/>
      <c r="K920" s="4"/>
      <c r="L920" s="4"/>
    </row>
    <row r="921">
      <c r="A921" s="4"/>
      <c r="B921" s="4"/>
      <c r="C921" s="4"/>
      <c r="D921" s="491"/>
      <c r="E921" s="491"/>
      <c r="F921" s="491"/>
      <c r="G921" s="4"/>
      <c r="H921" s="4"/>
      <c r="I921" s="4"/>
      <c r="J921" s="4"/>
      <c r="K921" s="4"/>
      <c r="L921" s="4"/>
    </row>
    <row r="922">
      <c r="A922" s="4"/>
      <c r="B922" s="4"/>
      <c r="C922" s="4"/>
      <c r="D922" s="491"/>
      <c r="E922" s="491"/>
      <c r="F922" s="491"/>
      <c r="G922" s="4"/>
      <c r="H922" s="4"/>
      <c r="I922" s="4"/>
      <c r="J922" s="4"/>
      <c r="K922" s="4"/>
      <c r="L922" s="4"/>
    </row>
    <row r="923">
      <c r="A923" s="4"/>
      <c r="B923" s="4"/>
      <c r="C923" s="4"/>
      <c r="D923" s="491"/>
      <c r="E923" s="491"/>
      <c r="F923" s="491"/>
      <c r="G923" s="4"/>
      <c r="H923" s="4"/>
      <c r="I923" s="4"/>
      <c r="J923" s="4"/>
      <c r="K923" s="4"/>
      <c r="L923" s="4"/>
    </row>
    <row r="924">
      <c r="A924" s="4"/>
      <c r="B924" s="4"/>
      <c r="C924" s="4"/>
      <c r="D924" s="491"/>
      <c r="E924" s="491"/>
      <c r="F924" s="491"/>
      <c r="G924" s="4"/>
      <c r="H924" s="4"/>
      <c r="I924" s="4"/>
      <c r="J924" s="4"/>
      <c r="K924" s="4"/>
      <c r="L924" s="4"/>
    </row>
    <row r="925">
      <c r="A925" s="4"/>
      <c r="B925" s="4"/>
      <c r="C925" s="4"/>
      <c r="D925" s="491"/>
      <c r="E925" s="491"/>
      <c r="F925" s="491"/>
      <c r="G925" s="4"/>
      <c r="H925" s="4"/>
      <c r="I925" s="4"/>
      <c r="J925" s="4"/>
      <c r="K925" s="4"/>
      <c r="L925" s="4"/>
    </row>
    <row r="926">
      <c r="A926" s="4"/>
      <c r="B926" s="4"/>
      <c r="C926" s="4"/>
      <c r="D926" s="491"/>
      <c r="E926" s="491"/>
      <c r="F926" s="491"/>
      <c r="G926" s="4"/>
      <c r="H926" s="4"/>
      <c r="I926" s="4"/>
      <c r="J926" s="4"/>
      <c r="K926" s="4"/>
      <c r="L926" s="4"/>
    </row>
    <row r="927">
      <c r="A927" s="4"/>
      <c r="B927" s="4"/>
      <c r="C927" s="4"/>
      <c r="D927" s="491"/>
      <c r="E927" s="491"/>
      <c r="F927" s="491"/>
      <c r="G927" s="4"/>
      <c r="H927" s="4"/>
      <c r="I927" s="4"/>
      <c r="J927" s="4"/>
      <c r="K927" s="4"/>
      <c r="L927" s="4"/>
    </row>
    <row r="928">
      <c r="A928" s="4"/>
      <c r="B928" s="4"/>
      <c r="C928" s="4"/>
      <c r="D928" s="491"/>
      <c r="E928" s="491"/>
      <c r="F928" s="491"/>
      <c r="G928" s="4"/>
      <c r="H928" s="4"/>
      <c r="I928" s="4"/>
      <c r="J928" s="4"/>
      <c r="K928" s="4"/>
      <c r="L928" s="4"/>
    </row>
    <row r="929">
      <c r="A929" s="4"/>
      <c r="B929" s="4"/>
      <c r="C929" s="4"/>
      <c r="D929" s="491"/>
      <c r="E929" s="491"/>
      <c r="F929" s="491"/>
      <c r="G929" s="4"/>
      <c r="H929" s="4"/>
      <c r="I929" s="4"/>
      <c r="J929" s="4"/>
      <c r="K929" s="4"/>
      <c r="L929" s="4"/>
    </row>
    <row r="930">
      <c r="A930" s="4"/>
      <c r="B930" s="4"/>
      <c r="C930" s="4"/>
      <c r="D930" s="491"/>
      <c r="E930" s="491"/>
      <c r="F930" s="491"/>
      <c r="G930" s="4"/>
      <c r="H930" s="4"/>
      <c r="I930" s="4"/>
      <c r="J930" s="4"/>
      <c r="K930" s="4"/>
      <c r="L930" s="4"/>
    </row>
    <row r="931">
      <c r="A931" s="4"/>
      <c r="B931" s="4"/>
      <c r="C931" s="4"/>
      <c r="D931" s="491"/>
      <c r="E931" s="491"/>
      <c r="F931" s="491"/>
      <c r="G931" s="4"/>
      <c r="H931" s="4"/>
      <c r="I931" s="4"/>
      <c r="J931" s="4"/>
      <c r="K931" s="4"/>
      <c r="L931" s="4"/>
    </row>
    <row r="932">
      <c r="A932" s="4"/>
      <c r="B932" s="4"/>
      <c r="C932" s="4"/>
      <c r="D932" s="491"/>
      <c r="E932" s="491"/>
      <c r="F932" s="491"/>
      <c r="G932" s="4"/>
      <c r="H932" s="4"/>
      <c r="I932" s="4"/>
      <c r="J932" s="4"/>
      <c r="K932" s="4"/>
      <c r="L932" s="4"/>
    </row>
    <row r="933">
      <c r="A933" s="4"/>
      <c r="B933" s="4"/>
      <c r="C933" s="4"/>
      <c r="D933" s="491"/>
      <c r="E933" s="491"/>
      <c r="F933" s="491"/>
      <c r="G933" s="4"/>
      <c r="H933" s="4"/>
      <c r="I933" s="4"/>
      <c r="J933" s="4"/>
      <c r="K933" s="4"/>
      <c r="L933" s="4"/>
    </row>
    <row r="934">
      <c r="A934" s="4"/>
      <c r="B934" s="4"/>
      <c r="C934" s="4"/>
      <c r="D934" s="491"/>
      <c r="E934" s="491"/>
      <c r="F934" s="491"/>
      <c r="G934" s="4"/>
      <c r="H934" s="4"/>
      <c r="I934" s="4"/>
      <c r="J934" s="4"/>
      <c r="K934" s="4"/>
      <c r="L934" s="4"/>
    </row>
    <row r="935">
      <c r="A935" s="4"/>
      <c r="B935" s="4"/>
      <c r="C935" s="4"/>
      <c r="D935" s="491"/>
      <c r="E935" s="491"/>
      <c r="F935" s="491"/>
      <c r="G935" s="4"/>
      <c r="H935" s="4"/>
      <c r="I935" s="4"/>
      <c r="J935" s="4"/>
      <c r="K935" s="4"/>
      <c r="L935" s="4"/>
    </row>
    <row r="936">
      <c r="A936" s="4"/>
      <c r="B936" s="4"/>
      <c r="C936" s="4"/>
      <c r="D936" s="491"/>
      <c r="E936" s="491"/>
      <c r="F936" s="491"/>
      <c r="G936" s="4"/>
      <c r="H936" s="4"/>
      <c r="I936" s="4"/>
      <c r="J936" s="4"/>
      <c r="K936" s="4"/>
      <c r="L936" s="4"/>
    </row>
    <row r="937">
      <c r="A937" s="4"/>
      <c r="B937" s="4"/>
      <c r="C937" s="4"/>
      <c r="D937" s="491"/>
      <c r="E937" s="491"/>
      <c r="F937" s="491"/>
      <c r="G937" s="4"/>
      <c r="H937" s="4"/>
      <c r="I937" s="4"/>
      <c r="J937" s="4"/>
      <c r="K937" s="4"/>
      <c r="L937" s="4"/>
    </row>
    <row r="938">
      <c r="A938" s="4"/>
      <c r="B938" s="4"/>
      <c r="C938" s="4"/>
      <c r="D938" s="491"/>
      <c r="E938" s="491"/>
      <c r="F938" s="491"/>
      <c r="G938" s="4"/>
      <c r="H938" s="4"/>
      <c r="I938" s="4"/>
      <c r="J938" s="4"/>
      <c r="K938" s="4"/>
      <c r="L938" s="4"/>
    </row>
    <row r="939">
      <c r="A939" s="4"/>
      <c r="B939" s="4"/>
      <c r="C939" s="4"/>
      <c r="D939" s="491"/>
      <c r="E939" s="491"/>
      <c r="F939" s="491"/>
      <c r="G939" s="4"/>
      <c r="H939" s="4"/>
      <c r="I939" s="4"/>
      <c r="J939" s="4"/>
      <c r="K939" s="4"/>
      <c r="L939" s="4"/>
    </row>
    <row r="940">
      <c r="A940" s="4"/>
      <c r="B940" s="4"/>
      <c r="C940" s="4"/>
      <c r="D940" s="491"/>
      <c r="E940" s="491"/>
      <c r="F940" s="491"/>
      <c r="G940" s="4"/>
      <c r="H940" s="4"/>
      <c r="I940" s="4"/>
      <c r="J940" s="4"/>
      <c r="K940" s="4"/>
      <c r="L940" s="4"/>
    </row>
    <row r="941">
      <c r="A941" s="4"/>
      <c r="B941" s="4"/>
      <c r="C941" s="4"/>
      <c r="D941" s="491"/>
      <c r="E941" s="491"/>
      <c r="F941" s="491"/>
      <c r="G941" s="4"/>
      <c r="H941" s="4"/>
      <c r="I941" s="4"/>
      <c r="J941" s="4"/>
      <c r="K941" s="4"/>
      <c r="L941" s="4"/>
    </row>
    <row r="942">
      <c r="A942" s="4"/>
      <c r="B942" s="4"/>
      <c r="C942" s="4"/>
      <c r="D942" s="491"/>
      <c r="E942" s="491"/>
      <c r="F942" s="491"/>
      <c r="G942" s="4"/>
      <c r="H942" s="4"/>
      <c r="I942" s="4"/>
      <c r="J942" s="4"/>
      <c r="K942" s="4"/>
      <c r="L942" s="4"/>
    </row>
    <row r="943">
      <c r="A943" s="4"/>
      <c r="B943" s="4"/>
      <c r="C943" s="4"/>
      <c r="D943" s="491"/>
      <c r="E943" s="491"/>
      <c r="F943" s="491"/>
      <c r="G943" s="4"/>
      <c r="H943" s="4"/>
      <c r="I943" s="4"/>
      <c r="J943" s="4"/>
      <c r="K943" s="4"/>
      <c r="L943" s="4"/>
    </row>
    <row r="944">
      <c r="A944" s="4"/>
      <c r="B944" s="4"/>
      <c r="C944" s="4"/>
      <c r="D944" s="491"/>
      <c r="E944" s="491"/>
      <c r="F944" s="491"/>
      <c r="G944" s="4"/>
      <c r="H944" s="4"/>
      <c r="I944" s="4"/>
      <c r="J944" s="4"/>
      <c r="K944" s="4"/>
      <c r="L944" s="4"/>
    </row>
    <row r="945">
      <c r="A945" s="4"/>
      <c r="B945" s="4"/>
      <c r="C945" s="4"/>
      <c r="D945" s="491"/>
      <c r="E945" s="491"/>
      <c r="F945" s="491"/>
      <c r="G945" s="4"/>
      <c r="H945" s="4"/>
      <c r="I945" s="4"/>
      <c r="J945" s="4"/>
      <c r="K945" s="4"/>
      <c r="L945" s="4"/>
    </row>
    <row r="946">
      <c r="A946" s="4"/>
      <c r="B946" s="4"/>
      <c r="C946" s="4"/>
      <c r="D946" s="491"/>
      <c r="E946" s="491"/>
      <c r="F946" s="491"/>
      <c r="G946" s="4"/>
      <c r="H946" s="4"/>
      <c r="I946" s="4"/>
      <c r="J946" s="4"/>
      <c r="K946" s="4"/>
      <c r="L946" s="4"/>
    </row>
    <row r="947">
      <c r="A947" s="4"/>
      <c r="B947" s="4"/>
      <c r="C947" s="4"/>
      <c r="D947" s="491"/>
      <c r="E947" s="491"/>
      <c r="F947" s="491"/>
      <c r="G947" s="4"/>
      <c r="H947" s="4"/>
      <c r="I947" s="4"/>
      <c r="J947" s="4"/>
      <c r="K947" s="4"/>
      <c r="L947" s="4"/>
    </row>
    <row r="948">
      <c r="A948" s="4"/>
      <c r="B948" s="4"/>
      <c r="C948" s="4"/>
      <c r="D948" s="491"/>
      <c r="E948" s="491"/>
      <c r="F948" s="491"/>
      <c r="G948" s="4"/>
      <c r="H948" s="4"/>
      <c r="I948" s="4"/>
      <c r="J948" s="4"/>
      <c r="K948" s="4"/>
      <c r="L948" s="4"/>
    </row>
    <row r="949">
      <c r="A949" s="4"/>
      <c r="B949" s="4"/>
      <c r="C949" s="4"/>
      <c r="D949" s="491"/>
      <c r="E949" s="491"/>
      <c r="F949" s="491"/>
      <c r="G949" s="4"/>
      <c r="H949" s="4"/>
      <c r="I949" s="4"/>
      <c r="J949" s="4"/>
      <c r="K949" s="4"/>
      <c r="L949" s="4"/>
    </row>
    <row r="950">
      <c r="A950" s="4"/>
      <c r="B950" s="4"/>
      <c r="C950" s="4"/>
      <c r="D950" s="491"/>
      <c r="E950" s="491"/>
      <c r="F950" s="491"/>
      <c r="G950" s="4"/>
      <c r="H950" s="4"/>
      <c r="I950" s="4"/>
      <c r="J950" s="4"/>
      <c r="K950" s="4"/>
      <c r="L950" s="4"/>
    </row>
    <row r="951">
      <c r="A951" s="4"/>
      <c r="B951" s="4"/>
      <c r="C951" s="4"/>
      <c r="D951" s="491"/>
      <c r="E951" s="491"/>
      <c r="F951" s="491"/>
      <c r="G951" s="4"/>
      <c r="H951" s="4"/>
      <c r="I951" s="4"/>
      <c r="J951" s="4"/>
      <c r="K951" s="4"/>
      <c r="L951" s="4"/>
    </row>
    <row r="952">
      <c r="A952" s="4"/>
      <c r="B952" s="4"/>
      <c r="C952" s="4"/>
      <c r="D952" s="491"/>
      <c r="E952" s="491"/>
      <c r="F952" s="491"/>
      <c r="G952" s="4"/>
      <c r="H952" s="4"/>
      <c r="I952" s="4"/>
      <c r="J952" s="4"/>
      <c r="K952" s="4"/>
      <c r="L952" s="4"/>
    </row>
    <row r="953">
      <c r="A953" s="4"/>
      <c r="B953" s="4"/>
      <c r="C953" s="4"/>
      <c r="D953" s="491"/>
      <c r="E953" s="491"/>
      <c r="F953" s="491"/>
      <c r="G953" s="4"/>
      <c r="H953" s="4"/>
      <c r="I953" s="4"/>
      <c r="J953" s="4"/>
      <c r="K953" s="4"/>
      <c r="L953" s="4"/>
    </row>
    <row r="954">
      <c r="A954" s="4"/>
      <c r="B954" s="4"/>
      <c r="C954" s="4"/>
      <c r="D954" s="491"/>
      <c r="E954" s="491"/>
      <c r="F954" s="491"/>
      <c r="G954" s="4"/>
      <c r="H954" s="4"/>
      <c r="I954" s="4"/>
      <c r="J954" s="4"/>
      <c r="K954" s="4"/>
      <c r="L954" s="4"/>
    </row>
    <row r="955">
      <c r="A955" s="4"/>
      <c r="B955" s="4"/>
      <c r="C955" s="4"/>
      <c r="D955" s="491"/>
      <c r="E955" s="491"/>
      <c r="F955" s="491"/>
      <c r="G955" s="4"/>
      <c r="H955" s="4"/>
      <c r="I955" s="4"/>
      <c r="J955" s="4"/>
      <c r="K955" s="4"/>
      <c r="L955" s="4"/>
    </row>
    <row r="956">
      <c r="A956" s="4"/>
      <c r="B956" s="4"/>
      <c r="C956" s="4"/>
      <c r="D956" s="491"/>
      <c r="E956" s="491"/>
      <c r="F956" s="491"/>
      <c r="G956" s="4"/>
      <c r="H956" s="4"/>
      <c r="I956" s="4"/>
      <c r="J956" s="4"/>
      <c r="K956" s="4"/>
      <c r="L956" s="4"/>
    </row>
    <row r="957">
      <c r="A957" s="4"/>
      <c r="B957" s="4"/>
      <c r="C957" s="4"/>
      <c r="D957" s="491"/>
      <c r="E957" s="491"/>
      <c r="F957" s="491"/>
      <c r="G957" s="4"/>
      <c r="H957" s="4"/>
      <c r="I957" s="4"/>
      <c r="J957" s="4"/>
      <c r="K957" s="4"/>
      <c r="L957" s="4"/>
    </row>
    <row r="958">
      <c r="A958" s="4"/>
      <c r="B958" s="4"/>
      <c r="C958" s="4"/>
      <c r="D958" s="491"/>
      <c r="E958" s="491"/>
      <c r="F958" s="491"/>
      <c r="G958" s="4"/>
      <c r="H958" s="4"/>
      <c r="I958" s="4"/>
      <c r="J958" s="4"/>
      <c r="K958" s="4"/>
      <c r="L958" s="4"/>
    </row>
    <row r="959">
      <c r="A959" s="4"/>
      <c r="B959" s="4"/>
      <c r="C959" s="4"/>
      <c r="D959" s="491"/>
      <c r="E959" s="491"/>
      <c r="F959" s="491"/>
      <c r="G959" s="4"/>
      <c r="H959" s="4"/>
      <c r="I959" s="4"/>
      <c r="J959" s="4"/>
      <c r="K959" s="4"/>
      <c r="L959" s="4"/>
    </row>
    <row r="960">
      <c r="A960" s="4"/>
      <c r="B960" s="4"/>
      <c r="C960" s="4"/>
      <c r="D960" s="491"/>
      <c r="E960" s="491"/>
      <c r="F960" s="491"/>
      <c r="G960" s="4"/>
      <c r="H960" s="4"/>
      <c r="I960" s="4"/>
      <c r="J960" s="4"/>
      <c r="K960" s="4"/>
      <c r="L960" s="4"/>
    </row>
    <row r="961">
      <c r="A961" s="4"/>
      <c r="B961" s="4"/>
      <c r="C961" s="4"/>
      <c r="D961" s="491"/>
      <c r="E961" s="491"/>
      <c r="F961" s="491"/>
      <c r="G961" s="4"/>
      <c r="H961" s="4"/>
      <c r="I961" s="4"/>
      <c r="J961" s="4"/>
      <c r="K961" s="4"/>
      <c r="L961" s="4"/>
    </row>
    <row r="962">
      <c r="A962" s="4"/>
      <c r="B962" s="4"/>
      <c r="C962" s="4"/>
      <c r="D962" s="491"/>
      <c r="E962" s="491"/>
      <c r="F962" s="491"/>
      <c r="G962" s="4"/>
      <c r="H962" s="4"/>
      <c r="I962" s="4"/>
      <c r="J962" s="4"/>
      <c r="K962" s="4"/>
      <c r="L962" s="4"/>
    </row>
    <row r="963">
      <c r="A963" s="4"/>
      <c r="B963" s="4"/>
      <c r="C963" s="4"/>
      <c r="D963" s="491"/>
      <c r="E963" s="491"/>
      <c r="F963" s="491"/>
      <c r="G963" s="4"/>
      <c r="H963" s="4"/>
      <c r="I963" s="4"/>
      <c r="J963" s="4"/>
      <c r="K963" s="4"/>
      <c r="L963" s="4"/>
    </row>
    <row r="964">
      <c r="A964" s="4"/>
      <c r="B964" s="4"/>
      <c r="C964" s="4"/>
      <c r="D964" s="491"/>
      <c r="E964" s="491"/>
      <c r="F964" s="491"/>
      <c r="G964" s="4"/>
      <c r="H964" s="4"/>
      <c r="I964" s="4"/>
      <c r="J964" s="4"/>
      <c r="K964" s="4"/>
      <c r="L964" s="4"/>
    </row>
    <row r="965">
      <c r="A965" s="4"/>
      <c r="B965" s="4"/>
      <c r="C965" s="4"/>
      <c r="D965" s="491"/>
      <c r="E965" s="491"/>
      <c r="F965" s="491"/>
      <c r="G965" s="4"/>
      <c r="H965" s="4"/>
      <c r="I965" s="4"/>
      <c r="J965" s="4"/>
      <c r="K965" s="4"/>
      <c r="L965" s="4"/>
    </row>
    <row r="966">
      <c r="A966" s="4"/>
      <c r="B966" s="4"/>
      <c r="C966" s="4"/>
      <c r="D966" s="491"/>
      <c r="E966" s="491"/>
      <c r="F966" s="491"/>
      <c r="G966" s="4"/>
      <c r="H966" s="4"/>
      <c r="I966" s="4"/>
      <c r="J966" s="4"/>
      <c r="K966" s="4"/>
      <c r="L966" s="4"/>
    </row>
    <row r="967">
      <c r="A967" s="4"/>
      <c r="B967" s="4"/>
      <c r="C967" s="4"/>
      <c r="D967" s="491"/>
      <c r="E967" s="491"/>
      <c r="F967" s="491"/>
      <c r="G967" s="4"/>
      <c r="H967" s="4"/>
      <c r="I967" s="4"/>
      <c r="J967" s="4"/>
      <c r="K967" s="4"/>
      <c r="L967" s="4"/>
    </row>
    <row r="968">
      <c r="A968" s="4"/>
      <c r="B968" s="4"/>
      <c r="C968" s="4"/>
      <c r="D968" s="491"/>
      <c r="E968" s="491"/>
      <c r="F968" s="491"/>
      <c r="G968" s="4"/>
      <c r="H968" s="4"/>
      <c r="I968" s="4"/>
      <c r="J968" s="4"/>
      <c r="K968" s="4"/>
      <c r="L968" s="4"/>
    </row>
    <row r="969">
      <c r="A969" s="4"/>
      <c r="B969" s="4"/>
      <c r="C969" s="4"/>
      <c r="D969" s="491"/>
      <c r="E969" s="491"/>
      <c r="F969" s="491"/>
      <c r="G969" s="4"/>
      <c r="H969" s="4"/>
      <c r="I969" s="4"/>
      <c r="J969" s="4"/>
      <c r="K969" s="4"/>
      <c r="L969" s="4"/>
    </row>
    <row r="970">
      <c r="A970" s="4"/>
      <c r="B970" s="4"/>
      <c r="C970" s="4"/>
      <c r="D970" s="491"/>
      <c r="E970" s="491"/>
      <c r="F970" s="491"/>
      <c r="G970" s="4"/>
      <c r="H970" s="4"/>
      <c r="I970" s="4"/>
      <c r="J970" s="4"/>
      <c r="K970" s="4"/>
      <c r="L970" s="4"/>
    </row>
    <row r="971">
      <c r="A971" s="4"/>
      <c r="B971" s="4"/>
      <c r="C971" s="4"/>
      <c r="D971" s="491"/>
      <c r="E971" s="491"/>
      <c r="F971" s="491"/>
      <c r="G971" s="4"/>
      <c r="H971" s="4"/>
      <c r="I971" s="4"/>
      <c r="J971" s="4"/>
      <c r="K971" s="4"/>
      <c r="L971" s="4"/>
    </row>
    <row r="972">
      <c r="A972" s="4"/>
      <c r="B972" s="4"/>
      <c r="C972" s="4"/>
      <c r="D972" s="491"/>
      <c r="E972" s="491"/>
      <c r="F972" s="491"/>
      <c r="G972" s="4"/>
      <c r="H972" s="4"/>
      <c r="I972" s="4"/>
      <c r="J972" s="4"/>
      <c r="K972" s="4"/>
      <c r="L972" s="4"/>
    </row>
    <row r="973">
      <c r="A973" s="4"/>
      <c r="B973" s="4"/>
      <c r="C973" s="4"/>
      <c r="D973" s="491"/>
      <c r="E973" s="491"/>
      <c r="F973" s="491"/>
      <c r="G973" s="4"/>
      <c r="H973" s="4"/>
      <c r="I973" s="4"/>
      <c r="J973" s="4"/>
      <c r="K973" s="4"/>
      <c r="L973" s="4"/>
    </row>
    <row r="974">
      <c r="A974" s="4"/>
      <c r="B974" s="4"/>
      <c r="C974" s="4"/>
      <c r="D974" s="491"/>
      <c r="E974" s="491"/>
      <c r="F974" s="491"/>
      <c r="G974" s="4"/>
      <c r="H974" s="4"/>
      <c r="I974" s="4"/>
      <c r="J974" s="4"/>
      <c r="K974" s="4"/>
      <c r="L974" s="4"/>
    </row>
    <row r="975">
      <c r="A975" s="4"/>
      <c r="B975" s="4"/>
      <c r="C975" s="4"/>
      <c r="D975" s="491"/>
      <c r="E975" s="491"/>
      <c r="F975" s="491"/>
      <c r="G975" s="4"/>
      <c r="H975" s="4"/>
      <c r="I975" s="4"/>
      <c r="J975" s="4"/>
      <c r="K975" s="4"/>
      <c r="L975" s="4"/>
    </row>
    <row r="976">
      <c r="A976" s="4"/>
      <c r="B976" s="4"/>
      <c r="C976" s="4"/>
      <c r="D976" s="491"/>
      <c r="E976" s="491"/>
      <c r="F976" s="491"/>
      <c r="G976" s="4"/>
      <c r="H976" s="4"/>
      <c r="I976" s="4"/>
      <c r="J976" s="4"/>
      <c r="K976" s="4"/>
      <c r="L976" s="4"/>
    </row>
    <row r="977">
      <c r="A977" s="4"/>
      <c r="B977" s="4"/>
      <c r="C977" s="4"/>
      <c r="D977" s="491"/>
      <c r="E977" s="491"/>
      <c r="F977" s="491"/>
      <c r="G977" s="4"/>
      <c r="H977" s="4"/>
      <c r="I977" s="4"/>
      <c r="J977" s="4"/>
      <c r="K977" s="4"/>
      <c r="L977" s="4"/>
    </row>
    <row r="978">
      <c r="A978" s="4"/>
      <c r="B978" s="4"/>
      <c r="C978" s="4"/>
      <c r="D978" s="491"/>
      <c r="E978" s="491"/>
      <c r="F978" s="491"/>
      <c r="G978" s="4"/>
      <c r="H978" s="4"/>
      <c r="I978" s="4"/>
      <c r="J978" s="4"/>
      <c r="K978" s="4"/>
      <c r="L978" s="4"/>
    </row>
    <row r="979">
      <c r="A979" s="4"/>
      <c r="B979" s="4"/>
      <c r="C979" s="4"/>
      <c r="D979" s="491"/>
      <c r="E979" s="491"/>
      <c r="F979" s="491"/>
      <c r="G979" s="4"/>
      <c r="H979" s="4"/>
      <c r="I979" s="4"/>
      <c r="J979" s="4"/>
      <c r="K979" s="4"/>
      <c r="L979" s="4"/>
    </row>
    <row r="980">
      <c r="A980" s="4"/>
      <c r="B980" s="4"/>
      <c r="C980" s="4"/>
      <c r="D980" s="491"/>
      <c r="E980" s="491"/>
      <c r="F980" s="491"/>
      <c r="G980" s="4"/>
      <c r="H980" s="4"/>
      <c r="I980" s="4"/>
      <c r="J980" s="4"/>
      <c r="K980" s="4"/>
      <c r="L980" s="4"/>
    </row>
    <row r="981">
      <c r="A981" s="4"/>
      <c r="B981" s="4"/>
      <c r="C981" s="4"/>
      <c r="D981" s="491"/>
      <c r="E981" s="491"/>
      <c r="F981" s="491"/>
      <c r="G981" s="4"/>
      <c r="H981" s="4"/>
      <c r="I981" s="4"/>
      <c r="J981" s="4"/>
      <c r="K981" s="4"/>
      <c r="L981" s="4"/>
    </row>
    <row r="982">
      <c r="A982" s="4"/>
      <c r="B982" s="4"/>
      <c r="C982" s="4"/>
      <c r="D982" s="491"/>
      <c r="E982" s="491"/>
      <c r="F982" s="491"/>
      <c r="G982" s="4"/>
      <c r="H982" s="4"/>
      <c r="I982" s="4"/>
      <c r="J982" s="4"/>
      <c r="K982" s="4"/>
      <c r="L982" s="4"/>
    </row>
    <row r="983">
      <c r="A983" s="4"/>
      <c r="B983" s="4"/>
      <c r="C983" s="4"/>
      <c r="D983" s="491"/>
      <c r="E983" s="491"/>
      <c r="F983" s="491"/>
      <c r="G983" s="4"/>
      <c r="H983" s="4"/>
      <c r="I983" s="4"/>
      <c r="J983" s="4"/>
      <c r="K983" s="4"/>
      <c r="L983" s="4"/>
    </row>
    <row r="984">
      <c r="A984" s="4"/>
      <c r="B984" s="4"/>
      <c r="C984" s="4"/>
      <c r="D984" s="491"/>
      <c r="E984" s="491"/>
      <c r="F984" s="491"/>
      <c r="G984" s="4"/>
      <c r="H984" s="4"/>
      <c r="I984" s="4"/>
      <c r="J984" s="4"/>
      <c r="K984" s="4"/>
      <c r="L984" s="4"/>
    </row>
    <row r="985">
      <c r="A985" s="4"/>
      <c r="B985" s="4"/>
      <c r="C985" s="4"/>
      <c r="D985" s="491"/>
      <c r="E985" s="491"/>
      <c r="F985" s="491"/>
      <c r="G985" s="4"/>
      <c r="H985" s="4"/>
      <c r="I985" s="4"/>
      <c r="J985" s="4"/>
      <c r="K985" s="4"/>
      <c r="L985" s="4"/>
    </row>
    <row r="986">
      <c r="A986" s="4"/>
      <c r="B986" s="4"/>
      <c r="C986" s="4"/>
      <c r="D986" s="491"/>
      <c r="E986" s="491"/>
      <c r="F986" s="491"/>
      <c r="G986" s="4"/>
      <c r="H986" s="4"/>
      <c r="I986" s="4"/>
      <c r="J986" s="4"/>
      <c r="K986" s="4"/>
      <c r="L986" s="4"/>
    </row>
    <row r="987">
      <c r="A987" s="4"/>
      <c r="B987" s="4"/>
      <c r="C987" s="4"/>
      <c r="D987" s="491"/>
      <c r="E987" s="491"/>
      <c r="F987" s="491"/>
      <c r="G987" s="4"/>
      <c r="H987" s="4"/>
      <c r="I987" s="4"/>
      <c r="J987" s="4"/>
      <c r="K987" s="4"/>
      <c r="L987" s="4"/>
    </row>
    <row r="988">
      <c r="A988" s="4"/>
      <c r="B988" s="4"/>
      <c r="C988" s="4"/>
      <c r="D988" s="491"/>
      <c r="E988" s="491"/>
      <c r="F988" s="491"/>
      <c r="G988" s="4"/>
      <c r="H988" s="4"/>
      <c r="I988" s="4"/>
      <c r="J988" s="4"/>
      <c r="K988" s="4"/>
      <c r="L988" s="4"/>
    </row>
    <row r="989">
      <c r="A989" s="4"/>
      <c r="B989" s="4"/>
      <c r="C989" s="4"/>
      <c r="D989" s="491"/>
      <c r="E989" s="491"/>
      <c r="F989" s="491"/>
      <c r="G989" s="4"/>
      <c r="H989" s="4"/>
      <c r="I989" s="4"/>
      <c r="J989" s="4"/>
      <c r="K989" s="4"/>
      <c r="L989" s="4"/>
    </row>
    <row r="990">
      <c r="A990" s="4"/>
      <c r="B990" s="4"/>
      <c r="C990" s="4"/>
      <c r="D990" s="491"/>
      <c r="E990" s="491"/>
      <c r="F990" s="491"/>
      <c r="G990" s="4"/>
      <c r="H990" s="4"/>
      <c r="I990" s="4"/>
      <c r="J990" s="4"/>
      <c r="K990" s="4"/>
      <c r="L990" s="4"/>
    </row>
    <row r="991">
      <c r="A991" s="4"/>
      <c r="B991" s="4"/>
      <c r="C991" s="4"/>
      <c r="D991" s="491"/>
      <c r="E991" s="491"/>
      <c r="F991" s="491"/>
      <c r="G991" s="4"/>
      <c r="H991" s="4"/>
      <c r="I991" s="4"/>
      <c r="J991" s="4"/>
      <c r="K991" s="4"/>
      <c r="L991" s="4"/>
    </row>
    <row r="992">
      <c r="A992" s="4"/>
      <c r="B992" s="4"/>
      <c r="C992" s="4"/>
      <c r="D992" s="491"/>
      <c r="E992" s="491"/>
      <c r="F992" s="491"/>
      <c r="G992" s="4"/>
      <c r="H992" s="4"/>
      <c r="I992" s="4"/>
      <c r="J992" s="4"/>
      <c r="K992" s="4"/>
      <c r="L992" s="4"/>
    </row>
    <row r="993">
      <c r="A993" s="4"/>
      <c r="B993" s="4"/>
      <c r="C993" s="4"/>
      <c r="D993" s="491"/>
      <c r="E993" s="491"/>
      <c r="F993" s="491"/>
      <c r="G993" s="4"/>
      <c r="H993" s="4"/>
      <c r="I993" s="4"/>
      <c r="J993" s="4"/>
      <c r="K993" s="4"/>
      <c r="L993" s="4"/>
    </row>
    <row r="994">
      <c r="A994" s="4"/>
      <c r="B994" s="4"/>
      <c r="C994" s="4"/>
      <c r="D994" s="491"/>
      <c r="E994" s="491"/>
      <c r="F994" s="491"/>
      <c r="G994" s="4"/>
      <c r="H994" s="4"/>
      <c r="I994" s="4"/>
      <c r="J994" s="4"/>
      <c r="K994" s="4"/>
      <c r="L994" s="4"/>
    </row>
    <row r="995">
      <c r="A995" s="4"/>
      <c r="B995" s="4"/>
      <c r="C995" s="4"/>
      <c r="D995" s="491"/>
      <c r="E995" s="491"/>
      <c r="F995" s="491"/>
      <c r="G995" s="4"/>
      <c r="H995" s="4"/>
      <c r="I995" s="4"/>
      <c r="J995" s="4"/>
      <c r="K995" s="4"/>
      <c r="L995" s="4"/>
    </row>
    <row r="996">
      <c r="A996" s="4"/>
      <c r="B996" s="4"/>
      <c r="C996" s="4"/>
      <c r="D996" s="491"/>
      <c r="E996" s="491"/>
      <c r="F996" s="491"/>
      <c r="G996" s="4"/>
      <c r="H996" s="4"/>
      <c r="I996" s="4"/>
      <c r="J996" s="4"/>
      <c r="K996" s="4"/>
      <c r="L996" s="4"/>
    </row>
    <row r="997">
      <c r="A997" s="4"/>
      <c r="B997" s="4"/>
      <c r="C997" s="4"/>
      <c r="D997" s="491"/>
      <c r="E997" s="491"/>
      <c r="F997" s="491"/>
      <c r="G997" s="4"/>
      <c r="H997" s="4"/>
      <c r="I997" s="4"/>
      <c r="J997" s="4"/>
      <c r="K997" s="4"/>
      <c r="L997" s="4"/>
    </row>
    <row r="998">
      <c r="A998" s="4"/>
      <c r="B998" s="4"/>
      <c r="C998" s="4"/>
      <c r="D998" s="491"/>
      <c r="E998" s="491"/>
      <c r="F998" s="491"/>
      <c r="G998" s="4"/>
      <c r="H998" s="4"/>
      <c r="I998" s="4"/>
      <c r="J998" s="4"/>
      <c r="K998" s="4"/>
      <c r="L998" s="4"/>
    </row>
    <row r="999">
      <c r="A999" s="4"/>
      <c r="B999" s="4"/>
      <c r="C999" s="4"/>
      <c r="D999" s="491"/>
      <c r="E999" s="491"/>
      <c r="F999" s="491"/>
      <c r="G999" s="4"/>
      <c r="H999" s="4"/>
      <c r="I999" s="4"/>
      <c r="J999" s="4"/>
      <c r="K999" s="4"/>
      <c r="L999" s="4"/>
    </row>
    <row r="1000">
      <c r="A1000" s="4"/>
      <c r="B1000" s="4"/>
      <c r="C1000" s="4"/>
      <c r="D1000" s="491"/>
      <c r="E1000" s="491"/>
      <c r="F1000" s="491"/>
      <c r="G1000" s="4"/>
      <c r="H1000" s="4"/>
      <c r="I1000" s="4"/>
      <c r="J1000" s="4"/>
      <c r="K1000" s="4"/>
      <c r="L1000" s="4"/>
    </row>
    <row r="1001">
      <c r="A1001" s="4"/>
      <c r="B1001" s="4"/>
      <c r="C1001" s="4"/>
      <c r="D1001" s="491"/>
      <c r="E1001" s="491"/>
      <c r="F1001" s="491"/>
      <c r="G1001" s="4"/>
      <c r="H1001" s="4"/>
      <c r="I1001" s="4"/>
      <c r="J1001" s="4"/>
      <c r="K1001" s="4"/>
      <c r="L1001" s="4"/>
    </row>
    <row r="1002">
      <c r="A1002" s="4"/>
      <c r="B1002" s="4"/>
      <c r="C1002" s="4"/>
      <c r="D1002" s="491"/>
      <c r="E1002" s="491"/>
      <c r="F1002" s="491"/>
      <c r="G1002" s="4"/>
      <c r="H1002" s="4"/>
      <c r="I1002" s="4"/>
      <c r="J1002" s="4"/>
      <c r="K1002" s="4"/>
      <c r="L1002" s="4"/>
    </row>
    <row r="1003">
      <c r="A1003" s="4"/>
      <c r="B1003" s="4"/>
      <c r="C1003" s="4"/>
      <c r="D1003" s="491"/>
      <c r="E1003" s="491"/>
      <c r="F1003" s="491"/>
      <c r="G1003" s="4"/>
      <c r="H1003" s="4"/>
      <c r="I1003" s="4"/>
      <c r="J1003" s="4"/>
      <c r="K1003" s="4"/>
      <c r="L1003" s="4"/>
    </row>
    <row r="1004">
      <c r="A1004" s="4"/>
      <c r="B1004" s="4"/>
      <c r="C1004" s="4"/>
      <c r="D1004" s="491"/>
      <c r="E1004" s="491"/>
      <c r="F1004" s="491"/>
      <c r="G1004" s="4"/>
      <c r="H1004" s="4"/>
      <c r="I1004" s="4"/>
      <c r="J1004" s="4"/>
      <c r="K1004" s="4"/>
      <c r="L1004" s="4"/>
    </row>
    <row r="1005">
      <c r="A1005" s="4"/>
      <c r="B1005" s="4"/>
      <c r="C1005" s="4"/>
      <c r="D1005" s="491"/>
      <c r="E1005" s="491"/>
      <c r="F1005" s="491"/>
      <c r="G1005" s="4"/>
      <c r="H1005" s="4"/>
      <c r="I1005" s="4"/>
      <c r="J1005" s="4"/>
      <c r="K1005" s="4"/>
      <c r="L1005" s="4"/>
    </row>
    <row r="1006">
      <c r="A1006" s="4"/>
      <c r="B1006" s="4"/>
      <c r="C1006" s="4"/>
      <c r="D1006" s="491"/>
      <c r="E1006" s="491"/>
      <c r="F1006" s="491"/>
      <c r="G1006" s="4"/>
      <c r="H1006" s="4"/>
      <c r="I1006" s="4"/>
      <c r="J1006" s="4"/>
      <c r="K1006" s="4"/>
      <c r="L1006" s="4"/>
    </row>
    <row r="1007">
      <c r="A1007" s="4"/>
      <c r="B1007" s="4"/>
      <c r="C1007" s="4"/>
      <c r="D1007" s="491"/>
      <c r="E1007" s="491"/>
      <c r="F1007" s="491"/>
      <c r="G1007" s="4"/>
      <c r="H1007" s="4"/>
      <c r="I1007" s="4"/>
      <c r="J1007" s="4"/>
      <c r="K1007" s="4"/>
      <c r="L1007" s="4"/>
    </row>
    <row r="1008">
      <c r="A1008" s="4"/>
      <c r="B1008" s="4"/>
      <c r="C1008" s="4"/>
      <c r="D1008" s="491"/>
      <c r="E1008" s="491"/>
      <c r="F1008" s="491"/>
      <c r="G1008" s="4"/>
      <c r="H1008" s="4"/>
      <c r="I1008" s="4"/>
      <c r="J1008" s="4"/>
      <c r="K1008" s="4"/>
      <c r="L1008" s="4"/>
    </row>
    <row r="1009">
      <c r="A1009" s="4"/>
      <c r="B1009" s="4"/>
      <c r="C1009" s="4"/>
      <c r="D1009" s="491"/>
      <c r="E1009" s="491"/>
      <c r="F1009" s="491"/>
      <c r="G1009" s="4"/>
      <c r="H1009" s="4"/>
      <c r="I1009" s="4"/>
      <c r="J1009" s="4"/>
      <c r="K1009" s="4"/>
      <c r="L1009" s="4"/>
    </row>
    <row r="1010">
      <c r="A1010" s="4"/>
      <c r="B1010" s="4"/>
      <c r="C1010" s="4"/>
      <c r="D1010" s="491"/>
      <c r="E1010" s="491"/>
      <c r="F1010" s="491"/>
      <c r="G1010" s="4"/>
      <c r="H1010" s="4"/>
      <c r="I1010" s="4"/>
      <c r="J1010" s="4"/>
      <c r="K1010" s="4"/>
      <c r="L1010" s="4"/>
    </row>
    <row r="1011">
      <c r="A1011" s="4"/>
      <c r="B1011" s="4"/>
      <c r="C1011" s="4"/>
      <c r="D1011" s="491"/>
      <c r="E1011" s="491"/>
      <c r="F1011" s="491"/>
      <c r="G1011" s="4"/>
      <c r="H1011" s="4"/>
      <c r="I1011" s="4"/>
      <c r="J1011" s="4"/>
      <c r="K1011" s="4"/>
      <c r="L1011" s="4"/>
    </row>
    <row r="1012">
      <c r="A1012" s="4"/>
      <c r="B1012" s="4"/>
      <c r="C1012" s="4"/>
      <c r="D1012" s="491"/>
      <c r="E1012" s="491"/>
      <c r="F1012" s="491"/>
      <c r="G1012" s="4"/>
      <c r="H1012" s="4"/>
      <c r="I1012" s="4"/>
      <c r="J1012" s="4"/>
      <c r="K1012" s="4"/>
      <c r="L1012" s="4"/>
    </row>
    <row r="1013">
      <c r="A1013" s="4"/>
      <c r="B1013" s="4"/>
      <c r="C1013" s="4"/>
      <c r="D1013" s="491"/>
      <c r="E1013" s="491"/>
      <c r="F1013" s="491"/>
      <c r="G1013" s="4"/>
      <c r="H1013" s="4"/>
      <c r="I1013" s="4"/>
      <c r="J1013" s="4"/>
      <c r="K1013" s="4"/>
      <c r="L1013" s="4"/>
    </row>
    <row r="1014">
      <c r="A1014" s="4"/>
      <c r="B1014" s="4"/>
      <c r="C1014" s="4"/>
      <c r="D1014" s="491"/>
      <c r="E1014" s="491"/>
      <c r="F1014" s="491"/>
      <c r="G1014" s="4"/>
      <c r="H1014" s="4"/>
      <c r="I1014" s="4"/>
      <c r="J1014" s="4"/>
      <c r="K1014" s="4"/>
      <c r="L1014" s="4"/>
    </row>
    <row r="1015">
      <c r="A1015" s="4"/>
      <c r="B1015" s="4"/>
      <c r="C1015" s="4"/>
      <c r="D1015" s="491"/>
      <c r="E1015" s="491"/>
      <c r="F1015" s="491"/>
      <c r="G1015" s="4"/>
      <c r="H1015" s="4"/>
      <c r="I1015" s="4"/>
      <c r="J1015" s="4"/>
      <c r="K1015" s="4"/>
      <c r="L1015" s="4"/>
    </row>
    <row r="1016">
      <c r="A1016" s="4"/>
      <c r="B1016" s="4"/>
      <c r="C1016" s="4"/>
      <c r="D1016" s="491"/>
      <c r="E1016" s="491"/>
      <c r="F1016" s="491"/>
      <c r="G1016" s="4"/>
      <c r="H1016" s="4"/>
      <c r="I1016" s="4"/>
      <c r="J1016" s="4"/>
      <c r="K1016" s="4"/>
      <c r="L1016" s="4"/>
    </row>
    <row r="1017">
      <c r="A1017" s="4"/>
      <c r="B1017" s="4"/>
      <c r="C1017" s="4"/>
      <c r="D1017" s="491"/>
      <c r="E1017" s="491"/>
      <c r="F1017" s="491"/>
      <c r="G1017" s="4"/>
      <c r="H1017" s="4"/>
      <c r="I1017" s="4"/>
      <c r="J1017" s="4"/>
      <c r="K1017" s="4"/>
      <c r="L1017" s="4"/>
    </row>
    <row r="1018">
      <c r="A1018" s="4"/>
      <c r="B1018" s="4"/>
      <c r="C1018" s="4"/>
      <c r="D1018" s="491"/>
      <c r="E1018" s="491"/>
      <c r="F1018" s="491"/>
      <c r="G1018" s="4"/>
      <c r="H1018" s="4"/>
      <c r="I1018" s="4"/>
      <c r="J1018" s="4"/>
      <c r="K1018" s="4"/>
      <c r="L1018" s="4"/>
    </row>
    <row r="1019">
      <c r="G1019" s="4"/>
      <c r="H1019" s="4"/>
      <c r="I1019" s="4"/>
      <c r="J1019" s="4"/>
      <c r="K1019" s="4"/>
      <c r="L1019" s="4"/>
    </row>
  </sheetData>
  <mergeCells count="32">
    <mergeCell ref="A2:A6"/>
    <mergeCell ref="B2:B6"/>
    <mergeCell ref="A7:A11"/>
    <mergeCell ref="B7:B11"/>
    <mergeCell ref="A12:A16"/>
    <mergeCell ref="B12:B16"/>
    <mergeCell ref="B17:B21"/>
    <mergeCell ref="A58:A64"/>
    <mergeCell ref="A65:A71"/>
    <mergeCell ref="A72:A78"/>
    <mergeCell ref="A79:A85"/>
    <mergeCell ref="A86:A90"/>
    <mergeCell ref="A91:A94"/>
    <mergeCell ref="A17:A21"/>
    <mergeCell ref="A22:A26"/>
    <mergeCell ref="A27:A31"/>
    <mergeCell ref="A32:A36"/>
    <mergeCell ref="A37:A41"/>
    <mergeCell ref="A42:A49"/>
    <mergeCell ref="A50:A57"/>
    <mergeCell ref="B65:B71"/>
    <mergeCell ref="B72:B78"/>
    <mergeCell ref="B79:B85"/>
    <mergeCell ref="B86:B90"/>
    <mergeCell ref="B91:B94"/>
    <mergeCell ref="B22:B26"/>
    <mergeCell ref="B27:B31"/>
    <mergeCell ref="B32:B36"/>
    <mergeCell ref="B37:B41"/>
    <mergeCell ref="B42:B49"/>
    <mergeCell ref="B50:B57"/>
    <mergeCell ref="B58:B64"/>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37.25"/>
    <col customWidth="1" min="12" max="12" width="13.25"/>
    <col customWidth="1" min="35" max="35" width="12.88"/>
  </cols>
  <sheetData>
    <row r="1">
      <c r="A1" s="435" t="s">
        <v>666</v>
      </c>
      <c r="B1" s="353"/>
      <c r="C1" s="256"/>
      <c r="D1" s="256"/>
      <c r="E1" s="256"/>
      <c r="F1" s="256"/>
      <c r="G1" s="4"/>
      <c r="H1" s="4"/>
      <c r="I1" s="4"/>
      <c r="J1" s="4"/>
      <c r="K1" s="4"/>
      <c r="L1" s="4"/>
      <c r="M1" s="4"/>
      <c r="N1" s="4"/>
      <c r="O1" s="4"/>
      <c r="P1" s="4"/>
    </row>
    <row r="2">
      <c r="A2" s="354"/>
      <c r="B2" s="355" t="s">
        <v>689</v>
      </c>
      <c r="C2" s="356">
        <v>44642.0</v>
      </c>
      <c r="D2" s="331"/>
      <c r="E2" s="355" t="s">
        <v>690</v>
      </c>
      <c r="F2" s="357" t="s">
        <v>691</v>
      </c>
      <c r="G2" s="4"/>
      <c r="H2" s="325"/>
      <c r="I2" s="358" t="s">
        <v>690</v>
      </c>
      <c r="J2" s="357" t="s">
        <v>692</v>
      </c>
      <c r="K2" s="234" t="s">
        <v>693</v>
      </c>
      <c r="L2" s="4"/>
      <c r="M2" s="4"/>
      <c r="N2" s="4"/>
      <c r="O2" s="4"/>
      <c r="P2" s="4"/>
    </row>
    <row r="3">
      <c r="A3" s="354"/>
      <c r="B3" s="355" t="s">
        <v>694</v>
      </c>
      <c r="C3" s="356">
        <v>44653.0</v>
      </c>
      <c r="D3" s="331"/>
      <c r="E3" s="331">
        <v>0.0</v>
      </c>
      <c r="F3" s="359">
        <f>C7</f>
        <v>138</v>
      </c>
      <c r="G3" s="4"/>
      <c r="H3" s="240"/>
      <c r="I3" s="239">
        <v>0.0</v>
      </c>
      <c r="J3" s="359">
        <f>C7</f>
        <v>138</v>
      </c>
      <c r="K3" s="360">
        <f>F3</f>
        <v>138</v>
      </c>
      <c r="L3" s="4"/>
      <c r="M3" s="4"/>
      <c r="N3" s="4"/>
      <c r="O3" s="4"/>
      <c r="P3" s="4"/>
    </row>
    <row r="4">
      <c r="A4" s="354"/>
      <c r="B4" s="355" t="s">
        <v>695</v>
      </c>
      <c r="C4" s="336">
        <f>C3-C2+1</f>
        <v>12</v>
      </c>
      <c r="D4" s="331"/>
      <c r="E4" s="331">
        <v>1.0</v>
      </c>
      <c r="F4" s="359">
        <f>F3-E71</f>
        <v>130.25</v>
      </c>
      <c r="G4" s="4"/>
      <c r="H4" s="240"/>
      <c r="I4" s="239">
        <v>1.0</v>
      </c>
      <c r="J4" s="360">
        <f>J3-C8</f>
        <v>126.5</v>
      </c>
      <c r="K4" s="360">
        <f>K3-E71</f>
        <v>130.25</v>
      </c>
      <c r="L4" s="4"/>
      <c r="M4" s="4"/>
      <c r="N4" s="4"/>
      <c r="O4" s="4"/>
      <c r="P4" s="4"/>
    </row>
    <row r="5">
      <c r="A5" s="354"/>
      <c r="B5" s="355" t="s">
        <v>696</v>
      </c>
      <c r="C5" s="336">
        <v>7.0</v>
      </c>
      <c r="D5" s="331"/>
      <c r="E5" s="331">
        <v>2.0</v>
      </c>
      <c r="F5" s="359">
        <f>F4-F71</f>
        <v>123.5</v>
      </c>
      <c r="G5" s="4"/>
      <c r="H5" s="240"/>
      <c r="I5" s="239">
        <v>2.0</v>
      </c>
      <c r="J5" s="360">
        <f>J4-C8</f>
        <v>115</v>
      </c>
      <c r="K5" s="360">
        <f>K4-F71</f>
        <v>123.5</v>
      </c>
      <c r="L5" s="4"/>
      <c r="M5" s="4"/>
      <c r="N5" s="4"/>
      <c r="O5" s="4"/>
      <c r="P5" s="4"/>
    </row>
    <row r="6">
      <c r="A6" s="354"/>
      <c r="B6" s="355" t="s">
        <v>697</v>
      </c>
      <c r="C6" s="336">
        <v>175.0</v>
      </c>
      <c r="D6" s="331"/>
      <c r="E6" s="331">
        <v>3.0</v>
      </c>
      <c r="F6" s="360">
        <f>F5-G71</f>
        <v>113</v>
      </c>
      <c r="G6" s="4"/>
      <c r="H6" s="240"/>
      <c r="I6" s="239">
        <v>3.0</v>
      </c>
      <c r="J6" s="360">
        <f>J5-C8</f>
        <v>103.5</v>
      </c>
      <c r="K6" s="360">
        <f>K5-G71</f>
        <v>113</v>
      </c>
      <c r="L6" s="4"/>
      <c r="M6" s="4"/>
      <c r="N6" s="4"/>
      <c r="O6" s="4"/>
      <c r="P6" s="4"/>
    </row>
    <row r="7">
      <c r="A7" s="354"/>
      <c r="B7" s="355" t="s">
        <v>698</v>
      </c>
      <c r="C7" s="336">
        <v>138.0</v>
      </c>
      <c r="D7" s="331"/>
      <c r="E7" s="331">
        <v>4.0</v>
      </c>
      <c r="F7" s="360">
        <f>F6-H71</f>
        <v>101.25</v>
      </c>
      <c r="G7" s="4"/>
      <c r="H7" s="240"/>
      <c r="I7" s="239">
        <v>4.0</v>
      </c>
      <c r="J7" s="360">
        <f>J6-C8</f>
        <v>92</v>
      </c>
      <c r="K7" s="360">
        <f>K6-H71</f>
        <v>101.25</v>
      </c>
      <c r="L7" s="4"/>
      <c r="M7" s="4"/>
      <c r="N7" s="4"/>
      <c r="O7" s="4"/>
      <c r="P7" s="4"/>
    </row>
    <row r="8">
      <c r="A8" s="354"/>
      <c r="B8" s="355" t="s">
        <v>699</v>
      </c>
      <c r="C8" s="331">
        <f>C7/C4</f>
        <v>11.5</v>
      </c>
      <c r="D8" s="331"/>
      <c r="E8" s="331">
        <v>5.0</v>
      </c>
      <c r="F8" s="360">
        <f>F7-I71</f>
        <v>88</v>
      </c>
      <c r="G8" s="4"/>
      <c r="H8" s="240"/>
      <c r="I8" s="239">
        <v>5.0</v>
      </c>
      <c r="J8" s="360">
        <f>J7-C8</f>
        <v>80.5</v>
      </c>
      <c r="K8" s="360">
        <f>K7-I71</f>
        <v>88</v>
      </c>
      <c r="L8" s="4"/>
      <c r="M8" s="4"/>
      <c r="N8" s="4"/>
      <c r="O8" s="4"/>
      <c r="P8" s="4"/>
    </row>
    <row r="9">
      <c r="A9" s="354"/>
      <c r="B9" s="239"/>
      <c r="C9" s="239"/>
      <c r="D9" s="239"/>
      <c r="E9" s="239">
        <v>6.0</v>
      </c>
      <c r="F9" s="360">
        <f>F8-J71</f>
        <v>77.75</v>
      </c>
      <c r="G9" s="4"/>
      <c r="H9" s="240"/>
      <c r="I9" s="239">
        <v>6.0</v>
      </c>
      <c r="J9" s="360">
        <f>J8-C8</f>
        <v>69</v>
      </c>
      <c r="K9" s="360">
        <f>K8-J71</f>
        <v>77.75</v>
      </c>
      <c r="L9" s="4"/>
      <c r="M9" s="4"/>
      <c r="N9" s="4"/>
      <c r="O9" s="4"/>
      <c r="P9" s="4"/>
    </row>
    <row r="10">
      <c r="A10" s="4"/>
      <c r="B10" s="238"/>
      <c r="C10" s="238"/>
      <c r="D10" s="238"/>
      <c r="E10" s="235">
        <v>7.0</v>
      </c>
      <c r="F10" s="361">
        <f>F9-K71</f>
        <v>64.75</v>
      </c>
      <c r="G10" s="4"/>
      <c r="H10" s="4"/>
      <c r="I10" s="235">
        <v>7.0</v>
      </c>
      <c r="J10" s="361">
        <f>J9-C8</f>
        <v>57.5</v>
      </c>
      <c r="K10" s="361">
        <f>K9-K71</f>
        <v>64.75</v>
      </c>
      <c r="L10" s="4"/>
      <c r="M10" s="4"/>
      <c r="N10" s="4"/>
      <c r="O10" s="4"/>
      <c r="P10" s="4"/>
    </row>
    <row r="11">
      <c r="A11" s="4"/>
      <c r="B11" s="238"/>
      <c r="C11" s="238"/>
      <c r="D11" s="238"/>
      <c r="E11" s="235">
        <v>8.0</v>
      </c>
      <c r="F11" s="361">
        <f>F10-L71</f>
        <v>52</v>
      </c>
      <c r="G11" s="4"/>
      <c r="H11" s="4"/>
      <c r="I11" s="235">
        <v>8.0</v>
      </c>
      <c r="J11" s="361">
        <f>J10-C8</f>
        <v>46</v>
      </c>
      <c r="K11" s="361">
        <f>K10-L71</f>
        <v>52</v>
      </c>
      <c r="L11" s="4"/>
      <c r="M11" s="4"/>
      <c r="N11" s="4"/>
      <c r="O11" s="4"/>
      <c r="P11" s="4"/>
    </row>
    <row r="12">
      <c r="A12" s="4"/>
      <c r="B12" s="238"/>
      <c r="C12" s="388"/>
      <c r="D12" s="388"/>
      <c r="E12" s="235">
        <v>9.0</v>
      </c>
      <c r="F12" s="361">
        <f>F11-M71</f>
        <v>41.75</v>
      </c>
      <c r="G12" s="4"/>
      <c r="H12" s="4"/>
      <c r="I12" s="235">
        <v>9.0</v>
      </c>
      <c r="J12" s="361">
        <f>J11-C8</f>
        <v>34.5</v>
      </c>
      <c r="K12" s="361">
        <f>K11-M71</f>
        <v>41.75</v>
      </c>
      <c r="L12" s="4"/>
      <c r="M12" s="4"/>
      <c r="N12" s="4"/>
      <c r="O12" s="4"/>
      <c r="P12" s="4"/>
    </row>
    <row r="13">
      <c r="A13" s="4"/>
      <c r="B13" s="238"/>
      <c r="C13" s="388"/>
      <c r="D13" s="388"/>
      <c r="E13" s="235">
        <v>10.0</v>
      </c>
      <c r="F13" s="361">
        <f>F12-N71</f>
        <v>30.75</v>
      </c>
      <c r="G13" s="4"/>
      <c r="H13" s="4"/>
      <c r="I13" s="235">
        <v>10.0</v>
      </c>
      <c r="J13" s="361">
        <f>J12-C8</f>
        <v>23</v>
      </c>
      <c r="K13" s="361">
        <f>K12-N71</f>
        <v>30.75</v>
      </c>
      <c r="L13" s="4"/>
      <c r="M13" s="4"/>
      <c r="N13" s="4"/>
      <c r="O13" s="4"/>
      <c r="P13" s="4"/>
    </row>
    <row r="14">
      <c r="A14" s="4"/>
      <c r="B14" s="238"/>
      <c r="C14" s="388"/>
      <c r="D14" s="388"/>
      <c r="E14" s="235">
        <v>11.0</v>
      </c>
      <c r="F14" s="361">
        <f>F13-O71</f>
        <v>17.5</v>
      </c>
      <c r="G14" s="4"/>
      <c r="H14" s="4"/>
      <c r="I14" s="235">
        <v>11.0</v>
      </c>
      <c r="J14" s="361">
        <f>J13-C8</f>
        <v>11.5</v>
      </c>
      <c r="K14" s="361">
        <f>K13-O71</f>
        <v>17.5</v>
      </c>
      <c r="L14" s="4"/>
      <c r="M14" s="4"/>
      <c r="N14" s="4"/>
      <c r="O14" s="4"/>
      <c r="P14" s="4"/>
    </row>
    <row r="15">
      <c r="A15" s="4"/>
      <c r="B15" s="238"/>
      <c r="C15" s="388"/>
      <c r="D15" s="388"/>
      <c r="E15" s="235">
        <v>12.0</v>
      </c>
      <c r="F15" s="361">
        <f>F14-P71</f>
        <v>0</v>
      </c>
      <c r="G15" s="9"/>
      <c r="H15" s="4"/>
      <c r="I15" s="235">
        <v>12.0</v>
      </c>
      <c r="J15" s="361">
        <f>J14-C8</f>
        <v>0</v>
      </c>
      <c r="K15" s="361">
        <f>K14-P71</f>
        <v>0</v>
      </c>
      <c r="L15" s="4"/>
      <c r="M15" s="4"/>
      <c r="N15" s="4"/>
      <c r="O15" s="4"/>
      <c r="P15" s="4"/>
    </row>
    <row r="16">
      <c r="A16" s="4"/>
      <c r="B16" s="4"/>
      <c r="E16" s="3"/>
      <c r="F16" s="362"/>
      <c r="G16" s="8"/>
      <c r="H16" s="4"/>
      <c r="I16" s="3"/>
      <c r="J16" s="4"/>
      <c r="K16" s="4"/>
      <c r="L16" s="4"/>
      <c r="M16" s="4"/>
      <c r="N16" s="4"/>
      <c r="O16" s="4"/>
      <c r="P16" s="4"/>
    </row>
    <row r="17">
      <c r="A17" s="4"/>
      <c r="B17" s="4"/>
      <c r="C17" s="4"/>
      <c r="D17" s="4"/>
      <c r="E17" s="3"/>
      <c r="F17" s="4"/>
      <c r="G17" s="4"/>
      <c r="H17" s="4"/>
      <c r="I17" s="3"/>
      <c r="J17" s="4"/>
      <c r="K17" s="4"/>
      <c r="L17" s="4"/>
      <c r="M17" s="4"/>
      <c r="N17" s="4"/>
      <c r="O17" s="4"/>
      <c r="P17" s="4"/>
    </row>
    <row r="18">
      <c r="A18" s="4"/>
      <c r="B18" s="4"/>
      <c r="C18" s="4"/>
      <c r="D18" s="4"/>
      <c r="E18" s="4"/>
      <c r="F18" s="4"/>
      <c r="G18" s="4"/>
      <c r="H18" s="4"/>
      <c r="I18" s="4"/>
      <c r="J18" s="4"/>
      <c r="K18" s="4"/>
      <c r="L18" s="4"/>
      <c r="M18" s="4"/>
      <c r="N18" s="4"/>
      <c r="O18" s="4"/>
      <c r="P18" s="4"/>
    </row>
    <row r="19">
      <c r="A19" s="4"/>
      <c r="B19" s="4"/>
      <c r="C19" s="4"/>
      <c r="D19" s="3"/>
      <c r="E19" s="353" t="s">
        <v>700</v>
      </c>
      <c r="F19" s="353" t="s">
        <v>701</v>
      </c>
      <c r="G19" s="353" t="s">
        <v>702</v>
      </c>
      <c r="H19" s="353" t="s">
        <v>703</v>
      </c>
      <c r="I19" s="353" t="s">
        <v>704</v>
      </c>
      <c r="J19" s="254" t="s">
        <v>704</v>
      </c>
      <c r="K19" s="353" t="s">
        <v>705</v>
      </c>
      <c r="L19" s="353" t="s">
        <v>700</v>
      </c>
      <c r="M19" s="299" t="s">
        <v>701</v>
      </c>
      <c r="N19" s="299" t="s">
        <v>702</v>
      </c>
      <c r="O19" s="3" t="s">
        <v>703</v>
      </c>
      <c r="P19" s="3" t="s">
        <v>704</v>
      </c>
    </row>
    <row r="20">
      <c r="A20" s="493" t="s">
        <v>706</v>
      </c>
      <c r="B20" s="493" t="s">
        <v>707</v>
      </c>
      <c r="C20" s="494" t="s">
        <v>708</v>
      </c>
      <c r="D20" s="365"/>
      <c r="E20" s="365"/>
      <c r="F20" s="365"/>
      <c r="G20" s="365"/>
      <c r="H20" s="365"/>
      <c r="I20" s="365"/>
      <c r="J20" s="365"/>
      <c r="K20" s="365"/>
      <c r="L20" s="365"/>
      <c r="M20" s="365"/>
      <c r="N20" s="365"/>
      <c r="O20" s="365"/>
      <c r="P20" s="366"/>
      <c r="Q20" s="367"/>
    </row>
    <row r="21">
      <c r="A21" s="495"/>
      <c r="B21" s="495"/>
      <c r="C21" s="496"/>
      <c r="D21" s="493">
        <v>0.0</v>
      </c>
      <c r="E21" s="493">
        <v>1.0</v>
      </c>
      <c r="F21" s="493">
        <v>2.0</v>
      </c>
      <c r="G21" s="493">
        <f t="shared" ref="G21:P21" si="1">F21+1</f>
        <v>3</v>
      </c>
      <c r="H21" s="493">
        <f t="shared" si="1"/>
        <v>4</v>
      </c>
      <c r="I21" s="493">
        <f t="shared" si="1"/>
        <v>5</v>
      </c>
      <c r="J21" s="493">
        <f t="shared" si="1"/>
        <v>6</v>
      </c>
      <c r="K21" s="493">
        <f t="shared" si="1"/>
        <v>7</v>
      </c>
      <c r="L21" s="493">
        <f t="shared" si="1"/>
        <v>8</v>
      </c>
      <c r="M21" s="493">
        <f t="shared" si="1"/>
        <v>9</v>
      </c>
      <c r="N21" s="493">
        <f t="shared" si="1"/>
        <v>10</v>
      </c>
      <c r="O21" s="493">
        <f t="shared" si="1"/>
        <v>11</v>
      </c>
      <c r="P21" s="493">
        <f t="shared" si="1"/>
        <v>12</v>
      </c>
      <c r="Q21" s="367"/>
    </row>
    <row r="22">
      <c r="A22" s="233" t="s">
        <v>68</v>
      </c>
      <c r="B22" s="237"/>
      <c r="C22" s="235"/>
      <c r="D22" s="235"/>
      <c r="E22" s="238"/>
      <c r="F22" s="238"/>
      <c r="G22" s="238"/>
      <c r="H22" s="238"/>
      <c r="I22" s="238"/>
      <c r="J22" s="238"/>
      <c r="K22" s="238"/>
      <c r="L22" s="237"/>
      <c r="M22" s="398"/>
      <c r="N22" s="247"/>
      <c r="O22" s="238"/>
      <c r="P22" s="238"/>
      <c r="Q22" s="9"/>
    </row>
    <row r="23">
      <c r="A23" s="236"/>
      <c r="B23" s="400" t="s">
        <v>487</v>
      </c>
      <c r="C23" s="306">
        <v>12.0</v>
      </c>
      <c r="D23" s="235">
        <v>0.0</v>
      </c>
      <c r="E23" s="235">
        <v>0.0</v>
      </c>
      <c r="F23" s="235">
        <v>0.0</v>
      </c>
      <c r="G23" s="235">
        <v>0.0</v>
      </c>
      <c r="H23" s="235">
        <v>0.0</v>
      </c>
      <c r="I23" s="235">
        <v>3.0</v>
      </c>
      <c r="J23" s="235">
        <v>3.0</v>
      </c>
      <c r="K23" s="235">
        <v>3.0</v>
      </c>
      <c r="L23" s="235">
        <v>1.0</v>
      </c>
      <c r="M23" s="235">
        <v>0.5</v>
      </c>
      <c r="N23" s="237">
        <v>2.0</v>
      </c>
      <c r="O23" s="235">
        <v>4.0</v>
      </c>
      <c r="P23" s="235">
        <v>3.0</v>
      </c>
      <c r="Q23" s="9"/>
    </row>
    <row r="24">
      <c r="A24" s="236"/>
      <c r="B24" s="400" t="s">
        <v>516</v>
      </c>
      <c r="C24" s="306">
        <v>6.0</v>
      </c>
      <c r="D24" s="235">
        <v>0.0</v>
      </c>
      <c r="E24" s="235">
        <v>1.0</v>
      </c>
      <c r="F24" s="235">
        <v>1.0</v>
      </c>
      <c r="G24" s="235">
        <v>1.0</v>
      </c>
      <c r="H24" s="235">
        <v>1.0</v>
      </c>
      <c r="I24" s="235">
        <v>1.0</v>
      </c>
      <c r="J24" s="235">
        <v>1.0</v>
      </c>
      <c r="K24" s="235">
        <v>0.5</v>
      </c>
      <c r="L24" s="3">
        <v>0.5</v>
      </c>
      <c r="M24" s="235">
        <v>0.0</v>
      </c>
      <c r="N24" s="237">
        <v>0.0</v>
      </c>
      <c r="O24" s="235">
        <v>1.0</v>
      </c>
      <c r="P24" s="235">
        <v>0.0</v>
      </c>
      <c r="Q24" s="9"/>
    </row>
    <row r="25">
      <c r="A25" s="236"/>
      <c r="B25" s="400" t="s">
        <v>517</v>
      </c>
      <c r="C25" s="306">
        <v>3.0</v>
      </c>
      <c r="D25" s="235">
        <v>0.0</v>
      </c>
      <c r="E25" s="235">
        <v>1.0</v>
      </c>
      <c r="F25" s="235">
        <v>1.0</v>
      </c>
      <c r="G25" s="235">
        <v>1.0</v>
      </c>
      <c r="H25" s="235">
        <v>2.0</v>
      </c>
      <c r="I25" s="235">
        <v>0.0</v>
      </c>
      <c r="J25" s="235">
        <v>0.0</v>
      </c>
      <c r="K25" s="235">
        <v>0.0</v>
      </c>
      <c r="L25" s="235">
        <v>0.0</v>
      </c>
      <c r="M25" s="235">
        <v>0.0</v>
      </c>
      <c r="N25" s="237">
        <v>0.0</v>
      </c>
      <c r="O25" s="235">
        <v>0.0</v>
      </c>
      <c r="P25" s="235"/>
      <c r="Q25" s="9"/>
    </row>
    <row r="26">
      <c r="A26" s="236"/>
      <c r="B26" s="400" t="s">
        <v>518</v>
      </c>
      <c r="C26" s="306">
        <v>4.0</v>
      </c>
      <c r="D26" s="235">
        <v>0.0</v>
      </c>
      <c r="E26" s="235">
        <v>0.0</v>
      </c>
      <c r="F26" s="235">
        <v>0.0</v>
      </c>
      <c r="G26" s="235">
        <v>0.0</v>
      </c>
      <c r="H26" s="235">
        <v>0.0</v>
      </c>
      <c r="I26" s="235">
        <v>0.0</v>
      </c>
      <c r="J26" s="235">
        <v>0.0</v>
      </c>
      <c r="K26" s="235">
        <v>0.0</v>
      </c>
      <c r="L26" s="235">
        <v>0.0</v>
      </c>
      <c r="M26" s="235">
        <v>0.0</v>
      </c>
      <c r="N26" s="237">
        <v>0.0</v>
      </c>
      <c r="O26" s="235">
        <v>1.0</v>
      </c>
      <c r="P26" s="235">
        <v>1.0</v>
      </c>
      <c r="Q26" s="9"/>
    </row>
    <row r="27">
      <c r="A27" s="236"/>
      <c r="B27" s="400" t="s">
        <v>519</v>
      </c>
      <c r="C27" s="306">
        <v>2.0</v>
      </c>
      <c r="D27" s="235">
        <v>0.0</v>
      </c>
      <c r="E27" s="235">
        <v>0.0</v>
      </c>
      <c r="F27" s="235">
        <v>0.0</v>
      </c>
      <c r="G27" s="235">
        <v>0.0</v>
      </c>
      <c r="H27" s="235">
        <v>0.0</v>
      </c>
      <c r="I27" s="235">
        <v>0.0</v>
      </c>
      <c r="J27" s="235">
        <v>0.5</v>
      </c>
      <c r="K27" s="235">
        <v>0.0</v>
      </c>
      <c r="L27" s="235">
        <v>0.5</v>
      </c>
      <c r="M27" s="235">
        <v>0.5</v>
      </c>
      <c r="N27" s="237">
        <v>0.0</v>
      </c>
      <c r="O27" s="235">
        <v>0.0</v>
      </c>
      <c r="P27" s="235">
        <v>0.0</v>
      </c>
      <c r="Q27" s="9"/>
    </row>
    <row r="28">
      <c r="A28" s="496" t="s">
        <v>709</v>
      </c>
      <c r="B28" s="237"/>
      <c r="C28" s="247"/>
      <c r="D28" s="496">
        <v>0.0</v>
      </c>
      <c r="E28" s="496">
        <v>1.5</v>
      </c>
      <c r="F28" s="496">
        <v>1.25</v>
      </c>
      <c r="G28" s="496">
        <v>1.25</v>
      </c>
      <c r="H28" s="496">
        <v>2.5</v>
      </c>
      <c r="I28" s="496">
        <v>3.0</v>
      </c>
      <c r="J28" s="496">
        <v>3.0</v>
      </c>
      <c r="K28" s="496">
        <v>3.5</v>
      </c>
      <c r="L28" s="496">
        <v>0.5</v>
      </c>
      <c r="M28" s="496">
        <v>0.25</v>
      </c>
      <c r="N28" s="496">
        <v>1.0</v>
      </c>
      <c r="O28" s="496">
        <v>4.25</v>
      </c>
      <c r="P28" s="496">
        <v>5.0</v>
      </c>
      <c r="Q28" s="9">
        <f>SUM(D28:P28)</f>
        <v>27</v>
      </c>
    </row>
    <row r="29">
      <c r="A29" s="233" t="s">
        <v>85</v>
      </c>
      <c r="B29" s="237"/>
      <c r="C29" s="237"/>
      <c r="D29" s="235"/>
      <c r="E29" s="238"/>
      <c r="F29" s="238"/>
      <c r="G29" s="238"/>
      <c r="H29" s="238"/>
      <c r="I29" s="238"/>
      <c r="J29" s="238"/>
      <c r="K29" s="238"/>
      <c r="L29" s="237"/>
      <c r="M29" s="398"/>
      <c r="N29" s="247"/>
      <c r="O29" s="238"/>
      <c r="P29" s="238"/>
      <c r="Q29" s="9"/>
    </row>
    <row r="30">
      <c r="A30" s="236"/>
      <c r="B30" s="400" t="s">
        <v>488</v>
      </c>
      <c r="C30" s="306">
        <v>4.0</v>
      </c>
      <c r="D30" s="235">
        <v>0.0</v>
      </c>
      <c r="E30" s="235">
        <v>0.0</v>
      </c>
      <c r="F30" s="235">
        <v>0.0</v>
      </c>
      <c r="G30" s="235">
        <v>1.0</v>
      </c>
      <c r="H30" s="235">
        <v>1.0</v>
      </c>
      <c r="I30" s="235">
        <v>1.0</v>
      </c>
      <c r="J30" s="235">
        <v>1.0</v>
      </c>
      <c r="K30" s="243">
        <v>0.0</v>
      </c>
      <c r="L30" s="243">
        <v>0.0</v>
      </c>
      <c r="M30" s="243">
        <v>1.0</v>
      </c>
      <c r="N30" s="243">
        <v>0.0</v>
      </c>
      <c r="O30" s="243">
        <v>1.0</v>
      </c>
      <c r="P30" s="243">
        <v>0.5</v>
      </c>
      <c r="Q30" s="9"/>
    </row>
    <row r="31">
      <c r="A31" s="236"/>
      <c r="B31" s="400" t="s">
        <v>489</v>
      </c>
      <c r="C31" s="306">
        <v>4.0</v>
      </c>
      <c r="D31" s="235">
        <v>0.0</v>
      </c>
      <c r="E31" s="235">
        <v>0.0</v>
      </c>
      <c r="F31" s="235">
        <v>0.0</v>
      </c>
      <c r="G31" s="235">
        <v>0.0</v>
      </c>
      <c r="H31" s="235">
        <v>0.0</v>
      </c>
      <c r="I31" s="235">
        <v>0.0</v>
      </c>
      <c r="J31" s="235">
        <v>1.0</v>
      </c>
      <c r="K31" s="337">
        <v>0.0</v>
      </c>
      <c r="L31" s="337">
        <v>0.0</v>
      </c>
      <c r="M31" s="337">
        <v>0.0</v>
      </c>
      <c r="N31" s="337">
        <v>1.0</v>
      </c>
      <c r="O31" s="337">
        <v>1.0</v>
      </c>
      <c r="P31" s="337">
        <v>0.5</v>
      </c>
      <c r="Q31" s="9"/>
    </row>
    <row r="32">
      <c r="A32" s="236"/>
      <c r="B32" s="400" t="s">
        <v>497</v>
      </c>
      <c r="C32" s="306">
        <v>6.0</v>
      </c>
      <c r="D32" s="235">
        <v>0.0</v>
      </c>
      <c r="E32" s="235">
        <v>1.0</v>
      </c>
      <c r="F32" s="235">
        <v>1.0</v>
      </c>
      <c r="G32" s="235">
        <v>1.0</v>
      </c>
      <c r="H32" s="235">
        <v>1.0</v>
      </c>
      <c r="I32" s="235">
        <v>1.0</v>
      </c>
      <c r="J32" s="235">
        <v>0.0</v>
      </c>
      <c r="K32" s="337">
        <v>1.0</v>
      </c>
      <c r="L32" s="337">
        <v>1.0</v>
      </c>
      <c r="M32" s="337">
        <v>0.0</v>
      </c>
      <c r="N32" s="337">
        <v>1.0</v>
      </c>
      <c r="O32" s="337">
        <v>1.0</v>
      </c>
      <c r="P32" s="337">
        <v>0.5</v>
      </c>
      <c r="Q32" s="9"/>
    </row>
    <row r="33">
      <c r="A33" s="236"/>
      <c r="B33" s="400" t="s">
        <v>498</v>
      </c>
      <c r="C33" s="306">
        <v>2.0</v>
      </c>
      <c r="D33" s="235">
        <v>0.0</v>
      </c>
      <c r="E33" s="235">
        <v>0.0</v>
      </c>
      <c r="F33" s="235">
        <v>0.0</v>
      </c>
      <c r="G33" s="235">
        <v>0.0</v>
      </c>
      <c r="H33" s="235">
        <v>1.0</v>
      </c>
      <c r="I33" s="235">
        <v>0.0</v>
      </c>
      <c r="J33" s="235">
        <v>1.0</v>
      </c>
      <c r="K33" s="337">
        <v>1.0</v>
      </c>
      <c r="L33" s="337">
        <v>0.5</v>
      </c>
      <c r="M33" s="337">
        <v>0.5</v>
      </c>
      <c r="N33" s="337">
        <v>0.0</v>
      </c>
      <c r="O33" s="337">
        <v>0.0</v>
      </c>
      <c r="P33" s="337">
        <v>0.0</v>
      </c>
      <c r="Q33" s="9"/>
    </row>
    <row r="34">
      <c r="A34" s="233"/>
      <c r="B34" s="400" t="s">
        <v>499</v>
      </c>
      <c r="C34" s="306">
        <v>2.0</v>
      </c>
      <c r="D34" s="237">
        <v>0.0</v>
      </c>
      <c r="E34" s="237">
        <v>0.0</v>
      </c>
      <c r="F34" s="237">
        <v>0.0</v>
      </c>
      <c r="G34" s="237">
        <v>0.0</v>
      </c>
      <c r="H34" s="237">
        <v>0.0</v>
      </c>
      <c r="I34" s="237">
        <v>0.0</v>
      </c>
      <c r="J34" s="237">
        <v>0.0</v>
      </c>
      <c r="K34" s="286">
        <v>1.0</v>
      </c>
      <c r="L34" s="286">
        <v>0.5</v>
      </c>
      <c r="M34" s="286">
        <v>0.5</v>
      </c>
      <c r="N34" s="286">
        <v>0.0</v>
      </c>
      <c r="O34" s="286">
        <v>0.0</v>
      </c>
      <c r="P34" s="286">
        <v>0.0</v>
      </c>
      <c r="Q34" s="9"/>
    </row>
    <row r="35">
      <c r="A35" s="233"/>
      <c r="B35" s="400" t="s">
        <v>500</v>
      </c>
      <c r="C35" s="306">
        <v>0.5</v>
      </c>
      <c r="D35" s="237">
        <v>0.0</v>
      </c>
      <c r="E35" s="237">
        <v>0.0</v>
      </c>
      <c r="F35" s="237">
        <v>0.0</v>
      </c>
      <c r="G35" s="237">
        <v>0.0</v>
      </c>
      <c r="H35" s="237">
        <v>0.0</v>
      </c>
      <c r="I35" s="237">
        <v>0.0</v>
      </c>
      <c r="J35" s="237">
        <v>0.0</v>
      </c>
      <c r="K35" s="286">
        <v>0.0</v>
      </c>
      <c r="L35" s="286">
        <v>0.0</v>
      </c>
      <c r="M35" s="286">
        <v>0.0</v>
      </c>
      <c r="N35" s="286">
        <v>0.0</v>
      </c>
      <c r="O35" s="286">
        <v>0.0</v>
      </c>
      <c r="P35" s="286">
        <v>0.5</v>
      </c>
      <c r="Q35" s="9"/>
    </row>
    <row r="36">
      <c r="A36" s="496" t="s">
        <v>709</v>
      </c>
      <c r="B36" s="237"/>
      <c r="C36" s="247"/>
      <c r="D36" s="496">
        <v>0.0</v>
      </c>
      <c r="E36" s="496">
        <v>0.25</v>
      </c>
      <c r="F36" s="496">
        <v>0.5</v>
      </c>
      <c r="G36" s="496">
        <v>0.25</v>
      </c>
      <c r="H36" s="497">
        <v>1.0</v>
      </c>
      <c r="I36" s="497">
        <v>2.0</v>
      </c>
      <c r="J36" s="497">
        <v>1.0</v>
      </c>
      <c r="K36" s="496">
        <v>2.0</v>
      </c>
      <c r="L36" s="496">
        <v>1.0</v>
      </c>
      <c r="M36" s="496">
        <v>2.0</v>
      </c>
      <c r="N36" s="496">
        <v>3.0</v>
      </c>
      <c r="O36" s="496">
        <v>2.0</v>
      </c>
      <c r="P36" s="496">
        <v>3.5</v>
      </c>
      <c r="Q36" s="9">
        <f>SUM(D36:P36)</f>
        <v>18.5</v>
      </c>
    </row>
    <row r="37">
      <c r="A37" s="233" t="s">
        <v>97</v>
      </c>
      <c r="B37" s="237"/>
      <c r="C37" s="237"/>
      <c r="D37" s="235"/>
      <c r="E37" s="238"/>
      <c r="F37" s="238"/>
      <c r="G37" s="238"/>
      <c r="H37" s="238"/>
      <c r="I37" s="238"/>
      <c r="J37" s="238"/>
      <c r="K37" s="238"/>
      <c r="L37" s="237"/>
      <c r="M37" s="398"/>
      <c r="N37" s="247"/>
      <c r="O37" s="238"/>
      <c r="P37" s="238"/>
      <c r="Q37" s="9"/>
    </row>
    <row r="38">
      <c r="A38" s="236"/>
      <c r="B38" s="400" t="s">
        <v>486</v>
      </c>
      <c r="C38" s="306">
        <v>2.0</v>
      </c>
      <c r="D38" s="311">
        <v>0.0</v>
      </c>
      <c r="E38" s="311">
        <v>0.0</v>
      </c>
      <c r="F38" s="311">
        <v>0.0</v>
      </c>
      <c r="G38" s="311">
        <v>1.0</v>
      </c>
      <c r="H38" s="311">
        <v>0.0</v>
      </c>
      <c r="I38" s="237">
        <v>0.0</v>
      </c>
      <c r="J38" s="235">
        <v>0.0</v>
      </c>
      <c r="K38" s="235">
        <v>0.0</v>
      </c>
      <c r="L38" s="235">
        <v>0.0</v>
      </c>
      <c r="M38" s="235">
        <v>0.0</v>
      </c>
      <c r="N38" s="237">
        <v>0.0</v>
      </c>
      <c r="O38" s="237">
        <v>0.0</v>
      </c>
      <c r="P38" s="235">
        <v>0.0</v>
      </c>
      <c r="Q38" s="9"/>
    </row>
    <row r="39">
      <c r="A39" s="233"/>
      <c r="B39" s="400" t="s">
        <v>492</v>
      </c>
      <c r="C39" s="306">
        <v>3.0</v>
      </c>
      <c r="D39" s="311">
        <v>0.0</v>
      </c>
      <c r="E39" s="311">
        <v>0.0</v>
      </c>
      <c r="F39" s="311">
        <v>0.0</v>
      </c>
      <c r="G39" s="311">
        <v>0.0</v>
      </c>
      <c r="H39" s="311">
        <v>0.0</v>
      </c>
      <c r="I39" s="237">
        <v>0.0</v>
      </c>
      <c r="J39" s="237">
        <v>0.0</v>
      </c>
      <c r="K39" s="237">
        <v>0.0</v>
      </c>
      <c r="L39" s="237">
        <v>0.0</v>
      </c>
      <c r="M39" s="237">
        <v>1.5</v>
      </c>
      <c r="N39" s="237">
        <v>2.0</v>
      </c>
      <c r="O39" s="237">
        <v>3.0</v>
      </c>
      <c r="P39" s="235">
        <v>3.0</v>
      </c>
      <c r="Q39" s="9"/>
    </row>
    <row r="40">
      <c r="A40" s="233"/>
      <c r="B40" s="400" t="s">
        <v>493</v>
      </c>
      <c r="C40" s="306">
        <v>3.0</v>
      </c>
      <c r="D40" s="311">
        <v>0.0</v>
      </c>
      <c r="E40" s="311">
        <v>0.0</v>
      </c>
      <c r="F40" s="311">
        <v>0.0</v>
      </c>
      <c r="G40" s="311">
        <v>0.0</v>
      </c>
      <c r="H40" s="311">
        <v>0.0</v>
      </c>
      <c r="I40" s="237">
        <v>0.0</v>
      </c>
      <c r="J40" s="237">
        <v>0.0</v>
      </c>
      <c r="K40" s="237">
        <v>2.0</v>
      </c>
      <c r="L40" s="237">
        <v>2.0</v>
      </c>
      <c r="M40" s="237">
        <v>0.0</v>
      </c>
      <c r="N40" s="237">
        <v>2.0</v>
      </c>
      <c r="O40" s="237">
        <v>3.0</v>
      </c>
      <c r="P40" s="235">
        <v>2.0</v>
      </c>
      <c r="Q40" s="9"/>
    </row>
    <row r="41">
      <c r="A41" s="233"/>
      <c r="B41" s="400" t="s">
        <v>490</v>
      </c>
      <c r="C41" s="306">
        <v>8.0</v>
      </c>
      <c r="D41" s="311">
        <v>0.0</v>
      </c>
      <c r="E41" s="311">
        <v>0.0</v>
      </c>
      <c r="F41" s="311">
        <v>0.0</v>
      </c>
      <c r="G41" s="311">
        <v>0.0</v>
      </c>
      <c r="H41" s="235">
        <v>1.5</v>
      </c>
      <c r="I41" s="237">
        <v>4.0</v>
      </c>
      <c r="J41" s="237">
        <v>2.0</v>
      </c>
      <c r="K41" s="237">
        <v>0.0</v>
      </c>
      <c r="L41" s="237">
        <v>3.0</v>
      </c>
      <c r="M41" s="237">
        <v>3.0</v>
      </c>
      <c r="N41" s="237">
        <v>0.0</v>
      </c>
      <c r="O41" s="237">
        <v>0.0</v>
      </c>
      <c r="P41" s="235">
        <v>0.0</v>
      </c>
      <c r="Q41" s="9"/>
    </row>
    <row r="42">
      <c r="A42" s="233"/>
      <c r="B42" s="400" t="s">
        <v>491</v>
      </c>
      <c r="C42" s="306">
        <v>4.0</v>
      </c>
      <c r="D42" s="311">
        <v>0.0</v>
      </c>
      <c r="E42" s="311">
        <v>0.0</v>
      </c>
      <c r="F42" s="311">
        <v>0.0</v>
      </c>
      <c r="G42" s="311">
        <v>0.0</v>
      </c>
      <c r="H42" s="235">
        <v>0.75</v>
      </c>
      <c r="I42" s="237">
        <v>0.0</v>
      </c>
      <c r="J42" s="237">
        <v>0.0</v>
      </c>
      <c r="K42" s="237">
        <v>0.0</v>
      </c>
      <c r="L42" s="237">
        <v>0.5</v>
      </c>
      <c r="M42" s="237">
        <v>0.0</v>
      </c>
      <c r="N42" s="237">
        <v>0.0</v>
      </c>
      <c r="O42" s="237">
        <v>0.0</v>
      </c>
      <c r="P42" s="235">
        <v>0.0</v>
      </c>
      <c r="Q42" s="9"/>
    </row>
    <row r="43">
      <c r="A43" s="233"/>
      <c r="B43" s="400" t="s">
        <v>496</v>
      </c>
      <c r="C43" s="306">
        <v>0.25</v>
      </c>
      <c r="D43" s="311">
        <v>0.0</v>
      </c>
      <c r="E43" s="311">
        <v>0.0</v>
      </c>
      <c r="F43" s="311">
        <v>0.0</v>
      </c>
      <c r="G43" s="311">
        <v>0.0</v>
      </c>
      <c r="H43" s="311">
        <v>0.0</v>
      </c>
      <c r="I43" s="237">
        <v>0.0</v>
      </c>
      <c r="J43" s="237">
        <v>0.0</v>
      </c>
      <c r="K43" s="237">
        <v>0.0</v>
      </c>
      <c r="L43" s="237">
        <v>0.0</v>
      </c>
      <c r="M43" s="237">
        <v>0.0</v>
      </c>
      <c r="N43" s="237">
        <v>0.0</v>
      </c>
      <c r="O43" s="237">
        <v>0.0</v>
      </c>
      <c r="P43" s="235">
        <v>0.0</v>
      </c>
      <c r="Q43" s="9"/>
    </row>
    <row r="44">
      <c r="A44" s="496" t="s">
        <v>709</v>
      </c>
      <c r="B44" s="237"/>
      <c r="C44" s="237"/>
      <c r="D44" s="496">
        <f t="shared" ref="D44:F44" si="2">0+0+0+0+0+0</f>
        <v>0</v>
      </c>
      <c r="E44" s="496">
        <f t="shared" si="2"/>
        <v>0</v>
      </c>
      <c r="F44" s="496">
        <f t="shared" si="2"/>
        <v>0</v>
      </c>
      <c r="G44" s="496">
        <f>2+0+0+0+0+0</f>
        <v>2</v>
      </c>
      <c r="H44" s="496">
        <f>0+0+0+1+0.25+0</f>
        <v>1.25</v>
      </c>
      <c r="I44" s="496">
        <f>0+0+0+1.25+0+0</f>
        <v>1.25</v>
      </c>
      <c r="J44" s="496">
        <f>0+0+0+0.25+0+0</f>
        <v>0.25</v>
      </c>
      <c r="K44" s="496">
        <f>0+0+0.5+0+0+0</f>
        <v>0.5</v>
      </c>
      <c r="L44" s="496">
        <f>0+0+0.25+3+3.75+0</f>
        <v>7</v>
      </c>
      <c r="M44" s="496">
        <f>0+0+0+1+0+0</f>
        <v>1</v>
      </c>
      <c r="N44" s="496">
        <f t="shared" ref="N44:O44" si="3">0+1+1+0+0+0</f>
        <v>2</v>
      </c>
      <c r="O44" s="496">
        <f t="shared" si="3"/>
        <v>2</v>
      </c>
      <c r="P44" s="496">
        <v>3.0</v>
      </c>
      <c r="Q44" s="9">
        <f>SUM(D44:P44)</f>
        <v>20.25</v>
      </c>
    </row>
    <row r="45">
      <c r="A45" s="246" t="s">
        <v>101</v>
      </c>
      <c r="B45" s="237"/>
      <c r="C45" s="237"/>
      <c r="D45" s="237"/>
      <c r="E45" s="237"/>
      <c r="F45" s="237"/>
      <c r="G45" s="237"/>
      <c r="H45" s="237"/>
      <c r="I45" s="237"/>
      <c r="J45" s="237"/>
      <c r="K45" s="237"/>
      <c r="L45" s="237"/>
      <c r="M45" s="237"/>
      <c r="N45" s="237"/>
      <c r="O45" s="237"/>
      <c r="P45" s="237"/>
      <c r="Q45" s="9"/>
    </row>
    <row r="46">
      <c r="A46" s="237"/>
      <c r="B46" s="400" t="s">
        <v>494</v>
      </c>
      <c r="C46" s="281">
        <v>4.0</v>
      </c>
      <c r="D46" s="237">
        <v>0.0</v>
      </c>
      <c r="E46" s="237">
        <v>1.0</v>
      </c>
      <c r="F46" s="237">
        <v>1.0</v>
      </c>
      <c r="G46" s="237">
        <v>1.0</v>
      </c>
      <c r="H46" s="237">
        <v>1.0</v>
      </c>
      <c r="I46" s="237">
        <v>0.0</v>
      </c>
      <c r="J46" s="237">
        <v>0.0</v>
      </c>
      <c r="K46" s="237">
        <v>0.0</v>
      </c>
      <c r="L46" s="237">
        <v>0.0</v>
      </c>
      <c r="M46" s="237">
        <v>0.0</v>
      </c>
      <c r="N46" s="237">
        <v>0.0</v>
      </c>
      <c r="O46" s="237">
        <v>0.0</v>
      </c>
      <c r="P46" s="237">
        <v>0.0</v>
      </c>
      <c r="Q46" s="9"/>
    </row>
    <row r="47">
      <c r="A47" s="237"/>
      <c r="B47" s="400" t="s">
        <v>512</v>
      </c>
      <c r="C47" s="306">
        <v>2.0</v>
      </c>
      <c r="D47" s="237">
        <v>0.0</v>
      </c>
      <c r="E47" s="237">
        <v>0.0</v>
      </c>
      <c r="F47" s="237">
        <v>0.0</v>
      </c>
      <c r="G47" s="237">
        <v>0.0</v>
      </c>
      <c r="H47" s="237">
        <v>0.0</v>
      </c>
      <c r="I47" s="237">
        <v>2.0</v>
      </c>
      <c r="J47" s="237">
        <v>0.0</v>
      </c>
      <c r="K47" s="237">
        <v>0.0</v>
      </c>
      <c r="L47" s="237">
        <v>0.0</v>
      </c>
      <c r="M47" s="237">
        <v>0.0</v>
      </c>
      <c r="N47" s="237">
        <v>0.0</v>
      </c>
      <c r="O47" s="237">
        <v>0.0</v>
      </c>
      <c r="P47" s="237">
        <v>0.0</v>
      </c>
      <c r="Q47" s="9"/>
    </row>
    <row r="48">
      <c r="A48" s="237"/>
      <c r="B48" s="400" t="s">
        <v>513</v>
      </c>
      <c r="C48" s="306">
        <v>4.0</v>
      </c>
      <c r="D48" s="237">
        <v>0.0</v>
      </c>
      <c r="E48" s="237">
        <v>0.0</v>
      </c>
      <c r="F48" s="237">
        <v>0.0</v>
      </c>
      <c r="G48" s="237">
        <v>0.0</v>
      </c>
      <c r="H48" s="237">
        <v>0.0</v>
      </c>
      <c r="I48" s="237">
        <v>0.0</v>
      </c>
      <c r="J48" s="237">
        <v>2.0</v>
      </c>
      <c r="K48" s="237">
        <v>3.0</v>
      </c>
      <c r="L48" s="237">
        <v>0.0</v>
      </c>
      <c r="M48" s="237">
        <v>0.0</v>
      </c>
      <c r="N48" s="237">
        <v>0.0</v>
      </c>
      <c r="O48" s="237">
        <v>0.0</v>
      </c>
      <c r="P48" s="237">
        <v>0.0</v>
      </c>
      <c r="Q48" s="9"/>
    </row>
    <row r="49">
      <c r="A49" s="237"/>
      <c r="B49" s="400" t="s">
        <v>514</v>
      </c>
      <c r="C49" s="306">
        <v>3.0</v>
      </c>
      <c r="D49" s="237">
        <v>0.0</v>
      </c>
      <c r="E49" s="237">
        <v>0.0</v>
      </c>
      <c r="F49" s="237">
        <v>0.0</v>
      </c>
      <c r="G49" s="237">
        <v>0.0</v>
      </c>
      <c r="H49" s="237">
        <v>0.0</v>
      </c>
      <c r="I49" s="237">
        <v>0.0</v>
      </c>
      <c r="J49" s="237">
        <v>0.0</v>
      </c>
      <c r="K49" s="237">
        <v>0.0</v>
      </c>
      <c r="L49" s="237">
        <v>1.0</v>
      </c>
      <c r="M49" s="237">
        <v>2.0</v>
      </c>
      <c r="N49" s="237">
        <v>1.0</v>
      </c>
      <c r="O49" s="237">
        <v>0.0</v>
      </c>
      <c r="P49" s="237">
        <v>0.0</v>
      </c>
      <c r="Q49" s="9"/>
    </row>
    <row r="50">
      <c r="A50" s="237"/>
      <c r="B50" s="400" t="s">
        <v>515</v>
      </c>
      <c r="C50" s="306">
        <v>4.0</v>
      </c>
      <c r="D50" s="237">
        <v>0.0</v>
      </c>
      <c r="E50" s="237">
        <v>0.0</v>
      </c>
      <c r="F50" s="237">
        <v>0.0</v>
      </c>
      <c r="G50" s="237">
        <v>0.0</v>
      </c>
      <c r="H50" s="237">
        <v>0.0</v>
      </c>
      <c r="I50" s="237">
        <v>0.0</v>
      </c>
      <c r="J50" s="237">
        <v>0.0</v>
      </c>
      <c r="K50" s="237">
        <v>0.0</v>
      </c>
      <c r="L50" s="237">
        <v>0.0</v>
      </c>
      <c r="M50" s="237">
        <v>0.0</v>
      </c>
      <c r="N50" s="237">
        <v>0.0</v>
      </c>
      <c r="O50" s="237">
        <v>3.0</v>
      </c>
      <c r="P50" s="237">
        <v>2.0</v>
      </c>
      <c r="Q50" s="9"/>
    </row>
    <row r="51">
      <c r="A51" s="496" t="s">
        <v>709</v>
      </c>
      <c r="B51" s="237"/>
      <c r="C51" s="237"/>
      <c r="D51" s="496">
        <v>0.0</v>
      </c>
      <c r="E51" s="496">
        <v>1.0</v>
      </c>
      <c r="F51" s="496">
        <v>1.0</v>
      </c>
      <c r="G51" s="496">
        <v>1.0</v>
      </c>
      <c r="H51" s="496">
        <v>1.0</v>
      </c>
      <c r="I51" s="496">
        <v>2.0</v>
      </c>
      <c r="J51" s="496">
        <v>2.0</v>
      </c>
      <c r="K51" s="496">
        <v>3.0</v>
      </c>
      <c r="L51" s="496">
        <v>1.0</v>
      </c>
      <c r="M51" s="496">
        <v>2.0</v>
      </c>
      <c r="N51" s="496">
        <v>1.0</v>
      </c>
      <c r="O51" s="496">
        <v>1.0</v>
      </c>
      <c r="P51" s="496">
        <v>1.0</v>
      </c>
      <c r="Q51" s="9">
        <f>SUM(D51:P51)</f>
        <v>17</v>
      </c>
    </row>
    <row r="52">
      <c r="A52" s="246" t="s">
        <v>363</v>
      </c>
      <c r="B52" s="237"/>
      <c r="C52" s="237"/>
      <c r="D52" s="237"/>
      <c r="E52" s="237"/>
      <c r="F52" s="237"/>
      <c r="G52" s="237"/>
      <c r="H52" s="237"/>
      <c r="I52" s="237"/>
      <c r="J52" s="237"/>
      <c r="K52" s="237"/>
      <c r="L52" s="237"/>
      <c r="M52" s="237"/>
      <c r="N52" s="237"/>
      <c r="O52" s="237"/>
      <c r="P52" s="237"/>
      <c r="Q52" s="9"/>
    </row>
    <row r="53">
      <c r="A53" s="236"/>
      <c r="B53" s="400" t="s">
        <v>486</v>
      </c>
      <c r="C53" s="306">
        <v>2.0</v>
      </c>
      <c r="D53" s="235">
        <v>0.0</v>
      </c>
      <c r="E53" s="235">
        <v>0.0</v>
      </c>
      <c r="F53" s="235">
        <v>0.0</v>
      </c>
      <c r="G53" s="235">
        <v>2.0</v>
      </c>
      <c r="H53" s="237">
        <v>0.0</v>
      </c>
      <c r="I53" s="237">
        <v>0.0</v>
      </c>
      <c r="J53" s="237">
        <v>0.0</v>
      </c>
      <c r="K53" s="237">
        <v>0.0</v>
      </c>
      <c r="L53" s="237">
        <v>0.0</v>
      </c>
      <c r="M53" s="237">
        <v>0.0</v>
      </c>
      <c r="N53" s="237">
        <v>0.0</v>
      </c>
      <c r="O53" s="237">
        <v>0.0</v>
      </c>
      <c r="P53" s="237">
        <v>0.0</v>
      </c>
      <c r="Q53" s="9"/>
    </row>
    <row r="54">
      <c r="A54" s="237"/>
      <c r="B54" s="400" t="s">
        <v>501</v>
      </c>
      <c r="C54" s="306">
        <v>10.0</v>
      </c>
      <c r="D54" s="237">
        <v>0.0</v>
      </c>
      <c r="E54" s="235">
        <v>1.0</v>
      </c>
      <c r="F54" s="237">
        <v>1.0</v>
      </c>
      <c r="G54" s="237">
        <v>0.0</v>
      </c>
      <c r="H54" s="237">
        <v>2.0</v>
      </c>
      <c r="I54" s="237">
        <v>1.0</v>
      </c>
      <c r="J54" s="237">
        <v>1.0</v>
      </c>
      <c r="K54" s="237">
        <v>1.0</v>
      </c>
      <c r="L54" s="237">
        <v>1.0</v>
      </c>
      <c r="M54" s="237">
        <v>2.0</v>
      </c>
      <c r="N54" s="237">
        <v>0.0</v>
      </c>
      <c r="O54" s="237">
        <v>0.0</v>
      </c>
      <c r="P54" s="237">
        <v>0.0</v>
      </c>
      <c r="Q54" s="9"/>
    </row>
    <row r="55">
      <c r="A55" s="237"/>
      <c r="B55" s="400" t="s">
        <v>503</v>
      </c>
      <c r="C55" s="306">
        <v>4.0</v>
      </c>
      <c r="D55" s="237">
        <v>0.0</v>
      </c>
      <c r="E55" s="235">
        <v>0.0</v>
      </c>
      <c r="F55" s="237">
        <v>0.0</v>
      </c>
      <c r="G55" s="237">
        <v>0.0</v>
      </c>
      <c r="H55" s="235">
        <v>0.0</v>
      </c>
      <c r="I55" s="237">
        <v>0.0</v>
      </c>
      <c r="J55" s="237">
        <v>0.0</v>
      </c>
      <c r="K55" s="237">
        <v>0.0</v>
      </c>
      <c r="L55" s="237">
        <v>0.0</v>
      </c>
      <c r="M55" s="237">
        <v>0.0</v>
      </c>
      <c r="N55" s="237">
        <v>1.0</v>
      </c>
      <c r="O55" s="237">
        <v>1.0</v>
      </c>
      <c r="P55" s="235">
        <v>2.0</v>
      </c>
      <c r="Q55" s="8"/>
    </row>
    <row r="56">
      <c r="A56" s="496" t="s">
        <v>709</v>
      </c>
      <c r="B56" s="237"/>
      <c r="C56" s="237"/>
      <c r="D56" s="496">
        <v>0.0</v>
      </c>
      <c r="E56" s="496">
        <v>1.0</v>
      </c>
      <c r="F56" s="496">
        <v>1.0</v>
      </c>
      <c r="G56" s="496">
        <v>2.0</v>
      </c>
      <c r="H56" s="496">
        <v>2.0</v>
      </c>
      <c r="I56" s="496">
        <v>1.0</v>
      </c>
      <c r="J56" s="496">
        <v>1.0</v>
      </c>
      <c r="K56" s="496">
        <v>1.0</v>
      </c>
      <c r="L56" s="496">
        <v>1.0</v>
      </c>
      <c r="M56" s="496">
        <v>2.0</v>
      </c>
      <c r="N56" s="496">
        <v>1.0</v>
      </c>
      <c r="O56" s="496">
        <v>1.0</v>
      </c>
      <c r="P56" s="496">
        <v>2.0</v>
      </c>
      <c r="Q56" s="9">
        <f>SUM(D56:P56)</f>
        <v>16</v>
      </c>
    </row>
    <row r="57">
      <c r="A57" s="233" t="s">
        <v>616</v>
      </c>
      <c r="B57" s="247"/>
      <c r="C57" s="237"/>
      <c r="D57" s="235"/>
      <c r="E57" s="235"/>
      <c r="F57" s="235"/>
      <c r="G57" s="235"/>
      <c r="H57" s="235"/>
      <c r="I57" s="235"/>
      <c r="J57" s="235"/>
      <c r="K57" s="238"/>
      <c r="L57" s="237"/>
      <c r="M57" s="398"/>
      <c r="N57" s="247"/>
      <c r="O57" s="238"/>
      <c r="P57" s="238"/>
      <c r="Q57" s="9"/>
    </row>
    <row r="58">
      <c r="A58" s="236"/>
      <c r="B58" s="408" t="s">
        <v>495</v>
      </c>
      <c r="C58" s="306">
        <v>2.0</v>
      </c>
      <c r="D58" s="235">
        <v>0.0</v>
      </c>
      <c r="E58" s="235">
        <v>1.0</v>
      </c>
      <c r="F58" s="235">
        <v>1.0</v>
      </c>
      <c r="G58" s="235">
        <v>0.0</v>
      </c>
      <c r="H58" s="235">
        <v>0.0</v>
      </c>
      <c r="I58" s="235">
        <v>1.0</v>
      </c>
      <c r="J58" s="235">
        <v>1.0</v>
      </c>
      <c r="K58" s="235">
        <v>1.0</v>
      </c>
      <c r="L58" s="235">
        <v>0.0</v>
      </c>
      <c r="M58" s="237">
        <v>0.0</v>
      </c>
      <c r="N58" s="237">
        <v>0.0</v>
      </c>
      <c r="O58" s="235">
        <v>0.0</v>
      </c>
      <c r="P58" s="235">
        <v>0.0</v>
      </c>
      <c r="Q58" s="9"/>
    </row>
    <row r="59">
      <c r="A59" s="236"/>
      <c r="B59" s="400" t="s">
        <v>508</v>
      </c>
      <c r="C59" s="306">
        <v>8.0</v>
      </c>
      <c r="D59" s="235">
        <v>0.0</v>
      </c>
      <c r="E59" s="235">
        <v>0.0</v>
      </c>
      <c r="F59" s="235">
        <v>0.0</v>
      </c>
      <c r="G59" s="235">
        <v>1.0</v>
      </c>
      <c r="H59" s="235">
        <v>1.0</v>
      </c>
      <c r="I59" s="235">
        <v>0.0</v>
      </c>
      <c r="J59" s="235">
        <v>0.0</v>
      </c>
      <c r="K59" s="235">
        <v>0.0</v>
      </c>
      <c r="L59" s="235">
        <v>1.0</v>
      </c>
      <c r="M59" s="237">
        <v>0.0</v>
      </c>
      <c r="N59" s="237">
        <v>0.0</v>
      </c>
      <c r="O59" s="235">
        <v>0.0</v>
      </c>
      <c r="P59" s="235">
        <v>0.0</v>
      </c>
      <c r="Q59" s="9"/>
    </row>
    <row r="60">
      <c r="A60" s="236"/>
      <c r="B60" s="400" t="s">
        <v>509</v>
      </c>
      <c r="C60" s="306">
        <v>6.0</v>
      </c>
      <c r="D60" s="235">
        <v>0.0</v>
      </c>
      <c r="E60" s="235">
        <v>0.0</v>
      </c>
      <c r="F60" s="235">
        <v>0.0</v>
      </c>
      <c r="G60" s="235">
        <v>0.0</v>
      </c>
      <c r="H60" s="235">
        <v>0.0</v>
      </c>
      <c r="I60" s="235">
        <v>1.0</v>
      </c>
      <c r="J60" s="235">
        <v>1.0</v>
      </c>
      <c r="K60" s="235">
        <v>0.0</v>
      </c>
      <c r="L60" s="237">
        <v>0.0</v>
      </c>
      <c r="M60" s="237">
        <v>1.0</v>
      </c>
      <c r="N60" s="237">
        <v>1.0</v>
      </c>
      <c r="O60" s="235">
        <v>0.0</v>
      </c>
      <c r="P60" s="235">
        <v>0.0</v>
      </c>
      <c r="Q60" s="9"/>
    </row>
    <row r="61">
      <c r="A61" s="236"/>
      <c r="B61" s="400" t="s">
        <v>510</v>
      </c>
      <c r="C61" s="306">
        <v>4.0</v>
      </c>
      <c r="D61" s="235">
        <v>0.0</v>
      </c>
      <c r="E61" s="235">
        <v>0.0</v>
      </c>
      <c r="F61" s="235">
        <v>0.0</v>
      </c>
      <c r="G61" s="235">
        <v>0.0</v>
      </c>
      <c r="H61" s="235">
        <v>2.0</v>
      </c>
      <c r="I61" s="235">
        <v>1.0</v>
      </c>
      <c r="J61" s="235">
        <v>0.0</v>
      </c>
      <c r="K61" s="235">
        <v>1.0</v>
      </c>
      <c r="L61" s="237">
        <v>0.0</v>
      </c>
      <c r="M61" s="237">
        <v>0.0</v>
      </c>
      <c r="N61" s="237">
        <v>0.0</v>
      </c>
      <c r="O61" s="235">
        <v>1.0</v>
      </c>
      <c r="P61" s="235">
        <v>0.0</v>
      </c>
      <c r="Q61" s="9"/>
    </row>
    <row r="62">
      <c r="A62" s="236"/>
      <c r="B62" s="400" t="s">
        <v>511</v>
      </c>
      <c r="C62" s="306">
        <v>2.0</v>
      </c>
      <c r="D62" s="235">
        <v>0.0</v>
      </c>
      <c r="E62" s="235">
        <v>0.0</v>
      </c>
      <c r="F62" s="235">
        <v>0.0</v>
      </c>
      <c r="G62" s="235">
        <v>0.0</v>
      </c>
      <c r="H62" s="235">
        <v>0.0</v>
      </c>
      <c r="I62" s="235">
        <v>0.0</v>
      </c>
      <c r="J62" s="235">
        <v>0.0</v>
      </c>
      <c r="K62" s="235">
        <v>0.0</v>
      </c>
      <c r="L62" s="237">
        <v>0.0</v>
      </c>
      <c r="M62" s="237">
        <v>0.0</v>
      </c>
      <c r="N62" s="237">
        <v>0.0</v>
      </c>
      <c r="O62" s="235">
        <v>0.0</v>
      </c>
      <c r="P62" s="235">
        <v>1.0</v>
      </c>
      <c r="Q62" s="9"/>
    </row>
    <row r="63">
      <c r="A63" s="496" t="s">
        <v>709</v>
      </c>
      <c r="B63" s="237"/>
      <c r="C63" s="247"/>
      <c r="D63" s="496">
        <v>0.0</v>
      </c>
      <c r="E63" s="496">
        <v>2.0</v>
      </c>
      <c r="F63" s="496">
        <v>2.0</v>
      </c>
      <c r="G63" s="496">
        <v>3.0</v>
      </c>
      <c r="H63" s="496">
        <v>3.0</v>
      </c>
      <c r="I63" s="496">
        <v>3.0</v>
      </c>
      <c r="J63" s="496">
        <v>2.0</v>
      </c>
      <c r="K63" s="496">
        <v>2.0</v>
      </c>
      <c r="L63" s="496">
        <v>1.0</v>
      </c>
      <c r="M63" s="496">
        <v>1.0</v>
      </c>
      <c r="N63" s="496">
        <v>1.0</v>
      </c>
      <c r="O63" s="496">
        <v>1.0</v>
      </c>
      <c r="P63" s="496">
        <v>1.0</v>
      </c>
      <c r="Q63" s="9">
        <f>SUM(D63:P63)</f>
        <v>22</v>
      </c>
    </row>
    <row r="64">
      <c r="A64" s="246" t="s">
        <v>366</v>
      </c>
      <c r="B64" s="409"/>
      <c r="C64" s="237"/>
      <c r="D64" s="235"/>
      <c r="E64" s="235"/>
      <c r="F64" s="235"/>
      <c r="G64" s="235"/>
      <c r="H64" s="235"/>
      <c r="I64" s="235"/>
      <c r="J64" s="235"/>
      <c r="K64" s="235"/>
      <c r="L64" s="235"/>
      <c r="M64" s="235"/>
      <c r="N64" s="237"/>
      <c r="O64" s="235"/>
      <c r="P64" s="235"/>
      <c r="Q64" s="9"/>
    </row>
    <row r="65">
      <c r="A65" s="236"/>
      <c r="B65" s="400" t="s">
        <v>146</v>
      </c>
      <c r="C65" s="237">
        <v>10.0</v>
      </c>
      <c r="D65" s="235">
        <v>0.0</v>
      </c>
      <c r="E65" s="235">
        <v>0.0</v>
      </c>
      <c r="F65" s="235">
        <v>0.0</v>
      </c>
      <c r="G65" s="235">
        <v>0.0</v>
      </c>
      <c r="H65" s="235">
        <v>0.0</v>
      </c>
      <c r="I65" s="235">
        <v>1.0</v>
      </c>
      <c r="J65" s="235">
        <v>1.0</v>
      </c>
      <c r="K65" s="235">
        <v>1.0</v>
      </c>
      <c r="L65" s="235">
        <v>1.0</v>
      </c>
      <c r="M65" s="235">
        <v>1.0</v>
      </c>
      <c r="N65" s="235">
        <v>2.0</v>
      </c>
      <c r="O65" s="235">
        <v>2.0</v>
      </c>
      <c r="P65" s="235">
        <v>1.0</v>
      </c>
      <c r="Q65" s="9"/>
    </row>
    <row r="66">
      <c r="A66" s="236"/>
      <c r="B66" s="400" t="s">
        <v>504</v>
      </c>
      <c r="C66" s="306">
        <v>3.0</v>
      </c>
      <c r="D66" s="235">
        <v>0.0</v>
      </c>
      <c r="E66" s="235">
        <v>2.0</v>
      </c>
      <c r="F66" s="235">
        <v>1.0</v>
      </c>
      <c r="G66" s="235">
        <v>0.0</v>
      </c>
      <c r="H66" s="235">
        <v>0.0</v>
      </c>
      <c r="I66" s="3">
        <v>0.0</v>
      </c>
      <c r="J66" s="235">
        <v>0.0</v>
      </c>
      <c r="K66" s="235">
        <v>0.0</v>
      </c>
      <c r="L66" s="235">
        <v>0.0</v>
      </c>
      <c r="M66" s="235">
        <v>0.0</v>
      </c>
      <c r="N66" s="235">
        <v>0.0</v>
      </c>
      <c r="O66" s="3">
        <v>0.0</v>
      </c>
      <c r="P66" s="235">
        <v>0.0</v>
      </c>
      <c r="Q66" s="9"/>
    </row>
    <row r="67">
      <c r="A67" s="236"/>
      <c r="B67" s="400" t="s">
        <v>505</v>
      </c>
      <c r="C67" s="306">
        <v>2.0</v>
      </c>
      <c r="D67" s="235">
        <v>0.0</v>
      </c>
      <c r="E67" s="235">
        <v>0.0</v>
      </c>
      <c r="F67" s="235">
        <v>0.0</v>
      </c>
      <c r="G67" s="235">
        <v>1.0</v>
      </c>
      <c r="H67" s="235">
        <v>1.0</v>
      </c>
      <c r="I67" s="235">
        <v>0.0</v>
      </c>
      <c r="J67" s="235">
        <v>0.0</v>
      </c>
      <c r="K67" s="235">
        <v>0.0</v>
      </c>
      <c r="L67" s="235">
        <v>0.0</v>
      </c>
      <c r="M67" s="235">
        <v>0.0</v>
      </c>
      <c r="N67" s="235">
        <v>0.0</v>
      </c>
      <c r="O67" s="235">
        <v>0.0</v>
      </c>
      <c r="P67" s="235">
        <v>0.0</v>
      </c>
      <c r="Q67" s="9"/>
    </row>
    <row r="68">
      <c r="A68" s="236"/>
      <c r="B68" s="400" t="s">
        <v>506</v>
      </c>
      <c r="C68" s="306">
        <v>2.0</v>
      </c>
      <c r="D68" s="235">
        <v>0.0</v>
      </c>
      <c r="E68" s="235">
        <v>0.0</v>
      </c>
      <c r="F68" s="235">
        <v>0.0</v>
      </c>
      <c r="G68" s="235">
        <v>0.0</v>
      </c>
      <c r="H68" s="235">
        <v>0.0</v>
      </c>
      <c r="I68" s="235">
        <v>1.0</v>
      </c>
      <c r="J68" s="235">
        <v>1.0</v>
      </c>
      <c r="K68" s="235">
        <v>0.0</v>
      </c>
      <c r="L68" s="235">
        <v>0.0</v>
      </c>
      <c r="M68" s="235">
        <v>0.0</v>
      </c>
      <c r="N68" s="235">
        <v>0.0</v>
      </c>
      <c r="O68" s="235">
        <v>0.0</v>
      </c>
      <c r="P68" s="235">
        <v>0.0</v>
      </c>
      <c r="Q68" s="9"/>
    </row>
    <row r="69">
      <c r="A69" s="236"/>
      <c r="B69" s="400" t="s">
        <v>507</v>
      </c>
      <c r="C69" s="306">
        <v>0.25</v>
      </c>
      <c r="D69" s="235">
        <v>0.0</v>
      </c>
      <c r="E69" s="235">
        <v>0.0</v>
      </c>
      <c r="F69" s="235">
        <v>0.0</v>
      </c>
      <c r="G69" s="235">
        <v>0.0</v>
      </c>
      <c r="H69" s="235">
        <v>0.0</v>
      </c>
      <c r="I69" s="235">
        <v>0.0</v>
      </c>
      <c r="J69" s="235">
        <v>0.0</v>
      </c>
      <c r="K69" s="235">
        <v>0.0</v>
      </c>
      <c r="L69" s="235">
        <v>0.0</v>
      </c>
      <c r="M69" s="235">
        <v>0.0</v>
      </c>
      <c r="N69" s="235">
        <v>0.0</v>
      </c>
      <c r="O69" s="235">
        <v>0.0</v>
      </c>
      <c r="P69" s="235">
        <v>0.0</v>
      </c>
      <c r="Q69" s="9"/>
    </row>
    <row r="70">
      <c r="A70" s="496" t="s">
        <v>709</v>
      </c>
      <c r="B70" s="237"/>
      <c r="C70" s="247"/>
      <c r="D70" s="496">
        <v>0.0</v>
      </c>
      <c r="E70" s="496">
        <v>2.0</v>
      </c>
      <c r="F70" s="496">
        <v>1.0</v>
      </c>
      <c r="G70" s="496">
        <v>1.0</v>
      </c>
      <c r="H70" s="496">
        <v>1.0</v>
      </c>
      <c r="I70" s="496">
        <v>1.0</v>
      </c>
      <c r="J70" s="496">
        <v>1.0</v>
      </c>
      <c r="K70" s="496">
        <v>1.0</v>
      </c>
      <c r="L70" s="496">
        <v>1.25</v>
      </c>
      <c r="M70" s="496">
        <v>2.0</v>
      </c>
      <c r="N70" s="496">
        <v>2.0</v>
      </c>
      <c r="O70" s="496">
        <v>2.0</v>
      </c>
      <c r="P70" s="496">
        <v>2.0</v>
      </c>
      <c r="Q70" s="9">
        <f>SUM(D70:P70)</f>
        <v>17.25</v>
      </c>
    </row>
    <row r="71">
      <c r="A71" s="496" t="s">
        <v>710</v>
      </c>
      <c r="B71" s="237"/>
      <c r="C71" s="247"/>
      <c r="D71" s="496">
        <f>SUM(D70,D63,D44,D36,D28)</f>
        <v>0</v>
      </c>
      <c r="E71" s="496">
        <f>SUM(E70,E63,E44,E36,E28,E56,E51)</f>
        <v>7.75</v>
      </c>
      <c r="F71" s="496">
        <f>SUM(F70,F63,F56,F51,F44,F36,F28)</f>
        <v>6.75</v>
      </c>
      <c r="G71" s="496">
        <f t="shared" ref="G71:I71" si="4">SUM(G70,G63,G44,G36,G28,G56,G51)</f>
        <v>10.5</v>
      </c>
      <c r="H71" s="496">
        <f t="shared" si="4"/>
        <v>11.75</v>
      </c>
      <c r="I71" s="496">
        <f t="shared" si="4"/>
        <v>13.25</v>
      </c>
      <c r="J71" s="496">
        <f>SUM(J70,J63,J56,J51,J44,J36,J28)</f>
        <v>10.25</v>
      </c>
      <c r="K71" s="496">
        <f t="shared" ref="K71:P71" si="5">SUM(K70,K63,K44,K36,K28,K56,K51)</f>
        <v>13</v>
      </c>
      <c r="L71" s="496">
        <f t="shared" si="5"/>
        <v>12.75</v>
      </c>
      <c r="M71" s="496">
        <f t="shared" si="5"/>
        <v>10.25</v>
      </c>
      <c r="N71" s="496">
        <f t="shared" si="5"/>
        <v>11</v>
      </c>
      <c r="O71" s="496">
        <f t="shared" si="5"/>
        <v>13.25</v>
      </c>
      <c r="P71" s="496">
        <f t="shared" si="5"/>
        <v>17.5</v>
      </c>
      <c r="Q71" s="9"/>
    </row>
    <row r="72">
      <c r="A72" s="4"/>
      <c r="B72" s="4"/>
      <c r="C72" s="4"/>
      <c r="D72" s="4"/>
      <c r="E72" s="4"/>
      <c r="F72" s="4"/>
      <c r="G72" s="3"/>
      <c r="H72" s="3"/>
      <c r="I72" s="3"/>
      <c r="J72" s="3"/>
      <c r="K72" s="4"/>
      <c r="L72" s="4"/>
      <c r="M72" s="4"/>
      <c r="N72" s="4"/>
      <c r="O72" s="4"/>
      <c r="P72" s="4"/>
      <c r="Q72" s="9"/>
    </row>
    <row r="73">
      <c r="A73" s="4"/>
      <c r="B73" s="4"/>
      <c r="C73" s="4"/>
      <c r="D73" s="4"/>
      <c r="E73" s="4"/>
      <c r="F73" s="4"/>
      <c r="G73" s="3"/>
      <c r="H73" s="3"/>
      <c r="I73" s="3"/>
      <c r="J73" s="3"/>
      <c r="K73" s="4"/>
      <c r="L73" s="4"/>
      <c r="M73" s="4"/>
      <c r="N73" s="4"/>
      <c r="O73" s="4"/>
      <c r="P73" s="4"/>
      <c r="Q73" s="9"/>
    </row>
    <row r="74">
      <c r="A74" s="367" t="s">
        <v>711</v>
      </c>
      <c r="B74" s="4"/>
      <c r="C74" s="4"/>
      <c r="D74" s="4"/>
      <c r="E74" s="4"/>
      <c r="F74" s="4"/>
      <c r="G74" s="4"/>
      <c r="H74" s="4"/>
      <c r="I74" s="4"/>
      <c r="J74" s="4"/>
      <c r="K74" s="4"/>
      <c r="L74" s="4"/>
      <c r="M74" s="4"/>
      <c r="N74" s="4"/>
      <c r="O74" s="4"/>
      <c r="P74" s="4"/>
      <c r="Q74" s="9"/>
    </row>
    <row r="75">
      <c r="A75" s="493" t="s">
        <v>712</v>
      </c>
      <c r="B75" s="493" t="s">
        <v>706</v>
      </c>
      <c r="C75" s="498" t="s">
        <v>713</v>
      </c>
      <c r="D75" s="365"/>
      <c r="E75" s="366"/>
      <c r="F75" s="498" t="s">
        <v>714</v>
      </c>
      <c r="G75" s="365"/>
      <c r="H75" s="366"/>
      <c r="I75" s="498" t="s">
        <v>715</v>
      </c>
      <c r="J75" s="365"/>
      <c r="K75" s="366"/>
      <c r="L75" s="379"/>
      <c r="M75" s="379"/>
      <c r="N75" s="379"/>
      <c r="O75" s="379"/>
      <c r="P75" s="379"/>
      <c r="Q75" s="9"/>
    </row>
    <row r="76">
      <c r="A76" s="233" t="s">
        <v>716</v>
      </c>
      <c r="B76" s="235" t="s">
        <v>68</v>
      </c>
      <c r="C76" s="383" t="s">
        <v>474</v>
      </c>
      <c r="D76" s="365"/>
      <c r="E76" s="366"/>
      <c r="F76" s="383" t="s">
        <v>758</v>
      </c>
      <c r="G76" s="365"/>
      <c r="H76" s="366"/>
      <c r="I76" s="383" t="s">
        <v>718</v>
      </c>
      <c r="J76" s="365"/>
      <c r="K76" s="366"/>
      <c r="L76" s="4"/>
      <c r="M76" s="4"/>
      <c r="N76" s="4"/>
      <c r="O76" s="4"/>
      <c r="P76" s="4"/>
      <c r="Q76" s="9"/>
    </row>
    <row r="77">
      <c r="A77" s="235"/>
      <c r="B77" s="235" t="s">
        <v>85</v>
      </c>
      <c r="C77" s="383" t="s">
        <v>474</v>
      </c>
      <c r="D77" s="365"/>
      <c r="E77" s="366"/>
      <c r="F77" s="384" t="s">
        <v>758</v>
      </c>
      <c r="G77" s="385"/>
      <c r="H77" s="386"/>
      <c r="I77" s="383" t="s">
        <v>718</v>
      </c>
      <c r="J77" s="365"/>
      <c r="K77" s="366"/>
      <c r="L77" s="4"/>
      <c r="M77" s="4"/>
      <c r="N77" s="4"/>
      <c r="O77" s="4"/>
      <c r="P77" s="4"/>
      <c r="Q77" s="9"/>
    </row>
    <row r="78">
      <c r="A78" s="235"/>
      <c r="B78" s="235" t="s">
        <v>97</v>
      </c>
      <c r="C78" s="383" t="s">
        <v>474</v>
      </c>
      <c r="D78" s="365"/>
      <c r="E78" s="366"/>
      <c r="F78" s="387" t="s">
        <v>1083</v>
      </c>
      <c r="G78" s="365"/>
      <c r="H78" s="366"/>
      <c r="I78" s="383" t="s">
        <v>718</v>
      </c>
      <c r="J78" s="365"/>
      <c r="K78" s="366"/>
      <c r="L78" s="4"/>
      <c r="M78" s="4"/>
      <c r="N78" s="4"/>
      <c r="O78" s="4"/>
      <c r="P78" s="4"/>
      <c r="Q78" s="9"/>
    </row>
    <row r="79">
      <c r="A79" s="235"/>
      <c r="B79" s="235" t="s">
        <v>101</v>
      </c>
      <c r="C79" s="383" t="s">
        <v>474</v>
      </c>
      <c r="D79" s="365"/>
      <c r="E79" s="366"/>
      <c r="F79" s="387" t="s">
        <v>726</v>
      </c>
      <c r="G79" s="365"/>
      <c r="H79" s="366"/>
      <c r="I79" s="383" t="s">
        <v>718</v>
      </c>
      <c r="J79" s="365"/>
      <c r="K79" s="366"/>
      <c r="L79" s="4"/>
      <c r="M79" s="4"/>
      <c r="N79" s="4"/>
      <c r="O79" s="4"/>
      <c r="P79" s="4"/>
      <c r="Q79" s="9"/>
    </row>
    <row r="80">
      <c r="A80" s="235"/>
      <c r="B80" s="235" t="s">
        <v>363</v>
      </c>
      <c r="C80" s="383" t="s">
        <v>474</v>
      </c>
      <c r="D80" s="365"/>
      <c r="E80" s="366"/>
      <c r="F80" s="383" t="s">
        <v>758</v>
      </c>
      <c r="G80" s="365"/>
      <c r="H80" s="366"/>
      <c r="I80" s="383" t="s">
        <v>718</v>
      </c>
      <c r="J80" s="365"/>
      <c r="K80" s="366"/>
      <c r="L80" s="4"/>
      <c r="M80" s="4"/>
      <c r="N80" s="4"/>
      <c r="O80" s="4"/>
      <c r="P80" s="4"/>
      <c r="Q80" s="9"/>
    </row>
    <row r="81">
      <c r="A81" s="235"/>
      <c r="B81" s="235" t="s">
        <v>168</v>
      </c>
      <c r="C81" s="383" t="s">
        <v>474</v>
      </c>
      <c r="D81" s="365"/>
      <c r="E81" s="366"/>
      <c r="F81" s="383" t="s">
        <v>726</v>
      </c>
      <c r="G81" s="365"/>
      <c r="H81" s="366"/>
      <c r="I81" s="383" t="s">
        <v>718</v>
      </c>
      <c r="J81" s="365"/>
      <c r="K81" s="366"/>
      <c r="L81" s="4"/>
      <c r="M81" s="4"/>
      <c r="N81" s="4"/>
      <c r="O81" s="4"/>
      <c r="P81" s="4"/>
      <c r="Q81" s="9"/>
    </row>
    <row r="82">
      <c r="A82" s="235"/>
      <c r="B82" s="235" t="s">
        <v>366</v>
      </c>
      <c r="C82" s="383" t="s">
        <v>474</v>
      </c>
      <c r="D82" s="365"/>
      <c r="E82" s="366"/>
      <c r="F82" s="383" t="s">
        <v>758</v>
      </c>
      <c r="G82" s="365"/>
      <c r="H82" s="366"/>
      <c r="I82" s="383" t="s">
        <v>718</v>
      </c>
      <c r="J82" s="365"/>
      <c r="K82" s="366"/>
      <c r="L82" s="4"/>
      <c r="M82" s="4"/>
      <c r="N82" s="4"/>
      <c r="O82" s="4"/>
      <c r="P82" s="4"/>
      <c r="Q82" s="9"/>
    </row>
    <row r="83">
      <c r="A83" s="388"/>
      <c r="B83" s="388"/>
      <c r="C83" s="389"/>
      <c r="D83" s="365"/>
      <c r="E83" s="366"/>
      <c r="F83" s="389"/>
      <c r="G83" s="365"/>
      <c r="H83" s="366"/>
      <c r="I83" s="389"/>
      <c r="J83" s="365"/>
      <c r="K83" s="366"/>
      <c r="L83" s="4"/>
      <c r="M83" s="4"/>
      <c r="N83" s="4"/>
      <c r="O83" s="4"/>
      <c r="P83" s="4"/>
      <c r="Q83" s="9"/>
    </row>
    <row r="84">
      <c r="A84" s="233" t="s">
        <v>721</v>
      </c>
      <c r="B84" s="235" t="s">
        <v>68</v>
      </c>
      <c r="C84" s="383" t="str">
        <f t="shared" ref="C84:C90" si="6">F76</f>
        <v>diagrams</v>
      </c>
      <c r="D84" s="365"/>
      <c r="E84" s="366"/>
      <c r="F84" s="383" t="str">
        <f t="shared" ref="F84:F85" si="7">C84</f>
        <v>diagrams</v>
      </c>
      <c r="G84" s="365"/>
      <c r="H84" s="366"/>
      <c r="I84" s="383" t="s">
        <v>722</v>
      </c>
      <c r="J84" s="365"/>
      <c r="K84" s="366"/>
      <c r="L84" s="4"/>
      <c r="M84" s="4"/>
      <c r="N84" s="4"/>
      <c r="O84" s="4"/>
      <c r="P84" s="4"/>
      <c r="Q84" s="9"/>
    </row>
    <row r="85">
      <c r="A85" s="235"/>
      <c r="B85" s="235" t="s">
        <v>85</v>
      </c>
      <c r="C85" s="383" t="str">
        <f t="shared" si="6"/>
        <v>diagrams</v>
      </c>
      <c r="D85" s="365"/>
      <c r="E85" s="366"/>
      <c r="F85" s="383" t="str">
        <f t="shared" si="7"/>
        <v>diagrams</v>
      </c>
      <c r="G85" s="365"/>
      <c r="H85" s="366"/>
      <c r="I85" s="383" t="s">
        <v>722</v>
      </c>
      <c r="J85" s="365"/>
      <c r="K85" s="366"/>
      <c r="L85" s="4"/>
      <c r="M85" s="4"/>
      <c r="N85" s="4"/>
      <c r="O85" s="4"/>
      <c r="P85" s="4"/>
      <c r="Q85" s="9"/>
    </row>
    <row r="86">
      <c r="A86" s="235"/>
      <c r="B86" s="235" t="s">
        <v>97</v>
      </c>
      <c r="C86" s="383" t="str">
        <f t="shared" si="6"/>
        <v>Was unavailable due to travel circumstances</v>
      </c>
      <c r="D86" s="365"/>
      <c r="E86" s="366"/>
      <c r="F86" s="387" t="s">
        <v>1084</v>
      </c>
      <c r="G86" s="365"/>
      <c r="H86" s="366"/>
      <c r="I86" s="383" t="s">
        <v>722</v>
      </c>
      <c r="J86" s="365"/>
      <c r="K86" s="366"/>
      <c r="L86" s="4"/>
      <c r="M86" s="4"/>
      <c r="N86" s="4"/>
      <c r="O86" s="4"/>
      <c r="P86" s="4"/>
      <c r="Q86" s="9"/>
    </row>
    <row r="87">
      <c r="A87" s="235"/>
      <c r="B87" s="235" t="s">
        <v>101</v>
      </c>
      <c r="C87" s="383" t="str">
        <f t="shared" si="6"/>
        <v>clean up</v>
      </c>
      <c r="D87" s="365"/>
      <c r="E87" s="366"/>
      <c r="F87" s="387" t="str">
        <f t="shared" ref="F87:F90" si="8">C87</f>
        <v>clean up</v>
      </c>
      <c r="G87" s="365"/>
      <c r="H87" s="366"/>
      <c r="I87" s="383" t="s">
        <v>722</v>
      </c>
      <c r="J87" s="365"/>
      <c r="K87" s="366"/>
      <c r="L87" s="4"/>
      <c r="M87" s="4"/>
      <c r="N87" s="4"/>
      <c r="O87" s="4"/>
      <c r="P87" s="4"/>
    </row>
    <row r="88">
      <c r="A88" s="235"/>
      <c r="B88" s="235" t="s">
        <v>363</v>
      </c>
      <c r="C88" s="383" t="str">
        <f t="shared" si="6"/>
        <v>diagrams</v>
      </c>
      <c r="D88" s="365"/>
      <c r="E88" s="366"/>
      <c r="F88" s="383" t="str">
        <f t="shared" si="8"/>
        <v>diagrams</v>
      </c>
      <c r="G88" s="365"/>
      <c r="H88" s="366"/>
      <c r="I88" s="383" t="s">
        <v>722</v>
      </c>
      <c r="J88" s="365"/>
      <c r="K88" s="366"/>
      <c r="L88" s="4"/>
      <c r="M88" s="4"/>
      <c r="N88" s="4"/>
      <c r="O88" s="4"/>
      <c r="P88" s="4"/>
    </row>
    <row r="89">
      <c r="A89" s="235"/>
      <c r="B89" s="235" t="s">
        <v>168</v>
      </c>
      <c r="C89" s="383" t="str">
        <f t="shared" si="6"/>
        <v>clean up</v>
      </c>
      <c r="D89" s="365"/>
      <c r="E89" s="366"/>
      <c r="F89" s="383" t="str">
        <f t="shared" si="8"/>
        <v>clean up</v>
      </c>
      <c r="G89" s="365"/>
      <c r="H89" s="366"/>
      <c r="I89" s="383" t="s">
        <v>722</v>
      </c>
      <c r="J89" s="365"/>
      <c r="K89" s="366"/>
      <c r="L89" s="4"/>
      <c r="M89" s="4"/>
      <c r="N89" s="4"/>
      <c r="O89" s="4"/>
      <c r="P89" s="4"/>
    </row>
    <row r="90">
      <c r="A90" s="235"/>
      <c r="B90" s="235" t="s">
        <v>366</v>
      </c>
      <c r="C90" s="383" t="str">
        <f t="shared" si="6"/>
        <v>diagrams</v>
      </c>
      <c r="D90" s="365"/>
      <c r="E90" s="366"/>
      <c r="F90" s="383" t="str">
        <f t="shared" si="8"/>
        <v>diagrams</v>
      </c>
      <c r="G90" s="365"/>
      <c r="H90" s="366"/>
      <c r="I90" s="383" t="s">
        <v>722</v>
      </c>
      <c r="J90" s="365"/>
      <c r="K90" s="366"/>
      <c r="L90" s="4"/>
      <c r="M90" s="4"/>
      <c r="N90" s="4"/>
      <c r="O90" s="4"/>
      <c r="P90" s="4"/>
      <c r="Q90" s="380"/>
      <c r="R90" s="380"/>
      <c r="S90" s="380"/>
      <c r="T90" s="380"/>
      <c r="U90" s="380"/>
      <c r="V90" s="380"/>
      <c r="W90" s="380"/>
      <c r="X90" s="380"/>
      <c r="Y90" s="380"/>
      <c r="Z90" s="380"/>
      <c r="AA90" s="380"/>
      <c r="AB90" s="380"/>
      <c r="AC90" s="380"/>
      <c r="AD90" s="380"/>
      <c r="AE90" s="380"/>
      <c r="AF90" s="380"/>
      <c r="AG90" s="380"/>
      <c r="AH90" s="380"/>
      <c r="AI90" s="380"/>
      <c r="AJ90" s="380"/>
      <c r="AK90" s="380"/>
      <c r="AL90" s="380"/>
      <c r="AM90" s="380"/>
      <c r="AN90" s="380"/>
      <c r="AO90" s="380"/>
      <c r="AP90" s="380"/>
      <c r="AQ90" s="380"/>
    </row>
    <row r="91">
      <c r="A91" s="388"/>
      <c r="B91" s="388"/>
      <c r="C91" s="389"/>
      <c r="D91" s="365"/>
      <c r="E91" s="366"/>
      <c r="F91" s="389"/>
      <c r="G91" s="365"/>
      <c r="H91" s="366"/>
      <c r="I91" s="389"/>
      <c r="J91" s="365"/>
      <c r="K91" s="366"/>
      <c r="L91" s="4"/>
      <c r="M91" s="4"/>
      <c r="N91" s="4"/>
      <c r="O91" s="4"/>
      <c r="P91" s="4"/>
    </row>
    <row r="92">
      <c r="A92" s="233" t="s">
        <v>725</v>
      </c>
      <c r="B92" s="235" t="s">
        <v>68</v>
      </c>
      <c r="C92" s="383" t="str">
        <f t="shared" ref="C92:C98" si="9">F84</f>
        <v>diagrams</v>
      </c>
      <c r="D92" s="365"/>
      <c r="E92" s="366"/>
      <c r="F92" s="390" t="str">
        <f>C92</f>
        <v>diagrams</v>
      </c>
      <c r="G92" s="365"/>
      <c r="H92" s="366"/>
      <c r="I92" s="383" t="s">
        <v>718</v>
      </c>
      <c r="J92" s="365"/>
      <c r="K92" s="366"/>
      <c r="L92" s="4"/>
      <c r="M92" s="4"/>
      <c r="N92" s="4"/>
      <c r="O92" s="4"/>
      <c r="P92" s="4"/>
    </row>
    <row r="93">
      <c r="A93" s="235"/>
      <c r="B93" s="235" t="s">
        <v>85</v>
      </c>
      <c r="C93" s="383" t="str">
        <f t="shared" si="9"/>
        <v>diagrams</v>
      </c>
      <c r="D93" s="365"/>
      <c r="E93" s="366"/>
      <c r="F93" s="391" t="s">
        <v>1085</v>
      </c>
      <c r="G93" s="365"/>
      <c r="H93" s="366"/>
      <c r="I93" s="383" t="s">
        <v>718</v>
      </c>
      <c r="J93" s="365"/>
      <c r="K93" s="366"/>
      <c r="L93" s="4"/>
      <c r="M93" s="4"/>
      <c r="N93" s="4"/>
      <c r="O93" s="4"/>
      <c r="P93" s="4"/>
    </row>
    <row r="94">
      <c r="A94" s="235"/>
      <c r="B94" s="235" t="s">
        <v>97</v>
      </c>
      <c r="C94" s="383" t="str">
        <f t="shared" si="9"/>
        <v>Getting caught up with classes</v>
      </c>
      <c r="D94" s="365"/>
      <c r="E94" s="366"/>
      <c r="F94" s="387" t="s">
        <v>1086</v>
      </c>
      <c r="G94" s="365"/>
      <c r="H94" s="366"/>
      <c r="I94" s="383" t="s">
        <v>718</v>
      </c>
      <c r="J94" s="365"/>
      <c r="K94" s="366"/>
      <c r="L94" s="4"/>
      <c r="M94" s="4"/>
      <c r="N94" s="4"/>
      <c r="O94" s="4"/>
      <c r="P94" s="4"/>
    </row>
    <row r="95">
      <c r="A95" s="235"/>
      <c r="B95" s="235" t="s">
        <v>101</v>
      </c>
      <c r="C95" s="383" t="str">
        <f t="shared" si="9"/>
        <v>clean up</v>
      </c>
      <c r="D95" s="365"/>
      <c r="E95" s="366"/>
      <c r="F95" s="387" t="str">
        <f>C95</f>
        <v>clean up</v>
      </c>
      <c r="G95" s="365"/>
      <c r="H95" s="366"/>
      <c r="I95" s="383" t="s">
        <v>718</v>
      </c>
      <c r="J95" s="365"/>
      <c r="K95" s="366"/>
      <c r="L95" s="4"/>
      <c r="M95" s="4"/>
      <c r="N95" s="4"/>
      <c r="O95" s="4"/>
      <c r="P95" s="4"/>
    </row>
    <row r="96">
      <c r="A96" s="235"/>
      <c r="B96" s="235" t="s">
        <v>363</v>
      </c>
      <c r="C96" s="383" t="str">
        <f t="shared" si="9"/>
        <v>diagrams</v>
      </c>
      <c r="D96" s="365"/>
      <c r="E96" s="366"/>
      <c r="F96" s="383" t="s">
        <v>1087</v>
      </c>
      <c r="G96" s="365"/>
      <c r="H96" s="366"/>
      <c r="I96" s="383" t="s">
        <v>718</v>
      </c>
      <c r="J96" s="365"/>
      <c r="K96" s="366"/>
      <c r="L96" s="4"/>
      <c r="M96" s="4"/>
      <c r="N96" s="4"/>
      <c r="O96" s="4"/>
      <c r="P96" s="4"/>
    </row>
    <row r="97">
      <c r="A97" s="235"/>
      <c r="B97" s="235" t="s">
        <v>168</v>
      </c>
      <c r="C97" s="383" t="str">
        <f t="shared" si="9"/>
        <v>clean up</v>
      </c>
      <c r="D97" s="365"/>
      <c r="E97" s="366"/>
      <c r="F97" s="383" t="s">
        <v>758</v>
      </c>
      <c r="G97" s="365"/>
      <c r="H97" s="366"/>
      <c r="I97" s="383" t="s">
        <v>718</v>
      </c>
      <c r="J97" s="365"/>
      <c r="K97" s="366"/>
      <c r="L97" s="4"/>
      <c r="M97" s="4"/>
      <c r="N97" s="4"/>
      <c r="O97" s="4"/>
      <c r="P97" s="4"/>
    </row>
    <row r="98">
      <c r="A98" s="235"/>
      <c r="B98" s="235" t="s">
        <v>366</v>
      </c>
      <c r="C98" s="383" t="str">
        <f t="shared" si="9"/>
        <v>diagrams</v>
      </c>
      <c r="D98" s="365"/>
      <c r="E98" s="366"/>
      <c r="F98" s="383" t="str">
        <f>C98</f>
        <v>diagrams</v>
      </c>
      <c r="G98" s="365"/>
      <c r="H98" s="366"/>
      <c r="I98" s="383" t="s">
        <v>718</v>
      </c>
      <c r="J98" s="365"/>
      <c r="K98" s="366"/>
      <c r="L98" s="4"/>
      <c r="M98" s="4"/>
      <c r="N98" s="4"/>
      <c r="O98" s="4"/>
      <c r="P98" s="4"/>
    </row>
    <row r="99">
      <c r="A99" s="238"/>
      <c r="B99" s="235"/>
      <c r="C99" s="383"/>
      <c r="D99" s="365"/>
      <c r="E99" s="366"/>
      <c r="F99" s="383"/>
      <c r="G99" s="365"/>
      <c r="H99" s="366"/>
      <c r="I99" s="383"/>
      <c r="J99" s="365"/>
      <c r="K99" s="366"/>
      <c r="L99" s="4"/>
      <c r="M99" s="4"/>
      <c r="N99" s="4"/>
      <c r="O99" s="4"/>
      <c r="P99" s="4"/>
    </row>
    <row r="100">
      <c r="A100" s="233" t="s">
        <v>727</v>
      </c>
      <c r="B100" s="235" t="s">
        <v>68</v>
      </c>
      <c r="C100" s="390" t="str">
        <f t="shared" ref="C100:C106" si="10">F92</f>
        <v>diagrams</v>
      </c>
      <c r="D100" s="365"/>
      <c r="E100" s="366"/>
      <c r="F100" s="390" t="str">
        <f t="shared" ref="F100:F101" si="11">C100</f>
        <v>diagrams</v>
      </c>
      <c r="G100" s="365"/>
      <c r="H100" s="366"/>
      <c r="I100" s="383" t="s">
        <v>718</v>
      </c>
      <c r="J100" s="365"/>
      <c r="K100" s="366"/>
      <c r="L100" s="4"/>
      <c r="M100" s="4"/>
      <c r="N100" s="4"/>
      <c r="O100" s="4"/>
      <c r="P100" s="4"/>
    </row>
    <row r="101">
      <c r="A101" s="235"/>
      <c r="B101" s="235" t="s">
        <v>85</v>
      </c>
      <c r="C101" s="383" t="str">
        <f t="shared" si="10"/>
        <v>diagrams + clean up</v>
      </c>
      <c r="D101" s="365"/>
      <c r="E101" s="366"/>
      <c r="F101" s="391" t="str">
        <f t="shared" si="11"/>
        <v>diagrams + clean up</v>
      </c>
      <c r="G101" s="365"/>
      <c r="H101" s="366"/>
      <c r="I101" s="383" t="s">
        <v>718</v>
      </c>
      <c r="J101" s="365"/>
      <c r="K101" s="366"/>
      <c r="L101" s="4"/>
      <c r="M101" s="4"/>
      <c r="N101" s="4"/>
      <c r="O101" s="4"/>
      <c r="P101" s="4"/>
    </row>
    <row r="102">
      <c r="A102" s="235"/>
      <c r="B102" s="235" t="s">
        <v>97</v>
      </c>
      <c r="C102" s="383" t="str">
        <f t="shared" si="10"/>
        <v>Vue DAR &amp; schedule builder tests</v>
      </c>
      <c r="D102" s="365"/>
      <c r="E102" s="366"/>
      <c r="F102" s="387" t="s">
        <v>1088</v>
      </c>
      <c r="G102" s="365"/>
      <c r="H102" s="366"/>
      <c r="I102" s="383" t="s">
        <v>718</v>
      </c>
      <c r="J102" s="365"/>
      <c r="K102" s="366"/>
      <c r="L102" s="4"/>
      <c r="M102" s="4"/>
      <c r="N102" s="4"/>
      <c r="O102" s="4"/>
      <c r="P102" s="4"/>
    </row>
    <row r="103">
      <c r="A103" s="235"/>
      <c r="B103" s="235" t="s">
        <v>101</v>
      </c>
      <c r="C103" s="383" t="str">
        <f t="shared" si="10"/>
        <v>clean up</v>
      </c>
      <c r="D103" s="365"/>
      <c r="E103" s="366"/>
      <c r="F103" s="383" t="str">
        <f>C103</f>
        <v>clean up</v>
      </c>
      <c r="G103" s="365"/>
      <c r="H103" s="366"/>
      <c r="I103" s="383" t="s">
        <v>718</v>
      </c>
      <c r="J103" s="365"/>
      <c r="K103" s="366"/>
      <c r="L103" s="4"/>
      <c r="M103" s="4"/>
      <c r="N103" s="4"/>
      <c r="O103" s="4"/>
      <c r="P103" s="4"/>
    </row>
    <row r="104">
      <c r="A104" s="235"/>
      <c r="B104" s="235" t="s">
        <v>363</v>
      </c>
      <c r="C104" s="383" t="str">
        <f t="shared" si="10"/>
        <v>tech aproval</v>
      </c>
      <c r="D104" s="365"/>
      <c r="E104" s="366"/>
      <c r="F104" s="383" t="s">
        <v>758</v>
      </c>
      <c r="G104" s="365"/>
      <c r="H104" s="366"/>
      <c r="I104" s="383" t="s">
        <v>718</v>
      </c>
      <c r="J104" s="365"/>
      <c r="K104" s="366"/>
      <c r="L104" s="4"/>
      <c r="M104" s="4"/>
      <c r="N104" s="4"/>
      <c r="O104" s="4"/>
      <c r="P104" s="4"/>
    </row>
    <row r="105">
      <c r="A105" s="235"/>
      <c r="B105" s="235" t="s">
        <v>168</v>
      </c>
      <c r="C105" s="383" t="str">
        <f t="shared" si="10"/>
        <v>diagrams</v>
      </c>
      <c r="D105" s="365"/>
      <c r="E105" s="366"/>
      <c r="F105" s="383" t="str">
        <f t="shared" ref="F105:F106" si="12">C105</f>
        <v>diagrams</v>
      </c>
      <c r="G105" s="365"/>
      <c r="H105" s="366"/>
      <c r="I105" s="383" t="s">
        <v>718</v>
      </c>
      <c r="J105" s="365"/>
      <c r="K105" s="366"/>
      <c r="L105" s="4"/>
      <c r="M105" s="4"/>
      <c r="N105" s="4"/>
      <c r="O105" s="4"/>
      <c r="P105" s="4"/>
    </row>
    <row r="106">
      <c r="A106" s="235"/>
      <c r="B106" s="235" t="s">
        <v>366</v>
      </c>
      <c r="C106" s="383" t="str">
        <f t="shared" si="10"/>
        <v>diagrams</v>
      </c>
      <c r="D106" s="365"/>
      <c r="E106" s="366"/>
      <c r="F106" s="383" t="str">
        <f t="shared" si="12"/>
        <v>diagrams</v>
      </c>
      <c r="G106" s="365"/>
      <c r="H106" s="366"/>
      <c r="I106" s="383" t="s">
        <v>718</v>
      </c>
      <c r="J106" s="365"/>
      <c r="K106" s="366"/>
      <c r="L106" s="4"/>
      <c r="M106" s="4"/>
      <c r="N106" s="4"/>
      <c r="O106" s="4"/>
      <c r="P106" s="4"/>
    </row>
    <row r="107">
      <c r="A107" s="388"/>
      <c r="B107" s="388"/>
      <c r="C107" s="389"/>
      <c r="D107" s="365"/>
      <c r="E107" s="366"/>
      <c r="F107" s="389"/>
      <c r="G107" s="365"/>
      <c r="H107" s="366"/>
      <c r="I107" s="389"/>
      <c r="J107" s="365"/>
      <c r="K107" s="366"/>
      <c r="L107" s="4"/>
      <c r="M107" s="4"/>
      <c r="N107" s="4"/>
      <c r="O107" s="4"/>
      <c r="P107" s="4"/>
    </row>
    <row r="108">
      <c r="A108" s="233" t="s">
        <v>729</v>
      </c>
      <c r="B108" s="235" t="s">
        <v>68</v>
      </c>
      <c r="C108" s="383" t="str">
        <f t="shared" ref="C108:C114" si="13">F100</f>
        <v>diagrams</v>
      </c>
      <c r="D108" s="365"/>
      <c r="E108" s="366"/>
      <c r="F108" s="390" t="s">
        <v>726</v>
      </c>
      <c r="G108" s="365"/>
      <c r="H108" s="366"/>
      <c r="I108" s="383" t="s">
        <v>718</v>
      </c>
      <c r="J108" s="365"/>
      <c r="K108" s="366"/>
      <c r="L108" s="4"/>
      <c r="M108" s="4"/>
      <c r="N108" s="4"/>
      <c r="O108" s="4"/>
      <c r="P108" s="4"/>
    </row>
    <row r="109">
      <c r="A109" s="235"/>
      <c r="B109" s="235" t="s">
        <v>85</v>
      </c>
      <c r="C109" s="383" t="str">
        <f t="shared" si="13"/>
        <v>diagrams + clean up</v>
      </c>
      <c r="D109" s="365"/>
      <c r="E109" s="366"/>
      <c r="F109" s="391" t="str">
        <f>C109</f>
        <v>diagrams + clean up</v>
      </c>
      <c r="G109" s="365"/>
      <c r="H109" s="366"/>
      <c r="I109" s="383" t="s">
        <v>718</v>
      </c>
      <c r="J109" s="365"/>
      <c r="K109" s="366"/>
      <c r="L109" s="4"/>
      <c r="M109" s="4"/>
      <c r="N109" s="4"/>
      <c r="O109" s="4"/>
      <c r="P109" s="4"/>
    </row>
    <row r="110">
      <c r="A110" s="235"/>
      <c r="B110" s="235" t="s">
        <v>97</v>
      </c>
      <c r="C110" s="383" t="str">
        <f t="shared" si="13"/>
        <v>Schedule comparison sequence + database diagrams</v>
      </c>
      <c r="D110" s="365"/>
      <c r="E110" s="366"/>
      <c r="F110" s="387" t="s">
        <v>1089</v>
      </c>
      <c r="G110" s="365"/>
      <c r="H110" s="366"/>
      <c r="I110" s="383" t="s">
        <v>718</v>
      </c>
      <c r="J110" s="365"/>
      <c r="K110" s="366"/>
      <c r="L110" s="4"/>
      <c r="M110" s="4"/>
      <c r="N110" s="4"/>
      <c r="O110" s="4"/>
      <c r="P110" s="4"/>
    </row>
    <row r="111">
      <c r="A111" s="235"/>
      <c r="B111" s="235" t="s">
        <v>101</v>
      </c>
      <c r="C111" s="383" t="str">
        <f t="shared" si="13"/>
        <v>clean up</v>
      </c>
      <c r="D111" s="365"/>
      <c r="E111" s="366"/>
      <c r="F111" s="387" t="s">
        <v>758</v>
      </c>
      <c r="G111" s="365"/>
      <c r="H111" s="366"/>
      <c r="I111" s="383" t="s">
        <v>718</v>
      </c>
      <c r="J111" s="365"/>
      <c r="K111" s="366"/>
      <c r="L111" s="4"/>
      <c r="M111" s="4"/>
      <c r="N111" s="4"/>
      <c r="O111" s="4"/>
      <c r="P111" s="4"/>
    </row>
    <row r="112">
      <c r="A112" s="235"/>
      <c r="B112" s="235" t="s">
        <v>363</v>
      </c>
      <c r="C112" s="383" t="str">
        <f t="shared" si="13"/>
        <v>diagrams</v>
      </c>
      <c r="D112" s="365"/>
      <c r="E112" s="366"/>
      <c r="F112" s="383" t="str">
        <f>C112</f>
        <v>diagrams</v>
      </c>
      <c r="G112" s="365"/>
      <c r="H112" s="366"/>
      <c r="I112" s="383" t="s">
        <v>718</v>
      </c>
      <c r="J112" s="365"/>
      <c r="K112" s="366"/>
      <c r="L112" s="4"/>
      <c r="M112" s="4"/>
      <c r="N112" s="4"/>
      <c r="O112" s="4"/>
      <c r="P112" s="4"/>
    </row>
    <row r="113">
      <c r="A113" s="235"/>
      <c r="B113" s="235" t="s">
        <v>168</v>
      </c>
      <c r="C113" s="383" t="str">
        <f t="shared" si="13"/>
        <v>diagrams</v>
      </c>
      <c r="D113" s="365"/>
      <c r="E113" s="366"/>
      <c r="F113" s="383" t="s">
        <v>1085</v>
      </c>
      <c r="G113" s="365"/>
      <c r="H113" s="366"/>
      <c r="I113" s="383" t="s">
        <v>718</v>
      </c>
      <c r="J113" s="365"/>
      <c r="K113" s="366"/>
      <c r="L113" s="4"/>
      <c r="M113" s="4"/>
      <c r="N113" s="4"/>
      <c r="O113" s="4"/>
      <c r="P113" s="4"/>
    </row>
    <row r="114">
      <c r="A114" s="235"/>
      <c r="B114" s="235" t="s">
        <v>366</v>
      </c>
      <c r="C114" s="383" t="str">
        <f t="shared" si="13"/>
        <v>diagrams</v>
      </c>
      <c r="D114" s="365"/>
      <c r="E114" s="366"/>
      <c r="F114" s="383" t="s">
        <v>1085</v>
      </c>
      <c r="G114" s="365"/>
      <c r="H114" s="366"/>
      <c r="I114" s="383" t="s">
        <v>718</v>
      </c>
      <c r="J114" s="365"/>
      <c r="K114" s="366"/>
      <c r="L114" s="4"/>
      <c r="M114" s="4"/>
      <c r="N114" s="4"/>
      <c r="O114" s="4"/>
      <c r="P114" s="4"/>
    </row>
    <row r="115">
      <c r="A115" s="388"/>
      <c r="B115" s="388"/>
      <c r="C115" s="389"/>
      <c r="D115" s="365"/>
      <c r="E115" s="366"/>
      <c r="F115" s="389"/>
      <c r="G115" s="365"/>
      <c r="H115" s="366"/>
      <c r="I115" s="389"/>
      <c r="J115" s="365"/>
      <c r="K115" s="366"/>
      <c r="L115" s="4"/>
      <c r="M115" s="4"/>
      <c r="N115" s="4"/>
      <c r="O115" s="4"/>
      <c r="P115" s="4"/>
    </row>
    <row r="116">
      <c r="A116" s="233" t="s">
        <v>732</v>
      </c>
      <c r="B116" s="235" t="s">
        <v>68</v>
      </c>
      <c r="C116" s="383" t="str">
        <f t="shared" ref="C116:C122" si="14">F108</f>
        <v>clean up</v>
      </c>
      <c r="D116" s="365"/>
      <c r="E116" s="366"/>
      <c r="F116" s="390" t="str">
        <f t="shared" ref="F116:F122" si="15">C116</f>
        <v>clean up</v>
      </c>
      <c r="G116" s="365"/>
      <c r="H116" s="366"/>
      <c r="I116" s="383" t="s">
        <v>718</v>
      </c>
      <c r="J116" s="365"/>
      <c r="K116" s="366"/>
      <c r="L116" s="4"/>
      <c r="M116" s="4"/>
      <c r="N116" s="4"/>
      <c r="O116" s="4"/>
      <c r="P116" s="4"/>
    </row>
    <row r="117">
      <c r="A117" s="235"/>
      <c r="B117" s="235" t="s">
        <v>85</v>
      </c>
      <c r="C117" s="383" t="str">
        <f t="shared" si="14"/>
        <v>diagrams + clean up</v>
      </c>
      <c r="D117" s="365"/>
      <c r="E117" s="366"/>
      <c r="F117" s="383" t="str">
        <f t="shared" si="15"/>
        <v>diagrams + clean up</v>
      </c>
      <c r="G117" s="365"/>
      <c r="H117" s="366"/>
      <c r="I117" s="383" t="s">
        <v>718</v>
      </c>
      <c r="J117" s="365"/>
      <c r="K117" s="366"/>
      <c r="L117" s="4"/>
      <c r="M117" s="4"/>
      <c r="N117" s="4"/>
      <c r="O117" s="4"/>
      <c r="P117" s="4"/>
    </row>
    <row r="118">
      <c r="A118" s="235"/>
      <c r="B118" s="235" t="s">
        <v>97</v>
      </c>
      <c r="C118" s="383" t="str">
        <f t="shared" si="14"/>
        <v>Schedule comparison sequence diagrams</v>
      </c>
      <c r="D118" s="365"/>
      <c r="E118" s="366"/>
      <c r="F118" s="387" t="str">
        <f t="shared" si="15"/>
        <v>Schedule comparison sequence diagrams</v>
      </c>
      <c r="G118" s="365"/>
      <c r="H118" s="366"/>
      <c r="I118" s="383" t="s">
        <v>718</v>
      </c>
      <c r="J118" s="365"/>
      <c r="K118" s="366"/>
      <c r="L118" s="4"/>
      <c r="M118" s="4"/>
      <c r="N118" s="4"/>
      <c r="O118" s="4"/>
      <c r="P118" s="4"/>
    </row>
    <row r="119">
      <c r="A119" s="235"/>
      <c r="B119" s="235" t="s">
        <v>101</v>
      </c>
      <c r="C119" s="383" t="str">
        <f t="shared" si="14"/>
        <v>diagrams</v>
      </c>
      <c r="D119" s="365"/>
      <c r="E119" s="366"/>
      <c r="F119" s="383" t="str">
        <f t="shared" si="15"/>
        <v>diagrams</v>
      </c>
      <c r="G119" s="365"/>
      <c r="H119" s="366"/>
      <c r="I119" s="383" t="s">
        <v>718</v>
      </c>
      <c r="J119" s="365"/>
      <c r="K119" s="366"/>
      <c r="L119" s="4"/>
      <c r="M119" s="4"/>
      <c r="N119" s="4"/>
      <c r="O119" s="4"/>
      <c r="P119" s="4"/>
    </row>
    <row r="120">
      <c r="A120" s="235"/>
      <c r="B120" s="235" t="s">
        <v>363</v>
      </c>
      <c r="C120" s="383" t="str">
        <f t="shared" si="14"/>
        <v>diagrams</v>
      </c>
      <c r="D120" s="365"/>
      <c r="E120" s="366"/>
      <c r="F120" s="383" t="str">
        <f t="shared" si="15"/>
        <v>diagrams</v>
      </c>
      <c r="G120" s="365"/>
      <c r="H120" s="366"/>
      <c r="I120" s="383" t="s">
        <v>718</v>
      </c>
      <c r="J120" s="365"/>
      <c r="K120" s="366"/>
      <c r="L120" s="4"/>
      <c r="M120" s="4"/>
      <c r="N120" s="4"/>
      <c r="O120" s="4"/>
      <c r="P120" s="4"/>
    </row>
    <row r="121">
      <c r="A121" s="235"/>
      <c r="B121" s="235" t="s">
        <v>168</v>
      </c>
      <c r="C121" s="383" t="str">
        <f t="shared" si="14"/>
        <v>diagrams + clean up</v>
      </c>
      <c r="D121" s="365"/>
      <c r="E121" s="366"/>
      <c r="F121" s="383" t="str">
        <f t="shared" si="15"/>
        <v>diagrams + clean up</v>
      </c>
      <c r="G121" s="365"/>
      <c r="H121" s="366"/>
      <c r="I121" s="383" t="s">
        <v>718</v>
      </c>
      <c r="J121" s="365"/>
      <c r="K121" s="366"/>
      <c r="L121" s="4"/>
      <c r="M121" s="4"/>
      <c r="N121" s="4"/>
      <c r="O121" s="4"/>
      <c r="P121" s="4"/>
    </row>
    <row r="122">
      <c r="A122" s="235"/>
      <c r="B122" s="235" t="s">
        <v>366</v>
      </c>
      <c r="C122" s="383" t="str">
        <f t="shared" si="14"/>
        <v>diagrams + clean up</v>
      </c>
      <c r="D122" s="365"/>
      <c r="E122" s="366"/>
      <c r="F122" s="383" t="str">
        <f t="shared" si="15"/>
        <v>diagrams + clean up</v>
      </c>
      <c r="G122" s="365"/>
      <c r="H122" s="366"/>
      <c r="I122" s="383" t="s">
        <v>718</v>
      </c>
      <c r="J122" s="365"/>
      <c r="K122" s="366"/>
      <c r="L122" s="4"/>
      <c r="M122" s="4"/>
      <c r="N122" s="4"/>
      <c r="O122" s="4"/>
      <c r="P122" s="4"/>
    </row>
    <row r="123">
      <c r="A123" s="388"/>
      <c r="B123" s="388"/>
      <c r="C123" s="389"/>
      <c r="D123" s="365"/>
      <c r="E123" s="366"/>
      <c r="F123" s="389"/>
      <c r="G123" s="365"/>
      <c r="H123" s="366"/>
      <c r="I123" s="389"/>
      <c r="J123" s="365"/>
      <c r="K123" s="366"/>
      <c r="L123" s="4"/>
      <c r="M123" s="4"/>
      <c r="N123" s="4"/>
      <c r="O123" s="4"/>
      <c r="P123" s="4"/>
    </row>
    <row r="124">
      <c r="A124" s="233" t="s">
        <v>734</v>
      </c>
      <c r="B124" s="235" t="s">
        <v>68</v>
      </c>
      <c r="C124" s="383" t="str">
        <f t="shared" ref="C124:C130" si="16">F116</f>
        <v>clean up</v>
      </c>
      <c r="D124" s="365"/>
      <c r="E124" s="366"/>
      <c r="F124" s="383" t="str">
        <f t="shared" ref="F124:F125" si="17">C124</f>
        <v>clean up</v>
      </c>
      <c r="G124" s="365"/>
      <c r="H124" s="366"/>
      <c r="I124" s="383" t="s">
        <v>718</v>
      </c>
      <c r="J124" s="365"/>
      <c r="K124" s="366"/>
      <c r="L124" s="4"/>
      <c r="M124" s="4"/>
      <c r="N124" s="4"/>
      <c r="O124" s="4"/>
      <c r="P124" s="4"/>
    </row>
    <row r="125">
      <c r="A125" s="235"/>
      <c r="B125" s="235" t="s">
        <v>85</v>
      </c>
      <c r="C125" s="383" t="str">
        <f t="shared" si="16"/>
        <v>diagrams + clean up</v>
      </c>
      <c r="D125" s="365"/>
      <c r="E125" s="366"/>
      <c r="F125" s="383" t="str">
        <f t="shared" si="17"/>
        <v>diagrams + clean up</v>
      </c>
      <c r="G125" s="365"/>
      <c r="H125" s="366"/>
      <c r="I125" s="383" t="s">
        <v>718</v>
      </c>
      <c r="J125" s="365"/>
      <c r="K125" s="366"/>
      <c r="L125" s="4"/>
      <c r="M125" s="4"/>
      <c r="N125" s="4"/>
      <c r="O125" s="4"/>
      <c r="P125" s="4"/>
    </row>
    <row r="126">
      <c r="A126" s="235"/>
      <c r="B126" s="235" t="s">
        <v>97</v>
      </c>
      <c r="C126" s="383" t="str">
        <f t="shared" si="16"/>
        <v>Schedule comparison sequence diagrams</v>
      </c>
      <c r="D126" s="365"/>
      <c r="E126" s="366"/>
      <c r="F126" s="387" t="s">
        <v>1090</v>
      </c>
      <c r="G126" s="365"/>
      <c r="H126" s="366"/>
      <c r="I126" s="383" t="s">
        <v>718</v>
      </c>
      <c r="J126" s="365"/>
      <c r="K126" s="366"/>
      <c r="L126" s="4"/>
      <c r="M126" s="4"/>
      <c r="N126" s="4"/>
      <c r="O126" s="4"/>
      <c r="P126" s="4"/>
    </row>
    <row r="127">
      <c r="A127" s="235"/>
      <c r="B127" s="235" t="s">
        <v>101</v>
      </c>
      <c r="C127" s="383" t="str">
        <f t="shared" si="16"/>
        <v>diagrams</v>
      </c>
      <c r="D127" s="365"/>
      <c r="E127" s="366"/>
      <c r="F127" s="387" t="str">
        <f t="shared" ref="F127:F130" si="18">C127</f>
        <v>diagrams</v>
      </c>
      <c r="G127" s="365"/>
      <c r="H127" s="366"/>
      <c r="I127" s="383" t="s">
        <v>718</v>
      </c>
      <c r="J127" s="365"/>
      <c r="K127" s="366"/>
      <c r="L127" s="4"/>
      <c r="M127" s="4"/>
      <c r="N127" s="4"/>
      <c r="O127" s="4"/>
      <c r="P127" s="4"/>
    </row>
    <row r="128">
      <c r="A128" s="235"/>
      <c r="B128" s="235" t="s">
        <v>363</v>
      </c>
      <c r="C128" s="383" t="str">
        <f t="shared" si="16"/>
        <v>diagrams</v>
      </c>
      <c r="D128" s="365"/>
      <c r="E128" s="366"/>
      <c r="F128" s="383" t="str">
        <f t="shared" si="18"/>
        <v>diagrams</v>
      </c>
      <c r="G128" s="365"/>
      <c r="H128" s="366"/>
      <c r="I128" s="383" t="s">
        <v>718</v>
      </c>
      <c r="J128" s="365"/>
      <c r="K128" s="366"/>
      <c r="L128" s="4"/>
      <c r="M128" s="4"/>
      <c r="N128" s="4"/>
      <c r="O128" s="4"/>
      <c r="P128" s="4"/>
    </row>
    <row r="129">
      <c r="A129" s="235"/>
      <c r="B129" s="235" t="s">
        <v>168</v>
      </c>
      <c r="C129" s="383" t="str">
        <f t="shared" si="16"/>
        <v>diagrams + clean up</v>
      </c>
      <c r="D129" s="365"/>
      <c r="E129" s="366"/>
      <c r="F129" s="383" t="str">
        <f t="shared" si="18"/>
        <v>diagrams + clean up</v>
      </c>
      <c r="G129" s="365"/>
      <c r="H129" s="366"/>
      <c r="I129" s="383" t="s">
        <v>718</v>
      </c>
      <c r="J129" s="365"/>
      <c r="K129" s="366"/>
      <c r="L129" s="4"/>
      <c r="M129" s="4"/>
      <c r="N129" s="4"/>
      <c r="O129" s="4"/>
      <c r="P129" s="4"/>
    </row>
    <row r="130">
      <c r="A130" s="235"/>
      <c r="B130" s="235" t="s">
        <v>366</v>
      </c>
      <c r="C130" s="383" t="str">
        <f t="shared" si="16"/>
        <v>diagrams + clean up</v>
      </c>
      <c r="D130" s="365"/>
      <c r="E130" s="366"/>
      <c r="F130" s="383" t="str">
        <f t="shared" si="18"/>
        <v>diagrams + clean up</v>
      </c>
      <c r="G130" s="365"/>
      <c r="H130" s="366"/>
      <c r="I130" s="383" t="s">
        <v>718</v>
      </c>
      <c r="J130" s="365"/>
      <c r="K130" s="366"/>
      <c r="L130" s="4"/>
      <c r="M130" s="4"/>
      <c r="N130" s="4"/>
      <c r="O130" s="4"/>
      <c r="P130" s="4"/>
    </row>
    <row r="131">
      <c r="A131" s="388"/>
      <c r="B131" s="388"/>
      <c r="C131" s="389"/>
      <c r="D131" s="365"/>
      <c r="E131" s="366"/>
      <c r="F131" s="389"/>
      <c r="G131" s="365"/>
      <c r="H131" s="366"/>
      <c r="I131" s="389"/>
      <c r="J131" s="365"/>
      <c r="K131" s="366"/>
      <c r="L131" s="4"/>
      <c r="M131" s="4"/>
      <c r="N131" s="4"/>
      <c r="O131" s="4"/>
      <c r="P131" s="4"/>
    </row>
    <row r="132">
      <c r="A132" s="233" t="s">
        <v>735</v>
      </c>
      <c r="B132" s="235" t="s">
        <v>68</v>
      </c>
      <c r="C132" s="383" t="str">
        <f t="shared" ref="C132:C138" si="19">F124</f>
        <v>clean up</v>
      </c>
      <c r="D132" s="365"/>
      <c r="E132" s="366"/>
      <c r="F132" s="383" t="str">
        <f t="shared" ref="F132:F133" si="20">C132</f>
        <v>clean up</v>
      </c>
      <c r="G132" s="365"/>
      <c r="H132" s="366"/>
      <c r="I132" s="383" t="s">
        <v>718</v>
      </c>
      <c r="J132" s="365"/>
      <c r="K132" s="366"/>
      <c r="L132" s="4"/>
      <c r="M132" s="4"/>
      <c r="N132" s="4"/>
      <c r="O132" s="4"/>
      <c r="P132" s="4"/>
    </row>
    <row r="133">
      <c r="A133" s="235"/>
      <c r="B133" s="235" t="s">
        <v>85</v>
      </c>
      <c r="C133" s="383" t="str">
        <f t="shared" si="19"/>
        <v>diagrams + clean up</v>
      </c>
      <c r="D133" s="365"/>
      <c r="E133" s="366"/>
      <c r="F133" s="383" t="str">
        <f t="shared" si="20"/>
        <v>diagrams + clean up</v>
      </c>
      <c r="G133" s="365"/>
      <c r="H133" s="366"/>
      <c r="I133" s="383" t="s">
        <v>718</v>
      </c>
      <c r="J133" s="365"/>
      <c r="K133" s="366"/>
      <c r="L133" s="4"/>
      <c r="M133" s="4"/>
      <c r="N133" s="4"/>
      <c r="O133" s="4"/>
      <c r="P133" s="4"/>
    </row>
    <row r="134">
      <c r="A134" s="235"/>
      <c r="B134" s="235" t="s">
        <v>97</v>
      </c>
      <c r="C134" s="383" t="str">
        <f t="shared" si="19"/>
        <v>installing, getting started with vue.js
Schedule comparison sequence diagrams</v>
      </c>
      <c r="D134" s="365"/>
      <c r="E134" s="366"/>
      <c r="F134" s="387" t="s">
        <v>1091</v>
      </c>
      <c r="G134" s="365"/>
      <c r="H134" s="366"/>
      <c r="I134" s="383" t="s">
        <v>718</v>
      </c>
      <c r="J134" s="365"/>
      <c r="K134" s="366"/>
      <c r="L134" s="4"/>
      <c r="M134" s="4"/>
      <c r="N134" s="4"/>
      <c r="O134" s="4"/>
      <c r="P134" s="4"/>
    </row>
    <row r="135">
      <c r="A135" s="235"/>
      <c r="B135" s="235" t="s">
        <v>101</v>
      </c>
      <c r="C135" s="383" t="str">
        <f t="shared" si="19"/>
        <v>diagrams</v>
      </c>
      <c r="D135" s="365"/>
      <c r="E135" s="366"/>
      <c r="F135" s="387" t="str">
        <f t="shared" ref="F135:F138" si="21">C135</f>
        <v>diagrams</v>
      </c>
      <c r="G135" s="365"/>
      <c r="H135" s="366"/>
      <c r="I135" s="383" t="s">
        <v>718</v>
      </c>
      <c r="J135" s="365"/>
      <c r="K135" s="366"/>
      <c r="L135" s="4"/>
      <c r="M135" s="4"/>
      <c r="N135" s="4"/>
      <c r="O135" s="4"/>
      <c r="P135" s="4"/>
    </row>
    <row r="136">
      <c r="A136" s="235"/>
      <c r="B136" s="235" t="s">
        <v>363</v>
      </c>
      <c r="C136" s="383" t="str">
        <f t="shared" si="19"/>
        <v>diagrams</v>
      </c>
      <c r="D136" s="365"/>
      <c r="E136" s="366"/>
      <c r="F136" s="383" t="str">
        <f t="shared" si="21"/>
        <v>diagrams</v>
      </c>
      <c r="G136" s="365"/>
      <c r="H136" s="366"/>
      <c r="I136" s="383" t="s">
        <v>718</v>
      </c>
      <c r="J136" s="365"/>
      <c r="K136" s="366"/>
      <c r="L136" s="4"/>
      <c r="M136" s="4"/>
      <c r="N136" s="4"/>
      <c r="O136" s="4"/>
      <c r="P136" s="4"/>
    </row>
    <row r="137">
      <c r="A137" s="235"/>
      <c r="B137" s="235" t="s">
        <v>168</v>
      </c>
      <c r="C137" s="383" t="str">
        <f t="shared" si="19"/>
        <v>diagrams + clean up</v>
      </c>
      <c r="D137" s="365"/>
      <c r="E137" s="366"/>
      <c r="F137" s="383" t="str">
        <f t="shared" si="21"/>
        <v>diagrams + clean up</v>
      </c>
      <c r="G137" s="365"/>
      <c r="H137" s="366"/>
      <c r="I137" s="383" t="s">
        <v>718</v>
      </c>
      <c r="J137" s="365"/>
      <c r="K137" s="366"/>
      <c r="L137" s="4"/>
      <c r="M137" s="4"/>
      <c r="N137" s="4"/>
      <c r="O137" s="4"/>
      <c r="P137" s="4"/>
    </row>
    <row r="138">
      <c r="A138" s="235"/>
      <c r="B138" s="235" t="s">
        <v>366</v>
      </c>
      <c r="C138" s="383" t="str">
        <f t="shared" si="19"/>
        <v>diagrams + clean up</v>
      </c>
      <c r="D138" s="365"/>
      <c r="E138" s="366"/>
      <c r="F138" s="383" t="str">
        <f t="shared" si="21"/>
        <v>diagrams + clean up</v>
      </c>
      <c r="G138" s="365"/>
      <c r="H138" s="366"/>
      <c r="I138" s="383" t="s">
        <v>718</v>
      </c>
      <c r="J138" s="365"/>
      <c r="K138" s="366"/>
      <c r="L138" s="4"/>
      <c r="M138" s="4"/>
      <c r="N138" s="4"/>
      <c r="O138" s="4"/>
      <c r="P138" s="4"/>
    </row>
    <row r="139">
      <c r="A139" s="388"/>
      <c r="B139" s="388"/>
      <c r="C139" s="389"/>
      <c r="D139" s="365"/>
      <c r="E139" s="366"/>
      <c r="F139" s="389"/>
      <c r="G139" s="365"/>
      <c r="H139" s="366"/>
      <c r="I139" s="389"/>
      <c r="J139" s="365"/>
      <c r="K139" s="366"/>
      <c r="L139" s="4"/>
      <c r="M139" s="4"/>
      <c r="N139" s="4"/>
      <c r="O139" s="4"/>
      <c r="P139" s="4"/>
    </row>
    <row r="140">
      <c r="A140" s="233" t="s">
        <v>746</v>
      </c>
      <c r="B140" s="235" t="s">
        <v>68</v>
      </c>
      <c r="C140" s="383" t="str">
        <f t="shared" ref="C140:C146" si="22">F132</f>
        <v>clean up</v>
      </c>
      <c r="D140" s="365"/>
      <c r="E140" s="366"/>
      <c r="F140" s="383" t="str">
        <f>F141</f>
        <v>diagrams + clean up</v>
      </c>
      <c r="G140" s="365"/>
      <c r="H140" s="366"/>
      <c r="I140" s="383" t="s">
        <v>718</v>
      </c>
      <c r="J140" s="365"/>
      <c r="K140" s="366"/>
      <c r="L140" s="4"/>
      <c r="M140" s="4"/>
      <c r="N140" s="4"/>
      <c r="O140" s="4"/>
      <c r="P140" s="4"/>
    </row>
    <row r="141">
      <c r="A141" s="235"/>
      <c r="B141" s="235" t="s">
        <v>85</v>
      </c>
      <c r="C141" s="383" t="str">
        <f t="shared" si="22"/>
        <v>diagrams + clean up</v>
      </c>
      <c r="D141" s="365"/>
      <c r="E141" s="366"/>
      <c r="F141" s="383" t="str">
        <f>C141</f>
        <v>diagrams + clean up</v>
      </c>
      <c r="G141" s="365"/>
      <c r="H141" s="366"/>
      <c r="I141" s="383" t="s">
        <v>718</v>
      </c>
      <c r="J141" s="365"/>
      <c r="K141" s="366"/>
      <c r="L141" s="4"/>
      <c r="M141" s="4"/>
      <c r="N141" s="4"/>
      <c r="O141" s="4"/>
      <c r="P141" s="4"/>
    </row>
    <row r="142">
      <c r="A142" s="235"/>
      <c r="B142" s="235" t="s">
        <v>97</v>
      </c>
      <c r="C142" s="383" t="str">
        <f t="shared" si="22"/>
        <v>diagrams </v>
      </c>
      <c r="D142" s="365"/>
      <c r="E142" s="366"/>
      <c r="F142" s="387" t="s">
        <v>1092</v>
      </c>
      <c r="G142" s="365"/>
      <c r="H142" s="366"/>
      <c r="I142" s="383" t="s">
        <v>718</v>
      </c>
      <c r="J142" s="365"/>
      <c r="K142" s="366"/>
      <c r="L142" s="4"/>
      <c r="M142" s="4"/>
      <c r="N142" s="4"/>
      <c r="O142" s="4"/>
      <c r="P142" s="4"/>
    </row>
    <row r="143">
      <c r="A143" s="235"/>
      <c r="B143" s="235" t="s">
        <v>101</v>
      </c>
      <c r="C143" s="383" t="str">
        <f t="shared" si="22"/>
        <v>diagrams</v>
      </c>
      <c r="D143" s="365"/>
      <c r="E143" s="366"/>
      <c r="F143" s="387" t="str">
        <f t="shared" ref="F143:F146" si="23">C143</f>
        <v>diagrams</v>
      </c>
      <c r="G143" s="365"/>
      <c r="H143" s="366"/>
      <c r="I143" s="383" t="s">
        <v>718</v>
      </c>
      <c r="J143" s="365"/>
      <c r="K143" s="366"/>
      <c r="L143" s="4"/>
      <c r="M143" s="4"/>
      <c r="N143" s="4"/>
      <c r="O143" s="4"/>
      <c r="P143" s="4"/>
    </row>
    <row r="144">
      <c r="A144" s="235"/>
      <c r="B144" s="235" t="s">
        <v>363</v>
      </c>
      <c r="C144" s="383" t="str">
        <f t="shared" si="22"/>
        <v>diagrams</v>
      </c>
      <c r="D144" s="365"/>
      <c r="E144" s="366"/>
      <c r="F144" s="383" t="str">
        <f t="shared" si="23"/>
        <v>diagrams</v>
      </c>
      <c r="G144" s="365"/>
      <c r="H144" s="366"/>
      <c r="I144" s="383" t="s">
        <v>718</v>
      </c>
      <c r="J144" s="365"/>
      <c r="K144" s="366"/>
      <c r="L144" s="4"/>
      <c r="M144" s="4"/>
      <c r="N144" s="4"/>
      <c r="O144" s="4"/>
      <c r="P144" s="4"/>
    </row>
    <row r="145">
      <c r="A145" s="235"/>
      <c r="B145" s="235" t="s">
        <v>168</v>
      </c>
      <c r="C145" s="383" t="str">
        <f t="shared" si="22"/>
        <v>diagrams + clean up</v>
      </c>
      <c r="D145" s="365"/>
      <c r="E145" s="366"/>
      <c r="F145" s="383" t="str">
        <f t="shared" si="23"/>
        <v>diagrams + clean up</v>
      </c>
      <c r="G145" s="365"/>
      <c r="H145" s="366"/>
      <c r="I145" s="383" t="s">
        <v>718</v>
      </c>
      <c r="J145" s="365"/>
      <c r="K145" s="366"/>
      <c r="L145" s="4"/>
      <c r="M145" s="4"/>
      <c r="N145" s="4"/>
      <c r="O145" s="4"/>
      <c r="P145" s="4"/>
    </row>
    <row r="146">
      <c r="A146" s="235"/>
      <c r="B146" s="235" t="s">
        <v>366</v>
      </c>
      <c r="C146" s="383" t="str">
        <f t="shared" si="22"/>
        <v>diagrams + clean up</v>
      </c>
      <c r="D146" s="365"/>
      <c r="E146" s="366"/>
      <c r="F146" s="383" t="str">
        <f t="shared" si="23"/>
        <v>diagrams + clean up</v>
      </c>
      <c r="G146" s="365"/>
      <c r="H146" s="366"/>
      <c r="I146" s="383" t="s">
        <v>718</v>
      </c>
      <c r="J146" s="365"/>
      <c r="K146" s="366"/>
      <c r="L146" s="4"/>
      <c r="M146" s="4"/>
      <c r="N146" s="4"/>
      <c r="O146" s="4"/>
      <c r="P146" s="4"/>
    </row>
    <row r="147">
      <c r="A147" s="388"/>
      <c r="B147" s="388"/>
      <c r="C147" s="389"/>
      <c r="D147" s="365"/>
      <c r="E147" s="366"/>
      <c r="F147" s="389"/>
      <c r="G147" s="365"/>
      <c r="H147" s="366"/>
      <c r="I147" s="389"/>
      <c r="J147" s="365"/>
      <c r="K147" s="366"/>
      <c r="L147" s="4"/>
      <c r="M147" s="4"/>
      <c r="N147" s="4"/>
      <c r="O147" s="4"/>
      <c r="P147" s="4"/>
    </row>
    <row r="148">
      <c r="A148" s="233" t="s">
        <v>747</v>
      </c>
      <c r="B148" s="235" t="s">
        <v>68</v>
      </c>
      <c r="C148" s="383" t="str">
        <f t="shared" ref="C148:C154" si="24">F140</f>
        <v>diagrams + clean up</v>
      </c>
      <c r="D148" s="365"/>
      <c r="E148" s="366"/>
      <c r="F148" s="383" t="str">
        <f t="shared" ref="F148:F154" si="25">C148</f>
        <v>diagrams + clean up</v>
      </c>
      <c r="G148" s="365"/>
      <c r="H148" s="366"/>
      <c r="I148" s="383" t="s">
        <v>718</v>
      </c>
      <c r="J148" s="365"/>
      <c r="K148" s="366"/>
      <c r="L148" s="4"/>
      <c r="M148" s="4"/>
      <c r="N148" s="4"/>
      <c r="O148" s="4"/>
      <c r="P148" s="4"/>
    </row>
    <row r="149">
      <c r="A149" s="235"/>
      <c r="B149" s="235" t="s">
        <v>85</v>
      </c>
      <c r="C149" s="383" t="str">
        <f t="shared" si="24"/>
        <v>diagrams + clean up</v>
      </c>
      <c r="D149" s="365"/>
      <c r="E149" s="366"/>
      <c r="F149" s="383" t="str">
        <f t="shared" si="25"/>
        <v>diagrams + clean up</v>
      </c>
      <c r="G149" s="365"/>
      <c r="H149" s="366"/>
      <c r="I149" s="383" t="s">
        <v>718</v>
      </c>
      <c r="J149" s="365"/>
      <c r="K149" s="366"/>
      <c r="L149" s="4"/>
      <c r="M149" s="4"/>
      <c r="N149" s="4"/>
      <c r="O149" s="4"/>
      <c r="P149" s="4"/>
    </row>
    <row r="150">
      <c r="A150" s="235"/>
      <c r="B150" s="235" t="s">
        <v>97</v>
      </c>
      <c r="C150" s="383" t="str">
        <f t="shared" si="24"/>
        <v>implemenation</v>
      </c>
      <c r="D150" s="365"/>
      <c r="E150" s="366"/>
      <c r="F150" s="387" t="str">
        <f t="shared" si="25"/>
        <v>implemenation</v>
      </c>
      <c r="G150" s="365"/>
      <c r="H150" s="366"/>
      <c r="I150" s="383" t="s">
        <v>718</v>
      </c>
      <c r="J150" s="365"/>
      <c r="K150" s="366"/>
      <c r="L150" s="4"/>
      <c r="M150" s="4"/>
      <c r="N150" s="4"/>
      <c r="O150" s="4"/>
      <c r="P150" s="4"/>
    </row>
    <row r="151">
      <c r="A151" s="235"/>
      <c r="B151" s="235" t="s">
        <v>101</v>
      </c>
      <c r="C151" s="383" t="str">
        <f t="shared" si="24"/>
        <v>diagrams</v>
      </c>
      <c r="D151" s="365"/>
      <c r="E151" s="366"/>
      <c r="F151" s="387" t="str">
        <f t="shared" si="25"/>
        <v>diagrams</v>
      </c>
      <c r="G151" s="365"/>
      <c r="H151" s="366"/>
      <c r="I151" s="383" t="s">
        <v>718</v>
      </c>
      <c r="J151" s="365"/>
      <c r="K151" s="366"/>
      <c r="L151" s="4"/>
      <c r="M151" s="4"/>
      <c r="N151" s="4"/>
      <c r="O151" s="4"/>
      <c r="P151" s="4"/>
    </row>
    <row r="152">
      <c r="A152" s="235"/>
      <c r="B152" s="235" t="s">
        <v>363</v>
      </c>
      <c r="C152" s="383" t="str">
        <f t="shared" si="24"/>
        <v>diagrams</v>
      </c>
      <c r="D152" s="365"/>
      <c r="E152" s="366"/>
      <c r="F152" s="383" t="str">
        <f t="shared" si="25"/>
        <v>diagrams</v>
      </c>
      <c r="G152" s="365"/>
      <c r="H152" s="366"/>
      <c r="I152" s="383" t="s">
        <v>718</v>
      </c>
      <c r="J152" s="365"/>
      <c r="K152" s="366"/>
      <c r="L152" s="4"/>
      <c r="M152" s="4"/>
      <c r="N152" s="4"/>
      <c r="O152" s="4"/>
      <c r="P152" s="4"/>
    </row>
    <row r="153">
      <c r="A153" s="235"/>
      <c r="B153" s="235" t="s">
        <v>168</v>
      </c>
      <c r="C153" s="383" t="str">
        <f t="shared" si="24"/>
        <v>diagrams + clean up</v>
      </c>
      <c r="D153" s="365"/>
      <c r="E153" s="366"/>
      <c r="F153" s="383" t="str">
        <f t="shared" si="25"/>
        <v>diagrams + clean up</v>
      </c>
      <c r="G153" s="365"/>
      <c r="H153" s="366"/>
      <c r="I153" s="383" t="s">
        <v>718</v>
      </c>
      <c r="J153" s="365"/>
      <c r="K153" s="366"/>
      <c r="L153" s="4"/>
      <c r="M153" s="4"/>
      <c r="N153" s="4"/>
      <c r="O153" s="4"/>
      <c r="P153" s="4"/>
    </row>
    <row r="154">
      <c r="A154" s="235"/>
      <c r="B154" s="235" t="s">
        <v>366</v>
      </c>
      <c r="C154" s="383" t="str">
        <f t="shared" si="24"/>
        <v>diagrams + clean up</v>
      </c>
      <c r="D154" s="365"/>
      <c r="E154" s="366"/>
      <c r="F154" s="383" t="str">
        <f t="shared" si="25"/>
        <v>diagrams + clean up</v>
      </c>
      <c r="G154" s="365"/>
      <c r="H154" s="366"/>
      <c r="I154" s="383" t="s">
        <v>718</v>
      </c>
      <c r="J154" s="365"/>
      <c r="K154" s="366"/>
      <c r="L154" s="4"/>
      <c r="M154" s="4"/>
      <c r="N154" s="4"/>
      <c r="O154" s="4"/>
      <c r="P154" s="4"/>
    </row>
    <row r="155">
      <c r="A155" s="388"/>
      <c r="B155" s="388"/>
      <c r="C155" s="389"/>
      <c r="D155" s="365"/>
      <c r="E155" s="366"/>
      <c r="F155" s="389"/>
      <c r="G155" s="365"/>
      <c r="H155" s="366"/>
      <c r="I155" s="389"/>
      <c r="J155" s="365"/>
      <c r="K155" s="366"/>
      <c r="L155" s="4"/>
      <c r="M155" s="4"/>
      <c r="N155" s="4"/>
      <c r="O155" s="4"/>
      <c r="P155" s="4"/>
    </row>
    <row r="156">
      <c r="A156" s="233" t="s">
        <v>748</v>
      </c>
      <c r="B156" s="235" t="s">
        <v>68</v>
      </c>
      <c r="C156" s="383" t="str">
        <f t="shared" ref="C156:C162" si="26">F148</f>
        <v>diagrams + clean up</v>
      </c>
      <c r="D156" s="365"/>
      <c r="E156" s="366"/>
      <c r="F156" s="383" t="str">
        <f>C140</f>
        <v>clean up</v>
      </c>
      <c r="G156" s="365"/>
      <c r="H156" s="366"/>
      <c r="I156" s="383" t="s">
        <v>718</v>
      </c>
      <c r="J156" s="365"/>
      <c r="K156" s="366"/>
      <c r="L156" s="4"/>
      <c r="M156" s="4"/>
      <c r="N156" s="4"/>
      <c r="O156" s="4"/>
      <c r="P156" s="4"/>
    </row>
    <row r="157">
      <c r="A157" s="235"/>
      <c r="B157" s="235" t="s">
        <v>85</v>
      </c>
      <c r="C157" s="383" t="str">
        <f t="shared" si="26"/>
        <v>diagrams + clean up</v>
      </c>
      <c r="D157" s="365"/>
      <c r="E157" s="366"/>
      <c r="F157" s="383" t="str">
        <f t="shared" ref="F157:F162" si="27">C157</f>
        <v>diagrams + clean up</v>
      </c>
      <c r="G157" s="365"/>
      <c r="H157" s="366"/>
      <c r="I157" s="383" t="s">
        <v>718</v>
      </c>
      <c r="J157" s="365"/>
      <c r="K157" s="366"/>
      <c r="L157" s="4"/>
      <c r="M157" s="4"/>
      <c r="N157" s="4"/>
      <c r="O157" s="4"/>
      <c r="P157" s="4"/>
    </row>
    <row r="158">
      <c r="A158" s="235"/>
      <c r="B158" s="235" t="s">
        <v>97</v>
      </c>
      <c r="C158" s="383" t="str">
        <f t="shared" si="26"/>
        <v>implemenation</v>
      </c>
      <c r="D158" s="365"/>
      <c r="E158" s="366"/>
      <c r="F158" s="387" t="str">
        <f t="shared" si="27"/>
        <v>implemenation</v>
      </c>
      <c r="G158" s="365"/>
      <c r="H158" s="366"/>
      <c r="I158" s="383" t="s">
        <v>718</v>
      </c>
      <c r="J158" s="365"/>
      <c r="K158" s="366"/>
      <c r="L158" s="4"/>
      <c r="M158" s="4"/>
      <c r="N158" s="4"/>
      <c r="O158" s="4"/>
      <c r="P158" s="4"/>
    </row>
    <row r="159">
      <c r="A159" s="235"/>
      <c r="B159" s="235" t="s">
        <v>101</v>
      </c>
      <c r="C159" s="383" t="str">
        <f t="shared" si="26"/>
        <v>diagrams</v>
      </c>
      <c r="D159" s="365"/>
      <c r="E159" s="366"/>
      <c r="F159" s="387" t="str">
        <f t="shared" si="27"/>
        <v>diagrams</v>
      </c>
      <c r="G159" s="365"/>
      <c r="H159" s="366"/>
      <c r="I159" s="383" t="s">
        <v>718</v>
      </c>
      <c r="J159" s="365"/>
      <c r="K159" s="366"/>
      <c r="L159" s="4"/>
      <c r="M159" s="4"/>
      <c r="N159" s="4"/>
      <c r="O159" s="4"/>
      <c r="P159" s="4"/>
    </row>
    <row r="160">
      <c r="A160" s="235"/>
      <c r="B160" s="235" t="s">
        <v>363</v>
      </c>
      <c r="C160" s="383" t="str">
        <f t="shared" si="26"/>
        <v>diagrams</v>
      </c>
      <c r="D160" s="365"/>
      <c r="E160" s="366"/>
      <c r="F160" s="383" t="str">
        <f t="shared" si="27"/>
        <v>diagrams</v>
      </c>
      <c r="G160" s="365"/>
      <c r="H160" s="366"/>
      <c r="I160" s="383" t="s">
        <v>718</v>
      </c>
      <c r="J160" s="365"/>
      <c r="K160" s="366"/>
      <c r="L160" s="4"/>
      <c r="M160" s="4"/>
      <c r="N160" s="4"/>
      <c r="O160" s="4"/>
      <c r="P160" s="4"/>
    </row>
    <row r="161">
      <c r="A161" s="235"/>
      <c r="B161" s="235" t="s">
        <v>168</v>
      </c>
      <c r="C161" s="383" t="str">
        <f t="shared" si="26"/>
        <v>diagrams + clean up</v>
      </c>
      <c r="D161" s="365"/>
      <c r="E161" s="366"/>
      <c r="F161" s="383" t="str">
        <f t="shared" si="27"/>
        <v>diagrams + clean up</v>
      </c>
      <c r="G161" s="365"/>
      <c r="H161" s="366"/>
      <c r="I161" s="383" t="s">
        <v>718</v>
      </c>
      <c r="J161" s="365"/>
      <c r="K161" s="366"/>
      <c r="L161" s="4"/>
      <c r="M161" s="4"/>
      <c r="N161" s="4"/>
      <c r="O161" s="4"/>
      <c r="P161" s="4"/>
    </row>
    <row r="162">
      <c r="A162" s="235"/>
      <c r="B162" s="235" t="s">
        <v>366</v>
      </c>
      <c r="C162" s="383" t="str">
        <f t="shared" si="26"/>
        <v>diagrams + clean up</v>
      </c>
      <c r="D162" s="365"/>
      <c r="E162" s="366"/>
      <c r="F162" s="383" t="str">
        <f t="shared" si="27"/>
        <v>diagrams + clean up</v>
      </c>
      <c r="G162" s="365"/>
      <c r="H162" s="366"/>
      <c r="I162" s="383" t="s">
        <v>718</v>
      </c>
      <c r="J162" s="365"/>
      <c r="K162" s="366"/>
      <c r="L162" s="4"/>
      <c r="M162" s="4"/>
      <c r="N162" s="4"/>
      <c r="O162" s="4"/>
      <c r="P162" s="4"/>
    </row>
    <row r="163">
      <c r="A163" s="388"/>
      <c r="B163" s="388"/>
      <c r="C163" s="389"/>
      <c r="D163" s="365"/>
      <c r="E163" s="366"/>
      <c r="F163" s="389"/>
      <c r="G163" s="365"/>
      <c r="H163" s="366"/>
      <c r="I163" s="389"/>
      <c r="J163" s="365"/>
      <c r="K163" s="366"/>
      <c r="L163" s="4"/>
      <c r="M163" s="4"/>
      <c r="N163" s="4"/>
      <c r="O163" s="4"/>
      <c r="P163" s="4"/>
    </row>
    <row r="164">
      <c r="A164" s="233" t="s">
        <v>749</v>
      </c>
      <c r="B164" s="235" t="s">
        <v>68</v>
      </c>
      <c r="C164" s="383" t="str">
        <f t="shared" ref="C164:C170" si="28">F156</f>
        <v>clean up</v>
      </c>
      <c r="D164" s="365"/>
      <c r="E164" s="366"/>
      <c r="F164" s="383" t="str">
        <f t="shared" ref="F164:F168" si="29">C164</f>
        <v>clean up</v>
      </c>
      <c r="G164" s="365"/>
      <c r="H164" s="366"/>
      <c r="I164" s="383" t="s">
        <v>718</v>
      </c>
      <c r="J164" s="365"/>
      <c r="K164" s="366"/>
      <c r="L164" s="4"/>
      <c r="M164" s="4"/>
      <c r="N164" s="4"/>
      <c r="O164" s="4"/>
      <c r="P164" s="4"/>
    </row>
    <row r="165">
      <c r="A165" s="235"/>
      <c r="B165" s="235" t="s">
        <v>85</v>
      </c>
      <c r="C165" s="383" t="str">
        <f t="shared" si="28"/>
        <v>diagrams + clean up</v>
      </c>
      <c r="D165" s="365"/>
      <c r="E165" s="366"/>
      <c r="F165" s="383" t="str">
        <f t="shared" si="29"/>
        <v>diagrams + clean up</v>
      </c>
      <c r="G165" s="365"/>
      <c r="H165" s="366"/>
      <c r="I165" s="383" t="s">
        <v>718</v>
      </c>
      <c r="J165" s="365"/>
      <c r="K165" s="366"/>
      <c r="L165" s="4"/>
      <c r="M165" s="4"/>
      <c r="N165" s="4"/>
      <c r="O165" s="4"/>
      <c r="P165" s="4"/>
    </row>
    <row r="166">
      <c r="A166" s="235"/>
      <c r="B166" s="235" t="s">
        <v>97</v>
      </c>
      <c r="C166" s="383" t="str">
        <f t="shared" si="28"/>
        <v>implemenation</v>
      </c>
      <c r="D166" s="365"/>
      <c r="E166" s="366"/>
      <c r="F166" s="387" t="str">
        <f t="shared" si="29"/>
        <v>implemenation</v>
      </c>
      <c r="G166" s="365"/>
      <c r="H166" s="366"/>
      <c r="I166" s="383" t="s">
        <v>718</v>
      </c>
      <c r="J166" s="365"/>
      <c r="K166" s="366"/>
      <c r="L166" s="4"/>
      <c r="M166" s="4"/>
      <c r="N166" s="4"/>
      <c r="O166" s="4"/>
      <c r="P166" s="4"/>
    </row>
    <row r="167">
      <c r="A167" s="235"/>
      <c r="B167" s="235" t="s">
        <v>101</v>
      </c>
      <c r="C167" s="383" t="str">
        <f t="shared" si="28"/>
        <v>diagrams</v>
      </c>
      <c r="D167" s="365"/>
      <c r="E167" s="366"/>
      <c r="F167" s="387" t="str">
        <f t="shared" si="29"/>
        <v>diagrams</v>
      </c>
      <c r="G167" s="365"/>
      <c r="H167" s="366"/>
      <c r="I167" s="383" t="s">
        <v>718</v>
      </c>
      <c r="J167" s="365"/>
      <c r="K167" s="366"/>
      <c r="L167" s="4"/>
      <c r="M167" s="4"/>
      <c r="N167" s="4"/>
      <c r="O167" s="4"/>
      <c r="P167" s="4"/>
    </row>
    <row r="168">
      <c r="A168" s="235"/>
      <c r="B168" s="235" t="s">
        <v>363</v>
      </c>
      <c r="C168" s="383" t="str">
        <f t="shared" si="28"/>
        <v>diagrams</v>
      </c>
      <c r="D168" s="365"/>
      <c r="E168" s="366"/>
      <c r="F168" s="383" t="str">
        <f t="shared" si="29"/>
        <v>diagrams</v>
      </c>
      <c r="G168" s="365"/>
      <c r="H168" s="366"/>
      <c r="I168" s="383" t="s">
        <v>718</v>
      </c>
      <c r="J168" s="365"/>
      <c r="K168" s="366"/>
      <c r="L168" s="4"/>
      <c r="M168" s="4"/>
      <c r="N168" s="4"/>
      <c r="O168" s="4"/>
      <c r="P168" s="4"/>
    </row>
    <row r="169">
      <c r="A169" s="235"/>
      <c r="B169" s="235" t="s">
        <v>168</v>
      </c>
      <c r="C169" s="383" t="str">
        <f t="shared" si="28"/>
        <v>diagrams + clean up</v>
      </c>
      <c r="D169" s="365"/>
      <c r="E169" s="366"/>
      <c r="F169" s="383" t="str">
        <f>C168</f>
        <v>diagrams</v>
      </c>
      <c r="G169" s="365"/>
      <c r="H169" s="366"/>
      <c r="I169" s="383" t="s">
        <v>718</v>
      </c>
      <c r="J169" s="365"/>
      <c r="K169" s="366"/>
      <c r="L169" s="4"/>
      <c r="M169" s="4"/>
      <c r="N169" s="4"/>
      <c r="O169" s="4"/>
      <c r="P169" s="4"/>
    </row>
    <row r="170">
      <c r="A170" s="235"/>
      <c r="B170" s="235" t="s">
        <v>366</v>
      </c>
      <c r="C170" s="383" t="str">
        <f t="shared" si="28"/>
        <v>diagrams + clean up</v>
      </c>
      <c r="D170" s="365"/>
      <c r="E170" s="366"/>
      <c r="F170" s="383" t="str">
        <f>C170</f>
        <v>diagrams + clean up</v>
      </c>
      <c r="G170" s="365"/>
      <c r="H170" s="366"/>
      <c r="I170" s="383" t="s">
        <v>718</v>
      </c>
      <c r="J170" s="365"/>
      <c r="K170" s="366"/>
      <c r="L170" s="4"/>
      <c r="M170" s="4"/>
      <c r="N170" s="4"/>
      <c r="O170" s="4"/>
      <c r="P170" s="4"/>
    </row>
    <row r="171">
      <c r="A171" s="4"/>
      <c r="B171" s="4"/>
      <c r="C171" s="4"/>
      <c r="D171" s="4"/>
      <c r="E171" s="4"/>
      <c r="F171" s="4"/>
      <c r="G171" s="4"/>
      <c r="H171" s="4"/>
      <c r="I171" s="4"/>
      <c r="J171" s="4"/>
      <c r="K171" s="4"/>
      <c r="L171" s="4"/>
      <c r="M171" s="4"/>
      <c r="N171" s="4"/>
      <c r="O171" s="4"/>
      <c r="P171" s="4"/>
    </row>
    <row r="172">
      <c r="A172" s="4"/>
      <c r="B172" s="4"/>
      <c r="C172" s="4"/>
      <c r="D172" s="4"/>
      <c r="E172" s="4"/>
      <c r="F172" s="4"/>
      <c r="G172" s="4"/>
      <c r="H172" s="4"/>
      <c r="I172" s="4"/>
      <c r="J172" s="4"/>
      <c r="K172" s="4"/>
      <c r="L172" s="4"/>
      <c r="M172" s="4"/>
      <c r="N172" s="4"/>
      <c r="O172" s="4"/>
      <c r="P172" s="4"/>
    </row>
    <row r="173">
      <c r="A173" s="4"/>
      <c r="B173" s="4"/>
      <c r="C173" s="4"/>
      <c r="D173" s="4"/>
      <c r="E173" s="4"/>
      <c r="F173" s="4"/>
      <c r="G173" s="4"/>
      <c r="H173" s="4"/>
      <c r="I173" s="4"/>
      <c r="J173" s="4"/>
      <c r="K173" s="4"/>
      <c r="L173" s="4"/>
      <c r="M173" s="4"/>
      <c r="N173" s="4"/>
      <c r="O173" s="4"/>
      <c r="P173" s="4"/>
    </row>
    <row r="174">
      <c r="A174" s="4"/>
      <c r="B174" s="4"/>
      <c r="C174" s="4"/>
      <c r="D174" s="4"/>
      <c r="E174" s="4"/>
      <c r="F174" s="4"/>
      <c r="G174" s="4"/>
      <c r="H174" s="4"/>
      <c r="I174" s="4"/>
      <c r="J174" s="4"/>
      <c r="K174" s="4"/>
      <c r="L174" s="4"/>
      <c r="M174" s="4"/>
      <c r="N174" s="4"/>
      <c r="O174" s="4"/>
      <c r="P174" s="4"/>
    </row>
    <row r="175">
      <c r="A175" s="4"/>
      <c r="B175" s="4"/>
      <c r="C175" s="4"/>
      <c r="D175" s="4"/>
      <c r="E175" s="4"/>
      <c r="F175" s="4"/>
      <c r="G175" s="4"/>
      <c r="H175" s="4"/>
      <c r="I175" s="4"/>
      <c r="J175" s="4"/>
      <c r="K175" s="4"/>
      <c r="L175" s="4"/>
      <c r="M175" s="4"/>
      <c r="N175" s="4"/>
      <c r="O175" s="4"/>
      <c r="P175" s="4"/>
    </row>
    <row r="176">
      <c r="A176" s="4"/>
      <c r="B176" s="4"/>
      <c r="C176" s="4"/>
      <c r="D176" s="4"/>
      <c r="E176" s="4"/>
      <c r="F176" s="4"/>
      <c r="G176" s="4"/>
      <c r="H176" s="4"/>
      <c r="I176" s="4"/>
      <c r="J176" s="4"/>
      <c r="K176" s="4"/>
      <c r="L176" s="4"/>
      <c r="M176" s="4"/>
      <c r="N176" s="4"/>
      <c r="O176" s="4"/>
      <c r="P176" s="4"/>
    </row>
    <row r="177">
      <c r="A177" s="4"/>
      <c r="B177" s="4"/>
      <c r="C177" s="4"/>
      <c r="D177" s="4"/>
      <c r="E177" s="4"/>
      <c r="F177" s="4"/>
      <c r="G177" s="4"/>
      <c r="H177" s="4"/>
      <c r="I177" s="4"/>
      <c r="J177" s="4"/>
      <c r="K177" s="4"/>
      <c r="L177" s="4"/>
      <c r="M177" s="4"/>
      <c r="N177" s="4"/>
      <c r="O177" s="4"/>
      <c r="P177" s="4"/>
    </row>
    <row r="178">
      <c r="A178" s="4"/>
      <c r="B178" s="4"/>
      <c r="C178" s="4"/>
      <c r="D178" s="4"/>
      <c r="E178" s="4"/>
      <c r="F178" s="4"/>
      <c r="G178" s="4"/>
      <c r="H178" s="4"/>
      <c r="I178" s="4"/>
      <c r="J178" s="4"/>
      <c r="K178" s="4"/>
      <c r="L178" s="4"/>
      <c r="M178" s="4"/>
      <c r="N178" s="4"/>
      <c r="O178" s="4"/>
      <c r="P178" s="4"/>
    </row>
    <row r="179">
      <c r="A179" s="4"/>
      <c r="B179" s="4"/>
      <c r="C179" s="4"/>
      <c r="D179" s="4"/>
      <c r="E179" s="4"/>
      <c r="F179" s="4"/>
      <c r="G179" s="4"/>
      <c r="H179" s="4"/>
      <c r="I179" s="4"/>
      <c r="J179" s="4"/>
      <c r="K179" s="4"/>
      <c r="L179" s="4"/>
      <c r="M179" s="4"/>
      <c r="N179" s="4"/>
      <c r="O179" s="4"/>
      <c r="P179" s="4"/>
    </row>
    <row r="180">
      <c r="A180" s="4"/>
      <c r="B180" s="4"/>
      <c r="C180" s="4"/>
      <c r="D180" s="4"/>
      <c r="E180" s="4"/>
      <c r="F180" s="4"/>
      <c r="G180" s="4"/>
      <c r="H180" s="4"/>
      <c r="I180" s="4"/>
      <c r="J180" s="4"/>
      <c r="K180" s="4"/>
      <c r="L180" s="4"/>
      <c r="M180" s="4"/>
      <c r="N180" s="4"/>
      <c r="O180" s="4"/>
      <c r="P180" s="4"/>
    </row>
    <row r="181">
      <c r="A181" s="4"/>
      <c r="B181" s="4"/>
      <c r="C181" s="4"/>
      <c r="D181" s="4"/>
      <c r="E181" s="4"/>
      <c r="F181" s="4"/>
      <c r="G181" s="4"/>
      <c r="H181" s="4"/>
      <c r="I181" s="4"/>
      <c r="J181" s="4"/>
      <c r="K181" s="4"/>
      <c r="L181" s="4"/>
      <c r="M181" s="4"/>
      <c r="N181" s="4"/>
      <c r="O181" s="4"/>
      <c r="P181" s="4"/>
    </row>
    <row r="182">
      <c r="A182" s="4"/>
      <c r="B182" s="4"/>
      <c r="C182" s="4"/>
      <c r="D182" s="4"/>
      <c r="E182" s="4"/>
      <c r="F182" s="4"/>
      <c r="G182" s="4"/>
      <c r="H182" s="4"/>
      <c r="I182" s="4"/>
      <c r="J182" s="4"/>
      <c r="K182" s="4"/>
      <c r="L182" s="4"/>
      <c r="M182" s="4"/>
      <c r="N182" s="4"/>
      <c r="O182" s="4"/>
      <c r="P182" s="4"/>
    </row>
    <row r="183">
      <c r="A183" s="4"/>
      <c r="B183" s="4"/>
      <c r="C183" s="4"/>
      <c r="D183" s="4"/>
      <c r="E183" s="4"/>
      <c r="F183" s="4"/>
      <c r="G183" s="4"/>
      <c r="H183" s="4"/>
      <c r="I183" s="4"/>
      <c r="J183" s="4"/>
      <c r="K183" s="4"/>
      <c r="L183" s="4"/>
      <c r="M183" s="4"/>
      <c r="N183" s="4"/>
      <c r="O183" s="4"/>
      <c r="P183" s="4"/>
    </row>
    <row r="184">
      <c r="A184" s="4"/>
      <c r="B184" s="4"/>
      <c r="C184" s="4"/>
      <c r="D184" s="4"/>
      <c r="E184" s="4"/>
      <c r="F184" s="4"/>
      <c r="G184" s="4"/>
      <c r="H184" s="4"/>
      <c r="I184" s="4"/>
      <c r="J184" s="4"/>
      <c r="K184" s="4"/>
      <c r="L184" s="4"/>
      <c r="M184" s="4"/>
      <c r="N184" s="4"/>
      <c r="O184" s="4"/>
      <c r="P184" s="4"/>
    </row>
    <row r="185">
      <c r="A185" s="4"/>
      <c r="B185" s="4"/>
      <c r="C185" s="4"/>
      <c r="D185" s="4"/>
      <c r="E185" s="4"/>
      <c r="F185" s="4"/>
      <c r="G185" s="4"/>
      <c r="H185" s="4"/>
      <c r="I185" s="4"/>
      <c r="J185" s="4"/>
      <c r="K185" s="4"/>
      <c r="L185" s="4"/>
      <c r="M185" s="4"/>
      <c r="N185" s="4"/>
      <c r="O185" s="4"/>
      <c r="P185" s="4"/>
    </row>
    <row r="186">
      <c r="A186" s="4"/>
      <c r="B186" s="4"/>
      <c r="C186" s="4"/>
      <c r="D186" s="4"/>
      <c r="E186" s="4"/>
      <c r="F186" s="4"/>
      <c r="G186" s="4"/>
      <c r="H186" s="4"/>
      <c r="I186" s="4"/>
      <c r="J186" s="4"/>
      <c r="K186" s="4"/>
      <c r="L186" s="4"/>
      <c r="M186" s="4"/>
      <c r="N186" s="4"/>
      <c r="O186" s="4"/>
      <c r="P186" s="4"/>
    </row>
    <row r="187">
      <c r="A187" s="4"/>
      <c r="B187" s="4"/>
      <c r="C187" s="4"/>
      <c r="D187" s="4"/>
      <c r="E187" s="4"/>
      <c r="F187" s="4"/>
      <c r="G187" s="4"/>
      <c r="H187" s="4"/>
      <c r="I187" s="4"/>
      <c r="J187" s="4"/>
      <c r="K187" s="4"/>
      <c r="L187" s="4"/>
      <c r="M187" s="4"/>
      <c r="N187" s="4"/>
      <c r="O187" s="4"/>
      <c r="P187" s="4"/>
    </row>
    <row r="188">
      <c r="A188" s="4"/>
      <c r="B188" s="4"/>
      <c r="C188" s="4"/>
      <c r="D188" s="4"/>
      <c r="E188" s="4"/>
      <c r="F188" s="4"/>
      <c r="G188" s="4"/>
      <c r="H188" s="4"/>
      <c r="I188" s="4"/>
      <c r="J188" s="4"/>
      <c r="K188" s="4"/>
      <c r="L188" s="4"/>
      <c r="M188" s="4"/>
      <c r="N188" s="4"/>
      <c r="O188" s="4"/>
      <c r="P188" s="4"/>
    </row>
    <row r="189">
      <c r="A189" s="4"/>
      <c r="B189" s="4"/>
      <c r="C189" s="4"/>
      <c r="D189" s="4"/>
      <c r="E189" s="4"/>
      <c r="F189" s="4"/>
      <c r="G189" s="4"/>
      <c r="H189" s="4"/>
      <c r="I189" s="4"/>
      <c r="J189" s="4"/>
      <c r="K189" s="4"/>
      <c r="L189" s="4"/>
      <c r="M189" s="4"/>
      <c r="N189" s="4"/>
      <c r="O189" s="4"/>
      <c r="P189" s="4"/>
    </row>
    <row r="190">
      <c r="A190" s="4"/>
      <c r="B190" s="4"/>
      <c r="C190" s="4"/>
      <c r="D190" s="4"/>
      <c r="E190" s="4"/>
      <c r="F190" s="4"/>
      <c r="G190" s="4"/>
      <c r="H190" s="4"/>
      <c r="I190" s="4"/>
      <c r="J190" s="4"/>
      <c r="K190" s="4"/>
      <c r="L190" s="4"/>
      <c r="M190" s="4"/>
      <c r="N190" s="4"/>
      <c r="O190" s="4"/>
      <c r="P190" s="4"/>
    </row>
    <row r="191">
      <c r="A191" s="4"/>
      <c r="B191" s="4"/>
      <c r="C191" s="4"/>
      <c r="D191" s="4"/>
      <c r="E191" s="4"/>
      <c r="F191" s="4"/>
      <c r="G191" s="4"/>
      <c r="H191" s="4"/>
      <c r="I191" s="4"/>
      <c r="J191" s="4"/>
      <c r="K191" s="4"/>
      <c r="L191" s="4"/>
      <c r="M191" s="4"/>
      <c r="N191" s="4"/>
      <c r="O191" s="4"/>
      <c r="P191" s="4"/>
    </row>
    <row r="192">
      <c r="A192" s="4"/>
      <c r="B192" s="4"/>
      <c r="C192" s="4"/>
      <c r="D192" s="4"/>
      <c r="E192" s="4"/>
      <c r="F192" s="4"/>
      <c r="G192" s="4"/>
      <c r="H192" s="4"/>
      <c r="I192" s="4"/>
      <c r="J192" s="4"/>
      <c r="K192" s="4"/>
      <c r="L192" s="4"/>
      <c r="M192" s="4"/>
      <c r="N192" s="4"/>
      <c r="O192" s="4"/>
      <c r="P192" s="4"/>
    </row>
    <row r="193">
      <c r="A193" s="4"/>
      <c r="B193" s="4"/>
      <c r="C193" s="4"/>
      <c r="D193" s="4"/>
      <c r="E193" s="4"/>
      <c r="F193" s="4"/>
      <c r="G193" s="4"/>
      <c r="H193" s="4"/>
      <c r="I193" s="4"/>
      <c r="J193" s="4"/>
      <c r="K193" s="4"/>
      <c r="L193" s="4"/>
      <c r="M193" s="4"/>
      <c r="N193" s="4"/>
      <c r="O193" s="4"/>
      <c r="P193" s="4"/>
    </row>
    <row r="194">
      <c r="A194" s="4"/>
      <c r="B194" s="4"/>
      <c r="C194" s="4"/>
      <c r="D194" s="4"/>
      <c r="E194" s="4"/>
      <c r="F194" s="4"/>
      <c r="G194" s="4"/>
      <c r="H194" s="4"/>
      <c r="I194" s="4"/>
      <c r="J194" s="4"/>
      <c r="K194" s="4"/>
      <c r="L194" s="4"/>
      <c r="M194" s="4"/>
      <c r="N194" s="4"/>
      <c r="O194" s="4"/>
      <c r="P194" s="4"/>
    </row>
    <row r="195">
      <c r="A195" s="4"/>
      <c r="B195" s="4"/>
      <c r="C195" s="4"/>
      <c r="D195" s="4"/>
      <c r="E195" s="4"/>
      <c r="F195" s="4"/>
      <c r="G195" s="4"/>
      <c r="H195" s="4"/>
      <c r="I195" s="4"/>
      <c r="J195" s="4"/>
      <c r="K195" s="4"/>
      <c r="L195" s="4"/>
      <c r="M195" s="4"/>
      <c r="N195" s="4"/>
      <c r="O195" s="4"/>
      <c r="P195" s="4"/>
    </row>
    <row r="196">
      <c r="A196" s="4"/>
      <c r="B196" s="4"/>
      <c r="C196" s="4"/>
      <c r="D196" s="4"/>
      <c r="E196" s="4"/>
      <c r="F196" s="4"/>
      <c r="G196" s="4"/>
      <c r="H196" s="4"/>
      <c r="I196" s="4"/>
      <c r="J196" s="4"/>
      <c r="K196" s="4"/>
      <c r="L196" s="4"/>
      <c r="M196" s="4"/>
      <c r="N196" s="4"/>
      <c r="O196" s="4"/>
      <c r="P196" s="4"/>
    </row>
    <row r="197">
      <c r="A197" s="4"/>
      <c r="B197" s="4"/>
      <c r="C197" s="4"/>
      <c r="D197" s="4"/>
      <c r="E197" s="4"/>
      <c r="F197" s="4"/>
      <c r="G197" s="4"/>
      <c r="H197" s="4"/>
      <c r="I197" s="4"/>
      <c r="J197" s="4"/>
      <c r="K197" s="4"/>
      <c r="L197" s="4"/>
      <c r="M197" s="4"/>
      <c r="N197" s="4"/>
      <c r="O197" s="4"/>
      <c r="P197" s="4"/>
    </row>
    <row r="198">
      <c r="A198" s="4"/>
      <c r="B198" s="4"/>
      <c r="C198" s="4"/>
      <c r="D198" s="4"/>
      <c r="E198" s="4"/>
      <c r="F198" s="4"/>
      <c r="G198" s="4"/>
      <c r="H198" s="4"/>
      <c r="I198" s="4"/>
      <c r="J198" s="4"/>
      <c r="K198" s="4"/>
      <c r="L198" s="4"/>
      <c r="M198" s="4"/>
      <c r="N198" s="4"/>
      <c r="O198" s="4"/>
      <c r="P198" s="4"/>
    </row>
    <row r="199">
      <c r="A199" s="4"/>
      <c r="B199" s="4"/>
      <c r="C199" s="4"/>
      <c r="D199" s="4"/>
      <c r="E199" s="4"/>
      <c r="F199" s="4"/>
      <c r="G199" s="4"/>
      <c r="H199" s="4"/>
      <c r="I199" s="4"/>
      <c r="J199" s="4"/>
      <c r="K199" s="4"/>
      <c r="L199" s="4"/>
      <c r="M199" s="4"/>
      <c r="N199" s="4"/>
      <c r="O199" s="4"/>
      <c r="P199" s="4"/>
    </row>
    <row r="200">
      <c r="A200" s="4"/>
      <c r="B200" s="4"/>
      <c r="C200" s="4"/>
      <c r="D200" s="4"/>
      <c r="E200" s="4"/>
      <c r="F200" s="4"/>
      <c r="G200" s="4"/>
      <c r="H200" s="4"/>
      <c r="I200" s="4"/>
      <c r="J200" s="4"/>
      <c r="K200" s="4"/>
      <c r="L200" s="4"/>
      <c r="M200" s="4"/>
      <c r="N200" s="4"/>
      <c r="O200" s="4"/>
      <c r="P200" s="4"/>
    </row>
    <row r="201">
      <c r="A201" s="4"/>
      <c r="B201" s="4"/>
      <c r="C201" s="4"/>
      <c r="D201" s="4"/>
      <c r="E201" s="4"/>
      <c r="F201" s="4"/>
      <c r="G201" s="4"/>
      <c r="H201" s="4"/>
      <c r="I201" s="4"/>
      <c r="J201" s="4"/>
      <c r="K201" s="4"/>
      <c r="L201" s="4"/>
      <c r="M201" s="4"/>
      <c r="N201" s="4"/>
      <c r="O201" s="4"/>
      <c r="P201" s="4"/>
    </row>
    <row r="202">
      <c r="A202" s="4"/>
      <c r="B202" s="4"/>
      <c r="C202" s="4"/>
      <c r="D202" s="4"/>
      <c r="E202" s="4"/>
      <c r="F202" s="4"/>
      <c r="G202" s="4"/>
      <c r="H202" s="4"/>
      <c r="I202" s="4"/>
      <c r="J202" s="4"/>
      <c r="K202" s="4"/>
      <c r="L202" s="4"/>
      <c r="M202" s="4"/>
      <c r="N202" s="4"/>
      <c r="O202" s="4"/>
      <c r="P202" s="4"/>
    </row>
    <row r="203">
      <c r="A203" s="4"/>
      <c r="B203" s="4"/>
      <c r="C203" s="4"/>
      <c r="D203" s="4"/>
      <c r="E203" s="4"/>
      <c r="F203" s="4"/>
      <c r="G203" s="4"/>
      <c r="H203" s="4"/>
      <c r="I203" s="4"/>
      <c r="J203" s="4"/>
      <c r="K203" s="4"/>
      <c r="L203" s="4"/>
      <c r="M203" s="4"/>
      <c r="N203" s="4"/>
      <c r="O203" s="4"/>
      <c r="P203" s="4"/>
    </row>
    <row r="204">
      <c r="A204" s="4"/>
      <c r="B204" s="4"/>
      <c r="C204" s="4"/>
      <c r="D204" s="4"/>
      <c r="E204" s="4"/>
      <c r="F204" s="4"/>
      <c r="G204" s="4"/>
      <c r="H204" s="4"/>
      <c r="I204" s="4"/>
      <c r="J204" s="4"/>
      <c r="K204" s="4"/>
      <c r="L204" s="4"/>
      <c r="M204" s="4"/>
      <c r="N204" s="4"/>
      <c r="O204" s="4"/>
      <c r="P204" s="4"/>
    </row>
    <row r="205">
      <c r="A205" s="4"/>
      <c r="B205" s="4"/>
      <c r="C205" s="4"/>
      <c r="D205" s="4"/>
      <c r="E205" s="4"/>
      <c r="F205" s="4"/>
      <c r="G205" s="4"/>
      <c r="H205" s="4"/>
      <c r="I205" s="4"/>
      <c r="J205" s="4"/>
      <c r="K205" s="4"/>
      <c r="L205" s="4"/>
      <c r="M205" s="4"/>
      <c r="N205" s="4"/>
      <c r="O205" s="4"/>
      <c r="P205" s="4"/>
    </row>
    <row r="206">
      <c r="A206" s="4"/>
      <c r="B206" s="4"/>
      <c r="C206" s="4"/>
      <c r="D206" s="4"/>
      <c r="E206" s="4"/>
      <c r="F206" s="4"/>
      <c r="G206" s="4"/>
      <c r="H206" s="4"/>
      <c r="I206" s="4"/>
      <c r="J206" s="4"/>
      <c r="K206" s="4"/>
      <c r="L206" s="4"/>
      <c r="M206" s="4"/>
      <c r="N206" s="4"/>
      <c r="O206" s="4"/>
      <c r="P206" s="4"/>
    </row>
    <row r="207">
      <c r="A207" s="4"/>
      <c r="B207" s="4"/>
      <c r="C207" s="4"/>
      <c r="D207" s="4"/>
      <c r="E207" s="4"/>
      <c r="F207" s="4"/>
      <c r="G207" s="4"/>
      <c r="H207" s="4"/>
      <c r="I207" s="4"/>
      <c r="J207" s="4"/>
      <c r="K207" s="4"/>
      <c r="L207" s="4"/>
      <c r="M207" s="4"/>
      <c r="N207" s="4"/>
      <c r="O207" s="4"/>
      <c r="P207" s="4"/>
    </row>
    <row r="208">
      <c r="A208" s="4"/>
      <c r="B208" s="4"/>
      <c r="C208" s="4"/>
      <c r="D208" s="4"/>
      <c r="E208" s="4"/>
      <c r="F208" s="4"/>
      <c r="G208" s="4"/>
      <c r="H208" s="4"/>
      <c r="I208" s="4"/>
      <c r="J208" s="4"/>
      <c r="K208" s="4"/>
      <c r="L208" s="4"/>
      <c r="M208" s="4"/>
      <c r="N208" s="4"/>
      <c r="O208" s="4"/>
      <c r="P208" s="4"/>
    </row>
    <row r="209">
      <c r="A209" s="4"/>
      <c r="B209" s="4"/>
      <c r="C209" s="4"/>
      <c r="D209" s="4"/>
      <c r="E209" s="4"/>
      <c r="F209" s="4"/>
      <c r="G209" s="4"/>
      <c r="H209" s="4"/>
      <c r="I209" s="4"/>
      <c r="J209" s="4"/>
      <c r="K209" s="4"/>
      <c r="L209" s="4"/>
      <c r="M209" s="4"/>
      <c r="N209" s="4"/>
      <c r="O209" s="4"/>
      <c r="P209" s="4"/>
    </row>
    <row r="210">
      <c r="A210" s="4"/>
      <c r="B210" s="4"/>
      <c r="C210" s="4"/>
      <c r="D210" s="4"/>
      <c r="E210" s="4"/>
      <c r="F210" s="4"/>
      <c r="G210" s="4"/>
      <c r="H210" s="4"/>
      <c r="I210" s="4"/>
      <c r="J210" s="4"/>
      <c r="K210" s="4"/>
      <c r="L210" s="4"/>
      <c r="M210" s="4"/>
      <c r="N210" s="4"/>
      <c r="O210" s="4"/>
      <c r="P210" s="4"/>
    </row>
    <row r="211">
      <c r="A211" s="4"/>
      <c r="B211" s="4"/>
      <c r="C211" s="4"/>
      <c r="D211" s="4"/>
      <c r="E211" s="4"/>
      <c r="F211" s="4"/>
      <c r="G211" s="4"/>
      <c r="H211" s="4"/>
      <c r="I211" s="4"/>
      <c r="J211" s="4"/>
      <c r="K211" s="4"/>
      <c r="L211" s="4"/>
      <c r="M211" s="4"/>
      <c r="N211" s="4"/>
      <c r="O211" s="4"/>
      <c r="P211" s="4"/>
    </row>
    <row r="212">
      <c r="A212" s="4"/>
      <c r="B212" s="4"/>
      <c r="C212" s="4"/>
      <c r="D212" s="4"/>
      <c r="E212" s="4"/>
      <c r="F212" s="4"/>
      <c r="G212" s="4"/>
      <c r="H212" s="4"/>
      <c r="I212" s="4"/>
      <c r="J212" s="4"/>
      <c r="K212" s="4"/>
      <c r="L212" s="4"/>
      <c r="M212" s="4"/>
      <c r="N212" s="4"/>
      <c r="O212" s="4"/>
      <c r="P212" s="4"/>
    </row>
    <row r="213">
      <c r="A213" s="4"/>
      <c r="B213" s="4"/>
      <c r="C213" s="4"/>
      <c r="D213" s="4"/>
      <c r="E213" s="4"/>
      <c r="F213" s="4"/>
      <c r="G213" s="4"/>
      <c r="H213" s="4"/>
      <c r="I213" s="4"/>
      <c r="J213" s="4"/>
      <c r="K213" s="4"/>
      <c r="L213" s="4"/>
      <c r="M213" s="4"/>
      <c r="N213" s="4"/>
      <c r="O213" s="4"/>
      <c r="P213" s="4"/>
    </row>
    <row r="214">
      <c r="A214" s="4"/>
      <c r="B214" s="4"/>
      <c r="C214" s="4"/>
      <c r="D214" s="4"/>
      <c r="E214" s="4"/>
      <c r="F214" s="4"/>
      <c r="G214" s="4"/>
      <c r="H214" s="4"/>
      <c r="I214" s="4"/>
      <c r="J214" s="4"/>
      <c r="K214" s="4"/>
      <c r="L214" s="4"/>
      <c r="M214" s="4"/>
      <c r="N214" s="4"/>
      <c r="O214" s="4"/>
      <c r="P214" s="4"/>
    </row>
    <row r="215">
      <c r="A215" s="4"/>
      <c r="B215" s="4"/>
      <c r="C215" s="4"/>
      <c r="D215" s="4"/>
      <c r="E215" s="4"/>
      <c r="F215" s="4"/>
      <c r="G215" s="4"/>
      <c r="H215" s="4"/>
      <c r="I215" s="4"/>
      <c r="J215" s="4"/>
      <c r="K215" s="4"/>
      <c r="L215" s="4"/>
      <c r="M215" s="4"/>
      <c r="N215" s="4"/>
      <c r="O215" s="4"/>
      <c r="P215" s="4"/>
    </row>
    <row r="216">
      <c r="A216" s="4"/>
      <c r="B216" s="4"/>
      <c r="C216" s="4"/>
      <c r="D216" s="4"/>
      <c r="E216" s="4"/>
      <c r="F216" s="4"/>
      <c r="G216" s="4"/>
      <c r="H216" s="4"/>
      <c r="I216" s="4"/>
      <c r="J216" s="4"/>
      <c r="K216" s="4"/>
      <c r="L216" s="4"/>
      <c r="M216" s="4"/>
      <c r="N216" s="4"/>
      <c r="O216" s="4"/>
      <c r="P216" s="4"/>
    </row>
    <row r="217">
      <c r="A217" s="4"/>
      <c r="B217" s="4"/>
      <c r="C217" s="4"/>
      <c r="D217" s="4"/>
      <c r="E217" s="4"/>
      <c r="F217" s="4"/>
      <c r="G217" s="4"/>
      <c r="H217" s="4"/>
      <c r="I217" s="4"/>
      <c r="J217" s="4"/>
      <c r="K217" s="4"/>
      <c r="L217" s="4"/>
      <c r="M217" s="4"/>
      <c r="N217" s="4"/>
      <c r="O217" s="4"/>
      <c r="P217" s="4"/>
    </row>
    <row r="218">
      <c r="A218" s="4"/>
      <c r="B218" s="4"/>
      <c r="C218" s="4"/>
      <c r="D218" s="4"/>
      <c r="E218" s="4"/>
      <c r="F218" s="4"/>
      <c r="G218" s="4"/>
      <c r="H218" s="4"/>
      <c r="I218" s="4"/>
      <c r="J218" s="4"/>
      <c r="K218" s="4"/>
      <c r="L218" s="4"/>
      <c r="M218" s="4"/>
      <c r="N218" s="4"/>
      <c r="O218" s="4"/>
      <c r="P218" s="4"/>
    </row>
    <row r="219">
      <c r="A219" s="4"/>
      <c r="B219" s="4"/>
      <c r="C219" s="4"/>
      <c r="D219" s="4"/>
      <c r="E219" s="4"/>
      <c r="F219" s="4"/>
      <c r="G219" s="4"/>
      <c r="H219" s="4"/>
      <c r="I219" s="4"/>
      <c r="J219" s="4"/>
      <c r="K219" s="4"/>
      <c r="L219" s="4"/>
      <c r="M219" s="4"/>
      <c r="N219" s="4"/>
      <c r="O219" s="4"/>
      <c r="P219" s="4"/>
    </row>
    <row r="220">
      <c r="A220" s="4"/>
      <c r="B220" s="4"/>
      <c r="C220" s="4"/>
      <c r="D220" s="4"/>
      <c r="E220" s="4"/>
      <c r="F220" s="4"/>
      <c r="G220" s="4"/>
      <c r="H220" s="4"/>
      <c r="I220" s="4"/>
      <c r="J220" s="4"/>
      <c r="K220" s="4"/>
      <c r="L220" s="4"/>
      <c r="M220" s="4"/>
      <c r="N220" s="4"/>
      <c r="O220" s="4"/>
      <c r="P220" s="4"/>
    </row>
    <row r="221">
      <c r="A221" s="4"/>
      <c r="B221" s="4"/>
      <c r="C221" s="4"/>
      <c r="D221" s="4"/>
      <c r="E221" s="4"/>
      <c r="F221" s="4"/>
      <c r="G221" s="4"/>
      <c r="H221" s="4"/>
      <c r="I221" s="4"/>
      <c r="J221" s="4"/>
      <c r="K221" s="4"/>
      <c r="L221" s="4"/>
      <c r="M221" s="4"/>
      <c r="N221" s="4"/>
      <c r="O221" s="4"/>
      <c r="P221" s="4"/>
    </row>
    <row r="222">
      <c r="A222" s="4"/>
      <c r="B222" s="4"/>
      <c r="C222" s="4"/>
      <c r="D222" s="4"/>
      <c r="E222" s="4"/>
      <c r="F222" s="4"/>
      <c r="G222" s="4"/>
      <c r="H222" s="4"/>
      <c r="I222" s="4"/>
      <c r="J222" s="4"/>
      <c r="K222" s="4"/>
      <c r="L222" s="4"/>
      <c r="M222" s="4"/>
      <c r="N222" s="4"/>
      <c r="O222" s="4"/>
      <c r="P222" s="4"/>
    </row>
    <row r="223">
      <c r="A223" s="4"/>
      <c r="B223" s="4"/>
      <c r="C223" s="4"/>
      <c r="D223" s="4"/>
      <c r="E223" s="4"/>
      <c r="F223" s="4"/>
      <c r="G223" s="4"/>
      <c r="H223" s="4"/>
      <c r="I223" s="4"/>
      <c r="J223" s="4"/>
      <c r="K223" s="4"/>
      <c r="L223" s="4"/>
      <c r="M223" s="4"/>
      <c r="N223" s="4"/>
      <c r="O223" s="4"/>
      <c r="P223" s="4"/>
    </row>
    <row r="224">
      <c r="A224" s="4"/>
      <c r="B224" s="4"/>
      <c r="C224" s="4"/>
      <c r="D224" s="4"/>
      <c r="E224" s="4"/>
      <c r="F224" s="4"/>
      <c r="G224" s="4"/>
      <c r="H224" s="4"/>
      <c r="I224" s="4"/>
      <c r="J224" s="4"/>
      <c r="K224" s="4"/>
      <c r="L224" s="4"/>
      <c r="M224" s="4"/>
      <c r="N224" s="4"/>
      <c r="O224" s="4"/>
      <c r="P224" s="4"/>
    </row>
    <row r="225">
      <c r="A225" s="4"/>
      <c r="B225" s="4"/>
      <c r="C225" s="4"/>
      <c r="D225" s="4"/>
      <c r="E225" s="4"/>
      <c r="F225" s="4"/>
      <c r="G225" s="4"/>
      <c r="H225" s="4"/>
      <c r="I225" s="4"/>
      <c r="J225" s="4"/>
      <c r="K225" s="4"/>
      <c r="L225" s="4"/>
      <c r="M225" s="4"/>
      <c r="N225" s="4"/>
      <c r="O225" s="4"/>
      <c r="P225" s="4"/>
    </row>
    <row r="226">
      <c r="A226" s="4"/>
      <c r="B226" s="4"/>
      <c r="C226" s="4"/>
      <c r="D226" s="4"/>
      <c r="E226" s="4"/>
      <c r="F226" s="4"/>
      <c r="G226" s="4"/>
      <c r="H226" s="4"/>
      <c r="I226" s="4"/>
      <c r="J226" s="4"/>
      <c r="K226" s="4"/>
      <c r="L226" s="4"/>
      <c r="M226" s="4"/>
      <c r="N226" s="4"/>
      <c r="O226" s="4"/>
      <c r="P226" s="4"/>
    </row>
    <row r="227">
      <c r="A227" s="4"/>
      <c r="B227" s="4"/>
      <c r="C227" s="4"/>
      <c r="D227" s="4"/>
      <c r="E227" s="4"/>
      <c r="F227" s="4"/>
      <c r="G227" s="4"/>
      <c r="H227" s="4"/>
      <c r="I227" s="4"/>
      <c r="J227" s="4"/>
      <c r="K227" s="4"/>
      <c r="L227" s="4"/>
      <c r="M227" s="4"/>
      <c r="N227" s="4"/>
      <c r="O227" s="4"/>
      <c r="P227" s="4"/>
    </row>
    <row r="228">
      <c r="A228" s="4"/>
      <c r="B228" s="4"/>
      <c r="C228" s="4"/>
      <c r="D228" s="4"/>
      <c r="E228" s="4"/>
      <c r="F228" s="4"/>
      <c r="G228" s="4"/>
      <c r="H228" s="4"/>
      <c r="I228" s="4"/>
      <c r="J228" s="4"/>
      <c r="K228" s="4"/>
      <c r="L228" s="4"/>
      <c r="M228" s="4"/>
      <c r="N228" s="4"/>
      <c r="O228" s="4"/>
      <c r="P228" s="4"/>
    </row>
    <row r="229">
      <c r="A229" s="4"/>
      <c r="B229" s="4"/>
      <c r="C229" s="4"/>
      <c r="D229" s="4"/>
      <c r="E229" s="4"/>
      <c r="F229" s="4"/>
      <c r="G229" s="4"/>
      <c r="H229" s="4"/>
      <c r="I229" s="4"/>
      <c r="J229" s="4"/>
      <c r="K229" s="4"/>
      <c r="L229" s="4"/>
      <c r="M229" s="4"/>
      <c r="N229" s="4"/>
      <c r="O229" s="4"/>
      <c r="P229" s="4"/>
    </row>
    <row r="230">
      <c r="A230" s="4"/>
      <c r="B230" s="4"/>
      <c r="C230" s="4"/>
      <c r="D230" s="4"/>
      <c r="E230" s="4"/>
      <c r="F230" s="4"/>
      <c r="G230" s="4"/>
      <c r="H230" s="4"/>
      <c r="I230" s="4"/>
      <c r="J230" s="4"/>
      <c r="K230" s="4"/>
      <c r="L230" s="4"/>
      <c r="M230" s="4"/>
      <c r="N230" s="4"/>
      <c r="O230" s="4"/>
      <c r="P230" s="4"/>
    </row>
    <row r="231">
      <c r="A231" s="4"/>
      <c r="B231" s="4"/>
      <c r="C231" s="4"/>
      <c r="D231" s="4"/>
      <c r="E231" s="4"/>
      <c r="F231" s="4"/>
      <c r="G231" s="4"/>
      <c r="H231" s="4"/>
      <c r="I231" s="4"/>
      <c r="J231" s="4"/>
      <c r="K231" s="4"/>
      <c r="L231" s="4"/>
      <c r="M231" s="4"/>
      <c r="N231" s="4"/>
      <c r="O231" s="4"/>
      <c r="P231" s="4"/>
    </row>
    <row r="232">
      <c r="A232" s="4"/>
      <c r="B232" s="4"/>
      <c r="C232" s="4"/>
      <c r="D232" s="4"/>
      <c r="E232" s="4"/>
      <c r="F232" s="4"/>
      <c r="G232" s="4"/>
      <c r="H232" s="4"/>
      <c r="I232" s="4"/>
      <c r="J232" s="4"/>
      <c r="K232" s="4"/>
      <c r="L232" s="4"/>
      <c r="M232" s="4"/>
      <c r="N232" s="4"/>
      <c r="O232" s="4"/>
      <c r="P232" s="4"/>
    </row>
    <row r="233">
      <c r="A233" s="4"/>
      <c r="B233" s="4"/>
      <c r="C233" s="4"/>
      <c r="D233" s="4"/>
      <c r="E233" s="4"/>
      <c r="F233" s="4"/>
      <c r="G233" s="4"/>
      <c r="H233" s="4"/>
      <c r="I233" s="4"/>
      <c r="J233" s="4"/>
      <c r="K233" s="4"/>
      <c r="L233" s="4"/>
      <c r="M233" s="4"/>
      <c r="N233" s="4"/>
      <c r="O233" s="4"/>
      <c r="P233" s="4"/>
    </row>
    <row r="234">
      <c r="A234" s="4"/>
      <c r="B234" s="4"/>
      <c r="C234" s="4"/>
      <c r="D234" s="4"/>
      <c r="E234" s="4"/>
      <c r="F234" s="4"/>
      <c r="G234" s="4"/>
      <c r="H234" s="4"/>
      <c r="I234" s="4"/>
      <c r="J234" s="4"/>
      <c r="K234" s="4"/>
      <c r="L234" s="4"/>
      <c r="M234" s="4"/>
      <c r="N234" s="4"/>
      <c r="O234" s="4"/>
      <c r="P234" s="4"/>
    </row>
    <row r="235">
      <c r="A235" s="4"/>
      <c r="B235" s="4"/>
      <c r="C235" s="4"/>
      <c r="D235" s="4"/>
      <c r="E235" s="4"/>
      <c r="F235" s="4"/>
      <c r="G235" s="4"/>
      <c r="H235" s="4"/>
      <c r="I235" s="4"/>
      <c r="J235" s="4"/>
      <c r="K235" s="4"/>
      <c r="L235" s="4"/>
      <c r="M235" s="4"/>
      <c r="N235" s="4"/>
      <c r="O235" s="4"/>
      <c r="P235" s="4"/>
    </row>
    <row r="236">
      <c r="A236" s="4"/>
      <c r="B236" s="4"/>
      <c r="C236" s="4"/>
      <c r="D236" s="4"/>
      <c r="E236" s="4"/>
      <c r="F236" s="4"/>
      <c r="G236" s="4"/>
      <c r="H236" s="4"/>
      <c r="I236" s="4"/>
      <c r="J236" s="4"/>
      <c r="K236" s="4"/>
      <c r="L236" s="4"/>
      <c r="M236" s="4"/>
      <c r="N236" s="4"/>
      <c r="O236" s="4"/>
      <c r="P236" s="4"/>
    </row>
    <row r="237">
      <c r="A237" s="4"/>
      <c r="B237" s="4"/>
      <c r="C237" s="4"/>
      <c r="D237" s="4"/>
      <c r="E237" s="4"/>
      <c r="F237" s="4"/>
      <c r="G237" s="4"/>
      <c r="H237" s="4"/>
      <c r="I237" s="4"/>
      <c r="J237" s="4"/>
      <c r="K237" s="4"/>
      <c r="L237" s="4"/>
      <c r="M237" s="4"/>
      <c r="N237" s="4"/>
      <c r="O237" s="4"/>
      <c r="P237" s="4"/>
    </row>
    <row r="238">
      <c r="A238" s="4"/>
      <c r="B238" s="4"/>
      <c r="C238" s="4"/>
      <c r="D238" s="4"/>
      <c r="E238" s="4"/>
      <c r="F238" s="4"/>
      <c r="G238" s="4"/>
      <c r="H238" s="4"/>
      <c r="I238" s="4"/>
      <c r="J238" s="4"/>
      <c r="K238" s="4"/>
      <c r="L238" s="4"/>
      <c r="M238" s="4"/>
      <c r="N238" s="4"/>
      <c r="O238" s="4"/>
      <c r="P238" s="4"/>
    </row>
    <row r="239">
      <c r="A239" s="4"/>
      <c r="B239" s="4"/>
      <c r="C239" s="4"/>
      <c r="D239" s="4"/>
      <c r="E239" s="4"/>
      <c r="F239" s="4"/>
      <c r="G239" s="4"/>
      <c r="H239" s="4"/>
      <c r="I239" s="4"/>
      <c r="J239" s="4"/>
      <c r="K239" s="4"/>
      <c r="L239" s="4"/>
      <c r="M239" s="4"/>
      <c r="N239" s="4"/>
      <c r="O239" s="4"/>
      <c r="P239" s="4"/>
    </row>
    <row r="240">
      <c r="A240" s="4"/>
      <c r="B240" s="4"/>
      <c r="C240" s="4"/>
      <c r="D240" s="4"/>
      <c r="E240" s="4"/>
      <c r="F240" s="4"/>
      <c r="G240" s="4"/>
      <c r="H240" s="4"/>
      <c r="I240" s="4"/>
      <c r="J240" s="4"/>
      <c r="K240" s="4"/>
      <c r="L240" s="4"/>
      <c r="M240" s="4"/>
      <c r="N240" s="4"/>
      <c r="O240" s="4"/>
      <c r="P240" s="4"/>
    </row>
    <row r="241">
      <c r="A241" s="4"/>
      <c r="B241" s="4"/>
      <c r="C241" s="4"/>
      <c r="D241" s="4"/>
      <c r="E241" s="4"/>
      <c r="F241" s="4"/>
      <c r="G241" s="4"/>
      <c r="H241" s="4"/>
      <c r="I241" s="4"/>
      <c r="J241" s="4"/>
      <c r="K241" s="4"/>
      <c r="L241" s="4"/>
      <c r="M241" s="4"/>
      <c r="N241" s="4"/>
      <c r="O241" s="4"/>
      <c r="P241" s="4"/>
    </row>
    <row r="242">
      <c r="A242" s="4"/>
      <c r="B242" s="4"/>
      <c r="C242" s="4"/>
      <c r="D242" s="4"/>
      <c r="E242" s="4"/>
      <c r="F242" s="4"/>
      <c r="G242" s="4"/>
      <c r="H242" s="4"/>
      <c r="I242" s="4"/>
      <c r="J242" s="4"/>
      <c r="K242" s="4"/>
      <c r="L242" s="4"/>
      <c r="M242" s="4"/>
      <c r="N242" s="4"/>
      <c r="O242" s="4"/>
      <c r="P242" s="4"/>
    </row>
    <row r="243">
      <c r="A243" s="4"/>
      <c r="B243" s="4"/>
      <c r="C243" s="4"/>
      <c r="D243" s="4"/>
      <c r="E243" s="4"/>
      <c r="F243" s="4"/>
      <c r="G243" s="4"/>
      <c r="H243" s="4"/>
      <c r="I243" s="4"/>
      <c r="J243" s="4"/>
      <c r="K243" s="4"/>
      <c r="L243" s="4"/>
      <c r="M243" s="4"/>
      <c r="N243" s="4"/>
      <c r="O243" s="4"/>
      <c r="P243" s="4"/>
    </row>
    <row r="244">
      <c r="A244" s="4"/>
      <c r="B244" s="4"/>
      <c r="C244" s="4"/>
      <c r="D244" s="4"/>
      <c r="E244" s="4"/>
      <c r="F244" s="4"/>
      <c r="G244" s="4"/>
      <c r="H244" s="4"/>
      <c r="I244" s="4"/>
      <c r="J244" s="4"/>
      <c r="K244" s="4"/>
      <c r="L244" s="4"/>
      <c r="M244" s="4"/>
      <c r="N244" s="4"/>
      <c r="O244" s="4"/>
      <c r="P244" s="4"/>
    </row>
    <row r="245">
      <c r="A245" s="4"/>
      <c r="B245" s="4"/>
      <c r="C245" s="4"/>
      <c r="D245" s="4"/>
      <c r="E245" s="4"/>
      <c r="F245" s="4"/>
      <c r="G245" s="4"/>
      <c r="H245" s="4"/>
      <c r="I245" s="4"/>
      <c r="J245" s="4"/>
      <c r="K245" s="4"/>
      <c r="L245" s="4"/>
      <c r="M245" s="4"/>
      <c r="N245" s="4"/>
      <c r="O245" s="4"/>
      <c r="P245" s="4"/>
    </row>
    <row r="246">
      <c r="A246" s="4"/>
      <c r="B246" s="4"/>
      <c r="C246" s="4"/>
      <c r="D246" s="4"/>
      <c r="E246" s="4"/>
      <c r="F246" s="4"/>
      <c r="G246" s="4"/>
      <c r="H246" s="4"/>
      <c r="I246" s="4"/>
      <c r="J246" s="4"/>
      <c r="K246" s="4"/>
      <c r="L246" s="4"/>
      <c r="M246" s="4"/>
      <c r="N246" s="4"/>
      <c r="O246" s="4"/>
      <c r="P246" s="4"/>
    </row>
    <row r="247">
      <c r="A247" s="4"/>
      <c r="B247" s="4"/>
      <c r="C247" s="4"/>
      <c r="D247" s="4"/>
      <c r="E247" s="4"/>
      <c r="F247" s="4"/>
      <c r="G247" s="4"/>
      <c r="H247" s="4"/>
      <c r="I247" s="4"/>
      <c r="J247" s="4"/>
      <c r="K247" s="4"/>
      <c r="L247" s="4"/>
      <c r="M247" s="4"/>
      <c r="N247" s="4"/>
      <c r="O247" s="4"/>
      <c r="P247" s="4"/>
    </row>
    <row r="248">
      <c r="A248" s="4"/>
      <c r="B248" s="4"/>
      <c r="C248" s="4"/>
      <c r="D248" s="4"/>
      <c r="E248" s="4"/>
      <c r="F248" s="4"/>
      <c r="G248" s="4"/>
      <c r="H248" s="4"/>
      <c r="I248" s="4"/>
      <c r="J248" s="4"/>
      <c r="K248" s="4"/>
      <c r="L248" s="4"/>
      <c r="M248" s="4"/>
      <c r="N248" s="4"/>
      <c r="O248" s="4"/>
      <c r="P248" s="4"/>
    </row>
    <row r="249">
      <c r="A249" s="4"/>
      <c r="B249" s="4"/>
      <c r="C249" s="4"/>
      <c r="D249" s="4"/>
      <c r="E249" s="4"/>
      <c r="F249" s="4"/>
      <c r="G249" s="4"/>
      <c r="H249" s="4"/>
      <c r="I249" s="4"/>
      <c r="J249" s="4"/>
      <c r="K249" s="4"/>
      <c r="L249" s="4"/>
      <c r="M249" s="4"/>
      <c r="N249" s="4"/>
      <c r="O249" s="4"/>
      <c r="P249" s="4"/>
    </row>
    <row r="250">
      <c r="A250" s="4"/>
      <c r="B250" s="4"/>
      <c r="C250" s="4"/>
      <c r="D250" s="4"/>
      <c r="E250" s="4"/>
      <c r="F250" s="4"/>
      <c r="G250" s="4"/>
      <c r="H250" s="4"/>
      <c r="I250" s="4"/>
      <c r="J250" s="4"/>
      <c r="K250" s="4"/>
      <c r="L250" s="4"/>
      <c r="M250" s="4"/>
      <c r="N250" s="4"/>
      <c r="O250" s="4"/>
      <c r="P250" s="4"/>
    </row>
    <row r="251">
      <c r="A251" s="4"/>
      <c r="B251" s="4"/>
      <c r="C251" s="4"/>
      <c r="D251" s="4"/>
      <c r="E251" s="4"/>
      <c r="F251" s="4"/>
      <c r="G251" s="4"/>
      <c r="H251" s="4"/>
      <c r="I251" s="4"/>
      <c r="J251" s="4"/>
      <c r="K251" s="4"/>
      <c r="L251" s="4"/>
      <c r="M251" s="4"/>
      <c r="N251" s="4"/>
      <c r="O251" s="4"/>
      <c r="P251" s="4"/>
    </row>
    <row r="252">
      <c r="A252" s="4"/>
      <c r="B252" s="4"/>
      <c r="C252" s="4"/>
      <c r="D252" s="4"/>
      <c r="E252" s="4"/>
      <c r="F252" s="4"/>
      <c r="G252" s="4"/>
      <c r="H252" s="4"/>
      <c r="I252" s="4"/>
      <c r="J252" s="4"/>
      <c r="K252" s="4"/>
      <c r="L252" s="4"/>
      <c r="M252" s="4"/>
      <c r="N252" s="4"/>
      <c r="O252" s="4"/>
      <c r="P252" s="4"/>
    </row>
    <row r="253">
      <c r="A253" s="4"/>
      <c r="B253" s="4"/>
      <c r="C253" s="4"/>
      <c r="D253" s="4"/>
      <c r="E253" s="4"/>
      <c r="F253" s="4"/>
      <c r="G253" s="4"/>
      <c r="H253" s="4"/>
      <c r="I253" s="4"/>
      <c r="J253" s="4"/>
      <c r="K253" s="4"/>
      <c r="L253" s="4"/>
      <c r="M253" s="4"/>
      <c r="N253" s="4"/>
      <c r="O253" s="4"/>
      <c r="P253" s="4"/>
    </row>
    <row r="254">
      <c r="A254" s="4"/>
      <c r="B254" s="4"/>
      <c r="C254" s="4"/>
      <c r="D254" s="4"/>
      <c r="E254" s="4"/>
      <c r="F254" s="4"/>
      <c r="G254" s="4"/>
      <c r="H254" s="4"/>
      <c r="I254" s="4"/>
      <c r="J254" s="4"/>
      <c r="K254" s="4"/>
      <c r="L254" s="4"/>
      <c r="M254" s="4"/>
      <c r="N254" s="4"/>
      <c r="O254" s="4"/>
      <c r="P254" s="4"/>
    </row>
    <row r="255">
      <c r="A255" s="4"/>
      <c r="B255" s="4"/>
      <c r="C255" s="4"/>
      <c r="D255" s="4"/>
      <c r="E255" s="4"/>
      <c r="F255" s="4"/>
      <c r="G255" s="4"/>
      <c r="H255" s="4"/>
      <c r="I255" s="4"/>
      <c r="J255" s="4"/>
      <c r="K255" s="4"/>
      <c r="L255" s="4"/>
      <c r="M255" s="4"/>
      <c r="N255" s="4"/>
      <c r="O255" s="4"/>
      <c r="P255" s="4"/>
    </row>
    <row r="256">
      <c r="A256" s="4"/>
      <c r="B256" s="4"/>
      <c r="C256" s="4"/>
      <c r="D256" s="4"/>
      <c r="E256" s="4"/>
      <c r="F256" s="4"/>
      <c r="G256" s="4"/>
      <c r="H256" s="4"/>
      <c r="I256" s="4"/>
      <c r="J256" s="4"/>
      <c r="K256" s="4"/>
      <c r="L256" s="4"/>
      <c r="M256" s="4"/>
      <c r="N256" s="4"/>
      <c r="O256" s="4"/>
      <c r="P256" s="4"/>
    </row>
    <row r="257">
      <c r="A257" s="4"/>
      <c r="B257" s="4"/>
      <c r="C257" s="4"/>
      <c r="D257" s="4"/>
      <c r="E257" s="4"/>
      <c r="F257" s="4"/>
      <c r="G257" s="4"/>
      <c r="H257" s="4"/>
      <c r="I257" s="4"/>
      <c r="J257" s="4"/>
      <c r="K257" s="4"/>
      <c r="L257" s="4"/>
      <c r="M257" s="4"/>
      <c r="N257" s="4"/>
      <c r="O257" s="4"/>
      <c r="P257" s="4"/>
    </row>
    <row r="258">
      <c r="A258" s="4"/>
      <c r="B258" s="4"/>
      <c r="C258" s="4"/>
      <c r="D258" s="4"/>
      <c r="E258" s="4"/>
      <c r="F258" s="4"/>
      <c r="G258" s="4"/>
      <c r="H258" s="4"/>
      <c r="I258" s="4"/>
      <c r="J258" s="4"/>
      <c r="K258" s="4"/>
      <c r="L258" s="4"/>
      <c r="M258" s="4"/>
      <c r="N258" s="4"/>
      <c r="O258" s="4"/>
      <c r="P258" s="4"/>
    </row>
    <row r="259">
      <c r="A259" s="4"/>
      <c r="B259" s="4"/>
      <c r="C259" s="4"/>
      <c r="D259" s="4"/>
      <c r="E259" s="4"/>
      <c r="F259" s="4"/>
      <c r="G259" s="4"/>
      <c r="H259" s="4"/>
      <c r="I259" s="4"/>
      <c r="J259" s="4"/>
      <c r="K259" s="4"/>
      <c r="L259" s="4"/>
      <c r="M259" s="4"/>
      <c r="N259" s="4"/>
      <c r="O259" s="4"/>
      <c r="P259" s="4"/>
    </row>
    <row r="260">
      <c r="A260" s="4"/>
      <c r="B260" s="4"/>
      <c r="C260" s="4"/>
      <c r="D260" s="4"/>
      <c r="E260" s="4"/>
      <c r="F260" s="4"/>
      <c r="G260" s="4"/>
      <c r="H260" s="4"/>
      <c r="I260" s="4"/>
      <c r="J260" s="4"/>
      <c r="K260" s="4"/>
      <c r="L260" s="4"/>
      <c r="M260" s="4"/>
      <c r="N260" s="4"/>
      <c r="O260" s="4"/>
      <c r="P260" s="4"/>
    </row>
    <row r="261">
      <c r="A261" s="4"/>
      <c r="B261" s="4"/>
      <c r="C261" s="4"/>
      <c r="D261" s="4"/>
      <c r="E261" s="4"/>
      <c r="F261" s="4"/>
      <c r="G261" s="4"/>
      <c r="H261" s="4"/>
      <c r="I261" s="4"/>
      <c r="J261" s="4"/>
      <c r="K261" s="4"/>
      <c r="L261" s="4"/>
      <c r="M261" s="4"/>
      <c r="N261" s="4"/>
      <c r="O261" s="4"/>
      <c r="P261" s="4"/>
    </row>
    <row r="262">
      <c r="A262" s="4"/>
      <c r="B262" s="4"/>
      <c r="C262" s="4"/>
      <c r="D262" s="4"/>
      <c r="E262" s="4"/>
      <c r="F262" s="4"/>
      <c r="G262" s="4"/>
      <c r="H262" s="4"/>
      <c r="I262" s="4"/>
      <c r="J262" s="4"/>
      <c r="K262" s="4"/>
      <c r="L262" s="4"/>
      <c r="M262" s="4"/>
      <c r="N262" s="4"/>
      <c r="O262" s="4"/>
      <c r="P262" s="4"/>
    </row>
    <row r="263">
      <c r="A263" s="4"/>
      <c r="B263" s="4"/>
      <c r="C263" s="4"/>
      <c r="D263" s="4"/>
      <c r="E263" s="4"/>
      <c r="F263" s="4"/>
      <c r="G263" s="4"/>
      <c r="H263" s="4"/>
      <c r="I263" s="4"/>
      <c r="J263" s="4"/>
      <c r="K263" s="4"/>
      <c r="L263" s="4"/>
      <c r="M263" s="4"/>
      <c r="N263" s="4"/>
      <c r="O263" s="4"/>
      <c r="P263" s="4"/>
    </row>
    <row r="264">
      <c r="A264" s="4"/>
      <c r="B264" s="4"/>
      <c r="C264" s="4"/>
      <c r="D264" s="4"/>
      <c r="E264" s="4"/>
      <c r="F264" s="4"/>
      <c r="G264" s="4"/>
      <c r="H264" s="4"/>
      <c r="I264" s="4"/>
      <c r="J264" s="4"/>
      <c r="K264" s="4"/>
      <c r="L264" s="4"/>
      <c r="M264" s="4"/>
      <c r="N264" s="4"/>
      <c r="O264" s="4"/>
      <c r="P264" s="4"/>
    </row>
    <row r="265">
      <c r="A265" s="4"/>
      <c r="B265" s="4"/>
      <c r="C265" s="4"/>
      <c r="D265" s="4"/>
      <c r="E265" s="4"/>
      <c r="F265" s="4"/>
      <c r="G265" s="4"/>
      <c r="H265" s="4"/>
      <c r="I265" s="4"/>
      <c r="J265" s="4"/>
      <c r="K265" s="4"/>
      <c r="L265" s="4"/>
      <c r="M265" s="4"/>
      <c r="N265" s="4"/>
      <c r="O265" s="4"/>
      <c r="P265" s="4"/>
    </row>
    <row r="266">
      <c r="A266" s="4"/>
      <c r="B266" s="4"/>
      <c r="C266" s="4"/>
      <c r="D266" s="4"/>
      <c r="E266" s="4"/>
      <c r="F266" s="4"/>
      <c r="G266" s="4"/>
      <c r="H266" s="4"/>
      <c r="I266" s="4"/>
      <c r="J266" s="4"/>
      <c r="K266" s="4"/>
      <c r="L266" s="4"/>
      <c r="M266" s="4"/>
      <c r="N266" s="4"/>
      <c r="O266" s="4"/>
      <c r="P266" s="4"/>
    </row>
    <row r="267">
      <c r="A267" s="4"/>
      <c r="B267" s="4"/>
      <c r="C267" s="4"/>
      <c r="D267" s="4"/>
      <c r="E267" s="4"/>
      <c r="F267" s="4"/>
      <c r="G267" s="4"/>
      <c r="H267" s="4"/>
      <c r="I267" s="4"/>
      <c r="J267" s="4"/>
      <c r="K267" s="4"/>
      <c r="L267" s="4"/>
      <c r="M267" s="4"/>
      <c r="N267" s="4"/>
      <c r="O267" s="4"/>
      <c r="P267" s="4"/>
    </row>
    <row r="268">
      <c r="A268" s="4"/>
      <c r="B268" s="4"/>
      <c r="C268" s="4"/>
      <c r="D268" s="4"/>
      <c r="E268" s="4"/>
      <c r="F268" s="4"/>
      <c r="G268" s="4"/>
      <c r="H268" s="4"/>
      <c r="I268" s="4"/>
      <c r="J268" s="4"/>
      <c r="K268" s="4"/>
      <c r="L268" s="4"/>
      <c r="M268" s="4"/>
      <c r="N268" s="4"/>
      <c r="O268" s="4"/>
      <c r="P268" s="4"/>
    </row>
    <row r="269">
      <c r="A269" s="4"/>
      <c r="B269" s="4"/>
      <c r="C269" s="4"/>
      <c r="D269" s="4"/>
      <c r="E269" s="4"/>
      <c r="F269" s="4"/>
      <c r="G269" s="4"/>
      <c r="H269" s="4"/>
      <c r="I269" s="4"/>
      <c r="J269" s="4"/>
      <c r="K269" s="4"/>
      <c r="L269" s="4"/>
      <c r="M269" s="4"/>
      <c r="N269" s="4"/>
      <c r="O269" s="4"/>
      <c r="P269" s="4"/>
    </row>
    <row r="270">
      <c r="A270" s="4"/>
      <c r="B270" s="4"/>
      <c r="C270" s="4"/>
      <c r="D270" s="4"/>
      <c r="E270" s="4"/>
      <c r="F270" s="4"/>
      <c r="G270" s="4"/>
      <c r="H270" s="4"/>
      <c r="I270" s="4"/>
      <c r="J270" s="4"/>
      <c r="K270" s="4"/>
      <c r="L270" s="4"/>
      <c r="M270" s="4"/>
      <c r="N270" s="4"/>
      <c r="O270" s="4"/>
      <c r="P270" s="4"/>
    </row>
    <row r="271">
      <c r="A271" s="4"/>
      <c r="B271" s="4"/>
      <c r="C271" s="4"/>
      <c r="D271" s="4"/>
      <c r="E271" s="4"/>
      <c r="F271" s="4"/>
      <c r="G271" s="4"/>
      <c r="H271" s="4"/>
      <c r="I271" s="4"/>
      <c r="J271" s="4"/>
      <c r="K271" s="4"/>
      <c r="L271" s="4"/>
      <c r="M271" s="4"/>
      <c r="N271" s="4"/>
      <c r="O271" s="4"/>
      <c r="P271" s="4"/>
    </row>
    <row r="272">
      <c r="A272" s="4"/>
      <c r="B272" s="4"/>
      <c r="C272" s="4"/>
      <c r="D272" s="4"/>
      <c r="E272" s="4"/>
      <c r="F272" s="4"/>
      <c r="G272" s="4"/>
      <c r="H272" s="4"/>
      <c r="I272" s="4"/>
      <c r="J272" s="4"/>
      <c r="K272" s="4"/>
      <c r="L272" s="4"/>
      <c r="M272" s="4"/>
      <c r="N272" s="4"/>
      <c r="O272" s="4"/>
      <c r="P272" s="4"/>
    </row>
    <row r="273">
      <c r="A273" s="4"/>
      <c r="B273" s="4"/>
      <c r="C273" s="4"/>
      <c r="D273" s="4"/>
      <c r="E273" s="4"/>
      <c r="F273" s="4"/>
      <c r="G273" s="4"/>
      <c r="H273" s="4"/>
      <c r="I273" s="4"/>
      <c r="J273" s="4"/>
      <c r="K273" s="4"/>
      <c r="L273" s="4"/>
      <c r="M273" s="4"/>
      <c r="N273" s="4"/>
      <c r="O273" s="4"/>
      <c r="P273" s="4"/>
    </row>
    <row r="274">
      <c r="A274" s="4"/>
      <c r="B274" s="4"/>
      <c r="C274" s="4"/>
      <c r="D274" s="4"/>
      <c r="E274" s="4"/>
      <c r="F274" s="4"/>
      <c r="G274" s="4"/>
      <c r="H274" s="4"/>
      <c r="I274" s="4"/>
      <c r="J274" s="4"/>
      <c r="K274" s="4"/>
      <c r="L274" s="4"/>
      <c r="M274" s="4"/>
      <c r="N274" s="4"/>
      <c r="O274" s="4"/>
      <c r="P274" s="4"/>
    </row>
    <row r="275">
      <c r="A275" s="4"/>
      <c r="B275" s="4"/>
      <c r="C275" s="4"/>
      <c r="D275" s="4"/>
      <c r="E275" s="4"/>
      <c r="F275" s="4"/>
      <c r="G275" s="4"/>
      <c r="H275" s="4"/>
      <c r="I275" s="4"/>
      <c r="J275" s="4"/>
      <c r="K275" s="4"/>
      <c r="L275" s="4"/>
      <c r="M275" s="4"/>
      <c r="N275" s="4"/>
      <c r="O275" s="4"/>
      <c r="P275" s="4"/>
    </row>
    <row r="276">
      <c r="A276" s="4"/>
      <c r="B276" s="4"/>
      <c r="C276" s="4"/>
      <c r="D276" s="4"/>
      <c r="E276" s="4"/>
      <c r="F276" s="4"/>
      <c r="G276" s="4"/>
      <c r="H276" s="4"/>
      <c r="I276" s="4"/>
      <c r="J276" s="4"/>
      <c r="K276" s="4"/>
      <c r="L276" s="4"/>
      <c r="M276" s="4"/>
      <c r="N276" s="4"/>
      <c r="O276" s="4"/>
      <c r="P276" s="4"/>
    </row>
    <row r="277">
      <c r="A277" s="4"/>
      <c r="B277" s="4"/>
      <c r="C277" s="4"/>
      <c r="D277" s="4"/>
      <c r="E277" s="4"/>
      <c r="F277" s="4"/>
      <c r="G277" s="4"/>
      <c r="H277" s="4"/>
      <c r="I277" s="4"/>
      <c r="J277" s="4"/>
      <c r="K277" s="4"/>
      <c r="L277" s="4"/>
      <c r="M277" s="4"/>
      <c r="N277" s="4"/>
      <c r="O277" s="4"/>
      <c r="P277" s="4"/>
    </row>
    <row r="278">
      <c r="A278" s="4"/>
      <c r="B278" s="4"/>
      <c r="C278" s="4"/>
      <c r="D278" s="4"/>
      <c r="E278" s="4"/>
      <c r="F278" s="4"/>
      <c r="G278" s="4"/>
      <c r="H278" s="4"/>
      <c r="I278" s="4"/>
      <c r="J278" s="4"/>
      <c r="K278" s="4"/>
      <c r="L278" s="4"/>
      <c r="M278" s="4"/>
      <c r="N278" s="4"/>
      <c r="O278" s="4"/>
      <c r="P278" s="4"/>
    </row>
    <row r="279">
      <c r="A279" s="4"/>
      <c r="B279" s="4"/>
      <c r="C279" s="4"/>
      <c r="D279" s="4"/>
      <c r="E279" s="4"/>
      <c r="F279" s="4"/>
      <c r="G279" s="4"/>
      <c r="H279" s="4"/>
      <c r="I279" s="4"/>
      <c r="J279" s="4"/>
      <c r="K279" s="4"/>
      <c r="L279" s="4"/>
      <c r="M279" s="4"/>
      <c r="N279" s="4"/>
      <c r="O279" s="4"/>
      <c r="P279" s="4"/>
    </row>
    <row r="280">
      <c r="A280" s="4"/>
      <c r="B280" s="4"/>
      <c r="C280" s="4"/>
      <c r="D280" s="4"/>
      <c r="E280" s="4"/>
      <c r="F280" s="4"/>
      <c r="G280" s="4"/>
      <c r="H280" s="4"/>
      <c r="I280" s="4"/>
      <c r="J280" s="4"/>
      <c r="K280" s="4"/>
      <c r="L280" s="4"/>
      <c r="M280" s="4"/>
      <c r="N280" s="4"/>
      <c r="O280" s="4"/>
      <c r="P280" s="4"/>
    </row>
    <row r="281">
      <c r="A281" s="4"/>
      <c r="B281" s="4"/>
      <c r="C281" s="4"/>
      <c r="D281" s="4"/>
      <c r="E281" s="4"/>
      <c r="F281" s="4"/>
      <c r="G281" s="4"/>
      <c r="H281" s="4"/>
      <c r="I281" s="4"/>
      <c r="J281" s="4"/>
      <c r="K281" s="4"/>
      <c r="L281" s="4"/>
      <c r="M281" s="4"/>
      <c r="N281" s="4"/>
      <c r="O281" s="4"/>
      <c r="P281" s="4"/>
    </row>
    <row r="282">
      <c r="A282" s="4"/>
      <c r="B282" s="4"/>
      <c r="C282" s="4"/>
      <c r="D282" s="4"/>
      <c r="E282" s="4"/>
      <c r="F282" s="4"/>
      <c r="G282" s="4"/>
      <c r="H282" s="4"/>
      <c r="I282" s="4"/>
      <c r="J282" s="4"/>
      <c r="K282" s="4"/>
      <c r="L282" s="4"/>
      <c r="M282" s="4"/>
      <c r="N282" s="4"/>
      <c r="O282" s="4"/>
      <c r="P282" s="4"/>
    </row>
    <row r="283">
      <c r="A283" s="4"/>
      <c r="B283" s="4"/>
      <c r="C283" s="4"/>
      <c r="D283" s="4"/>
      <c r="E283" s="4"/>
      <c r="F283" s="4"/>
      <c r="G283" s="4"/>
      <c r="H283" s="4"/>
      <c r="I283" s="4"/>
      <c r="J283" s="4"/>
      <c r="K283" s="4"/>
      <c r="L283" s="4"/>
      <c r="M283" s="4"/>
      <c r="N283" s="4"/>
      <c r="O283" s="4"/>
      <c r="P283" s="4"/>
    </row>
    <row r="284">
      <c r="A284" s="4"/>
      <c r="B284" s="4"/>
      <c r="C284" s="4"/>
      <c r="D284" s="4"/>
      <c r="E284" s="4"/>
      <c r="F284" s="4"/>
      <c r="G284" s="4"/>
      <c r="H284" s="4"/>
      <c r="I284" s="4"/>
      <c r="J284" s="4"/>
      <c r="K284" s="4"/>
      <c r="L284" s="4"/>
      <c r="M284" s="4"/>
      <c r="N284" s="4"/>
      <c r="O284" s="4"/>
      <c r="P284" s="4"/>
    </row>
    <row r="285">
      <c r="A285" s="4"/>
      <c r="B285" s="4"/>
      <c r="C285" s="4"/>
      <c r="D285" s="4"/>
      <c r="E285" s="4"/>
      <c r="F285" s="4"/>
      <c r="G285" s="4"/>
      <c r="H285" s="4"/>
      <c r="I285" s="4"/>
      <c r="J285" s="4"/>
      <c r="K285" s="4"/>
      <c r="L285" s="4"/>
      <c r="M285" s="4"/>
      <c r="N285" s="4"/>
      <c r="O285" s="4"/>
      <c r="P285" s="4"/>
    </row>
    <row r="286">
      <c r="A286" s="4"/>
      <c r="B286" s="4"/>
      <c r="C286" s="4"/>
      <c r="D286" s="4"/>
      <c r="E286" s="4"/>
      <c r="F286" s="4"/>
      <c r="G286" s="4"/>
      <c r="H286" s="4"/>
      <c r="I286" s="4"/>
      <c r="J286" s="4"/>
      <c r="K286" s="4"/>
      <c r="L286" s="4"/>
      <c r="M286" s="4"/>
      <c r="N286" s="4"/>
      <c r="O286" s="4"/>
      <c r="P286" s="4"/>
    </row>
    <row r="287">
      <c r="A287" s="4"/>
      <c r="B287" s="4"/>
      <c r="C287" s="4"/>
      <c r="D287" s="4"/>
      <c r="E287" s="4"/>
      <c r="F287" s="4"/>
      <c r="G287" s="4"/>
      <c r="H287" s="4"/>
      <c r="I287" s="4"/>
      <c r="J287" s="4"/>
      <c r="K287" s="4"/>
      <c r="L287" s="4"/>
      <c r="M287" s="4"/>
      <c r="N287" s="4"/>
      <c r="O287" s="4"/>
      <c r="P287" s="4"/>
    </row>
    <row r="288">
      <c r="A288" s="4"/>
      <c r="B288" s="4"/>
      <c r="C288" s="4"/>
      <c r="D288" s="4"/>
      <c r="E288" s="4"/>
      <c r="F288" s="4"/>
      <c r="G288" s="4"/>
      <c r="H288" s="4"/>
      <c r="I288" s="4"/>
      <c r="J288" s="4"/>
      <c r="K288" s="4"/>
      <c r="L288" s="4"/>
      <c r="M288" s="4"/>
      <c r="N288" s="4"/>
      <c r="O288" s="4"/>
      <c r="P288" s="4"/>
    </row>
    <row r="289">
      <c r="A289" s="4"/>
      <c r="B289" s="4"/>
      <c r="C289" s="4"/>
      <c r="D289" s="4"/>
      <c r="E289" s="4"/>
      <c r="F289" s="4"/>
      <c r="G289" s="4"/>
      <c r="H289" s="4"/>
      <c r="I289" s="4"/>
      <c r="J289" s="4"/>
      <c r="K289" s="4"/>
      <c r="L289" s="4"/>
      <c r="M289" s="4"/>
      <c r="N289" s="4"/>
      <c r="O289" s="4"/>
      <c r="P289" s="4"/>
    </row>
    <row r="290">
      <c r="A290" s="4"/>
      <c r="B290" s="4"/>
      <c r="C290" s="4"/>
      <c r="D290" s="4"/>
      <c r="E290" s="4"/>
      <c r="F290" s="4"/>
      <c r="G290" s="4"/>
      <c r="H290" s="4"/>
      <c r="I290" s="4"/>
      <c r="J290" s="4"/>
      <c r="K290" s="4"/>
      <c r="L290" s="4"/>
      <c r="M290" s="4"/>
      <c r="N290" s="4"/>
      <c r="O290" s="4"/>
      <c r="P290" s="4"/>
    </row>
    <row r="291">
      <c r="A291" s="4"/>
      <c r="B291" s="4"/>
      <c r="C291" s="4"/>
      <c r="D291" s="4"/>
      <c r="E291" s="4"/>
      <c r="F291" s="4"/>
      <c r="G291" s="4"/>
      <c r="H291" s="4"/>
      <c r="I291" s="4"/>
      <c r="J291" s="4"/>
      <c r="K291" s="4"/>
      <c r="L291" s="4"/>
      <c r="M291" s="4"/>
      <c r="N291" s="4"/>
      <c r="O291" s="4"/>
      <c r="P291" s="4"/>
    </row>
    <row r="292">
      <c r="A292" s="4"/>
      <c r="B292" s="4"/>
      <c r="C292" s="4"/>
      <c r="D292" s="4"/>
      <c r="E292" s="4"/>
      <c r="F292" s="4"/>
      <c r="G292" s="4"/>
      <c r="H292" s="4"/>
      <c r="I292" s="4"/>
      <c r="J292" s="4"/>
      <c r="K292" s="4"/>
      <c r="L292" s="4"/>
      <c r="M292" s="4"/>
      <c r="N292" s="4"/>
      <c r="O292" s="4"/>
      <c r="P292" s="4"/>
    </row>
    <row r="293">
      <c r="A293" s="4"/>
      <c r="B293" s="4"/>
      <c r="C293" s="4"/>
      <c r="D293" s="4"/>
      <c r="E293" s="4"/>
      <c r="F293" s="4"/>
      <c r="G293" s="4"/>
      <c r="H293" s="4"/>
      <c r="I293" s="4"/>
      <c r="J293" s="4"/>
      <c r="K293" s="4"/>
      <c r="L293" s="4"/>
      <c r="M293" s="4"/>
      <c r="N293" s="4"/>
      <c r="O293" s="4"/>
      <c r="P293" s="4"/>
    </row>
    <row r="294">
      <c r="A294" s="4"/>
      <c r="B294" s="4"/>
      <c r="C294" s="4"/>
      <c r="D294" s="4"/>
      <c r="E294" s="4"/>
      <c r="F294" s="4"/>
      <c r="G294" s="4"/>
      <c r="H294" s="4"/>
      <c r="I294" s="4"/>
      <c r="J294" s="4"/>
      <c r="K294" s="4"/>
      <c r="L294" s="4"/>
      <c r="M294" s="4"/>
      <c r="N294" s="4"/>
      <c r="O294" s="4"/>
      <c r="P294" s="4"/>
    </row>
    <row r="295">
      <c r="A295" s="4"/>
      <c r="B295" s="4"/>
      <c r="C295" s="4"/>
      <c r="D295" s="4"/>
      <c r="E295" s="4"/>
      <c r="F295" s="4"/>
      <c r="G295" s="4"/>
      <c r="H295" s="4"/>
      <c r="I295" s="4"/>
      <c r="J295" s="4"/>
      <c r="K295" s="4"/>
      <c r="L295" s="4"/>
      <c r="M295" s="4"/>
      <c r="N295" s="4"/>
      <c r="O295" s="4"/>
      <c r="P295" s="4"/>
    </row>
    <row r="296">
      <c r="A296" s="4"/>
      <c r="B296" s="4"/>
      <c r="C296" s="4"/>
      <c r="D296" s="4"/>
      <c r="E296" s="4"/>
      <c r="F296" s="4"/>
      <c r="G296" s="4"/>
      <c r="H296" s="4"/>
      <c r="I296" s="4"/>
      <c r="J296" s="4"/>
      <c r="K296" s="4"/>
      <c r="L296" s="4"/>
      <c r="M296" s="4"/>
      <c r="N296" s="4"/>
      <c r="O296" s="4"/>
      <c r="P296" s="4"/>
    </row>
    <row r="297">
      <c r="A297" s="4"/>
      <c r="B297" s="4"/>
      <c r="C297" s="4"/>
      <c r="D297" s="4"/>
      <c r="E297" s="4"/>
      <c r="F297" s="4"/>
      <c r="G297" s="4"/>
      <c r="H297" s="4"/>
      <c r="I297" s="4"/>
      <c r="J297" s="4"/>
      <c r="K297" s="4"/>
      <c r="L297" s="4"/>
      <c r="M297" s="4"/>
      <c r="N297" s="4"/>
      <c r="O297" s="4"/>
      <c r="P297" s="4"/>
    </row>
    <row r="298">
      <c r="A298" s="4"/>
      <c r="B298" s="4"/>
      <c r="C298" s="4"/>
      <c r="D298" s="4"/>
      <c r="E298" s="4"/>
      <c r="F298" s="4"/>
      <c r="G298" s="4"/>
      <c r="H298" s="4"/>
      <c r="I298" s="4"/>
      <c r="J298" s="4"/>
      <c r="K298" s="4"/>
      <c r="L298" s="4"/>
      <c r="M298" s="4"/>
      <c r="N298" s="4"/>
      <c r="O298" s="4"/>
      <c r="P298" s="4"/>
    </row>
    <row r="299">
      <c r="A299" s="4"/>
      <c r="B299" s="4"/>
      <c r="C299" s="4"/>
      <c r="D299" s="4"/>
      <c r="E299" s="4"/>
      <c r="F299" s="4"/>
      <c r="G299" s="4"/>
      <c r="H299" s="4"/>
      <c r="I299" s="4"/>
      <c r="J299" s="4"/>
      <c r="K299" s="4"/>
      <c r="L299" s="4"/>
      <c r="M299" s="4"/>
      <c r="N299" s="4"/>
      <c r="O299" s="4"/>
      <c r="P299" s="4"/>
    </row>
    <row r="300">
      <c r="A300" s="4"/>
      <c r="B300" s="4"/>
      <c r="C300" s="4"/>
      <c r="D300" s="4"/>
      <c r="E300" s="4"/>
      <c r="F300" s="4"/>
      <c r="G300" s="4"/>
      <c r="H300" s="4"/>
      <c r="I300" s="4"/>
      <c r="J300" s="4"/>
      <c r="K300" s="4"/>
      <c r="L300" s="4"/>
      <c r="M300" s="4"/>
      <c r="N300" s="4"/>
      <c r="O300" s="4"/>
      <c r="P300" s="4"/>
    </row>
    <row r="301">
      <c r="A301" s="4"/>
      <c r="B301" s="4"/>
      <c r="C301" s="4"/>
      <c r="D301" s="4"/>
      <c r="E301" s="4"/>
      <c r="F301" s="4"/>
      <c r="G301" s="4"/>
      <c r="H301" s="4"/>
      <c r="I301" s="4"/>
      <c r="J301" s="4"/>
      <c r="K301" s="4"/>
      <c r="L301" s="4"/>
      <c r="M301" s="4"/>
      <c r="N301" s="4"/>
      <c r="O301" s="4"/>
      <c r="P301" s="4"/>
    </row>
    <row r="302">
      <c r="A302" s="4"/>
      <c r="B302" s="4"/>
      <c r="C302" s="4"/>
      <c r="D302" s="4"/>
      <c r="E302" s="4"/>
      <c r="F302" s="4"/>
      <c r="G302" s="4"/>
      <c r="H302" s="4"/>
      <c r="I302" s="4"/>
      <c r="J302" s="4"/>
      <c r="K302" s="4"/>
      <c r="L302" s="4"/>
      <c r="M302" s="4"/>
      <c r="N302" s="4"/>
      <c r="O302" s="4"/>
      <c r="P302" s="4"/>
    </row>
    <row r="303">
      <c r="A303" s="4"/>
      <c r="B303" s="4"/>
      <c r="C303" s="4"/>
      <c r="D303" s="4"/>
      <c r="E303" s="4"/>
      <c r="F303" s="4"/>
      <c r="G303" s="4"/>
      <c r="H303" s="4"/>
      <c r="I303" s="4"/>
      <c r="J303" s="4"/>
      <c r="K303" s="4"/>
      <c r="L303" s="4"/>
      <c r="M303" s="4"/>
      <c r="N303" s="4"/>
      <c r="O303" s="4"/>
      <c r="P303" s="4"/>
    </row>
    <row r="304">
      <c r="A304" s="4"/>
      <c r="B304" s="4"/>
      <c r="C304" s="4"/>
      <c r="D304" s="4"/>
      <c r="E304" s="4"/>
      <c r="F304" s="4"/>
      <c r="G304" s="4"/>
      <c r="H304" s="4"/>
      <c r="I304" s="4"/>
      <c r="J304" s="4"/>
      <c r="K304" s="4"/>
      <c r="L304" s="4"/>
      <c r="M304" s="4"/>
      <c r="N304" s="4"/>
      <c r="O304" s="4"/>
      <c r="P304" s="4"/>
    </row>
    <row r="305">
      <c r="A305" s="4"/>
      <c r="B305" s="4"/>
      <c r="C305" s="4"/>
      <c r="D305" s="4"/>
      <c r="E305" s="4"/>
      <c r="F305" s="4"/>
      <c r="G305" s="4"/>
      <c r="H305" s="4"/>
      <c r="I305" s="4"/>
      <c r="J305" s="4"/>
      <c r="K305" s="4"/>
      <c r="L305" s="4"/>
      <c r="M305" s="4"/>
      <c r="N305" s="4"/>
      <c r="O305" s="4"/>
      <c r="P305" s="4"/>
    </row>
    <row r="306">
      <c r="A306" s="4"/>
      <c r="B306" s="4"/>
      <c r="C306" s="4"/>
      <c r="D306" s="4"/>
      <c r="E306" s="4"/>
      <c r="F306" s="4"/>
      <c r="G306" s="4"/>
      <c r="H306" s="4"/>
      <c r="I306" s="4"/>
      <c r="J306" s="4"/>
      <c r="K306" s="4"/>
      <c r="L306" s="4"/>
      <c r="M306" s="4"/>
      <c r="N306" s="4"/>
      <c r="O306" s="4"/>
      <c r="P306" s="4"/>
    </row>
    <row r="307">
      <c r="A307" s="4"/>
      <c r="B307" s="4"/>
      <c r="C307" s="4"/>
      <c r="D307" s="4"/>
      <c r="E307" s="4"/>
      <c r="F307" s="4"/>
      <c r="G307" s="4"/>
      <c r="H307" s="4"/>
      <c r="I307" s="4"/>
      <c r="J307" s="4"/>
      <c r="K307" s="4"/>
      <c r="L307" s="4"/>
      <c r="M307" s="4"/>
      <c r="N307" s="4"/>
      <c r="O307" s="4"/>
      <c r="P307" s="4"/>
    </row>
    <row r="308">
      <c r="A308" s="4"/>
      <c r="B308" s="4"/>
      <c r="C308" s="4"/>
      <c r="D308" s="4"/>
      <c r="E308" s="4"/>
      <c r="F308" s="4"/>
      <c r="G308" s="4"/>
      <c r="H308" s="4"/>
      <c r="I308" s="4"/>
      <c r="J308" s="4"/>
      <c r="K308" s="4"/>
      <c r="L308" s="4"/>
      <c r="M308" s="4"/>
      <c r="N308" s="4"/>
      <c r="O308" s="4"/>
      <c r="P308" s="4"/>
    </row>
    <row r="309">
      <c r="A309" s="4"/>
      <c r="B309" s="4"/>
      <c r="C309" s="4"/>
      <c r="D309" s="4"/>
      <c r="E309" s="4"/>
      <c r="F309" s="4"/>
      <c r="G309" s="4"/>
      <c r="H309" s="4"/>
      <c r="I309" s="4"/>
      <c r="J309" s="4"/>
      <c r="K309" s="4"/>
      <c r="L309" s="4"/>
      <c r="M309" s="4"/>
      <c r="N309" s="4"/>
      <c r="O309" s="4"/>
      <c r="P309" s="4"/>
    </row>
    <row r="310">
      <c r="A310" s="4"/>
      <c r="B310" s="4"/>
      <c r="C310" s="4"/>
      <c r="D310" s="4"/>
      <c r="E310" s="4"/>
      <c r="F310" s="4"/>
      <c r="G310" s="4"/>
      <c r="H310" s="4"/>
      <c r="I310" s="4"/>
      <c r="J310" s="4"/>
      <c r="K310" s="4"/>
      <c r="L310" s="4"/>
      <c r="M310" s="4"/>
      <c r="N310" s="4"/>
      <c r="O310" s="4"/>
      <c r="P310" s="4"/>
    </row>
    <row r="311">
      <c r="A311" s="4"/>
      <c r="B311" s="4"/>
      <c r="C311" s="4"/>
      <c r="D311" s="4"/>
      <c r="E311" s="4"/>
      <c r="F311" s="4"/>
      <c r="G311" s="4"/>
      <c r="H311" s="4"/>
      <c r="I311" s="4"/>
      <c r="J311" s="4"/>
      <c r="K311" s="4"/>
      <c r="L311" s="4"/>
      <c r="M311" s="4"/>
      <c r="N311" s="4"/>
      <c r="O311" s="4"/>
      <c r="P311" s="4"/>
    </row>
    <row r="312">
      <c r="A312" s="4"/>
      <c r="B312" s="4"/>
      <c r="C312" s="4"/>
      <c r="D312" s="4"/>
      <c r="E312" s="4"/>
      <c r="F312" s="4"/>
      <c r="G312" s="4"/>
      <c r="H312" s="4"/>
      <c r="I312" s="4"/>
      <c r="J312" s="4"/>
      <c r="K312" s="4"/>
      <c r="L312" s="4"/>
      <c r="M312" s="4"/>
      <c r="N312" s="4"/>
      <c r="O312" s="4"/>
      <c r="P312" s="4"/>
    </row>
    <row r="313">
      <c r="A313" s="4"/>
      <c r="B313" s="4"/>
      <c r="C313" s="4"/>
      <c r="D313" s="4"/>
      <c r="E313" s="4"/>
      <c r="F313" s="4"/>
      <c r="G313" s="4"/>
      <c r="H313" s="4"/>
      <c r="I313" s="4"/>
      <c r="J313" s="4"/>
      <c r="K313" s="4"/>
      <c r="L313" s="4"/>
      <c r="M313" s="4"/>
      <c r="N313" s="4"/>
      <c r="O313" s="4"/>
      <c r="P313" s="4"/>
    </row>
    <row r="314">
      <c r="A314" s="4"/>
      <c r="B314" s="4"/>
      <c r="C314" s="4"/>
      <c r="D314" s="4"/>
      <c r="E314" s="4"/>
      <c r="F314" s="4"/>
      <c r="G314" s="4"/>
      <c r="H314" s="4"/>
      <c r="I314" s="4"/>
      <c r="J314" s="4"/>
      <c r="K314" s="4"/>
      <c r="L314" s="4"/>
      <c r="M314" s="4"/>
      <c r="N314" s="4"/>
      <c r="O314" s="4"/>
      <c r="P314" s="4"/>
    </row>
    <row r="315">
      <c r="A315" s="4"/>
      <c r="B315" s="4"/>
      <c r="C315" s="4"/>
      <c r="D315" s="4"/>
      <c r="E315" s="4"/>
      <c r="F315" s="4"/>
      <c r="G315" s="4"/>
      <c r="H315" s="4"/>
      <c r="I315" s="4"/>
      <c r="J315" s="4"/>
      <c r="K315" s="4"/>
      <c r="L315" s="4"/>
      <c r="M315" s="4"/>
      <c r="N315" s="4"/>
      <c r="O315" s="4"/>
      <c r="P315" s="4"/>
    </row>
    <row r="316">
      <c r="A316" s="4"/>
      <c r="B316" s="4"/>
      <c r="C316" s="4"/>
      <c r="D316" s="4"/>
      <c r="E316" s="4"/>
      <c r="F316" s="4"/>
      <c r="G316" s="4"/>
      <c r="H316" s="4"/>
      <c r="I316" s="4"/>
      <c r="J316" s="4"/>
      <c r="K316" s="4"/>
      <c r="L316" s="4"/>
      <c r="M316" s="4"/>
      <c r="N316" s="4"/>
      <c r="O316" s="4"/>
      <c r="P316" s="4"/>
    </row>
    <row r="317">
      <c r="A317" s="4"/>
      <c r="B317" s="4"/>
      <c r="C317" s="4"/>
      <c r="D317" s="4"/>
      <c r="E317" s="4"/>
      <c r="F317" s="4"/>
      <c r="G317" s="4"/>
      <c r="H317" s="4"/>
      <c r="I317" s="4"/>
      <c r="J317" s="4"/>
      <c r="K317" s="4"/>
      <c r="L317" s="4"/>
      <c r="M317" s="4"/>
      <c r="N317" s="4"/>
      <c r="O317" s="4"/>
      <c r="P317" s="4"/>
    </row>
    <row r="318">
      <c r="A318" s="4"/>
      <c r="B318" s="4"/>
      <c r="C318" s="4"/>
      <c r="D318" s="4"/>
      <c r="E318" s="4"/>
      <c r="F318" s="4"/>
      <c r="G318" s="4"/>
      <c r="H318" s="4"/>
      <c r="I318" s="4"/>
      <c r="J318" s="4"/>
      <c r="K318" s="4"/>
      <c r="L318" s="4"/>
      <c r="M318" s="4"/>
      <c r="N318" s="4"/>
      <c r="O318" s="4"/>
      <c r="P318" s="4"/>
    </row>
    <row r="319">
      <c r="A319" s="4"/>
      <c r="B319" s="4"/>
      <c r="C319" s="4"/>
      <c r="D319" s="4"/>
      <c r="E319" s="4"/>
      <c r="F319" s="4"/>
      <c r="G319" s="4"/>
      <c r="H319" s="4"/>
      <c r="I319" s="4"/>
      <c r="J319" s="4"/>
      <c r="K319" s="4"/>
      <c r="L319" s="4"/>
      <c r="M319" s="4"/>
      <c r="N319" s="4"/>
      <c r="O319" s="4"/>
      <c r="P319" s="4"/>
    </row>
    <row r="320">
      <c r="A320" s="4"/>
      <c r="B320" s="4"/>
      <c r="C320" s="4"/>
      <c r="D320" s="4"/>
      <c r="E320" s="4"/>
      <c r="F320" s="4"/>
      <c r="G320" s="4"/>
      <c r="H320" s="4"/>
      <c r="I320" s="4"/>
      <c r="J320" s="4"/>
      <c r="K320" s="4"/>
      <c r="L320" s="4"/>
      <c r="M320" s="4"/>
      <c r="N320" s="4"/>
      <c r="O320" s="4"/>
      <c r="P320" s="4"/>
    </row>
    <row r="321">
      <c r="A321" s="4"/>
      <c r="B321" s="4"/>
      <c r="C321" s="4"/>
      <c r="D321" s="4"/>
      <c r="E321" s="4"/>
      <c r="F321" s="4"/>
      <c r="G321" s="4"/>
      <c r="H321" s="4"/>
      <c r="I321" s="4"/>
      <c r="J321" s="4"/>
      <c r="K321" s="4"/>
      <c r="L321" s="4"/>
      <c r="M321" s="4"/>
      <c r="N321" s="4"/>
      <c r="O321" s="4"/>
      <c r="P321" s="4"/>
    </row>
    <row r="322">
      <c r="A322" s="4"/>
      <c r="B322" s="4"/>
      <c r="C322" s="4"/>
      <c r="D322" s="4"/>
      <c r="E322" s="4"/>
      <c r="F322" s="4"/>
      <c r="G322" s="4"/>
      <c r="H322" s="4"/>
      <c r="I322" s="4"/>
      <c r="J322" s="4"/>
      <c r="K322" s="4"/>
      <c r="L322" s="4"/>
      <c r="M322" s="4"/>
      <c r="N322" s="4"/>
      <c r="O322" s="4"/>
      <c r="P322" s="4"/>
    </row>
    <row r="323">
      <c r="A323" s="4"/>
      <c r="B323" s="4"/>
      <c r="C323" s="4"/>
      <c r="D323" s="4"/>
      <c r="E323" s="4"/>
      <c r="F323" s="4"/>
      <c r="G323" s="4"/>
      <c r="H323" s="4"/>
      <c r="I323" s="4"/>
      <c r="J323" s="4"/>
      <c r="K323" s="4"/>
      <c r="L323" s="4"/>
      <c r="M323" s="4"/>
      <c r="N323" s="4"/>
      <c r="O323" s="4"/>
      <c r="P323" s="4"/>
    </row>
    <row r="324">
      <c r="A324" s="4"/>
      <c r="B324" s="4"/>
      <c r="C324" s="4"/>
      <c r="D324" s="4"/>
      <c r="E324" s="4"/>
      <c r="F324" s="4"/>
      <c r="G324" s="4"/>
      <c r="H324" s="4"/>
      <c r="I324" s="4"/>
      <c r="J324" s="4"/>
      <c r="K324" s="4"/>
      <c r="L324" s="4"/>
      <c r="M324" s="4"/>
      <c r="N324" s="4"/>
      <c r="O324" s="4"/>
      <c r="P324" s="4"/>
    </row>
    <row r="325">
      <c r="A325" s="4"/>
      <c r="B325" s="4"/>
      <c r="C325" s="4"/>
      <c r="D325" s="4"/>
      <c r="E325" s="4"/>
      <c r="F325" s="4"/>
      <c r="G325" s="4"/>
      <c r="H325" s="4"/>
      <c r="I325" s="4"/>
      <c r="J325" s="4"/>
      <c r="K325" s="4"/>
      <c r="L325" s="4"/>
      <c r="M325" s="4"/>
      <c r="N325" s="4"/>
      <c r="O325" s="4"/>
      <c r="P325" s="4"/>
    </row>
    <row r="326">
      <c r="A326" s="4"/>
      <c r="B326" s="4"/>
      <c r="C326" s="4"/>
      <c r="D326" s="4"/>
      <c r="E326" s="4"/>
      <c r="F326" s="4"/>
      <c r="G326" s="4"/>
      <c r="H326" s="4"/>
      <c r="I326" s="4"/>
      <c r="J326" s="4"/>
      <c r="K326" s="4"/>
      <c r="L326" s="4"/>
      <c r="M326" s="4"/>
      <c r="N326" s="4"/>
      <c r="O326" s="4"/>
      <c r="P326" s="4"/>
    </row>
    <row r="327">
      <c r="A327" s="4"/>
      <c r="B327" s="4"/>
      <c r="C327" s="4"/>
      <c r="D327" s="4"/>
      <c r="E327" s="4"/>
      <c r="F327" s="4"/>
      <c r="G327" s="4"/>
      <c r="H327" s="4"/>
      <c r="I327" s="4"/>
      <c r="J327" s="4"/>
      <c r="K327" s="4"/>
      <c r="L327" s="4"/>
      <c r="M327" s="4"/>
      <c r="N327" s="4"/>
      <c r="O327" s="4"/>
      <c r="P327" s="4"/>
    </row>
    <row r="328">
      <c r="A328" s="4"/>
      <c r="B328" s="4"/>
      <c r="C328" s="4"/>
      <c r="D328" s="4"/>
      <c r="E328" s="4"/>
      <c r="F328" s="4"/>
      <c r="G328" s="4"/>
      <c r="H328" s="4"/>
      <c r="I328" s="4"/>
      <c r="J328" s="4"/>
      <c r="K328" s="4"/>
      <c r="L328" s="4"/>
      <c r="M328" s="4"/>
      <c r="N328" s="4"/>
      <c r="O328" s="4"/>
      <c r="P328" s="4"/>
    </row>
    <row r="329">
      <c r="A329" s="4"/>
      <c r="B329" s="4"/>
      <c r="C329" s="4"/>
      <c r="D329" s="4"/>
      <c r="E329" s="4"/>
      <c r="F329" s="4"/>
      <c r="G329" s="4"/>
      <c r="H329" s="4"/>
      <c r="I329" s="4"/>
      <c r="J329" s="4"/>
      <c r="K329" s="4"/>
      <c r="L329" s="4"/>
      <c r="M329" s="4"/>
      <c r="N329" s="4"/>
      <c r="O329" s="4"/>
      <c r="P329" s="4"/>
    </row>
    <row r="330">
      <c r="A330" s="4"/>
      <c r="B330" s="4"/>
      <c r="C330" s="4"/>
      <c r="D330" s="4"/>
      <c r="E330" s="4"/>
      <c r="F330" s="4"/>
      <c r="G330" s="4"/>
      <c r="H330" s="4"/>
      <c r="I330" s="4"/>
      <c r="J330" s="4"/>
      <c r="K330" s="4"/>
      <c r="L330" s="4"/>
      <c r="M330" s="4"/>
      <c r="N330" s="4"/>
      <c r="O330" s="4"/>
      <c r="P330" s="4"/>
    </row>
    <row r="331">
      <c r="A331" s="4"/>
      <c r="B331" s="4"/>
      <c r="C331" s="4"/>
      <c r="D331" s="4"/>
      <c r="E331" s="4"/>
      <c r="F331" s="4"/>
      <c r="G331" s="4"/>
      <c r="H331" s="4"/>
      <c r="I331" s="4"/>
      <c r="J331" s="4"/>
      <c r="K331" s="4"/>
      <c r="L331" s="4"/>
      <c r="M331" s="4"/>
      <c r="N331" s="4"/>
      <c r="O331" s="4"/>
      <c r="P331" s="4"/>
    </row>
    <row r="332">
      <c r="A332" s="4"/>
      <c r="B332" s="4"/>
      <c r="C332" s="4"/>
      <c r="D332" s="4"/>
      <c r="E332" s="4"/>
      <c r="F332" s="4"/>
      <c r="G332" s="4"/>
      <c r="H332" s="4"/>
      <c r="I332" s="4"/>
      <c r="J332" s="4"/>
      <c r="K332" s="4"/>
      <c r="L332" s="4"/>
      <c r="M332" s="4"/>
      <c r="N332" s="4"/>
      <c r="O332" s="4"/>
      <c r="P332" s="4"/>
    </row>
    <row r="333">
      <c r="A333" s="4"/>
      <c r="B333" s="4"/>
      <c r="C333" s="4"/>
      <c r="D333" s="4"/>
      <c r="E333" s="4"/>
      <c r="F333" s="4"/>
      <c r="G333" s="4"/>
      <c r="H333" s="4"/>
      <c r="I333" s="4"/>
      <c r="J333" s="4"/>
      <c r="K333" s="4"/>
      <c r="L333" s="4"/>
      <c r="M333" s="4"/>
      <c r="N333" s="4"/>
      <c r="O333" s="4"/>
      <c r="P333" s="4"/>
    </row>
    <row r="334">
      <c r="A334" s="4"/>
      <c r="B334" s="4"/>
      <c r="C334" s="4"/>
      <c r="D334" s="4"/>
      <c r="E334" s="4"/>
      <c r="F334" s="4"/>
      <c r="G334" s="4"/>
      <c r="H334" s="4"/>
      <c r="I334" s="4"/>
      <c r="J334" s="4"/>
      <c r="K334" s="4"/>
      <c r="L334" s="4"/>
      <c r="M334" s="4"/>
      <c r="N334" s="4"/>
      <c r="O334" s="4"/>
      <c r="P334" s="4"/>
    </row>
    <row r="335">
      <c r="A335" s="4"/>
      <c r="B335" s="4"/>
      <c r="C335" s="4"/>
      <c r="D335" s="4"/>
      <c r="E335" s="4"/>
      <c r="F335" s="4"/>
      <c r="G335" s="4"/>
      <c r="H335" s="4"/>
      <c r="I335" s="4"/>
      <c r="J335" s="4"/>
      <c r="K335" s="4"/>
      <c r="L335" s="4"/>
      <c r="M335" s="4"/>
      <c r="N335" s="4"/>
      <c r="O335" s="4"/>
      <c r="P335" s="4"/>
    </row>
    <row r="336">
      <c r="A336" s="4"/>
      <c r="B336" s="4"/>
      <c r="C336" s="4"/>
      <c r="D336" s="4"/>
      <c r="E336" s="4"/>
      <c r="F336" s="4"/>
      <c r="G336" s="4"/>
      <c r="H336" s="4"/>
      <c r="I336" s="4"/>
      <c r="J336" s="4"/>
      <c r="K336" s="4"/>
      <c r="L336" s="4"/>
      <c r="M336" s="4"/>
      <c r="N336" s="4"/>
      <c r="O336" s="4"/>
      <c r="P336" s="4"/>
    </row>
    <row r="337">
      <c r="A337" s="4"/>
      <c r="B337" s="4"/>
      <c r="C337" s="4"/>
      <c r="D337" s="4"/>
      <c r="E337" s="4"/>
      <c r="F337" s="4"/>
      <c r="G337" s="4"/>
      <c r="H337" s="4"/>
      <c r="I337" s="4"/>
      <c r="J337" s="4"/>
      <c r="K337" s="4"/>
      <c r="L337" s="4"/>
      <c r="M337" s="4"/>
      <c r="N337" s="4"/>
      <c r="O337" s="4"/>
      <c r="P337" s="4"/>
    </row>
    <row r="338">
      <c r="A338" s="4"/>
      <c r="B338" s="4"/>
      <c r="C338" s="4"/>
      <c r="D338" s="4"/>
      <c r="E338" s="4"/>
      <c r="F338" s="4"/>
      <c r="G338" s="4"/>
      <c r="H338" s="4"/>
      <c r="I338" s="4"/>
      <c r="J338" s="4"/>
      <c r="K338" s="4"/>
      <c r="L338" s="4"/>
      <c r="M338" s="4"/>
      <c r="N338" s="4"/>
      <c r="O338" s="4"/>
      <c r="P338" s="4"/>
    </row>
    <row r="339">
      <c r="A339" s="4"/>
      <c r="B339" s="4"/>
      <c r="C339" s="4"/>
      <c r="D339" s="4"/>
      <c r="E339" s="4"/>
      <c r="F339" s="4"/>
      <c r="G339" s="4"/>
      <c r="H339" s="4"/>
      <c r="I339" s="4"/>
      <c r="J339" s="4"/>
      <c r="K339" s="4"/>
      <c r="L339" s="4"/>
      <c r="M339" s="4"/>
      <c r="N339" s="4"/>
      <c r="O339" s="4"/>
      <c r="P339" s="4"/>
    </row>
    <row r="340">
      <c r="A340" s="4"/>
      <c r="B340" s="4"/>
      <c r="C340" s="4"/>
      <c r="D340" s="4"/>
      <c r="E340" s="4"/>
      <c r="F340" s="4"/>
      <c r="G340" s="4"/>
      <c r="H340" s="4"/>
      <c r="I340" s="4"/>
      <c r="J340" s="4"/>
      <c r="K340" s="4"/>
      <c r="L340" s="4"/>
      <c r="M340" s="4"/>
      <c r="N340" s="4"/>
      <c r="O340" s="4"/>
      <c r="P340" s="4"/>
    </row>
    <row r="341">
      <c r="A341" s="4"/>
      <c r="B341" s="4"/>
      <c r="C341" s="4"/>
      <c r="D341" s="4"/>
      <c r="E341" s="4"/>
      <c r="F341" s="4"/>
      <c r="G341" s="4"/>
      <c r="H341" s="4"/>
      <c r="I341" s="4"/>
      <c r="J341" s="4"/>
      <c r="K341" s="4"/>
      <c r="L341" s="4"/>
      <c r="M341" s="4"/>
      <c r="N341" s="4"/>
      <c r="O341" s="4"/>
      <c r="P341" s="4"/>
    </row>
    <row r="342">
      <c r="A342" s="4"/>
      <c r="B342" s="4"/>
      <c r="C342" s="4"/>
      <c r="D342" s="4"/>
      <c r="E342" s="4"/>
      <c r="F342" s="4"/>
      <c r="G342" s="4"/>
      <c r="H342" s="4"/>
      <c r="I342" s="4"/>
      <c r="J342" s="4"/>
      <c r="K342" s="4"/>
      <c r="L342" s="4"/>
      <c r="M342" s="4"/>
      <c r="N342" s="4"/>
      <c r="O342" s="4"/>
      <c r="P342" s="4"/>
    </row>
    <row r="343">
      <c r="A343" s="4"/>
      <c r="B343" s="4"/>
      <c r="C343" s="4"/>
      <c r="D343" s="4"/>
      <c r="E343" s="4"/>
      <c r="F343" s="4"/>
      <c r="G343" s="4"/>
      <c r="H343" s="4"/>
      <c r="I343" s="4"/>
      <c r="J343" s="4"/>
      <c r="K343" s="4"/>
      <c r="L343" s="4"/>
      <c r="M343" s="4"/>
      <c r="N343" s="4"/>
      <c r="O343" s="4"/>
      <c r="P343" s="4"/>
    </row>
    <row r="344">
      <c r="A344" s="4"/>
      <c r="B344" s="4"/>
      <c r="C344" s="4"/>
      <c r="D344" s="4"/>
      <c r="E344" s="4"/>
      <c r="F344" s="4"/>
      <c r="G344" s="4"/>
      <c r="H344" s="4"/>
      <c r="I344" s="4"/>
      <c r="J344" s="4"/>
      <c r="K344" s="4"/>
      <c r="L344" s="4"/>
      <c r="M344" s="4"/>
      <c r="N344" s="4"/>
      <c r="O344" s="4"/>
      <c r="P344" s="4"/>
    </row>
    <row r="345">
      <c r="A345" s="4"/>
      <c r="B345" s="4"/>
      <c r="C345" s="4"/>
      <c r="D345" s="4"/>
      <c r="E345" s="4"/>
      <c r="F345" s="4"/>
      <c r="G345" s="4"/>
      <c r="H345" s="4"/>
      <c r="I345" s="4"/>
      <c r="J345" s="4"/>
      <c r="K345" s="4"/>
      <c r="L345" s="4"/>
      <c r="M345" s="4"/>
      <c r="N345" s="4"/>
      <c r="O345" s="4"/>
      <c r="P345" s="4"/>
    </row>
    <row r="346">
      <c r="A346" s="4"/>
      <c r="B346" s="4"/>
      <c r="C346" s="4"/>
      <c r="D346" s="4"/>
      <c r="E346" s="4"/>
      <c r="F346" s="4"/>
      <c r="G346" s="4"/>
      <c r="H346" s="4"/>
      <c r="I346" s="4"/>
      <c r="J346" s="4"/>
      <c r="K346" s="4"/>
      <c r="L346" s="4"/>
      <c r="M346" s="4"/>
      <c r="N346" s="4"/>
      <c r="O346" s="4"/>
      <c r="P346" s="4"/>
    </row>
    <row r="347">
      <c r="A347" s="4"/>
      <c r="B347" s="4"/>
      <c r="C347" s="4"/>
      <c r="D347" s="4"/>
      <c r="E347" s="4"/>
      <c r="F347" s="4"/>
      <c r="G347" s="4"/>
      <c r="H347" s="4"/>
      <c r="I347" s="4"/>
      <c r="J347" s="4"/>
      <c r="K347" s="4"/>
      <c r="L347" s="4"/>
      <c r="M347" s="4"/>
      <c r="N347" s="4"/>
      <c r="O347" s="4"/>
      <c r="P347" s="4"/>
    </row>
    <row r="348">
      <c r="A348" s="4"/>
      <c r="B348" s="4"/>
      <c r="C348" s="4"/>
      <c r="D348" s="4"/>
      <c r="E348" s="4"/>
      <c r="F348" s="4"/>
      <c r="G348" s="4"/>
      <c r="H348" s="4"/>
      <c r="I348" s="4"/>
      <c r="J348" s="4"/>
      <c r="K348" s="4"/>
      <c r="L348" s="4"/>
      <c r="M348" s="4"/>
      <c r="N348" s="4"/>
      <c r="O348" s="4"/>
      <c r="P348" s="4"/>
    </row>
    <row r="349">
      <c r="A349" s="4"/>
      <c r="B349" s="4"/>
      <c r="C349" s="4"/>
      <c r="D349" s="4"/>
      <c r="E349" s="4"/>
      <c r="F349" s="4"/>
      <c r="G349" s="4"/>
      <c r="H349" s="4"/>
      <c r="I349" s="4"/>
      <c r="J349" s="4"/>
      <c r="K349" s="4"/>
      <c r="L349" s="4"/>
      <c r="M349" s="4"/>
      <c r="N349" s="4"/>
      <c r="O349" s="4"/>
      <c r="P349" s="4"/>
    </row>
    <row r="350">
      <c r="A350" s="4"/>
      <c r="B350" s="4"/>
      <c r="C350" s="4"/>
      <c r="D350" s="4"/>
      <c r="E350" s="4"/>
      <c r="F350" s="4"/>
      <c r="G350" s="4"/>
      <c r="H350" s="4"/>
      <c r="I350" s="4"/>
      <c r="J350" s="4"/>
      <c r="K350" s="4"/>
      <c r="L350" s="4"/>
      <c r="M350" s="4"/>
      <c r="N350" s="4"/>
      <c r="O350" s="4"/>
      <c r="P350" s="4"/>
    </row>
    <row r="351">
      <c r="A351" s="4"/>
      <c r="B351" s="4"/>
      <c r="C351" s="4"/>
      <c r="D351" s="4"/>
      <c r="E351" s="4"/>
      <c r="F351" s="4"/>
      <c r="G351" s="4"/>
      <c r="H351" s="4"/>
      <c r="I351" s="4"/>
      <c r="J351" s="4"/>
      <c r="K351" s="4"/>
      <c r="L351" s="4"/>
      <c r="M351" s="4"/>
      <c r="N351" s="4"/>
      <c r="O351" s="4"/>
      <c r="P351" s="4"/>
    </row>
    <row r="352">
      <c r="A352" s="4"/>
      <c r="B352" s="4"/>
      <c r="C352" s="4"/>
      <c r="D352" s="4"/>
      <c r="E352" s="4"/>
      <c r="F352" s="4"/>
      <c r="G352" s="4"/>
      <c r="H352" s="4"/>
      <c r="I352" s="4"/>
      <c r="J352" s="4"/>
      <c r="K352" s="4"/>
      <c r="L352" s="4"/>
      <c r="M352" s="4"/>
      <c r="N352" s="4"/>
      <c r="O352" s="4"/>
      <c r="P352" s="4"/>
    </row>
    <row r="353">
      <c r="A353" s="4"/>
      <c r="B353" s="4"/>
      <c r="C353" s="4"/>
      <c r="D353" s="4"/>
      <c r="E353" s="4"/>
      <c r="F353" s="4"/>
      <c r="G353" s="4"/>
      <c r="H353" s="4"/>
      <c r="I353" s="4"/>
      <c r="J353" s="4"/>
      <c r="K353" s="4"/>
      <c r="L353" s="4"/>
      <c r="M353" s="4"/>
      <c r="N353" s="4"/>
      <c r="O353" s="4"/>
      <c r="P353" s="4"/>
    </row>
    <row r="354">
      <c r="A354" s="4"/>
      <c r="B354" s="4"/>
      <c r="C354" s="4"/>
      <c r="D354" s="4"/>
      <c r="E354" s="4"/>
      <c r="F354" s="4"/>
      <c r="G354" s="4"/>
      <c r="H354" s="4"/>
      <c r="I354" s="4"/>
      <c r="J354" s="4"/>
      <c r="K354" s="4"/>
      <c r="L354" s="4"/>
      <c r="M354" s="4"/>
      <c r="N354" s="4"/>
      <c r="O354" s="4"/>
      <c r="P354" s="4"/>
    </row>
    <row r="355">
      <c r="A355" s="4"/>
      <c r="B355" s="4"/>
      <c r="C355" s="4"/>
      <c r="D355" s="4"/>
      <c r="E355" s="4"/>
      <c r="F355" s="4"/>
      <c r="G355" s="4"/>
      <c r="H355" s="4"/>
      <c r="I355" s="4"/>
      <c r="J355" s="4"/>
      <c r="K355" s="4"/>
      <c r="L355" s="4"/>
      <c r="M355" s="4"/>
      <c r="N355" s="4"/>
      <c r="O355" s="4"/>
      <c r="P355" s="4"/>
    </row>
    <row r="356">
      <c r="A356" s="4"/>
      <c r="B356" s="4"/>
      <c r="C356" s="4"/>
      <c r="D356" s="4"/>
      <c r="E356" s="4"/>
      <c r="F356" s="4"/>
      <c r="G356" s="4"/>
      <c r="H356" s="4"/>
      <c r="I356" s="4"/>
      <c r="J356" s="4"/>
      <c r="K356" s="4"/>
      <c r="L356" s="4"/>
      <c r="M356" s="4"/>
      <c r="N356" s="4"/>
      <c r="O356" s="4"/>
      <c r="P356" s="4"/>
    </row>
    <row r="357">
      <c r="A357" s="4"/>
      <c r="B357" s="4"/>
      <c r="C357" s="4"/>
      <c r="D357" s="4"/>
      <c r="E357" s="4"/>
      <c r="F357" s="4"/>
      <c r="G357" s="4"/>
      <c r="H357" s="4"/>
      <c r="I357" s="4"/>
      <c r="J357" s="4"/>
      <c r="K357" s="4"/>
      <c r="L357" s="4"/>
      <c r="M357" s="4"/>
      <c r="N357" s="4"/>
      <c r="O357" s="4"/>
      <c r="P357" s="4"/>
    </row>
    <row r="358">
      <c r="A358" s="4"/>
      <c r="B358" s="4"/>
      <c r="C358" s="4"/>
      <c r="D358" s="4"/>
      <c r="E358" s="4"/>
      <c r="F358" s="4"/>
      <c r="G358" s="4"/>
      <c r="H358" s="4"/>
      <c r="I358" s="4"/>
      <c r="J358" s="4"/>
      <c r="K358" s="4"/>
      <c r="L358" s="4"/>
      <c r="M358" s="4"/>
      <c r="N358" s="4"/>
      <c r="O358" s="4"/>
      <c r="P358" s="4"/>
    </row>
    <row r="359">
      <c r="A359" s="4"/>
      <c r="B359" s="4"/>
      <c r="C359" s="4"/>
      <c r="D359" s="4"/>
      <c r="E359" s="4"/>
      <c r="F359" s="4"/>
      <c r="G359" s="4"/>
      <c r="H359" s="4"/>
      <c r="I359" s="4"/>
      <c r="J359" s="4"/>
      <c r="K359" s="4"/>
      <c r="L359" s="4"/>
      <c r="M359" s="4"/>
      <c r="N359" s="4"/>
      <c r="O359" s="4"/>
      <c r="P359" s="4"/>
    </row>
    <row r="360">
      <c r="A360" s="4"/>
      <c r="B360" s="4"/>
      <c r="C360" s="4"/>
      <c r="D360" s="4"/>
      <c r="E360" s="4"/>
      <c r="F360" s="4"/>
      <c r="G360" s="4"/>
      <c r="H360" s="4"/>
      <c r="I360" s="4"/>
      <c r="J360" s="4"/>
      <c r="K360" s="4"/>
      <c r="L360" s="4"/>
      <c r="M360" s="4"/>
      <c r="N360" s="4"/>
      <c r="O360" s="4"/>
      <c r="P360" s="4"/>
    </row>
    <row r="361">
      <c r="A361" s="4"/>
      <c r="B361" s="4"/>
      <c r="C361" s="4"/>
      <c r="D361" s="4"/>
      <c r="E361" s="4"/>
      <c r="F361" s="4"/>
      <c r="G361" s="4"/>
      <c r="H361" s="4"/>
      <c r="I361" s="4"/>
      <c r="J361" s="4"/>
      <c r="K361" s="4"/>
      <c r="L361" s="4"/>
      <c r="M361" s="4"/>
      <c r="N361" s="4"/>
      <c r="O361" s="4"/>
      <c r="P361" s="4"/>
    </row>
    <row r="362">
      <c r="A362" s="4"/>
      <c r="B362" s="4"/>
      <c r="C362" s="4"/>
      <c r="D362" s="4"/>
      <c r="E362" s="4"/>
      <c r="F362" s="4"/>
      <c r="G362" s="4"/>
      <c r="H362" s="4"/>
      <c r="I362" s="4"/>
      <c r="J362" s="4"/>
      <c r="K362" s="4"/>
      <c r="L362" s="4"/>
      <c r="M362" s="4"/>
      <c r="N362" s="4"/>
      <c r="O362" s="4"/>
      <c r="P362" s="4"/>
    </row>
    <row r="363">
      <c r="A363" s="4"/>
      <c r="B363" s="4"/>
      <c r="C363" s="4"/>
      <c r="D363" s="4"/>
      <c r="E363" s="4"/>
      <c r="F363" s="4"/>
      <c r="G363" s="4"/>
      <c r="H363" s="4"/>
      <c r="I363" s="4"/>
      <c r="J363" s="4"/>
      <c r="K363" s="4"/>
      <c r="L363" s="4"/>
      <c r="M363" s="4"/>
      <c r="N363" s="4"/>
      <c r="O363" s="4"/>
      <c r="P363" s="4"/>
    </row>
    <row r="364">
      <c r="A364" s="4"/>
      <c r="B364" s="4"/>
      <c r="C364" s="4"/>
      <c r="D364" s="4"/>
      <c r="E364" s="4"/>
      <c r="F364" s="4"/>
      <c r="G364" s="4"/>
      <c r="H364" s="4"/>
      <c r="I364" s="4"/>
      <c r="J364" s="4"/>
      <c r="K364" s="4"/>
      <c r="L364" s="4"/>
      <c r="M364" s="4"/>
      <c r="N364" s="4"/>
      <c r="O364" s="4"/>
      <c r="P364" s="4"/>
    </row>
    <row r="365">
      <c r="A365" s="4"/>
      <c r="B365" s="4"/>
      <c r="C365" s="4"/>
      <c r="D365" s="4"/>
      <c r="E365" s="4"/>
      <c r="F365" s="4"/>
      <c r="G365" s="4"/>
      <c r="H365" s="4"/>
      <c r="I365" s="4"/>
      <c r="J365" s="4"/>
      <c r="K365" s="4"/>
      <c r="L365" s="4"/>
      <c r="M365" s="4"/>
      <c r="N365" s="4"/>
      <c r="O365" s="4"/>
      <c r="P365" s="4"/>
    </row>
    <row r="366">
      <c r="A366" s="4"/>
      <c r="B366" s="4"/>
      <c r="C366" s="4"/>
      <c r="D366" s="4"/>
      <c r="E366" s="4"/>
      <c r="F366" s="4"/>
      <c r="G366" s="4"/>
      <c r="H366" s="4"/>
      <c r="I366" s="4"/>
      <c r="J366" s="4"/>
      <c r="K366" s="4"/>
      <c r="L366" s="4"/>
      <c r="M366" s="4"/>
      <c r="N366" s="4"/>
      <c r="O366" s="4"/>
      <c r="P366" s="4"/>
    </row>
    <row r="367">
      <c r="A367" s="4"/>
      <c r="B367" s="4"/>
      <c r="C367" s="4"/>
      <c r="D367" s="4"/>
      <c r="E367" s="4"/>
      <c r="F367" s="4"/>
      <c r="G367" s="4"/>
      <c r="H367" s="4"/>
      <c r="I367" s="4"/>
      <c r="J367" s="4"/>
      <c r="K367" s="4"/>
      <c r="L367" s="4"/>
      <c r="M367" s="4"/>
      <c r="N367" s="4"/>
      <c r="O367" s="4"/>
      <c r="P367" s="4"/>
    </row>
    <row r="368">
      <c r="A368" s="4"/>
      <c r="B368" s="4"/>
      <c r="C368" s="4"/>
      <c r="D368" s="4"/>
      <c r="E368" s="4"/>
      <c r="F368" s="4"/>
      <c r="G368" s="4"/>
      <c r="H368" s="4"/>
      <c r="I368" s="4"/>
      <c r="J368" s="4"/>
      <c r="K368" s="4"/>
      <c r="L368" s="4"/>
      <c r="M368" s="4"/>
      <c r="N368" s="4"/>
      <c r="O368" s="4"/>
      <c r="P368" s="4"/>
    </row>
    <row r="369">
      <c r="A369" s="4"/>
      <c r="B369" s="4"/>
      <c r="C369" s="4"/>
      <c r="D369" s="4"/>
      <c r="E369" s="4"/>
      <c r="F369" s="4"/>
      <c r="G369" s="4"/>
      <c r="H369" s="4"/>
      <c r="I369" s="4"/>
      <c r="J369" s="4"/>
      <c r="K369" s="4"/>
      <c r="L369" s="4"/>
      <c r="M369" s="4"/>
      <c r="N369" s="4"/>
      <c r="O369" s="4"/>
      <c r="P369" s="4"/>
    </row>
    <row r="370">
      <c r="A370" s="4"/>
      <c r="B370" s="4"/>
      <c r="C370" s="4"/>
      <c r="D370" s="4"/>
      <c r="E370" s="4"/>
      <c r="F370" s="4"/>
      <c r="G370" s="4"/>
      <c r="H370" s="4"/>
      <c r="I370" s="4"/>
      <c r="J370" s="4"/>
      <c r="K370" s="4"/>
      <c r="L370" s="4"/>
      <c r="M370" s="4"/>
      <c r="N370" s="4"/>
      <c r="O370" s="4"/>
      <c r="P370" s="4"/>
    </row>
    <row r="371">
      <c r="A371" s="4"/>
      <c r="B371" s="4"/>
      <c r="C371" s="4"/>
      <c r="D371" s="4"/>
      <c r="E371" s="4"/>
      <c r="F371" s="4"/>
      <c r="G371" s="4"/>
      <c r="H371" s="4"/>
      <c r="I371" s="4"/>
      <c r="J371" s="4"/>
      <c r="K371" s="4"/>
      <c r="L371" s="4"/>
      <c r="M371" s="4"/>
      <c r="N371" s="4"/>
      <c r="O371" s="4"/>
      <c r="P371" s="4"/>
    </row>
    <row r="372">
      <c r="A372" s="4"/>
      <c r="B372" s="4"/>
      <c r="C372" s="4"/>
      <c r="D372" s="4"/>
      <c r="E372" s="4"/>
      <c r="F372" s="4"/>
      <c r="G372" s="4"/>
      <c r="H372" s="4"/>
      <c r="I372" s="4"/>
      <c r="J372" s="4"/>
      <c r="K372" s="4"/>
      <c r="L372" s="4"/>
      <c r="M372" s="4"/>
      <c r="N372" s="4"/>
      <c r="O372" s="4"/>
      <c r="P372" s="4"/>
    </row>
    <row r="373">
      <c r="A373" s="4"/>
      <c r="B373" s="4"/>
      <c r="C373" s="4"/>
      <c r="D373" s="4"/>
      <c r="E373" s="4"/>
      <c r="F373" s="4"/>
      <c r="G373" s="4"/>
      <c r="H373" s="4"/>
      <c r="I373" s="4"/>
      <c r="J373" s="4"/>
      <c r="K373" s="4"/>
      <c r="L373" s="4"/>
      <c r="M373" s="4"/>
      <c r="N373" s="4"/>
      <c r="O373" s="4"/>
      <c r="P373" s="4"/>
    </row>
    <row r="374">
      <c r="A374" s="4"/>
      <c r="B374" s="4"/>
      <c r="C374" s="4"/>
      <c r="D374" s="4"/>
      <c r="E374" s="4"/>
      <c r="F374" s="4"/>
      <c r="G374" s="4"/>
      <c r="H374" s="4"/>
      <c r="I374" s="4"/>
      <c r="J374" s="4"/>
      <c r="K374" s="4"/>
      <c r="L374" s="4"/>
      <c r="M374" s="4"/>
      <c r="N374" s="4"/>
      <c r="O374" s="4"/>
      <c r="P374" s="4"/>
    </row>
    <row r="375">
      <c r="A375" s="4"/>
      <c r="B375" s="4"/>
      <c r="C375" s="4"/>
      <c r="D375" s="4"/>
      <c r="E375" s="4"/>
      <c r="F375" s="4"/>
      <c r="G375" s="4"/>
      <c r="H375" s="4"/>
      <c r="I375" s="4"/>
      <c r="J375" s="4"/>
      <c r="K375" s="4"/>
      <c r="L375" s="4"/>
      <c r="M375" s="4"/>
      <c r="N375" s="4"/>
      <c r="O375" s="4"/>
      <c r="P375" s="4"/>
    </row>
    <row r="376">
      <c r="A376" s="4"/>
      <c r="B376" s="4"/>
      <c r="C376" s="4"/>
      <c r="D376" s="4"/>
      <c r="E376" s="4"/>
      <c r="F376" s="4"/>
      <c r="G376" s="4"/>
      <c r="H376" s="4"/>
      <c r="I376" s="4"/>
      <c r="J376" s="4"/>
      <c r="K376" s="4"/>
      <c r="L376" s="4"/>
      <c r="M376" s="4"/>
      <c r="N376" s="4"/>
      <c r="O376" s="4"/>
      <c r="P376" s="4"/>
    </row>
    <row r="377">
      <c r="A377" s="4"/>
      <c r="B377" s="4"/>
      <c r="C377" s="4"/>
      <c r="D377" s="4"/>
      <c r="E377" s="4"/>
      <c r="F377" s="4"/>
      <c r="G377" s="4"/>
      <c r="H377" s="4"/>
      <c r="I377" s="4"/>
      <c r="J377" s="4"/>
      <c r="K377" s="4"/>
      <c r="L377" s="4"/>
      <c r="M377" s="4"/>
      <c r="N377" s="4"/>
      <c r="O377" s="4"/>
      <c r="P377" s="4"/>
    </row>
    <row r="378">
      <c r="A378" s="4"/>
      <c r="B378" s="4"/>
      <c r="C378" s="4"/>
      <c r="D378" s="4"/>
      <c r="E378" s="4"/>
      <c r="F378" s="4"/>
      <c r="G378" s="4"/>
      <c r="H378" s="4"/>
      <c r="I378" s="4"/>
      <c r="J378" s="4"/>
      <c r="K378" s="4"/>
      <c r="L378" s="4"/>
      <c r="M378" s="4"/>
      <c r="N378" s="4"/>
      <c r="O378" s="4"/>
      <c r="P378" s="4"/>
    </row>
    <row r="379">
      <c r="A379" s="4"/>
      <c r="B379" s="4"/>
      <c r="C379" s="4"/>
      <c r="D379" s="4"/>
      <c r="E379" s="4"/>
      <c r="F379" s="4"/>
      <c r="G379" s="4"/>
      <c r="H379" s="4"/>
      <c r="I379" s="4"/>
      <c r="J379" s="4"/>
      <c r="K379" s="4"/>
      <c r="L379" s="4"/>
      <c r="M379" s="4"/>
      <c r="N379" s="4"/>
      <c r="O379" s="4"/>
      <c r="P379" s="4"/>
    </row>
    <row r="380">
      <c r="A380" s="4"/>
      <c r="B380" s="4"/>
      <c r="C380" s="4"/>
      <c r="D380" s="4"/>
      <c r="E380" s="4"/>
      <c r="F380" s="4"/>
      <c r="G380" s="4"/>
      <c r="H380" s="4"/>
      <c r="I380" s="4"/>
      <c r="J380" s="4"/>
      <c r="K380" s="4"/>
      <c r="L380" s="4"/>
      <c r="M380" s="4"/>
      <c r="N380" s="4"/>
      <c r="O380" s="4"/>
      <c r="P380" s="4"/>
    </row>
    <row r="381">
      <c r="A381" s="4"/>
      <c r="B381" s="4"/>
      <c r="C381" s="4"/>
      <c r="D381" s="4"/>
      <c r="E381" s="4"/>
      <c r="F381" s="4"/>
      <c r="G381" s="4"/>
      <c r="H381" s="4"/>
      <c r="I381" s="4"/>
      <c r="J381" s="4"/>
      <c r="K381" s="4"/>
      <c r="L381" s="4"/>
      <c r="M381" s="4"/>
      <c r="N381" s="4"/>
      <c r="O381" s="4"/>
      <c r="P381" s="4"/>
    </row>
    <row r="382">
      <c r="A382" s="4"/>
      <c r="B382" s="4"/>
      <c r="C382" s="4"/>
      <c r="D382" s="4"/>
      <c r="E382" s="4"/>
      <c r="F382" s="4"/>
      <c r="G382" s="4"/>
      <c r="H382" s="4"/>
      <c r="I382" s="4"/>
      <c r="J382" s="4"/>
      <c r="K382" s="4"/>
      <c r="L382" s="4"/>
      <c r="M382" s="4"/>
      <c r="N382" s="4"/>
      <c r="O382" s="4"/>
      <c r="P382" s="4"/>
    </row>
    <row r="383">
      <c r="A383" s="4"/>
      <c r="B383" s="4"/>
      <c r="C383" s="4"/>
      <c r="D383" s="4"/>
      <c r="E383" s="4"/>
      <c r="F383" s="4"/>
      <c r="G383" s="4"/>
      <c r="H383" s="4"/>
      <c r="I383" s="4"/>
      <c r="J383" s="4"/>
      <c r="K383" s="4"/>
      <c r="L383" s="4"/>
      <c r="M383" s="4"/>
      <c r="N383" s="4"/>
      <c r="O383" s="4"/>
      <c r="P383" s="4"/>
    </row>
    <row r="384">
      <c r="A384" s="4"/>
      <c r="B384" s="4"/>
      <c r="C384" s="4"/>
      <c r="D384" s="4"/>
      <c r="E384" s="4"/>
      <c r="F384" s="4"/>
      <c r="G384" s="4"/>
      <c r="H384" s="4"/>
      <c r="I384" s="4"/>
      <c r="J384" s="4"/>
      <c r="K384" s="4"/>
      <c r="L384" s="4"/>
      <c r="M384" s="4"/>
      <c r="N384" s="4"/>
      <c r="O384" s="4"/>
      <c r="P384" s="4"/>
    </row>
    <row r="385">
      <c r="A385" s="4"/>
      <c r="B385" s="4"/>
      <c r="C385" s="4"/>
      <c r="D385" s="4"/>
      <c r="E385" s="4"/>
      <c r="F385" s="4"/>
      <c r="G385" s="4"/>
      <c r="H385" s="4"/>
      <c r="I385" s="4"/>
      <c r="J385" s="4"/>
      <c r="K385" s="4"/>
      <c r="L385" s="4"/>
      <c r="M385" s="4"/>
      <c r="N385" s="4"/>
      <c r="O385" s="4"/>
      <c r="P385" s="4"/>
    </row>
    <row r="386">
      <c r="A386" s="4"/>
      <c r="B386" s="4"/>
      <c r="C386" s="4"/>
      <c r="D386" s="4"/>
      <c r="E386" s="4"/>
      <c r="F386" s="4"/>
      <c r="G386" s="4"/>
      <c r="H386" s="4"/>
      <c r="I386" s="4"/>
      <c r="J386" s="4"/>
      <c r="K386" s="4"/>
      <c r="L386" s="4"/>
      <c r="M386" s="4"/>
      <c r="N386" s="4"/>
      <c r="O386" s="4"/>
      <c r="P386" s="4"/>
    </row>
    <row r="387">
      <c r="A387" s="4"/>
      <c r="B387" s="4"/>
      <c r="C387" s="4"/>
      <c r="D387" s="4"/>
      <c r="E387" s="4"/>
      <c r="F387" s="4"/>
      <c r="G387" s="4"/>
      <c r="H387" s="4"/>
      <c r="I387" s="4"/>
      <c r="J387" s="4"/>
      <c r="K387" s="4"/>
      <c r="L387" s="4"/>
      <c r="M387" s="4"/>
      <c r="N387" s="4"/>
      <c r="O387" s="4"/>
      <c r="P387" s="4"/>
    </row>
    <row r="388">
      <c r="A388" s="4"/>
      <c r="B388" s="4"/>
      <c r="C388" s="4"/>
      <c r="D388" s="4"/>
      <c r="E388" s="4"/>
      <c r="F388" s="4"/>
      <c r="G388" s="4"/>
      <c r="H388" s="4"/>
      <c r="I388" s="4"/>
      <c r="J388" s="4"/>
      <c r="K388" s="4"/>
      <c r="L388" s="4"/>
      <c r="M388" s="4"/>
      <c r="N388" s="4"/>
      <c r="O388" s="4"/>
      <c r="P388" s="4"/>
    </row>
    <row r="389">
      <c r="A389" s="4"/>
      <c r="B389" s="4"/>
      <c r="C389" s="4"/>
      <c r="D389" s="4"/>
      <c r="E389" s="4"/>
      <c r="F389" s="4"/>
      <c r="G389" s="4"/>
      <c r="H389" s="4"/>
      <c r="I389" s="4"/>
      <c r="J389" s="4"/>
      <c r="K389" s="4"/>
      <c r="L389" s="4"/>
      <c r="M389" s="4"/>
      <c r="N389" s="4"/>
      <c r="O389" s="4"/>
      <c r="P389" s="4"/>
    </row>
    <row r="390">
      <c r="A390" s="4"/>
      <c r="B390" s="4"/>
      <c r="C390" s="4"/>
      <c r="D390" s="4"/>
      <c r="E390" s="4"/>
      <c r="F390" s="4"/>
      <c r="G390" s="4"/>
      <c r="H390" s="4"/>
      <c r="I390" s="4"/>
      <c r="J390" s="4"/>
      <c r="K390" s="4"/>
      <c r="L390" s="4"/>
      <c r="M390" s="4"/>
      <c r="N390" s="4"/>
      <c r="O390" s="4"/>
      <c r="P390" s="4"/>
    </row>
    <row r="391">
      <c r="A391" s="4"/>
      <c r="B391" s="4"/>
      <c r="C391" s="4"/>
      <c r="D391" s="4"/>
      <c r="E391" s="4"/>
      <c r="F391" s="4"/>
      <c r="G391" s="4"/>
      <c r="H391" s="4"/>
      <c r="I391" s="4"/>
      <c r="J391" s="4"/>
      <c r="K391" s="4"/>
      <c r="L391" s="4"/>
      <c r="M391" s="4"/>
      <c r="N391" s="4"/>
      <c r="O391" s="4"/>
      <c r="P391" s="4"/>
    </row>
    <row r="392">
      <c r="A392" s="4"/>
      <c r="B392" s="4"/>
      <c r="C392" s="4"/>
      <c r="D392" s="4"/>
      <c r="E392" s="4"/>
      <c r="F392" s="4"/>
      <c r="G392" s="4"/>
      <c r="H392" s="4"/>
      <c r="I392" s="4"/>
      <c r="J392" s="4"/>
      <c r="K392" s="4"/>
      <c r="L392" s="4"/>
      <c r="M392" s="4"/>
      <c r="N392" s="4"/>
      <c r="O392" s="4"/>
      <c r="P392" s="4"/>
    </row>
    <row r="393">
      <c r="A393" s="4"/>
      <c r="B393" s="4"/>
      <c r="C393" s="4"/>
      <c r="D393" s="4"/>
      <c r="E393" s="4"/>
      <c r="F393" s="4"/>
      <c r="G393" s="4"/>
      <c r="H393" s="4"/>
      <c r="I393" s="4"/>
      <c r="J393" s="4"/>
      <c r="K393" s="4"/>
      <c r="L393" s="4"/>
      <c r="M393" s="4"/>
      <c r="N393" s="4"/>
      <c r="O393" s="4"/>
      <c r="P393" s="4"/>
    </row>
    <row r="394">
      <c r="A394" s="4"/>
      <c r="B394" s="4"/>
      <c r="C394" s="4"/>
      <c r="D394" s="4"/>
      <c r="E394" s="4"/>
      <c r="F394" s="4"/>
      <c r="G394" s="4"/>
      <c r="H394" s="4"/>
      <c r="I394" s="4"/>
      <c r="J394" s="4"/>
      <c r="K394" s="4"/>
      <c r="L394" s="4"/>
      <c r="M394" s="4"/>
      <c r="N394" s="4"/>
      <c r="O394" s="4"/>
      <c r="P394" s="4"/>
    </row>
    <row r="395">
      <c r="A395" s="4"/>
      <c r="B395" s="4"/>
      <c r="C395" s="4"/>
      <c r="D395" s="4"/>
      <c r="E395" s="4"/>
      <c r="F395" s="4"/>
      <c r="G395" s="4"/>
      <c r="H395" s="4"/>
      <c r="I395" s="4"/>
      <c r="J395" s="4"/>
      <c r="K395" s="4"/>
      <c r="L395" s="4"/>
      <c r="M395" s="4"/>
      <c r="N395" s="4"/>
      <c r="O395" s="4"/>
      <c r="P395" s="4"/>
    </row>
    <row r="396">
      <c r="A396" s="4"/>
      <c r="B396" s="4"/>
      <c r="C396" s="4"/>
      <c r="D396" s="4"/>
      <c r="E396" s="4"/>
      <c r="F396" s="4"/>
      <c r="G396" s="4"/>
      <c r="H396" s="4"/>
      <c r="I396" s="4"/>
      <c r="J396" s="4"/>
      <c r="K396" s="4"/>
      <c r="L396" s="4"/>
      <c r="M396" s="4"/>
      <c r="N396" s="4"/>
      <c r="O396" s="4"/>
      <c r="P396" s="4"/>
    </row>
    <row r="397">
      <c r="A397" s="4"/>
      <c r="B397" s="4"/>
      <c r="C397" s="4"/>
      <c r="D397" s="4"/>
      <c r="E397" s="4"/>
      <c r="F397" s="4"/>
      <c r="G397" s="4"/>
      <c r="H397" s="4"/>
      <c r="I397" s="4"/>
      <c r="J397" s="4"/>
      <c r="K397" s="4"/>
      <c r="L397" s="4"/>
      <c r="M397" s="4"/>
      <c r="N397" s="4"/>
      <c r="O397" s="4"/>
      <c r="P397" s="4"/>
    </row>
    <row r="398">
      <c r="A398" s="4"/>
      <c r="B398" s="4"/>
      <c r="C398" s="4"/>
      <c r="D398" s="4"/>
      <c r="E398" s="4"/>
      <c r="F398" s="4"/>
      <c r="G398" s="4"/>
      <c r="H398" s="4"/>
      <c r="I398" s="4"/>
      <c r="J398" s="4"/>
      <c r="K398" s="4"/>
      <c r="L398" s="4"/>
      <c r="M398" s="4"/>
      <c r="N398" s="4"/>
      <c r="O398" s="4"/>
      <c r="P398" s="4"/>
    </row>
    <row r="399">
      <c r="A399" s="4"/>
      <c r="B399" s="4"/>
      <c r="C399" s="4"/>
      <c r="D399" s="4"/>
      <c r="E399" s="4"/>
      <c r="F399" s="4"/>
      <c r="G399" s="4"/>
      <c r="H399" s="4"/>
      <c r="I399" s="4"/>
      <c r="J399" s="4"/>
      <c r="K399" s="4"/>
      <c r="L399" s="4"/>
      <c r="M399" s="4"/>
      <c r="N399" s="4"/>
      <c r="O399" s="4"/>
      <c r="P399" s="4"/>
    </row>
    <row r="400">
      <c r="A400" s="4"/>
      <c r="B400" s="4"/>
      <c r="C400" s="4"/>
      <c r="D400" s="4"/>
      <c r="E400" s="4"/>
      <c r="F400" s="4"/>
      <c r="G400" s="4"/>
      <c r="H400" s="4"/>
      <c r="I400" s="4"/>
      <c r="J400" s="4"/>
      <c r="K400" s="4"/>
      <c r="L400" s="4"/>
      <c r="M400" s="4"/>
      <c r="N400" s="4"/>
      <c r="O400" s="4"/>
      <c r="P400" s="4"/>
    </row>
    <row r="401">
      <c r="A401" s="4"/>
      <c r="B401" s="4"/>
      <c r="C401" s="4"/>
      <c r="D401" s="4"/>
      <c r="E401" s="4"/>
      <c r="F401" s="4"/>
      <c r="G401" s="4"/>
      <c r="H401" s="4"/>
      <c r="I401" s="4"/>
      <c r="J401" s="4"/>
      <c r="K401" s="4"/>
      <c r="L401" s="4"/>
      <c r="M401" s="4"/>
      <c r="N401" s="4"/>
      <c r="O401" s="4"/>
      <c r="P401" s="4"/>
    </row>
    <row r="402">
      <c r="A402" s="4"/>
      <c r="B402" s="4"/>
      <c r="C402" s="4"/>
      <c r="D402" s="4"/>
      <c r="E402" s="4"/>
      <c r="F402" s="4"/>
      <c r="G402" s="4"/>
      <c r="H402" s="4"/>
      <c r="I402" s="4"/>
      <c r="J402" s="4"/>
      <c r="K402" s="4"/>
      <c r="L402" s="4"/>
      <c r="M402" s="4"/>
      <c r="N402" s="4"/>
      <c r="O402" s="4"/>
      <c r="P402" s="4"/>
    </row>
    <row r="403">
      <c r="A403" s="4"/>
      <c r="B403" s="4"/>
      <c r="C403" s="4"/>
      <c r="D403" s="4"/>
      <c r="E403" s="4"/>
      <c r="F403" s="4"/>
      <c r="G403" s="4"/>
      <c r="H403" s="4"/>
      <c r="I403" s="4"/>
      <c r="J403" s="4"/>
      <c r="K403" s="4"/>
      <c r="L403" s="4"/>
      <c r="M403" s="4"/>
      <c r="N403" s="4"/>
      <c r="O403" s="4"/>
      <c r="P403" s="4"/>
    </row>
    <row r="404">
      <c r="A404" s="4"/>
      <c r="B404" s="4"/>
      <c r="C404" s="4"/>
      <c r="D404" s="4"/>
      <c r="E404" s="4"/>
      <c r="F404" s="4"/>
      <c r="G404" s="4"/>
      <c r="H404" s="4"/>
      <c r="I404" s="4"/>
      <c r="J404" s="4"/>
      <c r="K404" s="4"/>
      <c r="L404" s="4"/>
      <c r="M404" s="4"/>
      <c r="N404" s="4"/>
      <c r="O404" s="4"/>
      <c r="P404" s="4"/>
    </row>
    <row r="405">
      <c r="A405" s="4"/>
      <c r="B405" s="4"/>
      <c r="C405" s="4"/>
      <c r="D405" s="4"/>
      <c r="E405" s="4"/>
      <c r="F405" s="4"/>
      <c r="G405" s="4"/>
      <c r="H405" s="4"/>
      <c r="I405" s="4"/>
      <c r="J405" s="4"/>
      <c r="K405" s="4"/>
      <c r="L405" s="4"/>
      <c r="M405" s="4"/>
      <c r="N405" s="4"/>
      <c r="O405" s="4"/>
      <c r="P405" s="4"/>
    </row>
    <row r="406">
      <c r="A406" s="4"/>
      <c r="B406" s="4"/>
      <c r="C406" s="4"/>
      <c r="D406" s="4"/>
      <c r="E406" s="4"/>
      <c r="F406" s="4"/>
      <c r="G406" s="4"/>
      <c r="H406" s="4"/>
      <c r="I406" s="4"/>
      <c r="J406" s="4"/>
      <c r="K406" s="4"/>
      <c r="L406" s="4"/>
      <c r="M406" s="4"/>
      <c r="N406" s="4"/>
      <c r="O406" s="4"/>
      <c r="P406" s="4"/>
    </row>
    <row r="407">
      <c r="A407" s="4"/>
      <c r="B407" s="4"/>
      <c r="C407" s="4"/>
      <c r="D407" s="4"/>
      <c r="E407" s="4"/>
      <c r="F407" s="4"/>
      <c r="G407" s="4"/>
      <c r="H407" s="4"/>
      <c r="I407" s="4"/>
      <c r="J407" s="4"/>
      <c r="K407" s="4"/>
      <c r="L407" s="4"/>
      <c r="M407" s="4"/>
      <c r="N407" s="4"/>
      <c r="O407" s="4"/>
      <c r="P407" s="4"/>
    </row>
    <row r="408">
      <c r="A408" s="4"/>
      <c r="B408" s="4"/>
      <c r="C408" s="4"/>
      <c r="D408" s="4"/>
      <c r="E408" s="4"/>
      <c r="F408" s="4"/>
      <c r="G408" s="4"/>
      <c r="H408" s="4"/>
      <c r="I408" s="4"/>
      <c r="J408" s="4"/>
      <c r="K408" s="4"/>
      <c r="L408" s="4"/>
      <c r="M408" s="4"/>
      <c r="N408" s="4"/>
      <c r="O408" s="4"/>
      <c r="P408" s="4"/>
    </row>
    <row r="409">
      <c r="A409" s="4"/>
      <c r="B409" s="4"/>
      <c r="C409" s="4"/>
      <c r="D409" s="4"/>
      <c r="E409" s="4"/>
      <c r="F409" s="4"/>
      <c r="G409" s="4"/>
      <c r="H409" s="4"/>
      <c r="I409" s="4"/>
      <c r="J409" s="4"/>
      <c r="K409" s="4"/>
      <c r="L409" s="4"/>
      <c r="M409" s="4"/>
      <c r="N409" s="4"/>
      <c r="O409" s="4"/>
      <c r="P409" s="4"/>
    </row>
    <row r="410">
      <c r="A410" s="4"/>
      <c r="B410" s="4"/>
      <c r="C410" s="4"/>
      <c r="D410" s="4"/>
      <c r="E410" s="4"/>
      <c r="F410" s="4"/>
      <c r="G410" s="4"/>
      <c r="H410" s="4"/>
      <c r="I410" s="4"/>
      <c r="J410" s="4"/>
      <c r="K410" s="4"/>
      <c r="L410" s="4"/>
      <c r="M410" s="4"/>
      <c r="N410" s="4"/>
      <c r="O410" s="4"/>
      <c r="P410" s="4"/>
    </row>
    <row r="411">
      <c r="A411" s="4"/>
      <c r="B411" s="4"/>
      <c r="C411" s="4"/>
      <c r="D411" s="4"/>
      <c r="E411" s="4"/>
      <c r="F411" s="4"/>
      <c r="G411" s="4"/>
      <c r="H411" s="4"/>
      <c r="I411" s="4"/>
      <c r="J411" s="4"/>
      <c r="K411" s="4"/>
      <c r="L411" s="4"/>
      <c r="M411" s="4"/>
      <c r="N411" s="4"/>
      <c r="O411" s="4"/>
      <c r="P411" s="4"/>
    </row>
    <row r="412">
      <c r="A412" s="4"/>
      <c r="B412" s="4"/>
      <c r="C412" s="4"/>
      <c r="D412" s="4"/>
      <c r="E412" s="4"/>
      <c r="F412" s="4"/>
      <c r="G412" s="4"/>
      <c r="H412" s="4"/>
      <c r="I412" s="4"/>
      <c r="J412" s="4"/>
      <c r="K412" s="4"/>
      <c r="L412" s="4"/>
      <c r="M412" s="4"/>
      <c r="N412" s="4"/>
      <c r="O412" s="4"/>
      <c r="P412" s="4"/>
    </row>
    <row r="413">
      <c r="A413" s="4"/>
      <c r="B413" s="4"/>
      <c r="C413" s="4"/>
      <c r="D413" s="4"/>
      <c r="E413" s="4"/>
      <c r="F413" s="4"/>
      <c r="G413" s="4"/>
      <c r="H413" s="4"/>
      <c r="I413" s="4"/>
      <c r="J413" s="4"/>
      <c r="K413" s="4"/>
      <c r="L413" s="4"/>
      <c r="M413" s="4"/>
      <c r="N413" s="4"/>
      <c r="O413" s="4"/>
      <c r="P413" s="4"/>
    </row>
    <row r="414">
      <c r="A414" s="4"/>
      <c r="B414" s="4"/>
      <c r="C414" s="4"/>
      <c r="D414" s="4"/>
      <c r="E414" s="4"/>
      <c r="F414" s="4"/>
      <c r="G414" s="4"/>
      <c r="H414" s="4"/>
      <c r="I414" s="4"/>
      <c r="J414" s="4"/>
      <c r="K414" s="4"/>
      <c r="L414" s="4"/>
      <c r="M414" s="4"/>
      <c r="N414" s="4"/>
      <c r="O414" s="4"/>
      <c r="P414" s="4"/>
    </row>
    <row r="415">
      <c r="A415" s="4"/>
      <c r="B415" s="4"/>
      <c r="C415" s="4"/>
      <c r="D415" s="4"/>
      <c r="E415" s="4"/>
      <c r="F415" s="4"/>
      <c r="G415" s="4"/>
      <c r="H415" s="4"/>
      <c r="I415" s="4"/>
      <c r="J415" s="4"/>
      <c r="K415" s="4"/>
      <c r="L415" s="4"/>
      <c r="M415" s="4"/>
      <c r="N415" s="4"/>
      <c r="O415" s="4"/>
      <c r="P415" s="4"/>
    </row>
    <row r="416">
      <c r="A416" s="4"/>
      <c r="B416" s="4"/>
      <c r="C416" s="4"/>
      <c r="D416" s="4"/>
      <c r="E416" s="4"/>
      <c r="F416" s="4"/>
      <c r="G416" s="4"/>
      <c r="H416" s="4"/>
      <c r="I416" s="4"/>
      <c r="J416" s="4"/>
      <c r="K416" s="4"/>
      <c r="L416" s="4"/>
      <c r="M416" s="4"/>
      <c r="N416" s="4"/>
      <c r="O416" s="4"/>
      <c r="P416" s="4"/>
    </row>
    <row r="417">
      <c r="A417" s="4"/>
      <c r="B417" s="4"/>
      <c r="C417" s="4"/>
      <c r="D417" s="4"/>
      <c r="E417" s="4"/>
      <c r="F417" s="4"/>
      <c r="G417" s="4"/>
      <c r="H417" s="4"/>
      <c r="I417" s="4"/>
      <c r="J417" s="4"/>
      <c r="K417" s="4"/>
      <c r="L417" s="4"/>
      <c r="M417" s="4"/>
      <c r="N417" s="4"/>
      <c r="O417" s="4"/>
      <c r="P417" s="4"/>
    </row>
    <row r="418">
      <c r="A418" s="4"/>
      <c r="B418" s="4"/>
      <c r="C418" s="4"/>
      <c r="D418" s="4"/>
      <c r="E418" s="4"/>
      <c r="F418" s="4"/>
      <c r="G418" s="4"/>
      <c r="H418" s="4"/>
      <c r="I418" s="4"/>
      <c r="J418" s="4"/>
      <c r="K418" s="4"/>
      <c r="L418" s="4"/>
      <c r="M418" s="4"/>
      <c r="N418" s="4"/>
      <c r="O418" s="4"/>
      <c r="P418" s="4"/>
    </row>
    <row r="419">
      <c r="A419" s="4"/>
      <c r="B419" s="4"/>
      <c r="C419" s="4"/>
      <c r="D419" s="4"/>
      <c r="E419" s="4"/>
      <c r="F419" s="4"/>
      <c r="G419" s="4"/>
      <c r="H419" s="4"/>
      <c r="I419" s="4"/>
      <c r="J419" s="4"/>
      <c r="K419" s="4"/>
      <c r="L419" s="4"/>
      <c r="M419" s="4"/>
      <c r="N419" s="4"/>
      <c r="O419" s="4"/>
      <c r="P419" s="4"/>
    </row>
    <row r="420">
      <c r="A420" s="4"/>
      <c r="B420" s="4"/>
      <c r="C420" s="4"/>
      <c r="D420" s="4"/>
      <c r="E420" s="4"/>
      <c r="F420" s="4"/>
      <c r="G420" s="4"/>
      <c r="H420" s="4"/>
      <c r="I420" s="4"/>
      <c r="J420" s="4"/>
      <c r="K420" s="4"/>
      <c r="L420" s="4"/>
      <c r="M420" s="4"/>
      <c r="N420" s="4"/>
      <c r="O420" s="4"/>
      <c r="P420" s="4"/>
    </row>
    <row r="421">
      <c r="A421" s="4"/>
      <c r="B421" s="4"/>
      <c r="C421" s="4"/>
      <c r="D421" s="4"/>
      <c r="E421" s="4"/>
      <c r="F421" s="4"/>
      <c r="G421" s="4"/>
      <c r="H421" s="4"/>
      <c r="I421" s="4"/>
      <c r="J421" s="4"/>
      <c r="K421" s="4"/>
      <c r="L421" s="4"/>
      <c r="M421" s="4"/>
      <c r="N421" s="4"/>
      <c r="O421" s="4"/>
      <c r="P421" s="4"/>
    </row>
    <row r="422">
      <c r="A422" s="4"/>
      <c r="B422" s="4"/>
      <c r="C422" s="4"/>
      <c r="D422" s="4"/>
      <c r="E422" s="4"/>
      <c r="F422" s="4"/>
      <c r="G422" s="4"/>
      <c r="H422" s="4"/>
      <c r="I422" s="4"/>
      <c r="J422" s="4"/>
      <c r="K422" s="4"/>
      <c r="L422" s="4"/>
      <c r="M422" s="4"/>
      <c r="N422" s="4"/>
      <c r="O422" s="4"/>
      <c r="P422" s="4"/>
    </row>
    <row r="423">
      <c r="A423" s="4"/>
      <c r="B423" s="4"/>
      <c r="C423" s="4"/>
      <c r="D423" s="4"/>
      <c r="E423" s="4"/>
      <c r="F423" s="4"/>
      <c r="G423" s="4"/>
      <c r="H423" s="4"/>
      <c r="I423" s="4"/>
      <c r="J423" s="4"/>
      <c r="K423" s="4"/>
      <c r="L423" s="4"/>
      <c r="M423" s="4"/>
      <c r="N423" s="4"/>
      <c r="O423" s="4"/>
      <c r="P423" s="4"/>
    </row>
    <row r="424">
      <c r="A424" s="4"/>
      <c r="B424" s="4"/>
      <c r="C424" s="4"/>
      <c r="D424" s="4"/>
      <c r="E424" s="4"/>
      <c r="F424" s="4"/>
      <c r="G424" s="4"/>
      <c r="H424" s="4"/>
      <c r="I424" s="4"/>
      <c r="J424" s="4"/>
      <c r="K424" s="4"/>
      <c r="L424" s="4"/>
      <c r="M424" s="4"/>
      <c r="N424" s="4"/>
      <c r="O424" s="4"/>
      <c r="P424" s="4"/>
    </row>
    <row r="425">
      <c r="A425" s="4"/>
      <c r="B425" s="4"/>
      <c r="C425" s="4"/>
      <c r="D425" s="4"/>
      <c r="E425" s="4"/>
      <c r="F425" s="4"/>
      <c r="G425" s="4"/>
      <c r="H425" s="4"/>
      <c r="I425" s="4"/>
      <c r="J425" s="4"/>
      <c r="K425" s="4"/>
      <c r="L425" s="4"/>
      <c r="M425" s="4"/>
      <c r="N425" s="4"/>
      <c r="O425" s="4"/>
      <c r="P425" s="4"/>
    </row>
    <row r="426">
      <c r="A426" s="4"/>
      <c r="B426" s="4"/>
      <c r="C426" s="4"/>
      <c r="D426" s="4"/>
      <c r="E426" s="4"/>
      <c r="F426" s="4"/>
      <c r="G426" s="4"/>
      <c r="H426" s="4"/>
      <c r="I426" s="4"/>
      <c r="J426" s="4"/>
      <c r="K426" s="4"/>
      <c r="L426" s="4"/>
      <c r="M426" s="4"/>
      <c r="N426" s="4"/>
      <c r="O426" s="4"/>
      <c r="P426" s="4"/>
    </row>
    <row r="427">
      <c r="A427" s="4"/>
      <c r="B427" s="4"/>
      <c r="C427" s="4"/>
      <c r="D427" s="4"/>
      <c r="E427" s="4"/>
      <c r="F427" s="4"/>
      <c r="G427" s="4"/>
      <c r="H427" s="4"/>
      <c r="I427" s="4"/>
      <c r="J427" s="4"/>
      <c r="K427" s="4"/>
      <c r="L427" s="4"/>
      <c r="M427" s="4"/>
      <c r="N427" s="4"/>
      <c r="O427" s="4"/>
      <c r="P427" s="4"/>
    </row>
    <row r="428">
      <c r="A428" s="4"/>
      <c r="B428" s="4"/>
      <c r="C428" s="4"/>
      <c r="D428" s="4"/>
      <c r="E428" s="4"/>
      <c r="F428" s="4"/>
      <c r="G428" s="4"/>
      <c r="H428" s="4"/>
      <c r="I428" s="4"/>
      <c r="J428" s="4"/>
      <c r="K428" s="4"/>
      <c r="L428" s="4"/>
      <c r="M428" s="4"/>
      <c r="N428" s="4"/>
      <c r="O428" s="4"/>
      <c r="P428" s="4"/>
    </row>
    <row r="429">
      <c r="A429" s="4"/>
      <c r="B429" s="4"/>
      <c r="C429" s="4"/>
      <c r="D429" s="4"/>
      <c r="E429" s="4"/>
      <c r="F429" s="4"/>
      <c r="G429" s="4"/>
      <c r="H429" s="4"/>
      <c r="I429" s="4"/>
      <c r="J429" s="4"/>
      <c r="K429" s="4"/>
      <c r="L429" s="4"/>
      <c r="M429" s="4"/>
      <c r="N429" s="4"/>
      <c r="O429" s="4"/>
      <c r="P429" s="4"/>
    </row>
    <row r="430">
      <c r="A430" s="4"/>
      <c r="B430" s="4"/>
      <c r="C430" s="4"/>
      <c r="D430" s="4"/>
      <c r="E430" s="4"/>
      <c r="F430" s="4"/>
      <c r="G430" s="4"/>
      <c r="H430" s="4"/>
      <c r="I430" s="4"/>
      <c r="J430" s="4"/>
      <c r="K430" s="4"/>
      <c r="L430" s="4"/>
      <c r="M430" s="4"/>
      <c r="N430" s="4"/>
      <c r="O430" s="4"/>
      <c r="P430" s="4"/>
    </row>
    <row r="431">
      <c r="A431" s="4"/>
      <c r="B431" s="4"/>
      <c r="C431" s="4"/>
      <c r="D431" s="4"/>
      <c r="E431" s="4"/>
      <c r="F431" s="4"/>
      <c r="G431" s="4"/>
      <c r="H431" s="4"/>
      <c r="I431" s="4"/>
      <c r="J431" s="4"/>
      <c r="K431" s="4"/>
      <c r="L431" s="4"/>
      <c r="M431" s="4"/>
      <c r="N431" s="4"/>
      <c r="O431" s="4"/>
      <c r="P431" s="4"/>
    </row>
    <row r="432">
      <c r="A432" s="4"/>
      <c r="B432" s="4"/>
      <c r="C432" s="4"/>
      <c r="D432" s="4"/>
      <c r="E432" s="4"/>
      <c r="F432" s="4"/>
      <c r="G432" s="4"/>
      <c r="H432" s="4"/>
      <c r="I432" s="4"/>
      <c r="J432" s="4"/>
      <c r="K432" s="4"/>
      <c r="L432" s="4"/>
      <c r="M432" s="4"/>
      <c r="N432" s="4"/>
      <c r="O432" s="4"/>
      <c r="P432" s="4"/>
    </row>
    <row r="433">
      <c r="A433" s="4"/>
      <c r="B433" s="4"/>
      <c r="C433" s="4"/>
      <c r="D433" s="4"/>
      <c r="E433" s="4"/>
      <c r="F433" s="4"/>
      <c r="G433" s="4"/>
      <c r="H433" s="4"/>
      <c r="I433" s="4"/>
      <c r="J433" s="4"/>
      <c r="K433" s="4"/>
      <c r="L433" s="4"/>
      <c r="M433" s="4"/>
      <c r="N433" s="4"/>
      <c r="O433" s="4"/>
      <c r="P433" s="4"/>
    </row>
    <row r="434">
      <c r="A434" s="4"/>
      <c r="B434" s="4"/>
      <c r="C434" s="4"/>
      <c r="D434" s="4"/>
      <c r="E434" s="4"/>
      <c r="F434" s="4"/>
      <c r="G434" s="4"/>
      <c r="H434" s="4"/>
      <c r="I434" s="4"/>
      <c r="J434" s="4"/>
      <c r="K434" s="4"/>
      <c r="L434" s="4"/>
      <c r="M434" s="4"/>
      <c r="N434" s="4"/>
      <c r="O434" s="4"/>
      <c r="P434" s="4"/>
    </row>
    <row r="435">
      <c r="A435" s="4"/>
      <c r="B435" s="4"/>
      <c r="C435" s="4"/>
      <c r="D435" s="4"/>
      <c r="E435" s="4"/>
      <c r="F435" s="4"/>
      <c r="G435" s="4"/>
      <c r="H435" s="4"/>
      <c r="I435" s="4"/>
      <c r="J435" s="4"/>
      <c r="K435" s="4"/>
      <c r="L435" s="4"/>
      <c r="M435" s="4"/>
      <c r="N435" s="4"/>
      <c r="O435" s="4"/>
      <c r="P435" s="4"/>
    </row>
    <row r="436">
      <c r="A436" s="4"/>
      <c r="B436" s="4"/>
      <c r="C436" s="4"/>
      <c r="D436" s="4"/>
      <c r="E436" s="4"/>
      <c r="F436" s="4"/>
      <c r="G436" s="4"/>
      <c r="H436" s="4"/>
      <c r="I436" s="4"/>
      <c r="J436" s="4"/>
      <c r="K436" s="4"/>
      <c r="L436" s="4"/>
      <c r="M436" s="4"/>
      <c r="N436" s="4"/>
      <c r="O436" s="4"/>
      <c r="P436" s="4"/>
    </row>
    <row r="437">
      <c r="A437" s="4"/>
      <c r="B437" s="4"/>
      <c r="C437" s="4"/>
      <c r="D437" s="4"/>
      <c r="E437" s="4"/>
      <c r="F437" s="4"/>
      <c r="G437" s="4"/>
      <c r="H437" s="4"/>
      <c r="I437" s="4"/>
      <c r="J437" s="4"/>
      <c r="K437" s="4"/>
      <c r="L437" s="4"/>
      <c r="M437" s="4"/>
      <c r="N437" s="4"/>
      <c r="O437" s="4"/>
      <c r="P437" s="4"/>
    </row>
    <row r="438">
      <c r="A438" s="4"/>
      <c r="B438" s="4"/>
      <c r="C438" s="4"/>
      <c r="D438" s="4"/>
      <c r="E438" s="4"/>
      <c r="F438" s="4"/>
      <c r="G438" s="4"/>
      <c r="H438" s="4"/>
      <c r="I438" s="4"/>
      <c r="J438" s="4"/>
      <c r="K438" s="4"/>
      <c r="L438" s="4"/>
      <c r="M438" s="4"/>
      <c r="N438" s="4"/>
      <c r="O438" s="4"/>
      <c r="P438" s="4"/>
    </row>
    <row r="439">
      <c r="A439" s="4"/>
      <c r="B439" s="4"/>
      <c r="C439" s="4"/>
      <c r="D439" s="4"/>
      <c r="E439" s="4"/>
      <c r="F439" s="4"/>
      <c r="G439" s="4"/>
      <c r="H439" s="4"/>
      <c r="I439" s="4"/>
      <c r="J439" s="4"/>
      <c r="K439" s="4"/>
      <c r="L439" s="4"/>
      <c r="M439" s="4"/>
      <c r="N439" s="4"/>
      <c r="O439" s="4"/>
      <c r="P439" s="4"/>
    </row>
    <row r="440">
      <c r="A440" s="4"/>
      <c r="B440" s="4"/>
      <c r="C440" s="4"/>
      <c r="D440" s="4"/>
      <c r="E440" s="4"/>
      <c r="F440" s="4"/>
      <c r="G440" s="4"/>
      <c r="H440" s="4"/>
      <c r="I440" s="4"/>
      <c r="J440" s="4"/>
      <c r="K440" s="4"/>
      <c r="L440" s="4"/>
      <c r="M440" s="4"/>
      <c r="N440" s="4"/>
      <c r="O440" s="4"/>
      <c r="P440" s="4"/>
    </row>
    <row r="441">
      <c r="A441" s="4"/>
      <c r="B441" s="4"/>
      <c r="C441" s="4"/>
      <c r="D441" s="4"/>
      <c r="E441" s="4"/>
      <c r="F441" s="4"/>
      <c r="G441" s="4"/>
      <c r="H441" s="4"/>
      <c r="I441" s="4"/>
      <c r="J441" s="4"/>
      <c r="K441" s="4"/>
      <c r="L441" s="4"/>
      <c r="M441" s="4"/>
      <c r="N441" s="4"/>
      <c r="O441" s="4"/>
      <c r="P441" s="4"/>
    </row>
    <row r="442">
      <c r="A442" s="4"/>
      <c r="B442" s="4"/>
      <c r="C442" s="4"/>
      <c r="D442" s="4"/>
      <c r="E442" s="4"/>
      <c r="F442" s="4"/>
      <c r="G442" s="4"/>
      <c r="H442" s="4"/>
      <c r="I442" s="4"/>
      <c r="J442" s="4"/>
      <c r="K442" s="4"/>
      <c r="L442" s="4"/>
      <c r="M442" s="4"/>
      <c r="N442" s="4"/>
      <c r="O442" s="4"/>
      <c r="P442" s="4"/>
    </row>
    <row r="443">
      <c r="A443" s="4"/>
      <c r="B443" s="4"/>
      <c r="C443" s="4"/>
      <c r="D443" s="4"/>
      <c r="E443" s="4"/>
      <c r="F443" s="4"/>
      <c r="G443" s="4"/>
      <c r="H443" s="4"/>
      <c r="I443" s="4"/>
      <c r="J443" s="4"/>
      <c r="K443" s="4"/>
      <c r="L443" s="4"/>
      <c r="M443" s="4"/>
      <c r="N443" s="4"/>
      <c r="O443" s="4"/>
      <c r="P443" s="4"/>
    </row>
    <row r="444">
      <c r="A444" s="4"/>
      <c r="B444" s="4"/>
      <c r="C444" s="4"/>
      <c r="D444" s="4"/>
      <c r="E444" s="4"/>
      <c r="F444" s="4"/>
      <c r="G444" s="4"/>
      <c r="H444" s="4"/>
      <c r="I444" s="4"/>
      <c r="J444" s="4"/>
      <c r="K444" s="4"/>
      <c r="L444" s="4"/>
      <c r="M444" s="4"/>
      <c r="N444" s="4"/>
      <c r="O444" s="4"/>
      <c r="P444" s="4"/>
    </row>
    <row r="445">
      <c r="A445" s="4"/>
      <c r="B445" s="4"/>
      <c r="C445" s="4"/>
      <c r="D445" s="4"/>
      <c r="E445" s="4"/>
      <c r="F445" s="4"/>
      <c r="G445" s="4"/>
      <c r="H445" s="4"/>
      <c r="I445" s="4"/>
      <c r="J445" s="4"/>
      <c r="K445" s="4"/>
      <c r="L445" s="4"/>
      <c r="M445" s="4"/>
      <c r="N445" s="4"/>
      <c r="O445" s="4"/>
      <c r="P445" s="4"/>
    </row>
    <row r="446">
      <c r="A446" s="4"/>
      <c r="B446" s="4"/>
      <c r="C446" s="4"/>
      <c r="D446" s="4"/>
      <c r="E446" s="4"/>
      <c r="F446" s="4"/>
      <c r="G446" s="4"/>
      <c r="H446" s="4"/>
      <c r="I446" s="4"/>
      <c r="J446" s="4"/>
      <c r="K446" s="4"/>
      <c r="L446" s="4"/>
      <c r="M446" s="4"/>
      <c r="N446" s="4"/>
      <c r="O446" s="4"/>
      <c r="P446" s="4"/>
    </row>
    <row r="447">
      <c r="A447" s="4"/>
      <c r="B447" s="4"/>
      <c r="C447" s="4"/>
      <c r="D447" s="4"/>
      <c r="E447" s="4"/>
      <c r="F447" s="4"/>
      <c r="G447" s="4"/>
      <c r="H447" s="4"/>
      <c r="I447" s="4"/>
      <c r="J447" s="4"/>
      <c r="K447" s="4"/>
      <c r="L447" s="4"/>
      <c r="M447" s="4"/>
      <c r="N447" s="4"/>
      <c r="O447" s="4"/>
      <c r="P447" s="4"/>
    </row>
    <row r="448">
      <c r="A448" s="4"/>
      <c r="B448" s="4"/>
      <c r="C448" s="4"/>
      <c r="D448" s="4"/>
      <c r="E448" s="4"/>
      <c r="F448" s="4"/>
      <c r="G448" s="4"/>
      <c r="H448" s="4"/>
      <c r="I448" s="4"/>
      <c r="J448" s="4"/>
      <c r="K448" s="4"/>
      <c r="L448" s="4"/>
      <c r="M448" s="4"/>
      <c r="N448" s="4"/>
      <c r="O448" s="4"/>
      <c r="P448" s="4"/>
    </row>
    <row r="449">
      <c r="A449" s="4"/>
      <c r="B449" s="4"/>
      <c r="C449" s="4"/>
      <c r="D449" s="4"/>
      <c r="E449" s="4"/>
      <c r="F449" s="4"/>
      <c r="G449" s="4"/>
      <c r="H449" s="4"/>
      <c r="I449" s="4"/>
      <c r="J449" s="4"/>
      <c r="K449" s="4"/>
      <c r="L449" s="4"/>
      <c r="M449" s="4"/>
      <c r="N449" s="4"/>
      <c r="O449" s="4"/>
      <c r="P449" s="4"/>
    </row>
    <row r="450">
      <c r="A450" s="4"/>
      <c r="B450" s="4"/>
      <c r="C450" s="4"/>
      <c r="D450" s="4"/>
      <c r="E450" s="4"/>
      <c r="F450" s="4"/>
      <c r="G450" s="4"/>
      <c r="H450" s="4"/>
      <c r="I450" s="4"/>
      <c r="J450" s="4"/>
      <c r="K450" s="4"/>
      <c r="L450" s="4"/>
      <c r="M450" s="4"/>
      <c r="N450" s="4"/>
      <c r="O450" s="4"/>
      <c r="P450" s="4"/>
    </row>
    <row r="451">
      <c r="A451" s="4"/>
      <c r="B451" s="4"/>
      <c r="C451" s="4"/>
      <c r="D451" s="4"/>
      <c r="E451" s="4"/>
      <c r="F451" s="4"/>
      <c r="G451" s="4"/>
      <c r="H451" s="4"/>
      <c r="I451" s="4"/>
      <c r="J451" s="4"/>
      <c r="K451" s="4"/>
      <c r="L451" s="4"/>
      <c r="M451" s="4"/>
      <c r="N451" s="4"/>
      <c r="O451" s="4"/>
      <c r="P451" s="4"/>
    </row>
    <row r="452">
      <c r="A452" s="4"/>
      <c r="B452" s="4"/>
      <c r="C452" s="4"/>
      <c r="D452" s="4"/>
      <c r="E452" s="4"/>
      <c r="F452" s="4"/>
      <c r="G452" s="4"/>
      <c r="H452" s="4"/>
      <c r="I452" s="4"/>
      <c r="J452" s="4"/>
      <c r="K452" s="4"/>
      <c r="L452" s="4"/>
      <c r="M452" s="4"/>
      <c r="N452" s="4"/>
      <c r="O452" s="4"/>
      <c r="P452" s="4"/>
    </row>
    <row r="453">
      <c r="A453" s="4"/>
      <c r="B453" s="4"/>
      <c r="C453" s="4"/>
      <c r="D453" s="4"/>
      <c r="E453" s="4"/>
      <c r="F453" s="4"/>
      <c r="G453" s="4"/>
      <c r="H453" s="4"/>
      <c r="I453" s="4"/>
      <c r="J453" s="4"/>
      <c r="K453" s="4"/>
      <c r="L453" s="4"/>
      <c r="M453" s="4"/>
      <c r="N453" s="4"/>
      <c r="O453" s="4"/>
      <c r="P453" s="4"/>
    </row>
    <row r="454">
      <c r="A454" s="4"/>
      <c r="B454" s="4"/>
      <c r="C454" s="4"/>
      <c r="D454" s="4"/>
      <c r="E454" s="4"/>
      <c r="F454" s="4"/>
      <c r="G454" s="4"/>
      <c r="H454" s="4"/>
      <c r="I454" s="4"/>
      <c r="J454" s="4"/>
      <c r="K454" s="4"/>
      <c r="L454" s="4"/>
      <c r="M454" s="4"/>
      <c r="N454" s="4"/>
      <c r="O454" s="4"/>
      <c r="P454" s="4"/>
    </row>
    <row r="455">
      <c r="A455" s="4"/>
      <c r="B455" s="4"/>
      <c r="C455" s="4"/>
      <c r="D455" s="4"/>
      <c r="E455" s="4"/>
      <c r="F455" s="4"/>
      <c r="G455" s="4"/>
      <c r="H455" s="4"/>
      <c r="I455" s="4"/>
      <c r="J455" s="4"/>
      <c r="K455" s="4"/>
      <c r="L455" s="4"/>
      <c r="M455" s="4"/>
      <c r="N455" s="4"/>
      <c r="O455" s="4"/>
      <c r="P455" s="4"/>
    </row>
    <row r="456">
      <c r="A456" s="4"/>
      <c r="B456" s="4"/>
      <c r="C456" s="4"/>
      <c r="D456" s="4"/>
      <c r="E456" s="4"/>
      <c r="F456" s="4"/>
      <c r="G456" s="4"/>
      <c r="H456" s="4"/>
      <c r="I456" s="4"/>
      <c r="J456" s="4"/>
      <c r="K456" s="4"/>
      <c r="L456" s="4"/>
      <c r="M456" s="4"/>
      <c r="N456" s="4"/>
      <c r="O456" s="4"/>
      <c r="P456" s="4"/>
    </row>
    <row r="457">
      <c r="A457" s="4"/>
      <c r="B457" s="4"/>
      <c r="C457" s="4"/>
      <c r="D457" s="4"/>
      <c r="E457" s="4"/>
      <c r="F457" s="4"/>
      <c r="G457" s="4"/>
      <c r="H457" s="4"/>
      <c r="I457" s="4"/>
      <c r="J457" s="4"/>
      <c r="K457" s="4"/>
      <c r="L457" s="4"/>
      <c r="M457" s="4"/>
      <c r="N457" s="4"/>
      <c r="O457" s="4"/>
      <c r="P457" s="4"/>
    </row>
    <row r="458">
      <c r="A458" s="4"/>
      <c r="B458" s="4"/>
      <c r="C458" s="4"/>
      <c r="D458" s="4"/>
      <c r="E458" s="4"/>
      <c r="F458" s="4"/>
      <c r="G458" s="4"/>
      <c r="H458" s="4"/>
      <c r="I458" s="4"/>
      <c r="J458" s="4"/>
      <c r="K458" s="4"/>
      <c r="L458" s="4"/>
      <c r="M458" s="4"/>
      <c r="N458" s="4"/>
      <c r="O458" s="4"/>
      <c r="P458" s="4"/>
    </row>
    <row r="459">
      <c r="A459" s="4"/>
      <c r="B459" s="4"/>
      <c r="C459" s="4"/>
      <c r="D459" s="4"/>
      <c r="E459" s="4"/>
      <c r="F459" s="4"/>
      <c r="G459" s="4"/>
      <c r="H459" s="4"/>
      <c r="I459" s="4"/>
      <c r="J459" s="4"/>
      <c r="K459" s="4"/>
      <c r="L459" s="4"/>
      <c r="M459" s="4"/>
      <c r="N459" s="4"/>
      <c r="O459" s="4"/>
      <c r="P459" s="4"/>
    </row>
    <row r="460">
      <c r="A460" s="4"/>
      <c r="B460" s="4"/>
      <c r="C460" s="4"/>
      <c r="D460" s="4"/>
      <c r="E460" s="4"/>
      <c r="F460" s="4"/>
      <c r="G460" s="4"/>
      <c r="H460" s="4"/>
      <c r="I460" s="4"/>
      <c r="J460" s="4"/>
      <c r="K460" s="4"/>
      <c r="L460" s="4"/>
      <c r="M460" s="4"/>
      <c r="N460" s="4"/>
      <c r="O460" s="4"/>
      <c r="P460" s="4"/>
    </row>
    <row r="461">
      <c r="A461" s="4"/>
      <c r="B461" s="4"/>
      <c r="C461" s="4"/>
      <c r="D461" s="4"/>
      <c r="E461" s="4"/>
      <c r="F461" s="4"/>
      <c r="G461" s="4"/>
      <c r="H461" s="4"/>
      <c r="I461" s="4"/>
      <c r="J461" s="4"/>
      <c r="K461" s="4"/>
      <c r="L461" s="4"/>
      <c r="M461" s="4"/>
      <c r="N461" s="4"/>
      <c r="O461" s="4"/>
      <c r="P461" s="4"/>
    </row>
    <row r="462">
      <c r="A462" s="4"/>
      <c r="B462" s="4"/>
      <c r="C462" s="4"/>
      <c r="D462" s="4"/>
      <c r="E462" s="4"/>
      <c r="F462" s="4"/>
      <c r="G462" s="4"/>
      <c r="H462" s="4"/>
      <c r="I462" s="4"/>
      <c r="J462" s="4"/>
      <c r="K462" s="4"/>
      <c r="L462" s="4"/>
      <c r="M462" s="4"/>
      <c r="N462" s="4"/>
      <c r="O462" s="4"/>
      <c r="P462" s="4"/>
    </row>
    <row r="463">
      <c r="A463" s="4"/>
      <c r="B463" s="4"/>
      <c r="C463" s="4"/>
      <c r="D463" s="4"/>
      <c r="E463" s="4"/>
      <c r="F463" s="4"/>
      <c r="G463" s="4"/>
      <c r="H463" s="4"/>
      <c r="I463" s="4"/>
      <c r="J463" s="4"/>
      <c r="K463" s="4"/>
      <c r="L463" s="4"/>
      <c r="M463" s="4"/>
      <c r="N463" s="4"/>
      <c r="O463" s="4"/>
      <c r="P463" s="4"/>
    </row>
    <row r="464">
      <c r="A464" s="4"/>
      <c r="B464" s="4"/>
      <c r="C464" s="4"/>
      <c r="D464" s="4"/>
      <c r="E464" s="4"/>
      <c r="F464" s="4"/>
      <c r="G464" s="4"/>
      <c r="H464" s="4"/>
      <c r="I464" s="4"/>
      <c r="J464" s="4"/>
      <c r="K464" s="4"/>
      <c r="L464" s="4"/>
      <c r="M464" s="4"/>
      <c r="N464" s="4"/>
      <c r="O464" s="4"/>
      <c r="P464" s="4"/>
    </row>
    <row r="465">
      <c r="A465" s="4"/>
      <c r="B465" s="4"/>
      <c r="C465" s="4"/>
      <c r="D465" s="4"/>
      <c r="E465" s="4"/>
      <c r="F465" s="4"/>
      <c r="G465" s="4"/>
      <c r="H465" s="4"/>
      <c r="I465" s="4"/>
      <c r="J465" s="4"/>
      <c r="K465" s="4"/>
      <c r="L465" s="4"/>
      <c r="M465" s="4"/>
      <c r="N465" s="4"/>
      <c r="O465" s="4"/>
      <c r="P465" s="4"/>
    </row>
    <row r="466">
      <c r="A466" s="4"/>
      <c r="B466" s="4"/>
      <c r="C466" s="4"/>
      <c r="D466" s="4"/>
      <c r="E466" s="4"/>
      <c r="F466" s="4"/>
      <c r="G466" s="4"/>
      <c r="H466" s="4"/>
      <c r="I466" s="4"/>
      <c r="J466" s="4"/>
      <c r="K466" s="4"/>
      <c r="L466" s="4"/>
      <c r="M466" s="4"/>
      <c r="N466" s="4"/>
      <c r="O466" s="4"/>
      <c r="P466" s="4"/>
    </row>
    <row r="467">
      <c r="A467" s="4"/>
      <c r="B467" s="4"/>
      <c r="C467" s="4"/>
      <c r="D467" s="4"/>
      <c r="E467" s="4"/>
      <c r="F467" s="4"/>
      <c r="G467" s="4"/>
      <c r="H467" s="4"/>
      <c r="I467" s="4"/>
      <c r="J467" s="4"/>
      <c r="K467" s="4"/>
      <c r="L467" s="4"/>
      <c r="M467" s="4"/>
      <c r="N467" s="4"/>
      <c r="O467" s="4"/>
      <c r="P467" s="4"/>
    </row>
    <row r="468">
      <c r="A468" s="4"/>
      <c r="B468" s="4"/>
      <c r="C468" s="4"/>
      <c r="D468" s="4"/>
      <c r="E468" s="4"/>
      <c r="F468" s="4"/>
      <c r="G468" s="4"/>
      <c r="H468" s="4"/>
      <c r="I468" s="4"/>
      <c r="J468" s="4"/>
      <c r="K468" s="4"/>
      <c r="L468" s="4"/>
      <c r="M468" s="4"/>
      <c r="N468" s="4"/>
      <c r="O468" s="4"/>
      <c r="P468" s="4"/>
    </row>
    <row r="469">
      <c r="A469" s="4"/>
      <c r="B469" s="4"/>
      <c r="C469" s="4"/>
      <c r="D469" s="4"/>
      <c r="E469" s="4"/>
      <c r="F469" s="4"/>
      <c r="G469" s="4"/>
      <c r="H469" s="4"/>
      <c r="I469" s="4"/>
      <c r="J469" s="4"/>
      <c r="K469" s="4"/>
      <c r="L469" s="4"/>
      <c r="M469" s="4"/>
      <c r="N469" s="4"/>
      <c r="O469" s="4"/>
      <c r="P469" s="4"/>
    </row>
    <row r="470">
      <c r="A470" s="4"/>
      <c r="B470" s="4"/>
      <c r="C470" s="4"/>
      <c r="D470" s="4"/>
      <c r="E470" s="4"/>
      <c r="F470" s="4"/>
      <c r="G470" s="4"/>
      <c r="H470" s="4"/>
      <c r="I470" s="4"/>
      <c r="J470" s="4"/>
      <c r="K470" s="4"/>
      <c r="L470" s="4"/>
      <c r="M470" s="4"/>
      <c r="N470" s="4"/>
      <c r="O470" s="4"/>
      <c r="P470" s="4"/>
    </row>
    <row r="471">
      <c r="A471" s="4"/>
      <c r="B471" s="4"/>
      <c r="C471" s="4"/>
      <c r="D471" s="4"/>
      <c r="E471" s="4"/>
      <c r="F471" s="4"/>
      <c r="G471" s="4"/>
      <c r="H471" s="4"/>
      <c r="I471" s="4"/>
      <c r="J471" s="4"/>
      <c r="K471" s="4"/>
      <c r="L471" s="4"/>
      <c r="M471" s="4"/>
      <c r="N471" s="4"/>
      <c r="O471" s="4"/>
      <c r="P471" s="4"/>
    </row>
    <row r="472">
      <c r="A472" s="4"/>
      <c r="B472" s="4"/>
      <c r="C472" s="4"/>
      <c r="D472" s="4"/>
      <c r="E472" s="4"/>
      <c r="F472" s="4"/>
      <c r="G472" s="4"/>
      <c r="H472" s="4"/>
      <c r="I472" s="4"/>
      <c r="J472" s="4"/>
      <c r="K472" s="4"/>
      <c r="L472" s="4"/>
      <c r="M472" s="4"/>
      <c r="N472" s="4"/>
      <c r="O472" s="4"/>
      <c r="P472" s="4"/>
    </row>
    <row r="473">
      <c r="A473" s="4"/>
      <c r="B473" s="4"/>
      <c r="C473" s="4"/>
      <c r="D473" s="4"/>
      <c r="E473" s="4"/>
      <c r="F473" s="4"/>
      <c r="G473" s="4"/>
      <c r="H473" s="4"/>
      <c r="I473" s="4"/>
      <c r="J473" s="4"/>
      <c r="K473" s="4"/>
      <c r="L473" s="4"/>
      <c r="M473" s="4"/>
      <c r="N473" s="4"/>
      <c r="O473" s="4"/>
      <c r="P473" s="4"/>
    </row>
    <row r="474">
      <c r="A474" s="4"/>
      <c r="B474" s="4"/>
      <c r="C474" s="4"/>
      <c r="D474" s="4"/>
      <c r="E474" s="4"/>
      <c r="F474" s="4"/>
      <c r="G474" s="4"/>
      <c r="H474" s="4"/>
      <c r="I474" s="4"/>
      <c r="J474" s="4"/>
      <c r="K474" s="4"/>
      <c r="L474" s="4"/>
      <c r="M474" s="4"/>
      <c r="N474" s="4"/>
      <c r="O474" s="4"/>
      <c r="P474" s="4"/>
    </row>
    <row r="475">
      <c r="A475" s="4"/>
      <c r="B475" s="4"/>
      <c r="C475" s="4"/>
      <c r="D475" s="4"/>
      <c r="E475" s="4"/>
      <c r="F475" s="4"/>
      <c r="G475" s="4"/>
      <c r="H475" s="4"/>
      <c r="I475" s="4"/>
      <c r="J475" s="4"/>
      <c r="K475" s="4"/>
      <c r="L475" s="4"/>
      <c r="M475" s="4"/>
      <c r="N475" s="4"/>
      <c r="O475" s="4"/>
      <c r="P475" s="4"/>
    </row>
    <row r="476">
      <c r="A476" s="4"/>
      <c r="B476" s="4"/>
      <c r="C476" s="4"/>
      <c r="D476" s="4"/>
      <c r="E476" s="4"/>
      <c r="F476" s="4"/>
      <c r="G476" s="4"/>
      <c r="H476" s="4"/>
      <c r="I476" s="4"/>
      <c r="J476" s="4"/>
      <c r="K476" s="4"/>
      <c r="L476" s="4"/>
      <c r="M476" s="4"/>
      <c r="N476" s="4"/>
      <c r="O476" s="4"/>
      <c r="P476" s="4"/>
    </row>
    <row r="477">
      <c r="A477" s="4"/>
      <c r="B477" s="4"/>
      <c r="C477" s="4"/>
      <c r="D477" s="4"/>
      <c r="E477" s="4"/>
      <c r="F477" s="4"/>
      <c r="G477" s="4"/>
      <c r="H477" s="4"/>
      <c r="I477" s="4"/>
      <c r="J477" s="4"/>
      <c r="K477" s="4"/>
      <c r="L477" s="4"/>
      <c r="M477" s="4"/>
      <c r="N477" s="4"/>
      <c r="O477" s="4"/>
      <c r="P477" s="4"/>
    </row>
    <row r="478">
      <c r="A478" s="4"/>
      <c r="B478" s="4"/>
      <c r="C478" s="4"/>
      <c r="D478" s="4"/>
      <c r="E478" s="4"/>
      <c r="F478" s="4"/>
      <c r="G478" s="4"/>
      <c r="H478" s="4"/>
      <c r="I478" s="4"/>
      <c r="J478" s="4"/>
      <c r="K478" s="4"/>
      <c r="L478" s="4"/>
      <c r="M478" s="4"/>
      <c r="N478" s="4"/>
      <c r="O478" s="4"/>
      <c r="P478" s="4"/>
    </row>
    <row r="479">
      <c r="A479" s="4"/>
      <c r="B479" s="4"/>
      <c r="C479" s="4"/>
      <c r="D479" s="4"/>
      <c r="E479" s="4"/>
      <c r="F479" s="4"/>
      <c r="G479" s="4"/>
      <c r="H479" s="4"/>
      <c r="I479" s="4"/>
      <c r="J479" s="4"/>
      <c r="K479" s="4"/>
      <c r="L479" s="4"/>
      <c r="M479" s="4"/>
      <c r="N479" s="4"/>
      <c r="O479" s="4"/>
      <c r="P479" s="4"/>
    </row>
    <row r="480">
      <c r="A480" s="4"/>
      <c r="B480" s="4"/>
      <c r="C480" s="4"/>
      <c r="D480" s="4"/>
      <c r="E480" s="4"/>
      <c r="F480" s="4"/>
      <c r="G480" s="4"/>
      <c r="H480" s="4"/>
      <c r="I480" s="4"/>
      <c r="J480" s="4"/>
      <c r="K480" s="4"/>
      <c r="L480" s="4"/>
      <c r="M480" s="4"/>
      <c r="N480" s="4"/>
      <c r="O480" s="4"/>
      <c r="P480" s="4"/>
    </row>
    <row r="481">
      <c r="A481" s="4"/>
      <c r="B481" s="4"/>
      <c r="C481" s="4"/>
      <c r="D481" s="4"/>
      <c r="E481" s="4"/>
      <c r="F481" s="4"/>
      <c r="G481" s="4"/>
      <c r="H481" s="4"/>
      <c r="I481" s="4"/>
      <c r="J481" s="4"/>
      <c r="K481" s="4"/>
      <c r="L481" s="4"/>
      <c r="M481" s="4"/>
      <c r="N481" s="4"/>
      <c r="O481" s="4"/>
      <c r="P481" s="4"/>
    </row>
    <row r="482">
      <c r="A482" s="4"/>
      <c r="B482" s="4"/>
      <c r="C482" s="4"/>
      <c r="D482" s="4"/>
      <c r="E482" s="4"/>
      <c r="F482" s="4"/>
      <c r="G482" s="4"/>
      <c r="H482" s="4"/>
      <c r="I482" s="4"/>
      <c r="J482" s="4"/>
      <c r="K482" s="4"/>
      <c r="L482" s="4"/>
      <c r="M482" s="4"/>
      <c r="N482" s="4"/>
      <c r="O482" s="4"/>
      <c r="P482" s="4"/>
    </row>
    <row r="483">
      <c r="A483" s="4"/>
      <c r="B483" s="4"/>
      <c r="C483" s="4"/>
      <c r="D483" s="4"/>
      <c r="E483" s="4"/>
      <c r="F483" s="4"/>
      <c r="G483" s="4"/>
      <c r="H483" s="4"/>
      <c r="I483" s="4"/>
      <c r="J483" s="4"/>
      <c r="K483" s="4"/>
      <c r="L483" s="4"/>
      <c r="M483" s="4"/>
      <c r="N483" s="4"/>
      <c r="O483" s="4"/>
      <c r="P483" s="4"/>
    </row>
    <row r="484">
      <c r="A484" s="4"/>
      <c r="B484" s="4"/>
      <c r="C484" s="4"/>
      <c r="D484" s="4"/>
      <c r="E484" s="4"/>
      <c r="F484" s="4"/>
      <c r="G484" s="4"/>
      <c r="H484" s="4"/>
      <c r="I484" s="4"/>
      <c r="J484" s="4"/>
      <c r="K484" s="4"/>
      <c r="L484" s="4"/>
      <c r="M484" s="4"/>
      <c r="N484" s="4"/>
      <c r="O484" s="4"/>
      <c r="P484" s="4"/>
    </row>
    <row r="485">
      <c r="A485" s="4"/>
      <c r="B485" s="4"/>
      <c r="C485" s="4"/>
      <c r="D485" s="4"/>
      <c r="E485" s="4"/>
      <c r="F485" s="4"/>
      <c r="G485" s="4"/>
      <c r="H485" s="4"/>
      <c r="I485" s="4"/>
      <c r="J485" s="4"/>
      <c r="K485" s="4"/>
      <c r="L485" s="4"/>
      <c r="M485" s="4"/>
      <c r="N485" s="4"/>
      <c r="O485" s="4"/>
      <c r="P485" s="4"/>
    </row>
    <row r="486">
      <c r="A486" s="4"/>
      <c r="B486" s="4"/>
      <c r="C486" s="4"/>
      <c r="D486" s="4"/>
      <c r="E486" s="4"/>
      <c r="F486" s="4"/>
      <c r="G486" s="4"/>
      <c r="H486" s="4"/>
      <c r="I486" s="4"/>
      <c r="J486" s="4"/>
      <c r="K486" s="4"/>
      <c r="L486" s="4"/>
      <c r="M486" s="4"/>
      <c r="N486" s="4"/>
      <c r="O486" s="4"/>
      <c r="P486" s="4"/>
    </row>
    <row r="487">
      <c r="A487" s="4"/>
      <c r="B487" s="4"/>
      <c r="C487" s="4"/>
      <c r="D487" s="4"/>
      <c r="E487" s="4"/>
      <c r="F487" s="4"/>
      <c r="G487" s="4"/>
      <c r="H487" s="4"/>
      <c r="I487" s="4"/>
      <c r="J487" s="4"/>
      <c r="K487" s="4"/>
      <c r="L487" s="4"/>
      <c r="M487" s="4"/>
      <c r="N487" s="4"/>
      <c r="O487" s="4"/>
      <c r="P487" s="4"/>
    </row>
    <row r="488">
      <c r="A488" s="4"/>
      <c r="B488" s="4"/>
      <c r="C488" s="4"/>
      <c r="D488" s="4"/>
      <c r="E488" s="4"/>
      <c r="F488" s="4"/>
      <c r="G488" s="4"/>
      <c r="H488" s="4"/>
      <c r="I488" s="4"/>
      <c r="J488" s="4"/>
      <c r="K488" s="4"/>
      <c r="L488" s="4"/>
      <c r="M488" s="4"/>
      <c r="N488" s="4"/>
      <c r="O488" s="4"/>
      <c r="P488" s="4"/>
    </row>
    <row r="489">
      <c r="A489" s="4"/>
      <c r="B489" s="4"/>
      <c r="C489" s="4"/>
      <c r="D489" s="4"/>
      <c r="E489" s="4"/>
      <c r="F489" s="4"/>
      <c r="G489" s="4"/>
      <c r="H489" s="4"/>
      <c r="I489" s="4"/>
      <c r="J489" s="4"/>
      <c r="K489" s="4"/>
      <c r="L489" s="4"/>
      <c r="M489" s="4"/>
      <c r="N489" s="4"/>
      <c r="O489" s="4"/>
      <c r="P489" s="4"/>
    </row>
    <row r="490">
      <c r="A490" s="4"/>
      <c r="B490" s="4"/>
      <c r="C490" s="4"/>
      <c r="D490" s="4"/>
      <c r="E490" s="4"/>
      <c r="F490" s="4"/>
      <c r="G490" s="4"/>
      <c r="H490" s="4"/>
      <c r="I490" s="4"/>
      <c r="J490" s="4"/>
      <c r="K490" s="4"/>
      <c r="L490" s="4"/>
      <c r="M490" s="4"/>
      <c r="N490" s="4"/>
      <c r="O490" s="4"/>
      <c r="P490" s="4"/>
    </row>
    <row r="491">
      <c r="A491" s="4"/>
      <c r="B491" s="4"/>
      <c r="C491" s="4"/>
      <c r="D491" s="4"/>
      <c r="E491" s="4"/>
      <c r="F491" s="4"/>
      <c r="G491" s="4"/>
      <c r="H491" s="4"/>
      <c r="I491" s="4"/>
      <c r="J491" s="4"/>
      <c r="K491" s="4"/>
      <c r="L491" s="4"/>
      <c r="M491" s="4"/>
      <c r="N491" s="4"/>
      <c r="O491" s="4"/>
      <c r="P491" s="4"/>
    </row>
    <row r="492">
      <c r="A492" s="4"/>
      <c r="B492" s="4"/>
      <c r="C492" s="4"/>
      <c r="D492" s="4"/>
      <c r="E492" s="4"/>
      <c r="F492" s="4"/>
      <c r="G492" s="4"/>
      <c r="H492" s="4"/>
      <c r="I492" s="4"/>
      <c r="J492" s="4"/>
      <c r="K492" s="4"/>
      <c r="L492" s="4"/>
      <c r="M492" s="4"/>
      <c r="N492" s="4"/>
      <c r="O492" s="4"/>
      <c r="P492" s="4"/>
    </row>
    <row r="493">
      <c r="A493" s="4"/>
      <c r="B493" s="4"/>
      <c r="C493" s="4"/>
      <c r="D493" s="4"/>
      <c r="E493" s="4"/>
      <c r="F493" s="4"/>
      <c r="G493" s="4"/>
      <c r="H493" s="4"/>
      <c r="I493" s="4"/>
      <c r="J493" s="4"/>
      <c r="K493" s="4"/>
      <c r="L493" s="4"/>
      <c r="M493" s="4"/>
      <c r="N493" s="4"/>
      <c r="O493" s="4"/>
      <c r="P493" s="4"/>
    </row>
    <row r="494">
      <c r="A494" s="4"/>
      <c r="B494" s="4"/>
      <c r="C494" s="4"/>
      <c r="D494" s="4"/>
      <c r="E494" s="4"/>
      <c r="F494" s="4"/>
      <c r="G494" s="4"/>
      <c r="H494" s="4"/>
      <c r="I494" s="4"/>
      <c r="J494" s="4"/>
      <c r="K494" s="4"/>
      <c r="L494" s="4"/>
      <c r="M494" s="4"/>
      <c r="N494" s="4"/>
      <c r="O494" s="4"/>
      <c r="P494" s="4"/>
    </row>
    <row r="495">
      <c r="A495" s="4"/>
      <c r="B495" s="4"/>
      <c r="C495" s="4"/>
      <c r="D495" s="4"/>
      <c r="E495" s="4"/>
      <c r="F495" s="4"/>
      <c r="G495" s="4"/>
      <c r="H495" s="4"/>
      <c r="I495" s="4"/>
      <c r="J495" s="4"/>
      <c r="K495" s="4"/>
      <c r="L495" s="4"/>
      <c r="M495" s="4"/>
      <c r="N495" s="4"/>
      <c r="O495" s="4"/>
      <c r="P495" s="4"/>
    </row>
    <row r="496">
      <c r="A496" s="4"/>
      <c r="B496" s="4"/>
      <c r="C496" s="4"/>
      <c r="D496" s="4"/>
      <c r="E496" s="4"/>
      <c r="F496" s="4"/>
      <c r="G496" s="4"/>
      <c r="H496" s="4"/>
      <c r="I496" s="4"/>
      <c r="J496" s="4"/>
      <c r="K496" s="4"/>
      <c r="L496" s="4"/>
      <c r="M496" s="4"/>
      <c r="N496" s="4"/>
      <c r="O496" s="4"/>
      <c r="P496" s="4"/>
    </row>
    <row r="497">
      <c r="A497" s="4"/>
      <c r="B497" s="4"/>
      <c r="C497" s="4"/>
      <c r="D497" s="4"/>
      <c r="E497" s="4"/>
      <c r="F497" s="4"/>
      <c r="G497" s="4"/>
      <c r="H497" s="4"/>
      <c r="I497" s="4"/>
      <c r="J497" s="4"/>
      <c r="K497" s="4"/>
      <c r="L497" s="4"/>
      <c r="M497" s="4"/>
      <c r="N497" s="4"/>
      <c r="O497" s="4"/>
      <c r="P497" s="4"/>
    </row>
    <row r="498">
      <c r="A498" s="4"/>
      <c r="B498" s="4"/>
      <c r="C498" s="4"/>
      <c r="D498" s="4"/>
      <c r="E498" s="4"/>
      <c r="F498" s="4"/>
      <c r="G498" s="4"/>
      <c r="H498" s="4"/>
      <c r="I498" s="4"/>
      <c r="J498" s="4"/>
      <c r="K498" s="4"/>
      <c r="L498" s="4"/>
      <c r="M498" s="4"/>
      <c r="N498" s="4"/>
      <c r="O498" s="4"/>
      <c r="P498" s="4"/>
    </row>
    <row r="499">
      <c r="A499" s="4"/>
      <c r="B499" s="4"/>
      <c r="C499" s="4"/>
      <c r="D499" s="4"/>
      <c r="E499" s="4"/>
      <c r="F499" s="4"/>
      <c r="G499" s="4"/>
      <c r="H499" s="4"/>
      <c r="I499" s="4"/>
      <c r="J499" s="4"/>
      <c r="K499" s="4"/>
      <c r="L499" s="4"/>
      <c r="M499" s="4"/>
      <c r="N499" s="4"/>
      <c r="O499" s="4"/>
      <c r="P499" s="4"/>
    </row>
    <row r="500">
      <c r="A500" s="4"/>
      <c r="B500" s="4"/>
      <c r="C500" s="4"/>
      <c r="D500" s="4"/>
      <c r="E500" s="4"/>
      <c r="F500" s="4"/>
      <c r="G500" s="4"/>
      <c r="H500" s="4"/>
      <c r="I500" s="4"/>
      <c r="J500" s="4"/>
      <c r="K500" s="4"/>
      <c r="L500" s="4"/>
      <c r="M500" s="4"/>
      <c r="N500" s="4"/>
      <c r="O500" s="4"/>
      <c r="P500" s="4"/>
    </row>
    <row r="501">
      <c r="A501" s="4"/>
      <c r="B501" s="4"/>
      <c r="C501" s="4"/>
      <c r="D501" s="4"/>
      <c r="E501" s="4"/>
      <c r="F501" s="4"/>
      <c r="G501" s="4"/>
      <c r="H501" s="4"/>
      <c r="I501" s="4"/>
      <c r="J501" s="4"/>
      <c r="K501" s="4"/>
      <c r="L501" s="4"/>
      <c r="M501" s="4"/>
      <c r="N501" s="4"/>
      <c r="O501" s="4"/>
      <c r="P501" s="4"/>
    </row>
    <row r="502">
      <c r="A502" s="4"/>
      <c r="B502" s="4"/>
      <c r="C502" s="4"/>
      <c r="D502" s="4"/>
      <c r="E502" s="4"/>
      <c r="F502" s="4"/>
      <c r="G502" s="4"/>
      <c r="H502" s="4"/>
      <c r="I502" s="4"/>
      <c r="J502" s="4"/>
      <c r="K502" s="4"/>
      <c r="L502" s="4"/>
      <c r="M502" s="4"/>
      <c r="N502" s="4"/>
      <c r="O502" s="4"/>
      <c r="P502" s="4"/>
    </row>
    <row r="503">
      <c r="A503" s="4"/>
      <c r="B503" s="4"/>
      <c r="C503" s="4"/>
      <c r="D503" s="4"/>
      <c r="E503" s="4"/>
      <c r="F503" s="4"/>
      <c r="G503" s="4"/>
      <c r="H503" s="4"/>
      <c r="I503" s="4"/>
      <c r="J503" s="4"/>
      <c r="K503" s="4"/>
      <c r="L503" s="4"/>
      <c r="M503" s="4"/>
      <c r="N503" s="4"/>
      <c r="O503" s="4"/>
      <c r="P503" s="4"/>
    </row>
    <row r="504">
      <c r="A504" s="4"/>
      <c r="B504" s="4"/>
      <c r="C504" s="4"/>
      <c r="D504" s="4"/>
      <c r="E504" s="4"/>
      <c r="F504" s="4"/>
      <c r="G504" s="4"/>
      <c r="H504" s="4"/>
      <c r="I504" s="4"/>
      <c r="J504" s="4"/>
      <c r="K504" s="4"/>
      <c r="L504" s="4"/>
      <c r="M504" s="4"/>
      <c r="N504" s="4"/>
      <c r="O504" s="4"/>
      <c r="P504" s="4"/>
    </row>
    <row r="505">
      <c r="A505" s="4"/>
      <c r="B505" s="4"/>
      <c r="C505" s="4"/>
      <c r="D505" s="4"/>
      <c r="E505" s="4"/>
      <c r="F505" s="4"/>
      <c r="G505" s="4"/>
      <c r="H505" s="4"/>
      <c r="I505" s="4"/>
      <c r="J505" s="4"/>
      <c r="K505" s="4"/>
      <c r="L505" s="4"/>
      <c r="M505" s="4"/>
      <c r="N505" s="4"/>
      <c r="O505" s="4"/>
      <c r="P505" s="4"/>
    </row>
    <row r="506">
      <c r="A506" s="4"/>
      <c r="B506" s="4"/>
      <c r="C506" s="4"/>
      <c r="D506" s="4"/>
      <c r="E506" s="4"/>
      <c r="F506" s="4"/>
      <c r="G506" s="4"/>
      <c r="H506" s="4"/>
      <c r="I506" s="4"/>
      <c r="J506" s="4"/>
      <c r="K506" s="4"/>
      <c r="L506" s="4"/>
      <c r="M506" s="4"/>
      <c r="N506" s="4"/>
      <c r="O506" s="4"/>
      <c r="P506" s="4"/>
    </row>
    <row r="507">
      <c r="A507" s="4"/>
      <c r="B507" s="4"/>
      <c r="C507" s="4"/>
      <c r="D507" s="4"/>
      <c r="E507" s="4"/>
      <c r="F507" s="4"/>
      <c r="G507" s="4"/>
      <c r="H507" s="4"/>
      <c r="I507" s="4"/>
      <c r="J507" s="4"/>
      <c r="K507" s="4"/>
      <c r="L507" s="4"/>
      <c r="M507" s="4"/>
      <c r="N507" s="4"/>
      <c r="O507" s="4"/>
      <c r="P507" s="4"/>
    </row>
    <row r="508">
      <c r="A508" s="4"/>
      <c r="B508" s="4"/>
      <c r="C508" s="4"/>
      <c r="D508" s="4"/>
      <c r="E508" s="4"/>
      <c r="F508" s="4"/>
      <c r="G508" s="4"/>
      <c r="H508" s="4"/>
      <c r="I508" s="4"/>
      <c r="J508" s="4"/>
      <c r="K508" s="4"/>
      <c r="L508" s="4"/>
      <c r="M508" s="4"/>
      <c r="N508" s="4"/>
      <c r="O508" s="4"/>
      <c r="P508" s="4"/>
    </row>
    <row r="509">
      <c r="A509" s="4"/>
      <c r="B509" s="4"/>
      <c r="C509" s="4"/>
      <c r="D509" s="4"/>
      <c r="E509" s="4"/>
      <c r="F509" s="4"/>
      <c r="G509" s="4"/>
      <c r="H509" s="4"/>
      <c r="I509" s="4"/>
      <c r="J509" s="4"/>
      <c r="K509" s="4"/>
      <c r="L509" s="4"/>
      <c r="M509" s="4"/>
      <c r="N509" s="4"/>
      <c r="O509" s="4"/>
      <c r="P509" s="4"/>
    </row>
    <row r="510">
      <c r="A510" s="4"/>
      <c r="B510" s="4"/>
      <c r="C510" s="4"/>
      <c r="D510" s="4"/>
      <c r="E510" s="4"/>
      <c r="F510" s="4"/>
      <c r="G510" s="4"/>
      <c r="H510" s="4"/>
      <c r="I510" s="4"/>
      <c r="J510" s="4"/>
      <c r="K510" s="4"/>
      <c r="L510" s="4"/>
      <c r="M510" s="4"/>
      <c r="N510" s="4"/>
      <c r="O510" s="4"/>
      <c r="P510" s="4"/>
    </row>
    <row r="511">
      <c r="A511" s="4"/>
      <c r="B511" s="4"/>
      <c r="C511" s="4"/>
      <c r="D511" s="4"/>
      <c r="E511" s="4"/>
      <c r="F511" s="4"/>
      <c r="G511" s="4"/>
      <c r="H511" s="4"/>
      <c r="I511" s="4"/>
      <c r="J511" s="4"/>
      <c r="K511" s="4"/>
      <c r="L511" s="4"/>
      <c r="M511" s="4"/>
      <c r="N511" s="4"/>
      <c r="O511" s="4"/>
      <c r="P511" s="4"/>
    </row>
    <row r="512">
      <c r="A512" s="4"/>
      <c r="B512" s="4"/>
      <c r="C512" s="4"/>
      <c r="D512" s="4"/>
      <c r="E512" s="4"/>
      <c r="F512" s="4"/>
      <c r="G512" s="4"/>
      <c r="H512" s="4"/>
      <c r="I512" s="4"/>
      <c r="J512" s="4"/>
      <c r="K512" s="4"/>
      <c r="L512" s="4"/>
      <c r="M512" s="4"/>
      <c r="N512" s="4"/>
      <c r="O512" s="4"/>
      <c r="P512" s="4"/>
    </row>
    <row r="513">
      <c r="A513" s="4"/>
      <c r="B513" s="4"/>
      <c r="C513" s="4"/>
      <c r="D513" s="4"/>
      <c r="E513" s="4"/>
      <c r="F513" s="4"/>
      <c r="G513" s="4"/>
      <c r="H513" s="4"/>
      <c r="I513" s="4"/>
      <c r="J513" s="4"/>
      <c r="K513" s="4"/>
      <c r="L513" s="4"/>
      <c r="M513" s="4"/>
      <c r="N513" s="4"/>
      <c r="O513" s="4"/>
      <c r="P513" s="4"/>
    </row>
    <row r="514">
      <c r="A514" s="4"/>
      <c r="B514" s="4"/>
      <c r="C514" s="4"/>
      <c r="D514" s="4"/>
      <c r="E514" s="4"/>
      <c r="F514" s="4"/>
      <c r="G514" s="4"/>
      <c r="H514" s="4"/>
      <c r="I514" s="4"/>
      <c r="J514" s="4"/>
      <c r="K514" s="4"/>
      <c r="L514" s="4"/>
      <c r="M514" s="4"/>
      <c r="N514" s="4"/>
      <c r="O514" s="4"/>
      <c r="P514" s="4"/>
    </row>
    <row r="515">
      <c r="A515" s="4"/>
      <c r="B515" s="4"/>
      <c r="C515" s="4"/>
      <c r="D515" s="4"/>
      <c r="E515" s="4"/>
      <c r="F515" s="4"/>
      <c r="G515" s="4"/>
      <c r="H515" s="4"/>
      <c r="I515" s="4"/>
      <c r="J515" s="4"/>
      <c r="K515" s="4"/>
      <c r="L515" s="4"/>
      <c r="M515" s="4"/>
      <c r="N515" s="4"/>
      <c r="O515" s="4"/>
      <c r="P515" s="4"/>
    </row>
    <row r="516">
      <c r="A516" s="4"/>
      <c r="B516" s="4"/>
      <c r="C516" s="4"/>
      <c r="D516" s="4"/>
      <c r="E516" s="4"/>
      <c r="F516" s="4"/>
      <c r="G516" s="4"/>
      <c r="H516" s="4"/>
      <c r="I516" s="4"/>
      <c r="J516" s="4"/>
      <c r="K516" s="4"/>
      <c r="L516" s="4"/>
      <c r="M516" s="4"/>
      <c r="N516" s="4"/>
      <c r="O516" s="4"/>
      <c r="P516" s="4"/>
    </row>
    <row r="517">
      <c r="A517" s="4"/>
      <c r="B517" s="4"/>
      <c r="C517" s="4"/>
      <c r="D517" s="4"/>
      <c r="E517" s="4"/>
      <c r="F517" s="4"/>
      <c r="G517" s="4"/>
      <c r="H517" s="4"/>
      <c r="I517" s="4"/>
      <c r="J517" s="4"/>
      <c r="K517" s="4"/>
      <c r="L517" s="4"/>
      <c r="M517" s="4"/>
      <c r="N517" s="4"/>
      <c r="O517" s="4"/>
      <c r="P517" s="4"/>
    </row>
    <row r="518">
      <c r="A518" s="4"/>
      <c r="B518" s="4"/>
      <c r="C518" s="4"/>
      <c r="D518" s="4"/>
      <c r="E518" s="4"/>
      <c r="F518" s="4"/>
      <c r="G518" s="4"/>
      <c r="H518" s="4"/>
      <c r="I518" s="4"/>
      <c r="J518" s="4"/>
      <c r="K518" s="4"/>
      <c r="L518" s="4"/>
      <c r="M518" s="4"/>
      <c r="N518" s="4"/>
      <c r="O518" s="4"/>
      <c r="P518" s="4"/>
    </row>
    <row r="519">
      <c r="A519" s="4"/>
      <c r="B519" s="4"/>
      <c r="C519" s="4"/>
      <c r="D519" s="4"/>
      <c r="E519" s="4"/>
      <c r="F519" s="4"/>
      <c r="G519" s="4"/>
      <c r="H519" s="4"/>
      <c r="I519" s="4"/>
      <c r="J519" s="4"/>
      <c r="K519" s="4"/>
      <c r="L519" s="4"/>
      <c r="M519" s="4"/>
      <c r="N519" s="4"/>
      <c r="O519" s="4"/>
      <c r="P519" s="4"/>
    </row>
    <row r="520">
      <c r="A520" s="4"/>
      <c r="B520" s="4"/>
      <c r="C520" s="4"/>
      <c r="D520" s="4"/>
      <c r="E520" s="4"/>
      <c r="F520" s="4"/>
      <c r="G520" s="4"/>
      <c r="H520" s="4"/>
      <c r="I520" s="4"/>
      <c r="J520" s="4"/>
      <c r="K520" s="4"/>
      <c r="L520" s="4"/>
      <c r="M520" s="4"/>
      <c r="N520" s="4"/>
      <c r="O520" s="4"/>
      <c r="P520" s="4"/>
    </row>
    <row r="521">
      <c r="A521" s="4"/>
      <c r="B521" s="4"/>
      <c r="C521" s="4"/>
      <c r="D521" s="4"/>
      <c r="E521" s="4"/>
      <c r="F521" s="4"/>
      <c r="G521" s="4"/>
      <c r="H521" s="4"/>
      <c r="I521" s="4"/>
      <c r="J521" s="4"/>
      <c r="K521" s="4"/>
      <c r="L521" s="4"/>
      <c r="M521" s="4"/>
      <c r="N521" s="4"/>
      <c r="O521" s="4"/>
      <c r="P521" s="4"/>
    </row>
    <row r="522">
      <c r="A522" s="4"/>
      <c r="B522" s="4"/>
      <c r="C522" s="4"/>
      <c r="D522" s="4"/>
      <c r="E522" s="4"/>
      <c r="F522" s="4"/>
      <c r="G522" s="4"/>
      <c r="H522" s="4"/>
      <c r="I522" s="4"/>
      <c r="J522" s="4"/>
      <c r="K522" s="4"/>
      <c r="L522" s="4"/>
      <c r="M522" s="4"/>
      <c r="N522" s="4"/>
      <c r="O522" s="4"/>
      <c r="P522" s="4"/>
    </row>
    <row r="523">
      <c r="A523" s="4"/>
      <c r="B523" s="4"/>
      <c r="C523" s="4"/>
      <c r="D523" s="4"/>
      <c r="E523" s="4"/>
      <c r="F523" s="4"/>
      <c r="G523" s="4"/>
      <c r="H523" s="4"/>
      <c r="I523" s="4"/>
      <c r="J523" s="4"/>
      <c r="K523" s="4"/>
      <c r="L523" s="4"/>
      <c r="M523" s="4"/>
      <c r="N523" s="4"/>
      <c r="O523" s="4"/>
      <c r="P523" s="4"/>
    </row>
    <row r="524">
      <c r="A524" s="4"/>
      <c r="B524" s="4"/>
      <c r="C524" s="4"/>
      <c r="D524" s="4"/>
      <c r="E524" s="4"/>
      <c r="F524" s="4"/>
      <c r="G524" s="4"/>
      <c r="H524" s="4"/>
      <c r="I524" s="4"/>
      <c r="J524" s="4"/>
      <c r="K524" s="4"/>
      <c r="L524" s="4"/>
      <c r="M524" s="4"/>
      <c r="N524" s="4"/>
      <c r="O524" s="4"/>
      <c r="P524" s="4"/>
    </row>
    <row r="525">
      <c r="A525" s="4"/>
      <c r="B525" s="4"/>
      <c r="C525" s="4"/>
      <c r="D525" s="4"/>
      <c r="E525" s="4"/>
      <c r="F525" s="4"/>
      <c r="G525" s="4"/>
      <c r="H525" s="4"/>
      <c r="I525" s="4"/>
      <c r="J525" s="4"/>
      <c r="K525" s="4"/>
      <c r="L525" s="4"/>
      <c r="M525" s="4"/>
      <c r="N525" s="4"/>
      <c r="O525" s="4"/>
      <c r="P525" s="4"/>
    </row>
    <row r="526">
      <c r="A526" s="4"/>
      <c r="B526" s="4"/>
      <c r="C526" s="4"/>
      <c r="D526" s="4"/>
      <c r="E526" s="4"/>
      <c r="F526" s="4"/>
      <c r="G526" s="4"/>
      <c r="H526" s="4"/>
      <c r="I526" s="4"/>
      <c r="J526" s="4"/>
      <c r="K526" s="4"/>
      <c r="L526" s="4"/>
      <c r="M526" s="4"/>
      <c r="N526" s="4"/>
      <c r="O526" s="4"/>
      <c r="P526" s="4"/>
    </row>
    <row r="527">
      <c r="A527" s="4"/>
      <c r="B527" s="4"/>
      <c r="C527" s="4"/>
      <c r="D527" s="4"/>
      <c r="E527" s="4"/>
      <c r="F527" s="4"/>
      <c r="G527" s="4"/>
      <c r="H527" s="4"/>
      <c r="I527" s="4"/>
      <c r="J527" s="4"/>
      <c r="K527" s="4"/>
      <c r="L527" s="4"/>
      <c r="M527" s="4"/>
      <c r="N527" s="4"/>
      <c r="O527" s="4"/>
      <c r="P527" s="4"/>
    </row>
    <row r="528">
      <c r="A528" s="4"/>
      <c r="B528" s="4"/>
      <c r="C528" s="4"/>
      <c r="D528" s="4"/>
      <c r="E528" s="4"/>
      <c r="F528" s="4"/>
      <c r="G528" s="4"/>
      <c r="H528" s="4"/>
      <c r="I528" s="4"/>
      <c r="J528" s="4"/>
      <c r="K528" s="4"/>
      <c r="L528" s="4"/>
      <c r="M528" s="4"/>
      <c r="N528" s="4"/>
      <c r="O528" s="4"/>
      <c r="P528" s="4"/>
    </row>
    <row r="529">
      <c r="A529" s="4"/>
      <c r="B529" s="4"/>
      <c r="C529" s="4"/>
      <c r="D529" s="4"/>
      <c r="E529" s="4"/>
      <c r="F529" s="4"/>
      <c r="G529" s="4"/>
      <c r="H529" s="4"/>
      <c r="I529" s="4"/>
      <c r="J529" s="4"/>
      <c r="K529" s="4"/>
      <c r="L529" s="4"/>
      <c r="M529" s="4"/>
      <c r="N529" s="4"/>
      <c r="O529" s="4"/>
      <c r="P529" s="4"/>
    </row>
    <row r="530">
      <c r="A530" s="4"/>
      <c r="B530" s="4"/>
      <c r="C530" s="4"/>
      <c r="D530" s="4"/>
      <c r="E530" s="4"/>
      <c r="F530" s="4"/>
      <c r="G530" s="4"/>
      <c r="H530" s="4"/>
      <c r="I530" s="4"/>
      <c r="J530" s="4"/>
      <c r="K530" s="4"/>
      <c r="L530" s="4"/>
      <c r="M530" s="4"/>
      <c r="N530" s="4"/>
      <c r="O530" s="4"/>
      <c r="P530" s="4"/>
    </row>
    <row r="531">
      <c r="A531" s="4"/>
      <c r="B531" s="4"/>
      <c r="C531" s="4"/>
      <c r="D531" s="4"/>
      <c r="E531" s="4"/>
      <c r="F531" s="4"/>
      <c r="G531" s="4"/>
      <c r="H531" s="4"/>
      <c r="I531" s="4"/>
      <c r="J531" s="4"/>
      <c r="K531" s="4"/>
      <c r="L531" s="4"/>
      <c r="M531" s="4"/>
      <c r="N531" s="4"/>
      <c r="O531" s="4"/>
      <c r="P531" s="4"/>
    </row>
    <row r="532">
      <c r="A532" s="4"/>
      <c r="B532" s="4"/>
      <c r="C532" s="4"/>
      <c r="D532" s="4"/>
      <c r="E532" s="4"/>
      <c r="F532" s="4"/>
      <c r="G532" s="4"/>
      <c r="H532" s="4"/>
      <c r="I532" s="4"/>
      <c r="J532" s="4"/>
      <c r="K532" s="4"/>
      <c r="L532" s="4"/>
      <c r="M532" s="4"/>
      <c r="N532" s="4"/>
      <c r="O532" s="4"/>
      <c r="P532" s="4"/>
    </row>
    <row r="533">
      <c r="A533" s="4"/>
      <c r="B533" s="4"/>
      <c r="C533" s="4"/>
      <c r="D533" s="4"/>
      <c r="E533" s="4"/>
      <c r="F533" s="4"/>
      <c r="G533" s="4"/>
      <c r="H533" s="4"/>
      <c r="I533" s="4"/>
      <c r="J533" s="4"/>
      <c r="K533" s="4"/>
      <c r="L533" s="4"/>
      <c r="M533" s="4"/>
      <c r="N533" s="4"/>
      <c r="O533" s="4"/>
      <c r="P533" s="4"/>
    </row>
    <row r="534">
      <c r="A534" s="4"/>
      <c r="B534" s="4"/>
      <c r="C534" s="4"/>
      <c r="D534" s="4"/>
      <c r="E534" s="4"/>
      <c r="F534" s="4"/>
      <c r="G534" s="4"/>
      <c r="H534" s="4"/>
      <c r="I534" s="4"/>
      <c r="J534" s="4"/>
      <c r="K534" s="4"/>
      <c r="L534" s="4"/>
      <c r="M534" s="4"/>
      <c r="N534" s="4"/>
      <c r="O534" s="4"/>
      <c r="P534" s="4"/>
    </row>
    <row r="535">
      <c r="A535" s="4"/>
      <c r="B535" s="4"/>
      <c r="C535" s="4"/>
      <c r="D535" s="4"/>
      <c r="E535" s="4"/>
      <c r="F535" s="4"/>
      <c r="G535" s="4"/>
      <c r="H535" s="4"/>
      <c r="I535" s="4"/>
      <c r="J535" s="4"/>
      <c r="K535" s="4"/>
      <c r="L535" s="4"/>
      <c r="M535" s="4"/>
      <c r="N535" s="4"/>
      <c r="O535" s="4"/>
      <c r="P535" s="4"/>
    </row>
    <row r="536">
      <c r="A536" s="4"/>
      <c r="B536" s="4"/>
      <c r="C536" s="4"/>
      <c r="D536" s="4"/>
      <c r="E536" s="4"/>
      <c r="F536" s="4"/>
      <c r="G536" s="4"/>
      <c r="H536" s="4"/>
      <c r="I536" s="4"/>
      <c r="J536" s="4"/>
      <c r="K536" s="4"/>
      <c r="L536" s="4"/>
      <c r="M536" s="4"/>
      <c r="N536" s="4"/>
      <c r="O536" s="4"/>
      <c r="P536" s="4"/>
    </row>
    <row r="537">
      <c r="A537" s="4"/>
      <c r="B537" s="4"/>
      <c r="C537" s="4"/>
      <c r="D537" s="4"/>
      <c r="E537" s="4"/>
      <c r="F537" s="4"/>
      <c r="G537" s="4"/>
      <c r="H537" s="4"/>
      <c r="I537" s="4"/>
      <c r="J537" s="4"/>
      <c r="K537" s="4"/>
      <c r="L537" s="4"/>
      <c r="M537" s="4"/>
      <c r="N537" s="4"/>
      <c r="O537" s="4"/>
      <c r="P537" s="4"/>
    </row>
    <row r="538">
      <c r="A538" s="4"/>
      <c r="B538" s="4"/>
      <c r="C538" s="4"/>
      <c r="D538" s="4"/>
      <c r="E538" s="4"/>
      <c r="F538" s="4"/>
      <c r="G538" s="4"/>
      <c r="H538" s="4"/>
      <c r="I538" s="4"/>
      <c r="J538" s="4"/>
      <c r="K538" s="4"/>
      <c r="L538" s="4"/>
      <c r="M538" s="4"/>
      <c r="N538" s="4"/>
      <c r="O538" s="4"/>
      <c r="P538" s="4"/>
    </row>
    <row r="539">
      <c r="A539" s="4"/>
      <c r="B539" s="4"/>
      <c r="C539" s="4"/>
      <c r="D539" s="4"/>
      <c r="E539" s="4"/>
      <c r="F539" s="4"/>
      <c r="G539" s="4"/>
      <c r="H539" s="4"/>
      <c r="I539" s="4"/>
      <c r="J539" s="4"/>
      <c r="K539" s="4"/>
      <c r="L539" s="4"/>
      <c r="M539" s="4"/>
      <c r="N539" s="4"/>
      <c r="O539" s="4"/>
      <c r="P539" s="4"/>
    </row>
    <row r="540">
      <c r="A540" s="4"/>
      <c r="B540" s="4"/>
      <c r="C540" s="4"/>
      <c r="D540" s="4"/>
      <c r="E540" s="4"/>
      <c r="F540" s="4"/>
      <c r="G540" s="4"/>
      <c r="H540" s="4"/>
      <c r="I540" s="4"/>
      <c r="J540" s="4"/>
      <c r="K540" s="4"/>
      <c r="L540" s="4"/>
      <c r="M540" s="4"/>
      <c r="N540" s="4"/>
      <c r="O540" s="4"/>
      <c r="P540" s="4"/>
    </row>
    <row r="541">
      <c r="A541" s="4"/>
      <c r="B541" s="4"/>
      <c r="C541" s="4"/>
      <c r="D541" s="4"/>
      <c r="E541" s="4"/>
      <c r="F541" s="4"/>
      <c r="G541" s="4"/>
      <c r="H541" s="4"/>
      <c r="I541" s="4"/>
      <c r="J541" s="4"/>
      <c r="K541" s="4"/>
      <c r="L541" s="4"/>
      <c r="M541" s="4"/>
      <c r="N541" s="4"/>
      <c r="O541" s="4"/>
      <c r="P541" s="4"/>
    </row>
    <row r="542">
      <c r="A542" s="4"/>
      <c r="B542" s="4"/>
      <c r="C542" s="4"/>
      <c r="D542" s="4"/>
      <c r="E542" s="4"/>
      <c r="F542" s="4"/>
      <c r="G542" s="4"/>
      <c r="H542" s="4"/>
      <c r="I542" s="4"/>
      <c r="J542" s="4"/>
      <c r="K542" s="4"/>
      <c r="L542" s="4"/>
      <c r="M542" s="4"/>
      <c r="N542" s="4"/>
      <c r="O542" s="4"/>
      <c r="P542" s="4"/>
    </row>
    <row r="543">
      <c r="A543" s="4"/>
      <c r="B543" s="4"/>
      <c r="C543" s="4"/>
      <c r="D543" s="4"/>
      <c r="E543" s="4"/>
      <c r="F543" s="4"/>
      <c r="G543" s="4"/>
      <c r="H543" s="4"/>
      <c r="I543" s="4"/>
      <c r="J543" s="4"/>
      <c r="K543" s="4"/>
      <c r="L543" s="4"/>
      <c r="M543" s="4"/>
      <c r="N543" s="4"/>
      <c r="O543" s="4"/>
      <c r="P543" s="4"/>
    </row>
    <row r="544">
      <c r="A544" s="4"/>
      <c r="B544" s="4"/>
      <c r="C544" s="4"/>
      <c r="D544" s="4"/>
      <c r="E544" s="4"/>
      <c r="F544" s="4"/>
      <c r="G544" s="4"/>
      <c r="H544" s="4"/>
      <c r="I544" s="4"/>
      <c r="J544" s="4"/>
      <c r="K544" s="4"/>
      <c r="L544" s="4"/>
      <c r="M544" s="4"/>
      <c r="N544" s="4"/>
      <c r="O544" s="4"/>
      <c r="P544" s="4"/>
    </row>
    <row r="545">
      <c r="A545" s="4"/>
      <c r="B545" s="4"/>
      <c r="C545" s="4"/>
      <c r="D545" s="4"/>
      <c r="E545" s="4"/>
      <c r="F545" s="4"/>
      <c r="G545" s="4"/>
      <c r="H545" s="4"/>
      <c r="I545" s="4"/>
      <c r="J545" s="4"/>
      <c r="K545" s="4"/>
      <c r="L545" s="4"/>
      <c r="M545" s="4"/>
      <c r="N545" s="4"/>
      <c r="O545" s="4"/>
      <c r="P545" s="4"/>
    </row>
    <row r="546">
      <c r="A546" s="4"/>
      <c r="B546" s="4"/>
      <c r="C546" s="4"/>
      <c r="D546" s="4"/>
      <c r="E546" s="4"/>
      <c r="F546" s="4"/>
      <c r="G546" s="4"/>
      <c r="H546" s="4"/>
      <c r="I546" s="4"/>
      <c r="J546" s="4"/>
      <c r="K546" s="4"/>
      <c r="L546" s="4"/>
      <c r="M546" s="4"/>
      <c r="N546" s="4"/>
      <c r="O546" s="4"/>
      <c r="P546" s="4"/>
    </row>
    <row r="547">
      <c r="A547" s="4"/>
      <c r="B547" s="4"/>
      <c r="C547" s="4"/>
      <c r="D547" s="4"/>
      <c r="E547" s="4"/>
      <c r="F547" s="4"/>
      <c r="G547" s="4"/>
      <c r="H547" s="4"/>
      <c r="I547" s="4"/>
      <c r="J547" s="4"/>
      <c r="K547" s="4"/>
      <c r="L547" s="4"/>
      <c r="M547" s="4"/>
      <c r="N547" s="4"/>
      <c r="O547" s="4"/>
      <c r="P547" s="4"/>
    </row>
    <row r="548">
      <c r="A548" s="4"/>
      <c r="B548" s="4"/>
      <c r="C548" s="4"/>
      <c r="D548" s="4"/>
      <c r="E548" s="4"/>
      <c r="F548" s="4"/>
      <c r="G548" s="4"/>
      <c r="H548" s="4"/>
      <c r="I548" s="4"/>
      <c r="J548" s="4"/>
      <c r="K548" s="4"/>
      <c r="L548" s="4"/>
      <c r="M548" s="4"/>
      <c r="N548" s="4"/>
      <c r="O548" s="4"/>
      <c r="P548" s="4"/>
    </row>
    <row r="549">
      <c r="A549" s="4"/>
      <c r="B549" s="4"/>
      <c r="C549" s="4"/>
      <c r="D549" s="4"/>
      <c r="E549" s="4"/>
      <c r="F549" s="4"/>
      <c r="G549" s="4"/>
      <c r="H549" s="4"/>
      <c r="I549" s="4"/>
      <c r="J549" s="4"/>
      <c r="K549" s="4"/>
      <c r="L549" s="4"/>
      <c r="M549" s="4"/>
      <c r="N549" s="4"/>
      <c r="O549" s="4"/>
      <c r="P549" s="4"/>
    </row>
    <row r="550">
      <c r="A550" s="4"/>
      <c r="B550" s="4"/>
      <c r="C550" s="4"/>
      <c r="D550" s="4"/>
      <c r="E550" s="4"/>
      <c r="F550" s="4"/>
      <c r="G550" s="4"/>
      <c r="H550" s="4"/>
      <c r="I550" s="4"/>
      <c r="J550" s="4"/>
      <c r="K550" s="4"/>
      <c r="L550" s="4"/>
      <c r="M550" s="4"/>
      <c r="N550" s="4"/>
      <c r="O550" s="4"/>
      <c r="P550" s="4"/>
    </row>
    <row r="551">
      <c r="A551" s="4"/>
      <c r="B551" s="4"/>
      <c r="C551" s="4"/>
      <c r="D551" s="4"/>
      <c r="E551" s="4"/>
      <c r="F551" s="4"/>
      <c r="G551" s="4"/>
      <c r="H551" s="4"/>
      <c r="I551" s="4"/>
      <c r="J551" s="4"/>
      <c r="K551" s="4"/>
      <c r="L551" s="4"/>
      <c r="M551" s="4"/>
      <c r="N551" s="4"/>
      <c r="O551" s="4"/>
      <c r="P551" s="4"/>
    </row>
    <row r="552">
      <c r="A552" s="4"/>
      <c r="B552" s="4"/>
      <c r="C552" s="4"/>
      <c r="D552" s="4"/>
      <c r="E552" s="4"/>
      <c r="F552" s="4"/>
      <c r="G552" s="4"/>
      <c r="H552" s="4"/>
      <c r="I552" s="4"/>
      <c r="J552" s="4"/>
      <c r="K552" s="4"/>
      <c r="L552" s="4"/>
      <c r="M552" s="4"/>
      <c r="N552" s="4"/>
      <c r="O552" s="4"/>
      <c r="P552" s="4"/>
    </row>
    <row r="553">
      <c r="A553" s="4"/>
      <c r="B553" s="4"/>
      <c r="C553" s="4"/>
      <c r="D553" s="4"/>
      <c r="E553" s="4"/>
      <c r="F553" s="4"/>
      <c r="G553" s="4"/>
      <c r="H553" s="4"/>
      <c r="I553" s="4"/>
      <c r="J553" s="4"/>
      <c r="K553" s="4"/>
      <c r="L553" s="4"/>
      <c r="M553" s="4"/>
      <c r="N553" s="4"/>
      <c r="O553" s="4"/>
      <c r="P553" s="4"/>
    </row>
    <row r="554">
      <c r="A554" s="4"/>
      <c r="B554" s="4"/>
      <c r="C554" s="4"/>
      <c r="D554" s="4"/>
      <c r="E554" s="4"/>
      <c r="F554" s="4"/>
      <c r="G554" s="4"/>
      <c r="H554" s="4"/>
      <c r="I554" s="4"/>
      <c r="J554" s="4"/>
      <c r="K554" s="4"/>
      <c r="L554" s="4"/>
      <c r="M554" s="4"/>
      <c r="N554" s="4"/>
      <c r="O554" s="4"/>
      <c r="P554" s="4"/>
    </row>
    <row r="555">
      <c r="A555" s="4"/>
      <c r="B555" s="4"/>
      <c r="C555" s="4"/>
      <c r="D555" s="4"/>
      <c r="E555" s="4"/>
      <c r="F555" s="4"/>
      <c r="G555" s="4"/>
      <c r="H555" s="4"/>
      <c r="I555" s="4"/>
      <c r="J555" s="4"/>
      <c r="K555" s="4"/>
      <c r="L555" s="4"/>
      <c r="M555" s="4"/>
      <c r="N555" s="4"/>
      <c r="O555" s="4"/>
      <c r="P555" s="4"/>
    </row>
    <row r="556">
      <c r="A556" s="4"/>
      <c r="B556" s="4"/>
      <c r="C556" s="4"/>
      <c r="D556" s="4"/>
      <c r="E556" s="4"/>
      <c r="F556" s="4"/>
      <c r="G556" s="4"/>
      <c r="H556" s="4"/>
      <c r="I556" s="4"/>
      <c r="J556" s="4"/>
      <c r="K556" s="4"/>
      <c r="L556" s="4"/>
      <c r="M556" s="4"/>
      <c r="N556" s="4"/>
      <c r="O556" s="4"/>
      <c r="P556" s="4"/>
    </row>
    <row r="557">
      <c r="A557" s="4"/>
      <c r="B557" s="4"/>
      <c r="C557" s="4"/>
      <c r="D557" s="4"/>
      <c r="E557" s="4"/>
      <c r="F557" s="4"/>
      <c r="G557" s="4"/>
      <c r="H557" s="4"/>
      <c r="I557" s="4"/>
      <c r="J557" s="4"/>
      <c r="K557" s="4"/>
      <c r="L557" s="4"/>
      <c r="M557" s="4"/>
      <c r="N557" s="4"/>
      <c r="O557" s="4"/>
      <c r="P557" s="4"/>
    </row>
    <row r="558">
      <c r="A558" s="4"/>
      <c r="B558" s="4"/>
      <c r="C558" s="4"/>
      <c r="D558" s="4"/>
      <c r="E558" s="4"/>
      <c r="F558" s="4"/>
      <c r="G558" s="4"/>
      <c r="H558" s="4"/>
      <c r="I558" s="4"/>
      <c r="J558" s="4"/>
      <c r="K558" s="4"/>
      <c r="L558" s="4"/>
      <c r="M558" s="4"/>
      <c r="N558" s="4"/>
      <c r="O558" s="4"/>
      <c r="P558" s="4"/>
    </row>
    <row r="559">
      <c r="A559" s="4"/>
      <c r="B559" s="4"/>
      <c r="C559" s="4"/>
      <c r="D559" s="4"/>
      <c r="E559" s="4"/>
      <c r="F559" s="4"/>
      <c r="G559" s="4"/>
      <c r="H559" s="4"/>
      <c r="I559" s="4"/>
      <c r="J559" s="4"/>
      <c r="K559" s="4"/>
      <c r="L559" s="4"/>
      <c r="M559" s="4"/>
      <c r="N559" s="4"/>
      <c r="O559" s="4"/>
      <c r="P559" s="4"/>
    </row>
    <row r="560">
      <c r="A560" s="4"/>
      <c r="B560" s="4"/>
      <c r="C560" s="4"/>
      <c r="D560" s="4"/>
      <c r="E560" s="4"/>
      <c r="F560" s="4"/>
      <c r="G560" s="4"/>
      <c r="H560" s="4"/>
      <c r="I560" s="4"/>
      <c r="J560" s="4"/>
      <c r="K560" s="4"/>
      <c r="L560" s="4"/>
      <c r="M560" s="4"/>
      <c r="N560" s="4"/>
      <c r="O560" s="4"/>
      <c r="P560" s="4"/>
    </row>
    <row r="561">
      <c r="A561" s="4"/>
      <c r="B561" s="4"/>
      <c r="C561" s="4"/>
      <c r="D561" s="4"/>
      <c r="E561" s="4"/>
      <c r="F561" s="4"/>
      <c r="G561" s="4"/>
      <c r="H561" s="4"/>
      <c r="I561" s="4"/>
      <c r="J561" s="4"/>
      <c r="K561" s="4"/>
      <c r="L561" s="4"/>
      <c r="M561" s="4"/>
      <c r="N561" s="4"/>
      <c r="O561" s="4"/>
      <c r="P561" s="4"/>
    </row>
    <row r="562">
      <c r="A562" s="4"/>
      <c r="B562" s="4"/>
      <c r="C562" s="4"/>
      <c r="D562" s="4"/>
      <c r="E562" s="4"/>
      <c r="F562" s="4"/>
      <c r="G562" s="4"/>
      <c r="H562" s="4"/>
      <c r="I562" s="4"/>
      <c r="J562" s="4"/>
      <c r="K562" s="4"/>
      <c r="L562" s="4"/>
      <c r="M562" s="4"/>
      <c r="N562" s="4"/>
      <c r="O562" s="4"/>
      <c r="P562" s="4"/>
    </row>
    <row r="563">
      <c r="A563" s="4"/>
      <c r="B563" s="4"/>
      <c r="C563" s="4"/>
      <c r="D563" s="4"/>
      <c r="E563" s="4"/>
      <c r="F563" s="4"/>
      <c r="G563" s="4"/>
      <c r="H563" s="4"/>
      <c r="I563" s="4"/>
      <c r="J563" s="4"/>
      <c r="K563" s="4"/>
      <c r="L563" s="4"/>
      <c r="M563" s="4"/>
      <c r="N563" s="4"/>
      <c r="O563" s="4"/>
      <c r="P563" s="4"/>
    </row>
    <row r="564">
      <c r="A564" s="4"/>
      <c r="B564" s="4"/>
      <c r="C564" s="4"/>
      <c r="D564" s="4"/>
      <c r="E564" s="4"/>
      <c r="F564" s="4"/>
      <c r="G564" s="4"/>
      <c r="H564" s="4"/>
      <c r="I564" s="4"/>
      <c r="J564" s="4"/>
      <c r="K564" s="4"/>
      <c r="L564" s="4"/>
      <c r="M564" s="4"/>
      <c r="N564" s="4"/>
      <c r="O564" s="4"/>
      <c r="P564" s="4"/>
    </row>
    <row r="565">
      <c r="A565" s="4"/>
      <c r="B565" s="4"/>
      <c r="C565" s="4"/>
      <c r="D565" s="4"/>
      <c r="E565" s="4"/>
      <c r="F565" s="4"/>
      <c r="G565" s="4"/>
      <c r="H565" s="4"/>
      <c r="I565" s="4"/>
      <c r="J565" s="4"/>
      <c r="K565" s="4"/>
      <c r="L565" s="4"/>
      <c r="M565" s="4"/>
      <c r="N565" s="4"/>
      <c r="O565" s="4"/>
      <c r="P565" s="4"/>
    </row>
    <row r="566">
      <c r="A566" s="4"/>
      <c r="B566" s="4"/>
      <c r="C566" s="4"/>
      <c r="D566" s="4"/>
      <c r="E566" s="4"/>
      <c r="F566" s="4"/>
      <c r="G566" s="4"/>
      <c r="H566" s="4"/>
      <c r="I566" s="4"/>
      <c r="J566" s="4"/>
      <c r="K566" s="4"/>
      <c r="L566" s="4"/>
      <c r="M566" s="4"/>
      <c r="N566" s="4"/>
      <c r="O566" s="4"/>
      <c r="P566" s="4"/>
    </row>
    <row r="567">
      <c r="A567" s="4"/>
      <c r="B567" s="4"/>
      <c r="C567" s="4"/>
      <c r="D567" s="4"/>
      <c r="E567" s="4"/>
      <c r="F567" s="4"/>
      <c r="G567" s="4"/>
      <c r="H567" s="4"/>
      <c r="I567" s="4"/>
      <c r="J567" s="4"/>
      <c r="K567" s="4"/>
      <c r="L567" s="4"/>
      <c r="M567" s="4"/>
      <c r="N567" s="4"/>
      <c r="O567" s="4"/>
      <c r="P567" s="4"/>
    </row>
    <row r="568">
      <c r="A568" s="4"/>
      <c r="B568" s="4"/>
      <c r="C568" s="4"/>
      <c r="D568" s="4"/>
      <c r="E568" s="4"/>
      <c r="F568" s="4"/>
      <c r="G568" s="4"/>
      <c r="H568" s="4"/>
      <c r="I568" s="4"/>
      <c r="J568" s="4"/>
      <c r="K568" s="4"/>
      <c r="L568" s="4"/>
      <c r="M568" s="4"/>
      <c r="N568" s="4"/>
      <c r="O568" s="4"/>
      <c r="P568" s="4"/>
    </row>
    <row r="569">
      <c r="A569" s="4"/>
      <c r="B569" s="4"/>
      <c r="C569" s="4"/>
      <c r="D569" s="4"/>
      <c r="E569" s="4"/>
      <c r="F569" s="4"/>
      <c r="G569" s="4"/>
      <c r="H569" s="4"/>
      <c r="I569" s="4"/>
      <c r="J569" s="4"/>
      <c r="K569" s="4"/>
      <c r="L569" s="4"/>
      <c r="M569" s="4"/>
      <c r="N569" s="4"/>
      <c r="O569" s="4"/>
      <c r="P569" s="4"/>
    </row>
    <row r="570">
      <c r="A570" s="4"/>
      <c r="B570" s="4"/>
      <c r="C570" s="4"/>
      <c r="D570" s="4"/>
      <c r="E570" s="4"/>
      <c r="F570" s="4"/>
      <c r="G570" s="4"/>
      <c r="H570" s="4"/>
      <c r="I570" s="4"/>
      <c r="J570" s="4"/>
      <c r="K570" s="4"/>
      <c r="L570" s="4"/>
      <c r="M570" s="4"/>
      <c r="N570" s="4"/>
      <c r="O570" s="4"/>
      <c r="P570" s="4"/>
    </row>
    <row r="571">
      <c r="A571" s="4"/>
      <c r="B571" s="4"/>
      <c r="C571" s="4"/>
      <c r="D571" s="4"/>
      <c r="E571" s="4"/>
      <c r="F571" s="4"/>
      <c r="G571" s="4"/>
      <c r="H571" s="4"/>
      <c r="I571" s="4"/>
      <c r="J571" s="4"/>
      <c r="K571" s="4"/>
      <c r="L571" s="4"/>
      <c r="M571" s="4"/>
      <c r="N571" s="4"/>
      <c r="O571" s="4"/>
      <c r="P571" s="4"/>
    </row>
    <row r="572">
      <c r="A572" s="4"/>
      <c r="B572" s="4"/>
      <c r="C572" s="4"/>
      <c r="D572" s="4"/>
      <c r="E572" s="4"/>
      <c r="F572" s="4"/>
      <c r="G572" s="4"/>
      <c r="H572" s="4"/>
      <c r="I572" s="4"/>
      <c r="J572" s="4"/>
      <c r="K572" s="4"/>
      <c r="L572" s="4"/>
      <c r="M572" s="4"/>
      <c r="N572" s="4"/>
      <c r="O572" s="4"/>
      <c r="P572" s="4"/>
    </row>
    <row r="573">
      <c r="A573" s="4"/>
      <c r="B573" s="4"/>
      <c r="C573" s="4"/>
      <c r="D573" s="4"/>
      <c r="E573" s="4"/>
      <c r="F573" s="4"/>
      <c r="G573" s="4"/>
      <c r="H573" s="4"/>
      <c r="I573" s="4"/>
      <c r="J573" s="4"/>
      <c r="K573" s="4"/>
      <c r="L573" s="4"/>
      <c r="M573" s="4"/>
      <c r="N573" s="4"/>
      <c r="O573" s="4"/>
      <c r="P573" s="4"/>
    </row>
    <row r="574">
      <c r="A574" s="4"/>
      <c r="B574" s="4"/>
      <c r="C574" s="4"/>
      <c r="D574" s="4"/>
      <c r="E574" s="4"/>
      <c r="F574" s="4"/>
      <c r="G574" s="4"/>
      <c r="H574" s="4"/>
      <c r="I574" s="4"/>
      <c r="J574" s="4"/>
      <c r="K574" s="4"/>
      <c r="L574" s="4"/>
      <c r="M574" s="4"/>
      <c r="N574" s="4"/>
      <c r="O574" s="4"/>
      <c r="P574" s="4"/>
    </row>
    <row r="575">
      <c r="A575" s="4"/>
      <c r="B575" s="4"/>
      <c r="C575" s="4"/>
      <c r="D575" s="4"/>
      <c r="E575" s="4"/>
      <c r="F575" s="4"/>
      <c r="G575" s="4"/>
      <c r="H575" s="4"/>
      <c r="I575" s="4"/>
      <c r="J575" s="4"/>
      <c r="K575" s="4"/>
      <c r="L575" s="4"/>
      <c r="M575" s="4"/>
      <c r="N575" s="4"/>
      <c r="O575" s="4"/>
      <c r="P575" s="4"/>
    </row>
    <row r="576">
      <c r="A576" s="4"/>
      <c r="B576" s="4"/>
      <c r="C576" s="4"/>
      <c r="D576" s="4"/>
      <c r="E576" s="4"/>
      <c r="F576" s="4"/>
      <c r="G576" s="4"/>
      <c r="H576" s="4"/>
      <c r="I576" s="4"/>
      <c r="J576" s="4"/>
      <c r="K576" s="4"/>
      <c r="L576" s="4"/>
      <c r="M576" s="4"/>
      <c r="N576" s="4"/>
      <c r="O576" s="4"/>
      <c r="P576" s="4"/>
    </row>
    <row r="577">
      <c r="A577" s="4"/>
      <c r="B577" s="4"/>
      <c r="C577" s="4"/>
      <c r="D577" s="4"/>
      <c r="E577" s="4"/>
      <c r="F577" s="4"/>
      <c r="G577" s="4"/>
      <c r="H577" s="4"/>
      <c r="I577" s="4"/>
      <c r="J577" s="4"/>
      <c r="K577" s="4"/>
      <c r="L577" s="4"/>
      <c r="M577" s="4"/>
      <c r="N577" s="4"/>
      <c r="O577" s="4"/>
      <c r="P577" s="4"/>
    </row>
    <row r="578">
      <c r="A578" s="4"/>
      <c r="B578" s="4"/>
      <c r="C578" s="4"/>
      <c r="D578" s="4"/>
      <c r="E578" s="4"/>
      <c r="F578" s="4"/>
      <c r="G578" s="4"/>
      <c r="H578" s="4"/>
      <c r="I578" s="4"/>
      <c r="J578" s="4"/>
      <c r="K578" s="4"/>
      <c r="L578" s="4"/>
      <c r="M578" s="4"/>
      <c r="N578" s="4"/>
      <c r="O578" s="4"/>
      <c r="P578" s="4"/>
    </row>
    <row r="579">
      <c r="A579" s="4"/>
      <c r="B579" s="4"/>
      <c r="C579" s="4"/>
      <c r="D579" s="4"/>
      <c r="E579" s="4"/>
      <c r="F579" s="4"/>
      <c r="G579" s="4"/>
      <c r="H579" s="4"/>
      <c r="I579" s="4"/>
      <c r="J579" s="4"/>
      <c r="K579" s="4"/>
      <c r="L579" s="4"/>
      <c r="M579" s="4"/>
      <c r="N579" s="4"/>
      <c r="O579" s="4"/>
      <c r="P579" s="4"/>
    </row>
    <row r="580">
      <c r="A580" s="4"/>
      <c r="B580" s="4"/>
      <c r="C580" s="4"/>
      <c r="D580" s="4"/>
      <c r="E580" s="4"/>
      <c r="F580" s="4"/>
      <c r="G580" s="4"/>
      <c r="H580" s="4"/>
      <c r="I580" s="4"/>
      <c r="J580" s="4"/>
      <c r="K580" s="4"/>
      <c r="L580" s="4"/>
      <c r="M580" s="4"/>
      <c r="N580" s="4"/>
      <c r="O580" s="4"/>
      <c r="P580" s="4"/>
    </row>
    <row r="581">
      <c r="A581" s="4"/>
      <c r="B581" s="4"/>
      <c r="C581" s="4"/>
      <c r="D581" s="4"/>
      <c r="E581" s="4"/>
      <c r="F581" s="4"/>
      <c r="G581" s="4"/>
      <c r="H581" s="4"/>
      <c r="I581" s="4"/>
      <c r="J581" s="4"/>
      <c r="K581" s="4"/>
      <c r="L581" s="4"/>
      <c r="M581" s="4"/>
      <c r="N581" s="4"/>
      <c r="O581" s="4"/>
      <c r="P581" s="4"/>
    </row>
    <row r="582">
      <c r="A582" s="4"/>
      <c r="B582" s="4"/>
      <c r="C582" s="4"/>
      <c r="D582" s="4"/>
      <c r="E582" s="4"/>
      <c r="F582" s="4"/>
      <c r="G582" s="4"/>
      <c r="H582" s="4"/>
      <c r="I582" s="4"/>
      <c r="J582" s="4"/>
      <c r="K582" s="4"/>
      <c r="L582" s="4"/>
      <c r="M582" s="4"/>
      <c r="N582" s="4"/>
      <c r="O582" s="4"/>
      <c r="P582" s="4"/>
    </row>
    <row r="583">
      <c r="A583" s="4"/>
      <c r="B583" s="4"/>
      <c r="C583" s="4"/>
      <c r="D583" s="4"/>
      <c r="E583" s="4"/>
      <c r="F583" s="4"/>
      <c r="G583" s="4"/>
      <c r="H583" s="4"/>
      <c r="I583" s="4"/>
      <c r="J583" s="4"/>
      <c r="K583" s="4"/>
      <c r="L583" s="4"/>
      <c r="M583" s="4"/>
      <c r="N583" s="4"/>
      <c r="O583" s="4"/>
      <c r="P583" s="4"/>
    </row>
    <row r="584">
      <c r="A584" s="4"/>
      <c r="B584" s="4"/>
      <c r="C584" s="4"/>
      <c r="D584" s="4"/>
      <c r="E584" s="4"/>
      <c r="F584" s="4"/>
      <c r="G584" s="4"/>
      <c r="H584" s="4"/>
      <c r="I584" s="4"/>
      <c r="J584" s="4"/>
      <c r="K584" s="4"/>
      <c r="L584" s="4"/>
      <c r="M584" s="4"/>
      <c r="N584" s="4"/>
      <c r="O584" s="4"/>
      <c r="P584" s="4"/>
    </row>
    <row r="585">
      <c r="A585" s="4"/>
      <c r="B585" s="4"/>
      <c r="C585" s="4"/>
      <c r="D585" s="4"/>
      <c r="E585" s="4"/>
      <c r="F585" s="4"/>
      <c r="G585" s="4"/>
      <c r="H585" s="4"/>
      <c r="I585" s="4"/>
      <c r="J585" s="4"/>
      <c r="K585" s="4"/>
      <c r="L585" s="4"/>
      <c r="M585" s="4"/>
      <c r="N585" s="4"/>
      <c r="O585" s="4"/>
      <c r="P585" s="4"/>
    </row>
    <row r="586">
      <c r="A586" s="4"/>
      <c r="B586" s="4"/>
      <c r="C586" s="4"/>
      <c r="D586" s="4"/>
      <c r="E586" s="4"/>
      <c r="F586" s="4"/>
      <c r="G586" s="4"/>
      <c r="H586" s="4"/>
      <c r="I586" s="4"/>
      <c r="J586" s="4"/>
      <c r="K586" s="4"/>
      <c r="L586" s="4"/>
      <c r="M586" s="4"/>
      <c r="N586" s="4"/>
      <c r="O586" s="4"/>
      <c r="P586" s="4"/>
    </row>
    <row r="587">
      <c r="A587" s="4"/>
      <c r="B587" s="4"/>
      <c r="C587" s="4"/>
      <c r="D587" s="4"/>
      <c r="E587" s="4"/>
      <c r="F587" s="4"/>
      <c r="G587" s="4"/>
      <c r="H587" s="4"/>
      <c r="I587" s="4"/>
      <c r="J587" s="4"/>
      <c r="K587" s="4"/>
      <c r="L587" s="4"/>
      <c r="M587" s="4"/>
      <c r="N587" s="4"/>
      <c r="O587" s="4"/>
      <c r="P587" s="4"/>
    </row>
    <row r="588">
      <c r="A588" s="4"/>
      <c r="B588" s="4"/>
      <c r="C588" s="4"/>
      <c r="D588" s="4"/>
      <c r="E588" s="4"/>
      <c r="F588" s="4"/>
      <c r="G588" s="4"/>
      <c r="H588" s="4"/>
      <c r="I588" s="4"/>
      <c r="J588" s="4"/>
      <c r="K588" s="4"/>
      <c r="L588" s="4"/>
      <c r="M588" s="4"/>
      <c r="N588" s="4"/>
      <c r="O588" s="4"/>
      <c r="P588" s="4"/>
    </row>
    <row r="589">
      <c r="A589" s="4"/>
      <c r="B589" s="4"/>
      <c r="C589" s="4"/>
      <c r="D589" s="4"/>
      <c r="E589" s="4"/>
      <c r="F589" s="4"/>
      <c r="G589" s="4"/>
      <c r="H589" s="4"/>
      <c r="I589" s="4"/>
      <c r="J589" s="4"/>
      <c r="K589" s="4"/>
      <c r="L589" s="4"/>
      <c r="M589" s="4"/>
      <c r="N589" s="4"/>
      <c r="O589" s="4"/>
      <c r="P589" s="4"/>
    </row>
    <row r="590">
      <c r="A590" s="4"/>
      <c r="B590" s="4"/>
      <c r="C590" s="4"/>
      <c r="D590" s="4"/>
      <c r="E590" s="4"/>
      <c r="F590" s="4"/>
      <c r="G590" s="4"/>
      <c r="H590" s="4"/>
      <c r="I590" s="4"/>
      <c r="J590" s="4"/>
      <c r="K590" s="4"/>
      <c r="L590" s="4"/>
      <c r="M590" s="4"/>
      <c r="N590" s="4"/>
      <c r="O590" s="4"/>
      <c r="P590" s="4"/>
    </row>
    <row r="591">
      <c r="A591" s="4"/>
      <c r="B591" s="4"/>
      <c r="C591" s="4"/>
      <c r="D591" s="4"/>
      <c r="E591" s="4"/>
      <c r="F591" s="4"/>
      <c r="G591" s="4"/>
      <c r="H591" s="4"/>
      <c r="I591" s="4"/>
      <c r="J591" s="4"/>
      <c r="K591" s="4"/>
      <c r="L591" s="4"/>
      <c r="M591" s="4"/>
      <c r="N591" s="4"/>
      <c r="O591" s="4"/>
      <c r="P591" s="4"/>
    </row>
    <row r="592">
      <c r="A592" s="4"/>
      <c r="B592" s="4"/>
      <c r="C592" s="4"/>
      <c r="D592" s="4"/>
      <c r="E592" s="4"/>
      <c r="F592" s="4"/>
      <c r="G592" s="4"/>
      <c r="H592" s="4"/>
      <c r="I592" s="4"/>
      <c r="J592" s="4"/>
      <c r="K592" s="4"/>
      <c r="L592" s="4"/>
      <c r="M592" s="4"/>
      <c r="N592" s="4"/>
      <c r="O592" s="4"/>
      <c r="P592" s="4"/>
    </row>
    <row r="593">
      <c r="A593" s="4"/>
      <c r="B593" s="4"/>
      <c r="C593" s="4"/>
      <c r="D593" s="4"/>
      <c r="E593" s="4"/>
      <c r="F593" s="4"/>
      <c r="G593" s="4"/>
      <c r="H593" s="4"/>
      <c r="I593" s="4"/>
      <c r="J593" s="4"/>
      <c r="K593" s="4"/>
      <c r="L593" s="4"/>
      <c r="M593" s="4"/>
      <c r="N593" s="4"/>
      <c r="O593" s="4"/>
      <c r="P593" s="4"/>
    </row>
    <row r="594">
      <c r="A594" s="4"/>
      <c r="B594" s="4"/>
      <c r="C594" s="4"/>
      <c r="D594" s="4"/>
      <c r="E594" s="4"/>
      <c r="F594" s="4"/>
      <c r="G594" s="4"/>
      <c r="H594" s="4"/>
      <c r="I594" s="4"/>
      <c r="J594" s="4"/>
      <c r="K594" s="4"/>
      <c r="L594" s="4"/>
      <c r="M594" s="4"/>
      <c r="N594" s="4"/>
      <c r="O594" s="4"/>
      <c r="P594" s="4"/>
    </row>
    <row r="595">
      <c r="A595" s="4"/>
      <c r="B595" s="4"/>
      <c r="C595" s="4"/>
      <c r="D595" s="4"/>
      <c r="E595" s="4"/>
      <c r="F595" s="4"/>
      <c r="G595" s="4"/>
      <c r="H595" s="4"/>
      <c r="I595" s="4"/>
      <c r="J595" s="4"/>
      <c r="K595" s="4"/>
      <c r="L595" s="4"/>
      <c r="M595" s="4"/>
      <c r="N595" s="4"/>
      <c r="O595" s="4"/>
      <c r="P595" s="4"/>
    </row>
    <row r="596">
      <c r="A596" s="4"/>
      <c r="B596" s="4"/>
      <c r="C596" s="4"/>
      <c r="D596" s="4"/>
      <c r="E596" s="4"/>
      <c r="F596" s="4"/>
      <c r="G596" s="4"/>
      <c r="H596" s="4"/>
      <c r="I596" s="4"/>
      <c r="J596" s="4"/>
      <c r="K596" s="4"/>
      <c r="L596" s="4"/>
      <c r="M596" s="4"/>
      <c r="N596" s="4"/>
      <c r="O596" s="4"/>
      <c r="P596" s="4"/>
    </row>
    <row r="597">
      <c r="A597" s="4"/>
      <c r="B597" s="4"/>
      <c r="C597" s="4"/>
      <c r="D597" s="4"/>
      <c r="E597" s="4"/>
      <c r="F597" s="4"/>
      <c r="G597" s="4"/>
      <c r="H597" s="4"/>
      <c r="I597" s="4"/>
      <c r="J597" s="4"/>
      <c r="K597" s="4"/>
      <c r="L597" s="4"/>
      <c r="M597" s="4"/>
      <c r="N597" s="4"/>
      <c r="O597" s="4"/>
      <c r="P597" s="4"/>
    </row>
    <row r="598">
      <c r="A598" s="4"/>
      <c r="B598" s="4"/>
      <c r="C598" s="4"/>
      <c r="D598" s="4"/>
      <c r="E598" s="4"/>
      <c r="F598" s="4"/>
      <c r="G598" s="4"/>
      <c r="H598" s="4"/>
      <c r="I598" s="4"/>
      <c r="J598" s="4"/>
      <c r="K598" s="4"/>
      <c r="L598" s="4"/>
      <c r="M598" s="4"/>
      <c r="N598" s="4"/>
      <c r="O598" s="4"/>
      <c r="P598" s="4"/>
    </row>
    <row r="599">
      <c r="A599" s="4"/>
      <c r="B599" s="4"/>
      <c r="C599" s="4"/>
      <c r="D599" s="4"/>
      <c r="E599" s="4"/>
      <c r="F599" s="4"/>
      <c r="G599" s="4"/>
      <c r="H599" s="4"/>
      <c r="I599" s="4"/>
      <c r="J599" s="4"/>
      <c r="K599" s="4"/>
      <c r="L599" s="4"/>
      <c r="M599" s="4"/>
      <c r="N599" s="4"/>
      <c r="O599" s="4"/>
      <c r="P599" s="4"/>
    </row>
    <row r="600">
      <c r="A600" s="4"/>
      <c r="B600" s="4"/>
      <c r="C600" s="4"/>
      <c r="D600" s="4"/>
      <c r="E600" s="4"/>
      <c r="F600" s="4"/>
      <c r="G600" s="4"/>
      <c r="H600" s="4"/>
      <c r="I600" s="4"/>
      <c r="J600" s="4"/>
      <c r="K600" s="4"/>
      <c r="L600" s="4"/>
      <c r="M600" s="4"/>
      <c r="N600" s="4"/>
      <c r="O600" s="4"/>
      <c r="P600" s="4"/>
    </row>
    <row r="601">
      <c r="A601" s="4"/>
      <c r="B601" s="4"/>
      <c r="C601" s="4"/>
      <c r="D601" s="4"/>
      <c r="E601" s="4"/>
      <c r="F601" s="4"/>
      <c r="G601" s="4"/>
      <c r="H601" s="4"/>
      <c r="I601" s="4"/>
      <c r="J601" s="4"/>
      <c r="K601" s="4"/>
      <c r="L601" s="4"/>
      <c r="M601" s="4"/>
      <c r="N601" s="4"/>
      <c r="O601" s="4"/>
      <c r="P601" s="4"/>
    </row>
    <row r="602">
      <c r="A602" s="4"/>
      <c r="B602" s="4"/>
      <c r="C602" s="4"/>
      <c r="D602" s="4"/>
      <c r="E602" s="4"/>
      <c r="F602" s="4"/>
      <c r="G602" s="4"/>
      <c r="H602" s="4"/>
      <c r="I602" s="4"/>
      <c r="J602" s="4"/>
      <c r="K602" s="4"/>
      <c r="L602" s="4"/>
      <c r="M602" s="4"/>
      <c r="N602" s="4"/>
      <c r="O602" s="4"/>
      <c r="P602" s="4"/>
    </row>
    <row r="603">
      <c r="A603" s="4"/>
      <c r="B603" s="4"/>
      <c r="C603" s="4"/>
      <c r="D603" s="4"/>
      <c r="E603" s="4"/>
      <c r="F603" s="4"/>
      <c r="G603" s="4"/>
      <c r="H603" s="4"/>
      <c r="I603" s="4"/>
      <c r="J603" s="4"/>
      <c r="K603" s="4"/>
      <c r="L603" s="4"/>
      <c r="M603" s="4"/>
      <c r="N603" s="4"/>
      <c r="O603" s="4"/>
      <c r="P603" s="4"/>
    </row>
    <row r="604">
      <c r="A604" s="4"/>
      <c r="B604" s="4"/>
      <c r="C604" s="4"/>
      <c r="D604" s="4"/>
      <c r="E604" s="4"/>
      <c r="F604" s="4"/>
      <c r="G604" s="4"/>
      <c r="H604" s="4"/>
      <c r="I604" s="4"/>
      <c r="J604" s="4"/>
      <c r="K604" s="4"/>
      <c r="L604" s="4"/>
      <c r="M604" s="4"/>
      <c r="N604" s="4"/>
      <c r="O604" s="4"/>
      <c r="P604" s="4"/>
    </row>
    <row r="605">
      <c r="A605" s="4"/>
      <c r="B605" s="4"/>
      <c r="C605" s="4"/>
      <c r="D605" s="4"/>
      <c r="E605" s="4"/>
      <c r="F605" s="4"/>
      <c r="G605" s="4"/>
      <c r="H605" s="4"/>
      <c r="I605" s="4"/>
      <c r="J605" s="4"/>
      <c r="K605" s="4"/>
      <c r="L605" s="4"/>
      <c r="M605" s="4"/>
      <c r="N605" s="4"/>
      <c r="O605" s="4"/>
      <c r="P605" s="4"/>
    </row>
    <row r="606">
      <c r="A606" s="4"/>
      <c r="B606" s="4"/>
      <c r="C606" s="4"/>
      <c r="D606" s="4"/>
      <c r="E606" s="4"/>
      <c r="F606" s="4"/>
      <c r="G606" s="4"/>
      <c r="H606" s="4"/>
      <c r="I606" s="4"/>
      <c r="J606" s="4"/>
      <c r="K606" s="4"/>
      <c r="L606" s="4"/>
      <c r="M606" s="4"/>
      <c r="N606" s="4"/>
      <c r="O606" s="4"/>
      <c r="P606" s="4"/>
    </row>
    <row r="607">
      <c r="A607" s="4"/>
      <c r="B607" s="4"/>
      <c r="C607" s="4"/>
      <c r="D607" s="4"/>
      <c r="E607" s="4"/>
      <c r="F607" s="4"/>
      <c r="G607" s="4"/>
      <c r="H607" s="4"/>
      <c r="I607" s="4"/>
      <c r="J607" s="4"/>
      <c r="K607" s="4"/>
      <c r="L607" s="4"/>
      <c r="M607" s="4"/>
      <c r="N607" s="4"/>
      <c r="O607" s="4"/>
      <c r="P607" s="4"/>
    </row>
    <row r="608">
      <c r="A608" s="4"/>
      <c r="B608" s="4"/>
      <c r="C608" s="4"/>
      <c r="D608" s="4"/>
      <c r="E608" s="4"/>
      <c r="F608" s="4"/>
      <c r="G608" s="4"/>
      <c r="H608" s="4"/>
      <c r="I608" s="4"/>
      <c r="J608" s="4"/>
      <c r="K608" s="4"/>
      <c r="L608" s="4"/>
      <c r="M608" s="4"/>
      <c r="N608" s="4"/>
      <c r="O608" s="4"/>
      <c r="P608" s="4"/>
    </row>
    <row r="609">
      <c r="A609" s="4"/>
      <c r="B609" s="4"/>
      <c r="C609" s="4"/>
      <c r="D609" s="4"/>
      <c r="E609" s="4"/>
      <c r="F609" s="4"/>
      <c r="G609" s="4"/>
      <c r="H609" s="4"/>
      <c r="I609" s="4"/>
      <c r="J609" s="4"/>
      <c r="K609" s="4"/>
      <c r="L609" s="4"/>
      <c r="M609" s="4"/>
      <c r="N609" s="4"/>
      <c r="O609" s="4"/>
      <c r="P609" s="4"/>
    </row>
    <row r="610">
      <c r="A610" s="4"/>
      <c r="B610" s="4"/>
      <c r="C610" s="4"/>
      <c r="D610" s="4"/>
      <c r="E610" s="4"/>
      <c r="F610" s="4"/>
      <c r="G610" s="4"/>
      <c r="H610" s="4"/>
      <c r="I610" s="4"/>
      <c r="J610" s="4"/>
      <c r="K610" s="4"/>
      <c r="L610" s="4"/>
      <c r="M610" s="4"/>
      <c r="N610" s="4"/>
      <c r="O610" s="4"/>
      <c r="P610" s="4"/>
    </row>
    <row r="611">
      <c r="A611" s="4"/>
      <c r="B611" s="4"/>
      <c r="C611" s="4"/>
      <c r="D611" s="4"/>
      <c r="E611" s="4"/>
      <c r="F611" s="4"/>
      <c r="G611" s="4"/>
      <c r="H611" s="4"/>
      <c r="I611" s="4"/>
      <c r="J611" s="4"/>
      <c r="K611" s="4"/>
      <c r="L611" s="4"/>
      <c r="M611" s="4"/>
      <c r="N611" s="4"/>
      <c r="O611" s="4"/>
      <c r="P611" s="4"/>
    </row>
    <row r="612">
      <c r="A612" s="4"/>
      <c r="B612" s="4"/>
      <c r="C612" s="4"/>
      <c r="D612" s="4"/>
      <c r="E612" s="4"/>
      <c r="F612" s="4"/>
      <c r="G612" s="4"/>
      <c r="H612" s="4"/>
      <c r="I612" s="4"/>
      <c r="J612" s="4"/>
      <c r="K612" s="4"/>
      <c r="L612" s="4"/>
      <c r="M612" s="4"/>
      <c r="N612" s="4"/>
      <c r="O612" s="4"/>
      <c r="P612" s="4"/>
    </row>
    <row r="613">
      <c r="A613" s="4"/>
      <c r="B613" s="4"/>
      <c r="C613" s="4"/>
      <c r="D613" s="4"/>
      <c r="E613" s="4"/>
      <c r="F613" s="4"/>
      <c r="G613" s="4"/>
      <c r="H613" s="4"/>
      <c r="I613" s="4"/>
      <c r="J613" s="4"/>
      <c r="K613" s="4"/>
      <c r="L613" s="4"/>
      <c r="M613" s="4"/>
      <c r="N613" s="4"/>
      <c r="O613" s="4"/>
      <c r="P613" s="4"/>
    </row>
    <row r="614">
      <c r="A614" s="4"/>
      <c r="B614" s="4"/>
      <c r="C614" s="4"/>
      <c r="D614" s="4"/>
      <c r="E614" s="4"/>
      <c r="F614" s="4"/>
      <c r="G614" s="4"/>
      <c r="H614" s="4"/>
      <c r="I614" s="4"/>
      <c r="J614" s="4"/>
      <c r="K614" s="4"/>
      <c r="L614" s="4"/>
      <c r="M614" s="4"/>
      <c r="N614" s="4"/>
      <c r="O614" s="4"/>
      <c r="P614" s="4"/>
    </row>
    <row r="615">
      <c r="A615" s="4"/>
      <c r="B615" s="4"/>
      <c r="C615" s="4"/>
      <c r="D615" s="4"/>
      <c r="E615" s="4"/>
      <c r="F615" s="4"/>
      <c r="G615" s="4"/>
      <c r="H615" s="4"/>
      <c r="I615" s="4"/>
      <c r="J615" s="4"/>
      <c r="K615" s="4"/>
      <c r="L615" s="4"/>
      <c r="M615" s="4"/>
      <c r="N615" s="4"/>
      <c r="O615" s="4"/>
      <c r="P615" s="4"/>
    </row>
    <row r="616">
      <c r="A616" s="4"/>
      <c r="B616" s="4"/>
      <c r="C616" s="4"/>
      <c r="D616" s="4"/>
      <c r="E616" s="4"/>
      <c r="F616" s="4"/>
      <c r="G616" s="4"/>
      <c r="H616" s="4"/>
      <c r="I616" s="4"/>
      <c r="J616" s="4"/>
      <c r="K616" s="4"/>
      <c r="L616" s="4"/>
      <c r="M616" s="4"/>
      <c r="N616" s="4"/>
      <c r="O616" s="4"/>
      <c r="P616" s="4"/>
    </row>
    <row r="617">
      <c r="A617" s="4"/>
      <c r="B617" s="4"/>
      <c r="C617" s="4"/>
      <c r="D617" s="4"/>
      <c r="E617" s="4"/>
      <c r="F617" s="4"/>
      <c r="G617" s="4"/>
      <c r="H617" s="4"/>
      <c r="I617" s="4"/>
      <c r="J617" s="4"/>
      <c r="K617" s="4"/>
      <c r="L617" s="4"/>
      <c r="M617" s="4"/>
      <c r="N617" s="4"/>
      <c r="O617" s="4"/>
      <c r="P617" s="4"/>
    </row>
    <row r="618">
      <c r="A618" s="4"/>
      <c r="B618" s="4"/>
      <c r="C618" s="4"/>
      <c r="D618" s="4"/>
      <c r="E618" s="4"/>
      <c r="F618" s="4"/>
      <c r="G618" s="4"/>
      <c r="H618" s="4"/>
      <c r="I618" s="4"/>
      <c r="J618" s="4"/>
      <c r="K618" s="4"/>
      <c r="L618" s="4"/>
      <c r="M618" s="4"/>
      <c r="N618" s="4"/>
      <c r="O618" s="4"/>
      <c r="P618" s="4"/>
    </row>
    <row r="619">
      <c r="A619" s="4"/>
      <c r="B619" s="4"/>
      <c r="C619" s="4"/>
      <c r="D619" s="4"/>
      <c r="E619" s="4"/>
      <c r="F619" s="4"/>
      <c r="G619" s="4"/>
      <c r="H619" s="4"/>
      <c r="I619" s="4"/>
      <c r="J619" s="4"/>
      <c r="K619" s="4"/>
      <c r="L619" s="4"/>
      <c r="M619" s="4"/>
      <c r="N619" s="4"/>
      <c r="O619" s="4"/>
      <c r="P619" s="4"/>
    </row>
    <row r="620">
      <c r="A620" s="4"/>
      <c r="B620" s="4"/>
      <c r="C620" s="4"/>
      <c r="D620" s="4"/>
      <c r="E620" s="4"/>
      <c r="F620" s="4"/>
      <c r="G620" s="4"/>
      <c r="H620" s="4"/>
      <c r="I620" s="4"/>
      <c r="J620" s="4"/>
      <c r="K620" s="4"/>
      <c r="L620" s="4"/>
      <c r="M620" s="4"/>
      <c r="N620" s="4"/>
      <c r="O620" s="4"/>
      <c r="P620" s="4"/>
    </row>
    <row r="621">
      <c r="A621" s="4"/>
      <c r="B621" s="4"/>
      <c r="C621" s="4"/>
      <c r="D621" s="4"/>
      <c r="E621" s="4"/>
      <c r="F621" s="4"/>
      <c r="G621" s="4"/>
      <c r="H621" s="4"/>
      <c r="I621" s="4"/>
      <c r="J621" s="4"/>
      <c r="K621" s="4"/>
      <c r="L621" s="4"/>
      <c r="M621" s="4"/>
      <c r="N621" s="4"/>
      <c r="O621" s="4"/>
      <c r="P621" s="4"/>
    </row>
    <row r="622">
      <c r="A622" s="4"/>
      <c r="B622" s="4"/>
      <c r="C622" s="4"/>
      <c r="D622" s="4"/>
      <c r="E622" s="4"/>
      <c r="F622" s="4"/>
      <c r="G622" s="4"/>
      <c r="H622" s="4"/>
      <c r="I622" s="4"/>
      <c r="J622" s="4"/>
      <c r="K622" s="4"/>
      <c r="L622" s="4"/>
      <c r="M622" s="4"/>
      <c r="N622" s="4"/>
      <c r="O622" s="4"/>
      <c r="P622" s="4"/>
    </row>
    <row r="623">
      <c r="A623" s="4"/>
      <c r="B623" s="4"/>
      <c r="C623" s="4"/>
      <c r="D623" s="4"/>
      <c r="E623" s="4"/>
      <c r="F623" s="4"/>
      <c r="G623" s="4"/>
      <c r="H623" s="4"/>
      <c r="I623" s="4"/>
      <c r="J623" s="4"/>
      <c r="K623" s="4"/>
      <c r="L623" s="4"/>
      <c r="M623" s="4"/>
      <c r="N623" s="4"/>
      <c r="O623" s="4"/>
      <c r="P623" s="4"/>
    </row>
    <row r="624">
      <c r="A624" s="4"/>
      <c r="B624" s="4"/>
      <c r="C624" s="4"/>
      <c r="D624" s="4"/>
      <c r="E624" s="4"/>
      <c r="F624" s="4"/>
      <c r="G624" s="4"/>
      <c r="H624" s="4"/>
      <c r="I624" s="4"/>
      <c r="J624" s="4"/>
      <c r="K624" s="4"/>
      <c r="L624" s="4"/>
      <c r="M624" s="4"/>
      <c r="N624" s="4"/>
      <c r="O624" s="4"/>
      <c r="P624" s="4"/>
    </row>
    <row r="625">
      <c r="A625" s="4"/>
      <c r="B625" s="4"/>
      <c r="C625" s="4"/>
      <c r="D625" s="4"/>
      <c r="E625" s="4"/>
      <c r="F625" s="4"/>
      <c r="G625" s="4"/>
      <c r="H625" s="4"/>
      <c r="I625" s="4"/>
      <c r="J625" s="4"/>
      <c r="K625" s="4"/>
      <c r="L625" s="4"/>
      <c r="M625" s="4"/>
      <c r="N625" s="4"/>
      <c r="O625" s="4"/>
      <c r="P625" s="4"/>
    </row>
    <row r="626">
      <c r="A626" s="4"/>
      <c r="B626" s="4"/>
      <c r="C626" s="4"/>
      <c r="D626" s="4"/>
      <c r="E626" s="4"/>
      <c r="F626" s="4"/>
      <c r="G626" s="4"/>
      <c r="H626" s="4"/>
      <c r="I626" s="4"/>
      <c r="J626" s="4"/>
      <c r="K626" s="4"/>
      <c r="L626" s="4"/>
      <c r="M626" s="4"/>
      <c r="N626" s="4"/>
      <c r="O626" s="4"/>
      <c r="P626" s="4"/>
    </row>
    <row r="627">
      <c r="A627" s="4"/>
      <c r="B627" s="4"/>
      <c r="C627" s="4"/>
      <c r="D627" s="4"/>
      <c r="E627" s="4"/>
      <c r="F627" s="4"/>
      <c r="G627" s="4"/>
      <c r="H627" s="4"/>
      <c r="I627" s="4"/>
      <c r="J627" s="4"/>
      <c r="K627" s="4"/>
      <c r="L627" s="4"/>
      <c r="M627" s="4"/>
      <c r="N627" s="4"/>
      <c r="O627" s="4"/>
      <c r="P627" s="4"/>
    </row>
    <row r="628">
      <c r="A628" s="4"/>
      <c r="B628" s="4"/>
      <c r="C628" s="4"/>
      <c r="D628" s="4"/>
      <c r="E628" s="4"/>
      <c r="F628" s="4"/>
      <c r="G628" s="4"/>
      <c r="H628" s="4"/>
      <c r="I628" s="4"/>
      <c r="J628" s="4"/>
      <c r="K628" s="4"/>
      <c r="L628" s="4"/>
      <c r="M628" s="4"/>
      <c r="N628" s="4"/>
      <c r="O628" s="4"/>
      <c r="P628" s="4"/>
    </row>
    <row r="629">
      <c r="A629" s="4"/>
      <c r="B629" s="4"/>
      <c r="C629" s="4"/>
      <c r="D629" s="4"/>
      <c r="E629" s="4"/>
      <c r="F629" s="4"/>
      <c r="G629" s="4"/>
      <c r="H629" s="4"/>
      <c r="I629" s="4"/>
      <c r="J629" s="4"/>
      <c r="K629" s="4"/>
      <c r="L629" s="4"/>
      <c r="M629" s="4"/>
      <c r="N629" s="4"/>
      <c r="O629" s="4"/>
      <c r="P629" s="4"/>
    </row>
    <row r="630">
      <c r="A630" s="4"/>
      <c r="B630" s="4"/>
      <c r="C630" s="4"/>
      <c r="D630" s="4"/>
      <c r="E630" s="4"/>
      <c r="F630" s="4"/>
      <c r="G630" s="4"/>
      <c r="H630" s="4"/>
      <c r="I630" s="4"/>
      <c r="J630" s="4"/>
      <c r="K630" s="4"/>
      <c r="L630" s="4"/>
      <c r="M630" s="4"/>
      <c r="N630" s="4"/>
      <c r="O630" s="4"/>
      <c r="P630" s="4"/>
    </row>
    <row r="631">
      <c r="A631" s="4"/>
      <c r="B631" s="4"/>
      <c r="C631" s="4"/>
      <c r="D631" s="4"/>
      <c r="E631" s="4"/>
      <c r="F631" s="4"/>
      <c r="G631" s="4"/>
      <c r="H631" s="4"/>
      <c r="I631" s="4"/>
      <c r="J631" s="4"/>
      <c r="K631" s="4"/>
      <c r="L631" s="4"/>
      <c r="M631" s="4"/>
      <c r="N631" s="4"/>
      <c r="O631" s="4"/>
      <c r="P631" s="4"/>
    </row>
    <row r="632">
      <c r="A632" s="4"/>
      <c r="B632" s="4"/>
      <c r="C632" s="4"/>
      <c r="D632" s="4"/>
      <c r="E632" s="4"/>
      <c r="F632" s="4"/>
      <c r="G632" s="4"/>
      <c r="H632" s="4"/>
      <c r="I632" s="4"/>
      <c r="J632" s="4"/>
      <c r="K632" s="4"/>
      <c r="L632" s="4"/>
      <c r="M632" s="4"/>
      <c r="N632" s="4"/>
      <c r="O632" s="4"/>
      <c r="P632" s="4"/>
    </row>
    <row r="633">
      <c r="A633" s="4"/>
      <c r="B633" s="4"/>
      <c r="C633" s="4"/>
      <c r="D633" s="4"/>
      <c r="E633" s="4"/>
      <c r="F633" s="4"/>
      <c r="G633" s="4"/>
      <c r="H633" s="4"/>
      <c r="I633" s="4"/>
      <c r="J633" s="4"/>
      <c r="K633" s="4"/>
      <c r="L633" s="4"/>
      <c r="M633" s="4"/>
      <c r="N633" s="4"/>
      <c r="O633" s="4"/>
      <c r="P633" s="4"/>
    </row>
    <row r="634">
      <c r="A634" s="4"/>
      <c r="B634" s="4"/>
      <c r="C634" s="4"/>
      <c r="D634" s="4"/>
      <c r="E634" s="4"/>
      <c r="F634" s="4"/>
      <c r="G634" s="4"/>
      <c r="H634" s="4"/>
      <c r="I634" s="4"/>
      <c r="J634" s="4"/>
      <c r="K634" s="4"/>
      <c r="L634" s="4"/>
      <c r="M634" s="4"/>
      <c r="N634" s="4"/>
      <c r="O634" s="4"/>
      <c r="P634" s="4"/>
    </row>
    <row r="635">
      <c r="A635" s="4"/>
      <c r="B635" s="4"/>
      <c r="C635" s="4"/>
      <c r="D635" s="4"/>
      <c r="E635" s="4"/>
      <c r="F635" s="4"/>
      <c r="G635" s="4"/>
      <c r="H635" s="4"/>
      <c r="I635" s="4"/>
      <c r="J635" s="4"/>
      <c r="K635" s="4"/>
      <c r="L635" s="4"/>
      <c r="M635" s="4"/>
      <c r="N635" s="4"/>
      <c r="O635" s="4"/>
      <c r="P635" s="4"/>
    </row>
    <row r="636">
      <c r="A636" s="4"/>
      <c r="B636" s="4"/>
      <c r="C636" s="4"/>
      <c r="D636" s="4"/>
      <c r="E636" s="4"/>
      <c r="F636" s="4"/>
      <c r="G636" s="4"/>
      <c r="H636" s="4"/>
      <c r="I636" s="4"/>
      <c r="J636" s="4"/>
      <c r="K636" s="4"/>
      <c r="L636" s="4"/>
      <c r="M636" s="4"/>
      <c r="N636" s="4"/>
      <c r="O636" s="4"/>
      <c r="P636" s="4"/>
    </row>
    <row r="637">
      <c r="A637" s="4"/>
      <c r="B637" s="4"/>
      <c r="C637" s="4"/>
      <c r="D637" s="4"/>
      <c r="E637" s="4"/>
      <c r="F637" s="4"/>
      <c r="G637" s="4"/>
      <c r="H637" s="4"/>
      <c r="I637" s="4"/>
      <c r="J637" s="4"/>
      <c r="K637" s="4"/>
      <c r="L637" s="4"/>
      <c r="M637" s="4"/>
      <c r="N637" s="4"/>
      <c r="O637" s="4"/>
      <c r="P637" s="4"/>
    </row>
    <row r="638">
      <c r="A638" s="4"/>
      <c r="B638" s="4"/>
      <c r="C638" s="4"/>
      <c r="D638" s="4"/>
      <c r="E638" s="4"/>
      <c r="F638" s="4"/>
      <c r="G638" s="4"/>
      <c r="H638" s="4"/>
      <c r="I638" s="4"/>
      <c r="J638" s="4"/>
      <c r="K638" s="4"/>
      <c r="L638" s="4"/>
      <c r="M638" s="4"/>
      <c r="N638" s="4"/>
      <c r="O638" s="4"/>
      <c r="P638" s="4"/>
    </row>
    <row r="639">
      <c r="A639" s="4"/>
      <c r="B639" s="4"/>
      <c r="C639" s="4"/>
      <c r="D639" s="4"/>
      <c r="E639" s="4"/>
      <c r="F639" s="4"/>
      <c r="G639" s="4"/>
      <c r="H639" s="4"/>
      <c r="I639" s="4"/>
      <c r="J639" s="4"/>
      <c r="K639" s="4"/>
      <c r="L639" s="4"/>
      <c r="M639" s="4"/>
      <c r="N639" s="4"/>
      <c r="O639" s="4"/>
      <c r="P639" s="4"/>
    </row>
    <row r="640">
      <c r="A640" s="4"/>
      <c r="B640" s="4"/>
      <c r="C640" s="4"/>
      <c r="D640" s="4"/>
      <c r="E640" s="4"/>
      <c r="F640" s="4"/>
      <c r="G640" s="4"/>
      <c r="H640" s="4"/>
      <c r="I640" s="4"/>
      <c r="J640" s="4"/>
      <c r="K640" s="4"/>
      <c r="L640" s="4"/>
      <c r="M640" s="4"/>
      <c r="N640" s="4"/>
      <c r="O640" s="4"/>
      <c r="P640" s="4"/>
    </row>
    <row r="641">
      <c r="A641" s="4"/>
      <c r="B641" s="4"/>
      <c r="C641" s="4"/>
      <c r="D641" s="4"/>
      <c r="E641" s="4"/>
      <c r="F641" s="4"/>
      <c r="G641" s="4"/>
      <c r="H641" s="4"/>
      <c r="I641" s="4"/>
      <c r="J641" s="4"/>
      <c r="K641" s="4"/>
      <c r="L641" s="4"/>
      <c r="M641" s="4"/>
      <c r="N641" s="4"/>
      <c r="O641" s="4"/>
      <c r="P641" s="4"/>
    </row>
    <row r="642">
      <c r="A642" s="4"/>
      <c r="B642" s="4"/>
      <c r="C642" s="4"/>
      <c r="D642" s="4"/>
      <c r="E642" s="4"/>
      <c r="F642" s="4"/>
      <c r="G642" s="4"/>
      <c r="H642" s="4"/>
      <c r="I642" s="4"/>
      <c r="J642" s="4"/>
      <c r="K642" s="4"/>
      <c r="L642" s="4"/>
      <c r="M642" s="4"/>
      <c r="N642" s="4"/>
      <c r="O642" s="4"/>
      <c r="P642" s="4"/>
    </row>
    <row r="643">
      <c r="A643" s="4"/>
      <c r="B643" s="4"/>
      <c r="C643" s="4"/>
      <c r="D643" s="4"/>
      <c r="E643" s="4"/>
      <c r="F643" s="4"/>
      <c r="G643" s="4"/>
      <c r="H643" s="4"/>
      <c r="I643" s="4"/>
      <c r="J643" s="4"/>
      <c r="K643" s="4"/>
      <c r="L643" s="4"/>
      <c r="M643" s="4"/>
      <c r="N643" s="4"/>
      <c r="O643" s="4"/>
      <c r="P643" s="4"/>
    </row>
    <row r="644">
      <c r="A644" s="4"/>
      <c r="B644" s="4"/>
      <c r="C644" s="4"/>
      <c r="D644" s="4"/>
      <c r="E644" s="4"/>
      <c r="F644" s="4"/>
      <c r="G644" s="4"/>
      <c r="H644" s="4"/>
      <c r="I644" s="4"/>
      <c r="J644" s="4"/>
      <c r="K644" s="4"/>
      <c r="L644" s="4"/>
      <c r="M644" s="4"/>
      <c r="N644" s="4"/>
      <c r="O644" s="4"/>
      <c r="P644" s="4"/>
    </row>
    <row r="645">
      <c r="A645" s="4"/>
      <c r="B645" s="4"/>
      <c r="C645" s="4"/>
      <c r="D645" s="4"/>
      <c r="E645" s="4"/>
      <c r="F645" s="4"/>
      <c r="G645" s="4"/>
      <c r="H645" s="4"/>
      <c r="I645" s="4"/>
      <c r="J645" s="4"/>
      <c r="K645" s="4"/>
      <c r="L645" s="4"/>
      <c r="M645" s="4"/>
      <c r="N645" s="4"/>
      <c r="O645" s="4"/>
      <c r="P645" s="4"/>
    </row>
    <row r="646">
      <c r="A646" s="4"/>
      <c r="B646" s="4"/>
      <c r="C646" s="4"/>
      <c r="D646" s="4"/>
      <c r="E646" s="4"/>
      <c r="F646" s="4"/>
      <c r="G646" s="4"/>
      <c r="H646" s="4"/>
      <c r="I646" s="4"/>
      <c r="J646" s="4"/>
      <c r="K646" s="4"/>
      <c r="L646" s="4"/>
      <c r="M646" s="4"/>
      <c r="N646" s="4"/>
      <c r="O646" s="4"/>
      <c r="P646" s="4"/>
    </row>
    <row r="647">
      <c r="A647" s="4"/>
      <c r="B647" s="4"/>
      <c r="C647" s="4"/>
      <c r="D647" s="4"/>
      <c r="E647" s="4"/>
      <c r="F647" s="4"/>
      <c r="G647" s="4"/>
      <c r="H647" s="4"/>
      <c r="I647" s="4"/>
      <c r="J647" s="4"/>
      <c r="K647" s="4"/>
      <c r="L647" s="4"/>
      <c r="M647" s="4"/>
      <c r="N647" s="4"/>
      <c r="O647" s="4"/>
      <c r="P647" s="4"/>
    </row>
    <row r="648">
      <c r="A648" s="4"/>
      <c r="B648" s="4"/>
      <c r="C648" s="4"/>
      <c r="D648" s="4"/>
      <c r="E648" s="4"/>
      <c r="F648" s="4"/>
      <c r="G648" s="4"/>
      <c r="H648" s="4"/>
      <c r="I648" s="4"/>
      <c r="J648" s="4"/>
      <c r="K648" s="4"/>
      <c r="L648" s="4"/>
      <c r="M648" s="4"/>
      <c r="N648" s="4"/>
      <c r="O648" s="4"/>
      <c r="P648" s="4"/>
    </row>
    <row r="649">
      <c r="A649" s="4"/>
      <c r="B649" s="4"/>
      <c r="C649" s="4"/>
      <c r="D649" s="4"/>
      <c r="E649" s="4"/>
      <c r="F649" s="4"/>
      <c r="G649" s="4"/>
      <c r="H649" s="4"/>
      <c r="I649" s="4"/>
      <c r="J649" s="4"/>
      <c r="K649" s="4"/>
      <c r="L649" s="4"/>
      <c r="M649" s="4"/>
      <c r="N649" s="4"/>
      <c r="O649" s="4"/>
      <c r="P649" s="4"/>
    </row>
    <row r="650">
      <c r="A650" s="4"/>
      <c r="B650" s="4"/>
      <c r="C650" s="4"/>
      <c r="D650" s="4"/>
      <c r="E650" s="4"/>
      <c r="F650" s="4"/>
      <c r="G650" s="4"/>
      <c r="H650" s="4"/>
      <c r="I650" s="4"/>
      <c r="J650" s="4"/>
      <c r="K650" s="4"/>
      <c r="L650" s="4"/>
      <c r="M650" s="4"/>
      <c r="N650" s="4"/>
      <c r="O650" s="4"/>
      <c r="P650" s="4"/>
    </row>
    <row r="651">
      <c r="A651" s="4"/>
      <c r="B651" s="4"/>
      <c r="C651" s="4"/>
      <c r="D651" s="4"/>
      <c r="E651" s="4"/>
      <c r="F651" s="4"/>
      <c r="G651" s="4"/>
      <c r="H651" s="4"/>
      <c r="I651" s="4"/>
      <c r="J651" s="4"/>
      <c r="K651" s="4"/>
      <c r="L651" s="4"/>
      <c r="M651" s="4"/>
      <c r="N651" s="4"/>
      <c r="O651" s="4"/>
      <c r="P651" s="4"/>
    </row>
    <row r="652">
      <c r="A652" s="4"/>
      <c r="B652" s="4"/>
      <c r="C652" s="4"/>
      <c r="D652" s="4"/>
      <c r="E652" s="4"/>
      <c r="F652" s="4"/>
      <c r="G652" s="4"/>
      <c r="H652" s="4"/>
      <c r="I652" s="4"/>
      <c r="J652" s="4"/>
      <c r="K652" s="4"/>
      <c r="L652" s="4"/>
      <c r="M652" s="4"/>
      <c r="N652" s="4"/>
      <c r="O652" s="4"/>
      <c r="P652" s="4"/>
    </row>
    <row r="653">
      <c r="A653" s="4"/>
      <c r="B653" s="4"/>
      <c r="C653" s="4"/>
      <c r="D653" s="4"/>
      <c r="E653" s="4"/>
      <c r="F653" s="4"/>
      <c r="G653" s="4"/>
      <c r="H653" s="4"/>
      <c r="I653" s="4"/>
      <c r="J653" s="4"/>
      <c r="K653" s="4"/>
      <c r="L653" s="4"/>
      <c r="M653" s="4"/>
      <c r="N653" s="4"/>
      <c r="O653" s="4"/>
      <c r="P653" s="4"/>
    </row>
    <row r="654">
      <c r="A654" s="4"/>
      <c r="B654" s="4"/>
      <c r="C654" s="4"/>
      <c r="D654" s="4"/>
      <c r="E654" s="4"/>
      <c r="F654" s="4"/>
      <c r="G654" s="4"/>
      <c r="H654" s="4"/>
      <c r="I654" s="4"/>
      <c r="J654" s="4"/>
      <c r="K654" s="4"/>
      <c r="L654" s="4"/>
      <c r="M654" s="4"/>
      <c r="N654" s="4"/>
      <c r="O654" s="4"/>
      <c r="P654" s="4"/>
    </row>
    <row r="655">
      <c r="A655" s="4"/>
      <c r="B655" s="4"/>
      <c r="C655" s="4"/>
      <c r="D655" s="4"/>
      <c r="E655" s="4"/>
      <c r="F655" s="4"/>
      <c r="G655" s="4"/>
      <c r="H655" s="4"/>
      <c r="I655" s="4"/>
      <c r="J655" s="4"/>
      <c r="K655" s="4"/>
      <c r="L655" s="4"/>
      <c r="M655" s="4"/>
      <c r="N655" s="4"/>
      <c r="O655" s="4"/>
      <c r="P655" s="4"/>
    </row>
    <row r="656">
      <c r="A656" s="4"/>
      <c r="B656" s="4"/>
      <c r="C656" s="4"/>
      <c r="D656" s="4"/>
      <c r="E656" s="4"/>
      <c r="F656" s="4"/>
      <c r="G656" s="4"/>
      <c r="H656" s="4"/>
      <c r="I656" s="4"/>
      <c r="J656" s="4"/>
      <c r="K656" s="4"/>
      <c r="L656" s="4"/>
      <c r="M656" s="4"/>
      <c r="N656" s="4"/>
      <c r="O656" s="4"/>
      <c r="P656" s="4"/>
    </row>
    <row r="657">
      <c r="A657" s="4"/>
      <c r="B657" s="4"/>
      <c r="C657" s="4"/>
      <c r="D657" s="4"/>
      <c r="E657" s="4"/>
      <c r="F657" s="4"/>
      <c r="G657" s="4"/>
      <c r="H657" s="4"/>
      <c r="I657" s="4"/>
      <c r="J657" s="4"/>
      <c r="K657" s="4"/>
      <c r="L657" s="4"/>
      <c r="M657" s="4"/>
      <c r="N657" s="4"/>
      <c r="O657" s="4"/>
      <c r="P657" s="4"/>
    </row>
    <row r="658">
      <c r="A658" s="4"/>
      <c r="B658" s="4"/>
      <c r="C658" s="4"/>
      <c r="D658" s="4"/>
      <c r="E658" s="4"/>
      <c r="F658" s="4"/>
      <c r="G658" s="4"/>
      <c r="H658" s="4"/>
      <c r="I658" s="4"/>
      <c r="J658" s="4"/>
      <c r="K658" s="4"/>
      <c r="L658" s="4"/>
      <c r="M658" s="4"/>
      <c r="N658" s="4"/>
      <c r="O658" s="4"/>
      <c r="P658" s="4"/>
    </row>
    <row r="659">
      <c r="A659" s="4"/>
      <c r="B659" s="4"/>
      <c r="C659" s="4"/>
      <c r="D659" s="4"/>
      <c r="E659" s="4"/>
      <c r="F659" s="4"/>
      <c r="G659" s="4"/>
      <c r="H659" s="4"/>
      <c r="I659" s="4"/>
      <c r="J659" s="4"/>
      <c r="K659" s="4"/>
      <c r="L659" s="4"/>
      <c r="M659" s="4"/>
      <c r="N659" s="4"/>
      <c r="O659" s="4"/>
      <c r="P659" s="4"/>
    </row>
    <row r="660">
      <c r="A660" s="4"/>
      <c r="B660" s="4"/>
      <c r="C660" s="4"/>
      <c r="D660" s="4"/>
      <c r="E660" s="4"/>
      <c r="F660" s="4"/>
      <c r="G660" s="4"/>
      <c r="H660" s="4"/>
      <c r="I660" s="4"/>
      <c r="J660" s="4"/>
      <c r="K660" s="4"/>
      <c r="L660" s="4"/>
      <c r="M660" s="4"/>
      <c r="N660" s="4"/>
      <c r="O660" s="4"/>
      <c r="P660" s="4"/>
    </row>
    <row r="661">
      <c r="A661" s="4"/>
      <c r="B661" s="4"/>
      <c r="C661" s="4"/>
      <c r="D661" s="4"/>
      <c r="E661" s="4"/>
      <c r="F661" s="4"/>
      <c r="G661" s="4"/>
      <c r="H661" s="4"/>
      <c r="I661" s="4"/>
      <c r="J661" s="4"/>
      <c r="K661" s="4"/>
      <c r="L661" s="4"/>
      <c r="M661" s="4"/>
      <c r="N661" s="4"/>
      <c r="O661" s="4"/>
      <c r="P661" s="4"/>
    </row>
    <row r="662">
      <c r="A662" s="4"/>
      <c r="B662" s="4"/>
      <c r="C662" s="4"/>
      <c r="D662" s="4"/>
      <c r="E662" s="4"/>
      <c r="F662" s="4"/>
      <c r="G662" s="4"/>
      <c r="H662" s="4"/>
      <c r="I662" s="4"/>
      <c r="J662" s="4"/>
      <c r="K662" s="4"/>
      <c r="L662" s="4"/>
      <c r="M662" s="4"/>
      <c r="N662" s="4"/>
      <c r="O662" s="4"/>
      <c r="P662" s="4"/>
    </row>
    <row r="663">
      <c r="A663" s="4"/>
      <c r="B663" s="4"/>
      <c r="C663" s="4"/>
      <c r="D663" s="4"/>
      <c r="E663" s="4"/>
      <c r="F663" s="4"/>
      <c r="G663" s="4"/>
      <c r="H663" s="4"/>
      <c r="I663" s="4"/>
      <c r="J663" s="4"/>
      <c r="K663" s="4"/>
      <c r="L663" s="4"/>
      <c r="M663" s="4"/>
      <c r="N663" s="4"/>
      <c r="O663" s="4"/>
      <c r="P663" s="4"/>
    </row>
    <row r="664">
      <c r="A664" s="4"/>
      <c r="B664" s="4"/>
      <c r="C664" s="4"/>
      <c r="D664" s="4"/>
      <c r="E664" s="4"/>
      <c r="F664" s="4"/>
      <c r="G664" s="4"/>
      <c r="H664" s="4"/>
      <c r="I664" s="4"/>
      <c r="J664" s="4"/>
      <c r="K664" s="4"/>
      <c r="L664" s="4"/>
      <c r="M664" s="4"/>
      <c r="N664" s="4"/>
      <c r="O664" s="4"/>
      <c r="P664" s="4"/>
    </row>
    <row r="665">
      <c r="A665" s="4"/>
      <c r="B665" s="4"/>
      <c r="C665" s="4"/>
      <c r="D665" s="4"/>
      <c r="E665" s="4"/>
      <c r="F665" s="4"/>
      <c r="G665" s="4"/>
      <c r="H665" s="4"/>
      <c r="I665" s="4"/>
      <c r="J665" s="4"/>
      <c r="K665" s="4"/>
      <c r="L665" s="4"/>
      <c r="M665" s="4"/>
      <c r="N665" s="4"/>
      <c r="O665" s="4"/>
      <c r="P665" s="4"/>
    </row>
    <row r="666">
      <c r="A666" s="4"/>
      <c r="B666" s="4"/>
      <c r="C666" s="4"/>
      <c r="D666" s="4"/>
      <c r="E666" s="4"/>
      <c r="F666" s="4"/>
      <c r="G666" s="4"/>
      <c r="H666" s="4"/>
      <c r="I666" s="4"/>
      <c r="J666" s="4"/>
      <c r="K666" s="4"/>
      <c r="L666" s="4"/>
      <c r="M666" s="4"/>
      <c r="N666" s="4"/>
      <c r="O666" s="4"/>
      <c r="P666" s="4"/>
    </row>
    <row r="667">
      <c r="A667" s="4"/>
      <c r="B667" s="4"/>
      <c r="C667" s="4"/>
      <c r="D667" s="4"/>
      <c r="E667" s="4"/>
      <c r="F667" s="4"/>
      <c r="G667" s="4"/>
      <c r="H667" s="4"/>
      <c r="I667" s="4"/>
      <c r="J667" s="4"/>
      <c r="K667" s="4"/>
      <c r="L667" s="4"/>
      <c r="M667" s="4"/>
      <c r="N667" s="4"/>
      <c r="O667" s="4"/>
      <c r="P667" s="4"/>
    </row>
    <row r="668">
      <c r="A668" s="4"/>
      <c r="B668" s="4"/>
      <c r="C668" s="4"/>
      <c r="D668" s="4"/>
      <c r="E668" s="4"/>
      <c r="F668" s="4"/>
      <c r="G668" s="4"/>
      <c r="H668" s="4"/>
      <c r="I668" s="4"/>
      <c r="J668" s="4"/>
      <c r="K668" s="4"/>
      <c r="L668" s="4"/>
      <c r="M668" s="4"/>
      <c r="N668" s="4"/>
      <c r="O668" s="4"/>
      <c r="P668" s="4"/>
    </row>
    <row r="669">
      <c r="A669" s="4"/>
      <c r="B669" s="4"/>
      <c r="C669" s="4"/>
      <c r="D669" s="4"/>
      <c r="E669" s="4"/>
      <c r="F669" s="4"/>
      <c r="G669" s="4"/>
      <c r="H669" s="4"/>
      <c r="I669" s="4"/>
      <c r="J669" s="4"/>
      <c r="K669" s="4"/>
      <c r="L669" s="4"/>
      <c r="M669" s="4"/>
      <c r="N669" s="4"/>
      <c r="O669" s="4"/>
      <c r="P669" s="4"/>
    </row>
    <row r="670">
      <c r="A670" s="4"/>
      <c r="B670" s="4"/>
      <c r="C670" s="4"/>
      <c r="D670" s="4"/>
      <c r="E670" s="4"/>
      <c r="F670" s="4"/>
      <c r="G670" s="4"/>
      <c r="H670" s="4"/>
      <c r="I670" s="4"/>
      <c r="J670" s="4"/>
      <c r="K670" s="4"/>
      <c r="L670" s="4"/>
      <c r="M670" s="4"/>
      <c r="N670" s="4"/>
      <c r="O670" s="4"/>
      <c r="P670" s="4"/>
    </row>
    <row r="671">
      <c r="A671" s="4"/>
      <c r="B671" s="4"/>
      <c r="C671" s="4"/>
      <c r="D671" s="4"/>
      <c r="E671" s="4"/>
      <c r="F671" s="4"/>
      <c r="G671" s="4"/>
      <c r="H671" s="4"/>
      <c r="I671" s="4"/>
      <c r="J671" s="4"/>
      <c r="K671" s="4"/>
      <c r="L671" s="4"/>
      <c r="M671" s="4"/>
      <c r="N671" s="4"/>
      <c r="O671" s="4"/>
      <c r="P671" s="4"/>
    </row>
    <row r="672">
      <c r="A672" s="4"/>
      <c r="B672" s="4"/>
      <c r="C672" s="4"/>
      <c r="D672" s="4"/>
      <c r="E672" s="4"/>
      <c r="F672" s="4"/>
      <c r="G672" s="4"/>
      <c r="H672" s="4"/>
      <c r="I672" s="4"/>
      <c r="J672" s="4"/>
      <c r="K672" s="4"/>
      <c r="L672" s="4"/>
      <c r="M672" s="4"/>
      <c r="N672" s="4"/>
      <c r="O672" s="4"/>
      <c r="P672" s="4"/>
    </row>
    <row r="673">
      <c r="A673" s="4"/>
      <c r="B673" s="4"/>
      <c r="C673" s="4"/>
      <c r="D673" s="4"/>
      <c r="E673" s="4"/>
      <c r="F673" s="4"/>
      <c r="G673" s="4"/>
      <c r="H673" s="4"/>
      <c r="I673" s="4"/>
      <c r="J673" s="4"/>
      <c r="K673" s="4"/>
      <c r="L673" s="4"/>
      <c r="M673" s="4"/>
      <c r="N673" s="4"/>
      <c r="O673" s="4"/>
      <c r="P673" s="4"/>
    </row>
    <row r="674">
      <c r="A674" s="4"/>
      <c r="B674" s="4"/>
      <c r="C674" s="4"/>
      <c r="D674" s="4"/>
      <c r="E674" s="4"/>
      <c r="F674" s="4"/>
      <c r="G674" s="4"/>
      <c r="H674" s="4"/>
      <c r="I674" s="4"/>
      <c r="J674" s="4"/>
      <c r="K674" s="4"/>
      <c r="L674" s="4"/>
      <c r="M674" s="4"/>
      <c r="N674" s="4"/>
      <c r="O674" s="4"/>
      <c r="P674" s="4"/>
    </row>
    <row r="675">
      <c r="A675" s="4"/>
      <c r="B675" s="4"/>
      <c r="C675" s="4"/>
      <c r="D675" s="4"/>
      <c r="E675" s="4"/>
      <c r="F675" s="4"/>
      <c r="G675" s="4"/>
      <c r="H675" s="4"/>
      <c r="I675" s="4"/>
      <c r="J675" s="4"/>
      <c r="K675" s="4"/>
      <c r="L675" s="4"/>
      <c r="M675" s="4"/>
      <c r="N675" s="4"/>
      <c r="O675" s="4"/>
      <c r="P675" s="4"/>
    </row>
    <row r="676">
      <c r="A676" s="4"/>
      <c r="B676" s="4"/>
      <c r="C676" s="4"/>
      <c r="D676" s="4"/>
      <c r="E676" s="4"/>
      <c r="F676" s="4"/>
      <c r="G676" s="4"/>
      <c r="H676" s="4"/>
      <c r="I676" s="4"/>
      <c r="J676" s="4"/>
      <c r="K676" s="4"/>
      <c r="L676" s="4"/>
      <c r="M676" s="4"/>
      <c r="N676" s="4"/>
      <c r="O676" s="4"/>
      <c r="P676" s="4"/>
    </row>
    <row r="677">
      <c r="A677" s="4"/>
      <c r="B677" s="4"/>
      <c r="C677" s="4"/>
      <c r="D677" s="4"/>
      <c r="E677" s="4"/>
      <c r="F677" s="4"/>
      <c r="G677" s="4"/>
      <c r="H677" s="4"/>
      <c r="I677" s="4"/>
      <c r="J677" s="4"/>
      <c r="K677" s="4"/>
      <c r="L677" s="4"/>
      <c r="M677" s="4"/>
      <c r="N677" s="4"/>
      <c r="O677" s="4"/>
      <c r="P677" s="4"/>
    </row>
    <row r="678">
      <c r="A678" s="4"/>
      <c r="B678" s="4"/>
      <c r="C678" s="4"/>
      <c r="D678" s="4"/>
      <c r="E678" s="4"/>
      <c r="F678" s="4"/>
      <c r="G678" s="4"/>
      <c r="H678" s="4"/>
      <c r="I678" s="4"/>
      <c r="J678" s="4"/>
      <c r="K678" s="4"/>
      <c r="L678" s="4"/>
      <c r="M678" s="4"/>
      <c r="N678" s="4"/>
      <c r="O678" s="4"/>
      <c r="P678" s="4"/>
    </row>
    <row r="679">
      <c r="A679" s="4"/>
      <c r="B679" s="4"/>
      <c r="C679" s="4"/>
      <c r="D679" s="4"/>
      <c r="E679" s="4"/>
      <c r="F679" s="4"/>
      <c r="G679" s="4"/>
      <c r="H679" s="4"/>
      <c r="I679" s="4"/>
      <c r="J679" s="4"/>
      <c r="K679" s="4"/>
      <c r="L679" s="4"/>
      <c r="M679" s="4"/>
      <c r="N679" s="4"/>
      <c r="O679" s="4"/>
      <c r="P679" s="4"/>
    </row>
    <row r="680">
      <c r="A680" s="4"/>
      <c r="B680" s="4"/>
      <c r="C680" s="4"/>
      <c r="D680" s="4"/>
      <c r="E680" s="4"/>
      <c r="F680" s="4"/>
      <c r="G680" s="4"/>
      <c r="H680" s="4"/>
      <c r="I680" s="4"/>
      <c r="J680" s="4"/>
      <c r="K680" s="4"/>
      <c r="L680" s="4"/>
      <c r="M680" s="4"/>
      <c r="N680" s="4"/>
      <c r="O680" s="4"/>
      <c r="P680" s="4"/>
    </row>
    <row r="681">
      <c r="A681" s="4"/>
      <c r="B681" s="4"/>
      <c r="C681" s="4"/>
      <c r="D681" s="4"/>
      <c r="E681" s="4"/>
      <c r="F681" s="4"/>
      <c r="G681" s="4"/>
      <c r="H681" s="4"/>
      <c r="I681" s="4"/>
      <c r="J681" s="4"/>
      <c r="K681" s="4"/>
      <c r="L681" s="4"/>
      <c r="M681" s="4"/>
      <c r="N681" s="4"/>
      <c r="O681" s="4"/>
      <c r="P681" s="4"/>
    </row>
    <row r="682">
      <c r="A682" s="4"/>
      <c r="B682" s="4"/>
      <c r="C682" s="4"/>
      <c r="D682" s="4"/>
      <c r="E682" s="4"/>
      <c r="F682" s="4"/>
      <c r="G682" s="4"/>
      <c r="H682" s="4"/>
      <c r="I682" s="4"/>
      <c r="J682" s="4"/>
      <c r="K682" s="4"/>
      <c r="L682" s="4"/>
      <c r="M682" s="4"/>
      <c r="N682" s="4"/>
      <c r="O682" s="4"/>
      <c r="P682" s="4"/>
    </row>
    <row r="683">
      <c r="A683" s="4"/>
      <c r="B683" s="4"/>
      <c r="C683" s="4"/>
      <c r="D683" s="4"/>
      <c r="E683" s="4"/>
      <c r="F683" s="4"/>
      <c r="G683" s="4"/>
      <c r="H683" s="4"/>
      <c r="I683" s="4"/>
      <c r="J683" s="4"/>
      <c r="K683" s="4"/>
      <c r="L683" s="4"/>
      <c r="M683" s="4"/>
      <c r="N683" s="4"/>
      <c r="O683" s="4"/>
      <c r="P683" s="4"/>
    </row>
    <row r="684">
      <c r="A684" s="4"/>
      <c r="B684" s="4"/>
      <c r="C684" s="4"/>
      <c r="D684" s="4"/>
      <c r="E684" s="4"/>
      <c r="F684" s="4"/>
      <c r="G684" s="4"/>
      <c r="H684" s="4"/>
      <c r="I684" s="4"/>
      <c r="J684" s="4"/>
      <c r="K684" s="4"/>
      <c r="L684" s="4"/>
      <c r="M684" s="4"/>
      <c r="N684" s="4"/>
      <c r="O684" s="4"/>
      <c r="P684" s="4"/>
    </row>
    <row r="685">
      <c r="A685" s="4"/>
      <c r="B685" s="4"/>
      <c r="C685" s="4"/>
      <c r="D685" s="4"/>
      <c r="E685" s="4"/>
      <c r="F685" s="4"/>
      <c r="G685" s="4"/>
      <c r="H685" s="4"/>
      <c r="I685" s="4"/>
      <c r="J685" s="4"/>
      <c r="K685" s="4"/>
      <c r="L685" s="4"/>
      <c r="M685" s="4"/>
      <c r="N685" s="4"/>
      <c r="O685" s="4"/>
      <c r="P685" s="4"/>
    </row>
    <row r="686">
      <c r="A686" s="4"/>
      <c r="B686" s="4"/>
      <c r="C686" s="4"/>
      <c r="D686" s="4"/>
      <c r="E686" s="4"/>
      <c r="F686" s="4"/>
      <c r="G686" s="4"/>
      <c r="H686" s="4"/>
      <c r="I686" s="4"/>
      <c r="J686" s="4"/>
      <c r="K686" s="4"/>
      <c r="L686" s="4"/>
      <c r="M686" s="4"/>
      <c r="N686" s="4"/>
      <c r="O686" s="4"/>
      <c r="P686" s="4"/>
    </row>
    <row r="687">
      <c r="A687" s="4"/>
      <c r="B687" s="4"/>
      <c r="C687" s="4"/>
      <c r="D687" s="4"/>
      <c r="E687" s="4"/>
      <c r="F687" s="4"/>
      <c r="G687" s="4"/>
      <c r="H687" s="4"/>
      <c r="I687" s="4"/>
      <c r="J687" s="4"/>
      <c r="K687" s="4"/>
      <c r="L687" s="4"/>
      <c r="M687" s="4"/>
      <c r="N687" s="4"/>
      <c r="O687" s="4"/>
      <c r="P687" s="4"/>
    </row>
    <row r="688">
      <c r="A688" s="4"/>
      <c r="B688" s="4"/>
      <c r="C688" s="4"/>
      <c r="D688" s="4"/>
      <c r="E688" s="4"/>
      <c r="F688" s="4"/>
      <c r="G688" s="4"/>
      <c r="H688" s="4"/>
      <c r="I688" s="4"/>
      <c r="J688" s="4"/>
      <c r="K688" s="4"/>
      <c r="L688" s="4"/>
      <c r="M688" s="4"/>
      <c r="N688" s="4"/>
      <c r="O688" s="4"/>
      <c r="P688" s="4"/>
    </row>
    <row r="689">
      <c r="A689" s="4"/>
      <c r="B689" s="4"/>
      <c r="C689" s="4"/>
      <c r="D689" s="4"/>
      <c r="E689" s="4"/>
      <c r="F689" s="4"/>
      <c r="G689" s="4"/>
      <c r="H689" s="4"/>
      <c r="I689" s="4"/>
      <c r="J689" s="4"/>
      <c r="K689" s="4"/>
      <c r="L689" s="4"/>
      <c r="M689" s="4"/>
      <c r="N689" s="4"/>
      <c r="O689" s="4"/>
      <c r="P689" s="4"/>
    </row>
    <row r="690">
      <c r="A690" s="4"/>
      <c r="B690" s="4"/>
      <c r="C690" s="4"/>
      <c r="D690" s="4"/>
      <c r="E690" s="4"/>
      <c r="F690" s="4"/>
      <c r="G690" s="4"/>
      <c r="H690" s="4"/>
      <c r="I690" s="4"/>
      <c r="J690" s="4"/>
      <c r="K690" s="4"/>
      <c r="L690" s="4"/>
      <c r="M690" s="4"/>
      <c r="N690" s="4"/>
      <c r="O690" s="4"/>
      <c r="P690" s="4"/>
    </row>
    <row r="691">
      <c r="A691" s="4"/>
      <c r="B691" s="4"/>
      <c r="C691" s="4"/>
      <c r="D691" s="4"/>
      <c r="E691" s="4"/>
      <c r="F691" s="4"/>
      <c r="G691" s="4"/>
      <c r="H691" s="4"/>
      <c r="I691" s="4"/>
      <c r="J691" s="4"/>
      <c r="K691" s="4"/>
      <c r="L691" s="4"/>
      <c r="M691" s="4"/>
      <c r="N691" s="4"/>
      <c r="O691" s="4"/>
      <c r="P691" s="4"/>
    </row>
    <row r="692">
      <c r="A692" s="4"/>
      <c r="B692" s="4"/>
      <c r="C692" s="4"/>
      <c r="D692" s="4"/>
      <c r="E692" s="4"/>
      <c r="F692" s="4"/>
      <c r="G692" s="4"/>
      <c r="H692" s="4"/>
      <c r="I692" s="4"/>
      <c r="J692" s="4"/>
      <c r="K692" s="4"/>
      <c r="L692" s="4"/>
      <c r="M692" s="4"/>
      <c r="N692" s="4"/>
      <c r="O692" s="4"/>
      <c r="P692" s="4"/>
    </row>
    <row r="693">
      <c r="A693" s="4"/>
      <c r="B693" s="4"/>
      <c r="C693" s="4"/>
      <c r="D693" s="4"/>
      <c r="E693" s="4"/>
      <c r="F693" s="4"/>
      <c r="G693" s="4"/>
      <c r="H693" s="4"/>
      <c r="I693" s="4"/>
      <c r="J693" s="4"/>
      <c r="K693" s="4"/>
      <c r="L693" s="4"/>
      <c r="M693" s="4"/>
      <c r="N693" s="4"/>
      <c r="O693" s="4"/>
      <c r="P693" s="4"/>
    </row>
    <row r="694">
      <c r="A694" s="4"/>
      <c r="B694" s="4"/>
      <c r="C694" s="4"/>
      <c r="D694" s="4"/>
      <c r="E694" s="4"/>
      <c r="F694" s="4"/>
      <c r="G694" s="4"/>
      <c r="H694" s="4"/>
      <c r="I694" s="4"/>
      <c r="J694" s="4"/>
      <c r="K694" s="4"/>
      <c r="L694" s="4"/>
      <c r="M694" s="4"/>
      <c r="N694" s="4"/>
      <c r="O694" s="4"/>
      <c r="P694" s="4"/>
    </row>
    <row r="695">
      <c r="A695" s="4"/>
      <c r="B695" s="4"/>
      <c r="C695" s="4"/>
      <c r="D695" s="4"/>
      <c r="E695" s="4"/>
      <c r="F695" s="4"/>
      <c r="G695" s="4"/>
      <c r="H695" s="4"/>
      <c r="I695" s="4"/>
      <c r="J695" s="4"/>
      <c r="K695" s="4"/>
      <c r="L695" s="4"/>
      <c r="M695" s="4"/>
      <c r="N695" s="4"/>
      <c r="O695" s="4"/>
      <c r="P695" s="4"/>
    </row>
    <row r="696">
      <c r="A696" s="4"/>
      <c r="B696" s="4"/>
      <c r="C696" s="4"/>
      <c r="D696" s="4"/>
      <c r="E696" s="4"/>
      <c r="F696" s="4"/>
      <c r="G696" s="4"/>
      <c r="H696" s="4"/>
      <c r="I696" s="4"/>
      <c r="J696" s="4"/>
      <c r="K696" s="4"/>
      <c r="L696" s="4"/>
      <c r="M696" s="4"/>
      <c r="N696" s="4"/>
      <c r="O696" s="4"/>
      <c r="P696" s="4"/>
    </row>
    <row r="697">
      <c r="A697" s="4"/>
      <c r="B697" s="4"/>
      <c r="C697" s="4"/>
      <c r="D697" s="4"/>
      <c r="E697" s="4"/>
      <c r="F697" s="4"/>
      <c r="G697" s="4"/>
      <c r="H697" s="4"/>
      <c r="I697" s="4"/>
      <c r="J697" s="4"/>
      <c r="K697" s="4"/>
      <c r="L697" s="4"/>
      <c r="M697" s="4"/>
      <c r="N697" s="4"/>
      <c r="O697" s="4"/>
      <c r="P697" s="4"/>
    </row>
    <row r="698">
      <c r="A698" s="4"/>
      <c r="B698" s="4"/>
      <c r="C698" s="4"/>
      <c r="D698" s="4"/>
      <c r="E698" s="4"/>
      <c r="F698" s="4"/>
      <c r="G698" s="4"/>
      <c r="H698" s="4"/>
      <c r="I698" s="4"/>
      <c r="J698" s="4"/>
      <c r="K698" s="4"/>
      <c r="L698" s="4"/>
      <c r="M698" s="4"/>
      <c r="N698" s="4"/>
      <c r="O698" s="4"/>
      <c r="P698" s="4"/>
    </row>
    <row r="699">
      <c r="A699" s="4"/>
      <c r="B699" s="4"/>
      <c r="C699" s="4"/>
      <c r="D699" s="4"/>
      <c r="E699" s="4"/>
      <c r="F699" s="4"/>
      <c r="G699" s="4"/>
      <c r="H699" s="4"/>
      <c r="I699" s="4"/>
      <c r="J699" s="4"/>
      <c r="K699" s="4"/>
      <c r="L699" s="4"/>
      <c r="M699" s="4"/>
      <c r="N699" s="4"/>
      <c r="O699" s="4"/>
      <c r="P699" s="4"/>
    </row>
    <row r="700">
      <c r="A700" s="4"/>
      <c r="B700" s="4"/>
      <c r="C700" s="4"/>
      <c r="D700" s="4"/>
      <c r="E700" s="4"/>
      <c r="F700" s="4"/>
      <c r="G700" s="4"/>
      <c r="H700" s="4"/>
      <c r="I700" s="4"/>
      <c r="J700" s="4"/>
      <c r="K700" s="4"/>
      <c r="L700" s="4"/>
      <c r="M700" s="4"/>
      <c r="N700" s="4"/>
      <c r="O700" s="4"/>
      <c r="P700" s="4"/>
    </row>
    <row r="701">
      <c r="A701" s="4"/>
      <c r="B701" s="4"/>
      <c r="C701" s="4"/>
      <c r="D701" s="4"/>
      <c r="E701" s="4"/>
      <c r="F701" s="4"/>
      <c r="G701" s="4"/>
      <c r="H701" s="4"/>
      <c r="I701" s="4"/>
      <c r="J701" s="4"/>
      <c r="K701" s="4"/>
      <c r="L701" s="4"/>
      <c r="M701" s="4"/>
      <c r="N701" s="4"/>
      <c r="O701" s="4"/>
      <c r="P701" s="4"/>
    </row>
    <row r="702">
      <c r="A702" s="4"/>
      <c r="B702" s="4"/>
      <c r="C702" s="4"/>
      <c r="D702" s="4"/>
      <c r="E702" s="4"/>
      <c r="F702" s="4"/>
      <c r="G702" s="4"/>
      <c r="H702" s="4"/>
      <c r="I702" s="4"/>
      <c r="J702" s="4"/>
      <c r="K702" s="4"/>
      <c r="L702" s="4"/>
      <c r="M702" s="4"/>
      <c r="N702" s="4"/>
      <c r="O702" s="4"/>
      <c r="P702" s="4"/>
    </row>
    <row r="703">
      <c r="A703" s="4"/>
      <c r="B703" s="4"/>
      <c r="C703" s="4"/>
      <c r="D703" s="4"/>
      <c r="E703" s="4"/>
      <c r="F703" s="4"/>
      <c r="G703" s="4"/>
      <c r="H703" s="4"/>
      <c r="I703" s="4"/>
      <c r="J703" s="4"/>
      <c r="K703" s="4"/>
      <c r="L703" s="4"/>
      <c r="M703" s="4"/>
      <c r="N703" s="4"/>
      <c r="O703" s="4"/>
      <c r="P703" s="4"/>
    </row>
    <row r="704">
      <c r="A704" s="4"/>
      <c r="B704" s="4"/>
      <c r="C704" s="4"/>
      <c r="D704" s="4"/>
      <c r="E704" s="4"/>
      <c r="F704" s="4"/>
      <c r="G704" s="4"/>
      <c r="H704" s="4"/>
      <c r="I704" s="4"/>
      <c r="J704" s="4"/>
      <c r="K704" s="4"/>
      <c r="L704" s="4"/>
      <c r="M704" s="4"/>
      <c r="N704" s="4"/>
      <c r="O704" s="4"/>
      <c r="P704" s="4"/>
    </row>
    <row r="705">
      <c r="A705" s="4"/>
      <c r="B705" s="4"/>
      <c r="C705" s="4"/>
      <c r="D705" s="4"/>
      <c r="E705" s="4"/>
      <c r="F705" s="4"/>
      <c r="G705" s="4"/>
      <c r="H705" s="4"/>
      <c r="I705" s="4"/>
      <c r="J705" s="4"/>
      <c r="K705" s="4"/>
      <c r="L705" s="4"/>
      <c r="M705" s="4"/>
      <c r="N705" s="4"/>
      <c r="O705" s="4"/>
      <c r="P705" s="4"/>
    </row>
    <row r="706">
      <c r="A706" s="4"/>
      <c r="B706" s="4"/>
      <c r="C706" s="4"/>
      <c r="D706" s="4"/>
      <c r="E706" s="4"/>
      <c r="F706" s="4"/>
      <c r="G706" s="4"/>
      <c r="H706" s="4"/>
      <c r="I706" s="4"/>
      <c r="J706" s="4"/>
      <c r="K706" s="4"/>
      <c r="L706" s="4"/>
      <c r="M706" s="4"/>
      <c r="N706" s="4"/>
      <c r="O706" s="4"/>
      <c r="P706" s="4"/>
    </row>
    <row r="707">
      <c r="A707" s="4"/>
      <c r="B707" s="4"/>
      <c r="C707" s="4"/>
      <c r="D707" s="4"/>
      <c r="E707" s="4"/>
      <c r="F707" s="4"/>
      <c r="G707" s="4"/>
      <c r="H707" s="4"/>
      <c r="I707" s="4"/>
      <c r="J707" s="4"/>
      <c r="K707" s="4"/>
      <c r="L707" s="4"/>
      <c r="M707" s="4"/>
      <c r="N707" s="4"/>
      <c r="O707" s="4"/>
      <c r="P707" s="4"/>
    </row>
    <row r="708">
      <c r="A708" s="4"/>
      <c r="B708" s="4"/>
      <c r="C708" s="4"/>
      <c r="D708" s="4"/>
      <c r="E708" s="4"/>
      <c r="F708" s="4"/>
      <c r="G708" s="4"/>
      <c r="H708" s="4"/>
      <c r="I708" s="4"/>
      <c r="J708" s="4"/>
      <c r="K708" s="4"/>
      <c r="L708" s="4"/>
      <c r="M708" s="4"/>
      <c r="N708" s="4"/>
      <c r="O708" s="4"/>
      <c r="P708" s="4"/>
    </row>
    <row r="709">
      <c r="A709" s="4"/>
      <c r="B709" s="4"/>
      <c r="C709" s="4"/>
      <c r="D709" s="4"/>
      <c r="E709" s="4"/>
      <c r="F709" s="4"/>
      <c r="G709" s="4"/>
      <c r="H709" s="4"/>
      <c r="I709" s="4"/>
      <c r="J709" s="4"/>
      <c r="K709" s="4"/>
      <c r="L709" s="4"/>
      <c r="M709" s="4"/>
      <c r="N709" s="4"/>
      <c r="O709" s="4"/>
      <c r="P709" s="4"/>
    </row>
    <row r="710">
      <c r="A710" s="4"/>
      <c r="B710" s="4"/>
      <c r="C710" s="4"/>
      <c r="D710" s="4"/>
      <c r="E710" s="4"/>
      <c r="F710" s="4"/>
      <c r="G710" s="4"/>
      <c r="H710" s="4"/>
      <c r="I710" s="4"/>
      <c r="J710" s="4"/>
      <c r="K710" s="4"/>
      <c r="L710" s="4"/>
      <c r="M710" s="4"/>
      <c r="N710" s="4"/>
      <c r="O710" s="4"/>
      <c r="P710" s="4"/>
    </row>
    <row r="711">
      <c r="A711" s="4"/>
      <c r="B711" s="4"/>
      <c r="C711" s="4"/>
      <c r="D711" s="4"/>
      <c r="E711" s="4"/>
      <c r="F711" s="4"/>
      <c r="G711" s="4"/>
      <c r="H711" s="4"/>
      <c r="I711" s="4"/>
      <c r="J711" s="4"/>
      <c r="K711" s="4"/>
      <c r="L711" s="4"/>
      <c r="M711" s="4"/>
      <c r="N711" s="4"/>
      <c r="O711" s="4"/>
      <c r="P711" s="4"/>
    </row>
    <row r="712">
      <c r="A712" s="4"/>
      <c r="B712" s="4"/>
      <c r="C712" s="4"/>
      <c r="D712" s="4"/>
      <c r="E712" s="4"/>
      <c r="F712" s="4"/>
      <c r="G712" s="4"/>
      <c r="H712" s="4"/>
      <c r="I712" s="4"/>
      <c r="J712" s="4"/>
      <c r="K712" s="4"/>
      <c r="L712" s="4"/>
      <c r="M712" s="4"/>
      <c r="N712" s="4"/>
      <c r="O712" s="4"/>
      <c r="P712" s="4"/>
    </row>
    <row r="713">
      <c r="A713" s="4"/>
      <c r="B713" s="4"/>
      <c r="C713" s="4"/>
      <c r="D713" s="4"/>
      <c r="E713" s="4"/>
      <c r="F713" s="4"/>
      <c r="G713" s="4"/>
      <c r="H713" s="4"/>
      <c r="I713" s="4"/>
      <c r="J713" s="4"/>
      <c r="K713" s="4"/>
      <c r="L713" s="4"/>
      <c r="M713" s="4"/>
      <c r="N713" s="4"/>
      <c r="O713" s="4"/>
      <c r="P713" s="4"/>
    </row>
    <row r="714">
      <c r="A714" s="4"/>
      <c r="B714" s="4"/>
      <c r="C714" s="4"/>
      <c r="D714" s="4"/>
      <c r="E714" s="4"/>
      <c r="F714" s="4"/>
      <c r="G714" s="4"/>
      <c r="H714" s="4"/>
      <c r="I714" s="4"/>
      <c r="J714" s="4"/>
      <c r="K714" s="4"/>
      <c r="L714" s="4"/>
      <c r="M714" s="4"/>
      <c r="N714" s="4"/>
      <c r="O714" s="4"/>
      <c r="P714" s="4"/>
    </row>
    <row r="715">
      <c r="A715" s="4"/>
      <c r="B715" s="4"/>
      <c r="C715" s="4"/>
      <c r="D715" s="4"/>
      <c r="E715" s="4"/>
      <c r="F715" s="4"/>
      <c r="G715" s="4"/>
      <c r="H715" s="4"/>
      <c r="I715" s="4"/>
      <c r="J715" s="4"/>
      <c r="K715" s="4"/>
      <c r="L715" s="4"/>
      <c r="M715" s="4"/>
      <c r="N715" s="4"/>
      <c r="O715" s="4"/>
      <c r="P715" s="4"/>
    </row>
    <row r="716">
      <c r="A716" s="4"/>
      <c r="B716" s="4"/>
      <c r="C716" s="4"/>
      <c r="D716" s="4"/>
      <c r="E716" s="4"/>
      <c r="F716" s="4"/>
      <c r="G716" s="4"/>
      <c r="H716" s="4"/>
      <c r="I716" s="4"/>
      <c r="J716" s="4"/>
      <c r="K716" s="4"/>
      <c r="L716" s="4"/>
      <c r="M716" s="4"/>
      <c r="N716" s="4"/>
      <c r="O716" s="4"/>
      <c r="P716" s="4"/>
    </row>
    <row r="717">
      <c r="A717" s="4"/>
      <c r="B717" s="4"/>
      <c r="C717" s="4"/>
      <c r="D717" s="4"/>
      <c r="E717" s="4"/>
      <c r="F717" s="4"/>
      <c r="G717" s="4"/>
      <c r="H717" s="4"/>
      <c r="I717" s="4"/>
      <c r="J717" s="4"/>
      <c r="K717" s="4"/>
      <c r="L717" s="4"/>
      <c r="M717" s="4"/>
      <c r="N717" s="4"/>
      <c r="O717" s="4"/>
      <c r="P717" s="4"/>
    </row>
    <row r="718">
      <c r="A718" s="4"/>
      <c r="B718" s="4"/>
      <c r="C718" s="4"/>
      <c r="D718" s="4"/>
      <c r="E718" s="4"/>
      <c r="F718" s="4"/>
      <c r="G718" s="4"/>
      <c r="H718" s="4"/>
      <c r="I718" s="4"/>
      <c r="J718" s="4"/>
      <c r="K718" s="4"/>
      <c r="L718" s="4"/>
      <c r="M718" s="4"/>
      <c r="N718" s="4"/>
      <c r="O718" s="4"/>
      <c r="P718" s="4"/>
    </row>
    <row r="719">
      <c r="A719" s="4"/>
      <c r="B719" s="4"/>
      <c r="C719" s="4"/>
      <c r="D719" s="4"/>
      <c r="E719" s="4"/>
      <c r="F719" s="4"/>
      <c r="G719" s="4"/>
      <c r="H719" s="4"/>
      <c r="I719" s="4"/>
      <c r="J719" s="4"/>
      <c r="K719" s="4"/>
      <c r="L719" s="4"/>
      <c r="M719" s="4"/>
      <c r="N719" s="4"/>
      <c r="O719" s="4"/>
      <c r="P719" s="4"/>
    </row>
    <row r="720">
      <c r="A720" s="4"/>
      <c r="B720" s="4"/>
      <c r="C720" s="4"/>
      <c r="D720" s="4"/>
      <c r="E720" s="4"/>
      <c r="F720" s="4"/>
      <c r="G720" s="4"/>
      <c r="H720" s="4"/>
      <c r="I720" s="4"/>
      <c r="J720" s="4"/>
      <c r="K720" s="4"/>
      <c r="L720" s="4"/>
      <c r="M720" s="4"/>
      <c r="N720" s="4"/>
      <c r="O720" s="4"/>
      <c r="P720" s="4"/>
    </row>
    <row r="721">
      <c r="A721" s="4"/>
      <c r="B721" s="4"/>
      <c r="C721" s="4"/>
      <c r="D721" s="4"/>
      <c r="E721" s="4"/>
      <c r="F721" s="4"/>
      <c r="G721" s="4"/>
      <c r="H721" s="4"/>
      <c r="I721" s="4"/>
      <c r="J721" s="4"/>
      <c r="K721" s="4"/>
      <c r="L721" s="4"/>
      <c r="M721" s="4"/>
      <c r="N721" s="4"/>
      <c r="O721" s="4"/>
      <c r="P721" s="4"/>
    </row>
    <row r="722">
      <c r="A722" s="4"/>
      <c r="B722" s="4"/>
      <c r="C722" s="4"/>
      <c r="D722" s="4"/>
      <c r="E722" s="4"/>
      <c r="F722" s="4"/>
      <c r="G722" s="4"/>
      <c r="H722" s="4"/>
      <c r="I722" s="4"/>
      <c r="J722" s="4"/>
      <c r="K722" s="4"/>
      <c r="L722" s="4"/>
      <c r="M722" s="4"/>
      <c r="N722" s="4"/>
      <c r="O722" s="4"/>
      <c r="P722" s="4"/>
    </row>
    <row r="723">
      <c r="A723" s="4"/>
      <c r="B723" s="4"/>
      <c r="C723" s="4"/>
      <c r="D723" s="4"/>
      <c r="E723" s="4"/>
      <c r="F723" s="4"/>
      <c r="G723" s="4"/>
      <c r="H723" s="4"/>
      <c r="I723" s="4"/>
      <c r="J723" s="4"/>
      <c r="K723" s="4"/>
      <c r="L723" s="4"/>
      <c r="M723" s="4"/>
      <c r="N723" s="4"/>
      <c r="O723" s="4"/>
      <c r="P723" s="4"/>
    </row>
    <row r="724">
      <c r="A724" s="4"/>
      <c r="B724" s="4"/>
      <c r="C724" s="4"/>
      <c r="D724" s="4"/>
      <c r="E724" s="4"/>
      <c r="F724" s="4"/>
      <c r="G724" s="4"/>
      <c r="H724" s="4"/>
      <c r="I724" s="4"/>
      <c r="J724" s="4"/>
      <c r="K724" s="4"/>
      <c r="L724" s="4"/>
      <c r="M724" s="4"/>
      <c r="N724" s="4"/>
      <c r="O724" s="4"/>
      <c r="P724" s="4"/>
    </row>
    <row r="725">
      <c r="A725" s="4"/>
      <c r="B725" s="4"/>
      <c r="C725" s="4"/>
      <c r="D725" s="4"/>
      <c r="E725" s="4"/>
      <c r="F725" s="4"/>
      <c r="G725" s="4"/>
      <c r="H725" s="4"/>
      <c r="I725" s="4"/>
      <c r="J725" s="4"/>
      <c r="K725" s="4"/>
      <c r="L725" s="4"/>
      <c r="M725" s="4"/>
      <c r="N725" s="4"/>
      <c r="O725" s="4"/>
      <c r="P725" s="4"/>
    </row>
    <row r="726">
      <c r="A726" s="4"/>
      <c r="B726" s="4"/>
      <c r="C726" s="4"/>
      <c r="D726" s="4"/>
      <c r="E726" s="4"/>
      <c r="F726" s="4"/>
      <c r="G726" s="4"/>
      <c r="H726" s="4"/>
      <c r="I726" s="4"/>
      <c r="J726" s="4"/>
      <c r="K726" s="4"/>
      <c r="L726" s="4"/>
      <c r="M726" s="4"/>
      <c r="N726" s="4"/>
      <c r="O726" s="4"/>
      <c r="P726" s="4"/>
    </row>
    <row r="727">
      <c r="A727" s="4"/>
      <c r="B727" s="4"/>
      <c r="C727" s="4"/>
      <c r="D727" s="4"/>
      <c r="E727" s="4"/>
      <c r="F727" s="4"/>
      <c r="G727" s="4"/>
      <c r="H727" s="4"/>
      <c r="I727" s="4"/>
      <c r="J727" s="4"/>
      <c r="K727" s="4"/>
      <c r="L727" s="4"/>
      <c r="M727" s="4"/>
      <c r="N727" s="4"/>
      <c r="O727" s="4"/>
      <c r="P727" s="4"/>
    </row>
    <row r="728">
      <c r="A728" s="4"/>
      <c r="B728" s="4"/>
      <c r="C728" s="4"/>
      <c r="D728" s="4"/>
      <c r="E728" s="4"/>
      <c r="F728" s="4"/>
      <c r="G728" s="4"/>
      <c r="H728" s="4"/>
      <c r="I728" s="4"/>
      <c r="J728" s="4"/>
      <c r="K728" s="4"/>
      <c r="L728" s="4"/>
      <c r="M728" s="4"/>
      <c r="N728" s="4"/>
      <c r="O728" s="4"/>
      <c r="P728" s="4"/>
    </row>
    <row r="729">
      <c r="A729" s="4"/>
      <c r="B729" s="4"/>
      <c r="C729" s="4"/>
      <c r="D729" s="4"/>
      <c r="E729" s="4"/>
      <c r="F729" s="4"/>
      <c r="G729" s="4"/>
      <c r="H729" s="4"/>
      <c r="I729" s="4"/>
      <c r="J729" s="4"/>
      <c r="K729" s="4"/>
      <c r="L729" s="4"/>
      <c r="M729" s="4"/>
      <c r="N729" s="4"/>
      <c r="O729" s="4"/>
      <c r="P729" s="4"/>
    </row>
    <row r="730">
      <c r="A730" s="4"/>
      <c r="B730" s="4"/>
      <c r="C730" s="4"/>
      <c r="D730" s="4"/>
      <c r="E730" s="4"/>
      <c r="F730" s="4"/>
      <c r="G730" s="4"/>
      <c r="H730" s="4"/>
      <c r="I730" s="4"/>
      <c r="J730" s="4"/>
      <c r="K730" s="4"/>
      <c r="L730" s="4"/>
      <c r="M730" s="4"/>
      <c r="N730" s="4"/>
      <c r="O730" s="4"/>
      <c r="P730" s="4"/>
    </row>
    <row r="731">
      <c r="A731" s="4"/>
      <c r="B731" s="4"/>
      <c r="C731" s="4"/>
      <c r="D731" s="4"/>
      <c r="E731" s="4"/>
      <c r="F731" s="4"/>
      <c r="G731" s="4"/>
      <c r="H731" s="4"/>
      <c r="I731" s="4"/>
      <c r="J731" s="4"/>
      <c r="K731" s="4"/>
      <c r="L731" s="4"/>
      <c r="M731" s="4"/>
      <c r="N731" s="4"/>
      <c r="O731" s="4"/>
      <c r="P731" s="4"/>
    </row>
    <row r="732">
      <c r="A732" s="4"/>
      <c r="B732" s="4"/>
      <c r="C732" s="4"/>
      <c r="D732" s="4"/>
      <c r="E732" s="4"/>
      <c r="F732" s="4"/>
      <c r="G732" s="4"/>
      <c r="H732" s="4"/>
      <c r="I732" s="4"/>
      <c r="J732" s="4"/>
      <c r="K732" s="4"/>
      <c r="L732" s="4"/>
      <c r="M732" s="4"/>
      <c r="N732" s="4"/>
      <c r="O732" s="4"/>
      <c r="P732" s="4"/>
    </row>
    <row r="733">
      <c r="A733" s="4"/>
      <c r="B733" s="4"/>
      <c r="C733" s="4"/>
      <c r="D733" s="4"/>
      <c r="E733" s="4"/>
      <c r="F733" s="4"/>
      <c r="G733" s="4"/>
      <c r="H733" s="4"/>
      <c r="I733" s="4"/>
      <c r="J733" s="4"/>
      <c r="K733" s="4"/>
      <c r="L733" s="4"/>
      <c r="M733" s="4"/>
      <c r="N733" s="4"/>
      <c r="O733" s="4"/>
      <c r="P733" s="4"/>
    </row>
    <row r="734">
      <c r="A734" s="4"/>
      <c r="B734" s="4"/>
      <c r="C734" s="4"/>
      <c r="D734" s="4"/>
      <c r="E734" s="4"/>
      <c r="F734" s="4"/>
      <c r="G734" s="4"/>
      <c r="H734" s="4"/>
      <c r="I734" s="4"/>
      <c r="J734" s="4"/>
      <c r="K734" s="4"/>
      <c r="L734" s="4"/>
      <c r="M734" s="4"/>
      <c r="N734" s="4"/>
      <c r="O734" s="4"/>
      <c r="P734" s="4"/>
    </row>
    <row r="735">
      <c r="A735" s="4"/>
      <c r="B735" s="4"/>
      <c r="C735" s="4"/>
      <c r="D735" s="4"/>
      <c r="E735" s="4"/>
      <c r="F735" s="4"/>
      <c r="G735" s="4"/>
      <c r="H735" s="4"/>
      <c r="I735" s="4"/>
      <c r="J735" s="4"/>
      <c r="K735" s="4"/>
      <c r="L735" s="4"/>
      <c r="M735" s="4"/>
      <c r="N735" s="4"/>
      <c r="O735" s="4"/>
      <c r="P735" s="4"/>
    </row>
    <row r="736">
      <c r="A736" s="4"/>
      <c r="B736" s="4"/>
      <c r="C736" s="4"/>
      <c r="D736" s="4"/>
      <c r="E736" s="4"/>
      <c r="F736" s="4"/>
      <c r="G736" s="4"/>
      <c r="H736" s="4"/>
      <c r="I736" s="4"/>
      <c r="J736" s="4"/>
      <c r="K736" s="4"/>
      <c r="L736" s="4"/>
      <c r="M736" s="4"/>
      <c r="N736" s="4"/>
      <c r="O736" s="4"/>
      <c r="P736" s="4"/>
    </row>
    <row r="737">
      <c r="A737" s="4"/>
      <c r="B737" s="4"/>
      <c r="C737" s="4"/>
      <c r="D737" s="4"/>
      <c r="E737" s="4"/>
      <c r="F737" s="4"/>
      <c r="G737" s="4"/>
      <c r="H737" s="4"/>
      <c r="I737" s="4"/>
      <c r="J737" s="4"/>
      <c r="K737" s="4"/>
      <c r="L737" s="4"/>
      <c r="M737" s="4"/>
      <c r="N737" s="4"/>
      <c r="O737" s="4"/>
      <c r="P737" s="4"/>
    </row>
    <row r="738">
      <c r="A738" s="4"/>
      <c r="B738" s="4"/>
      <c r="C738" s="4"/>
      <c r="D738" s="4"/>
      <c r="E738" s="4"/>
      <c r="F738" s="4"/>
      <c r="G738" s="4"/>
      <c r="H738" s="4"/>
      <c r="I738" s="4"/>
      <c r="J738" s="4"/>
      <c r="K738" s="4"/>
      <c r="L738" s="4"/>
      <c r="M738" s="4"/>
      <c r="N738" s="4"/>
      <c r="O738" s="4"/>
      <c r="P738" s="4"/>
    </row>
    <row r="739">
      <c r="A739" s="4"/>
      <c r="B739" s="4"/>
      <c r="C739" s="4"/>
      <c r="D739" s="4"/>
      <c r="E739" s="4"/>
      <c r="F739" s="4"/>
      <c r="G739" s="4"/>
      <c r="H739" s="4"/>
      <c r="I739" s="4"/>
      <c r="J739" s="4"/>
      <c r="K739" s="4"/>
      <c r="L739" s="4"/>
      <c r="M739" s="4"/>
      <c r="N739" s="4"/>
      <c r="O739" s="4"/>
      <c r="P739" s="4"/>
    </row>
    <row r="740">
      <c r="A740" s="4"/>
      <c r="B740" s="4"/>
      <c r="C740" s="4"/>
      <c r="D740" s="4"/>
      <c r="E740" s="4"/>
      <c r="F740" s="4"/>
      <c r="G740" s="4"/>
      <c r="H740" s="4"/>
      <c r="I740" s="4"/>
      <c r="J740" s="4"/>
      <c r="K740" s="4"/>
      <c r="L740" s="4"/>
      <c r="M740" s="4"/>
      <c r="N740" s="4"/>
      <c r="O740" s="4"/>
      <c r="P740" s="4"/>
    </row>
    <row r="741">
      <c r="A741" s="4"/>
      <c r="B741" s="4"/>
      <c r="C741" s="4"/>
      <c r="D741" s="4"/>
      <c r="E741" s="4"/>
      <c r="F741" s="4"/>
      <c r="G741" s="4"/>
      <c r="H741" s="4"/>
      <c r="I741" s="4"/>
      <c r="J741" s="4"/>
      <c r="K741" s="4"/>
      <c r="L741" s="4"/>
      <c r="M741" s="4"/>
      <c r="N741" s="4"/>
      <c r="O741" s="4"/>
      <c r="P741" s="4"/>
    </row>
    <row r="742">
      <c r="A742" s="4"/>
      <c r="B742" s="4"/>
      <c r="C742" s="4"/>
      <c r="D742" s="4"/>
      <c r="E742" s="4"/>
      <c r="F742" s="4"/>
      <c r="G742" s="4"/>
      <c r="H742" s="4"/>
      <c r="I742" s="4"/>
      <c r="J742" s="4"/>
      <c r="K742" s="4"/>
      <c r="L742" s="4"/>
      <c r="M742" s="4"/>
      <c r="N742" s="4"/>
      <c r="O742" s="4"/>
      <c r="P742" s="4"/>
    </row>
    <row r="743">
      <c r="A743" s="4"/>
      <c r="B743" s="4"/>
      <c r="C743" s="4"/>
      <c r="D743" s="4"/>
      <c r="E743" s="4"/>
      <c r="F743" s="4"/>
      <c r="G743" s="4"/>
      <c r="H743" s="4"/>
      <c r="I743" s="4"/>
      <c r="J743" s="4"/>
      <c r="K743" s="4"/>
      <c r="L743" s="4"/>
      <c r="M743" s="4"/>
      <c r="N743" s="4"/>
      <c r="O743" s="4"/>
      <c r="P743" s="4"/>
    </row>
    <row r="744">
      <c r="A744" s="4"/>
      <c r="B744" s="4"/>
      <c r="C744" s="4"/>
      <c r="D744" s="4"/>
      <c r="E744" s="4"/>
      <c r="F744" s="4"/>
      <c r="G744" s="4"/>
      <c r="H744" s="4"/>
      <c r="I744" s="4"/>
      <c r="J744" s="4"/>
      <c r="K744" s="4"/>
      <c r="L744" s="4"/>
      <c r="M744" s="4"/>
      <c r="N744" s="4"/>
      <c r="O744" s="4"/>
      <c r="P744" s="4"/>
    </row>
    <row r="745">
      <c r="A745" s="4"/>
      <c r="B745" s="4"/>
      <c r="C745" s="4"/>
      <c r="D745" s="4"/>
      <c r="E745" s="4"/>
      <c r="F745" s="4"/>
      <c r="G745" s="4"/>
      <c r="H745" s="4"/>
      <c r="I745" s="4"/>
      <c r="J745" s="4"/>
      <c r="K745" s="4"/>
      <c r="L745" s="4"/>
      <c r="M745" s="4"/>
      <c r="N745" s="4"/>
      <c r="O745" s="4"/>
      <c r="P745" s="4"/>
    </row>
    <row r="746">
      <c r="A746" s="4"/>
      <c r="B746" s="4"/>
      <c r="C746" s="4"/>
      <c r="D746" s="4"/>
      <c r="E746" s="4"/>
      <c r="F746" s="4"/>
      <c r="G746" s="4"/>
      <c r="H746" s="4"/>
      <c r="I746" s="4"/>
      <c r="J746" s="4"/>
      <c r="K746" s="4"/>
      <c r="L746" s="4"/>
      <c r="M746" s="4"/>
      <c r="N746" s="4"/>
      <c r="O746" s="4"/>
      <c r="P746" s="4"/>
    </row>
    <row r="747">
      <c r="A747" s="4"/>
      <c r="B747" s="4"/>
      <c r="C747" s="4"/>
      <c r="D747" s="4"/>
      <c r="E747" s="4"/>
      <c r="F747" s="4"/>
      <c r="G747" s="4"/>
      <c r="H747" s="4"/>
      <c r="I747" s="4"/>
      <c r="J747" s="4"/>
      <c r="K747" s="4"/>
      <c r="L747" s="4"/>
      <c r="M747" s="4"/>
      <c r="N747" s="4"/>
      <c r="O747" s="4"/>
      <c r="P747" s="4"/>
    </row>
    <row r="748">
      <c r="A748" s="4"/>
      <c r="B748" s="4"/>
      <c r="C748" s="4"/>
      <c r="D748" s="4"/>
      <c r="E748" s="4"/>
      <c r="F748" s="4"/>
      <c r="G748" s="4"/>
      <c r="H748" s="4"/>
      <c r="I748" s="4"/>
      <c r="J748" s="4"/>
      <c r="K748" s="4"/>
      <c r="L748" s="4"/>
      <c r="M748" s="4"/>
      <c r="N748" s="4"/>
      <c r="O748" s="4"/>
      <c r="P748" s="4"/>
    </row>
    <row r="749">
      <c r="A749" s="4"/>
      <c r="B749" s="4"/>
      <c r="C749" s="4"/>
      <c r="D749" s="4"/>
      <c r="E749" s="4"/>
      <c r="F749" s="4"/>
      <c r="G749" s="4"/>
      <c r="H749" s="4"/>
      <c r="I749" s="4"/>
      <c r="J749" s="4"/>
      <c r="K749" s="4"/>
      <c r="L749" s="4"/>
      <c r="M749" s="4"/>
      <c r="N749" s="4"/>
      <c r="O749" s="4"/>
      <c r="P749" s="4"/>
    </row>
    <row r="750">
      <c r="A750" s="4"/>
      <c r="B750" s="4"/>
      <c r="C750" s="4"/>
      <c r="D750" s="4"/>
      <c r="E750" s="4"/>
      <c r="F750" s="4"/>
      <c r="G750" s="4"/>
      <c r="H750" s="4"/>
      <c r="I750" s="4"/>
      <c r="J750" s="4"/>
      <c r="K750" s="4"/>
      <c r="L750" s="4"/>
      <c r="M750" s="4"/>
      <c r="N750" s="4"/>
      <c r="O750" s="4"/>
      <c r="P750" s="4"/>
    </row>
    <row r="751">
      <c r="A751" s="4"/>
      <c r="B751" s="4"/>
      <c r="C751" s="4"/>
      <c r="D751" s="4"/>
      <c r="E751" s="4"/>
      <c r="F751" s="4"/>
      <c r="G751" s="4"/>
      <c r="H751" s="4"/>
      <c r="I751" s="4"/>
      <c r="J751" s="4"/>
      <c r="K751" s="4"/>
      <c r="L751" s="4"/>
      <c r="M751" s="4"/>
      <c r="N751" s="4"/>
      <c r="O751" s="4"/>
      <c r="P751" s="4"/>
    </row>
    <row r="752">
      <c r="A752" s="4"/>
      <c r="B752" s="4"/>
      <c r="C752" s="4"/>
      <c r="D752" s="4"/>
      <c r="E752" s="4"/>
      <c r="F752" s="4"/>
      <c r="G752" s="4"/>
      <c r="H752" s="4"/>
      <c r="I752" s="4"/>
      <c r="J752" s="4"/>
      <c r="K752" s="4"/>
      <c r="L752" s="4"/>
      <c r="M752" s="4"/>
      <c r="N752" s="4"/>
      <c r="O752" s="4"/>
      <c r="P752" s="4"/>
    </row>
    <row r="753">
      <c r="A753" s="4"/>
      <c r="B753" s="4"/>
      <c r="C753" s="4"/>
      <c r="D753" s="4"/>
      <c r="E753" s="4"/>
      <c r="F753" s="4"/>
      <c r="G753" s="4"/>
      <c r="H753" s="4"/>
      <c r="I753" s="4"/>
      <c r="J753" s="4"/>
      <c r="K753" s="4"/>
      <c r="L753" s="4"/>
      <c r="M753" s="4"/>
      <c r="N753" s="4"/>
      <c r="O753" s="4"/>
      <c r="P753" s="4"/>
    </row>
    <row r="754">
      <c r="A754" s="4"/>
      <c r="B754" s="4"/>
      <c r="C754" s="4"/>
      <c r="D754" s="4"/>
      <c r="E754" s="4"/>
      <c r="F754" s="4"/>
      <c r="G754" s="4"/>
      <c r="H754" s="4"/>
      <c r="I754" s="4"/>
      <c r="J754" s="4"/>
      <c r="K754" s="4"/>
      <c r="L754" s="4"/>
      <c r="M754" s="4"/>
      <c r="N754" s="4"/>
      <c r="O754" s="4"/>
      <c r="P754" s="4"/>
    </row>
    <row r="755">
      <c r="A755" s="4"/>
      <c r="B755" s="4"/>
      <c r="C755" s="4"/>
      <c r="D755" s="4"/>
      <c r="E755" s="4"/>
      <c r="F755" s="4"/>
      <c r="G755" s="4"/>
      <c r="H755" s="4"/>
      <c r="I755" s="4"/>
      <c r="J755" s="4"/>
      <c r="K755" s="4"/>
      <c r="L755" s="4"/>
      <c r="M755" s="4"/>
      <c r="N755" s="4"/>
      <c r="O755" s="4"/>
      <c r="P755" s="4"/>
    </row>
    <row r="756">
      <c r="A756" s="4"/>
      <c r="B756" s="4"/>
      <c r="C756" s="4"/>
      <c r="D756" s="4"/>
      <c r="E756" s="4"/>
      <c r="F756" s="4"/>
      <c r="G756" s="4"/>
      <c r="H756" s="4"/>
      <c r="I756" s="4"/>
      <c r="J756" s="4"/>
      <c r="K756" s="4"/>
      <c r="L756" s="4"/>
      <c r="M756" s="4"/>
      <c r="N756" s="4"/>
      <c r="O756" s="4"/>
      <c r="P756" s="4"/>
    </row>
    <row r="757">
      <c r="A757" s="4"/>
      <c r="B757" s="4"/>
      <c r="C757" s="4"/>
      <c r="D757" s="4"/>
      <c r="E757" s="4"/>
      <c r="F757" s="4"/>
      <c r="G757" s="4"/>
      <c r="H757" s="4"/>
      <c r="I757" s="4"/>
      <c r="J757" s="4"/>
      <c r="K757" s="4"/>
      <c r="L757" s="4"/>
      <c r="M757" s="4"/>
      <c r="N757" s="4"/>
      <c r="O757" s="4"/>
      <c r="P757" s="4"/>
    </row>
    <row r="758">
      <c r="A758" s="4"/>
      <c r="B758" s="4"/>
      <c r="C758" s="4"/>
      <c r="D758" s="4"/>
      <c r="E758" s="4"/>
      <c r="F758" s="4"/>
      <c r="G758" s="4"/>
      <c r="H758" s="4"/>
      <c r="I758" s="4"/>
      <c r="J758" s="4"/>
      <c r="K758" s="4"/>
      <c r="L758" s="4"/>
      <c r="M758" s="4"/>
      <c r="N758" s="4"/>
      <c r="O758" s="4"/>
      <c r="P758" s="4"/>
    </row>
    <row r="759">
      <c r="A759" s="4"/>
      <c r="B759" s="4"/>
      <c r="C759" s="4"/>
      <c r="D759" s="4"/>
      <c r="E759" s="4"/>
      <c r="F759" s="4"/>
      <c r="G759" s="4"/>
      <c r="H759" s="4"/>
      <c r="I759" s="4"/>
      <c r="J759" s="4"/>
      <c r="K759" s="4"/>
      <c r="L759" s="4"/>
      <c r="M759" s="4"/>
      <c r="N759" s="4"/>
      <c r="O759" s="4"/>
      <c r="P759" s="4"/>
    </row>
    <row r="760">
      <c r="A760" s="4"/>
      <c r="B760" s="4"/>
      <c r="C760" s="4"/>
      <c r="D760" s="4"/>
      <c r="E760" s="4"/>
      <c r="F760" s="4"/>
      <c r="G760" s="4"/>
      <c r="H760" s="4"/>
      <c r="I760" s="4"/>
      <c r="J760" s="4"/>
      <c r="K760" s="4"/>
      <c r="L760" s="4"/>
      <c r="M760" s="4"/>
      <c r="N760" s="4"/>
      <c r="O760" s="4"/>
      <c r="P760" s="4"/>
    </row>
    <row r="761">
      <c r="A761" s="4"/>
      <c r="B761" s="4"/>
      <c r="C761" s="4"/>
      <c r="D761" s="4"/>
      <c r="E761" s="4"/>
      <c r="F761" s="4"/>
      <c r="G761" s="4"/>
      <c r="H761" s="4"/>
      <c r="I761" s="4"/>
      <c r="J761" s="4"/>
      <c r="K761" s="4"/>
      <c r="L761" s="4"/>
      <c r="M761" s="4"/>
      <c r="N761" s="4"/>
      <c r="O761" s="4"/>
      <c r="P761" s="4"/>
    </row>
    <row r="762">
      <c r="A762" s="4"/>
      <c r="B762" s="4"/>
      <c r="C762" s="4"/>
      <c r="D762" s="4"/>
      <c r="E762" s="4"/>
      <c r="F762" s="4"/>
      <c r="G762" s="4"/>
      <c r="H762" s="4"/>
      <c r="I762" s="4"/>
      <c r="J762" s="4"/>
      <c r="K762" s="4"/>
      <c r="L762" s="4"/>
      <c r="M762" s="4"/>
      <c r="N762" s="4"/>
      <c r="O762" s="4"/>
      <c r="P762" s="4"/>
    </row>
    <row r="763">
      <c r="A763" s="4"/>
      <c r="B763" s="4"/>
      <c r="C763" s="4"/>
      <c r="D763" s="4"/>
      <c r="E763" s="4"/>
      <c r="F763" s="4"/>
      <c r="G763" s="4"/>
      <c r="H763" s="4"/>
      <c r="I763" s="4"/>
      <c r="J763" s="4"/>
      <c r="K763" s="4"/>
      <c r="L763" s="4"/>
      <c r="M763" s="4"/>
      <c r="N763" s="4"/>
      <c r="O763" s="4"/>
      <c r="P763" s="4"/>
    </row>
    <row r="764">
      <c r="A764" s="4"/>
      <c r="B764" s="4"/>
      <c r="C764" s="4"/>
      <c r="D764" s="4"/>
      <c r="E764" s="4"/>
      <c r="F764" s="4"/>
      <c r="G764" s="4"/>
      <c r="H764" s="4"/>
      <c r="I764" s="4"/>
      <c r="J764" s="4"/>
      <c r="K764" s="4"/>
      <c r="L764" s="4"/>
      <c r="M764" s="4"/>
      <c r="N764" s="4"/>
      <c r="O764" s="4"/>
      <c r="P764" s="4"/>
    </row>
    <row r="765">
      <c r="A765" s="4"/>
      <c r="B765" s="4"/>
      <c r="C765" s="4"/>
      <c r="D765" s="4"/>
      <c r="E765" s="4"/>
      <c r="F765" s="4"/>
      <c r="G765" s="4"/>
      <c r="H765" s="4"/>
      <c r="I765" s="4"/>
      <c r="J765" s="4"/>
      <c r="K765" s="4"/>
      <c r="L765" s="4"/>
      <c r="M765" s="4"/>
      <c r="N765" s="4"/>
      <c r="O765" s="4"/>
      <c r="P765" s="4"/>
    </row>
    <row r="766">
      <c r="A766" s="4"/>
      <c r="B766" s="4"/>
      <c r="C766" s="4"/>
      <c r="D766" s="4"/>
      <c r="E766" s="4"/>
      <c r="F766" s="4"/>
      <c r="G766" s="4"/>
      <c r="H766" s="4"/>
      <c r="I766" s="4"/>
      <c r="J766" s="4"/>
      <c r="K766" s="4"/>
      <c r="L766" s="4"/>
      <c r="M766" s="4"/>
      <c r="N766" s="4"/>
      <c r="O766" s="4"/>
      <c r="P766" s="4"/>
    </row>
    <row r="767">
      <c r="A767" s="4"/>
      <c r="B767" s="4"/>
      <c r="C767" s="4"/>
      <c r="D767" s="4"/>
      <c r="E767" s="4"/>
      <c r="F767" s="4"/>
      <c r="G767" s="4"/>
      <c r="H767" s="4"/>
      <c r="I767" s="4"/>
      <c r="J767" s="4"/>
      <c r="K767" s="4"/>
      <c r="L767" s="4"/>
      <c r="M767" s="4"/>
      <c r="N767" s="4"/>
      <c r="O767" s="4"/>
      <c r="P767" s="4"/>
    </row>
    <row r="768">
      <c r="A768" s="4"/>
      <c r="B768" s="4"/>
      <c r="C768" s="4"/>
      <c r="D768" s="4"/>
      <c r="E768" s="4"/>
      <c r="F768" s="4"/>
      <c r="G768" s="4"/>
      <c r="H768" s="4"/>
      <c r="I768" s="4"/>
      <c r="J768" s="4"/>
      <c r="K768" s="4"/>
      <c r="L768" s="4"/>
      <c r="M768" s="4"/>
      <c r="N768" s="4"/>
      <c r="O768" s="4"/>
      <c r="P768" s="4"/>
    </row>
    <row r="769">
      <c r="A769" s="4"/>
      <c r="B769" s="4"/>
      <c r="C769" s="4"/>
      <c r="D769" s="4"/>
      <c r="E769" s="4"/>
      <c r="F769" s="4"/>
      <c r="G769" s="4"/>
      <c r="H769" s="4"/>
      <c r="I769" s="4"/>
      <c r="J769" s="4"/>
      <c r="K769" s="4"/>
      <c r="L769" s="4"/>
      <c r="M769" s="4"/>
      <c r="N769" s="4"/>
      <c r="O769" s="4"/>
      <c r="P769" s="4"/>
    </row>
    <row r="770">
      <c r="A770" s="4"/>
      <c r="B770" s="4"/>
      <c r="C770" s="4"/>
      <c r="D770" s="4"/>
      <c r="E770" s="4"/>
      <c r="F770" s="4"/>
      <c r="G770" s="4"/>
      <c r="H770" s="4"/>
      <c r="I770" s="4"/>
      <c r="J770" s="4"/>
      <c r="K770" s="4"/>
      <c r="L770" s="4"/>
      <c r="M770" s="4"/>
      <c r="N770" s="4"/>
      <c r="O770" s="4"/>
      <c r="P770" s="4"/>
    </row>
    <row r="771">
      <c r="A771" s="4"/>
      <c r="B771" s="4"/>
      <c r="C771" s="4"/>
      <c r="D771" s="4"/>
      <c r="E771" s="4"/>
      <c r="F771" s="4"/>
      <c r="G771" s="4"/>
      <c r="H771" s="4"/>
      <c r="I771" s="4"/>
      <c r="J771" s="4"/>
      <c r="K771" s="4"/>
      <c r="L771" s="4"/>
      <c r="M771" s="4"/>
      <c r="N771" s="4"/>
      <c r="O771" s="4"/>
      <c r="P771" s="4"/>
    </row>
    <row r="772">
      <c r="A772" s="4"/>
      <c r="B772" s="4"/>
      <c r="C772" s="4"/>
      <c r="D772" s="4"/>
      <c r="E772" s="4"/>
      <c r="F772" s="4"/>
      <c r="G772" s="4"/>
      <c r="H772" s="4"/>
      <c r="I772" s="4"/>
      <c r="J772" s="4"/>
      <c r="K772" s="4"/>
      <c r="L772" s="4"/>
      <c r="M772" s="4"/>
      <c r="N772" s="4"/>
      <c r="O772" s="4"/>
      <c r="P772" s="4"/>
    </row>
    <row r="773">
      <c r="A773" s="4"/>
      <c r="B773" s="4"/>
      <c r="C773" s="4"/>
      <c r="D773" s="4"/>
      <c r="E773" s="4"/>
      <c r="F773" s="4"/>
      <c r="G773" s="4"/>
      <c r="H773" s="4"/>
      <c r="I773" s="4"/>
      <c r="J773" s="4"/>
      <c r="K773" s="4"/>
      <c r="L773" s="4"/>
      <c r="M773" s="4"/>
      <c r="N773" s="4"/>
      <c r="O773" s="4"/>
      <c r="P773" s="4"/>
    </row>
    <row r="774">
      <c r="A774" s="4"/>
      <c r="B774" s="4"/>
      <c r="C774" s="4"/>
      <c r="D774" s="4"/>
      <c r="E774" s="4"/>
      <c r="F774" s="4"/>
      <c r="G774" s="4"/>
      <c r="H774" s="4"/>
      <c r="I774" s="4"/>
      <c r="J774" s="4"/>
      <c r="K774" s="4"/>
      <c r="L774" s="4"/>
      <c r="M774" s="4"/>
      <c r="N774" s="4"/>
      <c r="O774" s="4"/>
      <c r="P774" s="4"/>
    </row>
    <row r="775">
      <c r="A775" s="4"/>
      <c r="B775" s="4"/>
      <c r="C775" s="4"/>
      <c r="D775" s="4"/>
      <c r="E775" s="4"/>
      <c r="F775" s="4"/>
      <c r="G775" s="4"/>
      <c r="H775" s="4"/>
      <c r="I775" s="4"/>
      <c r="J775" s="4"/>
      <c r="K775" s="4"/>
      <c r="L775" s="4"/>
      <c r="M775" s="4"/>
      <c r="N775" s="4"/>
      <c r="O775" s="4"/>
      <c r="P775" s="4"/>
    </row>
    <row r="776">
      <c r="A776" s="4"/>
      <c r="B776" s="4"/>
      <c r="C776" s="4"/>
      <c r="D776" s="4"/>
      <c r="E776" s="4"/>
      <c r="F776" s="4"/>
      <c r="G776" s="4"/>
      <c r="H776" s="4"/>
      <c r="I776" s="4"/>
      <c r="J776" s="4"/>
      <c r="K776" s="4"/>
      <c r="L776" s="4"/>
      <c r="M776" s="4"/>
      <c r="N776" s="4"/>
      <c r="O776" s="4"/>
      <c r="P776" s="4"/>
    </row>
    <row r="777">
      <c r="A777" s="4"/>
      <c r="B777" s="4"/>
      <c r="C777" s="4"/>
      <c r="D777" s="4"/>
      <c r="E777" s="4"/>
      <c r="F777" s="4"/>
      <c r="G777" s="4"/>
      <c r="H777" s="4"/>
      <c r="I777" s="4"/>
      <c r="J777" s="4"/>
      <c r="K777" s="4"/>
      <c r="L777" s="4"/>
      <c r="M777" s="4"/>
      <c r="N777" s="4"/>
      <c r="O777" s="4"/>
      <c r="P777" s="4"/>
    </row>
    <row r="778">
      <c r="A778" s="4"/>
      <c r="B778" s="4"/>
      <c r="C778" s="4"/>
      <c r="D778" s="4"/>
      <c r="E778" s="4"/>
      <c r="F778" s="4"/>
      <c r="G778" s="4"/>
      <c r="H778" s="4"/>
      <c r="I778" s="4"/>
      <c r="J778" s="4"/>
      <c r="K778" s="4"/>
      <c r="L778" s="4"/>
      <c r="M778" s="4"/>
      <c r="N778" s="4"/>
      <c r="O778" s="4"/>
      <c r="P778" s="4"/>
    </row>
    <row r="779">
      <c r="A779" s="4"/>
      <c r="B779" s="4"/>
      <c r="C779" s="4"/>
      <c r="D779" s="4"/>
      <c r="E779" s="4"/>
      <c r="F779" s="4"/>
      <c r="G779" s="4"/>
      <c r="H779" s="4"/>
      <c r="I779" s="4"/>
      <c r="J779" s="4"/>
      <c r="K779" s="4"/>
      <c r="L779" s="4"/>
      <c r="M779" s="4"/>
      <c r="N779" s="4"/>
      <c r="O779" s="4"/>
      <c r="P779" s="4"/>
    </row>
    <row r="780">
      <c r="A780" s="4"/>
      <c r="B780" s="4"/>
      <c r="C780" s="4"/>
      <c r="D780" s="4"/>
      <c r="E780" s="4"/>
      <c r="F780" s="4"/>
      <c r="G780" s="4"/>
      <c r="H780" s="4"/>
      <c r="I780" s="4"/>
      <c r="J780" s="4"/>
      <c r="K780" s="4"/>
      <c r="L780" s="4"/>
      <c r="M780" s="4"/>
      <c r="N780" s="4"/>
      <c r="O780" s="4"/>
      <c r="P780" s="4"/>
    </row>
    <row r="781">
      <c r="A781" s="4"/>
      <c r="B781" s="4"/>
      <c r="C781" s="4"/>
      <c r="D781" s="4"/>
      <c r="E781" s="4"/>
      <c r="F781" s="4"/>
      <c r="G781" s="4"/>
      <c r="H781" s="4"/>
      <c r="I781" s="4"/>
      <c r="J781" s="4"/>
      <c r="K781" s="4"/>
      <c r="L781" s="4"/>
      <c r="M781" s="4"/>
      <c r="N781" s="4"/>
      <c r="O781" s="4"/>
      <c r="P781" s="4"/>
    </row>
    <row r="782">
      <c r="A782" s="4"/>
      <c r="B782" s="4"/>
      <c r="C782" s="4"/>
      <c r="D782" s="4"/>
      <c r="E782" s="4"/>
      <c r="F782" s="4"/>
      <c r="G782" s="4"/>
      <c r="H782" s="4"/>
      <c r="I782" s="4"/>
      <c r="J782" s="4"/>
      <c r="K782" s="4"/>
      <c r="L782" s="4"/>
      <c r="M782" s="4"/>
      <c r="N782" s="4"/>
      <c r="O782" s="4"/>
      <c r="P782" s="4"/>
    </row>
    <row r="783">
      <c r="A783" s="4"/>
      <c r="B783" s="4"/>
      <c r="C783" s="4"/>
      <c r="D783" s="4"/>
      <c r="E783" s="4"/>
      <c r="F783" s="4"/>
      <c r="G783" s="4"/>
      <c r="H783" s="4"/>
      <c r="I783" s="4"/>
      <c r="J783" s="4"/>
      <c r="K783" s="4"/>
      <c r="L783" s="4"/>
      <c r="M783" s="4"/>
      <c r="N783" s="4"/>
      <c r="O783" s="4"/>
      <c r="P783" s="4"/>
    </row>
    <row r="784">
      <c r="A784" s="4"/>
      <c r="B784" s="4"/>
      <c r="C784" s="4"/>
      <c r="D784" s="4"/>
      <c r="E784" s="4"/>
      <c r="F784" s="4"/>
      <c r="G784" s="4"/>
      <c r="H784" s="4"/>
      <c r="I784" s="4"/>
      <c r="J784" s="4"/>
      <c r="K784" s="4"/>
      <c r="L784" s="4"/>
      <c r="M784" s="4"/>
      <c r="N784" s="4"/>
      <c r="O784" s="4"/>
      <c r="P784" s="4"/>
    </row>
    <row r="785">
      <c r="A785" s="4"/>
      <c r="B785" s="4"/>
      <c r="C785" s="4"/>
      <c r="D785" s="4"/>
      <c r="E785" s="4"/>
      <c r="F785" s="4"/>
      <c r="G785" s="4"/>
      <c r="H785" s="4"/>
      <c r="I785" s="4"/>
      <c r="J785" s="4"/>
      <c r="K785" s="4"/>
      <c r="L785" s="4"/>
      <c r="M785" s="4"/>
      <c r="N785" s="4"/>
      <c r="O785" s="4"/>
      <c r="P785" s="4"/>
    </row>
    <row r="786">
      <c r="A786" s="4"/>
      <c r="B786" s="4"/>
      <c r="C786" s="4"/>
      <c r="D786" s="4"/>
      <c r="E786" s="4"/>
      <c r="F786" s="4"/>
      <c r="G786" s="4"/>
      <c r="H786" s="4"/>
      <c r="I786" s="4"/>
      <c r="J786" s="4"/>
      <c r="K786" s="4"/>
      <c r="L786" s="4"/>
      <c r="M786" s="4"/>
      <c r="N786" s="4"/>
      <c r="O786" s="4"/>
      <c r="P786" s="4"/>
    </row>
    <row r="787">
      <c r="A787" s="4"/>
      <c r="B787" s="4"/>
      <c r="C787" s="4"/>
      <c r="D787" s="4"/>
      <c r="E787" s="4"/>
      <c r="F787" s="4"/>
      <c r="G787" s="4"/>
      <c r="H787" s="4"/>
      <c r="I787" s="4"/>
      <c r="J787" s="4"/>
      <c r="K787" s="4"/>
      <c r="L787" s="4"/>
      <c r="M787" s="4"/>
      <c r="N787" s="4"/>
      <c r="O787" s="4"/>
      <c r="P787" s="4"/>
    </row>
    <row r="788">
      <c r="A788" s="4"/>
      <c r="B788" s="4"/>
      <c r="C788" s="4"/>
      <c r="D788" s="4"/>
      <c r="E788" s="4"/>
      <c r="F788" s="4"/>
      <c r="G788" s="4"/>
      <c r="H788" s="4"/>
      <c r="I788" s="4"/>
      <c r="J788" s="4"/>
      <c r="K788" s="4"/>
      <c r="L788" s="4"/>
      <c r="M788" s="4"/>
      <c r="N788" s="4"/>
      <c r="O788" s="4"/>
      <c r="P788" s="4"/>
    </row>
    <row r="789">
      <c r="A789" s="4"/>
      <c r="B789" s="4"/>
      <c r="C789" s="4"/>
      <c r="D789" s="4"/>
      <c r="E789" s="4"/>
      <c r="F789" s="4"/>
      <c r="G789" s="4"/>
      <c r="H789" s="4"/>
      <c r="I789" s="4"/>
      <c r="J789" s="4"/>
      <c r="K789" s="4"/>
      <c r="L789" s="4"/>
      <c r="M789" s="4"/>
      <c r="N789" s="4"/>
      <c r="O789" s="4"/>
      <c r="P789" s="4"/>
    </row>
    <row r="790">
      <c r="A790" s="4"/>
      <c r="B790" s="4"/>
      <c r="C790" s="4"/>
      <c r="D790" s="4"/>
      <c r="E790" s="4"/>
      <c r="F790" s="4"/>
      <c r="G790" s="4"/>
      <c r="H790" s="4"/>
      <c r="I790" s="4"/>
      <c r="J790" s="4"/>
      <c r="K790" s="4"/>
      <c r="L790" s="4"/>
      <c r="M790" s="4"/>
      <c r="N790" s="4"/>
      <c r="O790" s="4"/>
      <c r="P790" s="4"/>
    </row>
    <row r="791">
      <c r="A791" s="4"/>
      <c r="B791" s="4"/>
      <c r="C791" s="4"/>
      <c r="D791" s="4"/>
      <c r="E791" s="4"/>
      <c r="F791" s="4"/>
      <c r="G791" s="4"/>
      <c r="H791" s="4"/>
      <c r="I791" s="4"/>
      <c r="J791" s="4"/>
      <c r="K791" s="4"/>
      <c r="L791" s="4"/>
      <c r="M791" s="4"/>
      <c r="N791" s="4"/>
      <c r="O791" s="4"/>
      <c r="P791" s="4"/>
    </row>
    <row r="792">
      <c r="A792" s="4"/>
      <c r="B792" s="4"/>
      <c r="C792" s="4"/>
      <c r="D792" s="4"/>
      <c r="E792" s="4"/>
      <c r="F792" s="4"/>
      <c r="G792" s="4"/>
      <c r="H792" s="4"/>
      <c r="I792" s="4"/>
      <c r="J792" s="4"/>
      <c r="K792" s="4"/>
      <c r="L792" s="4"/>
      <c r="M792" s="4"/>
      <c r="N792" s="4"/>
      <c r="O792" s="4"/>
      <c r="P792" s="4"/>
    </row>
    <row r="793">
      <c r="A793" s="4"/>
      <c r="B793" s="4"/>
      <c r="C793" s="4"/>
      <c r="D793" s="4"/>
      <c r="E793" s="4"/>
      <c r="F793" s="4"/>
      <c r="G793" s="4"/>
      <c r="H793" s="4"/>
      <c r="I793" s="4"/>
      <c r="J793" s="4"/>
      <c r="K793" s="4"/>
      <c r="L793" s="4"/>
      <c r="M793" s="4"/>
      <c r="N793" s="4"/>
      <c r="O793" s="4"/>
      <c r="P793" s="4"/>
    </row>
    <row r="794">
      <c r="A794" s="4"/>
      <c r="B794" s="4"/>
      <c r="C794" s="4"/>
      <c r="D794" s="4"/>
      <c r="E794" s="4"/>
      <c r="F794" s="4"/>
      <c r="G794" s="4"/>
      <c r="H794" s="4"/>
      <c r="I794" s="4"/>
      <c r="J794" s="4"/>
      <c r="K794" s="4"/>
      <c r="L794" s="4"/>
      <c r="M794" s="4"/>
      <c r="N794" s="4"/>
      <c r="O794" s="4"/>
      <c r="P794" s="4"/>
    </row>
    <row r="795">
      <c r="A795" s="4"/>
      <c r="B795" s="4"/>
      <c r="C795" s="4"/>
      <c r="D795" s="4"/>
      <c r="E795" s="4"/>
      <c r="F795" s="4"/>
      <c r="G795" s="4"/>
      <c r="H795" s="4"/>
      <c r="I795" s="4"/>
      <c r="J795" s="4"/>
      <c r="K795" s="4"/>
      <c r="L795" s="4"/>
      <c r="M795" s="4"/>
      <c r="N795" s="4"/>
      <c r="O795" s="4"/>
      <c r="P795" s="4"/>
    </row>
    <row r="796">
      <c r="A796" s="4"/>
      <c r="B796" s="4"/>
      <c r="C796" s="4"/>
      <c r="D796" s="4"/>
      <c r="E796" s="4"/>
      <c r="F796" s="4"/>
      <c r="G796" s="4"/>
      <c r="H796" s="4"/>
      <c r="I796" s="4"/>
      <c r="J796" s="4"/>
      <c r="K796" s="4"/>
      <c r="L796" s="4"/>
      <c r="M796" s="4"/>
      <c r="N796" s="4"/>
      <c r="O796" s="4"/>
      <c r="P796" s="4"/>
    </row>
    <row r="797">
      <c r="A797" s="4"/>
      <c r="B797" s="4"/>
      <c r="C797" s="4"/>
      <c r="D797" s="4"/>
      <c r="E797" s="4"/>
      <c r="F797" s="4"/>
      <c r="G797" s="4"/>
      <c r="H797" s="4"/>
      <c r="I797" s="4"/>
      <c r="J797" s="4"/>
      <c r="K797" s="4"/>
      <c r="L797" s="4"/>
      <c r="M797" s="4"/>
      <c r="N797" s="4"/>
      <c r="O797" s="4"/>
      <c r="P797" s="4"/>
    </row>
    <row r="798">
      <c r="A798" s="4"/>
      <c r="B798" s="4"/>
      <c r="C798" s="4"/>
      <c r="D798" s="4"/>
      <c r="E798" s="4"/>
      <c r="F798" s="4"/>
      <c r="G798" s="4"/>
      <c r="H798" s="4"/>
      <c r="I798" s="4"/>
      <c r="J798" s="4"/>
      <c r="K798" s="4"/>
      <c r="L798" s="4"/>
      <c r="M798" s="4"/>
      <c r="N798" s="4"/>
      <c r="O798" s="4"/>
      <c r="P798" s="4"/>
    </row>
    <row r="799">
      <c r="A799" s="4"/>
      <c r="B799" s="4"/>
      <c r="C799" s="4"/>
      <c r="D799" s="4"/>
      <c r="E799" s="4"/>
      <c r="F799" s="4"/>
      <c r="G799" s="4"/>
      <c r="H799" s="4"/>
      <c r="I799" s="4"/>
      <c r="J799" s="4"/>
      <c r="K799" s="4"/>
      <c r="L799" s="4"/>
      <c r="M799" s="4"/>
      <c r="N799" s="4"/>
      <c r="O799" s="4"/>
      <c r="P799" s="4"/>
    </row>
    <row r="800">
      <c r="A800" s="4"/>
      <c r="B800" s="4"/>
      <c r="C800" s="4"/>
      <c r="D800" s="4"/>
      <c r="E800" s="4"/>
      <c r="F800" s="4"/>
      <c r="G800" s="4"/>
      <c r="H800" s="4"/>
      <c r="I800" s="4"/>
      <c r="J800" s="4"/>
      <c r="K800" s="4"/>
      <c r="L800" s="4"/>
      <c r="M800" s="4"/>
      <c r="N800" s="4"/>
      <c r="O800" s="4"/>
      <c r="P800" s="4"/>
    </row>
    <row r="801">
      <c r="A801" s="4"/>
      <c r="B801" s="4"/>
      <c r="C801" s="4"/>
      <c r="D801" s="4"/>
      <c r="E801" s="4"/>
      <c r="F801" s="4"/>
      <c r="G801" s="4"/>
      <c r="H801" s="4"/>
      <c r="I801" s="4"/>
      <c r="J801" s="4"/>
      <c r="K801" s="4"/>
      <c r="L801" s="4"/>
      <c r="M801" s="4"/>
      <c r="N801" s="4"/>
      <c r="O801" s="4"/>
      <c r="P801" s="4"/>
    </row>
    <row r="802">
      <c r="A802" s="4"/>
      <c r="B802" s="4"/>
      <c r="C802" s="4"/>
      <c r="D802" s="4"/>
      <c r="E802" s="4"/>
      <c r="F802" s="4"/>
      <c r="G802" s="4"/>
      <c r="H802" s="4"/>
      <c r="I802" s="4"/>
      <c r="J802" s="4"/>
      <c r="K802" s="4"/>
      <c r="L802" s="4"/>
      <c r="M802" s="4"/>
      <c r="N802" s="4"/>
      <c r="O802" s="4"/>
      <c r="P802" s="4"/>
    </row>
    <row r="803">
      <c r="A803" s="4"/>
      <c r="B803" s="4"/>
      <c r="C803" s="4"/>
      <c r="D803" s="4"/>
      <c r="E803" s="4"/>
      <c r="F803" s="4"/>
      <c r="G803" s="4"/>
      <c r="H803" s="4"/>
      <c r="I803" s="4"/>
      <c r="J803" s="4"/>
      <c r="K803" s="4"/>
      <c r="L803" s="4"/>
      <c r="M803" s="4"/>
      <c r="N803" s="4"/>
      <c r="O803" s="4"/>
      <c r="P803" s="4"/>
    </row>
    <row r="804">
      <c r="A804" s="4"/>
      <c r="B804" s="4"/>
      <c r="C804" s="4"/>
      <c r="D804" s="4"/>
      <c r="E804" s="4"/>
      <c r="F804" s="4"/>
      <c r="G804" s="4"/>
      <c r="H804" s="4"/>
      <c r="I804" s="4"/>
      <c r="J804" s="4"/>
      <c r="K804" s="4"/>
      <c r="L804" s="4"/>
      <c r="M804" s="4"/>
      <c r="N804" s="4"/>
      <c r="O804" s="4"/>
      <c r="P804" s="4"/>
    </row>
    <row r="805">
      <c r="A805" s="4"/>
      <c r="B805" s="4"/>
      <c r="C805" s="4"/>
      <c r="D805" s="4"/>
      <c r="E805" s="4"/>
      <c r="F805" s="4"/>
      <c r="G805" s="4"/>
      <c r="H805" s="4"/>
      <c r="I805" s="4"/>
      <c r="J805" s="4"/>
      <c r="K805" s="4"/>
      <c r="L805" s="4"/>
      <c r="M805" s="4"/>
      <c r="N805" s="4"/>
      <c r="O805" s="4"/>
      <c r="P805" s="4"/>
    </row>
    <row r="806">
      <c r="A806" s="4"/>
      <c r="B806" s="4"/>
      <c r="C806" s="4"/>
      <c r="D806" s="4"/>
      <c r="E806" s="4"/>
      <c r="F806" s="4"/>
      <c r="G806" s="4"/>
      <c r="H806" s="4"/>
      <c r="I806" s="4"/>
      <c r="J806" s="4"/>
      <c r="K806" s="4"/>
      <c r="L806" s="4"/>
      <c r="M806" s="4"/>
      <c r="N806" s="4"/>
      <c r="O806" s="4"/>
      <c r="P806" s="4"/>
    </row>
    <row r="807">
      <c r="A807" s="4"/>
      <c r="B807" s="4"/>
      <c r="C807" s="4"/>
      <c r="D807" s="4"/>
      <c r="E807" s="4"/>
      <c r="F807" s="4"/>
      <c r="G807" s="4"/>
      <c r="H807" s="4"/>
      <c r="I807" s="4"/>
      <c r="J807" s="4"/>
      <c r="K807" s="4"/>
      <c r="L807" s="4"/>
      <c r="M807" s="4"/>
      <c r="N807" s="4"/>
      <c r="O807" s="4"/>
      <c r="P807" s="4"/>
    </row>
    <row r="808">
      <c r="A808" s="4"/>
      <c r="B808" s="4"/>
      <c r="C808" s="4"/>
      <c r="D808" s="4"/>
      <c r="E808" s="4"/>
      <c r="F808" s="4"/>
      <c r="G808" s="4"/>
      <c r="H808" s="4"/>
      <c r="I808" s="4"/>
      <c r="J808" s="4"/>
      <c r="K808" s="4"/>
      <c r="L808" s="4"/>
      <c r="M808" s="4"/>
      <c r="N808" s="4"/>
      <c r="O808" s="4"/>
      <c r="P808" s="4"/>
    </row>
    <row r="809">
      <c r="A809" s="4"/>
      <c r="B809" s="4"/>
      <c r="C809" s="4"/>
      <c r="D809" s="4"/>
      <c r="E809" s="4"/>
      <c r="F809" s="4"/>
      <c r="G809" s="4"/>
      <c r="H809" s="4"/>
      <c r="I809" s="4"/>
      <c r="J809" s="4"/>
      <c r="K809" s="4"/>
      <c r="L809" s="4"/>
      <c r="M809" s="4"/>
      <c r="N809" s="4"/>
      <c r="O809" s="4"/>
      <c r="P809" s="4"/>
    </row>
    <row r="810">
      <c r="A810" s="4"/>
      <c r="B810" s="4"/>
      <c r="C810" s="4"/>
      <c r="D810" s="4"/>
      <c r="E810" s="4"/>
      <c r="F810" s="4"/>
      <c r="G810" s="4"/>
      <c r="H810" s="4"/>
      <c r="I810" s="4"/>
      <c r="J810" s="4"/>
      <c r="K810" s="4"/>
      <c r="L810" s="4"/>
      <c r="M810" s="4"/>
      <c r="N810" s="4"/>
      <c r="O810" s="4"/>
      <c r="P810" s="4"/>
    </row>
    <row r="811">
      <c r="A811" s="4"/>
      <c r="B811" s="4"/>
      <c r="C811" s="4"/>
      <c r="D811" s="4"/>
      <c r="E811" s="4"/>
      <c r="F811" s="4"/>
      <c r="G811" s="4"/>
      <c r="H811" s="4"/>
      <c r="I811" s="4"/>
      <c r="J811" s="4"/>
      <c r="K811" s="4"/>
      <c r="L811" s="4"/>
      <c r="M811" s="4"/>
      <c r="N811" s="4"/>
      <c r="O811" s="4"/>
      <c r="P811" s="4"/>
    </row>
    <row r="812">
      <c r="A812" s="4"/>
      <c r="B812" s="4"/>
      <c r="C812" s="4"/>
      <c r="D812" s="4"/>
      <c r="E812" s="4"/>
      <c r="F812" s="4"/>
      <c r="G812" s="4"/>
      <c r="H812" s="4"/>
      <c r="I812" s="4"/>
      <c r="J812" s="4"/>
      <c r="K812" s="4"/>
      <c r="L812" s="4"/>
      <c r="M812" s="4"/>
      <c r="N812" s="4"/>
      <c r="O812" s="4"/>
      <c r="P812" s="4"/>
    </row>
    <row r="813">
      <c r="A813" s="4"/>
      <c r="B813" s="4"/>
      <c r="C813" s="4"/>
      <c r="D813" s="4"/>
      <c r="E813" s="4"/>
      <c r="F813" s="4"/>
      <c r="G813" s="4"/>
      <c r="H813" s="4"/>
      <c r="I813" s="4"/>
      <c r="J813" s="4"/>
      <c r="K813" s="4"/>
      <c r="L813" s="4"/>
      <c r="M813" s="4"/>
      <c r="N813" s="4"/>
      <c r="O813" s="4"/>
      <c r="P813" s="4"/>
    </row>
    <row r="814">
      <c r="A814" s="4"/>
      <c r="B814" s="4"/>
      <c r="C814" s="4"/>
      <c r="D814" s="4"/>
      <c r="E814" s="4"/>
      <c r="F814" s="4"/>
      <c r="G814" s="4"/>
      <c r="H814" s="4"/>
      <c r="I814" s="4"/>
      <c r="J814" s="4"/>
      <c r="K814" s="4"/>
      <c r="L814" s="4"/>
      <c r="M814" s="4"/>
      <c r="N814" s="4"/>
      <c r="O814" s="4"/>
      <c r="P814" s="4"/>
    </row>
    <row r="815">
      <c r="A815" s="4"/>
      <c r="B815" s="4"/>
      <c r="C815" s="4"/>
      <c r="D815" s="4"/>
      <c r="E815" s="4"/>
      <c r="F815" s="4"/>
      <c r="G815" s="4"/>
      <c r="H815" s="4"/>
      <c r="I815" s="4"/>
      <c r="J815" s="4"/>
      <c r="K815" s="4"/>
      <c r="L815" s="4"/>
      <c r="M815" s="4"/>
      <c r="N815" s="4"/>
      <c r="O815" s="4"/>
      <c r="P815" s="4"/>
    </row>
    <row r="816">
      <c r="A816" s="4"/>
      <c r="B816" s="4"/>
      <c r="C816" s="4"/>
      <c r="D816" s="4"/>
      <c r="E816" s="4"/>
      <c r="F816" s="4"/>
      <c r="G816" s="4"/>
      <c r="H816" s="4"/>
      <c r="I816" s="4"/>
      <c r="J816" s="4"/>
      <c r="K816" s="4"/>
      <c r="L816" s="4"/>
      <c r="M816" s="4"/>
      <c r="N816" s="4"/>
      <c r="O816" s="4"/>
      <c r="P816" s="4"/>
    </row>
    <row r="817">
      <c r="A817" s="4"/>
      <c r="B817" s="4"/>
      <c r="C817" s="4"/>
      <c r="D817" s="4"/>
      <c r="E817" s="4"/>
      <c r="F817" s="4"/>
      <c r="G817" s="4"/>
      <c r="H817" s="4"/>
      <c r="I817" s="4"/>
      <c r="J817" s="4"/>
      <c r="K817" s="4"/>
      <c r="L817" s="4"/>
      <c r="M817" s="4"/>
      <c r="N817" s="4"/>
      <c r="O817" s="4"/>
      <c r="P817" s="4"/>
    </row>
    <row r="818">
      <c r="A818" s="4"/>
      <c r="B818" s="4"/>
      <c r="C818" s="4"/>
      <c r="D818" s="4"/>
      <c r="E818" s="4"/>
      <c r="F818" s="4"/>
      <c r="G818" s="4"/>
      <c r="H818" s="4"/>
      <c r="I818" s="4"/>
      <c r="J818" s="4"/>
      <c r="K818" s="4"/>
      <c r="L818" s="4"/>
      <c r="M818" s="4"/>
      <c r="N818" s="4"/>
      <c r="O818" s="4"/>
      <c r="P818" s="4"/>
    </row>
    <row r="819">
      <c r="A819" s="4"/>
      <c r="B819" s="4"/>
      <c r="C819" s="4"/>
      <c r="D819" s="4"/>
      <c r="E819" s="4"/>
      <c r="F819" s="4"/>
      <c r="G819" s="4"/>
      <c r="H819" s="4"/>
      <c r="I819" s="4"/>
      <c r="J819" s="4"/>
      <c r="K819" s="4"/>
      <c r="L819" s="4"/>
      <c r="M819" s="4"/>
      <c r="N819" s="4"/>
      <c r="O819" s="4"/>
      <c r="P819" s="4"/>
    </row>
    <row r="820">
      <c r="A820" s="4"/>
      <c r="B820" s="4"/>
      <c r="C820" s="4"/>
      <c r="D820" s="4"/>
      <c r="E820" s="4"/>
      <c r="F820" s="4"/>
      <c r="G820" s="4"/>
      <c r="H820" s="4"/>
      <c r="I820" s="4"/>
      <c r="J820" s="4"/>
      <c r="K820" s="4"/>
      <c r="L820" s="4"/>
      <c r="M820" s="4"/>
      <c r="N820" s="4"/>
      <c r="O820" s="4"/>
      <c r="P820" s="4"/>
    </row>
    <row r="821">
      <c r="A821" s="4"/>
      <c r="B821" s="4"/>
      <c r="C821" s="4"/>
      <c r="D821" s="4"/>
      <c r="E821" s="4"/>
      <c r="F821" s="4"/>
      <c r="G821" s="4"/>
      <c r="H821" s="4"/>
      <c r="I821" s="4"/>
      <c r="J821" s="4"/>
      <c r="K821" s="4"/>
      <c r="L821" s="4"/>
      <c r="M821" s="4"/>
      <c r="N821" s="4"/>
      <c r="O821" s="4"/>
      <c r="P821" s="4"/>
    </row>
    <row r="822">
      <c r="A822" s="4"/>
      <c r="B822" s="4"/>
      <c r="C822" s="4"/>
      <c r="D822" s="4"/>
      <c r="E822" s="4"/>
      <c r="F822" s="4"/>
      <c r="G822" s="4"/>
      <c r="H822" s="4"/>
      <c r="I822" s="4"/>
      <c r="J822" s="4"/>
      <c r="K822" s="4"/>
      <c r="L822" s="4"/>
      <c r="M822" s="4"/>
      <c r="N822" s="4"/>
      <c r="O822" s="4"/>
      <c r="P822" s="4"/>
    </row>
    <row r="823">
      <c r="A823" s="4"/>
      <c r="B823" s="4"/>
      <c r="C823" s="4"/>
      <c r="D823" s="4"/>
      <c r="E823" s="4"/>
      <c r="F823" s="4"/>
      <c r="G823" s="4"/>
      <c r="H823" s="4"/>
      <c r="I823" s="4"/>
      <c r="J823" s="4"/>
      <c r="K823" s="4"/>
      <c r="L823" s="4"/>
      <c r="M823" s="4"/>
      <c r="N823" s="4"/>
      <c r="O823" s="4"/>
      <c r="P823" s="4"/>
    </row>
    <row r="824">
      <c r="A824" s="4"/>
      <c r="B824" s="4"/>
      <c r="C824" s="4"/>
      <c r="D824" s="4"/>
      <c r="E824" s="4"/>
      <c r="F824" s="4"/>
      <c r="G824" s="4"/>
      <c r="H824" s="4"/>
      <c r="I824" s="4"/>
      <c r="J824" s="4"/>
      <c r="K824" s="4"/>
      <c r="L824" s="4"/>
      <c r="M824" s="4"/>
      <c r="N824" s="4"/>
      <c r="O824" s="4"/>
      <c r="P824" s="4"/>
    </row>
    <row r="825">
      <c r="A825" s="4"/>
      <c r="B825" s="4"/>
      <c r="C825" s="4"/>
      <c r="D825" s="4"/>
      <c r="E825" s="4"/>
      <c r="F825" s="4"/>
      <c r="G825" s="4"/>
      <c r="H825" s="4"/>
      <c r="I825" s="4"/>
      <c r="J825" s="4"/>
      <c r="K825" s="4"/>
      <c r="L825" s="4"/>
      <c r="M825" s="4"/>
      <c r="N825" s="4"/>
      <c r="O825" s="4"/>
      <c r="P825" s="4"/>
    </row>
    <row r="826">
      <c r="A826" s="4"/>
      <c r="B826" s="4"/>
      <c r="C826" s="4"/>
      <c r="D826" s="4"/>
      <c r="E826" s="4"/>
      <c r="F826" s="4"/>
      <c r="G826" s="4"/>
      <c r="H826" s="4"/>
      <c r="I826" s="4"/>
      <c r="J826" s="4"/>
      <c r="K826" s="4"/>
      <c r="L826" s="4"/>
      <c r="M826" s="4"/>
      <c r="N826" s="4"/>
      <c r="O826" s="4"/>
      <c r="P826" s="4"/>
    </row>
    <row r="827">
      <c r="A827" s="4"/>
      <c r="B827" s="4"/>
      <c r="C827" s="4"/>
      <c r="D827" s="4"/>
      <c r="E827" s="4"/>
      <c r="F827" s="4"/>
      <c r="G827" s="4"/>
      <c r="H827" s="4"/>
      <c r="I827" s="4"/>
      <c r="J827" s="4"/>
      <c r="K827" s="4"/>
      <c r="L827" s="4"/>
      <c r="M827" s="4"/>
      <c r="N827" s="4"/>
      <c r="O827" s="4"/>
      <c r="P827" s="4"/>
    </row>
    <row r="828">
      <c r="A828" s="4"/>
      <c r="B828" s="4"/>
      <c r="C828" s="4"/>
      <c r="D828" s="4"/>
      <c r="E828" s="4"/>
      <c r="F828" s="4"/>
      <c r="G828" s="4"/>
      <c r="H828" s="4"/>
      <c r="I828" s="4"/>
      <c r="J828" s="4"/>
      <c r="K828" s="4"/>
      <c r="L828" s="4"/>
      <c r="M828" s="4"/>
      <c r="N828" s="4"/>
      <c r="O828" s="4"/>
      <c r="P828" s="4"/>
    </row>
    <row r="829">
      <c r="A829" s="4"/>
      <c r="B829" s="4"/>
      <c r="C829" s="4"/>
      <c r="D829" s="4"/>
      <c r="E829" s="4"/>
      <c r="F829" s="4"/>
      <c r="G829" s="4"/>
      <c r="H829" s="4"/>
      <c r="I829" s="4"/>
      <c r="J829" s="4"/>
      <c r="K829" s="4"/>
      <c r="L829" s="4"/>
      <c r="M829" s="4"/>
      <c r="N829" s="4"/>
      <c r="O829" s="4"/>
      <c r="P829" s="4"/>
    </row>
    <row r="830">
      <c r="A830" s="4"/>
      <c r="B830" s="4"/>
      <c r="C830" s="4"/>
      <c r="D830" s="4"/>
      <c r="E830" s="4"/>
      <c r="F830" s="4"/>
      <c r="G830" s="4"/>
      <c r="H830" s="4"/>
      <c r="I830" s="4"/>
      <c r="J830" s="4"/>
      <c r="K830" s="4"/>
      <c r="L830" s="4"/>
      <c r="M830" s="4"/>
      <c r="N830" s="4"/>
      <c r="O830" s="4"/>
      <c r="P830" s="4"/>
    </row>
    <row r="831">
      <c r="A831" s="4"/>
      <c r="B831" s="4"/>
      <c r="C831" s="4"/>
      <c r="D831" s="4"/>
      <c r="E831" s="4"/>
      <c r="F831" s="4"/>
      <c r="G831" s="4"/>
      <c r="H831" s="4"/>
      <c r="I831" s="4"/>
      <c r="J831" s="4"/>
      <c r="K831" s="4"/>
      <c r="L831" s="4"/>
      <c r="M831" s="4"/>
      <c r="N831" s="4"/>
      <c r="O831" s="4"/>
      <c r="P831" s="4"/>
    </row>
    <row r="832">
      <c r="A832" s="4"/>
      <c r="B832" s="4"/>
      <c r="C832" s="4"/>
      <c r="D832" s="4"/>
      <c r="E832" s="4"/>
      <c r="F832" s="4"/>
      <c r="G832" s="4"/>
      <c r="H832" s="4"/>
      <c r="I832" s="4"/>
      <c r="J832" s="4"/>
      <c r="K832" s="4"/>
      <c r="L832" s="4"/>
      <c r="M832" s="4"/>
      <c r="N832" s="4"/>
      <c r="O832" s="4"/>
      <c r="P832" s="4"/>
    </row>
    <row r="833">
      <c r="A833" s="4"/>
      <c r="B833" s="4"/>
      <c r="C833" s="4"/>
      <c r="D833" s="4"/>
      <c r="E833" s="4"/>
      <c r="F833" s="4"/>
      <c r="G833" s="4"/>
      <c r="H833" s="4"/>
      <c r="I833" s="4"/>
      <c r="J833" s="4"/>
      <c r="K833" s="4"/>
      <c r="L833" s="4"/>
      <c r="M833" s="4"/>
      <c r="N833" s="4"/>
      <c r="O833" s="4"/>
      <c r="P833" s="4"/>
    </row>
    <row r="834">
      <c r="A834" s="4"/>
      <c r="B834" s="4"/>
      <c r="C834" s="4"/>
      <c r="D834" s="4"/>
      <c r="E834" s="4"/>
      <c r="F834" s="4"/>
      <c r="G834" s="4"/>
      <c r="H834" s="4"/>
      <c r="I834" s="4"/>
      <c r="J834" s="4"/>
      <c r="K834" s="4"/>
      <c r="L834" s="4"/>
      <c r="M834" s="4"/>
      <c r="N834" s="4"/>
      <c r="O834" s="4"/>
      <c r="P834" s="4"/>
    </row>
    <row r="835">
      <c r="A835" s="4"/>
      <c r="B835" s="4"/>
      <c r="C835" s="4"/>
      <c r="D835" s="4"/>
      <c r="E835" s="4"/>
      <c r="F835" s="4"/>
      <c r="G835" s="4"/>
      <c r="H835" s="4"/>
      <c r="I835" s="4"/>
      <c r="J835" s="4"/>
      <c r="K835" s="4"/>
      <c r="L835" s="4"/>
      <c r="M835" s="4"/>
      <c r="N835" s="4"/>
      <c r="O835" s="4"/>
      <c r="P835" s="4"/>
    </row>
    <row r="836">
      <c r="A836" s="4"/>
      <c r="B836" s="4"/>
      <c r="C836" s="4"/>
      <c r="D836" s="4"/>
      <c r="E836" s="4"/>
      <c r="F836" s="4"/>
      <c r="G836" s="4"/>
      <c r="H836" s="4"/>
      <c r="I836" s="4"/>
      <c r="J836" s="4"/>
      <c r="K836" s="4"/>
      <c r="L836" s="4"/>
      <c r="M836" s="4"/>
      <c r="N836" s="4"/>
      <c r="O836" s="4"/>
      <c r="P836" s="4"/>
    </row>
    <row r="837">
      <c r="A837" s="4"/>
      <c r="B837" s="4"/>
      <c r="C837" s="4"/>
      <c r="D837" s="4"/>
      <c r="E837" s="4"/>
      <c r="F837" s="4"/>
      <c r="G837" s="4"/>
      <c r="H837" s="4"/>
      <c r="I837" s="4"/>
      <c r="J837" s="4"/>
      <c r="K837" s="4"/>
      <c r="L837" s="4"/>
      <c r="M837" s="4"/>
      <c r="N837" s="4"/>
      <c r="O837" s="4"/>
      <c r="P837" s="4"/>
    </row>
    <row r="838">
      <c r="A838" s="4"/>
      <c r="B838" s="4"/>
      <c r="C838" s="4"/>
      <c r="D838" s="4"/>
      <c r="E838" s="4"/>
      <c r="F838" s="4"/>
      <c r="G838" s="4"/>
      <c r="H838" s="4"/>
      <c r="I838" s="4"/>
      <c r="J838" s="4"/>
      <c r="K838" s="4"/>
      <c r="L838" s="4"/>
      <c r="M838" s="4"/>
      <c r="N838" s="4"/>
      <c r="O838" s="4"/>
      <c r="P838" s="4"/>
    </row>
    <row r="839">
      <c r="A839" s="4"/>
      <c r="B839" s="4"/>
      <c r="C839" s="4"/>
      <c r="D839" s="4"/>
      <c r="E839" s="4"/>
      <c r="F839" s="4"/>
      <c r="G839" s="4"/>
      <c r="H839" s="4"/>
      <c r="I839" s="4"/>
      <c r="J839" s="4"/>
      <c r="K839" s="4"/>
      <c r="L839" s="4"/>
      <c r="M839" s="4"/>
      <c r="N839" s="4"/>
      <c r="O839" s="4"/>
      <c r="P839" s="4"/>
    </row>
    <row r="840">
      <c r="A840" s="4"/>
      <c r="B840" s="4"/>
      <c r="C840" s="4"/>
      <c r="D840" s="4"/>
      <c r="E840" s="4"/>
      <c r="F840" s="4"/>
      <c r="G840" s="4"/>
      <c r="H840" s="4"/>
      <c r="I840" s="4"/>
      <c r="J840" s="4"/>
      <c r="K840" s="4"/>
      <c r="L840" s="4"/>
      <c r="M840" s="4"/>
      <c r="N840" s="4"/>
      <c r="O840" s="4"/>
      <c r="P840" s="4"/>
    </row>
    <row r="841">
      <c r="A841" s="4"/>
      <c r="B841" s="4"/>
      <c r="C841" s="4"/>
      <c r="D841" s="4"/>
      <c r="E841" s="4"/>
      <c r="F841" s="4"/>
      <c r="G841" s="4"/>
      <c r="H841" s="4"/>
      <c r="I841" s="4"/>
      <c r="J841" s="4"/>
      <c r="K841" s="4"/>
      <c r="L841" s="4"/>
      <c r="M841" s="4"/>
      <c r="N841" s="4"/>
      <c r="O841" s="4"/>
      <c r="P841" s="4"/>
    </row>
    <row r="842">
      <c r="A842" s="4"/>
      <c r="B842" s="4"/>
      <c r="C842" s="4"/>
      <c r="D842" s="4"/>
      <c r="E842" s="4"/>
      <c r="F842" s="4"/>
      <c r="G842" s="4"/>
      <c r="H842" s="4"/>
      <c r="I842" s="4"/>
      <c r="J842" s="4"/>
      <c r="K842" s="4"/>
      <c r="L842" s="4"/>
      <c r="M842" s="4"/>
      <c r="N842" s="4"/>
      <c r="O842" s="4"/>
      <c r="P842" s="4"/>
    </row>
    <row r="843">
      <c r="A843" s="4"/>
      <c r="B843" s="4"/>
      <c r="C843" s="4"/>
      <c r="D843" s="4"/>
      <c r="E843" s="4"/>
      <c r="F843" s="4"/>
      <c r="G843" s="4"/>
      <c r="H843" s="4"/>
      <c r="I843" s="4"/>
      <c r="J843" s="4"/>
      <c r="K843" s="4"/>
      <c r="L843" s="4"/>
      <c r="M843" s="4"/>
      <c r="N843" s="4"/>
      <c r="O843" s="4"/>
      <c r="P843" s="4"/>
    </row>
    <row r="844">
      <c r="A844" s="4"/>
      <c r="B844" s="4"/>
      <c r="C844" s="4"/>
      <c r="D844" s="4"/>
      <c r="E844" s="4"/>
      <c r="F844" s="4"/>
      <c r="G844" s="4"/>
      <c r="H844" s="4"/>
      <c r="I844" s="4"/>
      <c r="J844" s="4"/>
      <c r="K844" s="4"/>
      <c r="L844" s="4"/>
      <c r="M844" s="4"/>
      <c r="N844" s="4"/>
      <c r="O844" s="4"/>
      <c r="P844" s="4"/>
    </row>
    <row r="845">
      <c r="A845" s="4"/>
      <c r="B845" s="4"/>
      <c r="C845" s="4"/>
      <c r="D845" s="4"/>
      <c r="E845" s="4"/>
      <c r="F845" s="4"/>
      <c r="G845" s="4"/>
      <c r="H845" s="4"/>
      <c r="I845" s="4"/>
      <c r="J845" s="4"/>
      <c r="K845" s="4"/>
      <c r="L845" s="4"/>
      <c r="M845" s="4"/>
      <c r="N845" s="4"/>
      <c r="O845" s="4"/>
      <c r="P845" s="4"/>
    </row>
    <row r="846">
      <c r="A846" s="4"/>
      <c r="B846" s="4"/>
      <c r="C846" s="4"/>
      <c r="D846" s="4"/>
      <c r="E846" s="4"/>
      <c r="F846" s="4"/>
      <c r="G846" s="4"/>
      <c r="H846" s="4"/>
      <c r="I846" s="4"/>
      <c r="J846" s="4"/>
      <c r="K846" s="4"/>
      <c r="L846" s="4"/>
      <c r="M846" s="4"/>
      <c r="N846" s="4"/>
      <c r="O846" s="4"/>
      <c r="P846" s="4"/>
    </row>
    <row r="847">
      <c r="A847" s="4"/>
      <c r="B847" s="4"/>
      <c r="C847" s="4"/>
      <c r="D847" s="4"/>
      <c r="E847" s="4"/>
      <c r="F847" s="4"/>
      <c r="G847" s="4"/>
      <c r="H847" s="4"/>
      <c r="I847" s="4"/>
      <c r="J847" s="4"/>
      <c r="K847" s="4"/>
      <c r="L847" s="4"/>
      <c r="M847" s="4"/>
      <c r="N847" s="4"/>
      <c r="O847" s="4"/>
      <c r="P847" s="4"/>
    </row>
    <row r="848">
      <c r="A848" s="4"/>
      <c r="B848" s="4"/>
      <c r="C848" s="4"/>
      <c r="D848" s="4"/>
      <c r="E848" s="4"/>
      <c r="F848" s="4"/>
      <c r="G848" s="4"/>
      <c r="H848" s="4"/>
      <c r="I848" s="4"/>
      <c r="J848" s="4"/>
      <c r="K848" s="4"/>
      <c r="L848" s="4"/>
      <c r="M848" s="4"/>
      <c r="N848" s="4"/>
      <c r="O848" s="4"/>
      <c r="P848" s="4"/>
    </row>
    <row r="849">
      <c r="A849" s="4"/>
      <c r="B849" s="4"/>
      <c r="C849" s="4"/>
      <c r="D849" s="4"/>
      <c r="E849" s="4"/>
      <c r="F849" s="4"/>
      <c r="G849" s="4"/>
      <c r="H849" s="4"/>
      <c r="I849" s="4"/>
      <c r="J849" s="4"/>
      <c r="K849" s="4"/>
      <c r="L849" s="4"/>
      <c r="M849" s="4"/>
      <c r="N849" s="4"/>
      <c r="O849" s="4"/>
      <c r="P849" s="4"/>
    </row>
    <row r="850">
      <c r="A850" s="4"/>
      <c r="B850" s="4"/>
      <c r="C850" s="4"/>
      <c r="D850" s="4"/>
      <c r="E850" s="4"/>
      <c r="F850" s="4"/>
      <c r="G850" s="4"/>
      <c r="H850" s="4"/>
      <c r="I850" s="4"/>
      <c r="J850" s="4"/>
      <c r="K850" s="4"/>
      <c r="L850" s="4"/>
      <c r="M850" s="4"/>
      <c r="N850" s="4"/>
      <c r="O850" s="4"/>
      <c r="P850" s="4"/>
    </row>
    <row r="851">
      <c r="A851" s="4"/>
      <c r="B851" s="4"/>
      <c r="C851" s="4"/>
      <c r="D851" s="4"/>
      <c r="E851" s="4"/>
      <c r="F851" s="4"/>
      <c r="G851" s="4"/>
      <c r="H851" s="4"/>
      <c r="I851" s="4"/>
      <c r="J851" s="4"/>
      <c r="K851" s="4"/>
      <c r="L851" s="4"/>
      <c r="M851" s="4"/>
      <c r="N851" s="4"/>
      <c r="O851" s="4"/>
      <c r="P851" s="4"/>
    </row>
    <row r="852">
      <c r="A852" s="4"/>
      <c r="B852" s="4"/>
      <c r="C852" s="4"/>
      <c r="D852" s="4"/>
      <c r="E852" s="4"/>
      <c r="F852" s="4"/>
      <c r="G852" s="4"/>
      <c r="H852" s="4"/>
      <c r="I852" s="4"/>
      <c r="J852" s="4"/>
      <c r="K852" s="4"/>
      <c r="L852" s="4"/>
      <c r="M852" s="4"/>
      <c r="N852" s="4"/>
      <c r="O852" s="4"/>
      <c r="P852" s="4"/>
    </row>
    <row r="853">
      <c r="A853" s="4"/>
      <c r="B853" s="4"/>
      <c r="C853" s="4"/>
      <c r="D853" s="4"/>
      <c r="E853" s="4"/>
      <c r="F853" s="4"/>
      <c r="G853" s="4"/>
      <c r="H853" s="4"/>
      <c r="I853" s="4"/>
      <c r="J853" s="4"/>
      <c r="K853" s="4"/>
      <c r="L853" s="4"/>
      <c r="M853" s="4"/>
      <c r="N853" s="4"/>
      <c r="O853" s="4"/>
      <c r="P853" s="4"/>
    </row>
    <row r="854">
      <c r="A854" s="4"/>
      <c r="B854" s="4"/>
      <c r="C854" s="4"/>
      <c r="D854" s="4"/>
      <c r="E854" s="4"/>
      <c r="F854" s="4"/>
      <c r="G854" s="4"/>
      <c r="H854" s="4"/>
      <c r="I854" s="4"/>
      <c r="J854" s="4"/>
      <c r="K854" s="4"/>
      <c r="L854" s="4"/>
      <c r="M854" s="4"/>
      <c r="N854" s="4"/>
      <c r="O854" s="4"/>
      <c r="P854" s="4"/>
    </row>
    <row r="855">
      <c r="A855" s="4"/>
      <c r="B855" s="4"/>
      <c r="C855" s="4"/>
      <c r="D855" s="4"/>
      <c r="E855" s="4"/>
      <c r="F855" s="4"/>
      <c r="G855" s="4"/>
      <c r="H855" s="4"/>
      <c r="I855" s="4"/>
      <c r="J855" s="4"/>
      <c r="K855" s="4"/>
      <c r="L855" s="4"/>
      <c r="M855" s="4"/>
      <c r="N855" s="4"/>
      <c r="O855" s="4"/>
      <c r="P855" s="4"/>
    </row>
    <row r="856">
      <c r="A856" s="4"/>
      <c r="B856" s="4"/>
      <c r="C856" s="4"/>
      <c r="D856" s="4"/>
      <c r="E856" s="4"/>
      <c r="F856" s="4"/>
      <c r="G856" s="4"/>
      <c r="H856" s="4"/>
      <c r="I856" s="4"/>
      <c r="J856" s="4"/>
      <c r="K856" s="4"/>
      <c r="L856" s="4"/>
      <c r="M856" s="4"/>
      <c r="N856" s="4"/>
      <c r="O856" s="4"/>
      <c r="P856" s="4"/>
    </row>
    <row r="857">
      <c r="A857" s="4"/>
      <c r="B857" s="4"/>
      <c r="C857" s="4"/>
      <c r="D857" s="4"/>
      <c r="E857" s="4"/>
      <c r="F857" s="4"/>
      <c r="G857" s="4"/>
      <c r="H857" s="4"/>
      <c r="I857" s="4"/>
      <c r="J857" s="4"/>
      <c r="K857" s="4"/>
      <c r="L857" s="4"/>
      <c r="M857" s="4"/>
      <c r="N857" s="4"/>
      <c r="O857" s="4"/>
      <c r="P857" s="4"/>
    </row>
    <row r="858">
      <c r="A858" s="4"/>
      <c r="B858" s="4"/>
      <c r="C858" s="4"/>
      <c r="D858" s="4"/>
      <c r="E858" s="4"/>
      <c r="F858" s="4"/>
      <c r="G858" s="4"/>
      <c r="H858" s="4"/>
      <c r="I858" s="4"/>
      <c r="J858" s="4"/>
      <c r="K858" s="4"/>
      <c r="L858" s="4"/>
      <c r="M858" s="4"/>
      <c r="N858" s="4"/>
      <c r="O858" s="4"/>
      <c r="P858" s="4"/>
    </row>
    <row r="859">
      <c r="A859" s="4"/>
      <c r="B859" s="4"/>
      <c r="C859" s="4"/>
      <c r="D859" s="4"/>
      <c r="E859" s="4"/>
      <c r="F859" s="4"/>
      <c r="G859" s="4"/>
      <c r="H859" s="4"/>
      <c r="I859" s="4"/>
      <c r="J859" s="4"/>
      <c r="K859" s="4"/>
      <c r="L859" s="4"/>
      <c r="M859" s="4"/>
      <c r="N859" s="4"/>
      <c r="O859" s="4"/>
      <c r="P859" s="4"/>
    </row>
    <row r="860">
      <c r="A860" s="4"/>
      <c r="B860" s="4"/>
      <c r="C860" s="4"/>
      <c r="D860" s="4"/>
      <c r="E860" s="4"/>
      <c r="F860" s="4"/>
      <c r="G860" s="4"/>
      <c r="H860" s="4"/>
      <c r="I860" s="4"/>
      <c r="J860" s="4"/>
      <c r="K860" s="4"/>
      <c r="L860" s="4"/>
      <c r="M860" s="4"/>
      <c r="N860" s="4"/>
      <c r="O860" s="4"/>
      <c r="P860" s="4"/>
    </row>
    <row r="861">
      <c r="A861" s="4"/>
      <c r="B861" s="4"/>
      <c r="C861" s="4"/>
      <c r="D861" s="4"/>
      <c r="E861" s="4"/>
      <c r="F861" s="4"/>
      <c r="G861" s="4"/>
      <c r="H861" s="4"/>
      <c r="I861" s="4"/>
      <c r="J861" s="4"/>
      <c r="K861" s="4"/>
      <c r="L861" s="4"/>
      <c r="M861" s="4"/>
      <c r="N861" s="4"/>
      <c r="O861" s="4"/>
      <c r="P861" s="4"/>
    </row>
    <row r="862">
      <c r="A862" s="4"/>
      <c r="B862" s="4"/>
      <c r="C862" s="4"/>
      <c r="D862" s="4"/>
      <c r="E862" s="4"/>
      <c r="F862" s="4"/>
      <c r="G862" s="4"/>
      <c r="H862" s="4"/>
      <c r="I862" s="4"/>
      <c r="J862" s="4"/>
      <c r="K862" s="4"/>
      <c r="L862" s="4"/>
      <c r="M862" s="4"/>
      <c r="N862" s="4"/>
      <c r="O862" s="4"/>
      <c r="P862" s="4"/>
    </row>
    <row r="863">
      <c r="A863" s="4"/>
      <c r="B863" s="4"/>
      <c r="C863" s="4"/>
      <c r="D863" s="4"/>
      <c r="E863" s="4"/>
      <c r="F863" s="4"/>
      <c r="G863" s="4"/>
      <c r="H863" s="4"/>
      <c r="I863" s="4"/>
      <c r="J863" s="4"/>
      <c r="K863" s="4"/>
      <c r="L863" s="4"/>
      <c r="M863" s="4"/>
      <c r="N863" s="4"/>
      <c r="O863" s="4"/>
      <c r="P863" s="4"/>
    </row>
    <row r="864">
      <c r="A864" s="4"/>
      <c r="B864" s="4"/>
      <c r="C864" s="4"/>
      <c r="D864" s="4"/>
      <c r="E864" s="4"/>
      <c r="F864" s="4"/>
      <c r="G864" s="4"/>
      <c r="H864" s="4"/>
      <c r="I864" s="4"/>
      <c r="J864" s="4"/>
      <c r="K864" s="4"/>
      <c r="L864" s="4"/>
      <c r="M864" s="4"/>
      <c r="N864" s="4"/>
      <c r="O864" s="4"/>
      <c r="P864" s="4"/>
    </row>
    <row r="865">
      <c r="A865" s="4"/>
      <c r="B865" s="4"/>
      <c r="C865" s="4"/>
      <c r="D865" s="4"/>
      <c r="E865" s="4"/>
      <c r="F865" s="4"/>
      <c r="G865" s="4"/>
      <c r="H865" s="4"/>
      <c r="I865" s="4"/>
      <c r="J865" s="4"/>
      <c r="K865" s="4"/>
      <c r="L865" s="4"/>
      <c r="M865" s="4"/>
      <c r="N865" s="4"/>
      <c r="O865" s="4"/>
      <c r="P865" s="4"/>
    </row>
    <row r="866">
      <c r="A866" s="4"/>
      <c r="B866" s="4"/>
      <c r="C866" s="4"/>
      <c r="D866" s="4"/>
      <c r="E866" s="4"/>
      <c r="F866" s="4"/>
      <c r="G866" s="4"/>
      <c r="H866" s="4"/>
      <c r="I866" s="4"/>
      <c r="J866" s="4"/>
      <c r="K866" s="4"/>
      <c r="L866" s="4"/>
      <c r="M866" s="4"/>
      <c r="N866" s="4"/>
      <c r="O866" s="4"/>
      <c r="P866" s="4"/>
    </row>
    <row r="867">
      <c r="A867" s="4"/>
      <c r="B867" s="4"/>
      <c r="C867" s="4"/>
      <c r="D867" s="4"/>
      <c r="E867" s="4"/>
      <c r="F867" s="4"/>
      <c r="G867" s="4"/>
      <c r="H867" s="4"/>
      <c r="I867" s="4"/>
      <c r="J867" s="4"/>
      <c r="K867" s="4"/>
      <c r="L867" s="4"/>
      <c r="M867" s="4"/>
      <c r="N867" s="4"/>
      <c r="O867" s="4"/>
      <c r="P867" s="4"/>
    </row>
    <row r="868">
      <c r="A868" s="4"/>
      <c r="B868" s="4"/>
      <c r="C868" s="4"/>
      <c r="D868" s="4"/>
      <c r="E868" s="4"/>
      <c r="F868" s="4"/>
      <c r="G868" s="4"/>
      <c r="H868" s="4"/>
      <c r="I868" s="4"/>
      <c r="J868" s="4"/>
      <c r="K868" s="4"/>
      <c r="L868" s="4"/>
      <c r="M868" s="4"/>
      <c r="N868" s="4"/>
      <c r="O868" s="4"/>
      <c r="P868" s="4"/>
    </row>
    <row r="869">
      <c r="A869" s="4"/>
      <c r="B869" s="4"/>
      <c r="C869" s="4"/>
      <c r="D869" s="4"/>
      <c r="E869" s="4"/>
      <c r="F869" s="4"/>
      <c r="G869" s="4"/>
      <c r="H869" s="4"/>
      <c r="I869" s="4"/>
      <c r="J869" s="4"/>
      <c r="K869" s="4"/>
      <c r="L869" s="4"/>
      <c r="M869" s="4"/>
      <c r="N869" s="4"/>
      <c r="O869" s="4"/>
      <c r="P869" s="4"/>
    </row>
    <row r="870">
      <c r="A870" s="4"/>
      <c r="B870" s="4"/>
      <c r="C870" s="4"/>
      <c r="D870" s="4"/>
      <c r="E870" s="4"/>
      <c r="F870" s="4"/>
      <c r="G870" s="4"/>
      <c r="H870" s="4"/>
      <c r="I870" s="4"/>
      <c r="J870" s="4"/>
      <c r="K870" s="4"/>
      <c r="L870" s="4"/>
      <c r="M870" s="4"/>
      <c r="N870" s="4"/>
      <c r="O870" s="4"/>
      <c r="P870" s="4"/>
    </row>
    <row r="871">
      <c r="A871" s="4"/>
      <c r="B871" s="4"/>
      <c r="C871" s="4"/>
      <c r="D871" s="4"/>
      <c r="E871" s="4"/>
      <c r="F871" s="4"/>
      <c r="G871" s="4"/>
      <c r="H871" s="4"/>
      <c r="I871" s="4"/>
      <c r="J871" s="4"/>
      <c r="K871" s="4"/>
      <c r="L871" s="4"/>
      <c r="M871" s="4"/>
      <c r="N871" s="4"/>
      <c r="O871" s="4"/>
      <c r="P871" s="4"/>
    </row>
    <row r="872">
      <c r="A872" s="4"/>
      <c r="B872" s="4"/>
      <c r="C872" s="4"/>
      <c r="D872" s="4"/>
      <c r="E872" s="4"/>
      <c r="F872" s="4"/>
      <c r="G872" s="4"/>
      <c r="H872" s="4"/>
      <c r="I872" s="4"/>
      <c r="J872" s="4"/>
      <c r="K872" s="4"/>
      <c r="L872" s="4"/>
      <c r="M872" s="4"/>
      <c r="N872" s="4"/>
      <c r="O872" s="4"/>
      <c r="P872" s="4"/>
    </row>
    <row r="873">
      <c r="A873" s="4"/>
      <c r="B873" s="4"/>
      <c r="C873" s="4"/>
      <c r="D873" s="4"/>
      <c r="E873" s="4"/>
      <c r="F873" s="4"/>
      <c r="G873" s="4"/>
      <c r="H873" s="4"/>
      <c r="I873" s="4"/>
      <c r="J873" s="4"/>
      <c r="K873" s="4"/>
      <c r="L873" s="4"/>
      <c r="M873" s="4"/>
      <c r="N873" s="4"/>
      <c r="O873" s="4"/>
      <c r="P873" s="4"/>
    </row>
    <row r="874">
      <c r="A874" s="4"/>
      <c r="B874" s="4"/>
      <c r="C874" s="4"/>
      <c r="D874" s="4"/>
      <c r="E874" s="4"/>
      <c r="F874" s="4"/>
      <c r="G874" s="4"/>
      <c r="H874" s="4"/>
      <c r="I874" s="4"/>
      <c r="J874" s="4"/>
      <c r="K874" s="4"/>
      <c r="L874" s="4"/>
      <c r="M874" s="4"/>
      <c r="N874" s="4"/>
      <c r="O874" s="4"/>
      <c r="P874" s="4"/>
    </row>
    <row r="875">
      <c r="A875" s="4"/>
      <c r="B875" s="4"/>
      <c r="C875" s="4"/>
      <c r="D875" s="4"/>
      <c r="E875" s="4"/>
      <c r="F875" s="4"/>
      <c r="G875" s="4"/>
      <c r="H875" s="4"/>
      <c r="I875" s="4"/>
      <c r="J875" s="4"/>
      <c r="K875" s="4"/>
      <c r="L875" s="4"/>
      <c r="M875" s="4"/>
      <c r="N875" s="4"/>
      <c r="O875" s="4"/>
      <c r="P875" s="4"/>
    </row>
    <row r="876">
      <c r="A876" s="4"/>
      <c r="B876" s="4"/>
      <c r="C876" s="4"/>
      <c r="D876" s="4"/>
      <c r="E876" s="4"/>
      <c r="F876" s="4"/>
      <c r="G876" s="4"/>
      <c r="H876" s="4"/>
      <c r="I876" s="4"/>
      <c r="J876" s="4"/>
      <c r="K876" s="4"/>
      <c r="L876" s="4"/>
      <c r="M876" s="4"/>
      <c r="N876" s="4"/>
      <c r="O876" s="4"/>
      <c r="P876" s="4"/>
    </row>
    <row r="877">
      <c r="A877" s="4"/>
      <c r="B877" s="4"/>
      <c r="C877" s="4"/>
      <c r="D877" s="4"/>
      <c r="E877" s="4"/>
      <c r="F877" s="4"/>
      <c r="G877" s="4"/>
      <c r="H877" s="4"/>
      <c r="I877" s="4"/>
      <c r="J877" s="4"/>
      <c r="K877" s="4"/>
      <c r="L877" s="4"/>
      <c r="M877" s="4"/>
      <c r="N877" s="4"/>
      <c r="O877" s="4"/>
      <c r="P877" s="4"/>
    </row>
    <row r="878">
      <c r="A878" s="4"/>
      <c r="B878" s="4"/>
      <c r="C878" s="4"/>
      <c r="D878" s="4"/>
      <c r="E878" s="4"/>
      <c r="F878" s="4"/>
      <c r="G878" s="4"/>
      <c r="H878" s="4"/>
      <c r="I878" s="4"/>
      <c r="J878" s="4"/>
      <c r="K878" s="4"/>
      <c r="L878" s="4"/>
      <c r="M878" s="4"/>
      <c r="N878" s="4"/>
      <c r="O878" s="4"/>
      <c r="P878" s="4"/>
    </row>
    <row r="879">
      <c r="A879" s="4"/>
      <c r="B879" s="4"/>
      <c r="C879" s="4"/>
      <c r="D879" s="4"/>
      <c r="E879" s="4"/>
      <c r="F879" s="4"/>
      <c r="G879" s="4"/>
      <c r="H879" s="4"/>
      <c r="I879" s="4"/>
      <c r="J879" s="4"/>
      <c r="K879" s="4"/>
      <c r="L879" s="4"/>
      <c r="M879" s="4"/>
      <c r="N879" s="4"/>
      <c r="O879" s="4"/>
      <c r="P879" s="4"/>
    </row>
    <row r="880">
      <c r="A880" s="4"/>
      <c r="B880" s="4"/>
      <c r="C880" s="4"/>
      <c r="D880" s="4"/>
      <c r="E880" s="4"/>
      <c r="F880" s="4"/>
      <c r="G880" s="4"/>
      <c r="H880" s="4"/>
      <c r="I880" s="4"/>
      <c r="J880" s="4"/>
      <c r="K880" s="4"/>
      <c r="L880" s="4"/>
      <c r="M880" s="4"/>
      <c r="N880" s="4"/>
      <c r="O880" s="4"/>
      <c r="P880" s="4"/>
    </row>
    <row r="881">
      <c r="A881" s="4"/>
      <c r="B881" s="4"/>
      <c r="C881" s="4"/>
      <c r="D881" s="4"/>
      <c r="E881" s="4"/>
      <c r="F881" s="4"/>
      <c r="G881" s="4"/>
      <c r="H881" s="4"/>
      <c r="I881" s="4"/>
      <c r="J881" s="4"/>
      <c r="K881" s="4"/>
      <c r="L881" s="4"/>
      <c r="M881" s="4"/>
      <c r="N881" s="4"/>
      <c r="O881" s="4"/>
      <c r="P881" s="4"/>
    </row>
    <row r="882">
      <c r="A882" s="4"/>
      <c r="B882" s="4"/>
      <c r="C882" s="4"/>
      <c r="D882" s="4"/>
      <c r="E882" s="4"/>
      <c r="F882" s="4"/>
      <c r="G882" s="4"/>
      <c r="H882" s="4"/>
      <c r="I882" s="4"/>
      <c r="J882" s="4"/>
      <c r="K882" s="4"/>
      <c r="L882" s="4"/>
      <c r="M882" s="4"/>
      <c r="N882" s="4"/>
      <c r="O882" s="4"/>
      <c r="P882" s="4"/>
    </row>
    <row r="883">
      <c r="A883" s="4"/>
      <c r="B883" s="4"/>
      <c r="C883" s="4"/>
      <c r="D883" s="4"/>
      <c r="E883" s="4"/>
      <c r="F883" s="4"/>
      <c r="G883" s="4"/>
      <c r="H883" s="4"/>
      <c r="I883" s="4"/>
      <c r="J883" s="4"/>
      <c r="K883" s="4"/>
      <c r="L883" s="4"/>
      <c r="M883" s="4"/>
      <c r="N883" s="4"/>
      <c r="O883" s="4"/>
      <c r="P883" s="4"/>
    </row>
    <row r="884">
      <c r="A884" s="4"/>
      <c r="B884" s="4"/>
      <c r="C884" s="4"/>
      <c r="D884" s="4"/>
      <c r="E884" s="4"/>
      <c r="F884" s="4"/>
      <c r="G884" s="4"/>
      <c r="H884" s="4"/>
      <c r="I884" s="4"/>
      <c r="J884" s="4"/>
      <c r="K884" s="4"/>
      <c r="L884" s="4"/>
      <c r="M884" s="4"/>
      <c r="N884" s="4"/>
      <c r="O884" s="4"/>
      <c r="P884" s="4"/>
    </row>
    <row r="885">
      <c r="A885" s="4"/>
      <c r="B885" s="4"/>
      <c r="C885" s="4"/>
      <c r="D885" s="4"/>
      <c r="E885" s="4"/>
      <c r="F885" s="4"/>
      <c r="G885" s="4"/>
      <c r="H885" s="4"/>
      <c r="I885" s="4"/>
      <c r="J885" s="4"/>
      <c r="K885" s="4"/>
      <c r="L885" s="4"/>
      <c r="M885" s="4"/>
      <c r="N885" s="4"/>
      <c r="O885" s="4"/>
      <c r="P885" s="4"/>
    </row>
    <row r="886">
      <c r="A886" s="4"/>
      <c r="B886" s="4"/>
      <c r="C886" s="4"/>
      <c r="D886" s="4"/>
      <c r="E886" s="4"/>
      <c r="F886" s="4"/>
      <c r="G886" s="4"/>
      <c r="H886" s="4"/>
      <c r="I886" s="4"/>
      <c r="J886" s="4"/>
      <c r="K886" s="4"/>
      <c r="L886" s="4"/>
      <c r="M886" s="4"/>
      <c r="N886" s="4"/>
      <c r="O886" s="4"/>
      <c r="P886" s="4"/>
    </row>
    <row r="887">
      <c r="A887" s="4"/>
      <c r="B887" s="4"/>
      <c r="C887" s="4"/>
      <c r="D887" s="4"/>
      <c r="E887" s="4"/>
      <c r="F887" s="4"/>
      <c r="G887" s="4"/>
      <c r="H887" s="4"/>
      <c r="I887" s="4"/>
      <c r="J887" s="4"/>
      <c r="K887" s="4"/>
      <c r="L887" s="4"/>
      <c r="M887" s="4"/>
      <c r="N887" s="4"/>
      <c r="O887" s="4"/>
      <c r="P887" s="4"/>
    </row>
    <row r="888">
      <c r="A888" s="4"/>
      <c r="B888" s="4"/>
      <c r="C888" s="4"/>
      <c r="D888" s="4"/>
      <c r="E888" s="4"/>
      <c r="F888" s="4"/>
      <c r="G888" s="4"/>
      <c r="H888" s="4"/>
      <c r="I888" s="4"/>
      <c r="J888" s="4"/>
      <c r="K888" s="4"/>
      <c r="L888" s="4"/>
      <c r="M888" s="4"/>
      <c r="N888" s="4"/>
      <c r="O888" s="4"/>
      <c r="P888" s="4"/>
    </row>
    <row r="889">
      <c r="A889" s="4"/>
      <c r="B889" s="4"/>
      <c r="C889" s="4"/>
      <c r="D889" s="4"/>
      <c r="E889" s="4"/>
      <c r="F889" s="4"/>
      <c r="G889" s="4"/>
      <c r="H889" s="4"/>
      <c r="I889" s="4"/>
      <c r="J889" s="4"/>
      <c r="K889" s="4"/>
      <c r="L889" s="4"/>
      <c r="M889" s="4"/>
      <c r="N889" s="4"/>
      <c r="O889" s="4"/>
      <c r="P889" s="4"/>
    </row>
    <row r="890">
      <c r="A890" s="4"/>
      <c r="B890" s="4"/>
      <c r="C890" s="4"/>
      <c r="D890" s="4"/>
      <c r="E890" s="4"/>
      <c r="F890" s="4"/>
      <c r="G890" s="4"/>
      <c r="H890" s="4"/>
      <c r="I890" s="4"/>
      <c r="J890" s="4"/>
      <c r="K890" s="4"/>
      <c r="L890" s="4"/>
      <c r="M890" s="4"/>
      <c r="N890" s="4"/>
      <c r="O890" s="4"/>
      <c r="P890" s="4"/>
    </row>
    <row r="891">
      <c r="A891" s="4"/>
      <c r="B891" s="4"/>
      <c r="C891" s="4"/>
      <c r="D891" s="4"/>
      <c r="E891" s="4"/>
      <c r="F891" s="4"/>
      <c r="G891" s="4"/>
      <c r="H891" s="4"/>
      <c r="I891" s="4"/>
      <c r="J891" s="4"/>
      <c r="K891" s="4"/>
      <c r="L891" s="4"/>
      <c r="M891" s="4"/>
      <c r="N891" s="4"/>
      <c r="O891" s="4"/>
      <c r="P891" s="4"/>
    </row>
    <row r="892">
      <c r="A892" s="4"/>
      <c r="B892" s="4"/>
      <c r="C892" s="4"/>
      <c r="D892" s="4"/>
      <c r="E892" s="4"/>
      <c r="F892" s="4"/>
      <c r="G892" s="4"/>
      <c r="H892" s="4"/>
      <c r="I892" s="4"/>
      <c r="J892" s="4"/>
      <c r="K892" s="4"/>
      <c r="L892" s="4"/>
      <c r="M892" s="4"/>
      <c r="N892" s="4"/>
      <c r="O892" s="4"/>
      <c r="P892" s="4"/>
    </row>
    <row r="893">
      <c r="A893" s="4"/>
      <c r="B893" s="4"/>
      <c r="C893" s="4"/>
      <c r="D893" s="4"/>
      <c r="E893" s="4"/>
      <c r="F893" s="4"/>
      <c r="G893" s="4"/>
      <c r="H893" s="4"/>
      <c r="I893" s="4"/>
      <c r="J893" s="4"/>
      <c r="K893" s="4"/>
      <c r="L893" s="4"/>
      <c r="M893" s="4"/>
      <c r="N893" s="4"/>
      <c r="O893" s="4"/>
      <c r="P893" s="4"/>
    </row>
    <row r="894">
      <c r="A894" s="4"/>
      <c r="B894" s="4"/>
      <c r="C894" s="4"/>
      <c r="D894" s="4"/>
      <c r="E894" s="4"/>
      <c r="F894" s="4"/>
      <c r="G894" s="4"/>
      <c r="H894" s="4"/>
      <c r="I894" s="4"/>
      <c r="J894" s="4"/>
      <c r="K894" s="4"/>
      <c r="L894" s="4"/>
      <c r="M894" s="4"/>
      <c r="N894" s="4"/>
      <c r="O894" s="4"/>
      <c r="P894" s="4"/>
    </row>
    <row r="895">
      <c r="A895" s="4"/>
      <c r="B895" s="4"/>
      <c r="C895" s="4"/>
      <c r="D895" s="4"/>
      <c r="E895" s="4"/>
      <c r="F895" s="4"/>
      <c r="G895" s="4"/>
      <c r="H895" s="4"/>
      <c r="I895" s="4"/>
      <c r="J895" s="4"/>
      <c r="K895" s="4"/>
      <c r="L895" s="4"/>
      <c r="M895" s="4"/>
      <c r="N895" s="4"/>
      <c r="O895" s="4"/>
      <c r="P895" s="4"/>
    </row>
    <row r="896">
      <c r="A896" s="4"/>
      <c r="B896" s="4"/>
      <c r="C896" s="4"/>
      <c r="D896" s="4"/>
      <c r="E896" s="4"/>
      <c r="F896" s="4"/>
      <c r="G896" s="4"/>
      <c r="H896" s="4"/>
      <c r="I896" s="4"/>
      <c r="J896" s="4"/>
      <c r="K896" s="4"/>
      <c r="L896" s="4"/>
      <c r="M896" s="4"/>
      <c r="N896" s="4"/>
      <c r="O896" s="4"/>
      <c r="P896" s="4"/>
    </row>
    <row r="897">
      <c r="A897" s="4"/>
      <c r="B897" s="4"/>
      <c r="C897" s="4"/>
      <c r="D897" s="4"/>
      <c r="E897" s="4"/>
      <c r="F897" s="4"/>
      <c r="G897" s="4"/>
      <c r="H897" s="4"/>
      <c r="I897" s="4"/>
      <c r="J897" s="4"/>
      <c r="K897" s="4"/>
      <c r="L897" s="4"/>
      <c r="M897" s="4"/>
      <c r="N897" s="4"/>
      <c r="O897" s="4"/>
      <c r="P897" s="4"/>
    </row>
    <row r="898">
      <c r="A898" s="4"/>
      <c r="B898" s="4"/>
      <c r="C898" s="4"/>
      <c r="D898" s="4"/>
      <c r="E898" s="4"/>
      <c r="F898" s="4"/>
      <c r="G898" s="4"/>
      <c r="H898" s="4"/>
      <c r="I898" s="4"/>
      <c r="J898" s="4"/>
      <c r="K898" s="4"/>
      <c r="L898" s="4"/>
      <c r="M898" s="4"/>
      <c r="N898" s="4"/>
      <c r="O898" s="4"/>
      <c r="P898" s="4"/>
    </row>
    <row r="899">
      <c r="A899" s="4"/>
      <c r="B899" s="4"/>
      <c r="C899" s="4"/>
      <c r="D899" s="4"/>
      <c r="E899" s="4"/>
      <c r="F899" s="4"/>
      <c r="G899" s="4"/>
      <c r="H899" s="4"/>
      <c r="I899" s="4"/>
      <c r="J899" s="4"/>
      <c r="K899" s="4"/>
      <c r="L899" s="4"/>
      <c r="M899" s="4"/>
      <c r="N899" s="4"/>
      <c r="O899" s="4"/>
      <c r="P899" s="4"/>
    </row>
    <row r="900">
      <c r="A900" s="4"/>
      <c r="B900" s="4"/>
      <c r="C900" s="4"/>
      <c r="D900" s="4"/>
      <c r="E900" s="4"/>
      <c r="F900" s="4"/>
      <c r="G900" s="4"/>
      <c r="H900" s="4"/>
      <c r="I900" s="4"/>
      <c r="J900" s="4"/>
      <c r="K900" s="4"/>
      <c r="L900" s="4"/>
      <c r="M900" s="4"/>
      <c r="N900" s="4"/>
      <c r="O900" s="4"/>
      <c r="P900" s="4"/>
    </row>
    <row r="901">
      <c r="A901" s="4"/>
      <c r="B901" s="4"/>
      <c r="C901" s="4"/>
      <c r="D901" s="4"/>
      <c r="E901" s="4"/>
      <c r="F901" s="4"/>
      <c r="G901" s="4"/>
      <c r="H901" s="4"/>
      <c r="I901" s="4"/>
      <c r="J901" s="4"/>
      <c r="K901" s="4"/>
      <c r="L901" s="4"/>
      <c r="M901" s="4"/>
      <c r="N901" s="4"/>
      <c r="O901" s="4"/>
      <c r="P901" s="4"/>
    </row>
    <row r="902">
      <c r="A902" s="4"/>
      <c r="B902" s="4"/>
      <c r="C902" s="4"/>
      <c r="D902" s="4"/>
      <c r="E902" s="4"/>
      <c r="F902" s="4"/>
      <c r="G902" s="4"/>
      <c r="H902" s="4"/>
      <c r="I902" s="4"/>
      <c r="J902" s="4"/>
      <c r="K902" s="4"/>
      <c r="L902" s="4"/>
      <c r="M902" s="4"/>
      <c r="N902" s="4"/>
      <c r="O902" s="4"/>
      <c r="P902" s="4"/>
    </row>
    <row r="903">
      <c r="A903" s="4"/>
      <c r="B903" s="4"/>
      <c r="C903" s="4"/>
      <c r="D903" s="4"/>
      <c r="E903" s="4"/>
      <c r="F903" s="4"/>
      <c r="G903" s="4"/>
      <c r="H903" s="4"/>
      <c r="I903" s="4"/>
      <c r="J903" s="4"/>
      <c r="K903" s="4"/>
      <c r="L903" s="4"/>
      <c r="M903" s="4"/>
      <c r="N903" s="4"/>
      <c r="O903" s="4"/>
      <c r="P903" s="4"/>
    </row>
    <row r="904">
      <c r="A904" s="4"/>
      <c r="B904" s="4"/>
      <c r="C904" s="4"/>
      <c r="D904" s="4"/>
      <c r="E904" s="4"/>
      <c r="F904" s="4"/>
      <c r="G904" s="4"/>
      <c r="H904" s="4"/>
      <c r="I904" s="4"/>
      <c r="J904" s="4"/>
      <c r="K904" s="4"/>
      <c r="L904" s="4"/>
      <c r="M904" s="4"/>
      <c r="N904" s="4"/>
      <c r="O904" s="4"/>
      <c r="P904" s="4"/>
    </row>
    <row r="905">
      <c r="A905" s="4"/>
      <c r="B905" s="4"/>
      <c r="C905" s="4"/>
      <c r="D905" s="4"/>
      <c r="E905" s="4"/>
      <c r="F905" s="4"/>
      <c r="G905" s="4"/>
      <c r="H905" s="4"/>
      <c r="I905" s="4"/>
      <c r="J905" s="4"/>
      <c r="K905" s="4"/>
      <c r="L905" s="4"/>
      <c r="M905" s="4"/>
      <c r="N905" s="4"/>
      <c r="O905" s="4"/>
      <c r="P905" s="4"/>
    </row>
    <row r="906">
      <c r="A906" s="4"/>
      <c r="B906" s="4"/>
      <c r="C906" s="4"/>
      <c r="D906" s="4"/>
      <c r="E906" s="4"/>
      <c r="F906" s="4"/>
      <c r="G906" s="4"/>
      <c r="H906" s="4"/>
      <c r="I906" s="4"/>
      <c r="J906" s="4"/>
      <c r="K906" s="4"/>
      <c r="L906" s="4"/>
      <c r="M906" s="4"/>
      <c r="N906" s="4"/>
      <c r="O906" s="4"/>
      <c r="P906" s="4"/>
    </row>
    <row r="907">
      <c r="A907" s="4"/>
      <c r="B907" s="4"/>
      <c r="C907" s="4"/>
      <c r="D907" s="4"/>
      <c r="E907" s="4"/>
      <c r="F907" s="4"/>
      <c r="G907" s="4"/>
      <c r="H907" s="4"/>
      <c r="I907" s="4"/>
      <c r="J907" s="4"/>
      <c r="K907" s="4"/>
      <c r="L907" s="4"/>
      <c r="M907" s="4"/>
      <c r="N907" s="4"/>
      <c r="O907" s="4"/>
      <c r="P907" s="4"/>
    </row>
    <row r="908">
      <c r="A908" s="4"/>
      <c r="B908" s="4"/>
      <c r="C908" s="4"/>
      <c r="D908" s="4"/>
      <c r="E908" s="4"/>
      <c r="F908" s="4"/>
      <c r="G908" s="4"/>
      <c r="H908" s="4"/>
      <c r="I908" s="4"/>
      <c r="J908" s="4"/>
      <c r="K908" s="4"/>
      <c r="L908" s="4"/>
      <c r="M908" s="4"/>
      <c r="N908" s="4"/>
      <c r="O908" s="4"/>
      <c r="P908" s="4"/>
    </row>
    <row r="909">
      <c r="A909" s="4"/>
      <c r="B909" s="4"/>
      <c r="C909" s="4"/>
      <c r="D909" s="4"/>
      <c r="E909" s="4"/>
      <c r="F909" s="4"/>
      <c r="G909" s="4"/>
      <c r="H909" s="4"/>
      <c r="I909" s="4"/>
      <c r="J909" s="4"/>
      <c r="K909" s="4"/>
      <c r="L909" s="4"/>
      <c r="M909" s="4"/>
      <c r="N909" s="4"/>
      <c r="O909" s="4"/>
      <c r="P909" s="4"/>
    </row>
    <row r="910">
      <c r="A910" s="4"/>
      <c r="B910" s="4"/>
      <c r="C910" s="4"/>
      <c r="D910" s="4"/>
      <c r="E910" s="4"/>
      <c r="F910" s="4"/>
      <c r="G910" s="4"/>
      <c r="H910" s="4"/>
      <c r="I910" s="4"/>
      <c r="J910" s="4"/>
      <c r="K910" s="4"/>
      <c r="L910" s="4"/>
      <c r="M910" s="4"/>
      <c r="N910" s="4"/>
      <c r="O910" s="4"/>
      <c r="P910" s="4"/>
    </row>
    <row r="911">
      <c r="A911" s="4"/>
      <c r="B911" s="4"/>
      <c r="C911" s="4"/>
      <c r="D911" s="4"/>
      <c r="E911" s="4"/>
      <c r="F911" s="4"/>
      <c r="G911" s="4"/>
      <c r="H911" s="4"/>
      <c r="I911" s="4"/>
      <c r="J911" s="4"/>
      <c r="K911" s="4"/>
      <c r="L911" s="4"/>
      <c r="M911" s="4"/>
      <c r="N911" s="4"/>
      <c r="O911" s="4"/>
      <c r="P911" s="4"/>
    </row>
    <row r="912">
      <c r="A912" s="4"/>
      <c r="B912" s="4"/>
      <c r="C912" s="4"/>
      <c r="D912" s="4"/>
      <c r="E912" s="4"/>
      <c r="F912" s="4"/>
      <c r="G912" s="4"/>
      <c r="H912" s="4"/>
      <c r="I912" s="4"/>
      <c r="J912" s="4"/>
      <c r="K912" s="4"/>
      <c r="L912" s="4"/>
      <c r="M912" s="4"/>
      <c r="N912" s="4"/>
      <c r="O912" s="4"/>
      <c r="P912" s="4"/>
    </row>
    <row r="913">
      <c r="A913" s="4"/>
      <c r="B913" s="4"/>
      <c r="C913" s="4"/>
      <c r="D913" s="4"/>
      <c r="E913" s="4"/>
      <c r="F913" s="4"/>
      <c r="G913" s="4"/>
      <c r="H913" s="4"/>
      <c r="I913" s="4"/>
      <c r="J913" s="4"/>
      <c r="K913" s="4"/>
      <c r="L913" s="4"/>
      <c r="M913" s="4"/>
      <c r="N913" s="4"/>
      <c r="O913" s="4"/>
      <c r="P913" s="4"/>
    </row>
    <row r="914">
      <c r="A914" s="4"/>
      <c r="B914" s="4"/>
      <c r="C914" s="4"/>
      <c r="D914" s="4"/>
      <c r="E914" s="4"/>
      <c r="F914" s="4"/>
      <c r="G914" s="4"/>
      <c r="H914" s="4"/>
      <c r="I914" s="4"/>
      <c r="J914" s="4"/>
      <c r="K914" s="4"/>
      <c r="L914" s="4"/>
      <c r="M914" s="4"/>
      <c r="N914" s="4"/>
      <c r="O914" s="4"/>
      <c r="P914" s="4"/>
    </row>
    <row r="915">
      <c r="A915" s="4"/>
      <c r="B915" s="4"/>
      <c r="C915" s="4"/>
      <c r="D915" s="4"/>
      <c r="E915" s="4"/>
      <c r="F915" s="4"/>
      <c r="G915" s="4"/>
      <c r="H915" s="4"/>
      <c r="I915" s="4"/>
      <c r="J915" s="4"/>
      <c r="K915" s="4"/>
      <c r="L915" s="4"/>
      <c r="M915" s="4"/>
      <c r="N915" s="4"/>
      <c r="O915" s="4"/>
      <c r="P915" s="4"/>
    </row>
    <row r="916">
      <c r="A916" s="4"/>
      <c r="B916" s="4"/>
      <c r="C916" s="4"/>
      <c r="D916" s="4"/>
      <c r="E916" s="4"/>
      <c r="F916" s="4"/>
      <c r="G916" s="4"/>
      <c r="H916" s="4"/>
      <c r="I916" s="4"/>
      <c r="J916" s="4"/>
      <c r="K916" s="4"/>
      <c r="L916" s="4"/>
      <c r="M916" s="4"/>
      <c r="N916" s="4"/>
      <c r="O916" s="4"/>
      <c r="P916" s="4"/>
    </row>
    <row r="917">
      <c r="A917" s="4"/>
      <c r="B917" s="4"/>
      <c r="C917" s="4"/>
      <c r="D917" s="4"/>
      <c r="E917" s="4"/>
      <c r="F917" s="4"/>
      <c r="G917" s="4"/>
      <c r="H917" s="4"/>
      <c r="I917" s="4"/>
      <c r="J917" s="4"/>
      <c r="K917" s="4"/>
      <c r="L917" s="4"/>
      <c r="M917" s="4"/>
      <c r="N917" s="4"/>
      <c r="O917" s="4"/>
      <c r="P917" s="4"/>
    </row>
    <row r="918">
      <c r="A918" s="4"/>
      <c r="B918" s="4"/>
      <c r="C918" s="4"/>
      <c r="D918" s="4"/>
      <c r="E918" s="4"/>
      <c r="F918" s="4"/>
      <c r="G918" s="4"/>
      <c r="H918" s="4"/>
      <c r="I918" s="4"/>
      <c r="J918" s="4"/>
      <c r="K918" s="4"/>
      <c r="L918" s="4"/>
      <c r="M918" s="4"/>
      <c r="N918" s="4"/>
      <c r="O918" s="4"/>
      <c r="P918" s="4"/>
    </row>
    <row r="919">
      <c r="A919" s="4"/>
      <c r="B919" s="4"/>
      <c r="C919" s="4"/>
      <c r="D919" s="4"/>
      <c r="E919" s="4"/>
      <c r="F919" s="4"/>
      <c r="G919" s="4"/>
      <c r="H919" s="4"/>
      <c r="I919" s="4"/>
      <c r="J919" s="4"/>
      <c r="K919" s="4"/>
      <c r="L919" s="4"/>
      <c r="M919" s="4"/>
      <c r="N919" s="4"/>
      <c r="O919" s="4"/>
      <c r="P919" s="4"/>
    </row>
    <row r="920">
      <c r="A920" s="4"/>
      <c r="B920" s="4"/>
      <c r="C920" s="4"/>
      <c r="D920" s="4"/>
      <c r="E920" s="4"/>
      <c r="F920" s="4"/>
      <c r="G920" s="4"/>
      <c r="H920" s="4"/>
      <c r="I920" s="4"/>
      <c r="J920" s="4"/>
      <c r="K920" s="4"/>
      <c r="L920" s="4"/>
      <c r="M920" s="4"/>
      <c r="N920" s="4"/>
      <c r="O920" s="4"/>
      <c r="P920" s="4"/>
    </row>
    <row r="921">
      <c r="A921" s="4"/>
      <c r="B921" s="4"/>
      <c r="C921" s="4"/>
      <c r="D921" s="4"/>
      <c r="E921" s="4"/>
      <c r="F921" s="4"/>
      <c r="G921" s="4"/>
      <c r="H921" s="4"/>
      <c r="I921" s="4"/>
      <c r="J921" s="4"/>
      <c r="K921" s="4"/>
      <c r="L921" s="4"/>
      <c r="M921" s="4"/>
      <c r="N921" s="4"/>
      <c r="O921" s="4"/>
      <c r="P921" s="4"/>
    </row>
    <row r="922">
      <c r="A922" s="4"/>
      <c r="B922" s="4"/>
      <c r="C922" s="4"/>
      <c r="D922" s="4"/>
      <c r="E922" s="4"/>
      <c r="F922" s="4"/>
      <c r="G922" s="4"/>
      <c r="H922" s="4"/>
      <c r="I922" s="4"/>
      <c r="J922" s="4"/>
      <c r="K922" s="4"/>
      <c r="L922" s="4"/>
      <c r="M922" s="4"/>
      <c r="N922" s="4"/>
      <c r="O922" s="4"/>
      <c r="P922" s="4"/>
    </row>
    <row r="923">
      <c r="A923" s="4"/>
      <c r="B923" s="4"/>
      <c r="C923" s="4"/>
      <c r="D923" s="4"/>
      <c r="E923" s="4"/>
      <c r="F923" s="4"/>
      <c r="G923" s="4"/>
      <c r="H923" s="4"/>
      <c r="I923" s="4"/>
      <c r="J923" s="4"/>
      <c r="K923" s="4"/>
      <c r="L923" s="4"/>
      <c r="M923" s="4"/>
      <c r="N923" s="4"/>
      <c r="O923" s="4"/>
      <c r="P923" s="4"/>
    </row>
    <row r="924">
      <c r="A924" s="4"/>
      <c r="B924" s="4"/>
      <c r="C924" s="4"/>
      <c r="D924" s="4"/>
      <c r="E924" s="4"/>
      <c r="F924" s="4"/>
      <c r="G924" s="4"/>
      <c r="H924" s="4"/>
      <c r="I924" s="4"/>
      <c r="J924" s="4"/>
      <c r="K924" s="4"/>
      <c r="L924" s="4"/>
      <c r="M924" s="4"/>
      <c r="N924" s="4"/>
      <c r="O924" s="4"/>
      <c r="P924" s="4"/>
    </row>
    <row r="925">
      <c r="A925" s="4"/>
      <c r="B925" s="4"/>
      <c r="C925" s="4"/>
      <c r="D925" s="4"/>
      <c r="E925" s="4"/>
      <c r="F925" s="4"/>
      <c r="G925" s="4"/>
      <c r="H925" s="4"/>
      <c r="I925" s="4"/>
      <c r="J925" s="4"/>
      <c r="K925" s="4"/>
      <c r="L925" s="4"/>
      <c r="M925" s="4"/>
      <c r="N925" s="4"/>
      <c r="O925" s="4"/>
      <c r="P925" s="4"/>
    </row>
    <row r="926">
      <c r="A926" s="4"/>
      <c r="B926" s="4"/>
      <c r="C926" s="4"/>
      <c r="D926" s="4"/>
      <c r="E926" s="4"/>
      <c r="F926" s="4"/>
      <c r="G926" s="4"/>
      <c r="H926" s="4"/>
      <c r="I926" s="4"/>
      <c r="J926" s="4"/>
      <c r="K926" s="4"/>
      <c r="L926" s="4"/>
      <c r="M926" s="4"/>
      <c r="N926" s="4"/>
      <c r="O926" s="4"/>
      <c r="P926" s="4"/>
    </row>
    <row r="927">
      <c r="A927" s="4"/>
      <c r="B927" s="4"/>
      <c r="C927" s="4"/>
      <c r="D927" s="4"/>
      <c r="E927" s="4"/>
      <c r="F927" s="4"/>
      <c r="G927" s="4"/>
      <c r="H927" s="4"/>
      <c r="I927" s="4"/>
      <c r="J927" s="4"/>
      <c r="K927" s="4"/>
      <c r="L927" s="4"/>
      <c r="M927" s="4"/>
      <c r="N927" s="4"/>
      <c r="O927" s="4"/>
      <c r="P927" s="4"/>
    </row>
    <row r="928">
      <c r="A928" s="4"/>
      <c r="B928" s="4"/>
      <c r="C928" s="4"/>
      <c r="D928" s="4"/>
      <c r="E928" s="4"/>
      <c r="F928" s="4"/>
      <c r="G928" s="4"/>
      <c r="H928" s="4"/>
      <c r="I928" s="4"/>
      <c r="J928" s="4"/>
      <c r="K928" s="4"/>
      <c r="L928" s="4"/>
      <c r="M928" s="4"/>
      <c r="N928" s="4"/>
      <c r="O928" s="4"/>
      <c r="P928" s="4"/>
    </row>
    <row r="929">
      <c r="A929" s="4"/>
      <c r="B929" s="4"/>
      <c r="C929" s="4"/>
      <c r="D929" s="4"/>
      <c r="E929" s="4"/>
      <c r="F929" s="4"/>
      <c r="G929" s="4"/>
      <c r="H929" s="4"/>
      <c r="I929" s="4"/>
      <c r="J929" s="4"/>
      <c r="K929" s="4"/>
      <c r="L929" s="4"/>
      <c r="M929" s="4"/>
      <c r="N929" s="4"/>
      <c r="O929" s="4"/>
      <c r="P929" s="4"/>
    </row>
    <row r="930">
      <c r="A930" s="4"/>
      <c r="B930" s="4"/>
      <c r="C930" s="4"/>
      <c r="D930" s="4"/>
      <c r="E930" s="4"/>
      <c r="F930" s="4"/>
      <c r="G930" s="4"/>
      <c r="H930" s="4"/>
      <c r="I930" s="4"/>
      <c r="J930" s="4"/>
      <c r="K930" s="4"/>
      <c r="L930" s="4"/>
      <c r="M930" s="4"/>
      <c r="N930" s="4"/>
      <c r="O930" s="4"/>
      <c r="P930" s="4"/>
    </row>
    <row r="931">
      <c r="A931" s="4"/>
      <c r="B931" s="4"/>
      <c r="C931" s="4"/>
      <c r="D931" s="4"/>
      <c r="E931" s="4"/>
      <c r="F931" s="4"/>
      <c r="G931" s="4"/>
      <c r="H931" s="4"/>
      <c r="I931" s="4"/>
      <c r="J931" s="4"/>
      <c r="K931" s="4"/>
      <c r="L931" s="4"/>
      <c r="M931" s="4"/>
      <c r="N931" s="4"/>
      <c r="O931" s="4"/>
      <c r="P931" s="4"/>
    </row>
    <row r="932">
      <c r="A932" s="4"/>
      <c r="B932" s="4"/>
      <c r="C932" s="4"/>
      <c r="D932" s="4"/>
      <c r="E932" s="4"/>
      <c r="F932" s="4"/>
      <c r="G932" s="4"/>
      <c r="H932" s="4"/>
      <c r="I932" s="4"/>
      <c r="J932" s="4"/>
      <c r="K932" s="4"/>
      <c r="L932" s="4"/>
      <c r="M932" s="4"/>
      <c r="N932" s="4"/>
      <c r="O932" s="4"/>
      <c r="P932" s="4"/>
    </row>
    <row r="933">
      <c r="A933" s="4"/>
      <c r="B933" s="4"/>
      <c r="C933" s="4"/>
      <c r="D933" s="4"/>
      <c r="E933" s="4"/>
      <c r="F933" s="4"/>
      <c r="G933" s="4"/>
      <c r="H933" s="4"/>
      <c r="I933" s="4"/>
      <c r="J933" s="4"/>
      <c r="K933" s="4"/>
      <c r="L933" s="4"/>
      <c r="M933" s="4"/>
      <c r="N933" s="4"/>
      <c r="O933" s="4"/>
      <c r="P933" s="4"/>
    </row>
    <row r="934">
      <c r="A934" s="4"/>
      <c r="B934" s="4"/>
      <c r="C934" s="4"/>
      <c r="D934" s="4"/>
      <c r="E934" s="4"/>
      <c r="F934" s="4"/>
      <c r="G934" s="4"/>
      <c r="H934" s="4"/>
      <c r="I934" s="4"/>
      <c r="J934" s="4"/>
      <c r="K934" s="4"/>
      <c r="L934" s="4"/>
      <c r="M934" s="4"/>
      <c r="N934" s="4"/>
      <c r="O934" s="4"/>
      <c r="P934" s="4"/>
    </row>
    <row r="935">
      <c r="A935" s="4"/>
      <c r="B935" s="4"/>
      <c r="C935" s="4"/>
      <c r="D935" s="4"/>
      <c r="E935" s="4"/>
      <c r="F935" s="4"/>
      <c r="G935" s="4"/>
      <c r="H935" s="4"/>
      <c r="I935" s="4"/>
      <c r="J935" s="4"/>
      <c r="K935" s="4"/>
      <c r="L935" s="4"/>
      <c r="M935" s="4"/>
      <c r="N935" s="4"/>
      <c r="O935" s="4"/>
      <c r="P935" s="4"/>
    </row>
    <row r="936">
      <c r="A936" s="4"/>
      <c r="B936" s="4"/>
      <c r="C936" s="4"/>
      <c r="D936" s="4"/>
      <c r="E936" s="4"/>
      <c r="F936" s="4"/>
      <c r="G936" s="4"/>
      <c r="H936" s="4"/>
      <c r="I936" s="4"/>
      <c r="J936" s="4"/>
      <c r="K936" s="4"/>
      <c r="L936" s="4"/>
      <c r="M936" s="4"/>
      <c r="N936" s="4"/>
      <c r="O936" s="4"/>
      <c r="P936" s="4"/>
    </row>
    <row r="937">
      <c r="A937" s="4"/>
      <c r="B937" s="4"/>
      <c r="C937" s="4"/>
      <c r="D937" s="4"/>
      <c r="E937" s="4"/>
      <c r="F937" s="4"/>
      <c r="G937" s="4"/>
      <c r="H937" s="4"/>
      <c r="I937" s="4"/>
      <c r="J937" s="4"/>
      <c r="K937" s="4"/>
      <c r="L937" s="4"/>
      <c r="M937" s="4"/>
      <c r="N937" s="4"/>
      <c r="O937" s="4"/>
      <c r="P937" s="4"/>
    </row>
    <row r="938">
      <c r="A938" s="4"/>
      <c r="B938" s="4"/>
      <c r="C938" s="4"/>
      <c r="D938" s="4"/>
      <c r="E938" s="4"/>
      <c r="F938" s="4"/>
      <c r="G938" s="4"/>
      <c r="H938" s="4"/>
      <c r="I938" s="4"/>
      <c r="J938" s="4"/>
      <c r="K938" s="4"/>
      <c r="L938" s="4"/>
      <c r="M938" s="4"/>
      <c r="N938" s="4"/>
      <c r="O938" s="4"/>
      <c r="P938" s="4"/>
    </row>
    <row r="939">
      <c r="A939" s="4"/>
      <c r="B939" s="4"/>
      <c r="C939" s="4"/>
      <c r="D939" s="4"/>
      <c r="E939" s="4"/>
      <c r="F939" s="4"/>
      <c r="G939" s="4"/>
      <c r="H939" s="4"/>
      <c r="I939" s="4"/>
      <c r="J939" s="4"/>
      <c r="K939" s="4"/>
      <c r="L939" s="4"/>
      <c r="M939" s="4"/>
      <c r="N939" s="4"/>
      <c r="O939" s="4"/>
      <c r="P939" s="4"/>
    </row>
    <row r="940">
      <c r="A940" s="4"/>
      <c r="B940" s="4"/>
      <c r="C940" s="4"/>
      <c r="D940" s="4"/>
      <c r="E940" s="4"/>
      <c r="F940" s="4"/>
      <c r="G940" s="4"/>
      <c r="H940" s="4"/>
      <c r="I940" s="4"/>
      <c r="J940" s="4"/>
      <c r="K940" s="4"/>
      <c r="L940" s="4"/>
      <c r="M940" s="4"/>
      <c r="N940" s="4"/>
      <c r="O940" s="4"/>
      <c r="P940" s="4"/>
    </row>
    <row r="941">
      <c r="A941" s="4"/>
      <c r="B941" s="4"/>
      <c r="C941" s="4"/>
      <c r="D941" s="4"/>
      <c r="E941" s="4"/>
      <c r="F941" s="4"/>
      <c r="G941" s="4"/>
      <c r="H941" s="4"/>
      <c r="I941" s="4"/>
      <c r="J941" s="4"/>
      <c r="K941" s="4"/>
      <c r="L941" s="4"/>
      <c r="M941" s="4"/>
      <c r="N941" s="4"/>
      <c r="O941" s="4"/>
      <c r="P941" s="4"/>
    </row>
    <row r="942">
      <c r="A942" s="4"/>
      <c r="B942" s="4"/>
      <c r="C942" s="4"/>
      <c r="D942" s="4"/>
      <c r="E942" s="4"/>
      <c r="F942" s="4"/>
      <c r="G942" s="4"/>
      <c r="H942" s="4"/>
      <c r="I942" s="4"/>
      <c r="J942" s="4"/>
      <c r="K942" s="4"/>
      <c r="L942" s="4"/>
      <c r="M942" s="4"/>
      <c r="N942" s="4"/>
      <c r="O942" s="4"/>
      <c r="P942" s="4"/>
    </row>
    <row r="943">
      <c r="A943" s="4"/>
      <c r="B943" s="4"/>
      <c r="C943" s="4"/>
      <c r="D943" s="4"/>
      <c r="E943" s="4"/>
      <c r="F943" s="4"/>
      <c r="G943" s="4"/>
      <c r="H943" s="4"/>
      <c r="I943" s="4"/>
      <c r="J943" s="4"/>
      <c r="K943" s="4"/>
      <c r="L943" s="4"/>
      <c r="M943" s="4"/>
      <c r="N943" s="4"/>
      <c r="O943" s="4"/>
      <c r="P943" s="4"/>
    </row>
    <row r="944">
      <c r="A944" s="4"/>
      <c r="B944" s="4"/>
      <c r="C944" s="4"/>
      <c r="D944" s="4"/>
      <c r="E944" s="4"/>
      <c r="F944" s="4"/>
      <c r="G944" s="4"/>
      <c r="H944" s="4"/>
      <c r="I944" s="4"/>
      <c r="J944" s="4"/>
      <c r="K944" s="4"/>
      <c r="L944" s="4"/>
      <c r="M944" s="4"/>
      <c r="N944" s="4"/>
      <c r="O944" s="4"/>
      <c r="P944" s="4"/>
    </row>
    <row r="945">
      <c r="A945" s="4"/>
      <c r="B945" s="4"/>
      <c r="C945" s="4"/>
      <c r="D945" s="4"/>
      <c r="E945" s="4"/>
      <c r="F945" s="4"/>
      <c r="G945" s="4"/>
      <c r="H945" s="4"/>
      <c r="I945" s="4"/>
      <c r="J945" s="4"/>
      <c r="K945" s="4"/>
      <c r="L945" s="4"/>
      <c r="M945" s="4"/>
      <c r="N945" s="4"/>
      <c r="O945" s="4"/>
      <c r="P945" s="4"/>
    </row>
    <row r="946">
      <c r="A946" s="4"/>
      <c r="B946" s="4"/>
      <c r="C946" s="4"/>
      <c r="D946" s="4"/>
      <c r="E946" s="4"/>
      <c r="F946" s="4"/>
      <c r="G946" s="4"/>
      <c r="H946" s="4"/>
      <c r="I946" s="4"/>
      <c r="J946" s="4"/>
      <c r="K946" s="4"/>
      <c r="L946" s="4"/>
      <c r="M946" s="4"/>
      <c r="N946" s="4"/>
      <c r="O946" s="4"/>
      <c r="P946" s="4"/>
    </row>
    <row r="947">
      <c r="A947" s="4"/>
      <c r="B947" s="4"/>
      <c r="C947" s="4"/>
      <c r="D947" s="4"/>
      <c r="E947" s="4"/>
      <c r="F947" s="4"/>
      <c r="G947" s="4"/>
      <c r="H947" s="4"/>
      <c r="I947" s="4"/>
      <c r="J947" s="4"/>
      <c r="K947" s="4"/>
      <c r="L947" s="4"/>
      <c r="M947" s="4"/>
      <c r="N947" s="4"/>
      <c r="O947" s="4"/>
      <c r="P947" s="4"/>
    </row>
    <row r="948">
      <c r="A948" s="4"/>
      <c r="B948" s="4"/>
      <c r="C948" s="4"/>
      <c r="D948" s="4"/>
      <c r="E948" s="4"/>
      <c r="F948" s="4"/>
      <c r="G948" s="4"/>
      <c r="H948" s="4"/>
      <c r="I948" s="4"/>
      <c r="J948" s="4"/>
      <c r="K948" s="4"/>
      <c r="L948" s="4"/>
      <c r="M948" s="4"/>
      <c r="N948" s="4"/>
      <c r="O948" s="4"/>
      <c r="P948" s="4"/>
    </row>
    <row r="949">
      <c r="A949" s="4"/>
      <c r="B949" s="4"/>
      <c r="C949" s="4"/>
      <c r="D949" s="4"/>
      <c r="E949" s="4"/>
      <c r="F949" s="4"/>
      <c r="G949" s="4"/>
      <c r="H949" s="4"/>
      <c r="I949" s="4"/>
      <c r="J949" s="4"/>
      <c r="K949" s="4"/>
      <c r="L949" s="4"/>
      <c r="M949" s="4"/>
      <c r="N949" s="4"/>
      <c r="O949" s="4"/>
      <c r="P949" s="4"/>
    </row>
    <row r="950">
      <c r="A950" s="4"/>
      <c r="B950" s="4"/>
      <c r="C950" s="4"/>
      <c r="D950" s="4"/>
      <c r="E950" s="4"/>
      <c r="F950" s="4"/>
      <c r="G950" s="4"/>
      <c r="H950" s="4"/>
      <c r="I950" s="4"/>
      <c r="J950" s="4"/>
      <c r="K950" s="4"/>
      <c r="L950" s="4"/>
      <c r="M950" s="4"/>
      <c r="N950" s="4"/>
      <c r="O950" s="4"/>
      <c r="P950" s="4"/>
    </row>
    <row r="951">
      <c r="A951" s="4"/>
      <c r="B951" s="4"/>
      <c r="C951" s="4"/>
      <c r="D951" s="4"/>
      <c r="E951" s="4"/>
      <c r="F951" s="4"/>
      <c r="G951" s="4"/>
      <c r="H951" s="4"/>
      <c r="I951" s="4"/>
      <c r="J951" s="4"/>
      <c r="K951" s="4"/>
      <c r="L951" s="4"/>
      <c r="M951" s="4"/>
      <c r="N951" s="4"/>
      <c r="O951" s="4"/>
      <c r="P951" s="4"/>
    </row>
    <row r="952">
      <c r="A952" s="4"/>
      <c r="B952" s="4"/>
      <c r="C952" s="4"/>
      <c r="D952" s="4"/>
      <c r="E952" s="4"/>
      <c r="F952" s="4"/>
      <c r="G952" s="4"/>
      <c r="H952" s="4"/>
      <c r="I952" s="4"/>
      <c r="J952" s="4"/>
      <c r="K952" s="4"/>
      <c r="L952" s="4"/>
      <c r="M952" s="4"/>
      <c r="N952" s="4"/>
      <c r="O952" s="4"/>
      <c r="P952" s="4"/>
    </row>
    <row r="953">
      <c r="A953" s="4"/>
      <c r="B953" s="4"/>
      <c r="C953" s="4"/>
      <c r="D953" s="4"/>
      <c r="E953" s="4"/>
      <c r="F953" s="4"/>
      <c r="G953" s="4"/>
      <c r="H953" s="4"/>
      <c r="I953" s="4"/>
      <c r="J953" s="4"/>
      <c r="K953" s="4"/>
      <c r="L953" s="4"/>
      <c r="M953" s="4"/>
      <c r="N953" s="4"/>
      <c r="O953" s="4"/>
      <c r="P953" s="4"/>
    </row>
    <row r="954">
      <c r="A954" s="4"/>
      <c r="B954" s="4"/>
      <c r="C954" s="4"/>
      <c r="D954" s="4"/>
      <c r="E954" s="4"/>
      <c r="F954" s="4"/>
      <c r="G954" s="4"/>
      <c r="H954" s="4"/>
      <c r="I954" s="4"/>
      <c r="J954" s="4"/>
      <c r="K954" s="4"/>
      <c r="L954" s="4"/>
      <c r="M954" s="4"/>
      <c r="N954" s="4"/>
      <c r="O954" s="4"/>
      <c r="P954" s="4"/>
    </row>
    <row r="955">
      <c r="A955" s="4"/>
      <c r="B955" s="4"/>
      <c r="C955" s="4"/>
      <c r="D955" s="4"/>
      <c r="E955" s="4"/>
      <c r="F955" s="4"/>
      <c r="G955" s="4"/>
      <c r="H955" s="4"/>
      <c r="I955" s="4"/>
      <c r="J955" s="4"/>
      <c r="K955" s="4"/>
      <c r="L955" s="4"/>
      <c r="M955" s="4"/>
      <c r="N955" s="4"/>
      <c r="O955" s="4"/>
      <c r="P955" s="4"/>
    </row>
    <row r="956">
      <c r="A956" s="4"/>
      <c r="B956" s="4"/>
      <c r="C956" s="4"/>
      <c r="D956" s="4"/>
      <c r="E956" s="4"/>
      <c r="F956" s="4"/>
      <c r="G956" s="4"/>
      <c r="H956" s="4"/>
      <c r="I956" s="4"/>
      <c r="J956" s="4"/>
      <c r="K956" s="4"/>
      <c r="L956" s="4"/>
      <c r="M956" s="4"/>
      <c r="N956" s="4"/>
      <c r="O956" s="4"/>
      <c r="P956" s="4"/>
    </row>
    <row r="957">
      <c r="A957" s="4"/>
      <c r="B957" s="4"/>
      <c r="C957" s="4"/>
      <c r="D957" s="4"/>
      <c r="E957" s="4"/>
      <c r="F957" s="4"/>
      <c r="G957" s="4"/>
      <c r="H957" s="4"/>
      <c r="I957" s="4"/>
      <c r="J957" s="4"/>
      <c r="K957" s="4"/>
      <c r="L957" s="4"/>
      <c r="M957" s="4"/>
      <c r="N957" s="4"/>
      <c r="O957" s="4"/>
      <c r="P957" s="4"/>
    </row>
    <row r="958">
      <c r="A958" s="4"/>
      <c r="B958" s="4"/>
      <c r="C958" s="4"/>
      <c r="D958" s="4"/>
      <c r="E958" s="4"/>
      <c r="F958" s="4"/>
      <c r="G958" s="4"/>
      <c r="H958" s="4"/>
      <c r="I958" s="4"/>
      <c r="J958" s="4"/>
      <c r="K958" s="4"/>
      <c r="L958" s="4"/>
      <c r="M958" s="4"/>
      <c r="N958" s="4"/>
      <c r="O958" s="4"/>
      <c r="P958" s="4"/>
    </row>
    <row r="959">
      <c r="A959" s="4"/>
      <c r="B959" s="4"/>
      <c r="C959" s="4"/>
      <c r="D959" s="4"/>
      <c r="E959" s="4"/>
      <c r="F959" s="4"/>
      <c r="G959" s="4"/>
      <c r="H959" s="4"/>
      <c r="I959" s="4"/>
      <c r="J959" s="4"/>
      <c r="K959" s="4"/>
      <c r="L959" s="4"/>
      <c r="M959" s="4"/>
      <c r="N959" s="4"/>
      <c r="O959" s="4"/>
      <c r="P959" s="4"/>
    </row>
    <row r="960">
      <c r="A960" s="4"/>
      <c r="B960" s="4"/>
      <c r="C960" s="4"/>
      <c r="D960" s="4"/>
      <c r="E960" s="4"/>
      <c r="F960" s="4"/>
      <c r="G960" s="4"/>
      <c r="H960" s="4"/>
      <c r="I960" s="4"/>
      <c r="J960" s="4"/>
      <c r="K960" s="4"/>
      <c r="L960" s="4"/>
      <c r="M960" s="4"/>
      <c r="N960" s="4"/>
      <c r="O960" s="4"/>
      <c r="P960" s="4"/>
    </row>
    <row r="961">
      <c r="A961" s="4"/>
      <c r="B961" s="4"/>
      <c r="C961" s="4"/>
      <c r="D961" s="4"/>
      <c r="E961" s="4"/>
      <c r="F961" s="4"/>
      <c r="G961" s="4"/>
      <c r="H961" s="4"/>
      <c r="I961" s="4"/>
      <c r="J961" s="4"/>
      <c r="K961" s="4"/>
      <c r="L961" s="4"/>
      <c r="M961" s="4"/>
      <c r="N961" s="4"/>
      <c r="O961" s="4"/>
      <c r="P961" s="4"/>
    </row>
    <row r="962">
      <c r="A962" s="4"/>
      <c r="B962" s="4"/>
      <c r="C962" s="4"/>
      <c r="D962" s="4"/>
      <c r="E962" s="4"/>
      <c r="F962" s="4"/>
      <c r="G962" s="4"/>
      <c r="H962" s="4"/>
      <c r="I962" s="4"/>
      <c r="J962" s="4"/>
      <c r="K962" s="4"/>
      <c r="L962" s="4"/>
      <c r="M962" s="4"/>
      <c r="N962" s="4"/>
      <c r="O962" s="4"/>
      <c r="P962" s="4"/>
    </row>
    <row r="963">
      <c r="A963" s="4"/>
      <c r="B963" s="4"/>
      <c r="C963" s="4"/>
      <c r="D963" s="4"/>
      <c r="E963" s="4"/>
      <c r="F963" s="4"/>
      <c r="G963" s="4"/>
      <c r="H963" s="4"/>
      <c r="I963" s="4"/>
      <c r="J963" s="4"/>
      <c r="K963" s="4"/>
      <c r="L963" s="4"/>
      <c r="M963" s="4"/>
      <c r="N963" s="4"/>
      <c r="O963" s="4"/>
      <c r="P963" s="4"/>
    </row>
    <row r="964">
      <c r="A964" s="4"/>
      <c r="B964" s="4"/>
      <c r="C964" s="4"/>
      <c r="D964" s="4"/>
      <c r="E964" s="4"/>
      <c r="F964" s="4"/>
      <c r="G964" s="4"/>
      <c r="H964" s="4"/>
      <c r="I964" s="4"/>
      <c r="J964" s="4"/>
      <c r="K964" s="4"/>
      <c r="L964" s="4"/>
      <c r="M964" s="4"/>
      <c r="N964" s="4"/>
      <c r="O964" s="4"/>
      <c r="P964" s="4"/>
    </row>
    <row r="965">
      <c r="A965" s="4"/>
      <c r="B965" s="4"/>
      <c r="C965" s="4"/>
      <c r="D965" s="4"/>
      <c r="E965" s="4"/>
      <c r="F965" s="4"/>
      <c r="G965" s="4"/>
      <c r="H965" s="4"/>
      <c r="I965" s="4"/>
      <c r="J965" s="4"/>
      <c r="K965" s="4"/>
      <c r="L965" s="4"/>
      <c r="M965" s="4"/>
      <c r="N965" s="4"/>
      <c r="O965" s="4"/>
      <c r="P965" s="4"/>
    </row>
    <row r="966">
      <c r="A966" s="4"/>
      <c r="B966" s="4"/>
      <c r="C966" s="4"/>
      <c r="D966" s="4"/>
      <c r="E966" s="4"/>
      <c r="F966" s="4"/>
      <c r="G966" s="4"/>
      <c r="H966" s="4"/>
      <c r="I966" s="4"/>
      <c r="J966" s="4"/>
      <c r="K966" s="4"/>
      <c r="L966" s="4"/>
      <c r="M966" s="4"/>
      <c r="N966" s="4"/>
      <c r="O966" s="4"/>
      <c r="P966" s="4"/>
    </row>
    <row r="967">
      <c r="A967" s="4"/>
      <c r="B967" s="4"/>
      <c r="C967" s="4"/>
      <c r="D967" s="4"/>
      <c r="E967" s="4"/>
      <c r="F967" s="4"/>
      <c r="G967" s="4"/>
      <c r="H967" s="4"/>
      <c r="I967" s="4"/>
      <c r="J967" s="4"/>
      <c r="K967" s="4"/>
      <c r="L967" s="4"/>
      <c r="M967" s="4"/>
      <c r="N967" s="4"/>
      <c r="O967" s="4"/>
      <c r="P967" s="4"/>
    </row>
    <row r="968">
      <c r="A968" s="4"/>
      <c r="B968" s="4"/>
      <c r="C968" s="4"/>
      <c r="D968" s="4"/>
      <c r="E968" s="4"/>
      <c r="F968" s="4"/>
      <c r="G968" s="4"/>
      <c r="H968" s="4"/>
      <c r="I968" s="4"/>
      <c r="J968" s="4"/>
      <c r="K968" s="4"/>
      <c r="L968" s="4"/>
      <c r="M968" s="4"/>
      <c r="N968" s="4"/>
      <c r="O968" s="4"/>
      <c r="P968" s="4"/>
    </row>
    <row r="969">
      <c r="A969" s="4"/>
      <c r="B969" s="4"/>
      <c r="C969" s="4"/>
      <c r="D969" s="4"/>
      <c r="E969" s="4"/>
      <c r="F969" s="4"/>
      <c r="G969" s="4"/>
      <c r="H969" s="4"/>
      <c r="I969" s="4"/>
      <c r="J969" s="4"/>
      <c r="K969" s="4"/>
      <c r="L969" s="4"/>
      <c r="M969" s="4"/>
      <c r="N969" s="4"/>
      <c r="O969" s="4"/>
      <c r="P969" s="4"/>
    </row>
    <row r="970">
      <c r="A970" s="4"/>
      <c r="B970" s="4"/>
      <c r="C970" s="4"/>
      <c r="D970" s="4"/>
      <c r="E970" s="4"/>
      <c r="F970" s="4"/>
      <c r="G970" s="4"/>
      <c r="H970" s="4"/>
      <c r="I970" s="4"/>
      <c r="J970" s="4"/>
      <c r="K970" s="4"/>
      <c r="L970" s="4"/>
      <c r="M970" s="4"/>
      <c r="N970" s="4"/>
      <c r="O970" s="4"/>
      <c r="P970" s="4"/>
    </row>
    <row r="971">
      <c r="A971" s="4"/>
      <c r="B971" s="4"/>
      <c r="C971" s="4"/>
      <c r="D971" s="4"/>
      <c r="E971" s="4"/>
      <c r="F971" s="4"/>
      <c r="G971" s="4"/>
      <c r="H971" s="4"/>
      <c r="I971" s="4"/>
      <c r="J971" s="4"/>
      <c r="K971" s="4"/>
      <c r="L971" s="4"/>
      <c r="M971" s="4"/>
      <c r="N971" s="4"/>
      <c r="O971" s="4"/>
      <c r="P971" s="4"/>
    </row>
    <row r="972">
      <c r="A972" s="4"/>
      <c r="B972" s="4"/>
      <c r="C972" s="4"/>
      <c r="D972" s="4"/>
      <c r="E972" s="4"/>
      <c r="F972" s="4"/>
      <c r="G972" s="4"/>
      <c r="H972" s="4"/>
      <c r="I972" s="4"/>
      <c r="J972" s="4"/>
      <c r="K972" s="4"/>
      <c r="L972" s="4"/>
      <c r="M972" s="4"/>
      <c r="N972" s="4"/>
      <c r="O972" s="4"/>
      <c r="P972" s="4"/>
    </row>
    <row r="973">
      <c r="A973" s="4"/>
      <c r="B973" s="4"/>
      <c r="C973" s="4"/>
      <c r="D973" s="4"/>
      <c r="E973" s="4"/>
      <c r="F973" s="4"/>
      <c r="G973" s="4"/>
      <c r="H973" s="4"/>
      <c r="I973" s="4"/>
      <c r="J973" s="4"/>
      <c r="K973" s="4"/>
      <c r="L973" s="4"/>
      <c r="M973" s="4"/>
      <c r="N973" s="4"/>
      <c r="O973" s="4"/>
      <c r="P973" s="4"/>
    </row>
    <row r="974">
      <c r="A974" s="4"/>
      <c r="B974" s="4"/>
      <c r="C974" s="4"/>
      <c r="D974" s="4"/>
      <c r="E974" s="4"/>
      <c r="F974" s="4"/>
      <c r="G974" s="4"/>
      <c r="H974" s="4"/>
      <c r="I974" s="4"/>
      <c r="J974" s="4"/>
      <c r="K974" s="4"/>
      <c r="L974" s="4"/>
      <c r="M974" s="4"/>
      <c r="N974" s="4"/>
      <c r="O974" s="4"/>
      <c r="P974" s="4"/>
    </row>
    <row r="975">
      <c r="A975" s="4"/>
      <c r="B975" s="4"/>
      <c r="C975" s="4"/>
      <c r="D975" s="4"/>
      <c r="E975" s="4"/>
      <c r="F975" s="4"/>
      <c r="G975" s="4"/>
      <c r="H975" s="4"/>
      <c r="I975" s="4"/>
      <c r="J975" s="4"/>
      <c r="K975" s="4"/>
      <c r="L975" s="4"/>
      <c r="M975" s="4"/>
      <c r="N975" s="4"/>
      <c r="O975" s="4"/>
      <c r="P975" s="4"/>
    </row>
    <row r="976">
      <c r="A976" s="4"/>
      <c r="B976" s="4"/>
      <c r="C976" s="4"/>
      <c r="D976" s="4"/>
      <c r="E976" s="4"/>
      <c r="F976" s="4"/>
      <c r="G976" s="4"/>
      <c r="H976" s="4"/>
      <c r="I976" s="4"/>
      <c r="J976" s="4"/>
      <c r="K976" s="4"/>
      <c r="L976" s="4"/>
      <c r="M976" s="4"/>
      <c r="N976" s="4"/>
      <c r="O976" s="4"/>
      <c r="P976" s="4"/>
    </row>
    <row r="977">
      <c r="A977" s="4"/>
      <c r="B977" s="4"/>
      <c r="C977" s="4"/>
      <c r="D977" s="4"/>
      <c r="E977" s="4"/>
      <c r="F977" s="4"/>
      <c r="G977" s="4"/>
      <c r="H977" s="4"/>
      <c r="I977" s="4"/>
      <c r="J977" s="4"/>
      <c r="K977" s="4"/>
      <c r="L977" s="4"/>
      <c r="M977" s="4"/>
      <c r="N977" s="4"/>
      <c r="O977" s="4"/>
      <c r="P977" s="4"/>
    </row>
    <row r="978">
      <c r="A978" s="4"/>
      <c r="B978" s="4"/>
      <c r="C978" s="4"/>
      <c r="D978" s="4"/>
      <c r="E978" s="4"/>
      <c r="F978" s="4"/>
      <c r="G978" s="4"/>
      <c r="H978" s="4"/>
      <c r="I978" s="4"/>
      <c r="J978" s="4"/>
      <c r="K978" s="4"/>
      <c r="L978" s="4"/>
      <c r="M978" s="4"/>
      <c r="N978" s="4"/>
      <c r="O978" s="4"/>
      <c r="P978" s="4"/>
    </row>
    <row r="979">
      <c r="A979" s="4"/>
      <c r="B979" s="4"/>
      <c r="C979" s="4"/>
      <c r="D979" s="4"/>
      <c r="E979" s="4"/>
      <c r="F979" s="4"/>
      <c r="G979" s="4"/>
      <c r="H979" s="4"/>
      <c r="I979" s="4"/>
      <c r="J979" s="4"/>
      <c r="K979" s="4"/>
      <c r="L979" s="4"/>
      <c r="M979" s="4"/>
      <c r="N979" s="4"/>
      <c r="O979" s="4"/>
      <c r="P979" s="4"/>
    </row>
    <row r="980">
      <c r="A980" s="4"/>
      <c r="B980" s="4"/>
      <c r="C980" s="4"/>
      <c r="D980" s="4"/>
      <c r="E980" s="4"/>
      <c r="F980" s="4"/>
      <c r="G980" s="4"/>
      <c r="H980" s="4"/>
      <c r="I980" s="4"/>
      <c r="J980" s="4"/>
      <c r="K980" s="4"/>
      <c r="L980" s="4"/>
      <c r="M980" s="4"/>
      <c r="N980" s="4"/>
      <c r="O980" s="4"/>
      <c r="P980" s="4"/>
    </row>
    <row r="981">
      <c r="A981" s="4"/>
      <c r="B981" s="4"/>
      <c r="C981" s="4"/>
      <c r="D981" s="4"/>
      <c r="E981" s="4"/>
      <c r="F981" s="4"/>
      <c r="G981" s="4"/>
      <c r="H981" s="4"/>
      <c r="I981" s="4"/>
      <c r="J981" s="4"/>
      <c r="K981" s="4"/>
      <c r="L981" s="4"/>
      <c r="M981" s="4"/>
      <c r="N981" s="4"/>
      <c r="O981" s="4"/>
      <c r="P981" s="4"/>
    </row>
    <row r="982">
      <c r="A982" s="4"/>
      <c r="B982" s="4"/>
      <c r="C982" s="4"/>
      <c r="D982" s="4"/>
      <c r="E982" s="4"/>
      <c r="F982" s="4"/>
      <c r="G982" s="4"/>
      <c r="H982" s="4"/>
      <c r="I982" s="4"/>
      <c r="J982" s="4"/>
      <c r="K982" s="4"/>
      <c r="L982" s="4"/>
      <c r="M982" s="4"/>
      <c r="N982" s="4"/>
      <c r="O982" s="4"/>
      <c r="P982" s="4"/>
    </row>
    <row r="983">
      <c r="A983" s="4"/>
      <c r="B983" s="4"/>
      <c r="C983" s="4"/>
      <c r="D983" s="4"/>
      <c r="E983" s="4"/>
      <c r="F983" s="4"/>
      <c r="G983" s="4"/>
      <c r="H983" s="4"/>
      <c r="I983" s="4"/>
      <c r="J983" s="4"/>
      <c r="K983" s="4"/>
      <c r="L983" s="4"/>
      <c r="M983" s="4"/>
      <c r="N983" s="4"/>
      <c r="O983" s="4"/>
      <c r="P983" s="4"/>
    </row>
    <row r="984">
      <c r="A984" s="4"/>
      <c r="B984" s="4"/>
      <c r="C984" s="4"/>
      <c r="D984" s="4"/>
      <c r="E984" s="4"/>
      <c r="F984" s="4"/>
      <c r="G984" s="4"/>
      <c r="H984" s="4"/>
      <c r="I984" s="4"/>
      <c r="J984" s="4"/>
      <c r="K984" s="4"/>
      <c r="L984" s="4"/>
      <c r="M984" s="4"/>
      <c r="N984" s="4"/>
      <c r="O984" s="4"/>
      <c r="P984" s="4"/>
    </row>
    <row r="985">
      <c r="A985" s="4"/>
      <c r="B985" s="4"/>
      <c r="C985" s="4"/>
      <c r="D985" s="4"/>
      <c r="E985" s="4"/>
      <c r="F985" s="4"/>
      <c r="G985" s="4"/>
      <c r="H985" s="4"/>
      <c r="I985" s="4"/>
      <c r="J985" s="4"/>
      <c r="K985" s="4"/>
      <c r="L985" s="4"/>
      <c r="M985" s="4"/>
      <c r="N985" s="4"/>
      <c r="O985" s="4"/>
      <c r="P985" s="4"/>
    </row>
    <row r="986">
      <c r="A986" s="4"/>
      <c r="B986" s="4"/>
      <c r="C986" s="4"/>
      <c r="D986" s="4"/>
      <c r="E986" s="4"/>
      <c r="F986" s="4"/>
      <c r="G986" s="4"/>
      <c r="H986" s="4"/>
      <c r="I986" s="4"/>
      <c r="J986" s="4"/>
      <c r="K986" s="4"/>
      <c r="L986" s="4"/>
      <c r="M986" s="4"/>
      <c r="N986" s="4"/>
      <c r="O986" s="4"/>
      <c r="P986" s="4"/>
    </row>
    <row r="987">
      <c r="A987" s="4"/>
      <c r="B987" s="4"/>
      <c r="C987" s="4"/>
      <c r="D987" s="4"/>
      <c r="E987" s="4"/>
      <c r="F987" s="4"/>
      <c r="G987" s="4"/>
      <c r="H987" s="4"/>
      <c r="I987" s="4"/>
      <c r="J987" s="4"/>
      <c r="K987" s="4"/>
      <c r="L987" s="4"/>
      <c r="M987" s="4"/>
      <c r="N987" s="4"/>
      <c r="O987" s="4"/>
      <c r="P987" s="4"/>
    </row>
    <row r="988">
      <c r="A988" s="4"/>
      <c r="B988" s="4"/>
      <c r="C988" s="4"/>
      <c r="D988" s="4"/>
      <c r="E988" s="4"/>
      <c r="F988" s="4"/>
      <c r="G988" s="4"/>
      <c r="H988" s="4"/>
      <c r="I988" s="4"/>
      <c r="J988" s="4"/>
      <c r="K988" s="4"/>
      <c r="L988" s="4"/>
      <c r="M988" s="4"/>
      <c r="N988" s="4"/>
      <c r="O988" s="4"/>
      <c r="P988" s="4"/>
    </row>
    <row r="989">
      <c r="A989" s="4"/>
      <c r="B989" s="4"/>
      <c r="C989" s="4"/>
      <c r="D989" s="4"/>
      <c r="E989" s="4"/>
      <c r="F989" s="4"/>
      <c r="G989" s="4"/>
      <c r="H989" s="4"/>
      <c r="I989" s="4"/>
      <c r="J989" s="4"/>
      <c r="K989" s="4"/>
      <c r="L989" s="4"/>
      <c r="M989" s="4"/>
      <c r="N989" s="4"/>
      <c r="O989" s="4"/>
      <c r="P989" s="4"/>
    </row>
    <row r="990">
      <c r="A990" s="4"/>
      <c r="B990" s="4"/>
      <c r="C990" s="4"/>
      <c r="D990" s="4"/>
      <c r="E990" s="4"/>
      <c r="F990" s="4"/>
      <c r="G990" s="4"/>
      <c r="H990" s="4"/>
      <c r="I990" s="4"/>
      <c r="J990" s="4"/>
      <c r="K990" s="4"/>
      <c r="L990" s="4"/>
      <c r="M990" s="4"/>
      <c r="N990" s="4"/>
      <c r="O990" s="4"/>
      <c r="P990" s="4"/>
    </row>
    <row r="991">
      <c r="A991" s="4"/>
      <c r="B991" s="4"/>
      <c r="C991" s="4"/>
      <c r="D991" s="4"/>
      <c r="E991" s="4"/>
      <c r="F991" s="4"/>
      <c r="G991" s="4"/>
      <c r="H991" s="4"/>
      <c r="I991" s="4"/>
      <c r="J991" s="4"/>
      <c r="K991" s="4"/>
      <c r="L991" s="4"/>
      <c r="M991" s="4"/>
      <c r="N991" s="4"/>
      <c r="O991" s="4"/>
      <c r="P991" s="4"/>
    </row>
    <row r="992">
      <c r="A992" s="4"/>
      <c r="B992" s="4"/>
      <c r="C992" s="4"/>
      <c r="D992" s="4"/>
      <c r="E992" s="4"/>
      <c r="F992" s="4"/>
      <c r="G992" s="4"/>
      <c r="H992" s="4"/>
      <c r="I992" s="4"/>
      <c r="J992" s="4"/>
      <c r="K992" s="4"/>
      <c r="L992" s="4"/>
      <c r="M992" s="4"/>
      <c r="N992" s="4"/>
      <c r="O992" s="4"/>
      <c r="P992" s="4"/>
    </row>
    <row r="993">
      <c r="A993" s="4"/>
      <c r="B993" s="4"/>
      <c r="C993" s="4"/>
      <c r="D993" s="4"/>
      <c r="E993" s="4"/>
      <c r="F993" s="4"/>
      <c r="G993" s="4"/>
      <c r="H993" s="4"/>
      <c r="I993" s="4"/>
      <c r="J993" s="4"/>
      <c r="K993" s="4"/>
      <c r="L993" s="4"/>
      <c r="M993" s="4"/>
      <c r="N993" s="4"/>
      <c r="O993" s="4"/>
      <c r="P993" s="4"/>
    </row>
    <row r="994">
      <c r="A994" s="4"/>
      <c r="B994" s="4"/>
      <c r="C994" s="4"/>
      <c r="D994" s="4"/>
      <c r="E994" s="4"/>
      <c r="F994" s="4"/>
      <c r="G994" s="4"/>
      <c r="H994" s="4"/>
      <c r="I994" s="4"/>
      <c r="J994" s="4"/>
      <c r="K994" s="4"/>
      <c r="L994" s="4"/>
      <c r="M994" s="4"/>
      <c r="N994" s="4"/>
      <c r="O994" s="4"/>
      <c r="P994" s="4"/>
    </row>
    <row r="995">
      <c r="A995" s="4"/>
      <c r="B995" s="4"/>
      <c r="C995" s="4"/>
      <c r="D995" s="4"/>
      <c r="E995" s="4"/>
      <c r="F995" s="4"/>
      <c r="G995" s="4"/>
      <c r="H995" s="4"/>
      <c r="I995" s="4"/>
      <c r="J995" s="4"/>
      <c r="K995" s="4"/>
      <c r="L995" s="4"/>
      <c r="M995" s="4"/>
      <c r="N995" s="4"/>
      <c r="O995" s="4"/>
      <c r="P995" s="4"/>
    </row>
  </sheetData>
  <mergeCells count="289">
    <mergeCell ref="C20:P20"/>
    <mergeCell ref="C75:E75"/>
    <mergeCell ref="F75:H75"/>
    <mergeCell ref="I75:K75"/>
    <mergeCell ref="C76:E76"/>
    <mergeCell ref="F76:H76"/>
    <mergeCell ref="I76:K76"/>
    <mergeCell ref="F79:H79"/>
    <mergeCell ref="I79:K79"/>
    <mergeCell ref="C77:E77"/>
    <mergeCell ref="F77:H77"/>
    <mergeCell ref="I77:K77"/>
    <mergeCell ref="C78:E78"/>
    <mergeCell ref="F78:H78"/>
    <mergeCell ref="I78:K78"/>
    <mergeCell ref="C79:E79"/>
    <mergeCell ref="F82:H82"/>
    <mergeCell ref="I82:K82"/>
    <mergeCell ref="C80:E80"/>
    <mergeCell ref="F80:H80"/>
    <mergeCell ref="I80:K80"/>
    <mergeCell ref="C81:E81"/>
    <mergeCell ref="F81:H81"/>
    <mergeCell ref="I81:K81"/>
    <mergeCell ref="C82:E82"/>
    <mergeCell ref="F85:H85"/>
    <mergeCell ref="I85:K85"/>
    <mergeCell ref="C83:E83"/>
    <mergeCell ref="F83:H83"/>
    <mergeCell ref="I83:K83"/>
    <mergeCell ref="C84:E84"/>
    <mergeCell ref="F84:H84"/>
    <mergeCell ref="I84:K84"/>
    <mergeCell ref="C85:E85"/>
    <mergeCell ref="F97:H97"/>
    <mergeCell ref="I97:K97"/>
    <mergeCell ref="C95:E95"/>
    <mergeCell ref="F95:H95"/>
    <mergeCell ref="I95:K95"/>
    <mergeCell ref="C96:E96"/>
    <mergeCell ref="F96:H96"/>
    <mergeCell ref="I96:K96"/>
    <mergeCell ref="C97:E97"/>
    <mergeCell ref="F100:H100"/>
    <mergeCell ref="I100:K100"/>
    <mergeCell ref="C98:E98"/>
    <mergeCell ref="F98:H98"/>
    <mergeCell ref="I98:K98"/>
    <mergeCell ref="C99:E99"/>
    <mergeCell ref="F99:H99"/>
    <mergeCell ref="I99:K99"/>
    <mergeCell ref="C100:E100"/>
    <mergeCell ref="F103:H103"/>
    <mergeCell ref="I103:K103"/>
    <mergeCell ref="C101:E101"/>
    <mergeCell ref="F101:H101"/>
    <mergeCell ref="I101:K101"/>
    <mergeCell ref="C102:E102"/>
    <mergeCell ref="F102:H102"/>
    <mergeCell ref="I102:K102"/>
    <mergeCell ref="C103:E103"/>
    <mergeCell ref="F106:H106"/>
    <mergeCell ref="I106:K106"/>
    <mergeCell ref="C104:E104"/>
    <mergeCell ref="F104:H104"/>
    <mergeCell ref="I104:K104"/>
    <mergeCell ref="C105:E105"/>
    <mergeCell ref="F105:H105"/>
    <mergeCell ref="I105:K105"/>
    <mergeCell ref="C106:E106"/>
    <mergeCell ref="F109:H109"/>
    <mergeCell ref="I109:K109"/>
    <mergeCell ref="C107:E107"/>
    <mergeCell ref="F107:H107"/>
    <mergeCell ref="I107:K107"/>
    <mergeCell ref="C108:E108"/>
    <mergeCell ref="F108:H108"/>
    <mergeCell ref="I108:K108"/>
    <mergeCell ref="C109:E109"/>
    <mergeCell ref="F112:H112"/>
    <mergeCell ref="I112:K112"/>
    <mergeCell ref="C110:E110"/>
    <mergeCell ref="F110:H110"/>
    <mergeCell ref="I110:K110"/>
    <mergeCell ref="C111:E111"/>
    <mergeCell ref="F111:H111"/>
    <mergeCell ref="I111:K111"/>
    <mergeCell ref="C112:E112"/>
    <mergeCell ref="F115:H115"/>
    <mergeCell ref="I115:K115"/>
    <mergeCell ref="C113:E113"/>
    <mergeCell ref="F113:H113"/>
    <mergeCell ref="I113:K113"/>
    <mergeCell ref="C114:E114"/>
    <mergeCell ref="F114:H114"/>
    <mergeCell ref="I114:K114"/>
    <mergeCell ref="C115:E115"/>
    <mergeCell ref="F118:H118"/>
    <mergeCell ref="I118:K118"/>
    <mergeCell ref="C116:E116"/>
    <mergeCell ref="F116:H116"/>
    <mergeCell ref="I116:K116"/>
    <mergeCell ref="C117:E117"/>
    <mergeCell ref="F117:H117"/>
    <mergeCell ref="I117:K117"/>
    <mergeCell ref="C118:E118"/>
    <mergeCell ref="F121:H121"/>
    <mergeCell ref="I121:K121"/>
    <mergeCell ref="C119:E119"/>
    <mergeCell ref="F119:H119"/>
    <mergeCell ref="I119:K119"/>
    <mergeCell ref="C120:E120"/>
    <mergeCell ref="F120:H120"/>
    <mergeCell ref="I120:K120"/>
    <mergeCell ref="C121:E121"/>
    <mergeCell ref="F124:H124"/>
    <mergeCell ref="I124:K124"/>
    <mergeCell ref="C122:E122"/>
    <mergeCell ref="F122:H122"/>
    <mergeCell ref="I122:K122"/>
    <mergeCell ref="C123:E123"/>
    <mergeCell ref="F123:H123"/>
    <mergeCell ref="I123:K123"/>
    <mergeCell ref="C124:E124"/>
    <mergeCell ref="F127:H127"/>
    <mergeCell ref="I127:K127"/>
    <mergeCell ref="C125:E125"/>
    <mergeCell ref="F125:H125"/>
    <mergeCell ref="I125:K125"/>
    <mergeCell ref="C126:E126"/>
    <mergeCell ref="F126:H126"/>
    <mergeCell ref="I126:K126"/>
    <mergeCell ref="C127:E127"/>
    <mergeCell ref="F130:H130"/>
    <mergeCell ref="I130:K130"/>
    <mergeCell ref="C128:E128"/>
    <mergeCell ref="F128:H128"/>
    <mergeCell ref="I128:K128"/>
    <mergeCell ref="C129:E129"/>
    <mergeCell ref="F129:H129"/>
    <mergeCell ref="I129:K129"/>
    <mergeCell ref="C130:E130"/>
    <mergeCell ref="F133:H133"/>
    <mergeCell ref="I133:K133"/>
    <mergeCell ref="C131:E131"/>
    <mergeCell ref="F131:H131"/>
    <mergeCell ref="I131:K131"/>
    <mergeCell ref="C132:E132"/>
    <mergeCell ref="F132:H132"/>
    <mergeCell ref="I132:K132"/>
    <mergeCell ref="C133:E133"/>
    <mergeCell ref="F157:H157"/>
    <mergeCell ref="I157:K157"/>
    <mergeCell ref="C155:E155"/>
    <mergeCell ref="F155:H155"/>
    <mergeCell ref="I155:K155"/>
    <mergeCell ref="C156:E156"/>
    <mergeCell ref="F156:H156"/>
    <mergeCell ref="I156:K156"/>
    <mergeCell ref="C157:E157"/>
    <mergeCell ref="F160:H160"/>
    <mergeCell ref="I160:K160"/>
    <mergeCell ref="C158:E158"/>
    <mergeCell ref="F158:H158"/>
    <mergeCell ref="I158:K158"/>
    <mergeCell ref="C159:E159"/>
    <mergeCell ref="F159:H159"/>
    <mergeCell ref="I159:K159"/>
    <mergeCell ref="C160:E160"/>
    <mergeCell ref="F163:H163"/>
    <mergeCell ref="I163:K163"/>
    <mergeCell ref="C161:E161"/>
    <mergeCell ref="F161:H161"/>
    <mergeCell ref="I161:K161"/>
    <mergeCell ref="C162:E162"/>
    <mergeCell ref="F162:H162"/>
    <mergeCell ref="I162:K162"/>
    <mergeCell ref="C163:E163"/>
    <mergeCell ref="F166:H166"/>
    <mergeCell ref="I166:K166"/>
    <mergeCell ref="C164:E164"/>
    <mergeCell ref="F164:H164"/>
    <mergeCell ref="I164:K164"/>
    <mergeCell ref="C165:E165"/>
    <mergeCell ref="F165:H165"/>
    <mergeCell ref="I165:K165"/>
    <mergeCell ref="C166:E166"/>
    <mergeCell ref="F169:H169"/>
    <mergeCell ref="I169:K169"/>
    <mergeCell ref="C167:E167"/>
    <mergeCell ref="F167:H167"/>
    <mergeCell ref="I167:K167"/>
    <mergeCell ref="C168:E168"/>
    <mergeCell ref="F168:H168"/>
    <mergeCell ref="I168:K168"/>
    <mergeCell ref="C169:E169"/>
    <mergeCell ref="F88:H88"/>
    <mergeCell ref="I88:K88"/>
    <mergeCell ref="C86:E86"/>
    <mergeCell ref="F86:H86"/>
    <mergeCell ref="I86:K86"/>
    <mergeCell ref="C87:E87"/>
    <mergeCell ref="F87:H87"/>
    <mergeCell ref="I87:K87"/>
    <mergeCell ref="C88:E88"/>
    <mergeCell ref="F91:H91"/>
    <mergeCell ref="I91:K91"/>
    <mergeCell ref="C89:E89"/>
    <mergeCell ref="F89:H89"/>
    <mergeCell ref="I89:K89"/>
    <mergeCell ref="C90:E90"/>
    <mergeCell ref="F90:H90"/>
    <mergeCell ref="I90:K90"/>
    <mergeCell ref="C91:E91"/>
    <mergeCell ref="F94:H94"/>
    <mergeCell ref="I94:K94"/>
    <mergeCell ref="C92:E92"/>
    <mergeCell ref="F92:H92"/>
    <mergeCell ref="I92:K92"/>
    <mergeCell ref="C93:E93"/>
    <mergeCell ref="F93:H93"/>
    <mergeCell ref="I93:K93"/>
    <mergeCell ref="C94:E94"/>
    <mergeCell ref="C170:E170"/>
    <mergeCell ref="F170:H170"/>
    <mergeCell ref="I170:K170"/>
    <mergeCell ref="F136:H136"/>
    <mergeCell ref="I136:K136"/>
    <mergeCell ref="C134:E134"/>
    <mergeCell ref="F134:H134"/>
    <mergeCell ref="I134:K134"/>
    <mergeCell ref="C135:E135"/>
    <mergeCell ref="F135:H135"/>
    <mergeCell ref="I135:K135"/>
    <mergeCell ref="C136:E136"/>
    <mergeCell ref="F139:H139"/>
    <mergeCell ref="I139:K139"/>
    <mergeCell ref="C137:E137"/>
    <mergeCell ref="F137:H137"/>
    <mergeCell ref="I137:K137"/>
    <mergeCell ref="C138:E138"/>
    <mergeCell ref="F138:H138"/>
    <mergeCell ref="I138:K138"/>
    <mergeCell ref="C139:E139"/>
    <mergeCell ref="F142:H142"/>
    <mergeCell ref="I142:K142"/>
    <mergeCell ref="C140:E140"/>
    <mergeCell ref="F140:H140"/>
    <mergeCell ref="I140:K140"/>
    <mergeCell ref="C141:E141"/>
    <mergeCell ref="F141:H141"/>
    <mergeCell ref="I141:K141"/>
    <mergeCell ref="C142:E142"/>
    <mergeCell ref="F145:H145"/>
    <mergeCell ref="I145:K145"/>
    <mergeCell ref="C143:E143"/>
    <mergeCell ref="F143:H143"/>
    <mergeCell ref="I143:K143"/>
    <mergeCell ref="C144:E144"/>
    <mergeCell ref="F144:H144"/>
    <mergeCell ref="I144:K144"/>
    <mergeCell ref="C145:E145"/>
    <mergeCell ref="F148:H148"/>
    <mergeCell ref="I148:K148"/>
    <mergeCell ref="C146:E146"/>
    <mergeCell ref="F146:H146"/>
    <mergeCell ref="I146:K146"/>
    <mergeCell ref="C147:E147"/>
    <mergeCell ref="F147:H147"/>
    <mergeCell ref="I147:K147"/>
    <mergeCell ref="C148:E148"/>
    <mergeCell ref="F151:H151"/>
    <mergeCell ref="I151:K151"/>
    <mergeCell ref="C149:E149"/>
    <mergeCell ref="F149:H149"/>
    <mergeCell ref="I149:K149"/>
    <mergeCell ref="C150:E150"/>
    <mergeCell ref="F150:H150"/>
    <mergeCell ref="I150:K150"/>
    <mergeCell ref="C151:E151"/>
    <mergeCell ref="F154:H154"/>
    <mergeCell ref="I154:K154"/>
    <mergeCell ref="C152:E152"/>
    <mergeCell ref="F152:H152"/>
    <mergeCell ref="I152:K152"/>
    <mergeCell ref="C153:E153"/>
    <mergeCell ref="F153:H153"/>
    <mergeCell ref="I153:K153"/>
    <mergeCell ref="C154:E154"/>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37.25"/>
    <col customWidth="1" min="12" max="12" width="13.25"/>
    <col customWidth="1" min="33" max="33" width="12.88"/>
  </cols>
  <sheetData>
    <row r="1">
      <c r="A1" s="434" t="s">
        <v>661</v>
      </c>
      <c r="B1" s="353"/>
      <c r="C1" s="256"/>
      <c r="D1" s="256"/>
      <c r="E1" s="256"/>
      <c r="F1" s="256"/>
      <c r="G1" s="4"/>
      <c r="H1" s="4"/>
      <c r="I1" s="4"/>
      <c r="J1" s="4"/>
      <c r="K1" s="4"/>
      <c r="L1" s="4"/>
      <c r="M1" s="4"/>
      <c r="N1" s="4"/>
      <c r="O1" s="4"/>
      <c r="P1" s="4"/>
    </row>
    <row r="2">
      <c r="A2" s="354"/>
      <c r="B2" s="355" t="s">
        <v>689</v>
      </c>
      <c r="C2" s="356">
        <v>44628.0</v>
      </c>
      <c r="D2" s="331"/>
      <c r="E2" s="355" t="s">
        <v>690</v>
      </c>
      <c r="F2" s="357" t="s">
        <v>691</v>
      </c>
      <c r="G2" s="4"/>
      <c r="H2" s="325"/>
      <c r="I2" s="358" t="s">
        <v>690</v>
      </c>
      <c r="J2" s="357" t="s">
        <v>692</v>
      </c>
      <c r="K2" s="234" t="s">
        <v>693</v>
      </c>
      <c r="L2" s="4"/>
      <c r="M2" s="4"/>
      <c r="N2" s="4"/>
      <c r="O2" s="4"/>
      <c r="P2" s="4"/>
    </row>
    <row r="3">
      <c r="A3" s="354"/>
      <c r="B3" s="355" t="s">
        <v>694</v>
      </c>
      <c r="C3" s="356">
        <v>44639.0</v>
      </c>
      <c r="D3" s="331"/>
      <c r="E3" s="331">
        <v>0.0</v>
      </c>
      <c r="F3" s="359">
        <f>C7</f>
        <v>108.25</v>
      </c>
      <c r="G3" s="4"/>
      <c r="H3" s="240"/>
      <c r="I3" s="239">
        <v>0.0</v>
      </c>
      <c r="J3" s="359">
        <f>C7</f>
        <v>108.25</v>
      </c>
      <c r="K3" s="360">
        <f>F3</f>
        <v>108.25</v>
      </c>
      <c r="L3" s="4"/>
      <c r="M3" s="4"/>
      <c r="N3" s="4"/>
      <c r="O3" s="4"/>
      <c r="P3" s="4"/>
    </row>
    <row r="4">
      <c r="A4" s="354"/>
      <c r="B4" s="355" t="s">
        <v>695</v>
      </c>
      <c r="C4" s="336">
        <f>C3-C2+1</f>
        <v>12</v>
      </c>
      <c r="D4" s="331"/>
      <c r="E4" s="331">
        <v>1.0</v>
      </c>
      <c r="F4" s="359">
        <f>F3-E85</f>
        <v>106.75</v>
      </c>
      <c r="G4" s="4"/>
      <c r="H4" s="240"/>
      <c r="I4" s="239">
        <v>1.0</v>
      </c>
      <c r="J4" s="360">
        <f>J3-C8</f>
        <v>99.22916667</v>
      </c>
      <c r="K4" s="360">
        <f>K3-E85</f>
        <v>106.75</v>
      </c>
      <c r="L4" s="4"/>
      <c r="M4" s="4"/>
      <c r="N4" s="4"/>
      <c r="O4" s="4"/>
      <c r="P4" s="4"/>
    </row>
    <row r="5">
      <c r="A5" s="354"/>
      <c r="B5" s="355" t="s">
        <v>696</v>
      </c>
      <c r="C5" s="336">
        <v>7.0</v>
      </c>
      <c r="D5" s="331"/>
      <c r="E5" s="331">
        <v>2.0</v>
      </c>
      <c r="F5" s="359">
        <f>F4-F85</f>
        <v>100.75</v>
      </c>
      <c r="G5" s="4"/>
      <c r="H5" s="240"/>
      <c r="I5" s="239">
        <v>2.0</v>
      </c>
      <c r="J5" s="360">
        <f>J4-C8</f>
        <v>90.20833333</v>
      </c>
      <c r="K5" s="360">
        <f>K4-F85</f>
        <v>100.75</v>
      </c>
      <c r="L5" s="4"/>
      <c r="M5" s="4"/>
      <c r="N5" s="4"/>
      <c r="O5" s="4"/>
      <c r="P5" s="4"/>
    </row>
    <row r="6">
      <c r="A6" s="354"/>
      <c r="B6" s="355" t="s">
        <v>697</v>
      </c>
      <c r="C6" s="336">
        <v>128.0</v>
      </c>
      <c r="D6" s="331"/>
      <c r="E6" s="331">
        <v>3.0</v>
      </c>
      <c r="F6" s="360">
        <f>F5-G85</f>
        <v>97.25</v>
      </c>
      <c r="G6" s="4"/>
      <c r="H6" s="240"/>
      <c r="I6" s="239">
        <v>3.0</v>
      </c>
      <c r="J6" s="360">
        <f>J5-C8</f>
        <v>81.1875</v>
      </c>
      <c r="K6" s="360">
        <f>K5-G85</f>
        <v>97.25</v>
      </c>
      <c r="L6" s="4"/>
      <c r="M6" s="4"/>
      <c r="N6" s="4"/>
      <c r="O6" s="4"/>
      <c r="P6" s="4"/>
    </row>
    <row r="7">
      <c r="A7" s="354"/>
      <c r="B7" s="355" t="s">
        <v>698</v>
      </c>
      <c r="C7" s="336">
        <v>108.25</v>
      </c>
      <c r="D7" s="331"/>
      <c r="E7" s="331">
        <v>4.0</v>
      </c>
      <c r="F7" s="360">
        <f>F6-H85</f>
        <v>92.75</v>
      </c>
      <c r="G7" s="4"/>
      <c r="H7" s="240"/>
      <c r="I7" s="239">
        <v>4.0</v>
      </c>
      <c r="J7" s="360">
        <f>J6-C8</f>
        <v>72.16666667</v>
      </c>
      <c r="K7" s="360">
        <f>K6-H85</f>
        <v>92.75</v>
      </c>
      <c r="L7" s="4"/>
      <c r="M7" s="4"/>
      <c r="N7" s="4"/>
      <c r="O7" s="4"/>
      <c r="P7" s="4"/>
    </row>
    <row r="8">
      <c r="A8" s="354"/>
      <c r="B8" s="355" t="s">
        <v>699</v>
      </c>
      <c r="C8" s="331">
        <f>C7/C4</f>
        <v>9.020833333</v>
      </c>
      <c r="D8" s="331"/>
      <c r="E8" s="331">
        <v>5.0</v>
      </c>
      <c r="F8" s="360">
        <f>F7-I85</f>
        <v>86</v>
      </c>
      <c r="G8" s="4"/>
      <c r="H8" s="240"/>
      <c r="I8" s="239">
        <v>5.0</v>
      </c>
      <c r="J8" s="360">
        <f>J7-C8</f>
        <v>63.14583333</v>
      </c>
      <c r="K8" s="360">
        <f>K7-I85</f>
        <v>86</v>
      </c>
      <c r="L8" s="4"/>
      <c r="M8" s="4"/>
      <c r="N8" s="4"/>
      <c r="O8" s="4"/>
      <c r="P8" s="4"/>
    </row>
    <row r="9">
      <c r="A9" s="354"/>
      <c r="B9" s="239"/>
      <c r="C9" s="239"/>
      <c r="D9" s="239"/>
      <c r="E9" s="239">
        <v>6.0</v>
      </c>
      <c r="F9" s="360">
        <f>F8-J85</f>
        <v>78</v>
      </c>
      <c r="G9" s="4"/>
      <c r="H9" s="240"/>
      <c r="I9" s="239">
        <v>6.0</v>
      </c>
      <c r="J9" s="360">
        <f>J8-C8</f>
        <v>54.125</v>
      </c>
      <c r="K9" s="360">
        <f>K8-J85</f>
        <v>78</v>
      </c>
      <c r="L9" s="4"/>
      <c r="M9" s="4"/>
      <c r="N9" s="4"/>
      <c r="O9" s="4"/>
      <c r="P9" s="4"/>
    </row>
    <row r="10">
      <c r="A10" s="4"/>
      <c r="B10" s="238"/>
      <c r="C10" s="238"/>
      <c r="D10" s="238"/>
      <c r="E10" s="235">
        <v>7.0</v>
      </c>
      <c r="F10" s="361">
        <f>F9-K85</f>
        <v>69</v>
      </c>
      <c r="G10" s="4"/>
      <c r="H10" s="4"/>
      <c r="I10" s="235">
        <v>7.0</v>
      </c>
      <c r="J10" s="361">
        <f>J9-C8</f>
        <v>45.10416667</v>
      </c>
      <c r="K10" s="361">
        <f>K9-K85</f>
        <v>69</v>
      </c>
      <c r="L10" s="4"/>
      <c r="M10" s="4"/>
      <c r="N10" s="4"/>
      <c r="O10" s="4"/>
      <c r="P10" s="4"/>
    </row>
    <row r="11">
      <c r="A11" s="4"/>
      <c r="B11" s="238"/>
      <c r="C11" s="238"/>
      <c r="D11" s="238"/>
      <c r="E11" s="235">
        <v>8.0</v>
      </c>
      <c r="F11" s="361">
        <f>F10-L85</f>
        <v>60</v>
      </c>
      <c r="G11" s="4"/>
      <c r="H11" s="4"/>
      <c r="I11" s="235">
        <v>8.0</v>
      </c>
      <c r="J11" s="361">
        <f>J10-C8</f>
        <v>36.08333333</v>
      </c>
      <c r="K11" s="361">
        <f>K10-L85</f>
        <v>60</v>
      </c>
      <c r="L11" s="4"/>
      <c r="M11" s="4"/>
      <c r="N11" s="4"/>
      <c r="O11" s="4"/>
      <c r="P11" s="4"/>
    </row>
    <row r="12">
      <c r="A12" s="4"/>
      <c r="B12" s="238"/>
      <c r="C12" s="388"/>
      <c r="D12" s="388"/>
      <c r="E12" s="235">
        <v>9.0</v>
      </c>
      <c r="F12" s="361">
        <f>F11-M85</f>
        <v>49</v>
      </c>
      <c r="G12" s="4"/>
      <c r="H12" s="4"/>
      <c r="I12" s="235">
        <v>9.0</v>
      </c>
      <c r="J12" s="361">
        <f>J11-C8</f>
        <v>27.0625</v>
      </c>
      <c r="K12" s="361">
        <f>K11-M85</f>
        <v>49</v>
      </c>
      <c r="L12" s="4"/>
      <c r="M12" s="4"/>
      <c r="N12" s="4"/>
      <c r="O12" s="4"/>
      <c r="P12" s="4"/>
    </row>
    <row r="13">
      <c r="A13" s="4"/>
      <c r="B13" s="238"/>
      <c r="C13" s="388"/>
      <c r="D13" s="388"/>
      <c r="E13" s="235">
        <v>10.0</v>
      </c>
      <c r="F13" s="361">
        <f>F12-N85</f>
        <v>31</v>
      </c>
      <c r="G13" s="4"/>
      <c r="H13" s="4"/>
      <c r="I13" s="235">
        <v>10.0</v>
      </c>
      <c r="J13" s="361">
        <f>J12-C8</f>
        <v>18.04166667</v>
      </c>
      <c r="K13" s="361">
        <f>K12-N85</f>
        <v>31</v>
      </c>
      <c r="L13" s="4"/>
      <c r="M13" s="4"/>
      <c r="N13" s="4"/>
      <c r="O13" s="4"/>
      <c r="P13" s="4"/>
    </row>
    <row r="14">
      <c r="A14" s="4"/>
      <c r="B14" s="238"/>
      <c r="C14" s="388"/>
      <c r="D14" s="388"/>
      <c r="E14" s="235">
        <v>11.0</v>
      </c>
      <c r="F14" s="361">
        <f>F13-O85</f>
        <v>15.5</v>
      </c>
      <c r="G14" s="4"/>
      <c r="H14" s="4"/>
      <c r="I14" s="235">
        <v>11.0</v>
      </c>
      <c r="J14" s="361">
        <f>J13-C8</f>
        <v>9.020833333</v>
      </c>
      <c r="K14" s="361">
        <f>K13-O85</f>
        <v>15.5</v>
      </c>
      <c r="L14" s="4"/>
      <c r="M14" s="4"/>
      <c r="N14" s="4"/>
      <c r="O14" s="4"/>
      <c r="P14" s="4"/>
    </row>
    <row r="15">
      <c r="A15" s="4"/>
      <c r="B15" s="238"/>
      <c r="C15" s="388"/>
      <c r="D15" s="388"/>
      <c r="E15" s="235">
        <v>12.0</v>
      </c>
      <c r="F15" s="499">
        <f>F14-P85</f>
        <v>0</v>
      </c>
      <c r="G15" s="9"/>
      <c r="H15" s="4"/>
      <c r="I15" s="235">
        <v>12.0</v>
      </c>
      <c r="J15" s="361">
        <f>J14-C8</f>
        <v>0</v>
      </c>
      <c r="K15" s="361">
        <f>K14-P85</f>
        <v>0</v>
      </c>
      <c r="L15" s="4"/>
      <c r="M15" s="4"/>
      <c r="N15" s="4"/>
      <c r="O15" s="4"/>
      <c r="P15" s="4"/>
    </row>
    <row r="16">
      <c r="A16" s="4"/>
      <c r="B16" s="4"/>
      <c r="E16" s="3"/>
      <c r="F16" s="362"/>
      <c r="G16" s="8"/>
      <c r="H16" s="4"/>
      <c r="I16" s="3"/>
      <c r="J16" s="4"/>
      <c r="K16" s="4"/>
      <c r="L16" s="4"/>
      <c r="M16" s="4"/>
      <c r="N16" s="4"/>
      <c r="O16" s="4"/>
      <c r="P16" s="4"/>
    </row>
    <row r="17">
      <c r="A17" s="4"/>
      <c r="B17" s="4"/>
      <c r="C17" s="4"/>
      <c r="D17" s="4"/>
      <c r="E17" s="3"/>
      <c r="F17" s="4"/>
      <c r="G17" s="4"/>
      <c r="H17" s="4"/>
      <c r="I17" s="3"/>
      <c r="J17" s="4"/>
      <c r="K17" s="4"/>
      <c r="L17" s="4"/>
      <c r="M17" s="4"/>
      <c r="N17" s="4"/>
      <c r="O17" s="4"/>
      <c r="P17" s="4"/>
    </row>
    <row r="18">
      <c r="A18" s="4"/>
      <c r="B18" s="4"/>
      <c r="C18" s="4"/>
      <c r="D18" s="4"/>
      <c r="E18" s="4"/>
      <c r="F18" s="4"/>
      <c r="G18" s="4"/>
      <c r="H18" s="4"/>
      <c r="I18" s="4"/>
      <c r="J18" s="4"/>
      <c r="K18" s="4"/>
      <c r="L18" s="4"/>
      <c r="M18" s="4"/>
      <c r="N18" s="4"/>
      <c r="O18" s="4"/>
      <c r="P18" s="4"/>
    </row>
    <row r="19">
      <c r="A19" s="4"/>
      <c r="B19" s="4"/>
      <c r="C19" s="4"/>
      <c r="D19" s="3"/>
      <c r="E19" s="353" t="s">
        <v>700</v>
      </c>
      <c r="F19" s="353" t="s">
        <v>701</v>
      </c>
      <c r="G19" s="353" t="s">
        <v>702</v>
      </c>
      <c r="H19" s="353" t="s">
        <v>703</v>
      </c>
      <c r="I19" s="353" t="s">
        <v>704</v>
      </c>
      <c r="J19" s="254" t="s">
        <v>704</v>
      </c>
      <c r="K19" s="353" t="s">
        <v>705</v>
      </c>
      <c r="L19" s="353" t="s">
        <v>700</v>
      </c>
      <c r="M19" s="299" t="s">
        <v>701</v>
      </c>
      <c r="N19" s="299" t="s">
        <v>702</v>
      </c>
      <c r="O19" s="3" t="s">
        <v>703</v>
      </c>
      <c r="P19" s="3" t="s">
        <v>704</v>
      </c>
    </row>
    <row r="20">
      <c r="A20" s="500" t="s">
        <v>706</v>
      </c>
      <c r="B20" s="500" t="s">
        <v>707</v>
      </c>
      <c r="C20" s="501" t="s">
        <v>708</v>
      </c>
      <c r="D20" s="365"/>
      <c r="E20" s="365"/>
      <c r="F20" s="365"/>
      <c r="G20" s="365"/>
      <c r="H20" s="365"/>
      <c r="I20" s="365"/>
      <c r="J20" s="365"/>
      <c r="K20" s="365"/>
      <c r="L20" s="365"/>
      <c r="M20" s="365"/>
      <c r="N20" s="365"/>
      <c r="O20" s="365"/>
      <c r="P20" s="366"/>
      <c r="Q20" s="367"/>
    </row>
    <row r="21">
      <c r="A21" s="502"/>
      <c r="B21" s="502"/>
      <c r="C21" s="503"/>
      <c r="D21" s="500">
        <v>0.0</v>
      </c>
      <c r="E21" s="500">
        <v>1.0</v>
      </c>
      <c r="F21" s="500">
        <v>2.0</v>
      </c>
      <c r="G21" s="500">
        <f t="shared" ref="G21:P21" si="1">F21+1</f>
        <v>3</v>
      </c>
      <c r="H21" s="500">
        <f t="shared" si="1"/>
        <v>4</v>
      </c>
      <c r="I21" s="500">
        <f t="shared" si="1"/>
        <v>5</v>
      </c>
      <c r="J21" s="500">
        <f t="shared" si="1"/>
        <v>6</v>
      </c>
      <c r="K21" s="500">
        <f t="shared" si="1"/>
        <v>7</v>
      </c>
      <c r="L21" s="500">
        <f t="shared" si="1"/>
        <v>8</v>
      </c>
      <c r="M21" s="500">
        <f t="shared" si="1"/>
        <v>9</v>
      </c>
      <c r="N21" s="500">
        <f t="shared" si="1"/>
        <v>10</v>
      </c>
      <c r="O21" s="500">
        <f t="shared" si="1"/>
        <v>11</v>
      </c>
      <c r="P21" s="500">
        <f t="shared" si="1"/>
        <v>12</v>
      </c>
      <c r="Q21" s="367"/>
    </row>
    <row r="22">
      <c r="A22" s="233" t="s">
        <v>68</v>
      </c>
      <c r="B22" s="237"/>
      <c r="C22" s="235"/>
      <c r="D22" s="235"/>
      <c r="E22" s="238"/>
      <c r="F22" s="238"/>
      <c r="G22" s="238"/>
      <c r="H22" s="238"/>
      <c r="I22" s="238"/>
      <c r="J22" s="238"/>
      <c r="K22" s="238"/>
      <c r="L22" s="237"/>
      <c r="M22" s="398"/>
      <c r="N22" s="247"/>
      <c r="O22" s="238"/>
      <c r="P22" s="238"/>
      <c r="Q22" s="9"/>
    </row>
    <row r="23">
      <c r="A23" s="236"/>
      <c r="B23" s="504" t="s">
        <v>407</v>
      </c>
      <c r="C23" s="321">
        <v>4.0</v>
      </c>
      <c r="D23" s="235">
        <v>0.0</v>
      </c>
      <c r="E23" s="235">
        <v>0.0</v>
      </c>
      <c r="F23" s="235">
        <v>0.0</v>
      </c>
      <c r="G23" s="235">
        <v>0.0</v>
      </c>
      <c r="H23" s="235">
        <v>0.0</v>
      </c>
      <c r="I23" s="235">
        <v>2.0</v>
      </c>
      <c r="J23" s="235">
        <v>2.0</v>
      </c>
      <c r="K23" s="235">
        <v>1.0</v>
      </c>
      <c r="L23" s="235">
        <v>0.0</v>
      </c>
      <c r="M23" s="235">
        <v>0.0</v>
      </c>
      <c r="N23" s="237">
        <v>1.0</v>
      </c>
      <c r="O23" s="235">
        <v>0.0</v>
      </c>
      <c r="P23" s="235">
        <v>0.0</v>
      </c>
      <c r="Q23" s="9"/>
    </row>
    <row r="24">
      <c r="A24" s="236"/>
      <c r="B24" s="504" t="s">
        <v>408</v>
      </c>
      <c r="C24" s="321">
        <v>2.0</v>
      </c>
      <c r="D24" s="235">
        <v>0.0</v>
      </c>
      <c r="E24" s="235">
        <v>0.0</v>
      </c>
      <c r="F24" s="235">
        <v>0.0</v>
      </c>
      <c r="G24" s="235">
        <v>0.0</v>
      </c>
      <c r="H24" s="235">
        <v>0.0</v>
      </c>
      <c r="I24" s="235">
        <v>0.0</v>
      </c>
      <c r="J24" s="235">
        <v>0.0</v>
      </c>
      <c r="K24" s="235">
        <v>0.0</v>
      </c>
      <c r="L24" s="235">
        <v>0.0</v>
      </c>
      <c r="M24" s="235">
        <v>0.0</v>
      </c>
      <c r="N24" s="237">
        <v>0.0</v>
      </c>
      <c r="O24" s="235">
        <v>1.0</v>
      </c>
      <c r="P24" s="235">
        <v>1.0</v>
      </c>
      <c r="Q24" s="9"/>
    </row>
    <row r="25">
      <c r="A25" s="236"/>
      <c r="B25" s="504" t="s">
        <v>348</v>
      </c>
      <c r="C25" s="321">
        <v>6.0</v>
      </c>
      <c r="D25" s="235">
        <v>0.0</v>
      </c>
      <c r="E25" s="235">
        <v>0.0</v>
      </c>
      <c r="F25" s="235">
        <v>0.0</v>
      </c>
      <c r="G25" s="235">
        <v>0.0</v>
      </c>
      <c r="H25" s="235">
        <v>0.0</v>
      </c>
      <c r="I25" s="235">
        <v>0.0</v>
      </c>
      <c r="J25" s="235">
        <v>0.0</v>
      </c>
      <c r="K25" s="235">
        <v>0.0</v>
      </c>
      <c r="L25" s="235">
        <v>0.0</v>
      </c>
      <c r="M25" s="235">
        <v>0.0</v>
      </c>
      <c r="N25" s="237">
        <v>2.0</v>
      </c>
      <c r="O25" s="235">
        <v>2.0</v>
      </c>
      <c r="P25" s="235">
        <v>2.0</v>
      </c>
      <c r="Q25" s="9"/>
    </row>
    <row r="26">
      <c r="A26" s="236"/>
      <c r="B26" s="504" t="s">
        <v>411</v>
      </c>
      <c r="C26" s="321">
        <v>4.0</v>
      </c>
      <c r="D26" s="235">
        <v>0.0</v>
      </c>
      <c r="E26" s="235">
        <v>0.0</v>
      </c>
      <c r="F26" s="235">
        <v>0.0</v>
      </c>
      <c r="G26" s="235">
        <v>0.0</v>
      </c>
      <c r="H26" s="235">
        <v>0.0</v>
      </c>
      <c r="I26" s="235">
        <v>0.0</v>
      </c>
      <c r="J26" s="235">
        <v>0.0</v>
      </c>
      <c r="K26" s="235">
        <v>0.0</v>
      </c>
      <c r="L26" s="235">
        <v>0.0</v>
      </c>
      <c r="M26" s="235">
        <v>0.0</v>
      </c>
      <c r="N26" s="237">
        <v>2.0</v>
      </c>
      <c r="O26" s="235">
        <v>1.0</v>
      </c>
      <c r="P26" s="235">
        <v>1.0</v>
      </c>
      <c r="Q26" s="9"/>
    </row>
    <row r="27">
      <c r="A27" s="236"/>
      <c r="B27" s="504" t="s">
        <v>412</v>
      </c>
      <c r="C27" s="321">
        <v>3.0</v>
      </c>
      <c r="D27" s="235">
        <v>0.0</v>
      </c>
      <c r="E27" s="235">
        <v>0.0</v>
      </c>
      <c r="F27" s="235">
        <v>0.0</v>
      </c>
      <c r="G27" s="235">
        <v>0.0</v>
      </c>
      <c r="H27" s="235">
        <v>0.0</v>
      </c>
      <c r="I27" s="235">
        <v>0.0</v>
      </c>
      <c r="J27" s="235">
        <v>0.0</v>
      </c>
      <c r="K27" s="235">
        <v>0.0</v>
      </c>
      <c r="L27" s="235">
        <v>0.0</v>
      </c>
      <c r="M27" s="235">
        <v>0.0</v>
      </c>
      <c r="N27" s="237">
        <v>2.0</v>
      </c>
      <c r="O27" s="235">
        <v>1.0</v>
      </c>
      <c r="P27" s="235">
        <v>0.0</v>
      </c>
      <c r="Q27" s="9"/>
    </row>
    <row r="28">
      <c r="A28" s="236"/>
      <c r="B28" s="406" t="s">
        <v>664</v>
      </c>
      <c r="C28" s="235">
        <v>2.0</v>
      </c>
      <c r="D28" s="235">
        <v>0.0</v>
      </c>
      <c r="E28" s="235">
        <v>0.0</v>
      </c>
      <c r="F28" s="235">
        <v>0.0</v>
      </c>
      <c r="G28" s="235">
        <v>0.0</v>
      </c>
      <c r="H28" s="235">
        <v>0.0</v>
      </c>
      <c r="I28" s="235">
        <v>0.0</v>
      </c>
      <c r="J28" s="235">
        <v>0.0</v>
      </c>
      <c r="K28" s="235">
        <v>0.0</v>
      </c>
      <c r="L28" s="235">
        <v>0.0</v>
      </c>
      <c r="M28" s="237">
        <v>2.0</v>
      </c>
      <c r="N28" s="237">
        <v>2.0</v>
      </c>
      <c r="O28" s="235">
        <v>0.0</v>
      </c>
      <c r="P28" s="235">
        <v>1.0</v>
      </c>
      <c r="Q28" s="9"/>
    </row>
    <row r="29">
      <c r="A29" s="503" t="s">
        <v>709</v>
      </c>
      <c r="B29" s="237"/>
      <c r="C29" s="247"/>
      <c r="D29" s="503">
        <v>0.0</v>
      </c>
      <c r="E29" s="503">
        <v>0.0</v>
      </c>
      <c r="F29" s="503">
        <v>0.0</v>
      </c>
      <c r="G29" s="503">
        <v>0.0</v>
      </c>
      <c r="H29" s="503">
        <v>0.0</v>
      </c>
      <c r="I29" s="503">
        <v>1.0</v>
      </c>
      <c r="J29" s="503">
        <v>1.0</v>
      </c>
      <c r="K29" s="503">
        <v>1.0</v>
      </c>
      <c r="L29" s="503">
        <v>0.0</v>
      </c>
      <c r="M29" s="503">
        <v>0.5</v>
      </c>
      <c r="N29" s="503">
        <v>7.5</v>
      </c>
      <c r="O29" s="503">
        <v>5.0</v>
      </c>
      <c r="P29" s="503">
        <v>5.0</v>
      </c>
      <c r="Q29" s="9">
        <f>SUM(D29:P29)</f>
        <v>21</v>
      </c>
    </row>
    <row r="30">
      <c r="A30" s="233" t="s">
        <v>85</v>
      </c>
      <c r="B30" s="237"/>
      <c r="C30" s="237"/>
      <c r="D30" s="235"/>
      <c r="E30" s="238"/>
      <c r="F30" s="238"/>
      <c r="G30" s="238"/>
      <c r="H30" s="238"/>
      <c r="I30" s="238"/>
      <c r="J30" s="238"/>
      <c r="K30" s="238"/>
      <c r="L30" s="237"/>
      <c r="M30" s="398"/>
      <c r="N30" s="247"/>
      <c r="O30" s="238"/>
      <c r="P30" s="238"/>
      <c r="Q30" s="9"/>
    </row>
    <row r="31">
      <c r="A31" s="236"/>
      <c r="B31" s="235" t="s">
        <v>631</v>
      </c>
      <c r="C31" s="235">
        <v>3.0</v>
      </c>
      <c r="D31" s="235">
        <v>0.0</v>
      </c>
      <c r="E31" s="235">
        <v>0.0</v>
      </c>
      <c r="F31" s="243">
        <v>0.0</v>
      </c>
      <c r="G31" s="243">
        <v>0.0</v>
      </c>
      <c r="H31" s="243">
        <v>1.0</v>
      </c>
      <c r="I31" s="243">
        <v>0.0</v>
      </c>
      <c r="J31" s="243">
        <v>2.0</v>
      </c>
      <c r="K31" s="243">
        <v>0.0</v>
      </c>
      <c r="L31" s="243">
        <v>0.0</v>
      </c>
      <c r="M31" s="243">
        <v>0.0</v>
      </c>
      <c r="N31" s="243">
        <v>0.0</v>
      </c>
      <c r="O31" s="235">
        <v>1.0</v>
      </c>
      <c r="P31" s="235">
        <v>1.0</v>
      </c>
      <c r="Q31" s="9"/>
    </row>
    <row r="32">
      <c r="A32" s="236"/>
      <c r="B32" s="235" t="s">
        <v>632</v>
      </c>
      <c r="C32" s="235">
        <v>4.0</v>
      </c>
      <c r="D32" s="235">
        <v>0.0</v>
      </c>
      <c r="E32" s="235">
        <v>0.0</v>
      </c>
      <c r="F32" s="337">
        <v>0.0</v>
      </c>
      <c r="G32" s="337">
        <v>0.0</v>
      </c>
      <c r="H32" s="373">
        <v>0.0</v>
      </c>
      <c r="I32" s="337">
        <v>0.0</v>
      </c>
      <c r="J32" s="337">
        <v>0.0</v>
      </c>
      <c r="K32" s="337">
        <v>1.0</v>
      </c>
      <c r="L32" s="337">
        <v>1.0</v>
      </c>
      <c r="M32" s="337">
        <v>1.0</v>
      </c>
      <c r="N32" s="337">
        <v>1.0</v>
      </c>
      <c r="O32" s="235">
        <v>1.0</v>
      </c>
      <c r="P32" s="235">
        <v>0.5</v>
      </c>
      <c r="Q32" s="9"/>
    </row>
    <row r="33">
      <c r="A33" s="236"/>
      <c r="B33" s="235" t="s">
        <v>356</v>
      </c>
      <c r="C33" s="235">
        <v>1.0</v>
      </c>
      <c r="D33" s="235">
        <v>0.0</v>
      </c>
      <c r="E33" s="235">
        <v>0.0</v>
      </c>
      <c r="F33" s="337">
        <v>0.0</v>
      </c>
      <c r="G33" s="337">
        <v>0.0</v>
      </c>
      <c r="H33" s="373">
        <v>0.0</v>
      </c>
      <c r="I33" s="337">
        <v>0.0</v>
      </c>
      <c r="J33" s="337">
        <v>0.0</v>
      </c>
      <c r="K33" s="337">
        <v>1.0</v>
      </c>
      <c r="L33" s="337">
        <v>0.0</v>
      </c>
      <c r="M33" s="373">
        <v>0.0</v>
      </c>
      <c r="N33" s="373">
        <v>0.0</v>
      </c>
      <c r="O33" s="235">
        <v>0.0</v>
      </c>
      <c r="P33" s="235">
        <v>0.5</v>
      </c>
      <c r="Q33" s="9"/>
    </row>
    <row r="34">
      <c r="A34" s="236"/>
      <c r="B34" s="405" t="s">
        <v>413</v>
      </c>
      <c r="C34" s="235">
        <v>1.0</v>
      </c>
      <c r="D34" s="235">
        <v>0.0</v>
      </c>
      <c r="E34" s="235">
        <v>0.0</v>
      </c>
      <c r="F34" s="337">
        <v>0.0</v>
      </c>
      <c r="G34" s="337">
        <v>0.0</v>
      </c>
      <c r="H34" s="373">
        <v>0.0</v>
      </c>
      <c r="I34" s="337">
        <v>0.0</v>
      </c>
      <c r="J34" s="337">
        <v>0.0</v>
      </c>
      <c r="K34" s="337">
        <v>0.0</v>
      </c>
      <c r="L34" s="337">
        <v>0.0</v>
      </c>
      <c r="M34" s="373">
        <v>0.0</v>
      </c>
      <c r="N34" s="373">
        <v>0.0</v>
      </c>
      <c r="O34" s="235">
        <v>0.5</v>
      </c>
      <c r="P34" s="235">
        <v>0.0</v>
      </c>
      <c r="Q34" s="9"/>
    </row>
    <row r="35">
      <c r="A35" s="233"/>
      <c r="B35" s="235" t="s">
        <v>635</v>
      </c>
      <c r="C35" s="235">
        <v>3.0</v>
      </c>
      <c r="D35" s="237">
        <v>0.0</v>
      </c>
      <c r="E35" s="237">
        <v>0.0</v>
      </c>
      <c r="F35" s="286">
        <v>0.0</v>
      </c>
      <c r="G35" s="286">
        <v>0.0</v>
      </c>
      <c r="H35" s="282">
        <v>0.0</v>
      </c>
      <c r="I35" s="286">
        <v>0.0</v>
      </c>
      <c r="J35" s="286">
        <v>0.0</v>
      </c>
      <c r="K35" s="286">
        <v>0.0</v>
      </c>
      <c r="L35" s="286">
        <v>1.0</v>
      </c>
      <c r="M35" s="286">
        <v>1.0</v>
      </c>
      <c r="N35" s="286">
        <v>1.0</v>
      </c>
      <c r="O35" s="237">
        <v>0.5</v>
      </c>
      <c r="P35" s="235">
        <v>0.0</v>
      </c>
      <c r="Q35" s="9"/>
    </row>
    <row r="36">
      <c r="A36" s="233"/>
      <c r="B36" s="235" t="s">
        <v>636</v>
      </c>
      <c r="C36" s="235">
        <v>4.0</v>
      </c>
      <c r="D36" s="237">
        <v>0.0</v>
      </c>
      <c r="E36" s="237">
        <v>0.0</v>
      </c>
      <c r="F36" s="286">
        <v>0.0</v>
      </c>
      <c r="G36" s="286">
        <v>0.0</v>
      </c>
      <c r="H36" s="282">
        <v>0.0</v>
      </c>
      <c r="I36" s="286">
        <v>0.0</v>
      </c>
      <c r="J36" s="286">
        <v>0.0</v>
      </c>
      <c r="K36" s="286">
        <v>0.0</v>
      </c>
      <c r="L36" s="286">
        <v>0.0</v>
      </c>
      <c r="M36" s="282">
        <v>0.0</v>
      </c>
      <c r="N36" s="282">
        <v>0.0</v>
      </c>
      <c r="O36" s="237">
        <v>0.5</v>
      </c>
      <c r="P36" s="235">
        <v>0.5</v>
      </c>
      <c r="Q36" s="9"/>
    </row>
    <row r="37">
      <c r="A37" s="233"/>
      <c r="B37" s="235" t="s">
        <v>637</v>
      </c>
      <c r="C37" s="235">
        <v>1.0</v>
      </c>
      <c r="D37" s="237">
        <v>0.0</v>
      </c>
      <c r="E37" s="237">
        <v>0.0</v>
      </c>
      <c r="F37" s="286">
        <v>0.0</v>
      </c>
      <c r="G37" s="286">
        <v>0.0</v>
      </c>
      <c r="H37" s="282">
        <v>0.0</v>
      </c>
      <c r="I37" s="286">
        <v>0.0</v>
      </c>
      <c r="J37" s="286">
        <v>0.0</v>
      </c>
      <c r="K37" s="286">
        <v>0.0</v>
      </c>
      <c r="L37" s="286">
        <v>0.0</v>
      </c>
      <c r="M37" s="282">
        <v>0.0</v>
      </c>
      <c r="N37" s="282">
        <v>0.0</v>
      </c>
      <c r="O37" s="237">
        <v>0.5</v>
      </c>
      <c r="P37" s="235">
        <v>1.0</v>
      </c>
      <c r="Q37" s="9"/>
    </row>
    <row r="38">
      <c r="A38" s="233"/>
      <c r="B38" s="405" t="s">
        <v>414</v>
      </c>
      <c r="C38" s="235">
        <v>1.0</v>
      </c>
      <c r="D38" s="237">
        <v>0.0</v>
      </c>
      <c r="E38" s="237">
        <v>0.0</v>
      </c>
      <c r="F38" s="286">
        <v>0.0</v>
      </c>
      <c r="G38" s="286">
        <v>0.0</v>
      </c>
      <c r="H38" s="282">
        <v>0.0</v>
      </c>
      <c r="I38" s="286">
        <v>1.0</v>
      </c>
      <c r="J38" s="286">
        <v>0.0</v>
      </c>
      <c r="K38" s="286">
        <v>0.0</v>
      </c>
      <c r="L38" s="286">
        <v>0.0</v>
      </c>
      <c r="M38" s="282">
        <v>0.0</v>
      </c>
      <c r="N38" s="282">
        <v>0.0</v>
      </c>
      <c r="O38" s="237">
        <v>0.0</v>
      </c>
      <c r="P38" s="235">
        <v>0.5</v>
      </c>
      <c r="Q38" s="9"/>
    </row>
    <row r="39">
      <c r="A39" s="233"/>
      <c r="B39" s="406" t="s">
        <v>664</v>
      </c>
      <c r="C39" s="235">
        <v>2.0</v>
      </c>
      <c r="D39" s="237">
        <v>0.0</v>
      </c>
      <c r="E39" s="237">
        <v>0.0</v>
      </c>
      <c r="F39" s="286">
        <v>0.0</v>
      </c>
      <c r="G39" s="286">
        <v>1.0</v>
      </c>
      <c r="H39" s="286">
        <v>1.0</v>
      </c>
      <c r="I39" s="286">
        <v>2.0</v>
      </c>
      <c r="J39" s="286">
        <v>2.0</v>
      </c>
      <c r="K39" s="286">
        <v>1.0</v>
      </c>
      <c r="L39" s="286">
        <v>1.0</v>
      </c>
      <c r="M39" s="286">
        <v>1.0</v>
      </c>
      <c r="N39" s="282">
        <v>2.0</v>
      </c>
      <c r="O39" s="237">
        <v>1.0</v>
      </c>
      <c r="P39" s="235">
        <v>1.0</v>
      </c>
      <c r="Q39" s="9"/>
    </row>
    <row r="40">
      <c r="A40" s="233"/>
      <c r="B40" s="406" t="s">
        <v>470</v>
      </c>
      <c r="C40" s="235">
        <v>1.0</v>
      </c>
      <c r="D40" s="237">
        <v>0.0</v>
      </c>
      <c r="E40" s="237">
        <v>0.0</v>
      </c>
      <c r="F40" s="286">
        <v>1.0</v>
      </c>
      <c r="G40" s="286">
        <v>0.0</v>
      </c>
      <c r="H40" s="286">
        <v>0.0</v>
      </c>
      <c r="I40" s="286">
        <v>0.0</v>
      </c>
      <c r="J40" s="286">
        <v>0.0</v>
      </c>
      <c r="K40" s="286">
        <v>0.0</v>
      </c>
      <c r="L40" s="286">
        <v>0.0</v>
      </c>
      <c r="M40" s="282">
        <v>0.0</v>
      </c>
      <c r="N40" s="282">
        <v>0.0</v>
      </c>
      <c r="O40" s="286">
        <v>0.0</v>
      </c>
      <c r="P40" s="286">
        <v>0.0</v>
      </c>
      <c r="Q40" s="9"/>
    </row>
    <row r="41">
      <c r="A41" s="233"/>
      <c r="B41" s="406" t="s">
        <v>471</v>
      </c>
      <c r="C41" s="235">
        <v>1.0</v>
      </c>
      <c r="D41" s="237">
        <v>0.0</v>
      </c>
      <c r="E41" s="237">
        <v>0.0</v>
      </c>
      <c r="F41" s="286">
        <v>1.0</v>
      </c>
      <c r="G41" s="286">
        <v>0.0</v>
      </c>
      <c r="H41" s="286">
        <v>0.0</v>
      </c>
      <c r="I41" s="286">
        <v>0.0</v>
      </c>
      <c r="J41" s="286">
        <v>0.0</v>
      </c>
      <c r="K41" s="286">
        <v>0.0</v>
      </c>
      <c r="L41" s="286">
        <v>0.0</v>
      </c>
      <c r="M41" s="282">
        <v>0.0</v>
      </c>
      <c r="N41" s="282">
        <v>0.0</v>
      </c>
      <c r="O41" s="286">
        <v>0.0</v>
      </c>
      <c r="P41" s="286">
        <v>0.0</v>
      </c>
      <c r="Q41" s="9"/>
    </row>
    <row r="42">
      <c r="A42" s="233"/>
      <c r="B42" s="406" t="s">
        <v>472</v>
      </c>
      <c r="C42" s="235">
        <v>1.0</v>
      </c>
      <c r="D42" s="237">
        <v>0.0</v>
      </c>
      <c r="E42" s="237">
        <v>0.0</v>
      </c>
      <c r="F42" s="286">
        <v>1.0</v>
      </c>
      <c r="G42" s="286">
        <v>0.0</v>
      </c>
      <c r="H42" s="286">
        <v>0.0</v>
      </c>
      <c r="I42" s="286">
        <v>0.0</v>
      </c>
      <c r="J42" s="286">
        <v>0.0</v>
      </c>
      <c r="K42" s="286">
        <v>0.0</v>
      </c>
      <c r="L42" s="286">
        <v>0.0</v>
      </c>
      <c r="M42" s="282">
        <v>0.0</v>
      </c>
      <c r="N42" s="282">
        <v>0.0</v>
      </c>
      <c r="O42" s="286">
        <v>0.0</v>
      </c>
      <c r="P42" s="286">
        <v>0.0</v>
      </c>
      <c r="Q42" s="9"/>
    </row>
    <row r="43">
      <c r="A43" s="503" t="s">
        <v>709</v>
      </c>
      <c r="B43" s="237"/>
      <c r="C43" s="247"/>
      <c r="D43" s="503">
        <v>0.0</v>
      </c>
      <c r="E43" s="503">
        <v>0.0</v>
      </c>
      <c r="F43" s="505">
        <v>3.0</v>
      </c>
      <c r="G43" s="505">
        <v>0.0</v>
      </c>
      <c r="H43" s="505">
        <v>1.0</v>
      </c>
      <c r="I43" s="505">
        <v>0.5</v>
      </c>
      <c r="J43" s="505">
        <v>2.0</v>
      </c>
      <c r="K43" s="503">
        <v>2.0</v>
      </c>
      <c r="L43" s="503">
        <v>2.0</v>
      </c>
      <c r="M43" s="503">
        <v>3.0</v>
      </c>
      <c r="N43" s="503">
        <v>3.0</v>
      </c>
      <c r="O43" s="503">
        <v>4.0</v>
      </c>
      <c r="P43" s="503">
        <v>2.5</v>
      </c>
      <c r="Q43" s="9">
        <f>SUM(D43:P43)</f>
        <v>23</v>
      </c>
    </row>
    <row r="44">
      <c r="A44" s="233" t="s">
        <v>97</v>
      </c>
      <c r="B44" s="237"/>
      <c r="C44" s="237"/>
      <c r="D44" s="235"/>
      <c r="E44" s="238"/>
      <c r="F44" s="238"/>
      <c r="G44" s="238"/>
      <c r="H44" s="238"/>
      <c r="I44" s="238"/>
      <c r="J44" s="238"/>
      <c r="K44" s="238"/>
      <c r="L44" s="237"/>
      <c r="M44" s="398"/>
      <c r="N44" s="247"/>
      <c r="O44" s="238"/>
      <c r="P44" s="238"/>
      <c r="Q44" s="9"/>
    </row>
    <row r="45">
      <c r="A45" s="236"/>
      <c r="B45" s="406" t="s">
        <v>663</v>
      </c>
      <c r="C45" s="235">
        <v>2.0</v>
      </c>
      <c r="D45" s="311">
        <v>0.0</v>
      </c>
      <c r="E45" s="311">
        <v>0.0</v>
      </c>
      <c r="F45" s="311">
        <v>0.0</v>
      </c>
      <c r="G45" s="311">
        <v>0.0</v>
      </c>
      <c r="H45" s="311">
        <v>0.0</v>
      </c>
      <c r="I45" s="237">
        <v>2.5</v>
      </c>
      <c r="J45" s="235">
        <v>1.5</v>
      </c>
      <c r="K45" s="235">
        <v>2.0</v>
      </c>
      <c r="L45" s="235">
        <v>0.0</v>
      </c>
      <c r="M45" s="235">
        <v>0.0</v>
      </c>
      <c r="N45" s="237">
        <v>0.0</v>
      </c>
      <c r="O45" s="237">
        <v>0.0</v>
      </c>
      <c r="P45" s="235">
        <v>0.0</v>
      </c>
      <c r="Q45" s="9"/>
    </row>
    <row r="46">
      <c r="A46" s="233"/>
      <c r="B46" s="504" t="s">
        <v>448</v>
      </c>
      <c r="C46" s="243">
        <v>4.0</v>
      </c>
      <c r="D46" s="311">
        <v>0.0</v>
      </c>
      <c r="E46" s="311">
        <v>0.0</v>
      </c>
      <c r="F46" s="311">
        <v>0.0</v>
      </c>
      <c r="G46" s="311">
        <v>0.0</v>
      </c>
      <c r="H46" s="311">
        <v>0.0</v>
      </c>
      <c r="I46" s="237">
        <v>0.0</v>
      </c>
      <c r="J46" s="237">
        <v>0.0</v>
      </c>
      <c r="K46" s="237">
        <v>0.0</v>
      </c>
      <c r="L46" s="237">
        <v>0.0</v>
      </c>
      <c r="M46" s="237">
        <v>2.0</v>
      </c>
      <c r="N46" s="237">
        <v>2.5</v>
      </c>
      <c r="O46" s="237">
        <v>0.0</v>
      </c>
      <c r="P46" s="235">
        <v>2.0</v>
      </c>
      <c r="Q46" s="9"/>
    </row>
    <row r="47">
      <c r="A47" s="503" t="s">
        <v>709</v>
      </c>
      <c r="B47" s="237"/>
      <c r="C47" s="237"/>
      <c r="D47" s="503">
        <v>0.0</v>
      </c>
      <c r="E47" s="503">
        <v>0.0</v>
      </c>
      <c r="F47" s="503">
        <v>0.0</v>
      </c>
      <c r="G47" s="503">
        <v>0.0</v>
      </c>
      <c r="H47" s="503">
        <v>0.0</v>
      </c>
      <c r="I47" s="503">
        <v>1.0</v>
      </c>
      <c r="J47" s="503">
        <v>0.5</v>
      </c>
      <c r="K47" s="503">
        <v>0.5</v>
      </c>
      <c r="L47" s="503">
        <v>0.0</v>
      </c>
      <c r="M47" s="503">
        <v>0.5</v>
      </c>
      <c r="N47" s="503">
        <v>1.5</v>
      </c>
      <c r="O47" s="503">
        <v>0.0</v>
      </c>
      <c r="P47" s="503">
        <v>2.0</v>
      </c>
      <c r="Q47" s="9">
        <f>SUM(D47:P47)</f>
        <v>6</v>
      </c>
    </row>
    <row r="48">
      <c r="A48" s="246" t="s">
        <v>101</v>
      </c>
      <c r="B48" s="237"/>
      <c r="C48" s="237"/>
      <c r="D48" s="237"/>
      <c r="E48" s="237"/>
      <c r="F48" s="237"/>
      <c r="G48" s="237"/>
      <c r="H48" s="237"/>
      <c r="I48" s="237"/>
      <c r="J48" s="237"/>
      <c r="K48" s="237"/>
      <c r="L48" s="237"/>
      <c r="M48" s="237"/>
      <c r="N48" s="237"/>
      <c r="O48" s="237"/>
      <c r="P48" s="237"/>
      <c r="Q48" s="9"/>
    </row>
    <row r="49">
      <c r="A49" s="237"/>
      <c r="B49" s="406" t="s">
        <v>663</v>
      </c>
      <c r="C49" s="235">
        <v>2.0</v>
      </c>
      <c r="D49" s="237">
        <v>0.0</v>
      </c>
      <c r="E49" s="237">
        <v>0.5</v>
      </c>
      <c r="F49" s="237">
        <v>0.5</v>
      </c>
      <c r="G49" s="237">
        <v>0.0</v>
      </c>
      <c r="H49" s="237">
        <v>0.0</v>
      </c>
      <c r="I49" s="237">
        <v>0.0</v>
      </c>
      <c r="J49" s="237">
        <v>0.0</v>
      </c>
      <c r="K49" s="237">
        <v>0.0</v>
      </c>
      <c r="L49" s="237">
        <v>0.0</v>
      </c>
      <c r="M49" s="237">
        <v>0.0</v>
      </c>
      <c r="N49" s="237">
        <v>0.0</v>
      </c>
      <c r="O49" s="237">
        <v>0.0</v>
      </c>
      <c r="P49" s="237">
        <v>0.0</v>
      </c>
      <c r="Q49" s="9"/>
    </row>
    <row r="50">
      <c r="A50" s="237"/>
      <c r="B50" s="504" t="s">
        <v>430</v>
      </c>
      <c r="C50" s="321">
        <v>4.0</v>
      </c>
      <c r="D50" s="237">
        <v>0.0</v>
      </c>
      <c r="E50" s="237">
        <v>0.0</v>
      </c>
      <c r="F50" s="237">
        <v>0.0</v>
      </c>
      <c r="G50" s="237">
        <v>1.0</v>
      </c>
      <c r="H50" s="237">
        <v>1.0</v>
      </c>
      <c r="I50" s="237">
        <v>2.0</v>
      </c>
      <c r="J50" s="237">
        <v>0.0</v>
      </c>
      <c r="K50" s="237">
        <v>0.0</v>
      </c>
      <c r="L50" s="237">
        <v>0.0</v>
      </c>
      <c r="M50" s="237">
        <v>0.0</v>
      </c>
      <c r="N50" s="237">
        <v>0.0</v>
      </c>
      <c r="O50" s="237">
        <v>0.0</v>
      </c>
      <c r="P50" s="237">
        <v>0.0</v>
      </c>
      <c r="Q50" s="9"/>
    </row>
    <row r="51">
      <c r="A51" s="237"/>
      <c r="B51" s="504" t="s">
        <v>431</v>
      </c>
      <c r="C51" s="321">
        <v>6.0</v>
      </c>
      <c r="D51" s="237">
        <v>0.0</v>
      </c>
      <c r="E51" s="237">
        <v>0.0</v>
      </c>
      <c r="F51" s="237">
        <v>0.0</v>
      </c>
      <c r="G51" s="237">
        <v>0.0</v>
      </c>
      <c r="H51" s="237">
        <v>0.0</v>
      </c>
      <c r="I51" s="237">
        <v>0.0</v>
      </c>
      <c r="J51" s="237">
        <v>2.0</v>
      </c>
      <c r="K51" s="237">
        <v>2.0</v>
      </c>
      <c r="L51" s="237">
        <v>3.0</v>
      </c>
      <c r="M51" s="237">
        <v>0.0</v>
      </c>
      <c r="N51" s="237">
        <v>0.0</v>
      </c>
      <c r="O51" s="237">
        <v>0.0</v>
      </c>
      <c r="P51" s="237">
        <v>0.0</v>
      </c>
      <c r="Q51" s="9"/>
    </row>
    <row r="52">
      <c r="A52" s="237"/>
      <c r="B52" s="504" t="s">
        <v>432</v>
      </c>
      <c r="C52" s="321">
        <v>2.0</v>
      </c>
      <c r="D52" s="237">
        <v>0.0</v>
      </c>
      <c r="E52" s="237">
        <v>0.0</v>
      </c>
      <c r="F52" s="237">
        <v>0.0</v>
      </c>
      <c r="G52" s="237">
        <v>0.0</v>
      </c>
      <c r="H52" s="237">
        <v>0.0</v>
      </c>
      <c r="I52" s="237">
        <v>0.0</v>
      </c>
      <c r="J52" s="237">
        <v>0.0</v>
      </c>
      <c r="K52" s="237">
        <v>0.0</v>
      </c>
      <c r="L52" s="237">
        <v>0.0</v>
      </c>
      <c r="M52" s="237">
        <v>2.0</v>
      </c>
      <c r="N52" s="237">
        <v>2.0</v>
      </c>
      <c r="O52" s="237">
        <v>0.0</v>
      </c>
      <c r="P52" s="237">
        <v>0.0</v>
      </c>
      <c r="Q52" s="9"/>
    </row>
    <row r="53">
      <c r="A53" s="237"/>
      <c r="B53" s="504" t="s">
        <v>433</v>
      </c>
      <c r="C53" s="321">
        <v>2.0</v>
      </c>
      <c r="D53" s="237">
        <v>0.0</v>
      </c>
      <c r="E53" s="237">
        <v>0.0</v>
      </c>
      <c r="F53" s="237">
        <v>0.0</v>
      </c>
      <c r="G53" s="237">
        <v>0.0</v>
      </c>
      <c r="H53" s="237">
        <v>0.0</v>
      </c>
      <c r="I53" s="237">
        <v>0.0</v>
      </c>
      <c r="J53" s="237">
        <v>0.0</v>
      </c>
      <c r="K53" s="237">
        <v>0.0</v>
      </c>
      <c r="L53" s="237">
        <v>0.0</v>
      </c>
      <c r="M53" s="237">
        <v>0.0</v>
      </c>
      <c r="N53" s="237">
        <v>0.0</v>
      </c>
      <c r="O53" s="237">
        <v>3.0</v>
      </c>
      <c r="P53" s="237">
        <v>2.0</v>
      </c>
      <c r="Q53" s="9"/>
    </row>
    <row r="54">
      <c r="A54" s="503" t="s">
        <v>709</v>
      </c>
      <c r="B54" s="237"/>
      <c r="C54" s="237"/>
      <c r="D54" s="503">
        <v>0.0</v>
      </c>
      <c r="E54" s="503">
        <v>0.5</v>
      </c>
      <c r="F54" s="503">
        <v>0.5</v>
      </c>
      <c r="G54" s="503">
        <v>1.0</v>
      </c>
      <c r="H54" s="503">
        <v>1.0</v>
      </c>
      <c r="I54" s="503">
        <v>2.0</v>
      </c>
      <c r="J54" s="503">
        <v>2.0</v>
      </c>
      <c r="K54" s="503">
        <v>2.0</v>
      </c>
      <c r="L54" s="503">
        <v>2.0</v>
      </c>
      <c r="M54" s="503">
        <v>2.0</v>
      </c>
      <c r="N54" s="503">
        <v>1.0</v>
      </c>
      <c r="O54" s="503">
        <v>1.0</v>
      </c>
      <c r="P54" s="503">
        <v>1.0</v>
      </c>
      <c r="Q54" s="9">
        <f>SUM(D54:P54)</f>
        <v>16</v>
      </c>
    </row>
    <row r="55">
      <c r="A55" s="246" t="s">
        <v>363</v>
      </c>
      <c r="B55" s="237"/>
      <c r="C55" s="237"/>
      <c r="D55" s="237"/>
      <c r="E55" s="237"/>
      <c r="F55" s="237"/>
      <c r="G55" s="237"/>
      <c r="H55" s="237"/>
      <c r="I55" s="237"/>
      <c r="J55" s="237"/>
      <c r="K55" s="237"/>
      <c r="L55" s="237"/>
      <c r="M55" s="237"/>
      <c r="N55" s="237"/>
      <c r="O55" s="237"/>
      <c r="P55" s="237"/>
      <c r="Q55" s="9"/>
    </row>
    <row r="56">
      <c r="A56" s="236"/>
      <c r="B56" s="406" t="s">
        <v>662</v>
      </c>
      <c r="C56" s="235">
        <v>2.0</v>
      </c>
      <c r="D56" s="235">
        <v>0.0</v>
      </c>
      <c r="E56" s="235">
        <v>0.0</v>
      </c>
      <c r="F56" s="235">
        <v>1.0</v>
      </c>
      <c r="G56" s="235">
        <v>1.0</v>
      </c>
      <c r="H56" s="237">
        <v>0.0</v>
      </c>
      <c r="I56" s="237">
        <v>0.0</v>
      </c>
      <c r="J56" s="237">
        <v>0.0</v>
      </c>
      <c r="K56" s="237">
        <v>0.0</v>
      </c>
      <c r="L56" s="237">
        <v>0.0</v>
      </c>
      <c r="M56" s="237">
        <v>0.0</v>
      </c>
      <c r="N56" s="237">
        <v>0.0</v>
      </c>
      <c r="O56" s="237">
        <v>0.0</v>
      </c>
      <c r="P56" s="237">
        <v>0.0</v>
      </c>
      <c r="Q56" s="9"/>
    </row>
    <row r="57">
      <c r="A57" s="237"/>
      <c r="B57" s="504" t="s">
        <v>453</v>
      </c>
      <c r="C57" s="243">
        <v>1.0</v>
      </c>
      <c r="D57" s="237">
        <v>0.0</v>
      </c>
      <c r="E57" s="235">
        <v>0.0</v>
      </c>
      <c r="F57" s="237">
        <v>0.0</v>
      </c>
      <c r="G57" s="237">
        <v>0.0</v>
      </c>
      <c r="H57" s="237">
        <v>0.0</v>
      </c>
      <c r="I57" s="237">
        <v>0.0</v>
      </c>
      <c r="J57" s="237">
        <v>0.0</v>
      </c>
      <c r="K57" s="237">
        <v>0.0</v>
      </c>
      <c r="L57" s="237">
        <v>0.0</v>
      </c>
      <c r="M57" s="237">
        <v>0.0</v>
      </c>
      <c r="N57" s="237">
        <v>0.0</v>
      </c>
      <c r="O57" s="237">
        <v>0.0</v>
      </c>
      <c r="P57" s="237">
        <v>0.0</v>
      </c>
      <c r="Q57" s="9"/>
    </row>
    <row r="58">
      <c r="A58" s="237"/>
      <c r="B58" s="504" t="s">
        <v>479</v>
      </c>
      <c r="C58" s="243">
        <v>4.0</v>
      </c>
      <c r="D58" s="237">
        <v>0.0</v>
      </c>
      <c r="E58" s="235">
        <v>0.0</v>
      </c>
      <c r="F58" s="237">
        <v>0.0</v>
      </c>
      <c r="G58" s="237">
        <v>0.0</v>
      </c>
      <c r="H58" s="235">
        <v>1.0</v>
      </c>
      <c r="I58" s="237">
        <v>1.0</v>
      </c>
      <c r="J58" s="237">
        <v>0.0</v>
      </c>
      <c r="K58" s="237">
        <v>0.0</v>
      </c>
      <c r="L58" s="237">
        <v>0.0</v>
      </c>
      <c r="M58" s="237">
        <v>0.0</v>
      </c>
      <c r="N58" s="237">
        <v>0.0</v>
      </c>
      <c r="O58" s="237">
        <v>0.0</v>
      </c>
      <c r="P58" s="237">
        <v>0.0</v>
      </c>
      <c r="Q58" s="9"/>
    </row>
    <row r="59">
      <c r="A59" s="237"/>
      <c r="B59" s="406" t="s">
        <v>473</v>
      </c>
      <c r="C59" s="243">
        <v>0.25</v>
      </c>
      <c r="D59" s="237">
        <v>0.0</v>
      </c>
      <c r="E59" s="235">
        <v>0.25</v>
      </c>
      <c r="F59" s="237">
        <v>0.0</v>
      </c>
      <c r="G59" s="237">
        <v>0.0</v>
      </c>
      <c r="H59" s="237">
        <v>0.0</v>
      </c>
      <c r="I59" s="237">
        <v>0.0</v>
      </c>
      <c r="J59" s="237">
        <v>0.0</v>
      </c>
      <c r="K59" s="237">
        <v>0.0</v>
      </c>
      <c r="L59" s="237">
        <v>0.0</v>
      </c>
      <c r="M59" s="237">
        <v>0.0</v>
      </c>
      <c r="N59" s="237">
        <v>0.0</v>
      </c>
      <c r="O59" s="237">
        <v>0.0</v>
      </c>
      <c r="P59" s="237">
        <v>0.0</v>
      </c>
      <c r="Q59" s="9"/>
    </row>
    <row r="60">
      <c r="A60" s="237"/>
      <c r="B60" s="406" t="s">
        <v>475</v>
      </c>
      <c r="C60" s="243">
        <v>1.0</v>
      </c>
      <c r="D60" s="237">
        <v>0.0</v>
      </c>
      <c r="E60" s="237">
        <v>0.0</v>
      </c>
      <c r="F60" s="237">
        <v>0.0</v>
      </c>
      <c r="G60" s="237">
        <v>0.0</v>
      </c>
      <c r="H60" s="237">
        <v>0.0</v>
      </c>
      <c r="I60" s="237">
        <v>0.0</v>
      </c>
      <c r="J60" s="237">
        <v>1.0</v>
      </c>
      <c r="K60" s="237">
        <v>0.0</v>
      </c>
      <c r="L60" s="237">
        <v>0.0</v>
      </c>
      <c r="M60" s="237">
        <v>0.0</v>
      </c>
      <c r="N60" s="237">
        <v>0.0</v>
      </c>
      <c r="O60" s="237">
        <v>0.0</v>
      </c>
      <c r="P60" s="237">
        <v>0.0</v>
      </c>
      <c r="Q60" s="9"/>
    </row>
    <row r="61">
      <c r="A61" s="237"/>
      <c r="B61" s="406" t="s">
        <v>477</v>
      </c>
      <c r="C61" s="243">
        <v>4.0</v>
      </c>
      <c r="D61" s="237">
        <v>0.0</v>
      </c>
      <c r="E61" s="237">
        <v>0.0</v>
      </c>
      <c r="F61" s="237">
        <v>0.0</v>
      </c>
      <c r="G61" s="237">
        <v>0.0</v>
      </c>
      <c r="H61" s="237">
        <v>0.0</v>
      </c>
      <c r="I61" s="237">
        <v>0.0</v>
      </c>
      <c r="J61" s="237">
        <v>0.0</v>
      </c>
      <c r="K61" s="237">
        <v>1.0</v>
      </c>
      <c r="L61" s="237">
        <v>2.0</v>
      </c>
      <c r="M61" s="237">
        <v>0.0</v>
      </c>
      <c r="N61" s="237">
        <v>1.0</v>
      </c>
      <c r="O61" s="237">
        <v>1.0</v>
      </c>
      <c r="P61" s="237">
        <v>0.0</v>
      </c>
      <c r="Q61" s="8"/>
    </row>
    <row r="62">
      <c r="A62" s="237"/>
      <c r="B62" s="406" t="s">
        <v>478</v>
      </c>
      <c r="C62" s="243">
        <v>4.0</v>
      </c>
      <c r="D62" s="237">
        <v>0.0</v>
      </c>
      <c r="E62" s="237">
        <v>0.0</v>
      </c>
      <c r="F62" s="237">
        <v>0.0</v>
      </c>
      <c r="G62" s="237">
        <v>0.0</v>
      </c>
      <c r="H62" s="237">
        <v>0.0</v>
      </c>
      <c r="I62" s="237">
        <v>0.0</v>
      </c>
      <c r="J62" s="237">
        <v>0.0</v>
      </c>
      <c r="K62" s="237">
        <v>0.0</v>
      </c>
      <c r="L62" s="237">
        <v>0.0</v>
      </c>
      <c r="M62" s="237">
        <v>2.0</v>
      </c>
      <c r="N62" s="237">
        <v>1.0</v>
      </c>
      <c r="O62" s="237">
        <v>0.0</v>
      </c>
      <c r="P62" s="237">
        <v>1.0</v>
      </c>
      <c r="Q62" s="9"/>
    </row>
    <row r="63">
      <c r="A63" s="503" t="s">
        <v>709</v>
      </c>
      <c r="B63" s="237"/>
      <c r="C63" s="237"/>
      <c r="D63" s="503">
        <v>0.0</v>
      </c>
      <c r="E63" s="503">
        <v>0.25</v>
      </c>
      <c r="F63" s="503">
        <v>1.0</v>
      </c>
      <c r="G63" s="503">
        <v>1.0</v>
      </c>
      <c r="H63" s="503">
        <v>1.0</v>
      </c>
      <c r="I63" s="503">
        <v>1.0</v>
      </c>
      <c r="J63" s="503">
        <v>1.0</v>
      </c>
      <c r="K63" s="503">
        <v>1.0</v>
      </c>
      <c r="L63" s="503">
        <v>2.0</v>
      </c>
      <c r="M63" s="503">
        <v>2.0</v>
      </c>
      <c r="N63" s="503">
        <v>2.0</v>
      </c>
      <c r="O63" s="503">
        <v>2.0</v>
      </c>
      <c r="P63" s="503">
        <v>2.0</v>
      </c>
      <c r="Q63" s="9">
        <f>SUM(D63:P63)</f>
        <v>16.25</v>
      </c>
    </row>
    <row r="64">
      <c r="A64" s="233" t="s">
        <v>616</v>
      </c>
      <c r="B64" s="247"/>
      <c r="C64" s="237"/>
      <c r="D64" s="235"/>
      <c r="E64" s="235"/>
      <c r="F64" s="235"/>
      <c r="G64" s="235"/>
      <c r="H64" s="235"/>
      <c r="I64" s="235"/>
      <c r="J64" s="235"/>
      <c r="K64" s="238"/>
      <c r="L64" s="237"/>
      <c r="M64" s="398"/>
      <c r="N64" s="247"/>
      <c r="O64" s="238"/>
      <c r="P64" s="238"/>
      <c r="Q64" s="9"/>
    </row>
    <row r="65">
      <c r="A65" s="236"/>
      <c r="B65" s="406" t="s">
        <v>662</v>
      </c>
      <c r="C65" s="235">
        <v>2.0</v>
      </c>
      <c r="D65" s="235">
        <v>0.0</v>
      </c>
      <c r="E65" s="235">
        <v>0.0</v>
      </c>
      <c r="F65" s="235">
        <v>1.0</v>
      </c>
      <c r="G65" s="235">
        <v>1.0</v>
      </c>
      <c r="H65" s="235">
        <v>0.0</v>
      </c>
      <c r="I65" s="235">
        <v>0.0</v>
      </c>
      <c r="J65" s="235">
        <v>0.0</v>
      </c>
      <c r="K65" s="235">
        <v>0.0</v>
      </c>
      <c r="L65" s="235">
        <v>0.0</v>
      </c>
      <c r="M65" s="237">
        <v>0.0</v>
      </c>
      <c r="N65" s="237">
        <v>0.0</v>
      </c>
      <c r="O65" s="235">
        <v>0.0</v>
      </c>
      <c r="P65" s="235">
        <v>0.0</v>
      </c>
      <c r="Q65" s="9"/>
    </row>
    <row r="66">
      <c r="A66" s="236"/>
      <c r="B66" s="506" t="s">
        <v>389</v>
      </c>
      <c r="C66" s="321">
        <v>0.25</v>
      </c>
      <c r="D66" s="235">
        <v>0.0</v>
      </c>
      <c r="E66" s="235">
        <v>0.0</v>
      </c>
      <c r="F66" s="235">
        <v>0.0</v>
      </c>
      <c r="G66" s="235">
        <v>0.5</v>
      </c>
      <c r="H66" s="235">
        <v>0.0</v>
      </c>
      <c r="I66" s="235">
        <v>0.0</v>
      </c>
      <c r="J66" s="235">
        <v>0.0</v>
      </c>
      <c r="K66" s="235">
        <v>0.0</v>
      </c>
      <c r="L66" s="235">
        <v>0.0</v>
      </c>
      <c r="M66" s="237">
        <v>0.0</v>
      </c>
      <c r="N66" s="237">
        <v>0.0</v>
      </c>
      <c r="O66" s="235">
        <v>0.0</v>
      </c>
      <c r="P66" s="235">
        <v>0.0</v>
      </c>
      <c r="Q66" s="9"/>
    </row>
    <row r="67">
      <c r="A67" s="236"/>
      <c r="B67" s="406" t="s">
        <v>480</v>
      </c>
      <c r="C67" s="243">
        <v>3.0</v>
      </c>
      <c r="D67" s="235">
        <v>0.0</v>
      </c>
      <c r="E67" s="235">
        <v>0.0</v>
      </c>
      <c r="F67" s="235">
        <v>0.0</v>
      </c>
      <c r="G67" s="235">
        <v>0.5</v>
      </c>
      <c r="H67" s="235">
        <v>0.0</v>
      </c>
      <c r="I67" s="235">
        <v>0.0</v>
      </c>
      <c r="J67" s="235">
        <v>0.5</v>
      </c>
      <c r="K67" s="235">
        <v>0.0</v>
      </c>
      <c r="L67" s="237">
        <v>0.0</v>
      </c>
      <c r="M67" s="237">
        <v>0.5</v>
      </c>
      <c r="N67" s="237">
        <v>0.0</v>
      </c>
      <c r="O67" s="235">
        <v>0.0</v>
      </c>
      <c r="P67" s="235">
        <v>0.0</v>
      </c>
      <c r="Q67" s="9"/>
    </row>
    <row r="68">
      <c r="A68" s="236"/>
      <c r="B68" s="406" t="s">
        <v>481</v>
      </c>
      <c r="C68" s="243">
        <v>2.0</v>
      </c>
      <c r="D68" s="235">
        <v>0.0</v>
      </c>
      <c r="E68" s="235">
        <v>0.0</v>
      </c>
      <c r="F68" s="235">
        <v>0.0</v>
      </c>
      <c r="G68" s="235">
        <v>0.0</v>
      </c>
      <c r="H68" s="235">
        <v>0.5</v>
      </c>
      <c r="I68" s="235">
        <v>0.0</v>
      </c>
      <c r="J68" s="235">
        <v>0.5</v>
      </c>
      <c r="K68" s="235">
        <v>0.5</v>
      </c>
      <c r="L68" s="237">
        <v>0.0</v>
      </c>
      <c r="M68" s="237">
        <v>0.0</v>
      </c>
      <c r="N68" s="237">
        <v>0.0</v>
      </c>
      <c r="O68" s="235">
        <v>0.0</v>
      </c>
      <c r="P68" s="235">
        <v>0.0</v>
      </c>
      <c r="Q68" s="9"/>
    </row>
    <row r="69">
      <c r="A69" s="236"/>
      <c r="B69" s="406" t="s">
        <v>482</v>
      </c>
      <c r="C69" s="243">
        <v>2.0</v>
      </c>
      <c r="D69" s="235">
        <v>0.0</v>
      </c>
      <c r="E69" s="235">
        <v>0.0</v>
      </c>
      <c r="F69" s="235">
        <v>0.0</v>
      </c>
      <c r="G69" s="235">
        <v>0.0</v>
      </c>
      <c r="H69" s="235">
        <v>0.5</v>
      </c>
      <c r="I69" s="235">
        <v>0.5</v>
      </c>
      <c r="J69" s="235">
        <v>0.0</v>
      </c>
      <c r="K69" s="235">
        <v>0.5</v>
      </c>
      <c r="L69" s="237">
        <v>0.0</v>
      </c>
      <c r="M69" s="237">
        <v>0.5</v>
      </c>
      <c r="N69" s="237">
        <v>0.0</v>
      </c>
      <c r="O69" s="235">
        <v>0.0</v>
      </c>
      <c r="P69" s="235">
        <v>0.0</v>
      </c>
      <c r="Q69" s="9"/>
    </row>
    <row r="70">
      <c r="A70" s="236"/>
      <c r="B70" s="406" t="s">
        <v>483</v>
      </c>
      <c r="C70" s="243">
        <v>1.0</v>
      </c>
      <c r="D70" s="235">
        <v>0.0</v>
      </c>
      <c r="E70" s="235">
        <v>0.0</v>
      </c>
      <c r="F70" s="235">
        <v>0.0</v>
      </c>
      <c r="G70" s="235">
        <v>0.0</v>
      </c>
      <c r="H70" s="235">
        <v>0.5</v>
      </c>
      <c r="I70" s="235">
        <v>0.0</v>
      </c>
      <c r="J70" s="235">
        <v>0.0</v>
      </c>
      <c r="K70" s="235">
        <v>0.0</v>
      </c>
      <c r="L70" s="237">
        <v>0.5</v>
      </c>
      <c r="M70" s="237">
        <v>0.5</v>
      </c>
      <c r="N70" s="237">
        <v>0.0</v>
      </c>
      <c r="O70" s="235">
        <v>0.0</v>
      </c>
      <c r="P70" s="235">
        <v>0.0</v>
      </c>
      <c r="Q70" s="9"/>
    </row>
    <row r="71">
      <c r="A71" s="236"/>
      <c r="B71" s="406" t="s">
        <v>484</v>
      </c>
      <c r="C71" s="243">
        <v>1.0</v>
      </c>
      <c r="D71" s="235">
        <v>0.0</v>
      </c>
      <c r="E71" s="235">
        <v>1.0</v>
      </c>
      <c r="F71" s="235">
        <v>0.5</v>
      </c>
      <c r="G71" s="235">
        <v>0.0</v>
      </c>
      <c r="H71" s="235">
        <v>0.0</v>
      </c>
      <c r="I71" s="235">
        <v>0.5</v>
      </c>
      <c r="J71" s="235">
        <v>0.0</v>
      </c>
      <c r="K71" s="235">
        <v>0.0</v>
      </c>
      <c r="L71" s="237">
        <v>0.5</v>
      </c>
      <c r="M71" s="237">
        <v>0.0</v>
      </c>
      <c r="N71" s="237">
        <v>1.0</v>
      </c>
      <c r="O71" s="235">
        <v>1.0</v>
      </c>
      <c r="P71" s="235">
        <v>1.0</v>
      </c>
      <c r="Q71" s="9"/>
    </row>
    <row r="72">
      <c r="A72" s="236"/>
      <c r="B72" s="406" t="s">
        <v>485</v>
      </c>
      <c r="C72" s="243">
        <v>1.0</v>
      </c>
      <c r="D72" s="235">
        <v>0.0</v>
      </c>
      <c r="E72" s="235">
        <v>1.0</v>
      </c>
      <c r="F72" s="235">
        <v>0.5</v>
      </c>
      <c r="G72" s="235">
        <v>0.0</v>
      </c>
      <c r="H72" s="235">
        <v>0.0</v>
      </c>
      <c r="I72" s="235">
        <v>0.5</v>
      </c>
      <c r="J72" s="235">
        <v>0.0</v>
      </c>
      <c r="K72" s="235">
        <v>0.0</v>
      </c>
      <c r="L72" s="237">
        <v>0.0</v>
      </c>
      <c r="M72" s="237">
        <v>0.0</v>
      </c>
      <c r="N72" s="237">
        <v>0.0</v>
      </c>
      <c r="O72" s="235">
        <v>1.0</v>
      </c>
      <c r="P72" s="235">
        <v>1.0</v>
      </c>
      <c r="Q72" s="9"/>
    </row>
    <row r="73">
      <c r="A73" s="503" t="s">
        <v>709</v>
      </c>
      <c r="B73" s="237"/>
      <c r="C73" s="247"/>
      <c r="D73" s="503">
        <v>0.0</v>
      </c>
      <c r="E73" s="503">
        <v>0.25</v>
      </c>
      <c r="F73" s="503">
        <v>0.5</v>
      </c>
      <c r="G73" s="503">
        <v>1.0</v>
      </c>
      <c r="H73" s="503">
        <v>1.0</v>
      </c>
      <c r="I73" s="503">
        <v>1.0</v>
      </c>
      <c r="J73" s="503">
        <v>1.0</v>
      </c>
      <c r="K73" s="503">
        <v>1.0</v>
      </c>
      <c r="L73" s="503">
        <v>1.0</v>
      </c>
      <c r="M73" s="503">
        <v>1.5</v>
      </c>
      <c r="N73" s="503">
        <v>1.0</v>
      </c>
      <c r="O73" s="503">
        <v>1.5</v>
      </c>
      <c r="P73" s="503">
        <v>1.5</v>
      </c>
      <c r="Q73" s="9">
        <f>SUM(D73:P73)</f>
        <v>12.25</v>
      </c>
    </row>
    <row r="74">
      <c r="A74" s="246" t="s">
        <v>366</v>
      </c>
      <c r="B74" s="409"/>
      <c r="C74" s="237"/>
      <c r="D74" s="235"/>
      <c r="E74" s="235"/>
      <c r="F74" s="235"/>
      <c r="G74" s="235"/>
      <c r="H74" s="235"/>
      <c r="I74" s="235"/>
      <c r="J74" s="235"/>
      <c r="K74" s="235"/>
      <c r="L74" s="235"/>
      <c r="M74" s="235"/>
      <c r="N74" s="237"/>
      <c r="O74" s="235"/>
      <c r="P74" s="235"/>
      <c r="Q74" s="9"/>
    </row>
    <row r="75">
      <c r="A75" s="236"/>
      <c r="B75" s="406" t="s">
        <v>662</v>
      </c>
      <c r="C75" s="235">
        <v>2.0</v>
      </c>
      <c r="D75" s="235">
        <v>0.0</v>
      </c>
      <c r="E75" s="235">
        <v>0.0</v>
      </c>
      <c r="F75" s="235">
        <v>0.0</v>
      </c>
      <c r="G75" s="235">
        <v>0.0</v>
      </c>
      <c r="H75" s="235">
        <v>0.0</v>
      </c>
      <c r="I75" s="235">
        <v>0.0</v>
      </c>
      <c r="J75" s="235">
        <v>0.0</v>
      </c>
      <c r="K75" s="235">
        <v>0.0</v>
      </c>
      <c r="L75" s="235">
        <v>0.0</v>
      </c>
      <c r="M75" s="235">
        <v>0.0</v>
      </c>
      <c r="N75" s="235">
        <v>1.0</v>
      </c>
      <c r="O75" s="235">
        <v>1.0</v>
      </c>
      <c r="P75" s="235">
        <v>0.0</v>
      </c>
      <c r="Q75" s="9"/>
    </row>
    <row r="76">
      <c r="A76" s="236"/>
      <c r="B76" s="504" t="s">
        <v>418</v>
      </c>
      <c r="C76" s="235">
        <v>3.0</v>
      </c>
      <c r="D76" s="235">
        <v>0.0</v>
      </c>
      <c r="E76" s="235">
        <v>0.0</v>
      </c>
      <c r="F76" s="235">
        <v>1.0</v>
      </c>
      <c r="G76" s="235">
        <v>0.0</v>
      </c>
      <c r="H76" s="235">
        <v>0.5</v>
      </c>
      <c r="I76" s="3">
        <v>0.0</v>
      </c>
      <c r="J76" s="235">
        <v>0.0</v>
      </c>
      <c r="K76" s="3">
        <v>0.5</v>
      </c>
      <c r="L76" s="235">
        <v>0.0</v>
      </c>
      <c r="M76" s="235">
        <v>0.5</v>
      </c>
      <c r="N76" s="235">
        <v>0.0</v>
      </c>
      <c r="O76" s="3">
        <v>0.0</v>
      </c>
      <c r="P76" s="235">
        <v>0.5</v>
      </c>
      <c r="Q76" s="9"/>
    </row>
    <row r="77">
      <c r="A77" s="236"/>
      <c r="B77" s="504" t="s">
        <v>419</v>
      </c>
      <c r="C77" s="235">
        <v>4.0</v>
      </c>
      <c r="D77" s="235">
        <v>0.0</v>
      </c>
      <c r="E77" s="235">
        <v>0.0</v>
      </c>
      <c r="F77" s="235">
        <v>0.0</v>
      </c>
      <c r="G77" s="235">
        <v>0.0</v>
      </c>
      <c r="H77" s="235">
        <v>0.0</v>
      </c>
      <c r="I77" s="235">
        <v>0.0</v>
      </c>
      <c r="J77" s="235">
        <v>0.0</v>
      </c>
      <c r="K77" s="235">
        <v>0.0</v>
      </c>
      <c r="L77" s="235">
        <v>0.5</v>
      </c>
      <c r="M77" s="235">
        <v>1.0</v>
      </c>
      <c r="N77" s="237">
        <v>0.5</v>
      </c>
      <c r="O77" s="235">
        <v>1.0</v>
      </c>
      <c r="P77" s="235">
        <v>1.0</v>
      </c>
      <c r="Q77" s="9"/>
    </row>
    <row r="78">
      <c r="A78" s="236"/>
      <c r="B78" s="504" t="s">
        <v>420</v>
      </c>
      <c r="C78" s="235">
        <v>1.5</v>
      </c>
      <c r="D78" s="235">
        <v>0.0</v>
      </c>
      <c r="E78" s="235">
        <v>0.5</v>
      </c>
      <c r="F78" s="235">
        <v>0.0</v>
      </c>
      <c r="G78" s="235">
        <v>0.5</v>
      </c>
      <c r="H78" s="235">
        <v>0.0</v>
      </c>
      <c r="I78" s="235">
        <v>0.0</v>
      </c>
      <c r="J78" s="235">
        <v>0.0</v>
      </c>
      <c r="K78" s="235">
        <v>0.5</v>
      </c>
      <c r="L78" s="235">
        <v>0.0</v>
      </c>
      <c r="M78" s="235">
        <v>0.0</v>
      </c>
      <c r="N78" s="237">
        <v>0.0</v>
      </c>
      <c r="O78" s="235">
        <v>0.0</v>
      </c>
      <c r="P78" s="235">
        <v>0.0</v>
      </c>
      <c r="Q78" s="9"/>
    </row>
    <row r="79">
      <c r="A79" s="236"/>
      <c r="B79" s="504" t="s">
        <v>422</v>
      </c>
      <c r="C79" s="235">
        <v>0.5</v>
      </c>
      <c r="D79" s="235">
        <v>0.0</v>
      </c>
      <c r="E79" s="235">
        <v>0.0</v>
      </c>
      <c r="F79" s="235">
        <v>0.0</v>
      </c>
      <c r="G79" s="235">
        <v>0.0</v>
      </c>
      <c r="H79" s="235">
        <v>0.0</v>
      </c>
      <c r="I79" s="235">
        <v>0.0</v>
      </c>
      <c r="J79" s="235">
        <v>0.0</v>
      </c>
      <c r="K79" s="235">
        <v>0.0</v>
      </c>
      <c r="L79" s="235">
        <v>0.0</v>
      </c>
      <c r="M79" s="235">
        <v>0.0</v>
      </c>
      <c r="N79" s="237">
        <v>0.5</v>
      </c>
      <c r="O79" s="235">
        <v>0.0</v>
      </c>
      <c r="P79" s="235">
        <v>0.0</v>
      </c>
      <c r="Q79" s="9"/>
    </row>
    <row r="80">
      <c r="A80" s="236"/>
      <c r="B80" s="504" t="s">
        <v>424</v>
      </c>
      <c r="C80" s="235">
        <v>0.5</v>
      </c>
      <c r="D80" s="235">
        <v>0.0</v>
      </c>
      <c r="E80" s="235">
        <v>0.0</v>
      </c>
      <c r="F80" s="235">
        <v>0.0</v>
      </c>
      <c r="G80" s="235">
        <v>0.0</v>
      </c>
      <c r="H80" s="235">
        <v>0.0</v>
      </c>
      <c r="I80" s="235">
        <v>0.0</v>
      </c>
      <c r="J80" s="235">
        <v>0.5</v>
      </c>
      <c r="K80" s="235">
        <v>0.0</v>
      </c>
      <c r="L80" s="235">
        <v>0.0</v>
      </c>
      <c r="M80" s="235">
        <v>0.0</v>
      </c>
      <c r="N80" s="237">
        <v>0.0</v>
      </c>
      <c r="O80" s="235">
        <v>0.0</v>
      </c>
      <c r="P80" s="235">
        <v>0.0</v>
      </c>
      <c r="Q80" s="9"/>
    </row>
    <row r="81">
      <c r="A81" s="236"/>
      <c r="B81" s="504" t="s">
        <v>425</v>
      </c>
      <c r="C81" s="235">
        <v>0.25</v>
      </c>
      <c r="D81" s="235">
        <v>0.0</v>
      </c>
      <c r="E81" s="235">
        <v>0.0</v>
      </c>
      <c r="F81" s="235">
        <v>0.0</v>
      </c>
      <c r="G81" s="235">
        <v>0.0</v>
      </c>
      <c r="H81" s="235">
        <v>0.0</v>
      </c>
      <c r="I81" s="235">
        <v>0.25</v>
      </c>
      <c r="J81" s="235">
        <v>0.0</v>
      </c>
      <c r="K81" s="235">
        <v>0.0</v>
      </c>
      <c r="L81" s="235">
        <v>0.0</v>
      </c>
      <c r="M81" s="235">
        <v>0.0</v>
      </c>
      <c r="N81" s="237">
        <v>0.0</v>
      </c>
      <c r="O81" s="235">
        <v>0.0</v>
      </c>
      <c r="P81" s="235">
        <v>0.0</v>
      </c>
      <c r="Q81" s="9"/>
    </row>
    <row r="82">
      <c r="A82" s="236"/>
      <c r="B82" s="504" t="s">
        <v>426</v>
      </c>
      <c r="C82" s="235">
        <v>0.5</v>
      </c>
      <c r="D82" s="235">
        <v>0.0</v>
      </c>
      <c r="E82" s="235">
        <v>0.0</v>
      </c>
      <c r="F82" s="235">
        <v>0.0</v>
      </c>
      <c r="G82" s="235">
        <v>0.0</v>
      </c>
      <c r="H82" s="235">
        <v>0.0</v>
      </c>
      <c r="I82" s="235">
        <v>0.0</v>
      </c>
      <c r="J82" s="235">
        <v>0.0</v>
      </c>
      <c r="K82" s="235">
        <v>0.5</v>
      </c>
      <c r="L82" s="235">
        <v>0.0</v>
      </c>
      <c r="M82" s="235">
        <v>0.0</v>
      </c>
      <c r="N82" s="237">
        <v>0.0</v>
      </c>
      <c r="O82" s="235">
        <v>0.0</v>
      </c>
      <c r="P82" s="235">
        <v>0.0</v>
      </c>
      <c r="Q82" s="9"/>
    </row>
    <row r="83">
      <c r="A83" s="236"/>
      <c r="B83" s="504" t="s">
        <v>427</v>
      </c>
      <c r="C83" s="235">
        <v>1.5</v>
      </c>
      <c r="D83" s="235">
        <v>0.0</v>
      </c>
      <c r="E83" s="235">
        <v>0.0</v>
      </c>
      <c r="F83" s="235">
        <v>0.0</v>
      </c>
      <c r="G83" s="235">
        <v>0.0</v>
      </c>
      <c r="H83" s="235">
        <v>0.0</v>
      </c>
      <c r="I83" s="235">
        <v>0.0</v>
      </c>
      <c r="J83" s="235">
        <v>0.0</v>
      </c>
      <c r="K83" s="235">
        <v>0.0</v>
      </c>
      <c r="L83" s="235">
        <v>1.5</v>
      </c>
      <c r="M83" s="235">
        <v>0.0</v>
      </c>
      <c r="N83" s="237">
        <v>0.0</v>
      </c>
      <c r="O83" s="235">
        <v>0.0</v>
      </c>
      <c r="P83" s="235">
        <v>0.0</v>
      </c>
      <c r="Q83" s="9"/>
    </row>
    <row r="84">
      <c r="A84" s="503" t="s">
        <v>709</v>
      </c>
      <c r="B84" s="237"/>
      <c r="C84" s="247"/>
      <c r="D84" s="503">
        <v>0.0</v>
      </c>
      <c r="E84" s="503">
        <v>0.5</v>
      </c>
      <c r="F84" s="503">
        <v>1.0</v>
      </c>
      <c r="G84" s="503">
        <v>0.5</v>
      </c>
      <c r="H84" s="503">
        <v>0.5</v>
      </c>
      <c r="I84" s="503">
        <v>0.25</v>
      </c>
      <c r="J84" s="503">
        <v>0.5</v>
      </c>
      <c r="K84" s="503">
        <v>1.5</v>
      </c>
      <c r="L84" s="503">
        <v>2.0</v>
      </c>
      <c r="M84" s="503">
        <v>1.5</v>
      </c>
      <c r="N84" s="503">
        <v>2.0</v>
      </c>
      <c r="O84" s="503">
        <v>2.0</v>
      </c>
      <c r="P84" s="503">
        <v>1.5</v>
      </c>
      <c r="Q84" s="9">
        <f>SUM(D84:P84)</f>
        <v>13.75</v>
      </c>
    </row>
    <row r="85">
      <c r="A85" s="503" t="s">
        <v>710</v>
      </c>
      <c r="B85" s="237"/>
      <c r="C85" s="247"/>
      <c r="D85" s="503">
        <f>SUM(D84,D73,D47,D43,D29)</f>
        <v>0</v>
      </c>
      <c r="E85" s="503">
        <f>SUM(E84,E73,E47,E43,E29,E63,E54)</f>
        <v>1.5</v>
      </c>
      <c r="F85" s="503">
        <f>SUM(F84,F73,F63,F54,F47,F43,F29)</f>
        <v>6</v>
      </c>
      <c r="G85" s="503">
        <f t="shared" ref="G85:I85" si="2">SUM(G84,G73,G47,G43,G29,G63,G54)</f>
        <v>3.5</v>
      </c>
      <c r="H85" s="503">
        <f t="shared" si="2"/>
        <v>4.5</v>
      </c>
      <c r="I85" s="503">
        <f t="shared" si="2"/>
        <v>6.75</v>
      </c>
      <c r="J85" s="503">
        <f>SUM(J84,J73,J63,J54,J47,J43,J29)</f>
        <v>8</v>
      </c>
      <c r="K85" s="503">
        <f t="shared" ref="K85:P85" si="3">SUM(K84,K73,K47,K43,K29,K63,K54)</f>
        <v>9</v>
      </c>
      <c r="L85" s="503">
        <f t="shared" si="3"/>
        <v>9</v>
      </c>
      <c r="M85" s="503">
        <f t="shared" si="3"/>
        <v>11</v>
      </c>
      <c r="N85" s="503">
        <f t="shared" si="3"/>
        <v>18</v>
      </c>
      <c r="O85" s="503">
        <f t="shared" si="3"/>
        <v>15.5</v>
      </c>
      <c r="P85" s="503">
        <f t="shared" si="3"/>
        <v>15.5</v>
      </c>
      <c r="Q85" s="9"/>
    </row>
    <row r="86">
      <c r="A86" s="4"/>
      <c r="B86" s="4"/>
      <c r="C86" s="4"/>
      <c r="D86" s="4"/>
      <c r="E86" s="4"/>
      <c r="F86" s="4"/>
      <c r="G86" s="3"/>
      <c r="H86" s="3"/>
      <c r="I86" s="3"/>
      <c r="J86" s="3"/>
      <c r="K86" s="4"/>
      <c r="L86" s="4"/>
      <c r="M86" s="4"/>
      <c r="N86" s="4"/>
      <c r="O86" s="4"/>
      <c r="P86" s="4"/>
      <c r="Q86" s="9"/>
    </row>
    <row r="87">
      <c r="A87" s="4"/>
      <c r="B87" s="4"/>
      <c r="C87" s="4"/>
      <c r="D87" s="4"/>
      <c r="E87" s="4"/>
      <c r="F87" s="4"/>
      <c r="G87" s="3"/>
      <c r="H87" s="3"/>
      <c r="I87" s="3"/>
      <c r="J87" s="3"/>
      <c r="K87" s="4"/>
      <c r="L87" s="4"/>
      <c r="M87" s="4"/>
      <c r="N87" s="4"/>
      <c r="O87" s="4"/>
      <c r="P87" s="4"/>
      <c r="Q87" s="9"/>
    </row>
    <row r="88">
      <c r="A88" s="367" t="s">
        <v>711</v>
      </c>
      <c r="B88" s="4"/>
      <c r="C88" s="4"/>
      <c r="D88" s="4"/>
      <c r="E88" s="4"/>
      <c r="F88" s="4"/>
      <c r="G88" s="4"/>
      <c r="H88" s="4"/>
      <c r="I88" s="4"/>
      <c r="J88" s="4"/>
      <c r="K88" s="4"/>
      <c r="L88" s="4"/>
      <c r="M88" s="4"/>
      <c r="N88" s="4"/>
      <c r="O88" s="4"/>
      <c r="P88" s="4"/>
      <c r="Q88" s="9"/>
    </row>
    <row r="89">
      <c r="A89" s="500" t="s">
        <v>712</v>
      </c>
      <c r="B89" s="500" t="s">
        <v>706</v>
      </c>
      <c r="C89" s="507" t="s">
        <v>713</v>
      </c>
      <c r="D89" s="365"/>
      <c r="E89" s="366"/>
      <c r="F89" s="507" t="s">
        <v>714</v>
      </c>
      <c r="G89" s="365"/>
      <c r="H89" s="366"/>
      <c r="I89" s="507" t="s">
        <v>715</v>
      </c>
      <c r="J89" s="365"/>
      <c r="K89" s="366"/>
      <c r="L89" s="379"/>
      <c r="M89" s="379"/>
      <c r="N89" s="379"/>
      <c r="O89" s="379"/>
      <c r="P89" s="379"/>
      <c r="Q89" s="9"/>
    </row>
    <row r="90">
      <c r="A90" s="233" t="s">
        <v>716</v>
      </c>
      <c r="B90" s="235" t="s">
        <v>68</v>
      </c>
      <c r="C90" s="383" t="s">
        <v>474</v>
      </c>
      <c r="D90" s="365"/>
      <c r="E90" s="366"/>
      <c r="F90" s="383" t="s">
        <v>474</v>
      </c>
      <c r="G90" s="365"/>
      <c r="H90" s="366"/>
      <c r="I90" s="383" t="s">
        <v>718</v>
      </c>
      <c r="J90" s="365"/>
      <c r="K90" s="366"/>
      <c r="L90" s="4"/>
      <c r="M90" s="4"/>
      <c r="N90" s="4"/>
      <c r="O90" s="4"/>
      <c r="P90" s="4"/>
      <c r="Q90" s="9"/>
    </row>
    <row r="91">
      <c r="A91" s="235"/>
      <c r="B91" s="235" t="s">
        <v>85</v>
      </c>
      <c r="C91" s="383" t="s">
        <v>474</v>
      </c>
      <c r="D91" s="365"/>
      <c r="E91" s="366"/>
      <c r="F91" s="384" t="s">
        <v>474</v>
      </c>
      <c r="G91" s="385"/>
      <c r="H91" s="386"/>
      <c r="I91" s="383" t="s">
        <v>718</v>
      </c>
      <c r="J91" s="365"/>
      <c r="K91" s="366"/>
      <c r="L91" s="4"/>
      <c r="M91" s="4"/>
      <c r="N91" s="4"/>
      <c r="O91" s="4"/>
      <c r="P91" s="4"/>
      <c r="Q91" s="9"/>
    </row>
    <row r="92">
      <c r="A92" s="235"/>
      <c r="B92" s="235" t="s">
        <v>97</v>
      </c>
      <c r="C92" s="383" t="s">
        <v>474</v>
      </c>
      <c r="D92" s="365"/>
      <c r="E92" s="366"/>
      <c r="F92" s="387" t="s">
        <v>474</v>
      </c>
      <c r="G92" s="365"/>
      <c r="H92" s="366"/>
      <c r="I92" s="383" t="s">
        <v>718</v>
      </c>
      <c r="J92" s="365"/>
      <c r="K92" s="366"/>
      <c r="L92" s="4"/>
      <c r="M92" s="4"/>
      <c r="N92" s="4"/>
      <c r="O92" s="4"/>
      <c r="P92" s="4"/>
      <c r="Q92" s="9"/>
    </row>
    <row r="93">
      <c r="A93" s="235"/>
      <c r="B93" s="235" t="s">
        <v>101</v>
      </c>
      <c r="C93" s="383" t="s">
        <v>474</v>
      </c>
      <c r="D93" s="365"/>
      <c r="E93" s="366"/>
      <c r="F93" s="387" t="s">
        <v>1093</v>
      </c>
      <c r="G93" s="365"/>
      <c r="H93" s="366"/>
      <c r="I93" s="383" t="s">
        <v>718</v>
      </c>
      <c r="J93" s="365"/>
      <c r="K93" s="366"/>
      <c r="L93" s="4"/>
      <c r="M93" s="4"/>
      <c r="N93" s="4"/>
      <c r="O93" s="4"/>
      <c r="P93" s="4"/>
      <c r="Q93" s="9"/>
    </row>
    <row r="94">
      <c r="A94" s="235"/>
      <c r="B94" s="235" t="s">
        <v>363</v>
      </c>
      <c r="C94" s="383" t="s">
        <v>474</v>
      </c>
      <c r="D94" s="365"/>
      <c r="E94" s="366"/>
      <c r="F94" s="383" t="s">
        <v>1094</v>
      </c>
      <c r="G94" s="365"/>
      <c r="H94" s="366"/>
      <c r="I94" s="383" t="s">
        <v>718</v>
      </c>
      <c r="J94" s="365"/>
      <c r="K94" s="366"/>
      <c r="L94" s="4"/>
      <c r="M94" s="4"/>
      <c r="N94" s="4"/>
      <c r="O94" s="4"/>
      <c r="P94" s="4"/>
      <c r="Q94" s="9">
        <f>C84-Q95</f>
        <v>-13.75</v>
      </c>
    </row>
    <row r="95">
      <c r="A95" s="235"/>
      <c r="B95" s="235" t="s">
        <v>168</v>
      </c>
      <c r="C95" s="383" t="s">
        <v>474</v>
      </c>
      <c r="D95" s="365"/>
      <c r="E95" s="366"/>
      <c r="F95" s="383" t="s">
        <v>1095</v>
      </c>
      <c r="G95" s="365"/>
      <c r="H95" s="366"/>
      <c r="I95" s="383" t="s">
        <v>718</v>
      </c>
      <c r="J95" s="365"/>
      <c r="K95" s="366"/>
      <c r="L95" s="4"/>
      <c r="M95" s="4"/>
      <c r="N95" s="4"/>
      <c r="O95" s="4"/>
      <c r="P95" s="4"/>
      <c r="Q95" s="9">
        <f>SUM(D84:P84)</f>
        <v>13.75</v>
      </c>
    </row>
    <row r="96">
      <c r="A96" s="235"/>
      <c r="B96" s="235" t="s">
        <v>366</v>
      </c>
      <c r="C96" s="383" t="s">
        <v>474</v>
      </c>
      <c r="D96" s="365"/>
      <c r="E96" s="366"/>
      <c r="F96" s="383" t="s">
        <v>1096</v>
      </c>
      <c r="G96" s="365"/>
      <c r="H96" s="366"/>
      <c r="I96" s="383" t="s">
        <v>718</v>
      </c>
      <c r="J96" s="365"/>
      <c r="K96" s="366"/>
      <c r="L96" s="4"/>
      <c r="M96" s="4"/>
      <c r="N96" s="4"/>
      <c r="O96" s="4"/>
      <c r="P96" s="4"/>
      <c r="Q96" s="9"/>
    </row>
    <row r="97">
      <c r="A97" s="388"/>
      <c r="B97" s="388"/>
      <c r="C97" s="389"/>
      <c r="D97" s="365"/>
      <c r="E97" s="366"/>
      <c r="F97" s="389"/>
      <c r="G97" s="365"/>
      <c r="H97" s="366"/>
      <c r="I97" s="389"/>
      <c r="J97" s="365"/>
      <c r="K97" s="366"/>
      <c r="L97" s="4"/>
      <c r="M97" s="4"/>
      <c r="N97" s="4"/>
      <c r="O97" s="4"/>
      <c r="P97" s="4"/>
      <c r="Q97" s="9"/>
    </row>
    <row r="98">
      <c r="A98" s="233" t="s">
        <v>721</v>
      </c>
      <c r="B98" s="235" t="s">
        <v>68</v>
      </c>
      <c r="C98" s="383" t="str">
        <f t="shared" ref="C98:C104" si="4">F90</f>
        <v>n/a</v>
      </c>
      <c r="D98" s="365"/>
      <c r="E98" s="366"/>
      <c r="F98" s="383" t="s">
        <v>474</v>
      </c>
      <c r="G98" s="365"/>
      <c r="H98" s="366"/>
      <c r="I98" s="383" t="s">
        <v>722</v>
      </c>
      <c r="J98" s="365"/>
      <c r="K98" s="366"/>
      <c r="L98" s="4"/>
      <c r="M98" s="4"/>
      <c r="N98" s="4"/>
      <c r="O98" s="4"/>
      <c r="P98" s="4"/>
      <c r="Q98" s="9"/>
    </row>
    <row r="99">
      <c r="A99" s="235"/>
      <c r="B99" s="235" t="s">
        <v>85</v>
      </c>
      <c r="C99" s="383" t="str">
        <f t="shared" si="4"/>
        <v>n/a</v>
      </c>
      <c r="D99" s="365"/>
      <c r="E99" s="366"/>
      <c r="F99" s="383" t="s">
        <v>1097</v>
      </c>
      <c r="G99" s="365"/>
      <c r="H99" s="366"/>
      <c r="I99" s="383" t="s">
        <v>722</v>
      </c>
      <c r="J99" s="365"/>
      <c r="K99" s="366"/>
      <c r="L99" s="4"/>
      <c r="M99" s="4"/>
      <c r="N99" s="4"/>
      <c r="O99" s="4"/>
      <c r="P99" s="4"/>
      <c r="Q99" s="9"/>
    </row>
    <row r="100">
      <c r="A100" s="235"/>
      <c r="B100" s="235" t="s">
        <v>97</v>
      </c>
      <c r="C100" s="383" t="str">
        <f t="shared" si="4"/>
        <v>n/a</v>
      </c>
      <c r="D100" s="365"/>
      <c r="E100" s="366"/>
      <c r="F100" s="387" t="s">
        <v>474</v>
      </c>
      <c r="G100" s="365"/>
      <c r="H100" s="366"/>
      <c r="I100" s="383" t="s">
        <v>722</v>
      </c>
      <c r="J100" s="365"/>
      <c r="K100" s="366"/>
      <c r="L100" s="4"/>
      <c r="M100" s="4"/>
      <c r="N100" s="4"/>
      <c r="O100" s="4"/>
      <c r="P100" s="4"/>
      <c r="Q100" s="9"/>
    </row>
    <row r="101">
      <c r="A101" s="235"/>
      <c r="B101" s="235" t="s">
        <v>101</v>
      </c>
      <c r="C101" s="383" t="str">
        <f t="shared" si="4"/>
        <v>tech approval</v>
      </c>
      <c r="D101" s="365"/>
      <c r="E101" s="366"/>
      <c r="F101" s="387" t="str">
        <f>C101</f>
        <v>tech approval</v>
      </c>
      <c r="G101" s="365"/>
      <c r="H101" s="366"/>
      <c r="I101" s="383" t="s">
        <v>722</v>
      </c>
      <c r="J101" s="365"/>
      <c r="K101" s="366"/>
      <c r="L101" s="4"/>
      <c r="M101" s="4"/>
      <c r="N101" s="4"/>
      <c r="O101" s="4"/>
      <c r="P101" s="4"/>
      <c r="Q101" s="9"/>
    </row>
    <row r="102">
      <c r="A102" s="235"/>
      <c r="B102" s="235" t="s">
        <v>363</v>
      </c>
      <c r="C102" s="383" t="str">
        <f t="shared" si="4"/>
        <v>email</v>
      </c>
      <c r="D102" s="365"/>
      <c r="E102" s="366"/>
      <c r="F102" s="383" t="str">
        <f>F101</f>
        <v>tech approval</v>
      </c>
      <c r="G102" s="365"/>
      <c r="H102" s="366"/>
      <c r="I102" s="383" t="s">
        <v>722</v>
      </c>
      <c r="J102" s="365"/>
      <c r="K102" s="366"/>
      <c r="L102" s="4"/>
      <c r="M102" s="4"/>
      <c r="N102" s="4"/>
      <c r="O102" s="4"/>
      <c r="P102" s="4"/>
      <c r="Q102" s="9"/>
    </row>
    <row r="103">
      <c r="A103" s="235"/>
      <c r="B103" s="235" t="s">
        <v>168</v>
      </c>
      <c r="C103" s="383" t="str">
        <f t="shared" si="4"/>
        <v>frontend</v>
      </c>
      <c r="D103" s="365"/>
      <c r="E103" s="366"/>
      <c r="F103" s="383" t="s">
        <v>1098</v>
      </c>
      <c r="G103" s="365"/>
      <c r="H103" s="366"/>
      <c r="I103" s="383" t="s">
        <v>722</v>
      </c>
      <c r="J103" s="365"/>
      <c r="K103" s="366"/>
      <c r="L103" s="4"/>
      <c r="M103" s="4"/>
      <c r="N103" s="4"/>
      <c r="O103" s="4"/>
      <c r="P103" s="4"/>
      <c r="Q103" s="9"/>
    </row>
    <row r="104">
      <c r="A104" s="235"/>
      <c r="B104" s="235" t="s">
        <v>366</v>
      </c>
      <c r="C104" s="383" t="str">
        <f t="shared" si="4"/>
        <v>backend</v>
      </c>
      <c r="D104" s="365"/>
      <c r="E104" s="366"/>
      <c r="F104" s="383" t="str">
        <f>C104</f>
        <v>backend</v>
      </c>
      <c r="G104" s="365"/>
      <c r="H104" s="366"/>
      <c r="I104" s="383" t="s">
        <v>722</v>
      </c>
      <c r="J104" s="365"/>
      <c r="K104" s="366"/>
      <c r="L104" s="4"/>
      <c r="M104" s="4"/>
      <c r="N104" s="4"/>
      <c r="O104" s="4"/>
      <c r="P104" s="4"/>
    </row>
    <row r="105">
      <c r="A105" s="388"/>
      <c r="B105" s="388"/>
      <c r="C105" s="389"/>
      <c r="D105" s="365"/>
      <c r="E105" s="366"/>
      <c r="F105" s="389"/>
      <c r="G105" s="365"/>
      <c r="H105" s="366"/>
      <c r="I105" s="389"/>
      <c r="J105" s="365"/>
      <c r="K105" s="366"/>
      <c r="L105" s="4"/>
      <c r="M105" s="4"/>
      <c r="N105" s="4"/>
      <c r="O105" s="4"/>
      <c r="P105" s="4"/>
    </row>
    <row r="106">
      <c r="A106" s="233" t="s">
        <v>725</v>
      </c>
      <c r="B106" s="235" t="s">
        <v>68</v>
      </c>
      <c r="C106" s="383" t="str">
        <f t="shared" ref="C106:C112" si="5">F98</f>
        <v>n/a</v>
      </c>
      <c r="D106" s="365"/>
      <c r="E106" s="366"/>
      <c r="F106" s="390" t="s">
        <v>474</v>
      </c>
      <c r="G106" s="365"/>
      <c r="H106" s="366"/>
      <c r="I106" s="383" t="s">
        <v>718</v>
      </c>
      <c r="J106" s="365"/>
      <c r="K106" s="366"/>
      <c r="L106" s="4"/>
      <c r="M106" s="4"/>
      <c r="N106" s="4"/>
      <c r="O106" s="4"/>
      <c r="P106" s="4"/>
    </row>
    <row r="107">
      <c r="A107" s="235"/>
      <c r="B107" s="235" t="s">
        <v>85</v>
      </c>
      <c r="C107" s="383" t="str">
        <f t="shared" si="5"/>
        <v>remove old michael stuff</v>
      </c>
      <c r="D107" s="365"/>
      <c r="E107" s="366"/>
      <c r="F107" s="391" t="s">
        <v>474</v>
      </c>
      <c r="G107" s="365"/>
      <c r="H107" s="366"/>
      <c r="I107" s="383" t="s">
        <v>718</v>
      </c>
      <c r="J107" s="365"/>
      <c r="K107" s="366"/>
      <c r="L107" s="4"/>
      <c r="M107" s="4"/>
      <c r="N107" s="4"/>
      <c r="O107" s="4"/>
      <c r="P107" s="4"/>
      <c r="Q107" s="380"/>
    </row>
    <row r="108">
      <c r="A108" s="235"/>
      <c r="B108" s="235" t="s">
        <v>97</v>
      </c>
      <c r="C108" s="383" t="str">
        <f t="shared" si="5"/>
        <v>n/a</v>
      </c>
      <c r="D108" s="365"/>
      <c r="E108" s="366"/>
      <c r="F108" s="387" t="s">
        <v>474</v>
      </c>
      <c r="G108" s="365"/>
      <c r="H108" s="366"/>
      <c r="I108" s="383" t="s">
        <v>718</v>
      </c>
      <c r="J108" s="365"/>
      <c r="K108" s="366"/>
      <c r="L108" s="4"/>
      <c r="M108" s="4"/>
      <c r="N108" s="4"/>
      <c r="O108" s="4"/>
      <c r="P108" s="4"/>
    </row>
    <row r="109">
      <c r="A109" s="235"/>
      <c r="B109" s="235" t="s">
        <v>101</v>
      </c>
      <c r="C109" s="383" t="str">
        <f t="shared" si="5"/>
        <v>tech approval</v>
      </c>
      <c r="D109" s="365"/>
      <c r="E109" s="366"/>
      <c r="F109" s="387" t="s">
        <v>1099</v>
      </c>
      <c r="G109" s="365"/>
      <c r="H109" s="366"/>
      <c r="I109" s="383" t="s">
        <v>718</v>
      </c>
      <c r="J109" s="365"/>
      <c r="K109" s="366"/>
      <c r="L109" s="4"/>
      <c r="M109" s="4"/>
      <c r="N109" s="4"/>
      <c r="O109" s="4"/>
      <c r="P109" s="4"/>
      <c r="R109" s="380"/>
      <c r="S109" s="380"/>
      <c r="T109" s="380"/>
      <c r="U109" s="380"/>
      <c r="V109" s="380"/>
      <c r="W109" s="380"/>
      <c r="X109" s="380"/>
      <c r="Y109" s="380"/>
      <c r="Z109" s="380"/>
      <c r="AA109" s="380"/>
      <c r="AB109" s="380"/>
      <c r="AC109" s="380"/>
      <c r="AD109" s="380"/>
      <c r="AE109" s="380"/>
      <c r="AF109" s="380"/>
      <c r="AG109" s="380"/>
      <c r="AH109" s="380"/>
      <c r="AI109" s="380"/>
      <c r="AJ109" s="380"/>
      <c r="AK109" s="380"/>
      <c r="AL109" s="380"/>
      <c r="AM109" s="380"/>
      <c r="AN109" s="380"/>
      <c r="AO109" s="380"/>
    </row>
    <row r="110">
      <c r="A110" s="235"/>
      <c r="B110" s="235" t="s">
        <v>363</v>
      </c>
      <c r="C110" s="383" t="str">
        <f t="shared" si="5"/>
        <v>tech approval</v>
      </c>
      <c r="D110" s="365"/>
      <c r="E110" s="366"/>
      <c r="F110" s="383" t="str">
        <f>C110</f>
        <v>tech approval</v>
      </c>
      <c r="G110" s="365"/>
      <c r="H110" s="366"/>
      <c r="I110" s="383" t="s">
        <v>718</v>
      </c>
      <c r="J110" s="365"/>
      <c r="K110" s="366"/>
      <c r="L110" s="4"/>
      <c r="M110" s="4"/>
      <c r="N110" s="4"/>
      <c r="O110" s="4"/>
      <c r="P110" s="4"/>
    </row>
    <row r="111">
      <c r="A111" s="235"/>
      <c r="B111" s="235" t="s">
        <v>168</v>
      </c>
      <c r="C111" s="383" t="str">
        <f t="shared" si="5"/>
        <v>frontend, dar</v>
      </c>
      <c r="D111" s="365"/>
      <c r="E111" s="366"/>
      <c r="F111" s="383" t="s">
        <v>1100</v>
      </c>
      <c r="G111" s="365"/>
      <c r="H111" s="366"/>
      <c r="I111" s="383" t="s">
        <v>718</v>
      </c>
      <c r="J111" s="365"/>
      <c r="K111" s="366"/>
      <c r="L111" s="4"/>
      <c r="M111" s="4"/>
      <c r="N111" s="4"/>
      <c r="O111" s="4"/>
      <c r="P111" s="4"/>
    </row>
    <row r="112">
      <c r="A112" s="235"/>
      <c r="B112" s="235" t="s">
        <v>366</v>
      </c>
      <c r="C112" s="383" t="str">
        <f t="shared" si="5"/>
        <v>backend</v>
      </c>
      <c r="D112" s="365"/>
      <c r="E112" s="366"/>
      <c r="F112" s="383" t="s">
        <v>1099</v>
      </c>
      <c r="G112" s="365"/>
      <c r="H112" s="366"/>
      <c r="I112" s="383" t="s">
        <v>718</v>
      </c>
      <c r="J112" s="365"/>
      <c r="K112" s="366"/>
      <c r="L112" s="4"/>
      <c r="M112" s="4"/>
      <c r="N112" s="4"/>
      <c r="O112" s="4"/>
      <c r="P112" s="4"/>
    </row>
    <row r="113">
      <c r="A113" s="238"/>
      <c r="B113" s="235"/>
      <c r="F113" s="383"/>
      <c r="G113" s="365"/>
      <c r="H113" s="366"/>
      <c r="I113" s="383"/>
      <c r="J113" s="365"/>
      <c r="K113" s="366"/>
      <c r="L113" s="4"/>
      <c r="M113" s="4"/>
      <c r="N113" s="4"/>
      <c r="O113" s="4"/>
      <c r="P113" s="4"/>
    </row>
    <row r="114">
      <c r="A114" s="233" t="s">
        <v>727</v>
      </c>
      <c r="B114" s="235" t="s">
        <v>68</v>
      </c>
      <c r="C114" s="390" t="str">
        <f t="shared" ref="C114:C120" si="6">F106</f>
        <v>n/a</v>
      </c>
      <c r="D114" s="365"/>
      <c r="E114" s="366"/>
      <c r="F114" s="390" t="s">
        <v>474</v>
      </c>
      <c r="G114" s="365"/>
      <c r="H114" s="366"/>
      <c r="I114" s="383" t="s">
        <v>718</v>
      </c>
      <c r="J114" s="365"/>
      <c r="K114" s="366"/>
      <c r="L114" s="4"/>
      <c r="M114" s="4"/>
      <c r="N114" s="4"/>
      <c r="O114" s="4"/>
      <c r="P114" s="4"/>
    </row>
    <row r="115">
      <c r="A115" s="235"/>
      <c r="B115" s="235" t="s">
        <v>85</v>
      </c>
      <c r="C115" s="383" t="str">
        <f t="shared" si="6"/>
        <v>n/a</v>
      </c>
      <c r="D115" s="365"/>
      <c r="E115" s="366"/>
      <c r="F115" s="391" t="s">
        <v>753</v>
      </c>
      <c r="G115" s="365"/>
      <c r="H115" s="366"/>
      <c r="I115" s="383" t="s">
        <v>718</v>
      </c>
      <c r="J115" s="365"/>
      <c r="K115" s="366"/>
      <c r="L115" s="4"/>
      <c r="M115" s="4"/>
      <c r="N115" s="4"/>
      <c r="O115" s="4"/>
      <c r="P115" s="4"/>
    </row>
    <row r="116">
      <c r="A116" s="235"/>
      <c r="B116" s="235" t="s">
        <v>97</v>
      </c>
      <c r="C116" s="383" t="str">
        <f t="shared" si="6"/>
        <v>n/a</v>
      </c>
      <c r="D116" s="365"/>
      <c r="E116" s="366"/>
      <c r="F116" s="387" t="s">
        <v>474</v>
      </c>
      <c r="G116" s="365"/>
      <c r="H116" s="366"/>
      <c r="I116" s="383" t="s">
        <v>718</v>
      </c>
      <c r="J116" s="365"/>
      <c r="K116" s="366"/>
      <c r="L116" s="4"/>
      <c r="M116" s="4"/>
      <c r="N116" s="4"/>
      <c r="O116" s="4"/>
      <c r="P116" s="4"/>
    </row>
    <row r="117">
      <c r="A117" s="235"/>
      <c r="B117" s="235" t="s">
        <v>101</v>
      </c>
      <c r="C117" s="383" t="str">
        <f t="shared" si="6"/>
        <v>tests</v>
      </c>
      <c r="D117" s="365"/>
      <c r="E117" s="366"/>
      <c r="F117" s="383" t="str">
        <f>C117</f>
        <v>tests</v>
      </c>
      <c r="G117" s="365"/>
      <c r="H117" s="366"/>
      <c r="I117" s="383" t="s">
        <v>718</v>
      </c>
      <c r="J117" s="365"/>
      <c r="K117" s="366"/>
      <c r="L117" s="4"/>
      <c r="M117" s="4"/>
      <c r="N117" s="4"/>
      <c r="O117" s="4"/>
      <c r="P117" s="4"/>
    </row>
    <row r="118">
      <c r="A118" s="235"/>
      <c r="B118" s="235" t="s">
        <v>363</v>
      </c>
      <c r="C118" s="383" t="str">
        <f t="shared" si="6"/>
        <v>tech approval</v>
      </c>
      <c r="D118" s="365"/>
      <c r="E118" s="366"/>
      <c r="F118" s="383" t="s">
        <v>1095</v>
      </c>
      <c r="G118" s="365"/>
      <c r="H118" s="366"/>
      <c r="I118" s="383" t="s">
        <v>718</v>
      </c>
      <c r="J118" s="365"/>
      <c r="K118" s="366"/>
      <c r="L118" s="4"/>
      <c r="M118" s="4"/>
      <c r="N118" s="4"/>
      <c r="O118" s="4"/>
      <c r="P118" s="4"/>
    </row>
    <row r="119">
      <c r="A119" s="235"/>
      <c r="B119" s="235" t="s">
        <v>168</v>
      </c>
      <c r="C119" s="383" t="str">
        <f t="shared" si="6"/>
        <v>diagram</v>
      </c>
      <c r="D119" s="365"/>
      <c r="E119" s="366"/>
      <c r="F119" s="383" t="s">
        <v>758</v>
      </c>
      <c r="G119" s="365"/>
      <c r="H119" s="366"/>
      <c r="I119" s="383" t="s">
        <v>718</v>
      </c>
      <c r="J119" s="365"/>
      <c r="K119" s="366"/>
      <c r="L119" s="4"/>
      <c r="M119" s="4"/>
      <c r="N119" s="4"/>
      <c r="O119" s="4"/>
      <c r="P119" s="4"/>
    </row>
    <row r="120">
      <c r="A120" s="235"/>
      <c r="B120" s="235" t="s">
        <v>366</v>
      </c>
      <c r="C120" s="383" t="str">
        <f t="shared" si="6"/>
        <v>tests</v>
      </c>
      <c r="D120" s="365"/>
      <c r="E120" s="366"/>
      <c r="F120" s="383" t="s">
        <v>1096</v>
      </c>
      <c r="G120" s="365"/>
      <c r="H120" s="366"/>
      <c r="I120" s="383" t="s">
        <v>718</v>
      </c>
      <c r="J120" s="365"/>
      <c r="K120" s="366"/>
      <c r="L120" s="4"/>
      <c r="M120" s="4"/>
      <c r="N120" s="4"/>
      <c r="O120" s="4"/>
      <c r="P120" s="4"/>
    </row>
    <row r="121">
      <c r="A121" s="388"/>
      <c r="B121" s="388"/>
      <c r="C121" s="389"/>
      <c r="D121" s="365"/>
      <c r="E121" s="366"/>
      <c r="F121" s="389"/>
      <c r="G121" s="365"/>
      <c r="H121" s="366"/>
      <c r="I121" s="389"/>
      <c r="J121" s="365"/>
      <c r="K121" s="366"/>
      <c r="L121" s="4"/>
      <c r="M121" s="4"/>
      <c r="N121" s="4"/>
      <c r="O121" s="4"/>
      <c r="P121" s="4"/>
    </row>
    <row r="122">
      <c r="A122" s="233" t="s">
        <v>729</v>
      </c>
      <c r="B122" s="235" t="s">
        <v>68</v>
      </c>
      <c r="C122" s="383" t="str">
        <f t="shared" ref="C122:C128" si="7">F114</f>
        <v>n/a</v>
      </c>
      <c r="D122" s="365"/>
      <c r="E122" s="366"/>
      <c r="F122" s="390" t="s">
        <v>1101</v>
      </c>
      <c r="G122" s="365"/>
      <c r="H122" s="366"/>
      <c r="I122" s="383" t="s">
        <v>718</v>
      </c>
      <c r="J122" s="365"/>
      <c r="K122" s="366"/>
      <c r="L122" s="4"/>
      <c r="M122" s="4"/>
      <c r="N122" s="4"/>
      <c r="O122" s="4"/>
      <c r="P122" s="4"/>
    </row>
    <row r="123">
      <c r="A123" s="235"/>
      <c r="B123" s="235" t="s">
        <v>85</v>
      </c>
      <c r="C123" s="383" t="str">
        <f t="shared" si="7"/>
        <v>login + logout</v>
      </c>
      <c r="D123" s="365"/>
      <c r="E123" s="366"/>
      <c r="F123" s="391" t="str">
        <f>C123</f>
        <v>login + logout</v>
      </c>
      <c r="G123" s="365"/>
      <c r="H123" s="366"/>
      <c r="I123" s="383" t="s">
        <v>718</v>
      </c>
      <c r="J123" s="365"/>
      <c r="K123" s="366"/>
      <c r="L123" s="4"/>
      <c r="M123" s="4"/>
      <c r="N123" s="4"/>
      <c r="O123" s="4"/>
      <c r="P123" s="4"/>
    </row>
    <row r="124">
      <c r="A124" s="235"/>
      <c r="B124" s="235" t="s">
        <v>97</v>
      </c>
      <c r="C124" s="383" t="str">
        <f t="shared" si="7"/>
        <v>n/a</v>
      </c>
      <c r="D124" s="365"/>
      <c r="E124" s="366"/>
      <c r="F124" s="387" t="s">
        <v>1102</v>
      </c>
      <c r="G124" s="365"/>
      <c r="H124" s="366"/>
      <c r="I124" s="383" t="s">
        <v>718</v>
      </c>
      <c r="J124" s="365"/>
      <c r="K124" s="366"/>
      <c r="L124" s="4"/>
      <c r="M124" s="4"/>
      <c r="N124" s="4"/>
      <c r="O124" s="4"/>
      <c r="P124" s="4"/>
    </row>
    <row r="125">
      <c r="A125" s="235"/>
      <c r="B125" s="235" t="s">
        <v>101</v>
      </c>
      <c r="C125" s="383" t="str">
        <f t="shared" si="7"/>
        <v>tests</v>
      </c>
      <c r="D125" s="365"/>
      <c r="E125" s="366"/>
      <c r="F125" s="387" t="str">
        <f t="shared" ref="F125:F126" si="8">C125</f>
        <v>tests</v>
      </c>
      <c r="G125" s="365"/>
      <c r="H125" s="366"/>
      <c r="I125" s="383" t="s">
        <v>718</v>
      </c>
      <c r="J125" s="365"/>
      <c r="K125" s="366"/>
      <c r="L125" s="4"/>
      <c r="M125" s="4"/>
      <c r="N125" s="4"/>
      <c r="O125" s="4"/>
      <c r="P125" s="4"/>
    </row>
    <row r="126">
      <c r="A126" s="235"/>
      <c r="B126" s="235" t="s">
        <v>363</v>
      </c>
      <c r="C126" s="383" t="str">
        <f t="shared" si="7"/>
        <v>frontend</v>
      </c>
      <c r="D126" s="365"/>
      <c r="E126" s="366"/>
      <c r="F126" s="383" t="str">
        <f t="shared" si="8"/>
        <v>frontend</v>
      </c>
      <c r="G126" s="365"/>
      <c r="H126" s="366"/>
      <c r="I126" s="383" t="s">
        <v>718</v>
      </c>
      <c r="J126" s="365"/>
      <c r="K126" s="366"/>
      <c r="L126" s="4"/>
      <c r="M126" s="4"/>
      <c r="N126" s="4"/>
      <c r="O126" s="4"/>
      <c r="P126" s="4"/>
    </row>
    <row r="127">
      <c r="A127" s="235"/>
      <c r="B127" s="235" t="s">
        <v>168</v>
      </c>
      <c r="C127" s="383" t="str">
        <f t="shared" si="7"/>
        <v>diagrams</v>
      </c>
      <c r="D127" s="365"/>
      <c r="E127" s="366"/>
      <c r="F127" s="383" t="s">
        <v>1103</v>
      </c>
      <c r="G127" s="365"/>
      <c r="H127" s="366"/>
      <c r="I127" s="383" t="s">
        <v>718</v>
      </c>
      <c r="J127" s="365"/>
      <c r="K127" s="366"/>
      <c r="L127" s="4"/>
      <c r="M127" s="4"/>
      <c r="N127" s="4"/>
      <c r="O127" s="4"/>
      <c r="P127" s="4"/>
    </row>
    <row r="128">
      <c r="A128" s="235"/>
      <c r="B128" s="235" t="s">
        <v>366</v>
      </c>
      <c r="C128" s="383" t="str">
        <f t="shared" si="7"/>
        <v>backend</v>
      </c>
      <c r="D128" s="365"/>
      <c r="E128" s="366"/>
      <c r="F128" s="383" t="s">
        <v>1099</v>
      </c>
      <c r="G128" s="365"/>
      <c r="H128" s="366"/>
      <c r="I128" s="383" t="s">
        <v>718</v>
      </c>
      <c r="J128" s="365"/>
      <c r="K128" s="366"/>
      <c r="L128" s="4"/>
      <c r="M128" s="4"/>
      <c r="N128" s="4"/>
      <c r="O128" s="4"/>
      <c r="P128" s="4"/>
    </row>
    <row r="129">
      <c r="A129" s="388"/>
      <c r="B129" s="388"/>
      <c r="C129" s="389"/>
      <c r="D129" s="365"/>
      <c r="E129" s="366"/>
      <c r="F129" s="389"/>
      <c r="G129" s="365"/>
      <c r="H129" s="366"/>
      <c r="I129" s="389"/>
      <c r="J129" s="365"/>
      <c r="K129" s="366"/>
      <c r="L129" s="4"/>
      <c r="M129" s="4"/>
      <c r="N129" s="4"/>
      <c r="O129" s="4"/>
      <c r="P129" s="4"/>
    </row>
    <row r="130">
      <c r="A130" s="233" t="s">
        <v>732</v>
      </c>
      <c r="B130" s="235" t="s">
        <v>68</v>
      </c>
      <c r="C130" s="383" t="str">
        <f t="shared" ref="C130:C136" si="9">F122</f>
        <v>registration tests</v>
      </c>
      <c r="D130" s="365"/>
      <c r="E130" s="366"/>
      <c r="F130" s="390" t="str">
        <f t="shared" ref="F130:F131" si="10">C130</f>
        <v>registration tests</v>
      </c>
      <c r="G130" s="365"/>
      <c r="H130" s="366"/>
      <c r="I130" s="383" t="s">
        <v>718</v>
      </c>
      <c r="J130" s="365"/>
      <c r="K130" s="366"/>
      <c r="L130" s="4"/>
      <c r="M130" s="4"/>
      <c r="N130" s="4"/>
      <c r="O130" s="4"/>
      <c r="P130" s="4"/>
    </row>
    <row r="131">
      <c r="A131" s="235"/>
      <c r="B131" s="235" t="s">
        <v>85</v>
      </c>
      <c r="C131" s="383" t="str">
        <f t="shared" si="9"/>
        <v>login + logout</v>
      </c>
      <c r="D131" s="365"/>
      <c r="E131" s="366"/>
      <c r="F131" s="383" t="str">
        <f t="shared" si="10"/>
        <v>login + logout</v>
      </c>
      <c r="G131" s="365"/>
      <c r="H131" s="366"/>
      <c r="I131" s="383" t="s">
        <v>718</v>
      </c>
      <c r="J131" s="365"/>
      <c r="K131" s="366"/>
      <c r="L131" s="4"/>
      <c r="M131" s="4"/>
      <c r="N131" s="4"/>
      <c r="O131" s="4"/>
      <c r="P131" s="4"/>
    </row>
    <row r="132">
      <c r="A132" s="235"/>
      <c r="B132" s="235" t="s">
        <v>97</v>
      </c>
      <c r="C132" s="383" t="str">
        <f t="shared" si="9"/>
        <v>frontend UI DAR</v>
      </c>
      <c r="D132" s="365"/>
      <c r="E132" s="366"/>
      <c r="F132" s="387" t="s">
        <v>1102</v>
      </c>
      <c r="G132" s="365"/>
      <c r="H132" s="366"/>
      <c r="I132" s="383" t="s">
        <v>718</v>
      </c>
      <c r="J132" s="365"/>
      <c r="K132" s="366"/>
      <c r="L132" s="4"/>
      <c r="M132" s="4"/>
      <c r="N132" s="4"/>
      <c r="O132" s="4"/>
      <c r="P132" s="4"/>
    </row>
    <row r="133">
      <c r="A133" s="235"/>
      <c r="B133" s="235" t="s">
        <v>101</v>
      </c>
      <c r="C133" s="383" t="str">
        <f t="shared" si="9"/>
        <v>tests</v>
      </c>
      <c r="D133" s="365"/>
      <c r="E133" s="366"/>
      <c r="F133" s="383" t="s">
        <v>1096</v>
      </c>
      <c r="G133" s="365"/>
      <c r="H133" s="366"/>
      <c r="I133" s="383" t="s">
        <v>718</v>
      </c>
      <c r="J133" s="365"/>
      <c r="K133" s="366"/>
      <c r="L133" s="4"/>
      <c r="M133" s="4"/>
      <c r="N133" s="4"/>
      <c r="O133" s="4"/>
      <c r="P133" s="4"/>
    </row>
    <row r="134">
      <c r="A134" s="235"/>
      <c r="B134" s="235" t="s">
        <v>363</v>
      </c>
      <c r="C134" s="383" t="str">
        <f t="shared" si="9"/>
        <v>frontend</v>
      </c>
      <c r="D134" s="365"/>
      <c r="E134" s="366"/>
      <c r="F134" s="383" t="s">
        <v>758</v>
      </c>
      <c r="G134" s="365"/>
      <c r="H134" s="366"/>
      <c r="I134" s="383" t="s">
        <v>718</v>
      </c>
      <c r="J134" s="365"/>
      <c r="K134" s="366"/>
      <c r="L134" s="4"/>
      <c r="M134" s="4"/>
      <c r="N134" s="4"/>
      <c r="O134" s="4"/>
      <c r="P134" s="4"/>
    </row>
    <row r="135">
      <c r="A135" s="235"/>
      <c r="B135" s="235" t="s">
        <v>168</v>
      </c>
      <c r="C135" s="383" t="str">
        <f t="shared" si="9"/>
        <v>automated moderating</v>
      </c>
      <c r="D135" s="365"/>
      <c r="E135" s="366"/>
      <c r="F135" s="383" t="str">
        <f>C135</f>
        <v>automated moderating</v>
      </c>
      <c r="G135" s="365"/>
      <c r="H135" s="366"/>
      <c r="I135" s="383" t="s">
        <v>718</v>
      </c>
      <c r="J135" s="365"/>
      <c r="K135" s="366"/>
      <c r="L135" s="4"/>
      <c r="M135" s="4"/>
      <c r="N135" s="4"/>
      <c r="O135" s="4"/>
      <c r="P135" s="4"/>
    </row>
    <row r="136">
      <c r="A136" s="235"/>
      <c r="B136" s="235" t="s">
        <v>366</v>
      </c>
      <c r="C136" s="383" t="str">
        <f t="shared" si="9"/>
        <v>tests</v>
      </c>
      <c r="D136" s="365"/>
      <c r="E136" s="366"/>
      <c r="F136" s="383" t="s">
        <v>1096</v>
      </c>
      <c r="G136" s="365"/>
      <c r="H136" s="366"/>
      <c r="I136" s="383" t="s">
        <v>718</v>
      </c>
      <c r="J136" s="365"/>
      <c r="K136" s="366"/>
      <c r="L136" s="4"/>
      <c r="M136" s="4"/>
      <c r="N136" s="4"/>
      <c r="O136" s="4"/>
      <c r="P136" s="4"/>
    </row>
    <row r="137">
      <c r="A137" s="388"/>
      <c r="B137" s="388"/>
      <c r="C137" s="389"/>
      <c r="D137" s="365"/>
      <c r="E137" s="366"/>
      <c r="F137" s="389"/>
      <c r="G137" s="365"/>
      <c r="H137" s="366"/>
      <c r="I137" s="389"/>
      <c r="J137" s="365"/>
      <c r="K137" s="366"/>
      <c r="L137" s="4"/>
      <c r="M137" s="4"/>
      <c r="N137" s="4"/>
      <c r="O137" s="4"/>
      <c r="P137" s="4"/>
    </row>
    <row r="138">
      <c r="A138" s="233" t="s">
        <v>734</v>
      </c>
      <c r="B138" s="235" t="s">
        <v>68</v>
      </c>
      <c r="C138" s="383" t="str">
        <f t="shared" ref="C138:C144" si="11">F130</f>
        <v>registration tests</v>
      </c>
      <c r="D138" s="365"/>
      <c r="E138" s="366"/>
      <c r="F138" s="383" t="str">
        <f t="shared" ref="F138:F139" si="12">C138</f>
        <v>registration tests</v>
      </c>
      <c r="G138" s="365"/>
      <c r="H138" s="366"/>
      <c r="I138" s="383" t="s">
        <v>718</v>
      </c>
      <c r="J138" s="365"/>
      <c r="K138" s="366"/>
      <c r="L138" s="4"/>
      <c r="M138" s="4"/>
      <c r="N138" s="4"/>
      <c r="O138" s="4"/>
      <c r="P138" s="4"/>
    </row>
    <row r="139">
      <c r="A139" s="235"/>
      <c r="B139" s="235" t="s">
        <v>85</v>
      </c>
      <c r="C139" s="383" t="str">
        <f t="shared" si="11"/>
        <v>login + logout</v>
      </c>
      <c r="D139" s="365"/>
      <c r="E139" s="366"/>
      <c r="F139" s="383" t="str">
        <f t="shared" si="12"/>
        <v>login + logout</v>
      </c>
      <c r="G139" s="365"/>
      <c r="H139" s="366"/>
      <c r="I139" s="383" t="s">
        <v>718</v>
      </c>
      <c r="J139" s="365"/>
      <c r="K139" s="366"/>
      <c r="L139" s="4"/>
      <c r="M139" s="4"/>
      <c r="N139" s="4"/>
      <c r="O139" s="4"/>
      <c r="P139" s="4"/>
    </row>
    <row r="140">
      <c r="A140" s="235"/>
      <c r="B140" s="235" t="s">
        <v>97</v>
      </c>
      <c r="C140" s="383" t="str">
        <f t="shared" si="11"/>
        <v>frontend UI DAR</v>
      </c>
      <c r="D140" s="365"/>
      <c r="E140" s="366"/>
      <c r="F140" s="387" t="s">
        <v>1102</v>
      </c>
      <c r="G140" s="365"/>
      <c r="H140" s="366"/>
      <c r="I140" s="383" t="s">
        <v>718</v>
      </c>
      <c r="J140" s="365"/>
      <c r="K140" s="366"/>
      <c r="L140" s="4"/>
      <c r="M140" s="4"/>
      <c r="N140" s="4"/>
      <c r="O140" s="4"/>
      <c r="P140" s="4"/>
    </row>
    <row r="141">
      <c r="A141" s="235"/>
      <c r="B141" s="235" t="s">
        <v>101</v>
      </c>
      <c r="C141" s="383" t="str">
        <f t="shared" si="11"/>
        <v>backend</v>
      </c>
      <c r="D141" s="365"/>
      <c r="E141" s="366"/>
      <c r="F141" s="387" t="str">
        <f>C141</f>
        <v>backend</v>
      </c>
      <c r="G141" s="365"/>
      <c r="H141" s="366"/>
      <c r="I141" s="383" t="s">
        <v>718</v>
      </c>
      <c r="J141" s="365"/>
      <c r="K141" s="366"/>
      <c r="L141" s="4"/>
      <c r="M141" s="4"/>
      <c r="N141" s="4"/>
      <c r="O141" s="4"/>
      <c r="P141" s="4"/>
    </row>
    <row r="142">
      <c r="A142" s="235"/>
      <c r="B142" s="235" t="s">
        <v>363</v>
      </c>
      <c r="C142" s="383" t="str">
        <f t="shared" si="11"/>
        <v>diagrams</v>
      </c>
      <c r="D142" s="365"/>
      <c r="E142" s="366"/>
      <c r="F142" s="383" t="s">
        <v>1099</v>
      </c>
      <c r="G142" s="365"/>
      <c r="H142" s="366"/>
      <c r="I142" s="383" t="s">
        <v>718</v>
      </c>
      <c r="J142" s="365"/>
      <c r="K142" s="366"/>
      <c r="L142" s="4"/>
      <c r="M142" s="4"/>
      <c r="N142" s="4"/>
      <c r="O142" s="4"/>
      <c r="P142" s="4"/>
    </row>
    <row r="143">
      <c r="A143" s="235"/>
      <c r="B143" s="235" t="s">
        <v>168</v>
      </c>
      <c r="C143" s="383" t="str">
        <f t="shared" si="11"/>
        <v>automated moderating</v>
      </c>
      <c r="D143" s="365"/>
      <c r="E143" s="366"/>
      <c r="F143" s="383" t="s">
        <v>1104</v>
      </c>
      <c r="G143" s="365"/>
      <c r="H143" s="366"/>
      <c r="I143" s="383" t="s">
        <v>718</v>
      </c>
      <c r="J143" s="365"/>
      <c r="K143" s="366"/>
      <c r="L143" s="4"/>
      <c r="M143" s="4"/>
      <c r="N143" s="4"/>
      <c r="O143" s="4"/>
      <c r="P143" s="4"/>
    </row>
    <row r="144">
      <c r="A144" s="235"/>
      <c r="B144" s="235" t="s">
        <v>366</v>
      </c>
      <c r="C144" s="383" t="str">
        <f t="shared" si="11"/>
        <v>backend</v>
      </c>
      <c r="D144" s="365"/>
      <c r="E144" s="366"/>
      <c r="F144" s="383" t="s">
        <v>1096</v>
      </c>
      <c r="G144" s="365"/>
      <c r="H144" s="366"/>
      <c r="I144" s="383" t="s">
        <v>718</v>
      </c>
      <c r="J144" s="365"/>
      <c r="K144" s="366"/>
      <c r="L144" s="4"/>
      <c r="M144" s="4"/>
      <c r="N144" s="4"/>
      <c r="O144" s="4"/>
      <c r="P144" s="4"/>
    </row>
    <row r="145">
      <c r="A145" s="388"/>
      <c r="B145" s="388"/>
      <c r="C145" s="389"/>
      <c r="D145" s="365"/>
      <c r="E145" s="366"/>
      <c r="F145" s="389"/>
      <c r="G145" s="365"/>
      <c r="H145" s="366"/>
      <c r="I145" s="389"/>
      <c r="J145" s="365"/>
      <c r="K145" s="366"/>
      <c r="L145" s="4"/>
      <c r="M145" s="4"/>
      <c r="N145" s="4"/>
      <c r="O145" s="4"/>
      <c r="P145" s="4"/>
    </row>
    <row r="146">
      <c r="A146" s="233" t="s">
        <v>735</v>
      </c>
      <c r="B146" s="235" t="s">
        <v>68</v>
      </c>
      <c r="C146" s="383" t="str">
        <f t="shared" ref="C146:C152" si="13">F138</f>
        <v>registration tests</v>
      </c>
      <c r="D146" s="365"/>
      <c r="E146" s="366"/>
      <c r="F146" s="383" t="s">
        <v>474</v>
      </c>
      <c r="G146" s="365"/>
      <c r="H146" s="366"/>
      <c r="I146" s="383" t="s">
        <v>718</v>
      </c>
      <c r="J146" s="365"/>
      <c r="K146" s="366"/>
      <c r="L146" s="4"/>
      <c r="M146" s="4"/>
      <c r="N146" s="4"/>
      <c r="O146" s="4"/>
      <c r="P146" s="4"/>
    </row>
    <row r="147">
      <c r="A147" s="235"/>
      <c r="B147" s="235" t="s">
        <v>85</v>
      </c>
      <c r="C147" s="383" t="str">
        <f t="shared" si="13"/>
        <v>login + logout</v>
      </c>
      <c r="D147" s="365"/>
      <c r="E147" s="366"/>
      <c r="F147" s="383" t="s">
        <v>1105</v>
      </c>
      <c r="G147" s="365"/>
      <c r="H147" s="366"/>
      <c r="I147" s="383" t="s">
        <v>718</v>
      </c>
      <c r="J147" s="365"/>
      <c r="K147" s="366"/>
      <c r="L147" s="4"/>
      <c r="M147" s="4"/>
      <c r="N147" s="4"/>
      <c r="O147" s="4"/>
      <c r="P147" s="4"/>
    </row>
    <row r="148">
      <c r="A148" s="235"/>
      <c r="B148" s="235" t="s">
        <v>97</v>
      </c>
      <c r="C148" s="383" t="str">
        <f t="shared" si="13"/>
        <v>frontend UI DAR</v>
      </c>
      <c r="D148" s="365"/>
      <c r="E148" s="366"/>
      <c r="F148" s="387" t="s">
        <v>1106</v>
      </c>
      <c r="G148" s="365"/>
      <c r="H148" s="366"/>
      <c r="I148" s="383" t="s">
        <v>718</v>
      </c>
      <c r="J148" s="365"/>
      <c r="K148" s="366"/>
      <c r="L148" s="4"/>
      <c r="M148" s="4"/>
      <c r="N148" s="4"/>
      <c r="O148" s="4"/>
      <c r="P148" s="4"/>
    </row>
    <row r="149">
      <c r="A149" s="235"/>
      <c r="B149" s="235" t="s">
        <v>101</v>
      </c>
      <c r="C149" s="383" t="str">
        <f t="shared" si="13"/>
        <v>backend</v>
      </c>
      <c r="D149" s="365"/>
      <c r="E149" s="366"/>
      <c r="F149" s="387" t="str">
        <f>C149</f>
        <v>backend</v>
      </c>
      <c r="G149" s="365"/>
      <c r="H149" s="366"/>
      <c r="I149" s="383" t="s">
        <v>718</v>
      </c>
      <c r="J149" s="365"/>
      <c r="K149" s="366"/>
      <c r="L149" s="4"/>
      <c r="M149" s="4"/>
      <c r="N149" s="4"/>
      <c r="O149" s="4"/>
      <c r="P149" s="4"/>
    </row>
    <row r="150">
      <c r="A150" s="235"/>
      <c r="B150" s="235" t="s">
        <v>363</v>
      </c>
      <c r="C150" s="383" t="str">
        <f t="shared" si="13"/>
        <v>tests</v>
      </c>
      <c r="D150" s="365"/>
      <c r="E150" s="366"/>
      <c r="F150" s="383" t="s">
        <v>1099</v>
      </c>
      <c r="G150" s="365"/>
      <c r="H150" s="366"/>
      <c r="I150" s="383" t="s">
        <v>718</v>
      </c>
      <c r="J150" s="365"/>
      <c r="K150" s="366"/>
      <c r="L150" s="4"/>
      <c r="M150" s="4"/>
      <c r="N150" s="4"/>
      <c r="O150" s="4"/>
      <c r="P150" s="4"/>
    </row>
    <row r="151">
      <c r="A151" s="235"/>
      <c r="B151" s="235" t="s">
        <v>168</v>
      </c>
      <c r="C151" s="383" t="str">
        <f t="shared" si="13"/>
        <v>implementation</v>
      </c>
      <c r="D151" s="365"/>
      <c r="E151" s="366"/>
      <c r="F151" s="383" t="str">
        <f>C151</f>
        <v>implementation</v>
      </c>
      <c r="G151" s="365"/>
      <c r="H151" s="366"/>
      <c r="I151" s="383" t="s">
        <v>718</v>
      </c>
      <c r="J151" s="365"/>
      <c r="K151" s="366"/>
      <c r="L151" s="4"/>
      <c r="M151" s="4"/>
      <c r="N151" s="4"/>
      <c r="O151" s="4"/>
      <c r="P151" s="4"/>
    </row>
    <row r="152">
      <c r="A152" s="235"/>
      <c r="B152" s="235" t="s">
        <v>366</v>
      </c>
      <c r="C152" s="383" t="str">
        <f t="shared" si="13"/>
        <v>backend</v>
      </c>
      <c r="D152" s="365"/>
      <c r="E152" s="366"/>
      <c r="F152" s="383" t="s">
        <v>1096</v>
      </c>
      <c r="G152" s="365"/>
      <c r="H152" s="366"/>
      <c r="I152" s="383" t="s">
        <v>718</v>
      </c>
      <c r="J152" s="365"/>
      <c r="K152" s="366"/>
      <c r="L152" s="4"/>
      <c r="M152" s="4"/>
      <c r="N152" s="4"/>
      <c r="O152" s="4"/>
      <c r="P152" s="4"/>
    </row>
    <row r="153">
      <c r="A153" s="388"/>
      <c r="B153" s="388"/>
      <c r="C153" s="389"/>
      <c r="D153" s="365"/>
      <c r="E153" s="366"/>
      <c r="F153" s="389"/>
      <c r="G153" s="365"/>
      <c r="H153" s="366"/>
      <c r="I153" s="389"/>
      <c r="J153" s="365"/>
      <c r="K153" s="366"/>
      <c r="L153" s="4"/>
      <c r="M153" s="4"/>
      <c r="N153" s="4"/>
      <c r="O153" s="4"/>
      <c r="P153" s="4"/>
    </row>
    <row r="154">
      <c r="A154" s="233" t="s">
        <v>746</v>
      </c>
      <c r="B154" s="235" t="s">
        <v>68</v>
      </c>
      <c r="C154" s="383" t="str">
        <f t="shared" ref="C154:C160" si="14">F146</f>
        <v>n/a</v>
      </c>
      <c r="D154" s="365"/>
      <c r="E154" s="366"/>
      <c r="F154" s="383" t="s">
        <v>1093</v>
      </c>
      <c r="G154" s="365"/>
      <c r="H154" s="366"/>
      <c r="I154" s="383" t="s">
        <v>718</v>
      </c>
      <c r="J154" s="365"/>
      <c r="K154" s="366"/>
      <c r="L154" s="4"/>
      <c r="M154" s="4"/>
      <c r="N154" s="4"/>
      <c r="O154" s="4"/>
      <c r="P154" s="4"/>
    </row>
    <row r="155">
      <c r="A155" s="235"/>
      <c r="B155" s="235" t="s">
        <v>85</v>
      </c>
      <c r="C155" s="383" t="str">
        <f t="shared" si="14"/>
        <v>login + logout + tech approval </v>
      </c>
      <c r="D155" s="365"/>
      <c r="E155" s="366"/>
      <c r="F155" s="383" t="str">
        <f>C155</f>
        <v>login + logout + tech approval </v>
      </c>
      <c r="G155" s="365"/>
      <c r="H155" s="366"/>
      <c r="I155" s="383" t="s">
        <v>718</v>
      </c>
      <c r="J155" s="365"/>
      <c r="K155" s="366"/>
      <c r="L155" s="4"/>
      <c r="M155" s="4"/>
      <c r="N155" s="4"/>
      <c r="O155" s="4"/>
      <c r="P155" s="4"/>
    </row>
    <row r="156">
      <c r="A156" s="235"/>
      <c r="B156" s="235" t="s">
        <v>97</v>
      </c>
      <c r="C156" s="383" t="str">
        <f t="shared" si="14"/>
        <v>out of town; travel day</v>
      </c>
      <c r="D156" s="365"/>
      <c r="E156" s="366"/>
      <c r="F156" s="387" t="s">
        <v>1107</v>
      </c>
      <c r="G156" s="365"/>
      <c r="H156" s="366"/>
      <c r="I156" s="383" t="s">
        <v>718</v>
      </c>
      <c r="J156" s="365"/>
      <c r="K156" s="366"/>
      <c r="L156" s="4"/>
      <c r="M156" s="4"/>
      <c r="N156" s="4"/>
      <c r="O156" s="4"/>
      <c r="P156" s="4"/>
    </row>
    <row r="157">
      <c r="A157" s="235"/>
      <c r="B157" s="235" t="s">
        <v>101</v>
      </c>
      <c r="C157" s="383" t="str">
        <f t="shared" si="14"/>
        <v>backend</v>
      </c>
      <c r="D157" s="365"/>
      <c r="E157" s="366"/>
      <c r="F157" s="387" t="s">
        <v>1095</v>
      </c>
      <c r="G157" s="365"/>
      <c r="H157" s="366"/>
      <c r="I157" s="383" t="s">
        <v>718</v>
      </c>
      <c r="J157" s="365"/>
      <c r="K157" s="366"/>
      <c r="L157" s="4"/>
      <c r="M157" s="4"/>
      <c r="N157" s="4"/>
      <c r="O157" s="4"/>
      <c r="P157" s="4"/>
    </row>
    <row r="158">
      <c r="A158" s="235"/>
      <c r="B158" s="235" t="s">
        <v>363</v>
      </c>
      <c r="C158" s="383" t="str">
        <f t="shared" si="14"/>
        <v>tests</v>
      </c>
      <c r="D158" s="365"/>
      <c r="E158" s="366"/>
      <c r="F158" s="383" t="s">
        <v>1108</v>
      </c>
      <c r="G158" s="365"/>
      <c r="H158" s="366"/>
      <c r="I158" s="383" t="s">
        <v>718</v>
      </c>
      <c r="J158" s="365"/>
      <c r="K158" s="366"/>
      <c r="L158" s="4"/>
      <c r="M158" s="4"/>
      <c r="N158" s="4"/>
      <c r="O158" s="4"/>
      <c r="P158" s="4"/>
    </row>
    <row r="159">
      <c r="A159" s="235"/>
      <c r="B159" s="235" t="s">
        <v>168</v>
      </c>
      <c r="C159" s="383" t="str">
        <f t="shared" si="14"/>
        <v>implementation</v>
      </c>
      <c r="D159" s="365"/>
      <c r="E159" s="366"/>
      <c r="F159" s="383" t="str">
        <f>C159</f>
        <v>implementation</v>
      </c>
      <c r="G159" s="365"/>
      <c r="H159" s="366"/>
      <c r="I159" s="383" t="s">
        <v>718</v>
      </c>
      <c r="J159" s="365"/>
      <c r="K159" s="366"/>
      <c r="L159" s="4"/>
      <c r="M159" s="4"/>
      <c r="N159" s="4"/>
      <c r="O159" s="4"/>
      <c r="P159" s="4"/>
    </row>
    <row r="160">
      <c r="A160" s="235"/>
      <c r="B160" s="235" t="s">
        <v>366</v>
      </c>
      <c r="C160" s="383" t="str">
        <f t="shared" si="14"/>
        <v>backend</v>
      </c>
      <c r="D160" s="365"/>
      <c r="E160" s="366"/>
      <c r="F160" s="383" t="s">
        <v>1099</v>
      </c>
      <c r="G160" s="365"/>
      <c r="H160" s="366"/>
      <c r="I160" s="383" t="s">
        <v>718</v>
      </c>
      <c r="J160" s="365"/>
      <c r="K160" s="366"/>
      <c r="L160" s="4"/>
      <c r="M160" s="4"/>
      <c r="N160" s="4"/>
      <c r="O160" s="4"/>
      <c r="P160" s="4"/>
    </row>
    <row r="161">
      <c r="A161" s="388"/>
      <c r="B161" s="388"/>
      <c r="C161" s="389"/>
      <c r="D161" s="365"/>
      <c r="E161" s="366"/>
      <c r="F161" s="389"/>
      <c r="G161" s="365"/>
      <c r="H161" s="366"/>
      <c r="I161" s="389"/>
      <c r="J161" s="365"/>
      <c r="K161" s="366"/>
      <c r="L161" s="4"/>
      <c r="M161" s="4"/>
      <c r="N161" s="4"/>
      <c r="O161" s="4"/>
      <c r="P161" s="4"/>
    </row>
    <row r="162">
      <c r="A162" s="233" t="s">
        <v>747</v>
      </c>
      <c r="B162" s="235" t="s">
        <v>68</v>
      </c>
      <c r="C162" s="383" t="str">
        <f t="shared" ref="C162:C168" si="15">F154</f>
        <v>tech approval</v>
      </c>
      <c r="D162" s="365"/>
      <c r="E162" s="366"/>
      <c r="F162" s="383" t="s">
        <v>1109</v>
      </c>
      <c r="G162" s="365"/>
      <c r="H162" s="366"/>
      <c r="I162" s="383" t="s">
        <v>718</v>
      </c>
      <c r="J162" s="365"/>
      <c r="K162" s="366"/>
      <c r="L162" s="4"/>
      <c r="M162" s="4"/>
      <c r="N162" s="4"/>
      <c r="O162" s="4"/>
      <c r="P162" s="4"/>
    </row>
    <row r="163">
      <c r="A163" s="235"/>
      <c r="B163" s="235" t="s">
        <v>85</v>
      </c>
      <c r="C163" s="383" t="str">
        <f t="shared" si="15"/>
        <v>login + logout + tech approval </v>
      </c>
      <c r="D163" s="365"/>
      <c r="E163" s="366"/>
      <c r="F163" s="383" t="str">
        <f>C163</f>
        <v>login + logout + tech approval </v>
      </c>
      <c r="G163" s="365"/>
      <c r="H163" s="366"/>
      <c r="I163" s="383" t="s">
        <v>718</v>
      </c>
      <c r="J163" s="365"/>
      <c r="K163" s="366"/>
      <c r="L163" s="4"/>
      <c r="M163" s="4"/>
      <c r="N163" s="4"/>
      <c r="O163" s="4"/>
      <c r="P163" s="4"/>
    </row>
    <row r="164">
      <c r="A164" s="235"/>
      <c r="B164" s="235" t="s">
        <v>97</v>
      </c>
      <c r="C164" s="383" t="str">
        <f t="shared" si="15"/>
        <v>schedule builder tests</v>
      </c>
      <c r="D164" s="365"/>
      <c r="E164" s="366"/>
      <c r="F164" s="387" t="s">
        <v>1107</v>
      </c>
      <c r="G164" s="365"/>
      <c r="H164" s="366"/>
      <c r="I164" s="383" t="s">
        <v>718</v>
      </c>
      <c r="J164" s="365"/>
      <c r="K164" s="366"/>
      <c r="L164" s="4"/>
      <c r="M164" s="4"/>
      <c r="N164" s="4"/>
      <c r="O164" s="4"/>
      <c r="P164" s="4"/>
    </row>
    <row r="165">
      <c r="A165" s="235"/>
      <c r="B165" s="235" t="s">
        <v>101</v>
      </c>
      <c r="C165" s="383" t="str">
        <f t="shared" si="15"/>
        <v>frontend</v>
      </c>
      <c r="D165" s="365"/>
      <c r="E165" s="366"/>
      <c r="F165" s="387" t="str">
        <f t="shared" ref="F165:F167" si="16">C165</f>
        <v>frontend</v>
      </c>
      <c r="G165" s="365"/>
      <c r="H165" s="366"/>
      <c r="I165" s="383" t="s">
        <v>718</v>
      </c>
      <c r="J165" s="365"/>
      <c r="K165" s="366"/>
      <c r="L165" s="4"/>
      <c r="M165" s="4"/>
      <c r="N165" s="4"/>
      <c r="O165" s="4"/>
      <c r="P165" s="4"/>
    </row>
    <row r="166">
      <c r="A166" s="235"/>
      <c r="B166" s="235" t="s">
        <v>363</v>
      </c>
      <c r="C166" s="383" t="str">
        <f t="shared" si="15"/>
        <v>implemenation </v>
      </c>
      <c r="D166" s="365"/>
      <c r="E166" s="366"/>
      <c r="F166" s="383" t="str">
        <f t="shared" si="16"/>
        <v>implemenation </v>
      </c>
      <c r="G166" s="365"/>
      <c r="H166" s="366"/>
      <c r="I166" s="383" t="s">
        <v>718</v>
      </c>
      <c r="J166" s="365"/>
      <c r="K166" s="366"/>
      <c r="L166" s="4"/>
      <c r="M166" s="4"/>
      <c r="N166" s="4"/>
      <c r="O166" s="4"/>
      <c r="P166" s="4"/>
    </row>
    <row r="167">
      <c r="A167" s="235"/>
      <c r="B167" s="235" t="s">
        <v>168</v>
      </c>
      <c r="C167" s="383" t="str">
        <f t="shared" si="15"/>
        <v>implementation</v>
      </c>
      <c r="D167" s="365"/>
      <c r="E167" s="366"/>
      <c r="F167" s="383" t="str">
        <f t="shared" si="16"/>
        <v>implementation</v>
      </c>
      <c r="G167" s="365"/>
      <c r="H167" s="366"/>
      <c r="I167" s="383" t="s">
        <v>718</v>
      </c>
      <c r="J167" s="365"/>
      <c r="K167" s="366"/>
      <c r="L167" s="4"/>
      <c r="M167" s="4"/>
      <c r="N167" s="4"/>
      <c r="O167" s="4"/>
      <c r="P167" s="4"/>
    </row>
    <row r="168">
      <c r="A168" s="235"/>
      <c r="B168" s="235" t="s">
        <v>366</v>
      </c>
      <c r="C168" s="383" t="str">
        <f t="shared" si="15"/>
        <v>tests</v>
      </c>
      <c r="D168" s="365"/>
      <c r="E168" s="366"/>
      <c r="F168" s="383" t="s">
        <v>1093</v>
      </c>
      <c r="G168" s="365"/>
      <c r="H168" s="366"/>
      <c r="I168" s="383" t="s">
        <v>718</v>
      </c>
      <c r="J168" s="365"/>
      <c r="K168" s="366"/>
      <c r="L168" s="4"/>
      <c r="M168" s="4"/>
      <c r="N168" s="4"/>
      <c r="O168" s="4"/>
      <c r="P168" s="4"/>
    </row>
    <row r="169">
      <c r="A169" s="388"/>
      <c r="B169" s="388"/>
      <c r="C169" s="389"/>
      <c r="D169" s="365"/>
      <c r="E169" s="366"/>
      <c r="F169" s="389"/>
      <c r="G169" s="365"/>
      <c r="H169" s="366"/>
      <c r="I169" s="389"/>
      <c r="J169" s="365"/>
      <c r="K169" s="366"/>
      <c r="L169" s="4"/>
      <c r="M169" s="4"/>
      <c r="N169" s="4"/>
      <c r="O169" s="4"/>
      <c r="P169" s="4"/>
    </row>
    <row r="170">
      <c r="A170" s="233" t="s">
        <v>748</v>
      </c>
      <c r="B170" s="235" t="s">
        <v>68</v>
      </c>
      <c r="C170" s="383" t="str">
        <f t="shared" ref="C170:C176" si="17">F162</f>
        <v>registration, email verification, tech approval</v>
      </c>
      <c r="D170" s="365"/>
      <c r="E170" s="366"/>
      <c r="F170" s="383" t="str">
        <f>C170</f>
        <v>registration, email verification, tech approval</v>
      </c>
      <c r="G170" s="365"/>
      <c r="H170" s="366"/>
      <c r="I170" s="383" t="s">
        <v>718</v>
      </c>
      <c r="J170" s="365"/>
      <c r="K170" s="366"/>
      <c r="L170" s="4"/>
      <c r="M170" s="4"/>
      <c r="N170" s="4"/>
      <c r="O170" s="4"/>
      <c r="P170" s="4"/>
    </row>
    <row r="171">
      <c r="A171" s="235"/>
      <c r="B171" s="235" t="s">
        <v>85</v>
      </c>
      <c r="C171" s="383" t="str">
        <f t="shared" si="17"/>
        <v>login + logout + tech approval </v>
      </c>
      <c r="D171" s="365"/>
      <c r="E171" s="366"/>
      <c r="F171" s="383" t="s">
        <v>753</v>
      </c>
      <c r="G171" s="365"/>
      <c r="H171" s="366"/>
      <c r="I171" s="383" t="s">
        <v>718</v>
      </c>
      <c r="J171" s="365"/>
      <c r="K171" s="366"/>
      <c r="L171" s="4"/>
      <c r="M171" s="4"/>
      <c r="N171" s="4"/>
      <c r="O171" s="4"/>
      <c r="P171" s="4"/>
    </row>
    <row r="172">
      <c r="A172" s="235"/>
      <c r="B172" s="235" t="s">
        <v>97</v>
      </c>
      <c r="C172" s="383" t="str">
        <f t="shared" si="17"/>
        <v>schedule builder tests</v>
      </c>
      <c r="D172" s="365"/>
      <c r="E172" s="366"/>
      <c r="F172" s="387" t="s">
        <v>1110</v>
      </c>
      <c r="G172" s="365"/>
      <c r="H172" s="366"/>
      <c r="I172" s="383" t="s">
        <v>718</v>
      </c>
      <c r="J172" s="365"/>
      <c r="K172" s="366"/>
      <c r="L172" s="4"/>
      <c r="M172" s="4"/>
      <c r="N172" s="4"/>
      <c r="O172" s="4"/>
      <c r="P172" s="4"/>
    </row>
    <row r="173">
      <c r="A173" s="235"/>
      <c r="B173" s="235" t="s">
        <v>101</v>
      </c>
      <c r="C173" s="383" t="str">
        <f t="shared" si="17"/>
        <v>frontend</v>
      </c>
      <c r="D173" s="365"/>
      <c r="E173" s="366"/>
      <c r="F173" s="387" t="str">
        <f t="shared" ref="F173:F175" si="18">C173</f>
        <v>frontend</v>
      </c>
      <c r="G173" s="365"/>
      <c r="H173" s="366"/>
      <c r="I173" s="383" t="s">
        <v>718</v>
      </c>
      <c r="J173" s="365"/>
      <c r="K173" s="366"/>
      <c r="L173" s="4"/>
      <c r="M173" s="4"/>
      <c r="N173" s="4"/>
      <c r="O173" s="4"/>
      <c r="P173" s="4"/>
    </row>
    <row r="174">
      <c r="A174" s="235"/>
      <c r="B174" s="235" t="s">
        <v>363</v>
      </c>
      <c r="C174" s="383" t="str">
        <f t="shared" si="17"/>
        <v>implemenation </v>
      </c>
      <c r="D174" s="365"/>
      <c r="E174" s="366"/>
      <c r="F174" s="383" t="str">
        <f t="shared" si="18"/>
        <v>implemenation </v>
      </c>
      <c r="G174" s="365"/>
      <c r="H174" s="366"/>
      <c r="I174" s="383" t="s">
        <v>718</v>
      </c>
      <c r="J174" s="365"/>
      <c r="K174" s="366"/>
      <c r="L174" s="4"/>
      <c r="M174" s="4"/>
      <c r="N174" s="4"/>
      <c r="O174" s="4"/>
      <c r="P174" s="4"/>
    </row>
    <row r="175">
      <c r="A175" s="235"/>
      <c r="B175" s="235" t="s">
        <v>168</v>
      </c>
      <c r="C175" s="383" t="str">
        <f t="shared" si="17"/>
        <v>implementation</v>
      </c>
      <c r="D175" s="365"/>
      <c r="E175" s="366"/>
      <c r="F175" s="383" t="str">
        <f t="shared" si="18"/>
        <v>implementation</v>
      </c>
      <c r="G175" s="365"/>
      <c r="H175" s="366"/>
      <c r="I175" s="383" t="s">
        <v>718</v>
      </c>
      <c r="J175" s="365"/>
      <c r="K175" s="366"/>
      <c r="L175" s="4"/>
      <c r="M175" s="4"/>
      <c r="N175" s="4"/>
      <c r="O175" s="4"/>
      <c r="P175" s="4"/>
    </row>
    <row r="176">
      <c r="A176" s="235"/>
      <c r="B176" s="235" t="s">
        <v>366</v>
      </c>
      <c r="C176" s="383" t="str">
        <f t="shared" si="17"/>
        <v>tech approval</v>
      </c>
      <c r="D176" s="365"/>
      <c r="E176" s="366"/>
      <c r="F176" s="383" t="s">
        <v>1093</v>
      </c>
      <c r="G176" s="365"/>
      <c r="H176" s="366"/>
      <c r="I176" s="383" t="s">
        <v>718</v>
      </c>
      <c r="J176" s="365"/>
      <c r="K176" s="366"/>
      <c r="L176" s="4"/>
      <c r="M176" s="4"/>
      <c r="N176" s="4"/>
      <c r="O176" s="4"/>
      <c r="P176" s="4"/>
    </row>
    <row r="177">
      <c r="A177" s="388"/>
      <c r="B177" s="388"/>
      <c r="C177" s="389"/>
      <c r="D177" s="365"/>
      <c r="E177" s="366"/>
      <c r="F177" s="389"/>
      <c r="G177" s="365"/>
      <c r="H177" s="366"/>
      <c r="I177" s="389"/>
      <c r="J177" s="365"/>
      <c r="K177" s="366"/>
      <c r="L177" s="4"/>
      <c r="M177" s="4"/>
      <c r="N177" s="4"/>
      <c r="O177" s="4"/>
      <c r="P177" s="4"/>
    </row>
    <row r="178">
      <c r="A178" s="233" t="s">
        <v>749</v>
      </c>
      <c r="B178" s="235" t="s">
        <v>68</v>
      </c>
      <c r="C178" s="383" t="str">
        <f t="shared" ref="C178:C184" si="19">F170</f>
        <v>registration, email verification, tech approval</v>
      </c>
      <c r="D178" s="365"/>
      <c r="E178" s="366"/>
      <c r="F178" s="383" t="str">
        <f t="shared" ref="F178:F179" si="20">C178</f>
        <v>registration, email verification, tech approval</v>
      </c>
      <c r="G178" s="365"/>
      <c r="H178" s="366"/>
      <c r="I178" s="383" t="s">
        <v>718</v>
      </c>
      <c r="J178" s="365"/>
      <c r="K178" s="366"/>
      <c r="L178" s="4"/>
      <c r="M178" s="4"/>
      <c r="N178" s="4"/>
      <c r="O178" s="4"/>
      <c r="P178" s="4"/>
    </row>
    <row r="179">
      <c r="A179" s="235"/>
      <c r="B179" s="235" t="s">
        <v>85</v>
      </c>
      <c r="C179" s="383" t="str">
        <f t="shared" si="19"/>
        <v>login + logout</v>
      </c>
      <c r="D179" s="365"/>
      <c r="E179" s="366"/>
      <c r="F179" s="383" t="str">
        <f t="shared" si="20"/>
        <v>login + logout</v>
      </c>
      <c r="G179" s="365"/>
      <c r="H179" s="366"/>
      <c r="I179" s="383" t="s">
        <v>718</v>
      </c>
      <c r="J179" s="365"/>
      <c r="K179" s="366"/>
      <c r="L179" s="4"/>
      <c r="M179" s="4"/>
      <c r="N179" s="4"/>
      <c r="O179" s="4"/>
      <c r="P179" s="4"/>
    </row>
    <row r="180">
      <c r="A180" s="235"/>
      <c r="B180" s="235" t="s">
        <v>97</v>
      </c>
      <c r="C180" s="383" t="str">
        <f t="shared" si="19"/>
        <v>personal day (funeral)</v>
      </c>
      <c r="D180" s="365"/>
      <c r="E180" s="366"/>
      <c r="F180" s="387" t="s">
        <v>1107</v>
      </c>
      <c r="G180" s="365"/>
      <c r="H180" s="366"/>
      <c r="I180" s="383" t="s">
        <v>718</v>
      </c>
      <c r="J180" s="365"/>
      <c r="K180" s="366"/>
      <c r="L180" s="4"/>
      <c r="M180" s="4"/>
      <c r="N180" s="4"/>
      <c r="O180" s="4"/>
      <c r="P180" s="4"/>
    </row>
    <row r="181">
      <c r="A181" s="235"/>
      <c r="B181" s="235" t="s">
        <v>101</v>
      </c>
      <c r="C181" s="383" t="str">
        <f t="shared" si="19"/>
        <v>frontend</v>
      </c>
      <c r="D181" s="365"/>
      <c r="E181" s="366"/>
      <c r="F181" s="387" t="str">
        <f t="shared" ref="F181:F183" si="21">C181</f>
        <v>frontend</v>
      </c>
      <c r="G181" s="365"/>
      <c r="H181" s="366"/>
      <c r="I181" s="383" t="s">
        <v>718</v>
      </c>
      <c r="J181" s="365"/>
      <c r="K181" s="366"/>
      <c r="L181" s="4"/>
      <c r="M181" s="4"/>
      <c r="N181" s="4"/>
      <c r="O181" s="4"/>
      <c r="P181" s="4"/>
    </row>
    <row r="182">
      <c r="A182" s="235"/>
      <c r="B182" s="235" t="s">
        <v>363</v>
      </c>
      <c r="C182" s="383" t="str">
        <f t="shared" si="19"/>
        <v>implemenation </v>
      </c>
      <c r="D182" s="365"/>
      <c r="E182" s="366"/>
      <c r="F182" s="383" t="str">
        <f t="shared" si="21"/>
        <v>implemenation </v>
      </c>
      <c r="G182" s="365"/>
      <c r="H182" s="366"/>
      <c r="I182" s="383" t="s">
        <v>718</v>
      </c>
      <c r="J182" s="365"/>
      <c r="K182" s="366"/>
      <c r="L182" s="4"/>
      <c r="M182" s="4"/>
      <c r="N182" s="4"/>
      <c r="O182" s="4"/>
      <c r="P182" s="4"/>
    </row>
    <row r="183">
      <c r="A183" s="235"/>
      <c r="B183" s="235" t="s">
        <v>168</v>
      </c>
      <c r="C183" s="383" t="str">
        <f t="shared" si="19"/>
        <v>implementation</v>
      </c>
      <c r="D183" s="365"/>
      <c r="E183" s="366"/>
      <c r="F183" s="383" t="str">
        <f t="shared" si="21"/>
        <v>implementation</v>
      </c>
      <c r="G183" s="365"/>
      <c r="H183" s="366"/>
      <c r="I183" s="383" t="s">
        <v>718</v>
      </c>
      <c r="J183" s="365"/>
      <c r="K183" s="366"/>
      <c r="L183" s="4"/>
      <c r="M183" s="4"/>
      <c r="N183" s="4"/>
      <c r="O183" s="4"/>
      <c r="P183" s="4"/>
    </row>
    <row r="184">
      <c r="A184" s="235"/>
      <c r="B184" s="235" t="s">
        <v>366</v>
      </c>
      <c r="C184" s="383" t="str">
        <f t="shared" si="19"/>
        <v>tech approval</v>
      </c>
      <c r="D184" s="365"/>
      <c r="E184" s="366"/>
      <c r="F184" s="383" t="s">
        <v>1099</v>
      </c>
      <c r="G184" s="365"/>
      <c r="H184" s="366"/>
      <c r="I184" s="383" t="s">
        <v>718</v>
      </c>
      <c r="J184" s="365"/>
      <c r="K184" s="366"/>
      <c r="L184" s="4"/>
      <c r="M184" s="4"/>
      <c r="N184" s="4"/>
      <c r="O184" s="4"/>
      <c r="P184" s="4"/>
    </row>
    <row r="187">
      <c r="A187" s="4"/>
      <c r="B187" s="4"/>
      <c r="C187" s="4"/>
      <c r="D187" s="4"/>
      <c r="E187" s="4"/>
      <c r="F187" s="4"/>
      <c r="G187" s="4"/>
      <c r="H187" s="4"/>
      <c r="I187" s="4"/>
      <c r="J187" s="4"/>
      <c r="K187" s="4"/>
      <c r="L187" s="4"/>
      <c r="M187" s="4"/>
      <c r="N187" s="4"/>
      <c r="O187" s="4"/>
      <c r="P187" s="4"/>
    </row>
    <row r="188">
      <c r="A188" s="4"/>
      <c r="B188" s="4"/>
      <c r="C188" s="4"/>
      <c r="D188" s="4"/>
      <c r="E188" s="4"/>
      <c r="F188" s="4"/>
      <c r="G188" s="4"/>
      <c r="H188" s="4"/>
      <c r="I188" s="4"/>
      <c r="J188" s="4"/>
      <c r="K188" s="4"/>
      <c r="L188" s="4"/>
      <c r="M188" s="4"/>
      <c r="N188" s="4"/>
      <c r="O188" s="4"/>
      <c r="P188" s="4"/>
    </row>
    <row r="189">
      <c r="A189" s="4"/>
      <c r="B189" s="4"/>
      <c r="C189" s="4"/>
      <c r="D189" s="4"/>
      <c r="E189" s="4"/>
      <c r="F189" s="4"/>
      <c r="G189" s="4"/>
      <c r="H189" s="4"/>
      <c r="I189" s="4"/>
      <c r="J189" s="4"/>
      <c r="K189" s="4"/>
      <c r="L189" s="4"/>
      <c r="M189" s="4"/>
      <c r="N189" s="4"/>
      <c r="O189" s="4"/>
      <c r="P189" s="4"/>
    </row>
    <row r="190">
      <c r="A190" s="4"/>
      <c r="B190" s="4"/>
      <c r="C190" s="4"/>
      <c r="D190" s="4"/>
      <c r="E190" s="4"/>
      <c r="F190" s="4"/>
      <c r="G190" s="4"/>
      <c r="H190" s="4"/>
      <c r="I190" s="4"/>
      <c r="J190" s="4"/>
      <c r="K190" s="4"/>
      <c r="L190" s="4"/>
      <c r="M190" s="4"/>
      <c r="N190" s="4"/>
      <c r="O190" s="4"/>
      <c r="P190" s="4"/>
    </row>
    <row r="191">
      <c r="A191" s="4"/>
      <c r="B191" s="4"/>
      <c r="C191" s="4"/>
      <c r="D191" s="4"/>
      <c r="E191" s="4"/>
      <c r="F191" s="4"/>
      <c r="G191" s="4"/>
      <c r="H191" s="4"/>
      <c r="I191" s="4"/>
      <c r="J191" s="4"/>
      <c r="K191" s="4"/>
      <c r="L191" s="4"/>
      <c r="M191" s="4"/>
      <c r="N191" s="4"/>
      <c r="O191" s="4"/>
      <c r="P191" s="4"/>
    </row>
    <row r="192">
      <c r="A192" s="4"/>
      <c r="B192" s="4"/>
      <c r="C192" s="4"/>
      <c r="D192" s="4"/>
      <c r="E192" s="4"/>
      <c r="F192" s="4"/>
      <c r="G192" s="4"/>
      <c r="H192" s="4"/>
      <c r="I192" s="4"/>
      <c r="J192" s="4"/>
      <c r="K192" s="4"/>
      <c r="L192" s="4"/>
      <c r="M192" s="4"/>
      <c r="N192" s="4"/>
      <c r="O192" s="4"/>
      <c r="P192" s="4"/>
    </row>
    <row r="193">
      <c r="A193" s="4"/>
      <c r="B193" s="4"/>
      <c r="C193" s="4"/>
      <c r="D193" s="4"/>
      <c r="E193" s="4"/>
      <c r="F193" s="4"/>
      <c r="G193" s="4"/>
      <c r="H193" s="4"/>
      <c r="I193" s="4"/>
      <c r="J193" s="4"/>
      <c r="K193" s="4"/>
      <c r="L193" s="4"/>
      <c r="M193" s="4"/>
      <c r="N193" s="4"/>
      <c r="O193" s="4"/>
      <c r="P193" s="4"/>
    </row>
    <row r="194">
      <c r="A194" s="4"/>
      <c r="B194" s="4"/>
      <c r="C194" s="4"/>
      <c r="D194" s="4"/>
      <c r="E194" s="4"/>
      <c r="F194" s="4"/>
      <c r="G194" s="4"/>
      <c r="H194" s="4"/>
      <c r="I194" s="4"/>
      <c r="J194" s="4"/>
      <c r="K194" s="4"/>
      <c r="L194" s="4"/>
      <c r="M194" s="4"/>
      <c r="N194" s="4"/>
      <c r="O194" s="4"/>
      <c r="P194" s="4"/>
    </row>
    <row r="195">
      <c r="A195" s="4"/>
      <c r="B195" s="4"/>
      <c r="C195" s="4"/>
      <c r="D195" s="4"/>
      <c r="E195" s="4"/>
      <c r="F195" s="4"/>
      <c r="G195" s="4"/>
      <c r="H195" s="4"/>
      <c r="I195" s="4"/>
      <c r="J195" s="4"/>
      <c r="K195" s="4"/>
      <c r="L195" s="4"/>
      <c r="M195" s="4"/>
      <c r="N195" s="4"/>
      <c r="O195" s="4"/>
      <c r="P195" s="4"/>
    </row>
    <row r="196">
      <c r="A196" s="4"/>
      <c r="B196" s="4"/>
      <c r="C196" s="4"/>
      <c r="D196" s="4"/>
      <c r="E196" s="4"/>
      <c r="F196" s="4"/>
      <c r="G196" s="4"/>
      <c r="H196" s="4"/>
      <c r="I196" s="4"/>
      <c r="J196" s="4"/>
      <c r="K196" s="4"/>
      <c r="L196" s="4"/>
      <c r="M196" s="4"/>
      <c r="N196" s="4"/>
      <c r="O196" s="4"/>
      <c r="P196" s="4"/>
    </row>
    <row r="197">
      <c r="A197" s="4"/>
      <c r="B197" s="4"/>
      <c r="C197" s="4"/>
      <c r="D197" s="4"/>
      <c r="E197" s="4"/>
      <c r="F197" s="4"/>
      <c r="G197" s="4"/>
      <c r="H197" s="4"/>
      <c r="I197" s="4"/>
      <c r="J197" s="4"/>
      <c r="K197" s="4"/>
      <c r="L197" s="4"/>
      <c r="M197" s="4"/>
      <c r="N197" s="4"/>
      <c r="O197" s="4"/>
      <c r="P197" s="4"/>
    </row>
    <row r="198">
      <c r="A198" s="4"/>
      <c r="B198" s="4"/>
      <c r="C198" s="4"/>
      <c r="D198" s="4"/>
      <c r="E198" s="4"/>
      <c r="F198" s="4"/>
      <c r="G198" s="4"/>
      <c r="H198" s="4"/>
      <c r="I198" s="4"/>
      <c r="J198" s="4"/>
      <c r="K198" s="4"/>
      <c r="L198" s="4"/>
      <c r="M198" s="4"/>
      <c r="N198" s="4"/>
      <c r="O198" s="4"/>
      <c r="P198" s="4"/>
    </row>
    <row r="199">
      <c r="A199" s="4"/>
      <c r="B199" s="4"/>
      <c r="C199" s="4"/>
      <c r="D199" s="4"/>
      <c r="E199" s="4"/>
      <c r="F199" s="4"/>
      <c r="G199" s="4"/>
      <c r="H199" s="4"/>
      <c r="I199" s="4"/>
      <c r="J199" s="4"/>
      <c r="K199" s="4"/>
      <c r="L199" s="4"/>
      <c r="M199" s="4"/>
      <c r="N199" s="4"/>
      <c r="O199" s="4"/>
      <c r="P199" s="4"/>
    </row>
    <row r="200">
      <c r="A200" s="4"/>
      <c r="B200" s="4"/>
      <c r="C200" s="4"/>
      <c r="D200" s="4"/>
      <c r="E200" s="4"/>
      <c r="F200" s="4"/>
      <c r="G200" s="4"/>
      <c r="H200" s="4"/>
      <c r="I200" s="4"/>
      <c r="J200" s="4"/>
      <c r="K200" s="4"/>
      <c r="L200" s="4"/>
      <c r="M200" s="4"/>
      <c r="N200" s="4"/>
      <c r="O200" s="4"/>
      <c r="P200" s="4"/>
    </row>
    <row r="201">
      <c r="A201" s="4"/>
      <c r="B201" s="4"/>
      <c r="C201" s="4"/>
      <c r="D201" s="4"/>
      <c r="E201" s="4"/>
      <c r="F201" s="4"/>
      <c r="G201" s="4"/>
      <c r="H201" s="4"/>
      <c r="I201" s="4"/>
      <c r="J201" s="4"/>
      <c r="K201" s="4"/>
      <c r="L201" s="4"/>
      <c r="M201" s="4"/>
      <c r="N201" s="4"/>
      <c r="O201" s="4"/>
      <c r="P201" s="4"/>
    </row>
    <row r="202">
      <c r="A202" s="4"/>
      <c r="B202" s="4"/>
      <c r="C202" s="4"/>
      <c r="D202" s="4"/>
      <c r="E202" s="4"/>
      <c r="F202" s="4"/>
      <c r="G202" s="4"/>
      <c r="H202" s="4"/>
      <c r="I202" s="4"/>
      <c r="J202" s="4"/>
      <c r="K202" s="4"/>
      <c r="L202" s="4"/>
      <c r="M202" s="4"/>
      <c r="N202" s="4"/>
      <c r="O202" s="4"/>
      <c r="P202" s="4"/>
    </row>
    <row r="203">
      <c r="A203" s="4"/>
      <c r="B203" s="4"/>
      <c r="C203" s="4"/>
      <c r="D203" s="4"/>
      <c r="E203" s="4"/>
      <c r="F203" s="4"/>
      <c r="G203" s="4"/>
      <c r="H203" s="4"/>
      <c r="I203" s="4"/>
      <c r="J203" s="4"/>
      <c r="K203" s="4"/>
      <c r="L203" s="4"/>
      <c r="M203" s="4"/>
      <c r="N203" s="4"/>
      <c r="O203" s="4"/>
      <c r="P203" s="4"/>
    </row>
    <row r="204">
      <c r="A204" s="4"/>
      <c r="B204" s="4"/>
      <c r="C204" s="4"/>
      <c r="D204" s="4"/>
      <c r="E204" s="4"/>
      <c r="F204" s="4"/>
      <c r="G204" s="4"/>
      <c r="H204" s="4"/>
      <c r="I204" s="4"/>
      <c r="J204" s="4"/>
      <c r="K204" s="4"/>
      <c r="L204" s="4"/>
      <c r="M204" s="4"/>
      <c r="N204" s="4"/>
      <c r="O204" s="4"/>
      <c r="P204" s="4"/>
    </row>
    <row r="205">
      <c r="A205" s="4"/>
      <c r="B205" s="4"/>
      <c r="C205" s="4"/>
      <c r="D205" s="4"/>
      <c r="E205" s="4"/>
      <c r="F205" s="4"/>
      <c r="G205" s="4"/>
      <c r="H205" s="4"/>
      <c r="I205" s="4"/>
      <c r="J205" s="4"/>
      <c r="K205" s="4"/>
      <c r="L205" s="4"/>
      <c r="M205" s="4"/>
      <c r="N205" s="4"/>
      <c r="O205" s="4"/>
      <c r="P205" s="4"/>
    </row>
    <row r="206">
      <c r="A206" s="4"/>
      <c r="B206" s="4"/>
      <c r="C206" s="4"/>
      <c r="D206" s="4"/>
      <c r="E206" s="4"/>
      <c r="F206" s="4"/>
      <c r="G206" s="4"/>
      <c r="H206" s="4"/>
      <c r="I206" s="4"/>
      <c r="J206" s="4"/>
      <c r="K206" s="4"/>
      <c r="L206" s="4"/>
      <c r="M206" s="4"/>
      <c r="N206" s="4"/>
      <c r="O206" s="4"/>
      <c r="P206" s="4"/>
    </row>
    <row r="207">
      <c r="A207" s="4"/>
      <c r="B207" s="4"/>
      <c r="C207" s="4"/>
      <c r="D207" s="4"/>
      <c r="E207" s="4"/>
      <c r="F207" s="4"/>
      <c r="G207" s="4"/>
      <c r="H207" s="4"/>
      <c r="I207" s="4"/>
      <c r="J207" s="4"/>
      <c r="K207" s="4"/>
      <c r="L207" s="4"/>
      <c r="M207" s="4"/>
      <c r="N207" s="4"/>
      <c r="O207" s="4"/>
      <c r="P207" s="4"/>
    </row>
    <row r="208">
      <c r="A208" s="4"/>
      <c r="B208" s="4"/>
      <c r="C208" s="4"/>
      <c r="D208" s="4"/>
      <c r="E208" s="4"/>
      <c r="F208" s="4"/>
      <c r="G208" s="4"/>
      <c r="H208" s="4"/>
      <c r="I208" s="4"/>
      <c r="J208" s="4"/>
      <c r="K208" s="4"/>
      <c r="L208" s="4"/>
      <c r="M208" s="4"/>
      <c r="N208" s="4"/>
      <c r="O208" s="4"/>
      <c r="P208" s="4"/>
    </row>
    <row r="209">
      <c r="A209" s="4"/>
      <c r="B209" s="4"/>
      <c r="C209" s="4"/>
      <c r="D209" s="4"/>
      <c r="E209" s="4"/>
      <c r="F209" s="4"/>
      <c r="G209" s="4"/>
      <c r="H209" s="4"/>
      <c r="I209" s="4"/>
      <c r="J209" s="4"/>
      <c r="K209" s="4"/>
      <c r="L209" s="4"/>
      <c r="M209" s="4"/>
      <c r="N209" s="4"/>
      <c r="O209" s="4"/>
      <c r="P209" s="4"/>
    </row>
    <row r="210">
      <c r="A210" s="4"/>
      <c r="B210" s="4"/>
      <c r="C210" s="4"/>
      <c r="D210" s="4"/>
      <c r="E210" s="4"/>
      <c r="F210" s="4"/>
      <c r="G210" s="4"/>
      <c r="H210" s="4"/>
      <c r="I210" s="4"/>
      <c r="J210" s="4"/>
      <c r="K210" s="4"/>
      <c r="L210" s="4"/>
      <c r="M210" s="4"/>
      <c r="N210" s="4"/>
      <c r="O210" s="4"/>
      <c r="P210" s="4"/>
    </row>
    <row r="211">
      <c r="A211" s="4"/>
      <c r="B211" s="4"/>
      <c r="C211" s="4"/>
      <c r="D211" s="4"/>
      <c r="E211" s="4"/>
      <c r="F211" s="4"/>
      <c r="G211" s="4"/>
      <c r="H211" s="4"/>
      <c r="I211" s="4"/>
      <c r="J211" s="4"/>
      <c r="K211" s="4"/>
      <c r="L211" s="4"/>
      <c r="M211" s="4"/>
      <c r="N211" s="4"/>
      <c r="O211" s="4"/>
      <c r="P211" s="4"/>
    </row>
    <row r="212">
      <c r="A212" s="4"/>
      <c r="B212" s="4"/>
      <c r="C212" s="4"/>
      <c r="D212" s="4"/>
      <c r="E212" s="4"/>
      <c r="F212" s="4"/>
      <c r="G212" s="4"/>
      <c r="H212" s="4"/>
      <c r="I212" s="4"/>
      <c r="J212" s="4"/>
      <c r="K212" s="4"/>
      <c r="L212" s="4"/>
      <c r="M212" s="4"/>
      <c r="N212" s="4"/>
      <c r="O212" s="4"/>
      <c r="P212" s="4"/>
    </row>
    <row r="213">
      <c r="A213" s="4"/>
      <c r="B213" s="4"/>
      <c r="C213" s="4"/>
      <c r="D213" s="4"/>
      <c r="E213" s="4"/>
      <c r="F213" s="4"/>
      <c r="G213" s="4"/>
      <c r="H213" s="4"/>
      <c r="I213" s="4"/>
      <c r="J213" s="4"/>
      <c r="K213" s="4"/>
      <c r="L213" s="4"/>
      <c r="M213" s="4"/>
      <c r="N213" s="4"/>
      <c r="O213" s="4"/>
      <c r="P213" s="4"/>
    </row>
    <row r="214">
      <c r="A214" s="4"/>
      <c r="B214" s="4"/>
      <c r="C214" s="4"/>
      <c r="D214" s="4"/>
      <c r="E214" s="4"/>
      <c r="F214" s="4"/>
      <c r="G214" s="4"/>
      <c r="H214" s="4"/>
      <c r="I214" s="4"/>
      <c r="J214" s="4"/>
      <c r="K214" s="4"/>
      <c r="L214" s="4"/>
      <c r="M214" s="4"/>
      <c r="N214" s="4"/>
      <c r="O214" s="4"/>
      <c r="P214" s="4"/>
    </row>
    <row r="215">
      <c r="A215" s="4"/>
      <c r="B215" s="4"/>
      <c r="C215" s="4"/>
      <c r="D215" s="4"/>
      <c r="E215" s="4"/>
      <c r="F215" s="4"/>
      <c r="G215" s="4"/>
      <c r="H215" s="4"/>
      <c r="I215" s="4"/>
      <c r="J215" s="4"/>
      <c r="K215" s="4"/>
      <c r="L215" s="4"/>
      <c r="M215" s="4"/>
      <c r="N215" s="4"/>
      <c r="O215" s="4"/>
      <c r="P215" s="4"/>
    </row>
    <row r="216">
      <c r="A216" s="4"/>
      <c r="B216" s="4"/>
      <c r="C216" s="4"/>
      <c r="D216" s="4"/>
      <c r="E216" s="4"/>
      <c r="F216" s="4"/>
      <c r="G216" s="4"/>
      <c r="H216" s="4"/>
      <c r="I216" s="4"/>
      <c r="J216" s="4"/>
      <c r="K216" s="4"/>
      <c r="L216" s="4"/>
      <c r="M216" s="4"/>
      <c r="N216" s="4"/>
      <c r="O216" s="4"/>
      <c r="P216" s="4"/>
    </row>
    <row r="217">
      <c r="A217" s="4"/>
      <c r="B217" s="4"/>
      <c r="C217" s="4"/>
      <c r="D217" s="4"/>
      <c r="E217" s="4"/>
      <c r="F217" s="4"/>
      <c r="G217" s="4"/>
      <c r="H217" s="4"/>
      <c r="I217" s="4"/>
      <c r="J217" s="4"/>
      <c r="K217" s="4"/>
      <c r="L217" s="4"/>
      <c r="M217" s="4"/>
      <c r="N217" s="4"/>
      <c r="O217" s="4"/>
      <c r="P217" s="4"/>
    </row>
    <row r="218">
      <c r="A218" s="4"/>
      <c r="B218" s="4"/>
      <c r="C218" s="4"/>
      <c r="D218" s="4"/>
      <c r="E218" s="4"/>
      <c r="F218" s="4"/>
      <c r="G218" s="4"/>
      <c r="H218" s="4"/>
      <c r="I218" s="4"/>
      <c r="J218" s="4"/>
      <c r="K218" s="4"/>
      <c r="L218" s="4"/>
      <c r="M218" s="4"/>
      <c r="N218" s="4"/>
      <c r="O218" s="4"/>
      <c r="P218" s="4"/>
    </row>
    <row r="219">
      <c r="A219" s="4"/>
      <c r="B219" s="4"/>
      <c r="C219" s="4"/>
      <c r="D219" s="4"/>
      <c r="E219" s="4"/>
      <c r="F219" s="4"/>
      <c r="G219" s="4"/>
      <c r="H219" s="4"/>
      <c r="I219" s="4"/>
      <c r="J219" s="4"/>
      <c r="K219" s="4"/>
      <c r="L219" s="4"/>
      <c r="M219" s="4"/>
      <c r="N219" s="4"/>
      <c r="O219" s="4"/>
      <c r="P219" s="4"/>
    </row>
    <row r="220">
      <c r="A220" s="4"/>
      <c r="B220" s="4"/>
      <c r="C220" s="4"/>
      <c r="D220" s="4"/>
      <c r="E220" s="4"/>
      <c r="F220" s="4"/>
      <c r="G220" s="4"/>
      <c r="H220" s="4"/>
      <c r="I220" s="4"/>
      <c r="J220" s="4"/>
      <c r="K220" s="4"/>
      <c r="L220" s="4"/>
      <c r="M220" s="4"/>
      <c r="N220" s="4"/>
      <c r="O220" s="4"/>
      <c r="P220" s="4"/>
    </row>
    <row r="221">
      <c r="A221" s="4"/>
      <c r="B221" s="4"/>
      <c r="C221" s="4"/>
      <c r="D221" s="4"/>
      <c r="E221" s="4"/>
      <c r="F221" s="4"/>
      <c r="G221" s="4"/>
      <c r="H221" s="4"/>
      <c r="I221" s="4"/>
      <c r="J221" s="4"/>
      <c r="K221" s="4"/>
      <c r="L221" s="4"/>
      <c r="M221" s="4"/>
      <c r="N221" s="4"/>
      <c r="O221" s="4"/>
      <c r="P221" s="4"/>
    </row>
    <row r="222">
      <c r="A222" s="4"/>
      <c r="B222" s="4"/>
      <c r="C222" s="4"/>
      <c r="D222" s="4"/>
      <c r="E222" s="4"/>
      <c r="F222" s="4"/>
      <c r="G222" s="4"/>
      <c r="H222" s="4"/>
      <c r="I222" s="4"/>
      <c r="J222" s="4"/>
      <c r="K222" s="4"/>
      <c r="L222" s="4"/>
      <c r="M222" s="4"/>
      <c r="N222" s="4"/>
      <c r="O222" s="4"/>
      <c r="P222" s="4"/>
    </row>
    <row r="223">
      <c r="A223" s="4"/>
      <c r="B223" s="4"/>
      <c r="C223" s="4"/>
      <c r="D223" s="4"/>
      <c r="E223" s="4"/>
      <c r="F223" s="4"/>
      <c r="G223" s="4"/>
      <c r="H223" s="4"/>
      <c r="I223" s="4"/>
      <c r="J223" s="4"/>
      <c r="K223" s="4"/>
      <c r="L223" s="4"/>
      <c r="M223" s="4"/>
      <c r="N223" s="4"/>
      <c r="O223" s="4"/>
      <c r="P223" s="4"/>
    </row>
    <row r="224">
      <c r="A224" s="4"/>
      <c r="B224" s="4"/>
      <c r="C224" s="4"/>
      <c r="D224" s="4"/>
      <c r="E224" s="4"/>
      <c r="F224" s="4"/>
      <c r="G224" s="4"/>
      <c r="H224" s="4"/>
      <c r="I224" s="4"/>
      <c r="J224" s="4"/>
      <c r="K224" s="4"/>
      <c r="L224" s="4"/>
      <c r="M224" s="4"/>
      <c r="N224" s="4"/>
      <c r="O224" s="4"/>
      <c r="P224" s="4"/>
    </row>
    <row r="225">
      <c r="A225" s="4"/>
      <c r="B225" s="4"/>
      <c r="C225" s="4"/>
      <c r="D225" s="4"/>
      <c r="E225" s="4"/>
      <c r="F225" s="4"/>
      <c r="G225" s="4"/>
      <c r="H225" s="4"/>
      <c r="I225" s="4"/>
      <c r="J225" s="4"/>
      <c r="K225" s="4"/>
      <c r="L225" s="4"/>
      <c r="M225" s="4"/>
      <c r="N225" s="4"/>
      <c r="O225" s="4"/>
      <c r="P225" s="4"/>
    </row>
    <row r="226">
      <c r="A226" s="4"/>
      <c r="B226" s="4"/>
      <c r="C226" s="4"/>
      <c r="D226" s="4"/>
      <c r="E226" s="4"/>
      <c r="F226" s="4"/>
      <c r="G226" s="4"/>
      <c r="H226" s="4"/>
      <c r="I226" s="4"/>
      <c r="J226" s="4"/>
      <c r="K226" s="4"/>
      <c r="L226" s="4"/>
      <c r="M226" s="4"/>
      <c r="N226" s="4"/>
      <c r="O226" s="4"/>
      <c r="P226" s="4"/>
    </row>
    <row r="227">
      <c r="A227" s="4"/>
      <c r="B227" s="4"/>
      <c r="C227" s="4"/>
      <c r="D227" s="4"/>
      <c r="E227" s="4"/>
      <c r="F227" s="4"/>
      <c r="G227" s="4"/>
      <c r="H227" s="4"/>
      <c r="I227" s="4"/>
      <c r="J227" s="4"/>
      <c r="K227" s="4"/>
      <c r="L227" s="4"/>
      <c r="M227" s="4"/>
      <c r="N227" s="4"/>
      <c r="O227" s="4"/>
      <c r="P227" s="4"/>
    </row>
    <row r="228">
      <c r="A228" s="4"/>
      <c r="B228" s="4"/>
      <c r="C228" s="4"/>
      <c r="D228" s="4"/>
      <c r="E228" s="4"/>
      <c r="F228" s="4"/>
      <c r="G228" s="4"/>
      <c r="H228" s="4"/>
      <c r="I228" s="4"/>
      <c r="J228" s="4"/>
      <c r="K228" s="4"/>
      <c r="L228" s="4"/>
      <c r="M228" s="4"/>
      <c r="N228" s="4"/>
      <c r="O228" s="4"/>
      <c r="P228" s="4"/>
    </row>
    <row r="229">
      <c r="A229" s="4"/>
      <c r="B229" s="4"/>
      <c r="C229" s="4"/>
      <c r="D229" s="4"/>
      <c r="E229" s="4"/>
      <c r="F229" s="4"/>
      <c r="G229" s="4"/>
      <c r="H229" s="4"/>
      <c r="I229" s="4"/>
      <c r="J229" s="4"/>
      <c r="K229" s="4"/>
      <c r="L229" s="4"/>
      <c r="M229" s="4"/>
      <c r="N229" s="4"/>
      <c r="O229" s="4"/>
      <c r="P229" s="4"/>
    </row>
    <row r="230">
      <c r="A230" s="4"/>
      <c r="B230" s="4"/>
      <c r="C230" s="4"/>
      <c r="D230" s="4"/>
      <c r="E230" s="4"/>
      <c r="F230" s="4"/>
      <c r="G230" s="4"/>
      <c r="H230" s="4"/>
      <c r="I230" s="4"/>
      <c r="J230" s="4"/>
      <c r="K230" s="4"/>
      <c r="L230" s="4"/>
      <c r="M230" s="4"/>
      <c r="N230" s="4"/>
      <c r="O230" s="4"/>
      <c r="P230" s="4"/>
    </row>
    <row r="231">
      <c r="A231" s="4"/>
      <c r="B231" s="4"/>
      <c r="C231" s="4"/>
      <c r="D231" s="4"/>
      <c r="E231" s="4"/>
      <c r="F231" s="4"/>
      <c r="G231" s="4"/>
      <c r="H231" s="4"/>
      <c r="I231" s="4"/>
      <c r="J231" s="4"/>
      <c r="K231" s="4"/>
      <c r="L231" s="4"/>
      <c r="M231" s="4"/>
      <c r="N231" s="4"/>
      <c r="O231" s="4"/>
      <c r="P231" s="4"/>
    </row>
    <row r="232">
      <c r="A232" s="4"/>
      <c r="B232" s="4"/>
      <c r="C232" s="4"/>
      <c r="D232" s="4"/>
      <c r="E232" s="4"/>
      <c r="F232" s="4"/>
      <c r="G232" s="4"/>
      <c r="H232" s="4"/>
      <c r="I232" s="4"/>
      <c r="J232" s="4"/>
      <c r="K232" s="4"/>
      <c r="L232" s="4"/>
      <c r="M232" s="4"/>
      <c r="N232" s="4"/>
      <c r="O232" s="4"/>
      <c r="P232" s="4"/>
    </row>
    <row r="233">
      <c r="A233" s="4"/>
      <c r="B233" s="4"/>
      <c r="C233" s="4"/>
      <c r="D233" s="4"/>
      <c r="E233" s="4"/>
      <c r="F233" s="4"/>
      <c r="G233" s="4"/>
      <c r="H233" s="4"/>
      <c r="I233" s="4"/>
      <c r="J233" s="4"/>
      <c r="K233" s="4"/>
      <c r="L233" s="4"/>
      <c r="M233" s="4"/>
      <c r="N233" s="4"/>
      <c r="O233" s="4"/>
      <c r="P233" s="4"/>
    </row>
    <row r="234">
      <c r="A234" s="4"/>
      <c r="B234" s="4"/>
      <c r="C234" s="4"/>
      <c r="D234" s="4"/>
      <c r="E234" s="4"/>
      <c r="F234" s="4"/>
      <c r="G234" s="4"/>
      <c r="H234" s="4"/>
      <c r="I234" s="4"/>
      <c r="J234" s="4"/>
      <c r="K234" s="4"/>
      <c r="L234" s="4"/>
      <c r="M234" s="4"/>
      <c r="N234" s="4"/>
      <c r="O234" s="4"/>
      <c r="P234" s="4"/>
    </row>
    <row r="235">
      <c r="A235" s="4"/>
      <c r="B235" s="4"/>
      <c r="C235" s="4"/>
      <c r="D235" s="4"/>
      <c r="E235" s="4"/>
      <c r="F235" s="4"/>
      <c r="G235" s="4"/>
      <c r="H235" s="4"/>
      <c r="I235" s="4"/>
      <c r="J235" s="4"/>
      <c r="K235" s="4"/>
      <c r="L235" s="4"/>
      <c r="M235" s="4"/>
      <c r="N235" s="4"/>
      <c r="O235" s="4"/>
      <c r="P235" s="4"/>
    </row>
    <row r="236">
      <c r="A236" s="4"/>
      <c r="B236" s="4"/>
      <c r="C236" s="4"/>
      <c r="D236" s="4"/>
      <c r="E236" s="4"/>
      <c r="F236" s="4"/>
      <c r="G236" s="4"/>
      <c r="H236" s="4"/>
      <c r="I236" s="4"/>
      <c r="J236" s="4"/>
      <c r="K236" s="4"/>
      <c r="L236" s="4"/>
      <c r="M236" s="4"/>
      <c r="N236" s="4"/>
      <c r="O236" s="4"/>
      <c r="P236" s="4"/>
    </row>
    <row r="237">
      <c r="A237" s="4"/>
      <c r="B237" s="4"/>
      <c r="C237" s="4"/>
      <c r="D237" s="4"/>
      <c r="E237" s="4"/>
      <c r="F237" s="4"/>
      <c r="G237" s="4"/>
      <c r="H237" s="4"/>
      <c r="I237" s="4"/>
      <c r="J237" s="4"/>
      <c r="K237" s="4"/>
      <c r="L237" s="4"/>
      <c r="M237" s="4"/>
      <c r="N237" s="4"/>
      <c r="O237" s="4"/>
      <c r="P237" s="4"/>
    </row>
    <row r="238">
      <c r="A238" s="4"/>
      <c r="B238" s="4"/>
      <c r="C238" s="4"/>
      <c r="D238" s="4"/>
      <c r="E238" s="4"/>
      <c r="F238" s="4"/>
      <c r="G238" s="4"/>
      <c r="H238" s="4"/>
      <c r="I238" s="4"/>
      <c r="J238" s="4"/>
      <c r="K238" s="4"/>
      <c r="L238" s="4"/>
      <c r="M238" s="4"/>
      <c r="N238" s="4"/>
      <c r="O238" s="4"/>
      <c r="P238" s="4"/>
    </row>
    <row r="239">
      <c r="A239" s="4"/>
      <c r="B239" s="4"/>
      <c r="C239" s="4"/>
      <c r="D239" s="4"/>
      <c r="E239" s="4"/>
      <c r="F239" s="4"/>
      <c r="G239" s="4"/>
      <c r="H239" s="4"/>
      <c r="I239" s="4"/>
      <c r="J239" s="4"/>
      <c r="K239" s="4"/>
      <c r="L239" s="4"/>
      <c r="M239" s="4"/>
      <c r="N239" s="4"/>
      <c r="O239" s="4"/>
      <c r="P239" s="4"/>
    </row>
    <row r="240">
      <c r="A240" s="4"/>
      <c r="B240" s="4"/>
      <c r="C240" s="4"/>
      <c r="D240" s="4"/>
      <c r="E240" s="4"/>
      <c r="F240" s="4"/>
      <c r="G240" s="4"/>
      <c r="H240" s="4"/>
      <c r="I240" s="4"/>
      <c r="J240" s="4"/>
      <c r="K240" s="4"/>
      <c r="L240" s="4"/>
      <c r="M240" s="4"/>
      <c r="N240" s="4"/>
      <c r="O240" s="4"/>
      <c r="P240" s="4"/>
    </row>
    <row r="241">
      <c r="A241" s="4"/>
      <c r="B241" s="4"/>
      <c r="C241" s="4"/>
      <c r="D241" s="4"/>
      <c r="E241" s="4"/>
      <c r="F241" s="4"/>
      <c r="G241" s="4"/>
      <c r="H241" s="4"/>
      <c r="I241" s="4"/>
      <c r="J241" s="4"/>
      <c r="K241" s="4"/>
      <c r="L241" s="4"/>
      <c r="M241" s="4"/>
      <c r="N241" s="4"/>
      <c r="O241" s="4"/>
      <c r="P241" s="4"/>
    </row>
    <row r="242">
      <c r="A242" s="4"/>
      <c r="B242" s="4"/>
      <c r="C242" s="4"/>
      <c r="D242" s="4"/>
      <c r="E242" s="4"/>
      <c r="F242" s="4"/>
      <c r="G242" s="4"/>
      <c r="H242" s="4"/>
      <c r="I242" s="4"/>
      <c r="J242" s="4"/>
      <c r="K242" s="4"/>
      <c r="L242" s="4"/>
      <c r="M242" s="4"/>
      <c r="N242" s="4"/>
      <c r="O242" s="4"/>
      <c r="P242" s="4"/>
    </row>
    <row r="243">
      <c r="A243" s="4"/>
      <c r="B243" s="4"/>
      <c r="C243" s="4"/>
      <c r="D243" s="4"/>
      <c r="E243" s="4"/>
      <c r="F243" s="4"/>
      <c r="G243" s="4"/>
      <c r="H243" s="4"/>
      <c r="I243" s="4"/>
      <c r="J243" s="4"/>
      <c r="K243" s="4"/>
      <c r="L243" s="4"/>
      <c r="M243" s="4"/>
      <c r="N243" s="4"/>
      <c r="O243" s="4"/>
      <c r="P243" s="4"/>
    </row>
    <row r="244">
      <c r="A244" s="4"/>
      <c r="B244" s="4"/>
      <c r="C244" s="4"/>
      <c r="D244" s="4"/>
      <c r="E244" s="4"/>
      <c r="F244" s="4"/>
      <c r="G244" s="4"/>
      <c r="H244" s="4"/>
      <c r="I244" s="4"/>
      <c r="J244" s="4"/>
      <c r="K244" s="4"/>
      <c r="L244" s="4"/>
      <c r="M244" s="4"/>
      <c r="N244" s="4"/>
      <c r="O244" s="4"/>
      <c r="P244" s="4"/>
    </row>
    <row r="245">
      <c r="A245" s="4"/>
      <c r="B245" s="4"/>
      <c r="C245" s="4"/>
      <c r="D245" s="4"/>
      <c r="E245" s="4"/>
      <c r="F245" s="4"/>
      <c r="G245" s="4"/>
      <c r="H245" s="4"/>
      <c r="I245" s="4"/>
      <c r="J245" s="4"/>
      <c r="K245" s="4"/>
      <c r="L245" s="4"/>
      <c r="M245" s="4"/>
      <c r="N245" s="4"/>
      <c r="O245" s="4"/>
      <c r="P245" s="4"/>
    </row>
    <row r="246">
      <c r="A246" s="4"/>
      <c r="B246" s="4"/>
      <c r="C246" s="4"/>
      <c r="D246" s="4"/>
      <c r="E246" s="4"/>
      <c r="F246" s="4"/>
      <c r="G246" s="4"/>
      <c r="H246" s="4"/>
      <c r="I246" s="4"/>
      <c r="J246" s="4"/>
      <c r="K246" s="4"/>
      <c r="L246" s="4"/>
      <c r="M246" s="4"/>
      <c r="N246" s="4"/>
      <c r="O246" s="4"/>
      <c r="P246" s="4"/>
    </row>
    <row r="247">
      <c r="A247" s="4"/>
      <c r="B247" s="4"/>
      <c r="C247" s="4"/>
      <c r="D247" s="4"/>
      <c r="E247" s="4"/>
      <c r="F247" s="4"/>
      <c r="G247" s="4"/>
      <c r="H247" s="4"/>
      <c r="I247" s="4"/>
      <c r="J247" s="4"/>
      <c r="K247" s="4"/>
      <c r="L247" s="4"/>
      <c r="M247" s="4"/>
      <c r="N247" s="4"/>
      <c r="O247" s="4"/>
      <c r="P247" s="4"/>
    </row>
    <row r="248">
      <c r="A248" s="4"/>
      <c r="B248" s="4"/>
      <c r="C248" s="4"/>
      <c r="D248" s="4"/>
      <c r="E248" s="4"/>
      <c r="F248" s="4"/>
      <c r="G248" s="4"/>
      <c r="H248" s="4"/>
      <c r="I248" s="4"/>
      <c r="J248" s="4"/>
      <c r="K248" s="4"/>
      <c r="L248" s="4"/>
      <c r="M248" s="4"/>
      <c r="N248" s="4"/>
      <c r="O248" s="4"/>
      <c r="P248" s="4"/>
    </row>
    <row r="249">
      <c r="A249" s="4"/>
      <c r="B249" s="4"/>
      <c r="C249" s="4"/>
      <c r="D249" s="4"/>
      <c r="E249" s="4"/>
      <c r="F249" s="4"/>
      <c r="G249" s="4"/>
      <c r="H249" s="4"/>
      <c r="I249" s="4"/>
      <c r="J249" s="4"/>
      <c r="K249" s="4"/>
      <c r="L249" s="4"/>
      <c r="M249" s="4"/>
      <c r="N249" s="4"/>
      <c r="O249" s="4"/>
      <c r="P249" s="4"/>
    </row>
    <row r="250">
      <c r="A250" s="4"/>
      <c r="B250" s="4"/>
      <c r="C250" s="4"/>
      <c r="D250" s="4"/>
      <c r="E250" s="4"/>
      <c r="F250" s="4"/>
      <c r="G250" s="4"/>
      <c r="H250" s="4"/>
      <c r="I250" s="4"/>
      <c r="J250" s="4"/>
      <c r="K250" s="4"/>
      <c r="L250" s="4"/>
      <c r="M250" s="4"/>
      <c r="N250" s="4"/>
      <c r="O250" s="4"/>
      <c r="P250" s="4"/>
    </row>
    <row r="251">
      <c r="A251" s="4"/>
      <c r="B251" s="4"/>
      <c r="C251" s="4"/>
      <c r="D251" s="4"/>
      <c r="E251" s="4"/>
      <c r="F251" s="4"/>
      <c r="G251" s="4"/>
      <c r="H251" s="4"/>
      <c r="I251" s="4"/>
      <c r="J251" s="4"/>
      <c r="K251" s="4"/>
      <c r="L251" s="4"/>
      <c r="M251" s="4"/>
      <c r="N251" s="4"/>
      <c r="O251" s="4"/>
      <c r="P251" s="4"/>
    </row>
    <row r="252">
      <c r="A252" s="4"/>
      <c r="B252" s="4"/>
      <c r="C252" s="4"/>
      <c r="D252" s="4"/>
      <c r="E252" s="4"/>
      <c r="F252" s="4"/>
      <c r="G252" s="4"/>
      <c r="H252" s="4"/>
      <c r="I252" s="4"/>
      <c r="J252" s="4"/>
      <c r="K252" s="4"/>
      <c r="L252" s="4"/>
      <c r="M252" s="4"/>
      <c r="N252" s="4"/>
      <c r="O252" s="4"/>
      <c r="P252" s="4"/>
    </row>
    <row r="253">
      <c r="A253" s="4"/>
      <c r="B253" s="4"/>
      <c r="C253" s="4"/>
      <c r="D253" s="4"/>
      <c r="E253" s="4"/>
      <c r="F253" s="4"/>
      <c r="G253" s="4"/>
      <c r="H253" s="4"/>
      <c r="I253" s="4"/>
      <c r="J253" s="4"/>
      <c r="K253" s="4"/>
      <c r="L253" s="4"/>
      <c r="M253" s="4"/>
      <c r="N253" s="4"/>
      <c r="O253" s="4"/>
      <c r="P253" s="4"/>
    </row>
    <row r="254">
      <c r="A254" s="4"/>
      <c r="B254" s="4"/>
      <c r="C254" s="4"/>
      <c r="D254" s="4"/>
      <c r="E254" s="4"/>
      <c r="F254" s="4"/>
      <c r="G254" s="4"/>
      <c r="H254" s="4"/>
      <c r="I254" s="4"/>
      <c r="J254" s="4"/>
      <c r="K254" s="4"/>
      <c r="L254" s="4"/>
      <c r="M254" s="4"/>
      <c r="N254" s="4"/>
      <c r="O254" s="4"/>
      <c r="P254" s="4"/>
    </row>
    <row r="255">
      <c r="A255" s="4"/>
      <c r="B255" s="4"/>
      <c r="C255" s="4"/>
      <c r="D255" s="4"/>
      <c r="E255" s="4"/>
      <c r="F255" s="4"/>
      <c r="G255" s="4"/>
      <c r="H255" s="4"/>
      <c r="I255" s="4"/>
      <c r="J255" s="4"/>
      <c r="K255" s="4"/>
      <c r="L255" s="4"/>
      <c r="M255" s="4"/>
      <c r="N255" s="4"/>
      <c r="O255" s="4"/>
      <c r="P255" s="4"/>
    </row>
    <row r="256">
      <c r="A256" s="4"/>
      <c r="B256" s="4"/>
      <c r="C256" s="4"/>
      <c r="D256" s="4"/>
      <c r="E256" s="4"/>
      <c r="F256" s="4"/>
      <c r="G256" s="4"/>
      <c r="H256" s="4"/>
      <c r="I256" s="4"/>
      <c r="J256" s="4"/>
      <c r="K256" s="4"/>
      <c r="L256" s="4"/>
      <c r="M256" s="4"/>
      <c r="N256" s="4"/>
      <c r="O256" s="4"/>
      <c r="P256" s="4"/>
    </row>
    <row r="257">
      <c r="A257" s="4"/>
      <c r="B257" s="4"/>
      <c r="C257" s="4"/>
      <c r="D257" s="4"/>
      <c r="E257" s="4"/>
      <c r="F257" s="4"/>
      <c r="G257" s="4"/>
      <c r="H257" s="4"/>
      <c r="I257" s="4"/>
      <c r="J257" s="4"/>
      <c r="K257" s="4"/>
      <c r="L257" s="4"/>
      <c r="M257" s="4"/>
      <c r="N257" s="4"/>
      <c r="O257" s="4"/>
      <c r="P257" s="4"/>
    </row>
    <row r="258">
      <c r="A258" s="4"/>
      <c r="B258" s="4"/>
      <c r="C258" s="4"/>
      <c r="D258" s="4"/>
      <c r="E258" s="4"/>
      <c r="F258" s="4"/>
      <c r="G258" s="4"/>
      <c r="H258" s="4"/>
      <c r="I258" s="4"/>
      <c r="J258" s="4"/>
      <c r="K258" s="4"/>
      <c r="L258" s="4"/>
      <c r="M258" s="4"/>
      <c r="N258" s="4"/>
      <c r="O258" s="4"/>
      <c r="P258" s="4"/>
    </row>
    <row r="259">
      <c r="A259" s="4"/>
      <c r="B259" s="4"/>
      <c r="C259" s="4"/>
      <c r="D259" s="4"/>
      <c r="E259" s="4"/>
      <c r="F259" s="4"/>
      <c r="G259" s="4"/>
      <c r="H259" s="4"/>
      <c r="I259" s="4"/>
      <c r="J259" s="4"/>
      <c r="K259" s="4"/>
      <c r="L259" s="4"/>
      <c r="M259" s="4"/>
      <c r="N259" s="4"/>
      <c r="O259" s="4"/>
      <c r="P259" s="4"/>
    </row>
    <row r="260">
      <c r="A260" s="4"/>
      <c r="B260" s="4"/>
      <c r="C260" s="4"/>
      <c r="D260" s="4"/>
      <c r="E260" s="4"/>
      <c r="F260" s="4"/>
      <c r="G260" s="4"/>
      <c r="H260" s="4"/>
      <c r="I260" s="4"/>
      <c r="J260" s="4"/>
      <c r="K260" s="4"/>
      <c r="L260" s="4"/>
      <c r="M260" s="4"/>
      <c r="N260" s="4"/>
      <c r="O260" s="4"/>
      <c r="P260" s="4"/>
    </row>
    <row r="261">
      <c r="A261" s="4"/>
      <c r="B261" s="4"/>
      <c r="C261" s="4"/>
      <c r="D261" s="4"/>
      <c r="E261" s="4"/>
      <c r="F261" s="4"/>
      <c r="G261" s="4"/>
      <c r="H261" s="4"/>
      <c r="I261" s="4"/>
      <c r="J261" s="4"/>
      <c r="K261" s="4"/>
      <c r="L261" s="4"/>
      <c r="M261" s="4"/>
      <c r="N261" s="4"/>
      <c r="O261" s="4"/>
      <c r="P261" s="4"/>
    </row>
    <row r="262">
      <c r="A262" s="4"/>
      <c r="B262" s="4"/>
      <c r="C262" s="4"/>
      <c r="D262" s="4"/>
      <c r="E262" s="4"/>
      <c r="F262" s="4"/>
      <c r="G262" s="4"/>
      <c r="H262" s="4"/>
      <c r="I262" s="4"/>
      <c r="J262" s="4"/>
      <c r="K262" s="4"/>
      <c r="L262" s="4"/>
      <c r="M262" s="4"/>
      <c r="N262" s="4"/>
      <c r="O262" s="4"/>
      <c r="P262" s="4"/>
    </row>
    <row r="263">
      <c r="A263" s="4"/>
      <c r="B263" s="4"/>
      <c r="C263" s="4"/>
      <c r="D263" s="4"/>
      <c r="E263" s="4"/>
      <c r="F263" s="4"/>
      <c r="G263" s="4"/>
      <c r="H263" s="4"/>
      <c r="I263" s="4"/>
      <c r="J263" s="4"/>
      <c r="K263" s="4"/>
      <c r="L263" s="4"/>
      <c r="M263" s="4"/>
      <c r="N263" s="4"/>
      <c r="O263" s="4"/>
      <c r="P263" s="4"/>
    </row>
    <row r="264">
      <c r="A264" s="4"/>
      <c r="B264" s="4"/>
      <c r="C264" s="4"/>
      <c r="D264" s="4"/>
      <c r="E264" s="4"/>
      <c r="F264" s="4"/>
      <c r="G264" s="4"/>
      <c r="H264" s="4"/>
      <c r="I264" s="4"/>
      <c r="J264" s="4"/>
      <c r="K264" s="4"/>
      <c r="L264" s="4"/>
      <c r="M264" s="4"/>
      <c r="N264" s="4"/>
      <c r="O264" s="4"/>
      <c r="P264" s="4"/>
    </row>
    <row r="265">
      <c r="A265" s="4"/>
      <c r="B265" s="4"/>
      <c r="C265" s="4"/>
      <c r="D265" s="4"/>
      <c r="E265" s="4"/>
      <c r="F265" s="4"/>
      <c r="G265" s="4"/>
      <c r="H265" s="4"/>
      <c r="I265" s="4"/>
      <c r="J265" s="4"/>
      <c r="K265" s="4"/>
      <c r="L265" s="4"/>
      <c r="M265" s="4"/>
      <c r="N265" s="4"/>
      <c r="O265" s="4"/>
      <c r="P265" s="4"/>
    </row>
    <row r="266">
      <c r="A266" s="4"/>
      <c r="B266" s="4"/>
      <c r="C266" s="4"/>
      <c r="D266" s="4"/>
      <c r="E266" s="4"/>
      <c r="F266" s="4"/>
      <c r="G266" s="4"/>
      <c r="H266" s="4"/>
      <c r="I266" s="4"/>
      <c r="J266" s="4"/>
      <c r="K266" s="4"/>
      <c r="L266" s="4"/>
      <c r="M266" s="4"/>
      <c r="N266" s="4"/>
      <c r="O266" s="4"/>
      <c r="P266" s="4"/>
    </row>
    <row r="267">
      <c r="A267" s="4"/>
      <c r="B267" s="4"/>
      <c r="C267" s="4"/>
      <c r="D267" s="4"/>
      <c r="E267" s="4"/>
      <c r="F267" s="4"/>
      <c r="G267" s="4"/>
      <c r="H267" s="4"/>
      <c r="I267" s="4"/>
      <c r="J267" s="4"/>
      <c r="K267" s="4"/>
      <c r="L267" s="4"/>
      <c r="M267" s="4"/>
      <c r="N267" s="4"/>
      <c r="O267" s="4"/>
      <c r="P267" s="4"/>
    </row>
    <row r="268">
      <c r="A268" s="4"/>
      <c r="B268" s="4"/>
      <c r="C268" s="4"/>
      <c r="D268" s="4"/>
      <c r="E268" s="4"/>
      <c r="F268" s="4"/>
      <c r="G268" s="4"/>
      <c r="H268" s="4"/>
      <c r="I268" s="4"/>
      <c r="J268" s="4"/>
      <c r="K268" s="4"/>
      <c r="L268" s="4"/>
      <c r="M268" s="4"/>
      <c r="N268" s="4"/>
      <c r="O268" s="4"/>
      <c r="P268" s="4"/>
    </row>
    <row r="269">
      <c r="A269" s="4"/>
      <c r="B269" s="4"/>
      <c r="C269" s="4"/>
      <c r="D269" s="4"/>
      <c r="E269" s="4"/>
      <c r="F269" s="4"/>
      <c r="G269" s="4"/>
      <c r="H269" s="4"/>
      <c r="I269" s="4"/>
      <c r="J269" s="4"/>
      <c r="K269" s="4"/>
      <c r="L269" s="4"/>
      <c r="M269" s="4"/>
      <c r="N269" s="4"/>
      <c r="O269" s="4"/>
      <c r="P269" s="4"/>
    </row>
    <row r="270">
      <c r="A270" s="4"/>
      <c r="B270" s="4"/>
      <c r="C270" s="4"/>
      <c r="D270" s="4"/>
      <c r="E270" s="4"/>
      <c r="F270" s="4"/>
      <c r="G270" s="4"/>
      <c r="H270" s="4"/>
      <c r="I270" s="4"/>
      <c r="J270" s="4"/>
      <c r="K270" s="4"/>
      <c r="L270" s="4"/>
      <c r="M270" s="4"/>
      <c r="N270" s="4"/>
      <c r="O270" s="4"/>
      <c r="P270" s="4"/>
    </row>
    <row r="271">
      <c r="A271" s="4"/>
      <c r="B271" s="4"/>
      <c r="C271" s="4"/>
      <c r="D271" s="4"/>
      <c r="E271" s="4"/>
      <c r="F271" s="4"/>
      <c r="G271" s="4"/>
      <c r="H271" s="4"/>
      <c r="I271" s="4"/>
      <c r="J271" s="4"/>
      <c r="K271" s="4"/>
      <c r="L271" s="4"/>
      <c r="M271" s="4"/>
      <c r="N271" s="4"/>
      <c r="O271" s="4"/>
      <c r="P271" s="4"/>
    </row>
    <row r="272">
      <c r="A272" s="4"/>
      <c r="B272" s="4"/>
      <c r="C272" s="4"/>
      <c r="D272" s="4"/>
      <c r="E272" s="4"/>
      <c r="F272" s="4"/>
      <c r="G272" s="4"/>
      <c r="H272" s="4"/>
      <c r="I272" s="4"/>
      <c r="J272" s="4"/>
      <c r="K272" s="4"/>
      <c r="L272" s="4"/>
      <c r="M272" s="4"/>
      <c r="N272" s="4"/>
      <c r="O272" s="4"/>
      <c r="P272" s="4"/>
    </row>
    <row r="273">
      <c r="A273" s="4"/>
      <c r="B273" s="4"/>
      <c r="C273" s="4"/>
      <c r="D273" s="4"/>
      <c r="E273" s="4"/>
      <c r="F273" s="4"/>
      <c r="G273" s="4"/>
      <c r="H273" s="4"/>
      <c r="I273" s="4"/>
      <c r="J273" s="4"/>
      <c r="K273" s="4"/>
      <c r="L273" s="4"/>
      <c r="M273" s="4"/>
      <c r="N273" s="4"/>
      <c r="O273" s="4"/>
      <c r="P273" s="4"/>
    </row>
    <row r="274">
      <c r="A274" s="4"/>
      <c r="B274" s="4"/>
      <c r="C274" s="4"/>
      <c r="D274" s="4"/>
      <c r="E274" s="4"/>
      <c r="F274" s="4"/>
      <c r="G274" s="4"/>
      <c r="H274" s="4"/>
      <c r="I274" s="4"/>
      <c r="J274" s="4"/>
      <c r="K274" s="4"/>
      <c r="L274" s="4"/>
      <c r="M274" s="4"/>
      <c r="N274" s="4"/>
      <c r="O274" s="4"/>
      <c r="P274" s="4"/>
    </row>
    <row r="275">
      <c r="A275" s="4"/>
      <c r="B275" s="4"/>
      <c r="C275" s="4"/>
      <c r="D275" s="4"/>
      <c r="E275" s="4"/>
      <c r="F275" s="4"/>
      <c r="G275" s="4"/>
      <c r="H275" s="4"/>
      <c r="I275" s="4"/>
      <c r="J275" s="4"/>
      <c r="K275" s="4"/>
      <c r="L275" s="4"/>
      <c r="M275" s="4"/>
      <c r="N275" s="4"/>
      <c r="O275" s="4"/>
      <c r="P275" s="4"/>
    </row>
    <row r="276">
      <c r="A276" s="4"/>
      <c r="B276" s="4"/>
      <c r="C276" s="4"/>
      <c r="D276" s="4"/>
      <c r="E276" s="4"/>
      <c r="F276" s="4"/>
      <c r="G276" s="4"/>
      <c r="H276" s="4"/>
      <c r="I276" s="4"/>
      <c r="J276" s="4"/>
      <c r="K276" s="4"/>
      <c r="L276" s="4"/>
      <c r="M276" s="4"/>
      <c r="N276" s="4"/>
      <c r="O276" s="4"/>
      <c r="P276" s="4"/>
    </row>
    <row r="277">
      <c r="A277" s="4"/>
      <c r="B277" s="4"/>
      <c r="C277" s="4"/>
      <c r="D277" s="4"/>
      <c r="E277" s="4"/>
      <c r="F277" s="4"/>
      <c r="G277" s="4"/>
      <c r="H277" s="4"/>
      <c r="I277" s="4"/>
      <c r="J277" s="4"/>
      <c r="K277" s="4"/>
      <c r="L277" s="4"/>
      <c r="M277" s="4"/>
      <c r="N277" s="4"/>
      <c r="O277" s="4"/>
      <c r="P277" s="4"/>
    </row>
    <row r="278">
      <c r="A278" s="4"/>
      <c r="B278" s="4"/>
      <c r="C278" s="4"/>
      <c r="D278" s="4"/>
      <c r="E278" s="4"/>
      <c r="F278" s="4"/>
      <c r="G278" s="4"/>
      <c r="H278" s="4"/>
      <c r="I278" s="4"/>
      <c r="J278" s="4"/>
      <c r="K278" s="4"/>
      <c r="L278" s="4"/>
      <c r="M278" s="4"/>
      <c r="N278" s="4"/>
      <c r="O278" s="4"/>
      <c r="P278" s="4"/>
    </row>
    <row r="279">
      <c r="A279" s="4"/>
      <c r="B279" s="4"/>
      <c r="C279" s="4"/>
      <c r="D279" s="4"/>
      <c r="E279" s="4"/>
      <c r="F279" s="4"/>
      <c r="G279" s="4"/>
      <c r="H279" s="4"/>
      <c r="I279" s="4"/>
      <c r="J279" s="4"/>
      <c r="K279" s="4"/>
      <c r="L279" s="4"/>
      <c r="M279" s="4"/>
      <c r="N279" s="4"/>
      <c r="O279" s="4"/>
      <c r="P279" s="4"/>
    </row>
    <row r="280">
      <c r="A280" s="4"/>
      <c r="B280" s="4"/>
      <c r="C280" s="4"/>
      <c r="D280" s="4"/>
      <c r="E280" s="4"/>
      <c r="F280" s="4"/>
      <c r="G280" s="4"/>
      <c r="H280" s="4"/>
      <c r="I280" s="4"/>
      <c r="J280" s="4"/>
      <c r="K280" s="4"/>
      <c r="L280" s="4"/>
      <c r="M280" s="4"/>
      <c r="N280" s="4"/>
      <c r="O280" s="4"/>
      <c r="P280" s="4"/>
    </row>
    <row r="281">
      <c r="A281" s="4"/>
      <c r="B281" s="4"/>
      <c r="C281" s="4"/>
      <c r="D281" s="4"/>
      <c r="E281" s="4"/>
      <c r="F281" s="4"/>
      <c r="G281" s="4"/>
      <c r="H281" s="4"/>
      <c r="I281" s="4"/>
      <c r="J281" s="4"/>
      <c r="K281" s="4"/>
      <c r="L281" s="4"/>
      <c r="M281" s="4"/>
      <c r="N281" s="4"/>
      <c r="O281" s="4"/>
      <c r="P281" s="4"/>
    </row>
    <row r="282">
      <c r="A282" s="4"/>
      <c r="B282" s="4"/>
      <c r="C282" s="4"/>
      <c r="D282" s="4"/>
      <c r="E282" s="4"/>
      <c r="F282" s="4"/>
      <c r="G282" s="4"/>
      <c r="H282" s="4"/>
      <c r="I282" s="4"/>
      <c r="J282" s="4"/>
      <c r="K282" s="4"/>
      <c r="L282" s="4"/>
      <c r="M282" s="4"/>
      <c r="N282" s="4"/>
      <c r="O282" s="4"/>
      <c r="P282" s="4"/>
    </row>
    <row r="283">
      <c r="A283" s="4"/>
      <c r="B283" s="4"/>
      <c r="C283" s="4"/>
      <c r="D283" s="4"/>
      <c r="E283" s="4"/>
      <c r="F283" s="4"/>
      <c r="G283" s="4"/>
      <c r="H283" s="4"/>
      <c r="I283" s="4"/>
      <c r="J283" s="4"/>
      <c r="K283" s="4"/>
      <c r="L283" s="4"/>
      <c r="M283" s="4"/>
      <c r="N283" s="4"/>
      <c r="O283" s="4"/>
      <c r="P283" s="4"/>
    </row>
    <row r="284">
      <c r="A284" s="4"/>
      <c r="B284" s="4"/>
      <c r="C284" s="4"/>
      <c r="D284" s="4"/>
      <c r="E284" s="4"/>
      <c r="F284" s="4"/>
      <c r="G284" s="4"/>
      <c r="H284" s="4"/>
      <c r="I284" s="4"/>
      <c r="J284" s="4"/>
      <c r="K284" s="4"/>
      <c r="L284" s="4"/>
      <c r="M284" s="4"/>
      <c r="N284" s="4"/>
      <c r="O284" s="4"/>
      <c r="P284" s="4"/>
    </row>
    <row r="285">
      <c r="A285" s="4"/>
      <c r="B285" s="4"/>
      <c r="C285" s="4"/>
      <c r="D285" s="4"/>
      <c r="E285" s="4"/>
      <c r="F285" s="4"/>
      <c r="G285" s="4"/>
      <c r="H285" s="4"/>
      <c r="I285" s="4"/>
      <c r="J285" s="4"/>
      <c r="K285" s="4"/>
      <c r="L285" s="4"/>
      <c r="M285" s="4"/>
      <c r="N285" s="4"/>
      <c r="O285" s="4"/>
      <c r="P285" s="4"/>
    </row>
    <row r="286">
      <c r="A286" s="4"/>
      <c r="B286" s="4"/>
      <c r="C286" s="4"/>
      <c r="D286" s="4"/>
      <c r="E286" s="4"/>
      <c r="F286" s="4"/>
      <c r="G286" s="4"/>
      <c r="H286" s="4"/>
      <c r="I286" s="4"/>
      <c r="J286" s="4"/>
      <c r="K286" s="4"/>
      <c r="L286" s="4"/>
      <c r="M286" s="4"/>
      <c r="N286" s="4"/>
      <c r="O286" s="4"/>
      <c r="P286" s="4"/>
    </row>
    <row r="287">
      <c r="A287" s="4"/>
      <c r="B287" s="4"/>
      <c r="C287" s="4"/>
      <c r="D287" s="4"/>
      <c r="E287" s="4"/>
      <c r="F287" s="4"/>
      <c r="G287" s="4"/>
      <c r="H287" s="4"/>
      <c r="I287" s="4"/>
      <c r="J287" s="4"/>
      <c r="K287" s="4"/>
      <c r="L287" s="4"/>
      <c r="M287" s="4"/>
      <c r="N287" s="4"/>
      <c r="O287" s="4"/>
      <c r="P287" s="4"/>
    </row>
    <row r="288">
      <c r="A288" s="4"/>
      <c r="B288" s="4"/>
      <c r="C288" s="4"/>
      <c r="D288" s="4"/>
      <c r="E288" s="4"/>
      <c r="F288" s="4"/>
      <c r="G288" s="4"/>
      <c r="H288" s="4"/>
      <c r="I288" s="4"/>
      <c r="J288" s="4"/>
      <c r="K288" s="4"/>
      <c r="L288" s="4"/>
      <c r="M288" s="4"/>
      <c r="N288" s="4"/>
      <c r="O288" s="4"/>
      <c r="P288" s="4"/>
    </row>
    <row r="289">
      <c r="A289" s="4"/>
      <c r="B289" s="4"/>
      <c r="C289" s="4"/>
      <c r="D289" s="4"/>
      <c r="E289" s="4"/>
      <c r="F289" s="4"/>
      <c r="G289" s="4"/>
      <c r="H289" s="4"/>
      <c r="I289" s="4"/>
      <c r="J289" s="4"/>
      <c r="K289" s="4"/>
      <c r="L289" s="4"/>
      <c r="M289" s="4"/>
      <c r="N289" s="4"/>
      <c r="O289" s="4"/>
      <c r="P289" s="4"/>
    </row>
    <row r="290">
      <c r="A290" s="4"/>
      <c r="B290" s="4"/>
      <c r="C290" s="4"/>
      <c r="D290" s="4"/>
      <c r="E290" s="4"/>
      <c r="F290" s="4"/>
      <c r="G290" s="4"/>
      <c r="H290" s="4"/>
      <c r="I290" s="4"/>
      <c r="J290" s="4"/>
      <c r="K290" s="4"/>
      <c r="L290" s="4"/>
      <c r="M290" s="4"/>
      <c r="N290" s="4"/>
      <c r="O290" s="4"/>
      <c r="P290" s="4"/>
    </row>
    <row r="291">
      <c r="A291" s="4"/>
      <c r="B291" s="4"/>
      <c r="C291" s="4"/>
      <c r="D291" s="4"/>
      <c r="E291" s="4"/>
      <c r="F291" s="4"/>
      <c r="G291" s="4"/>
      <c r="H291" s="4"/>
      <c r="I291" s="4"/>
      <c r="J291" s="4"/>
      <c r="K291" s="4"/>
      <c r="L291" s="4"/>
      <c r="M291" s="4"/>
      <c r="N291" s="4"/>
      <c r="O291" s="4"/>
      <c r="P291" s="4"/>
    </row>
    <row r="292">
      <c r="A292" s="4"/>
      <c r="B292" s="4"/>
      <c r="C292" s="4"/>
      <c r="D292" s="4"/>
      <c r="E292" s="4"/>
      <c r="F292" s="4"/>
      <c r="G292" s="4"/>
      <c r="H292" s="4"/>
      <c r="I292" s="4"/>
      <c r="J292" s="4"/>
      <c r="K292" s="4"/>
      <c r="L292" s="4"/>
      <c r="M292" s="4"/>
      <c r="N292" s="4"/>
      <c r="O292" s="4"/>
      <c r="P292" s="4"/>
    </row>
    <row r="293">
      <c r="A293" s="4"/>
      <c r="B293" s="4"/>
      <c r="C293" s="4"/>
      <c r="D293" s="4"/>
      <c r="E293" s="4"/>
      <c r="F293" s="4"/>
      <c r="G293" s="4"/>
      <c r="H293" s="4"/>
      <c r="I293" s="4"/>
      <c r="J293" s="4"/>
      <c r="K293" s="4"/>
      <c r="L293" s="4"/>
      <c r="M293" s="4"/>
      <c r="N293" s="4"/>
      <c r="O293" s="4"/>
      <c r="P293" s="4"/>
    </row>
    <row r="294">
      <c r="A294" s="4"/>
      <c r="B294" s="4"/>
      <c r="C294" s="4"/>
      <c r="D294" s="4"/>
      <c r="E294" s="4"/>
      <c r="F294" s="4"/>
      <c r="G294" s="4"/>
      <c r="H294" s="4"/>
      <c r="I294" s="4"/>
      <c r="J294" s="4"/>
      <c r="K294" s="4"/>
      <c r="L294" s="4"/>
      <c r="M294" s="4"/>
      <c r="N294" s="4"/>
      <c r="O294" s="4"/>
      <c r="P294" s="4"/>
    </row>
    <row r="295">
      <c r="A295" s="4"/>
      <c r="B295" s="4"/>
      <c r="C295" s="4"/>
      <c r="D295" s="4"/>
      <c r="E295" s="4"/>
      <c r="F295" s="4"/>
      <c r="G295" s="4"/>
      <c r="H295" s="4"/>
      <c r="I295" s="4"/>
      <c r="J295" s="4"/>
      <c r="K295" s="4"/>
      <c r="L295" s="4"/>
      <c r="M295" s="4"/>
      <c r="N295" s="4"/>
      <c r="O295" s="4"/>
      <c r="P295" s="4"/>
    </row>
    <row r="296">
      <c r="A296" s="4"/>
      <c r="B296" s="4"/>
      <c r="C296" s="4"/>
      <c r="D296" s="4"/>
      <c r="E296" s="4"/>
      <c r="F296" s="4"/>
      <c r="G296" s="4"/>
      <c r="H296" s="4"/>
      <c r="I296" s="4"/>
      <c r="J296" s="4"/>
      <c r="K296" s="4"/>
      <c r="L296" s="4"/>
      <c r="M296" s="4"/>
      <c r="N296" s="4"/>
      <c r="O296" s="4"/>
      <c r="P296" s="4"/>
    </row>
    <row r="297">
      <c r="A297" s="4"/>
      <c r="B297" s="4"/>
      <c r="C297" s="4"/>
      <c r="D297" s="4"/>
      <c r="E297" s="4"/>
      <c r="F297" s="4"/>
      <c r="G297" s="4"/>
      <c r="H297" s="4"/>
      <c r="I297" s="4"/>
      <c r="J297" s="4"/>
      <c r="K297" s="4"/>
      <c r="L297" s="4"/>
      <c r="M297" s="4"/>
      <c r="N297" s="4"/>
      <c r="O297" s="4"/>
      <c r="P297" s="4"/>
    </row>
    <row r="298">
      <c r="A298" s="4"/>
      <c r="B298" s="4"/>
      <c r="C298" s="4"/>
      <c r="D298" s="4"/>
      <c r="E298" s="4"/>
      <c r="F298" s="4"/>
      <c r="G298" s="4"/>
      <c r="H298" s="4"/>
      <c r="I298" s="4"/>
      <c r="J298" s="4"/>
      <c r="K298" s="4"/>
      <c r="L298" s="4"/>
      <c r="M298" s="4"/>
      <c r="N298" s="4"/>
      <c r="O298" s="4"/>
      <c r="P298" s="4"/>
    </row>
    <row r="299">
      <c r="A299" s="4"/>
      <c r="B299" s="4"/>
      <c r="C299" s="4"/>
      <c r="D299" s="4"/>
      <c r="E299" s="4"/>
      <c r="F299" s="4"/>
      <c r="G299" s="4"/>
      <c r="H299" s="4"/>
      <c r="I299" s="4"/>
      <c r="J299" s="4"/>
      <c r="K299" s="4"/>
      <c r="L299" s="4"/>
      <c r="M299" s="4"/>
      <c r="N299" s="4"/>
      <c r="O299" s="4"/>
      <c r="P299" s="4"/>
    </row>
    <row r="300">
      <c r="A300" s="4"/>
      <c r="B300" s="4"/>
      <c r="C300" s="4"/>
      <c r="D300" s="4"/>
      <c r="E300" s="4"/>
      <c r="F300" s="4"/>
      <c r="G300" s="4"/>
      <c r="H300" s="4"/>
      <c r="I300" s="4"/>
      <c r="J300" s="4"/>
      <c r="K300" s="4"/>
      <c r="L300" s="4"/>
      <c r="M300" s="4"/>
      <c r="N300" s="4"/>
      <c r="O300" s="4"/>
      <c r="P300" s="4"/>
    </row>
    <row r="301">
      <c r="A301" s="4"/>
      <c r="B301" s="4"/>
      <c r="C301" s="4"/>
      <c r="D301" s="4"/>
      <c r="E301" s="4"/>
      <c r="F301" s="4"/>
      <c r="G301" s="4"/>
      <c r="H301" s="4"/>
      <c r="I301" s="4"/>
      <c r="J301" s="4"/>
      <c r="K301" s="4"/>
      <c r="L301" s="4"/>
      <c r="M301" s="4"/>
      <c r="N301" s="4"/>
      <c r="O301" s="4"/>
      <c r="P301" s="4"/>
    </row>
    <row r="302">
      <c r="A302" s="4"/>
      <c r="B302" s="4"/>
      <c r="C302" s="4"/>
      <c r="D302" s="4"/>
      <c r="E302" s="4"/>
      <c r="F302" s="4"/>
      <c r="G302" s="4"/>
      <c r="H302" s="4"/>
      <c r="I302" s="4"/>
      <c r="J302" s="4"/>
      <c r="K302" s="4"/>
      <c r="L302" s="4"/>
      <c r="M302" s="4"/>
      <c r="N302" s="4"/>
      <c r="O302" s="4"/>
      <c r="P302" s="4"/>
    </row>
    <row r="303">
      <c r="A303" s="4"/>
      <c r="B303" s="4"/>
      <c r="C303" s="4"/>
      <c r="D303" s="4"/>
      <c r="E303" s="4"/>
      <c r="F303" s="4"/>
      <c r="G303" s="4"/>
      <c r="H303" s="4"/>
      <c r="I303" s="4"/>
      <c r="J303" s="4"/>
      <c r="K303" s="4"/>
      <c r="L303" s="4"/>
      <c r="M303" s="4"/>
      <c r="N303" s="4"/>
      <c r="O303" s="4"/>
      <c r="P303" s="4"/>
    </row>
    <row r="304">
      <c r="A304" s="4"/>
      <c r="B304" s="4"/>
      <c r="C304" s="4"/>
      <c r="D304" s="4"/>
      <c r="E304" s="4"/>
      <c r="F304" s="4"/>
      <c r="G304" s="4"/>
      <c r="H304" s="4"/>
      <c r="I304" s="4"/>
      <c r="J304" s="4"/>
      <c r="K304" s="4"/>
      <c r="L304" s="4"/>
      <c r="M304" s="4"/>
      <c r="N304" s="4"/>
      <c r="O304" s="4"/>
      <c r="P304" s="4"/>
    </row>
    <row r="305">
      <c r="A305" s="4"/>
      <c r="B305" s="4"/>
      <c r="C305" s="4"/>
      <c r="D305" s="4"/>
      <c r="E305" s="4"/>
      <c r="F305" s="4"/>
      <c r="G305" s="4"/>
      <c r="H305" s="4"/>
      <c r="I305" s="4"/>
      <c r="J305" s="4"/>
      <c r="K305" s="4"/>
      <c r="L305" s="4"/>
      <c r="M305" s="4"/>
      <c r="N305" s="4"/>
      <c r="O305" s="4"/>
      <c r="P305" s="4"/>
    </row>
    <row r="306">
      <c r="A306" s="4"/>
      <c r="B306" s="4"/>
      <c r="C306" s="4"/>
      <c r="D306" s="4"/>
      <c r="E306" s="4"/>
      <c r="F306" s="4"/>
      <c r="G306" s="4"/>
      <c r="H306" s="4"/>
      <c r="I306" s="4"/>
      <c r="J306" s="4"/>
      <c r="K306" s="4"/>
      <c r="L306" s="4"/>
      <c r="M306" s="4"/>
      <c r="N306" s="4"/>
      <c r="O306" s="4"/>
      <c r="P306" s="4"/>
    </row>
    <row r="307">
      <c r="A307" s="4"/>
      <c r="B307" s="4"/>
      <c r="C307" s="4"/>
      <c r="D307" s="4"/>
      <c r="E307" s="4"/>
      <c r="F307" s="4"/>
      <c r="G307" s="4"/>
      <c r="H307" s="4"/>
      <c r="I307" s="4"/>
      <c r="J307" s="4"/>
      <c r="K307" s="4"/>
      <c r="L307" s="4"/>
      <c r="M307" s="4"/>
      <c r="N307" s="4"/>
      <c r="O307" s="4"/>
      <c r="P307" s="4"/>
    </row>
    <row r="308">
      <c r="A308" s="4"/>
      <c r="B308" s="4"/>
      <c r="C308" s="4"/>
      <c r="D308" s="4"/>
      <c r="E308" s="4"/>
      <c r="F308" s="4"/>
      <c r="G308" s="4"/>
      <c r="H308" s="4"/>
      <c r="I308" s="4"/>
      <c r="J308" s="4"/>
      <c r="K308" s="4"/>
      <c r="L308" s="4"/>
      <c r="M308" s="4"/>
      <c r="N308" s="4"/>
      <c r="O308" s="4"/>
      <c r="P308" s="4"/>
    </row>
    <row r="309">
      <c r="A309" s="4"/>
      <c r="B309" s="4"/>
      <c r="C309" s="4"/>
      <c r="D309" s="4"/>
      <c r="E309" s="4"/>
      <c r="F309" s="4"/>
      <c r="G309" s="4"/>
      <c r="H309" s="4"/>
      <c r="I309" s="4"/>
      <c r="J309" s="4"/>
      <c r="K309" s="4"/>
      <c r="L309" s="4"/>
      <c r="M309" s="4"/>
      <c r="N309" s="4"/>
      <c r="O309" s="4"/>
      <c r="P309" s="4"/>
    </row>
    <row r="310">
      <c r="A310" s="4"/>
      <c r="B310" s="4"/>
      <c r="C310" s="4"/>
      <c r="D310" s="4"/>
      <c r="E310" s="4"/>
      <c r="F310" s="4"/>
      <c r="G310" s="4"/>
      <c r="H310" s="4"/>
      <c r="I310" s="4"/>
      <c r="J310" s="4"/>
      <c r="K310" s="4"/>
      <c r="L310" s="4"/>
      <c r="M310" s="4"/>
      <c r="N310" s="4"/>
      <c r="O310" s="4"/>
      <c r="P310" s="4"/>
    </row>
    <row r="311">
      <c r="A311" s="4"/>
      <c r="B311" s="4"/>
      <c r="C311" s="4"/>
      <c r="D311" s="4"/>
      <c r="E311" s="4"/>
      <c r="F311" s="4"/>
      <c r="G311" s="4"/>
      <c r="H311" s="4"/>
      <c r="I311" s="4"/>
      <c r="J311" s="4"/>
      <c r="K311" s="4"/>
      <c r="L311" s="4"/>
      <c r="M311" s="4"/>
      <c r="N311" s="4"/>
      <c r="O311" s="4"/>
      <c r="P311" s="4"/>
    </row>
    <row r="312">
      <c r="A312" s="4"/>
      <c r="B312" s="4"/>
      <c r="C312" s="4"/>
      <c r="D312" s="4"/>
      <c r="E312" s="4"/>
      <c r="F312" s="4"/>
      <c r="G312" s="4"/>
      <c r="H312" s="4"/>
      <c r="I312" s="4"/>
      <c r="J312" s="4"/>
      <c r="K312" s="4"/>
      <c r="L312" s="4"/>
      <c r="M312" s="4"/>
      <c r="N312" s="4"/>
      <c r="O312" s="4"/>
      <c r="P312" s="4"/>
    </row>
    <row r="313">
      <c r="A313" s="4"/>
      <c r="B313" s="4"/>
      <c r="C313" s="4"/>
      <c r="D313" s="4"/>
      <c r="E313" s="4"/>
      <c r="F313" s="4"/>
      <c r="G313" s="4"/>
      <c r="H313" s="4"/>
      <c r="I313" s="4"/>
      <c r="J313" s="4"/>
      <c r="K313" s="4"/>
      <c r="L313" s="4"/>
      <c r="M313" s="4"/>
      <c r="N313" s="4"/>
      <c r="O313" s="4"/>
      <c r="P313" s="4"/>
    </row>
    <row r="314">
      <c r="A314" s="4"/>
      <c r="B314" s="4"/>
      <c r="C314" s="4"/>
      <c r="D314" s="4"/>
      <c r="E314" s="4"/>
      <c r="F314" s="4"/>
      <c r="G314" s="4"/>
      <c r="H314" s="4"/>
      <c r="I314" s="4"/>
      <c r="J314" s="4"/>
      <c r="K314" s="4"/>
      <c r="L314" s="4"/>
      <c r="M314" s="4"/>
      <c r="N314" s="4"/>
      <c r="O314" s="4"/>
      <c r="P314" s="4"/>
    </row>
    <row r="315">
      <c r="A315" s="4"/>
      <c r="B315" s="4"/>
      <c r="C315" s="4"/>
      <c r="D315" s="4"/>
      <c r="E315" s="4"/>
      <c r="F315" s="4"/>
      <c r="G315" s="4"/>
      <c r="H315" s="4"/>
      <c r="I315" s="4"/>
      <c r="J315" s="4"/>
      <c r="K315" s="4"/>
      <c r="L315" s="4"/>
      <c r="M315" s="4"/>
      <c r="N315" s="4"/>
      <c r="O315" s="4"/>
      <c r="P315" s="4"/>
    </row>
    <row r="316">
      <c r="A316" s="4"/>
      <c r="B316" s="4"/>
      <c r="C316" s="4"/>
      <c r="D316" s="4"/>
      <c r="E316" s="4"/>
      <c r="F316" s="4"/>
      <c r="G316" s="4"/>
      <c r="H316" s="4"/>
      <c r="I316" s="4"/>
      <c r="J316" s="4"/>
      <c r="K316" s="4"/>
      <c r="L316" s="4"/>
      <c r="M316" s="4"/>
      <c r="N316" s="4"/>
      <c r="O316" s="4"/>
      <c r="P316" s="4"/>
    </row>
    <row r="317">
      <c r="A317" s="4"/>
      <c r="B317" s="4"/>
      <c r="C317" s="4"/>
      <c r="D317" s="4"/>
      <c r="E317" s="4"/>
      <c r="F317" s="4"/>
      <c r="G317" s="4"/>
      <c r="H317" s="4"/>
      <c r="I317" s="4"/>
      <c r="J317" s="4"/>
      <c r="K317" s="4"/>
      <c r="L317" s="4"/>
      <c r="M317" s="4"/>
      <c r="N317" s="4"/>
      <c r="O317" s="4"/>
      <c r="P317" s="4"/>
    </row>
    <row r="318">
      <c r="A318" s="4"/>
      <c r="B318" s="4"/>
      <c r="C318" s="4"/>
      <c r="D318" s="4"/>
      <c r="E318" s="4"/>
      <c r="F318" s="4"/>
      <c r="G318" s="4"/>
      <c r="H318" s="4"/>
      <c r="I318" s="4"/>
      <c r="J318" s="4"/>
      <c r="K318" s="4"/>
      <c r="L318" s="4"/>
      <c r="M318" s="4"/>
      <c r="N318" s="4"/>
      <c r="O318" s="4"/>
      <c r="P318" s="4"/>
    </row>
    <row r="319">
      <c r="A319" s="4"/>
      <c r="B319" s="4"/>
      <c r="C319" s="4"/>
      <c r="D319" s="4"/>
      <c r="E319" s="4"/>
      <c r="F319" s="4"/>
      <c r="G319" s="4"/>
      <c r="H319" s="4"/>
      <c r="I319" s="4"/>
      <c r="J319" s="4"/>
      <c r="K319" s="4"/>
      <c r="L319" s="4"/>
      <c r="M319" s="4"/>
      <c r="N319" s="4"/>
      <c r="O319" s="4"/>
      <c r="P319" s="4"/>
    </row>
    <row r="320">
      <c r="A320" s="4"/>
      <c r="B320" s="4"/>
      <c r="C320" s="4"/>
      <c r="D320" s="4"/>
      <c r="E320" s="4"/>
      <c r="F320" s="4"/>
      <c r="G320" s="4"/>
      <c r="H320" s="4"/>
      <c r="I320" s="4"/>
      <c r="J320" s="4"/>
      <c r="K320" s="4"/>
      <c r="L320" s="4"/>
      <c r="M320" s="4"/>
      <c r="N320" s="4"/>
      <c r="O320" s="4"/>
      <c r="P320" s="4"/>
    </row>
    <row r="321">
      <c r="A321" s="4"/>
      <c r="B321" s="4"/>
      <c r="C321" s="4"/>
      <c r="D321" s="4"/>
      <c r="E321" s="4"/>
      <c r="F321" s="4"/>
      <c r="G321" s="4"/>
      <c r="H321" s="4"/>
      <c r="I321" s="4"/>
      <c r="J321" s="4"/>
      <c r="K321" s="4"/>
      <c r="L321" s="4"/>
      <c r="M321" s="4"/>
      <c r="N321" s="4"/>
      <c r="O321" s="4"/>
      <c r="P321" s="4"/>
    </row>
    <row r="322">
      <c r="A322" s="4"/>
      <c r="B322" s="4"/>
      <c r="C322" s="4"/>
      <c r="D322" s="4"/>
      <c r="E322" s="4"/>
      <c r="F322" s="4"/>
      <c r="G322" s="4"/>
      <c r="H322" s="4"/>
      <c r="I322" s="4"/>
      <c r="J322" s="4"/>
      <c r="K322" s="4"/>
      <c r="L322" s="4"/>
      <c r="M322" s="4"/>
      <c r="N322" s="4"/>
      <c r="O322" s="4"/>
      <c r="P322" s="4"/>
    </row>
    <row r="323">
      <c r="A323" s="4"/>
      <c r="B323" s="4"/>
      <c r="C323" s="4"/>
      <c r="D323" s="4"/>
      <c r="E323" s="4"/>
      <c r="F323" s="4"/>
      <c r="G323" s="4"/>
      <c r="H323" s="4"/>
      <c r="I323" s="4"/>
      <c r="J323" s="4"/>
      <c r="K323" s="4"/>
      <c r="L323" s="4"/>
      <c r="M323" s="4"/>
      <c r="N323" s="4"/>
      <c r="O323" s="4"/>
      <c r="P323" s="4"/>
    </row>
    <row r="324">
      <c r="A324" s="4"/>
      <c r="B324" s="4"/>
      <c r="C324" s="4"/>
      <c r="D324" s="4"/>
      <c r="E324" s="4"/>
      <c r="F324" s="4"/>
      <c r="G324" s="4"/>
      <c r="H324" s="4"/>
      <c r="I324" s="4"/>
      <c r="J324" s="4"/>
      <c r="K324" s="4"/>
      <c r="L324" s="4"/>
      <c r="M324" s="4"/>
      <c r="N324" s="4"/>
      <c r="O324" s="4"/>
      <c r="P324" s="4"/>
    </row>
    <row r="325">
      <c r="A325" s="4"/>
      <c r="B325" s="4"/>
      <c r="C325" s="4"/>
      <c r="D325" s="4"/>
      <c r="E325" s="4"/>
      <c r="F325" s="4"/>
      <c r="G325" s="4"/>
      <c r="H325" s="4"/>
      <c r="I325" s="4"/>
      <c r="J325" s="4"/>
      <c r="K325" s="4"/>
      <c r="L325" s="4"/>
      <c r="M325" s="4"/>
      <c r="N325" s="4"/>
      <c r="O325" s="4"/>
      <c r="P325" s="4"/>
    </row>
    <row r="326">
      <c r="A326" s="4"/>
      <c r="B326" s="4"/>
      <c r="C326" s="4"/>
      <c r="D326" s="4"/>
      <c r="E326" s="4"/>
      <c r="F326" s="4"/>
      <c r="G326" s="4"/>
      <c r="H326" s="4"/>
      <c r="I326" s="4"/>
      <c r="J326" s="4"/>
      <c r="K326" s="4"/>
      <c r="L326" s="4"/>
      <c r="M326" s="4"/>
      <c r="N326" s="4"/>
      <c r="O326" s="4"/>
      <c r="P326" s="4"/>
    </row>
    <row r="327">
      <c r="A327" s="4"/>
      <c r="B327" s="4"/>
      <c r="C327" s="4"/>
      <c r="D327" s="4"/>
      <c r="E327" s="4"/>
      <c r="F327" s="4"/>
      <c r="G327" s="4"/>
      <c r="H327" s="4"/>
      <c r="I327" s="4"/>
      <c r="J327" s="4"/>
      <c r="K327" s="4"/>
      <c r="L327" s="4"/>
      <c r="M327" s="4"/>
      <c r="N327" s="4"/>
      <c r="O327" s="4"/>
      <c r="P327" s="4"/>
    </row>
    <row r="328">
      <c r="A328" s="4"/>
      <c r="B328" s="4"/>
      <c r="C328" s="4"/>
      <c r="D328" s="4"/>
      <c r="E328" s="4"/>
      <c r="F328" s="4"/>
      <c r="G328" s="4"/>
      <c r="H328" s="4"/>
      <c r="I328" s="4"/>
      <c r="J328" s="4"/>
      <c r="K328" s="4"/>
      <c r="L328" s="4"/>
      <c r="M328" s="4"/>
      <c r="N328" s="4"/>
      <c r="O328" s="4"/>
      <c r="P328" s="4"/>
    </row>
    <row r="329">
      <c r="A329" s="4"/>
      <c r="B329" s="4"/>
      <c r="C329" s="4"/>
      <c r="D329" s="4"/>
      <c r="E329" s="4"/>
      <c r="F329" s="4"/>
      <c r="G329" s="4"/>
      <c r="H329" s="4"/>
      <c r="I329" s="4"/>
      <c r="J329" s="4"/>
      <c r="K329" s="4"/>
      <c r="L329" s="4"/>
      <c r="M329" s="4"/>
      <c r="N329" s="4"/>
      <c r="O329" s="4"/>
      <c r="P329" s="4"/>
    </row>
    <row r="330">
      <c r="A330" s="4"/>
      <c r="B330" s="4"/>
      <c r="C330" s="4"/>
      <c r="D330" s="4"/>
      <c r="E330" s="4"/>
      <c r="F330" s="4"/>
      <c r="G330" s="4"/>
      <c r="H330" s="4"/>
      <c r="I330" s="4"/>
      <c r="J330" s="4"/>
      <c r="K330" s="4"/>
      <c r="L330" s="4"/>
      <c r="M330" s="4"/>
      <c r="N330" s="4"/>
      <c r="O330" s="4"/>
      <c r="P330" s="4"/>
    </row>
    <row r="331">
      <c r="A331" s="4"/>
      <c r="B331" s="4"/>
      <c r="C331" s="4"/>
      <c r="D331" s="4"/>
      <c r="E331" s="4"/>
      <c r="F331" s="4"/>
      <c r="G331" s="4"/>
      <c r="H331" s="4"/>
      <c r="I331" s="4"/>
      <c r="J331" s="4"/>
      <c r="K331" s="4"/>
      <c r="L331" s="4"/>
      <c r="M331" s="4"/>
      <c r="N331" s="4"/>
      <c r="O331" s="4"/>
      <c r="P331" s="4"/>
    </row>
    <row r="332">
      <c r="A332" s="4"/>
      <c r="B332" s="4"/>
      <c r="C332" s="4"/>
      <c r="D332" s="4"/>
      <c r="E332" s="4"/>
      <c r="F332" s="4"/>
      <c r="G332" s="4"/>
      <c r="H332" s="4"/>
      <c r="I332" s="4"/>
      <c r="J332" s="4"/>
      <c r="K332" s="4"/>
      <c r="L332" s="4"/>
      <c r="M332" s="4"/>
      <c r="N332" s="4"/>
      <c r="O332" s="4"/>
      <c r="P332" s="4"/>
    </row>
    <row r="333">
      <c r="A333" s="4"/>
      <c r="B333" s="4"/>
      <c r="C333" s="4"/>
      <c r="D333" s="4"/>
      <c r="E333" s="4"/>
      <c r="F333" s="4"/>
      <c r="G333" s="4"/>
      <c r="H333" s="4"/>
      <c r="I333" s="4"/>
      <c r="J333" s="4"/>
      <c r="K333" s="4"/>
      <c r="L333" s="4"/>
      <c r="M333" s="4"/>
      <c r="N333" s="4"/>
      <c r="O333" s="4"/>
      <c r="P333" s="4"/>
    </row>
    <row r="334">
      <c r="A334" s="4"/>
      <c r="B334" s="4"/>
      <c r="C334" s="4"/>
      <c r="D334" s="4"/>
      <c r="E334" s="4"/>
      <c r="F334" s="4"/>
      <c r="G334" s="4"/>
      <c r="H334" s="4"/>
      <c r="I334" s="4"/>
      <c r="J334" s="4"/>
      <c r="K334" s="4"/>
      <c r="L334" s="4"/>
      <c r="M334" s="4"/>
      <c r="N334" s="4"/>
      <c r="O334" s="4"/>
      <c r="P334" s="4"/>
    </row>
    <row r="335">
      <c r="A335" s="4"/>
      <c r="B335" s="4"/>
      <c r="C335" s="4"/>
      <c r="D335" s="4"/>
      <c r="E335" s="4"/>
      <c r="F335" s="4"/>
      <c r="G335" s="4"/>
      <c r="H335" s="4"/>
      <c r="I335" s="4"/>
      <c r="J335" s="4"/>
      <c r="K335" s="4"/>
      <c r="L335" s="4"/>
      <c r="M335" s="4"/>
      <c r="N335" s="4"/>
      <c r="O335" s="4"/>
      <c r="P335" s="4"/>
    </row>
    <row r="336">
      <c r="A336" s="4"/>
      <c r="B336" s="4"/>
      <c r="C336" s="4"/>
      <c r="D336" s="4"/>
      <c r="E336" s="4"/>
      <c r="F336" s="4"/>
      <c r="G336" s="4"/>
      <c r="H336" s="4"/>
      <c r="I336" s="4"/>
      <c r="J336" s="4"/>
      <c r="K336" s="4"/>
      <c r="L336" s="4"/>
      <c r="M336" s="4"/>
      <c r="N336" s="4"/>
      <c r="O336" s="4"/>
      <c r="P336" s="4"/>
    </row>
    <row r="337">
      <c r="A337" s="4"/>
      <c r="B337" s="4"/>
      <c r="C337" s="4"/>
      <c r="D337" s="4"/>
      <c r="E337" s="4"/>
      <c r="F337" s="4"/>
      <c r="G337" s="4"/>
      <c r="H337" s="4"/>
      <c r="I337" s="4"/>
      <c r="J337" s="4"/>
      <c r="K337" s="4"/>
      <c r="L337" s="4"/>
      <c r="M337" s="4"/>
      <c r="N337" s="4"/>
      <c r="O337" s="4"/>
      <c r="P337" s="4"/>
    </row>
    <row r="338">
      <c r="A338" s="4"/>
      <c r="B338" s="4"/>
      <c r="C338" s="4"/>
      <c r="D338" s="4"/>
      <c r="E338" s="4"/>
      <c r="F338" s="4"/>
      <c r="G338" s="4"/>
      <c r="H338" s="4"/>
      <c r="I338" s="4"/>
      <c r="J338" s="4"/>
      <c r="K338" s="4"/>
      <c r="L338" s="4"/>
      <c r="M338" s="4"/>
      <c r="N338" s="4"/>
      <c r="O338" s="4"/>
      <c r="P338" s="4"/>
    </row>
    <row r="339">
      <c r="A339" s="4"/>
      <c r="B339" s="4"/>
      <c r="C339" s="4"/>
      <c r="D339" s="4"/>
      <c r="E339" s="4"/>
      <c r="F339" s="4"/>
      <c r="G339" s="4"/>
      <c r="H339" s="4"/>
      <c r="I339" s="4"/>
      <c r="J339" s="4"/>
      <c r="K339" s="4"/>
      <c r="L339" s="4"/>
      <c r="M339" s="4"/>
      <c r="N339" s="4"/>
      <c r="O339" s="4"/>
      <c r="P339" s="4"/>
    </row>
    <row r="340">
      <c r="A340" s="4"/>
      <c r="B340" s="4"/>
      <c r="C340" s="4"/>
      <c r="D340" s="4"/>
      <c r="E340" s="4"/>
      <c r="F340" s="4"/>
      <c r="G340" s="4"/>
      <c r="H340" s="4"/>
      <c r="I340" s="4"/>
      <c r="J340" s="4"/>
      <c r="K340" s="4"/>
      <c r="L340" s="4"/>
      <c r="M340" s="4"/>
      <c r="N340" s="4"/>
      <c r="O340" s="4"/>
      <c r="P340" s="4"/>
    </row>
    <row r="341">
      <c r="A341" s="4"/>
      <c r="B341" s="4"/>
      <c r="C341" s="4"/>
      <c r="D341" s="4"/>
      <c r="E341" s="4"/>
      <c r="F341" s="4"/>
      <c r="G341" s="4"/>
      <c r="H341" s="4"/>
      <c r="I341" s="4"/>
      <c r="J341" s="4"/>
      <c r="K341" s="4"/>
      <c r="L341" s="4"/>
      <c r="M341" s="4"/>
      <c r="N341" s="4"/>
      <c r="O341" s="4"/>
      <c r="P341" s="4"/>
    </row>
    <row r="342">
      <c r="A342" s="4"/>
      <c r="B342" s="4"/>
      <c r="C342" s="4"/>
      <c r="D342" s="4"/>
      <c r="E342" s="4"/>
      <c r="F342" s="4"/>
      <c r="G342" s="4"/>
      <c r="H342" s="4"/>
      <c r="I342" s="4"/>
      <c r="J342" s="4"/>
      <c r="K342" s="4"/>
      <c r="L342" s="4"/>
      <c r="M342" s="4"/>
      <c r="N342" s="4"/>
      <c r="O342" s="4"/>
      <c r="P342" s="4"/>
    </row>
    <row r="343">
      <c r="A343" s="4"/>
      <c r="B343" s="4"/>
      <c r="C343" s="4"/>
      <c r="D343" s="4"/>
      <c r="E343" s="4"/>
      <c r="F343" s="4"/>
      <c r="G343" s="4"/>
      <c r="H343" s="4"/>
      <c r="I343" s="4"/>
      <c r="J343" s="4"/>
      <c r="K343" s="4"/>
      <c r="L343" s="4"/>
      <c r="M343" s="4"/>
      <c r="N343" s="4"/>
      <c r="O343" s="4"/>
      <c r="P343" s="4"/>
    </row>
    <row r="344">
      <c r="A344" s="4"/>
      <c r="B344" s="4"/>
      <c r="C344" s="4"/>
      <c r="D344" s="4"/>
      <c r="E344" s="4"/>
      <c r="F344" s="4"/>
      <c r="G344" s="4"/>
      <c r="H344" s="4"/>
      <c r="I344" s="4"/>
      <c r="J344" s="4"/>
      <c r="K344" s="4"/>
      <c r="L344" s="4"/>
      <c r="M344" s="4"/>
      <c r="N344" s="4"/>
      <c r="O344" s="4"/>
      <c r="P344" s="4"/>
    </row>
    <row r="345">
      <c r="A345" s="4"/>
      <c r="B345" s="4"/>
      <c r="C345" s="4"/>
      <c r="D345" s="4"/>
      <c r="E345" s="4"/>
      <c r="F345" s="4"/>
      <c r="G345" s="4"/>
      <c r="H345" s="4"/>
      <c r="I345" s="4"/>
      <c r="J345" s="4"/>
      <c r="K345" s="4"/>
      <c r="L345" s="4"/>
      <c r="M345" s="4"/>
      <c r="N345" s="4"/>
      <c r="O345" s="4"/>
      <c r="P345" s="4"/>
    </row>
    <row r="346">
      <c r="A346" s="4"/>
      <c r="B346" s="4"/>
      <c r="C346" s="4"/>
      <c r="D346" s="4"/>
      <c r="E346" s="4"/>
      <c r="F346" s="4"/>
      <c r="G346" s="4"/>
      <c r="H346" s="4"/>
      <c r="I346" s="4"/>
      <c r="J346" s="4"/>
      <c r="K346" s="4"/>
      <c r="L346" s="4"/>
      <c r="M346" s="4"/>
      <c r="N346" s="4"/>
      <c r="O346" s="4"/>
      <c r="P346" s="4"/>
    </row>
    <row r="347">
      <c r="A347" s="4"/>
      <c r="B347" s="4"/>
      <c r="C347" s="4"/>
      <c r="D347" s="4"/>
      <c r="E347" s="4"/>
      <c r="F347" s="4"/>
      <c r="G347" s="4"/>
      <c r="H347" s="4"/>
      <c r="I347" s="4"/>
      <c r="J347" s="4"/>
      <c r="K347" s="4"/>
      <c r="L347" s="4"/>
      <c r="M347" s="4"/>
      <c r="N347" s="4"/>
      <c r="O347" s="4"/>
      <c r="P347" s="4"/>
    </row>
    <row r="348">
      <c r="A348" s="4"/>
      <c r="B348" s="4"/>
      <c r="C348" s="4"/>
      <c r="D348" s="4"/>
      <c r="E348" s="4"/>
      <c r="F348" s="4"/>
      <c r="G348" s="4"/>
      <c r="H348" s="4"/>
      <c r="I348" s="4"/>
      <c r="J348" s="4"/>
      <c r="K348" s="4"/>
      <c r="L348" s="4"/>
      <c r="M348" s="4"/>
      <c r="N348" s="4"/>
      <c r="O348" s="4"/>
      <c r="P348" s="4"/>
    </row>
    <row r="349">
      <c r="A349" s="4"/>
      <c r="B349" s="4"/>
      <c r="C349" s="4"/>
      <c r="D349" s="4"/>
      <c r="E349" s="4"/>
      <c r="F349" s="4"/>
      <c r="G349" s="4"/>
      <c r="H349" s="4"/>
      <c r="I349" s="4"/>
      <c r="J349" s="4"/>
      <c r="K349" s="4"/>
      <c r="L349" s="4"/>
      <c r="M349" s="4"/>
      <c r="N349" s="4"/>
      <c r="O349" s="4"/>
      <c r="P349" s="4"/>
    </row>
    <row r="350">
      <c r="A350" s="4"/>
      <c r="B350" s="4"/>
      <c r="C350" s="4"/>
      <c r="D350" s="4"/>
      <c r="E350" s="4"/>
      <c r="F350" s="4"/>
      <c r="G350" s="4"/>
      <c r="H350" s="4"/>
      <c r="I350" s="4"/>
      <c r="J350" s="4"/>
      <c r="K350" s="4"/>
      <c r="L350" s="4"/>
      <c r="M350" s="4"/>
      <c r="N350" s="4"/>
      <c r="O350" s="4"/>
      <c r="P350" s="4"/>
    </row>
    <row r="351">
      <c r="A351" s="4"/>
      <c r="B351" s="4"/>
      <c r="C351" s="4"/>
      <c r="D351" s="4"/>
      <c r="E351" s="4"/>
      <c r="F351" s="4"/>
      <c r="G351" s="4"/>
      <c r="H351" s="4"/>
      <c r="I351" s="4"/>
      <c r="J351" s="4"/>
      <c r="K351" s="4"/>
      <c r="L351" s="4"/>
      <c r="M351" s="4"/>
      <c r="N351" s="4"/>
      <c r="O351" s="4"/>
      <c r="P351" s="4"/>
    </row>
    <row r="352">
      <c r="A352" s="4"/>
      <c r="B352" s="4"/>
      <c r="C352" s="4"/>
      <c r="D352" s="4"/>
      <c r="E352" s="4"/>
      <c r="F352" s="4"/>
      <c r="G352" s="4"/>
      <c r="H352" s="4"/>
      <c r="I352" s="4"/>
      <c r="J352" s="4"/>
      <c r="K352" s="4"/>
      <c r="L352" s="4"/>
      <c r="M352" s="4"/>
      <c r="N352" s="4"/>
      <c r="O352" s="4"/>
      <c r="P352" s="4"/>
    </row>
    <row r="353">
      <c r="A353" s="4"/>
      <c r="B353" s="4"/>
      <c r="C353" s="4"/>
      <c r="D353" s="4"/>
      <c r="E353" s="4"/>
      <c r="F353" s="4"/>
      <c r="G353" s="4"/>
      <c r="H353" s="4"/>
      <c r="I353" s="4"/>
      <c r="J353" s="4"/>
      <c r="K353" s="4"/>
      <c r="L353" s="4"/>
      <c r="M353" s="4"/>
      <c r="N353" s="4"/>
      <c r="O353" s="4"/>
      <c r="P353" s="4"/>
    </row>
    <row r="354">
      <c r="A354" s="4"/>
      <c r="B354" s="4"/>
      <c r="C354" s="4"/>
      <c r="D354" s="4"/>
      <c r="E354" s="4"/>
      <c r="F354" s="4"/>
      <c r="G354" s="4"/>
      <c r="H354" s="4"/>
      <c r="I354" s="4"/>
      <c r="J354" s="4"/>
      <c r="K354" s="4"/>
      <c r="L354" s="4"/>
      <c r="M354" s="4"/>
      <c r="N354" s="4"/>
      <c r="O354" s="4"/>
      <c r="P354" s="4"/>
    </row>
    <row r="355">
      <c r="A355" s="4"/>
      <c r="B355" s="4"/>
      <c r="C355" s="4"/>
      <c r="D355" s="4"/>
      <c r="E355" s="4"/>
      <c r="F355" s="4"/>
      <c r="G355" s="4"/>
      <c r="H355" s="4"/>
      <c r="I355" s="4"/>
      <c r="J355" s="4"/>
      <c r="K355" s="4"/>
      <c r="L355" s="4"/>
      <c r="M355" s="4"/>
      <c r="N355" s="4"/>
      <c r="O355" s="4"/>
      <c r="P355" s="4"/>
    </row>
    <row r="356">
      <c r="A356" s="4"/>
      <c r="B356" s="4"/>
      <c r="C356" s="4"/>
      <c r="D356" s="4"/>
      <c r="E356" s="4"/>
      <c r="F356" s="4"/>
      <c r="G356" s="4"/>
      <c r="H356" s="4"/>
      <c r="I356" s="4"/>
      <c r="J356" s="4"/>
      <c r="K356" s="4"/>
      <c r="L356" s="4"/>
      <c r="M356" s="4"/>
      <c r="N356" s="4"/>
      <c r="O356" s="4"/>
      <c r="P356" s="4"/>
    </row>
    <row r="357">
      <c r="A357" s="4"/>
      <c r="B357" s="4"/>
      <c r="C357" s="4"/>
      <c r="D357" s="4"/>
      <c r="E357" s="4"/>
      <c r="F357" s="4"/>
      <c r="G357" s="4"/>
      <c r="H357" s="4"/>
      <c r="I357" s="4"/>
      <c r="J357" s="4"/>
      <c r="K357" s="4"/>
      <c r="L357" s="4"/>
      <c r="M357" s="4"/>
      <c r="N357" s="4"/>
      <c r="O357" s="4"/>
      <c r="P357" s="4"/>
    </row>
    <row r="358">
      <c r="A358" s="4"/>
      <c r="B358" s="4"/>
      <c r="C358" s="4"/>
      <c r="D358" s="4"/>
      <c r="E358" s="4"/>
      <c r="F358" s="4"/>
      <c r="G358" s="4"/>
      <c r="H358" s="4"/>
      <c r="I358" s="4"/>
      <c r="J358" s="4"/>
      <c r="K358" s="4"/>
      <c r="L358" s="4"/>
      <c r="M358" s="4"/>
      <c r="N358" s="4"/>
      <c r="O358" s="4"/>
      <c r="P358" s="4"/>
    </row>
    <row r="359">
      <c r="A359" s="4"/>
      <c r="B359" s="4"/>
      <c r="C359" s="4"/>
      <c r="D359" s="4"/>
      <c r="E359" s="4"/>
      <c r="F359" s="4"/>
      <c r="G359" s="4"/>
      <c r="H359" s="4"/>
      <c r="I359" s="4"/>
      <c r="J359" s="4"/>
      <c r="K359" s="4"/>
      <c r="L359" s="4"/>
      <c r="M359" s="4"/>
      <c r="N359" s="4"/>
      <c r="O359" s="4"/>
      <c r="P359" s="4"/>
    </row>
    <row r="360">
      <c r="A360" s="4"/>
      <c r="B360" s="4"/>
      <c r="C360" s="4"/>
      <c r="D360" s="4"/>
      <c r="E360" s="4"/>
      <c r="F360" s="4"/>
      <c r="G360" s="4"/>
      <c r="H360" s="4"/>
      <c r="I360" s="4"/>
      <c r="J360" s="4"/>
      <c r="K360" s="4"/>
      <c r="L360" s="4"/>
      <c r="M360" s="4"/>
      <c r="N360" s="4"/>
      <c r="O360" s="4"/>
      <c r="P360" s="4"/>
    </row>
    <row r="361">
      <c r="A361" s="4"/>
      <c r="B361" s="4"/>
      <c r="C361" s="4"/>
      <c r="D361" s="4"/>
      <c r="E361" s="4"/>
      <c r="F361" s="4"/>
      <c r="G361" s="4"/>
      <c r="H361" s="4"/>
      <c r="I361" s="4"/>
      <c r="J361" s="4"/>
      <c r="K361" s="4"/>
      <c r="L361" s="4"/>
      <c r="M361" s="4"/>
      <c r="N361" s="4"/>
      <c r="O361" s="4"/>
      <c r="P361" s="4"/>
    </row>
    <row r="362">
      <c r="A362" s="4"/>
      <c r="B362" s="4"/>
      <c r="C362" s="4"/>
      <c r="D362" s="4"/>
      <c r="E362" s="4"/>
      <c r="F362" s="4"/>
      <c r="G362" s="4"/>
      <c r="H362" s="4"/>
      <c r="I362" s="4"/>
      <c r="J362" s="4"/>
      <c r="K362" s="4"/>
      <c r="L362" s="4"/>
      <c r="M362" s="4"/>
      <c r="N362" s="4"/>
      <c r="O362" s="4"/>
      <c r="P362" s="4"/>
    </row>
    <row r="363">
      <c r="A363" s="4"/>
      <c r="B363" s="4"/>
      <c r="C363" s="4"/>
      <c r="D363" s="4"/>
      <c r="E363" s="4"/>
      <c r="F363" s="4"/>
      <c r="G363" s="4"/>
      <c r="H363" s="4"/>
      <c r="I363" s="4"/>
      <c r="J363" s="4"/>
      <c r="K363" s="4"/>
      <c r="L363" s="4"/>
      <c r="M363" s="4"/>
      <c r="N363" s="4"/>
      <c r="O363" s="4"/>
      <c r="P363" s="4"/>
    </row>
    <row r="364">
      <c r="A364" s="4"/>
      <c r="B364" s="4"/>
      <c r="C364" s="4"/>
      <c r="D364" s="4"/>
      <c r="E364" s="4"/>
      <c r="F364" s="4"/>
      <c r="G364" s="4"/>
      <c r="H364" s="4"/>
      <c r="I364" s="4"/>
      <c r="J364" s="4"/>
      <c r="K364" s="4"/>
      <c r="L364" s="4"/>
      <c r="M364" s="4"/>
      <c r="N364" s="4"/>
      <c r="O364" s="4"/>
      <c r="P364" s="4"/>
    </row>
    <row r="365">
      <c r="A365" s="4"/>
      <c r="B365" s="4"/>
      <c r="C365" s="4"/>
      <c r="D365" s="4"/>
      <c r="E365" s="4"/>
      <c r="F365" s="4"/>
      <c r="G365" s="4"/>
      <c r="H365" s="4"/>
      <c r="I365" s="4"/>
      <c r="J365" s="4"/>
      <c r="K365" s="4"/>
      <c r="L365" s="4"/>
      <c r="M365" s="4"/>
      <c r="N365" s="4"/>
      <c r="O365" s="4"/>
      <c r="P365" s="4"/>
    </row>
    <row r="366">
      <c r="A366" s="4"/>
      <c r="B366" s="4"/>
      <c r="C366" s="4"/>
      <c r="D366" s="4"/>
      <c r="E366" s="4"/>
      <c r="F366" s="4"/>
      <c r="G366" s="4"/>
      <c r="H366" s="4"/>
      <c r="I366" s="4"/>
      <c r="J366" s="4"/>
      <c r="K366" s="4"/>
      <c r="L366" s="4"/>
      <c r="M366" s="4"/>
      <c r="N366" s="4"/>
      <c r="O366" s="4"/>
      <c r="P366" s="4"/>
    </row>
    <row r="367">
      <c r="A367" s="4"/>
      <c r="B367" s="4"/>
      <c r="C367" s="4"/>
      <c r="D367" s="4"/>
      <c r="E367" s="4"/>
      <c r="F367" s="4"/>
      <c r="G367" s="4"/>
      <c r="H367" s="4"/>
      <c r="I367" s="4"/>
      <c r="J367" s="4"/>
      <c r="K367" s="4"/>
      <c r="L367" s="4"/>
      <c r="M367" s="4"/>
      <c r="N367" s="4"/>
      <c r="O367" s="4"/>
      <c r="P367" s="4"/>
    </row>
    <row r="368">
      <c r="A368" s="4"/>
      <c r="B368" s="4"/>
      <c r="C368" s="4"/>
      <c r="D368" s="4"/>
      <c r="E368" s="4"/>
      <c r="F368" s="4"/>
      <c r="G368" s="4"/>
      <c r="H368" s="4"/>
      <c r="I368" s="4"/>
      <c r="J368" s="4"/>
      <c r="K368" s="4"/>
      <c r="L368" s="4"/>
      <c r="M368" s="4"/>
      <c r="N368" s="4"/>
      <c r="O368" s="4"/>
      <c r="P368" s="4"/>
    </row>
    <row r="369">
      <c r="A369" s="4"/>
      <c r="B369" s="4"/>
      <c r="C369" s="4"/>
      <c r="D369" s="4"/>
      <c r="E369" s="4"/>
      <c r="F369" s="4"/>
      <c r="G369" s="4"/>
      <c r="H369" s="4"/>
      <c r="I369" s="4"/>
      <c r="J369" s="4"/>
      <c r="K369" s="4"/>
      <c r="L369" s="4"/>
      <c r="M369" s="4"/>
      <c r="N369" s="4"/>
      <c r="O369" s="4"/>
      <c r="P369" s="4"/>
    </row>
    <row r="370">
      <c r="A370" s="4"/>
      <c r="B370" s="4"/>
      <c r="C370" s="4"/>
      <c r="D370" s="4"/>
      <c r="E370" s="4"/>
      <c r="F370" s="4"/>
      <c r="G370" s="4"/>
      <c r="H370" s="4"/>
      <c r="I370" s="4"/>
      <c r="J370" s="4"/>
      <c r="K370" s="4"/>
      <c r="L370" s="4"/>
      <c r="M370" s="4"/>
      <c r="N370" s="4"/>
      <c r="O370" s="4"/>
      <c r="P370" s="4"/>
    </row>
    <row r="371">
      <c r="A371" s="4"/>
      <c r="B371" s="4"/>
      <c r="C371" s="4"/>
      <c r="D371" s="4"/>
      <c r="E371" s="4"/>
      <c r="F371" s="4"/>
      <c r="G371" s="4"/>
      <c r="H371" s="4"/>
      <c r="I371" s="4"/>
      <c r="J371" s="4"/>
      <c r="K371" s="4"/>
      <c r="L371" s="4"/>
      <c r="M371" s="4"/>
      <c r="N371" s="4"/>
      <c r="O371" s="4"/>
      <c r="P371" s="4"/>
    </row>
    <row r="372">
      <c r="A372" s="4"/>
      <c r="B372" s="4"/>
      <c r="C372" s="4"/>
      <c r="D372" s="4"/>
      <c r="E372" s="4"/>
      <c r="F372" s="4"/>
      <c r="G372" s="4"/>
      <c r="H372" s="4"/>
      <c r="I372" s="4"/>
      <c r="J372" s="4"/>
      <c r="K372" s="4"/>
      <c r="L372" s="4"/>
      <c r="M372" s="4"/>
      <c r="N372" s="4"/>
      <c r="O372" s="4"/>
      <c r="P372" s="4"/>
    </row>
    <row r="373">
      <c r="A373" s="4"/>
      <c r="B373" s="4"/>
      <c r="C373" s="4"/>
      <c r="D373" s="4"/>
      <c r="E373" s="4"/>
      <c r="F373" s="4"/>
      <c r="G373" s="4"/>
      <c r="H373" s="4"/>
      <c r="I373" s="4"/>
      <c r="J373" s="4"/>
      <c r="K373" s="4"/>
      <c r="L373" s="4"/>
      <c r="M373" s="4"/>
      <c r="N373" s="4"/>
      <c r="O373" s="4"/>
      <c r="P373" s="4"/>
    </row>
    <row r="374">
      <c r="A374" s="4"/>
      <c r="B374" s="4"/>
      <c r="C374" s="4"/>
      <c r="D374" s="4"/>
      <c r="E374" s="4"/>
      <c r="F374" s="4"/>
      <c r="G374" s="4"/>
      <c r="H374" s="4"/>
      <c r="I374" s="4"/>
      <c r="J374" s="4"/>
      <c r="K374" s="4"/>
      <c r="L374" s="4"/>
      <c r="M374" s="4"/>
      <c r="N374" s="4"/>
      <c r="O374" s="4"/>
      <c r="P374" s="4"/>
    </row>
    <row r="375">
      <c r="A375" s="4"/>
      <c r="B375" s="4"/>
      <c r="C375" s="4"/>
      <c r="D375" s="4"/>
      <c r="E375" s="4"/>
      <c r="F375" s="4"/>
      <c r="G375" s="4"/>
      <c r="H375" s="4"/>
      <c r="I375" s="4"/>
      <c r="J375" s="4"/>
      <c r="K375" s="4"/>
      <c r="L375" s="4"/>
      <c r="M375" s="4"/>
      <c r="N375" s="4"/>
      <c r="O375" s="4"/>
      <c r="P375" s="4"/>
    </row>
    <row r="376">
      <c r="A376" s="4"/>
      <c r="B376" s="4"/>
      <c r="C376" s="4"/>
      <c r="D376" s="4"/>
      <c r="E376" s="4"/>
      <c r="F376" s="4"/>
      <c r="G376" s="4"/>
      <c r="H376" s="4"/>
      <c r="I376" s="4"/>
      <c r="J376" s="4"/>
      <c r="K376" s="4"/>
      <c r="L376" s="4"/>
      <c r="M376" s="4"/>
      <c r="N376" s="4"/>
      <c r="O376" s="4"/>
      <c r="P376" s="4"/>
    </row>
    <row r="377">
      <c r="A377" s="4"/>
      <c r="B377" s="4"/>
      <c r="C377" s="4"/>
      <c r="D377" s="4"/>
      <c r="E377" s="4"/>
      <c r="F377" s="4"/>
      <c r="G377" s="4"/>
      <c r="H377" s="4"/>
      <c r="I377" s="4"/>
      <c r="J377" s="4"/>
      <c r="K377" s="4"/>
      <c r="L377" s="4"/>
      <c r="M377" s="4"/>
      <c r="N377" s="4"/>
      <c r="O377" s="4"/>
      <c r="P377" s="4"/>
    </row>
    <row r="378">
      <c r="A378" s="4"/>
      <c r="B378" s="4"/>
      <c r="C378" s="4"/>
      <c r="D378" s="4"/>
      <c r="E378" s="4"/>
      <c r="F378" s="4"/>
      <c r="G378" s="4"/>
      <c r="H378" s="4"/>
      <c r="I378" s="4"/>
      <c r="J378" s="4"/>
      <c r="K378" s="4"/>
      <c r="L378" s="4"/>
      <c r="M378" s="4"/>
      <c r="N378" s="4"/>
      <c r="O378" s="4"/>
      <c r="P378" s="4"/>
    </row>
    <row r="379">
      <c r="A379" s="4"/>
      <c r="B379" s="4"/>
      <c r="C379" s="4"/>
      <c r="D379" s="4"/>
      <c r="E379" s="4"/>
      <c r="F379" s="4"/>
      <c r="G379" s="4"/>
      <c r="H379" s="4"/>
      <c r="I379" s="4"/>
      <c r="J379" s="4"/>
      <c r="K379" s="4"/>
      <c r="L379" s="4"/>
      <c r="M379" s="4"/>
      <c r="N379" s="4"/>
      <c r="O379" s="4"/>
      <c r="P379" s="4"/>
    </row>
    <row r="380">
      <c r="A380" s="4"/>
      <c r="B380" s="4"/>
      <c r="C380" s="4"/>
      <c r="D380" s="4"/>
      <c r="E380" s="4"/>
      <c r="F380" s="4"/>
      <c r="G380" s="4"/>
      <c r="H380" s="4"/>
      <c r="I380" s="4"/>
      <c r="J380" s="4"/>
      <c r="K380" s="4"/>
      <c r="L380" s="4"/>
      <c r="M380" s="4"/>
      <c r="N380" s="4"/>
      <c r="O380" s="4"/>
      <c r="P380" s="4"/>
    </row>
    <row r="381">
      <c r="A381" s="4"/>
      <c r="B381" s="4"/>
      <c r="C381" s="4"/>
      <c r="D381" s="4"/>
      <c r="E381" s="4"/>
      <c r="F381" s="4"/>
      <c r="G381" s="4"/>
      <c r="H381" s="4"/>
      <c r="I381" s="4"/>
      <c r="J381" s="4"/>
      <c r="K381" s="4"/>
      <c r="L381" s="4"/>
      <c r="M381" s="4"/>
      <c r="N381" s="4"/>
      <c r="O381" s="4"/>
      <c r="P381" s="4"/>
    </row>
    <row r="382">
      <c r="A382" s="4"/>
      <c r="B382" s="4"/>
      <c r="C382" s="4"/>
      <c r="D382" s="4"/>
      <c r="E382" s="4"/>
      <c r="F382" s="4"/>
      <c r="G382" s="4"/>
      <c r="H382" s="4"/>
      <c r="I382" s="4"/>
      <c r="J382" s="4"/>
      <c r="K382" s="4"/>
      <c r="L382" s="4"/>
      <c r="M382" s="4"/>
      <c r="N382" s="4"/>
      <c r="O382" s="4"/>
      <c r="P382" s="4"/>
    </row>
    <row r="383">
      <c r="A383" s="4"/>
      <c r="B383" s="4"/>
      <c r="C383" s="4"/>
      <c r="D383" s="4"/>
      <c r="E383" s="4"/>
      <c r="F383" s="4"/>
      <c r="G383" s="4"/>
      <c r="H383" s="4"/>
      <c r="I383" s="4"/>
      <c r="J383" s="4"/>
      <c r="K383" s="4"/>
      <c r="L383" s="4"/>
      <c r="M383" s="4"/>
      <c r="N383" s="4"/>
      <c r="O383" s="4"/>
      <c r="P383" s="4"/>
    </row>
    <row r="384">
      <c r="A384" s="4"/>
      <c r="B384" s="4"/>
      <c r="C384" s="4"/>
      <c r="D384" s="4"/>
      <c r="E384" s="4"/>
      <c r="F384" s="4"/>
      <c r="G384" s="4"/>
      <c r="H384" s="4"/>
      <c r="I384" s="4"/>
      <c r="J384" s="4"/>
      <c r="K384" s="4"/>
      <c r="L384" s="4"/>
      <c r="M384" s="4"/>
      <c r="N384" s="4"/>
      <c r="O384" s="4"/>
      <c r="P384" s="4"/>
    </row>
    <row r="385">
      <c r="A385" s="4"/>
      <c r="B385" s="4"/>
      <c r="C385" s="4"/>
      <c r="D385" s="4"/>
      <c r="E385" s="4"/>
      <c r="F385" s="4"/>
      <c r="G385" s="4"/>
      <c r="H385" s="4"/>
      <c r="I385" s="4"/>
      <c r="J385" s="4"/>
      <c r="K385" s="4"/>
      <c r="L385" s="4"/>
      <c r="M385" s="4"/>
      <c r="N385" s="4"/>
      <c r="O385" s="4"/>
      <c r="P385" s="4"/>
    </row>
    <row r="386">
      <c r="A386" s="4"/>
      <c r="B386" s="4"/>
      <c r="C386" s="4"/>
      <c r="D386" s="4"/>
      <c r="E386" s="4"/>
      <c r="F386" s="4"/>
      <c r="G386" s="4"/>
      <c r="H386" s="4"/>
      <c r="I386" s="4"/>
      <c r="J386" s="4"/>
      <c r="K386" s="4"/>
      <c r="L386" s="4"/>
      <c r="M386" s="4"/>
      <c r="N386" s="4"/>
      <c r="O386" s="4"/>
      <c r="P386" s="4"/>
    </row>
    <row r="387">
      <c r="A387" s="4"/>
      <c r="B387" s="4"/>
      <c r="C387" s="4"/>
      <c r="D387" s="4"/>
      <c r="E387" s="4"/>
      <c r="F387" s="4"/>
      <c r="G387" s="4"/>
      <c r="H387" s="4"/>
      <c r="I387" s="4"/>
      <c r="J387" s="4"/>
      <c r="K387" s="4"/>
      <c r="L387" s="4"/>
      <c r="M387" s="4"/>
      <c r="N387" s="4"/>
      <c r="O387" s="4"/>
      <c r="P387" s="4"/>
    </row>
    <row r="388">
      <c r="A388" s="4"/>
      <c r="B388" s="4"/>
      <c r="C388" s="4"/>
      <c r="D388" s="4"/>
      <c r="E388" s="4"/>
      <c r="F388" s="4"/>
      <c r="G388" s="4"/>
      <c r="H388" s="4"/>
      <c r="I388" s="4"/>
      <c r="J388" s="4"/>
      <c r="K388" s="4"/>
      <c r="L388" s="4"/>
      <c r="M388" s="4"/>
      <c r="N388" s="4"/>
      <c r="O388" s="4"/>
      <c r="P388" s="4"/>
    </row>
    <row r="389">
      <c r="A389" s="4"/>
      <c r="B389" s="4"/>
      <c r="C389" s="4"/>
      <c r="D389" s="4"/>
      <c r="E389" s="4"/>
      <c r="F389" s="4"/>
      <c r="G389" s="4"/>
      <c r="H389" s="4"/>
      <c r="I389" s="4"/>
      <c r="J389" s="4"/>
      <c r="K389" s="4"/>
      <c r="L389" s="4"/>
      <c r="M389" s="4"/>
      <c r="N389" s="4"/>
      <c r="O389" s="4"/>
      <c r="P389" s="4"/>
    </row>
    <row r="390">
      <c r="A390" s="4"/>
      <c r="B390" s="4"/>
      <c r="C390" s="4"/>
      <c r="D390" s="4"/>
      <c r="E390" s="4"/>
      <c r="F390" s="4"/>
      <c r="G390" s="4"/>
      <c r="H390" s="4"/>
      <c r="I390" s="4"/>
      <c r="J390" s="4"/>
      <c r="K390" s="4"/>
      <c r="L390" s="4"/>
      <c r="M390" s="4"/>
      <c r="N390" s="4"/>
      <c r="O390" s="4"/>
      <c r="P390" s="4"/>
    </row>
    <row r="391">
      <c r="A391" s="4"/>
      <c r="B391" s="4"/>
      <c r="C391" s="4"/>
      <c r="D391" s="4"/>
      <c r="E391" s="4"/>
      <c r="F391" s="4"/>
      <c r="G391" s="4"/>
      <c r="H391" s="4"/>
      <c r="I391" s="4"/>
      <c r="J391" s="4"/>
      <c r="K391" s="4"/>
      <c r="L391" s="4"/>
      <c r="M391" s="4"/>
      <c r="N391" s="4"/>
      <c r="O391" s="4"/>
      <c r="P391" s="4"/>
    </row>
    <row r="392">
      <c r="A392" s="4"/>
      <c r="B392" s="4"/>
      <c r="C392" s="4"/>
      <c r="D392" s="4"/>
      <c r="E392" s="4"/>
      <c r="F392" s="4"/>
      <c r="G392" s="4"/>
      <c r="H392" s="4"/>
      <c r="I392" s="4"/>
      <c r="J392" s="4"/>
      <c r="K392" s="4"/>
      <c r="L392" s="4"/>
      <c r="M392" s="4"/>
      <c r="N392" s="4"/>
      <c r="O392" s="4"/>
      <c r="P392" s="4"/>
    </row>
    <row r="393">
      <c r="A393" s="4"/>
      <c r="B393" s="4"/>
      <c r="C393" s="4"/>
      <c r="D393" s="4"/>
      <c r="E393" s="4"/>
      <c r="F393" s="4"/>
      <c r="G393" s="4"/>
      <c r="H393" s="4"/>
      <c r="I393" s="4"/>
      <c r="J393" s="4"/>
      <c r="K393" s="4"/>
      <c r="L393" s="4"/>
      <c r="M393" s="4"/>
      <c r="N393" s="4"/>
      <c r="O393" s="4"/>
      <c r="P393" s="4"/>
    </row>
    <row r="394">
      <c r="A394" s="4"/>
      <c r="B394" s="4"/>
      <c r="C394" s="4"/>
      <c r="D394" s="4"/>
      <c r="E394" s="4"/>
      <c r="F394" s="4"/>
      <c r="G394" s="4"/>
      <c r="H394" s="4"/>
      <c r="I394" s="4"/>
      <c r="J394" s="4"/>
      <c r="K394" s="4"/>
      <c r="L394" s="4"/>
      <c r="M394" s="4"/>
      <c r="N394" s="4"/>
      <c r="O394" s="4"/>
      <c r="P394" s="4"/>
    </row>
    <row r="395">
      <c r="A395" s="4"/>
      <c r="B395" s="4"/>
      <c r="C395" s="4"/>
      <c r="D395" s="4"/>
      <c r="E395" s="4"/>
      <c r="F395" s="4"/>
      <c r="G395" s="4"/>
      <c r="H395" s="4"/>
      <c r="I395" s="4"/>
      <c r="J395" s="4"/>
      <c r="K395" s="4"/>
      <c r="L395" s="4"/>
      <c r="M395" s="4"/>
      <c r="N395" s="4"/>
      <c r="O395" s="4"/>
      <c r="P395" s="4"/>
    </row>
    <row r="396">
      <c r="A396" s="4"/>
      <c r="B396" s="4"/>
      <c r="C396" s="4"/>
      <c r="D396" s="4"/>
      <c r="E396" s="4"/>
      <c r="F396" s="4"/>
      <c r="G396" s="4"/>
      <c r="H396" s="4"/>
      <c r="I396" s="4"/>
      <c r="J396" s="4"/>
      <c r="K396" s="4"/>
      <c r="L396" s="4"/>
      <c r="M396" s="4"/>
      <c r="N396" s="4"/>
      <c r="O396" s="4"/>
      <c r="P396" s="4"/>
    </row>
    <row r="397">
      <c r="A397" s="4"/>
      <c r="B397" s="4"/>
      <c r="C397" s="4"/>
      <c r="D397" s="4"/>
      <c r="E397" s="4"/>
      <c r="F397" s="4"/>
      <c r="G397" s="4"/>
      <c r="H397" s="4"/>
      <c r="I397" s="4"/>
      <c r="J397" s="4"/>
      <c r="K397" s="4"/>
      <c r="L397" s="4"/>
      <c r="M397" s="4"/>
      <c r="N397" s="4"/>
      <c r="O397" s="4"/>
      <c r="P397" s="4"/>
    </row>
    <row r="398">
      <c r="A398" s="4"/>
      <c r="B398" s="4"/>
      <c r="C398" s="4"/>
      <c r="D398" s="4"/>
      <c r="E398" s="4"/>
      <c r="F398" s="4"/>
      <c r="G398" s="4"/>
      <c r="H398" s="4"/>
      <c r="I398" s="4"/>
      <c r="J398" s="4"/>
      <c r="K398" s="4"/>
      <c r="L398" s="4"/>
      <c r="M398" s="4"/>
      <c r="N398" s="4"/>
      <c r="O398" s="4"/>
      <c r="P398" s="4"/>
    </row>
    <row r="399">
      <c r="A399" s="4"/>
      <c r="B399" s="4"/>
      <c r="C399" s="4"/>
      <c r="D399" s="4"/>
      <c r="E399" s="4"/>
      <c r="F399" s="4"/>
      <c r="G399" s="4"/>
      <c r="H399" s="4"/>
      <c r="I399" s="4"/>
      <c r="J399" s="4"/>
      <c r="K399" s="4"/>
      <c r="L399" s="4"/>
      <c r="M399" s="4"/>
      <c r="N399" s="4"/>
      <c r="O399" s="4"/>
      <c r="P399" s="4"/>
    </row>
    <row r="400">
      <c r="A400" s="4"/>
      <c r="B400" s="4"/>
      <c r="C400" s="4"/>
      <c r="D400" s="4"/>
      <c r="E400" s="4"/>
      <c r="F400" s="4"/>
      <c r="G400" s="4"/>
      <c r="H400" s="4"/>
      <c r="I400" s="4"/>
      <c r="J400" s="4"/>
      <c r="K400" s="4"/>
      <c r="L400" s="4"/>
      <c r="M400" s="4"/>
      <c r="N400" s="4"/>
      <c r="O400" s="4"/>
      <c r="P400" s="4"/>
    </row>
    <row r="401">
      <c r="A401" s="4"/>
      <c r="B401" s="4"/>
      <c r="C401" s="4"/>
      <c r="D401" s="4"/>
      <c r="E401" s="4"/>
      <c r="F401" s="4"/>
      <c r="G401" s="4"/>
      <c r="H401" s="4"/>
      <c r="I401" s="4"/>
      <c r="J401" s="4"/>
      <c r="K401" s="4"/>
      <c r="L401" s="4"/>
      <c r="M401" s="4"/>
      <c r="N401" s="4"/>
      <c r="O401" s="4"/>
      <c r="P401" s="4"/>
    </row>
    <row r="402">
      <c r="A402" s="4"/>
      <c r="B402" s="4"/>
      <c r="C402" s="4"/>
      <c r="D402" s="4"/>
      <c r="E402" s="4"/>
      <c r="F402" s="4"/>
      <c r="G402" s="4"/>
      <c r="H402" s="4"/>
      <c r="I402" s="4"/>
      <c r="J402" s="4"/>
      <c r="K402" s="4"/>
      <c r="L402" s="4"/>
      <c r="M402" s="4"/>
      <c r="N402" s="4"/>
      <c r="O402" s="4"/>
      <c r="P402" s="4"/>
    </row>
    <row r="403">
      <c r="A403" s="4"/>
      <c r="B403" s="4"/>
      <c r="C403" s="4"/>
      <c r="D403" s="4"/>
      <c r="E403" s="4"/>
      <c r="F403" s="4"/>
      <c r="G403" s="4"/>
      <c r="H403" s="4"/>
      <c r="I403" s="4"/>
      <c r="J403" s="4"/>
      <c r="K403" s="4"/>
      <c r="L403" s="4"/>
      <c r="M403" s="4"/>
      <c r="N403" s="4"/>
      <c r="O403" s="4"/>
      <c r="P403" s="4"/>
    </row>
    <row r="404">
      <c r="A404" s="4"/>
      <c r="B404" s="4"/>
      <c r="C404" s="4"/>
      <c r="D404" s="4"/>
      <c r="E404" s="4"/>
      <c r="F404" s="4"/>
      <c r="G404" s="4"/>
      <c r="H404" s="4"/>
      <c r="I404" s="4"/>
      <c r="J404" s="4"/>
      <c r="K404" s="4"/>
      <c r="L404" s="4"/>
      <c r="M404" s="4"/>
      <c r="N404" s="4"/>
      <c r="O404" s="4"/>
      <c r="P404" s="4"/>
    </row>
    <row r="405">
      <c r="A405" s="4"/>
      <c r="B405" s="4"/>
      <c r="C405" s="4"/>
      <c r="D405" s="4"/>
      <c r="E405" s="4"/>
      <c r="F405" s="4"/>
      <c r="G405" s="4"/>
      <c r="H405" s="4"/>
      <c r="I405" s="4"/>
      <c r="J405" s="4"/>
      <c r="K405" s="4"/>
      <c r="L405" s="4"/>
      <c r="M405" s="4"/>
      <c r="N405" s="4"/>
      <c r="O405" s="4"/>
      <c r="P405" s="4"/>
    </row>
    <row r="406">
      <c r="A406" s="4"/>
      <c r="B406" s="4"/>
      <c r="C406" s="4"/>
      <c r="D406" s="4"/>
      <c r="E406" s="4"/>
      <c r="F406" s="4"/>
      <c r="G406" s="4"/>
      <c r="H406" s="4"/>
      <c r="I406" s="4"/>
      <c r="J406" s="4"/>
      <c r="K406" s="4"/>
      <c r="L406" s="4"/>
      <c r="M406" s="4"/>
      <c r="N406" s="4"/>
      <c r="O406" s="4"/>
      <c r="P406" s="4"/>
    </row>
    <row r="407">
      <c r="A407" s="4"/>
      <c r="B407" s="4"/>
      <c r="C407" s="4"/>
      <c r="D407" s="4"/>
      <c r="E407" s="4"/>
      <c r="F407" s="4"/>
      <c r="G407" s="4"/>
      <c r="H407" s="4"/>
      <c r="I407" s="4"/>
      <c r="J407" s="4"/>
      <c r="K407" s="4"/>
      <c r="L407" s="4"/>
      <c r="M407" s="4"/>
      <c r="N407" s="4"/>
      <c r="O407" s="4"/>
      <c r="P407" s="4"/>
    </row>
    <row r="408">
      <c r="A408" s="4"/>
      <c r="B408" s="4"/>
      <c r="C408" s="4"/>
      <c r="D408" s="4"/>
      <c r="E408" s="4"/>
      <c r="F408" s="4"/>
      <c r="G408" s="4"/>
      <c r="H408" s="4"/>
      <c r="I408" s="4"/>
      <c r="J408" s="4"/>
      <c r="K408" s="4"/>
      <c r="L408" s="4"/>
      <c r="M408" s="4"/>
      <c r="N408" s="4"/>
      <c r="O408" s="4"/>
      <c r="P408" s="4"/>
    </row>
    <row r="409">
      <c r="A409" s="4"/>
      <c r="B409" s="4"/>
      <c r="C409" s="4"/>
      <c r="D409" s="4"/>
      <c r="E409" s="4"/>
      <c r="F409" s="4"/>
      <c r="G409" s="4"/>
      <c r="H409" s="4"/>
      <c r="I409" s="4"/>
      <c r="J409" s="4"/>
      <c r="K409" s="4"/>
      <c r="L409" s="4"/>
      <c r="M409" s="4"/>
      <c r="N409" s="4"/>
      <c r="O409" s="4"/>
      <c r="P409" s="4"/>
    </row>
    <row r="410">
      <c r="A410" s="4"/>
      <c r="B410" s="4"/>
      <c r="C410" s="4"/>
      <c r="D410" s="4"/>
      <c r="E410" s="4"/>
      <c r="F410" s="4"/>
      <c r="G410" s="4"/>
      <c r="H410" s="4"/>
      <c r="I410" s="4"/>
      <c r="J410" s="4"/>
      <c r="K410" s="4"/>
      <c r="L410" s="4"/>
      <c r="M410" s="4"/>
      <c r="N410" s="4"/>
      <c r="O410" s="4"/>
      <c r="P410" s="4"/>
    </row>
    <row r="411">
      <c r="A411" s="4"/>
      <c r="B411" s="4"/>
      <c r="C411" s="4"/>
      <c r="D411" s="4"/>
      <c r="E411" s="4"/>
      <c r="F411" s="4"/>
      <c r="G411" s="4"/>
      <c r="H411" s="4"/>
      <c r="I411" s="4"/>
      <c r="J411" s="4"/>
      <c r="K411" s="4"/>
      <c r="L411" s="4"/>
      <c r="M411" s="4"/>
      <c r="N411" s="4"/>
      <c r="O411" s="4"/>
      <c r="P411" s="4"/>
    </row>
    <row r="412">
      <c r="A412" s="4"/>
      <c r="B412" s="4"/>
      <c r="C412" s="4"/>
      <c r="D412" s="4"/>
      <c r="E412" s="4"/>
      <c r="F412" s="4"/>
      <c r="G412" s="4"/>
      <c r="H412" s="4"/>
      <c r="I412" s="4"/>
      <c r="J412" s="4"/>
      <c r="K412" s="4"/>
      <c r="L412" s="4"/>
      <c r="M412" s="4"/>
      <c r="N412" s="4"/>
      <c r="O412" s="4"/>
      <c r="P412" s="4"/>
    </row>
    <row r="413">
      <c r="A413" s="4"/>
      <c r="B413" s="4"/>
      <c r="C413" s="4"/>
      <c r="D413" s="4"/>
      <c r="E413" s="4"/>
      <c r="F413" s="4"/>
      <c r="G413" s="4"/>
      <c r="H413" s="4"/>
      <c r="I413" s="4"/>
      <c r="J413" s="4"/>
      <c r="K413" s="4"/>
      <c r="L413" s="4"/>
      <c r="M413" s="4"/>
      <c r="N413" s="4"/>
      <c r="O413" s="4"/>
      <c r="P413" s="4"/>
    </row>
    <row r="414">
      <c r="A414" s="4"/>
      <c r="B414" s="4"/>
      <c r="C414" s="4"/>
      <c r="D414" s="4"/>
      <c r="E414" s="4"/>
      <c r="F414" s="4"/>
      <c r="G414" s="4"/>
      <c r="H414" s="4"/>
      <c r="I414" s="4"/>
      <c r="J414" s="4"/>
      <c r="K414" s="4"/>
      <c r="L414" s="4"/>
      <c r="M414" s="4"/>
      <c r="N414" s="4"/>
      <c r="O414" s="4"/>
      <c r="P414" s="4"/>
    </row>
    <row r="415">
      <c r="A415" s="4"/>
      <c r="B415" s="4"/>
      <c r="C415" s="4"/>
      <c r="D415" s="4"/>
      <c r="E415" s="4"/>
      <c r="F415" s="4"/>
      <c r="G415" s="4"/>
      <c r="H415" s="4"/>
      <c r="I415" s="4"/>
      <c r="J415" s="4"/>
      <c r="K415" s="4"/>
      <c r="L415" s="4"/>
      <c r="M415" s="4"/>
      <c r="N415" s="4"/>
      <c r="O415" s="4"/>
      <c r="P415" s="4"/>
    </row>
    <row r="416">
      <c r="A416" s="4"/>
      <c r="B416" s="4"/>
      <c r="C416" s="4"/>
      <c r="D416" s="4"/>
      <c r="E416" s="4"/>
      <c r="F416" s="4"/>
      <c r="G416" s="4"/>
      <c r="H416" s="4"/>
      <c r="I416" s="4"/>
      <c r="J416" s="4"/>
      <c r="K416" s="4"/>
      <c r="L416" s="4"/>
      <c r="M416" s="4"/>
      <c r="N416" s="4"/>
      <c r="O416" s="4"/>
      <c r="P416" s="4"/>
    </row>
    <row r="417">
      <c r="A417" s="4"/>
      <c r="B417" s="4"/>
      <c r="C417" s="4"/>
      <c r="D417" s="4"/>
      <c r="E417" s="4"/>
      <c r="F417" s="4"/>
      <c r="G417" s="4"/>
      <c r="H417" s="4"/>
      <c r="I417" s="4"/>
      <c r="J417" s="4"/>
      <c r="K417" s="4"/>
      <c r="L417" s="4"/>
      <c r="M417" s="4"/>
      <c r="N417" s="4"/>
      <c r="O417" s="4"/>
      <c r="P417" s="4"/>
    </row>
    <row r="418">
      <c r="A418" s="4"/>
      <c r="B418" s="4"/>
      <c r="C418" s="4"/>
      <c r="D418" s="4"/>
      <c r="E418" s="4"/>
      <c r="F418" s="4"/>
      <c r="G418" s="4"/>
      <c r="H418" s="4"/>
      <c r="I418" s="4"/>
      <c r="J418" s="4"/>
      <c r="K418" s="4"/>
      <c r="L418" s="4"/>
      <c r="M418" s="4"/>
      <c r="N418" s="4"/>
      <c r="O418" s="4"/>
      <c r="P418" s="4"/>
    </row>
    <row r="419">
      <c r="A419" s="4"/>
      <c r="B419" s="4"/>
      <c r="C419" s="4"/>
      <c r="D419" s="4"/>
      <c r="E419" s="4"/>
      <c r="F419" s="4"/>
      <c r="G419" s="4"/>
      <c r="H419" s="4"/>
      <c r="I419" s="4"/>
      <c r="J419" s="4"/>
      <c r="K419" s="4"/>
      <c r="L419" s="4"/>
      <c r="M419" s="4"/>
      <c r="N419" s="4"/>
      <c r="O419" s="4"/>
      <c r="P419" s="4"/>
    </row>
    <row r="420">
      <c r="A420" s="4"/>
      <c r="B420" s="4"/>
      <c r="C420" s="4"/>
      <c r="D420" s="4"/>
      <c r="E420" s="4"/>
      <c r="F420" s="4"/>
      <c r="G420" s="4"/>
      <c r="H420" s="4"/>
      <c r="I420" s="4"/>
      <c r="J420" s="4"/>
      <c r="K420" s="4"/>
      <c r="L420" s="4"/>
      <c r="M420" s="4"/>
      <c r="N420" s="4"/>
      <c r="O420" s="4"/>
      <c r="P420" s="4"/>
    </row>
    <row r="421">
      <c r="A421" s="4"/>
      <c r="B421" s="4"/>
      <c r="C421" s="4"/>
      <c r="D421" s="4"/>
      <c r="E421" s="4"/>
      <c r="F421" s="4"/>
      <c r="G421" s="4"/>
      <c r="H421" s="4"/>
      <c r="I421" s="4"/>
      <c r="J421" s="4"/>
      <c r="K421" s="4"/>
      <c r="L421" s="4"/>
      <c r="M421" s="4"/>
      <c r="N421" s="4"/>
      <c r="O421" s="4"/>
      <c r="P421" s="4"/>
    </row>
    <row r="422">
      <c r="A422" s="4"/>
      <c r="B422" s="4"/>
      <c r="C422" s="4"/>
      <c r="D422" s="4"/>
      <c r="E422" s="4"/>
      <c r="F422" s="4"/>
      <c r="G422" s="4"/>
      <c r="H422" s="4"/>
      <c r="I422" s="4"/>
      <c r="J422" s="4"/>
      <c r="K422" s="4"/>
      <c r="L422" s="4"/>
      <c r="M422" s="4"/>
      <c r="N422" s="4"/>
      <c r="O422" s="4"/>
      <c r="P422" s="4"/>
    </row>
    <row r="423">
      <c r="A423" s="4"/>
      <c r="B423" s="4"/>
      <c r="C423" s="4"/>
      <c r="D423" s="4"/>
      <c r="E423" s="4"/>
      <c r="F423" s="4"/>
      <c r="G423" s="4"/>
      <c r="H423" s="4"/>
      <c r="I423" s="4"/>
      <c r="J423" s="4"/>
      <c r="K423" s="4"/>
      <c r="L423" s="4"/>
      <c r="M423" s="4"/>
      <c r="N423" s="4"/>
      <c r="O423" s="4"/>
      <c r="P423" s="4"/>
    </row>
    <row r="424">
      <c r="A424" s="4"/>
      <c r="B424" s="4"/>
      <c r="C424" s="4"/>
      <c r="D424" s="4"/>
      <c r="E424" s="4"/>
      <c r="F424" s="4"/>
      <c r="G424" s="4"/>
      <c r="H424" s="4"/>
      <c r="I424" s="4"/>
      <c r="J424" s="4"/>
      <c r="K424" s="4"/>
      <c r="L424" s="4"/>
      <c r="M424" s="4"/>
      <c r="N424" s="4"/>
      <c r="O424" s="4"/>
      <c r="P424" s="4"/>
    </row>
    <row r="425">
      <c r="A425" s="4"/>
      <c r="B425" s="4"/>
      <c r="C425" s="4"/>
      <c r="D425" s="4"/>
      <c r="E425" s="4"/>
      <c r="F425" s="4"/>
      <c r="G425" s="4"/>
      <c r="H425" s="4"/>
      <c r="I425" s="4"/>
      <c r="J425" s="4"/>
      <c r="K425" s="4"/>
      <c r="L425" s="4"/>
      <c r="M425" s="4"/>
      <c r="N425" s="4"/>
      <c r="O425" s="4"/>
      <c r="P425" s="4"/>
    </row>
    <row r="426">
      <c r="A426" s="4"/>
      <c r="B426" s="4"/>
      <c r="C426" s="4"/>
      <c r="D426" s="4"/>
      <c r="E426" s="4"/>
      <c r="F426" s="4"/>
      <c r="G426" s="4"/>
      <c r="H426" s="4"/>
      <c r="I426" s="4"/>
      <c r="J426" s="4"/>
      <c r="K426" s="4"/>
      <c r="L426" s="4"/>
      <c r="M426" s="4"/>
      <c r="N426" s="4"/>
      <c r="O426" s="4"/>
      <c r="P426" s="4"/>
    </row>
    <row r="427">
      <c r="A427" s="4"/>
      <c r="B427" s="4"/>
      <c r="C427" s="4"/>
      <c r="D427" s="4"/>
      <c r="E427" s="4"/>
      <c r="F427" s="4"/>
      <c r="G427" s="4"/>
      <c r="H427" s="4"/>
      <c r="I427" s="4"/>
      <c r="J427" s="4"/>
      <c r="K427" s="4"/>
      <c r="L427" s="4"/>
      <c r="M427" s="4"/>
      <c r="N427" s="4"/>
      <c r="O427" s="4"/>
      <c r="P427" s="4"/>
    </row>
    <row r="428">
      <c r="A428" s="4"/>
      <c r="B428" s="4"/>
      <c r="C428" s="4"/>
      <c r="D428" s="4"/>
      <c r="E428" s="4"/>
      <c r="F428" s="4"/>
      <c r="G428" s="4"/>
      <c r="H428" s="4"/>
      <c r="I428" s="4"/>
      <c r="J428" s="4"/>
      <c r="K428" s="4"/>
      <c r="L428" s="4"/>
      <c r="M428" s="4"/>
      <c r="N428" s="4"/>
      <c r="O428" s="4"/>
      <c r="P428" s="4"/>
    </row>
    <row r="429">
      <c r="A429" s="4"/>
      <c r="B429" s="4"/>
      <c r="C429" s="4"/>
      <c r="D429" s="4"/>
      <c r="E429" s="4"/>
      <c r="F429" s="4"/>
      <c r="G429" s="4"/>
      <c r="H429" s="4"/>
      <c r="I429" s="4"/>
      <c r="J429" s="4"/>
      <c r="K429" s="4"/>
      <c r="L429" s="4"/>
      <c r="M429" s="4"/>
      <c r="N429" s="4"/>
      <c r="O429" s="4"/>
      <c r="P429" s="4"/>
    </row>
    <row r="430">
      <c r="A430" s="4"/>
      <c r="B430" s="4"/>
      <c r="C430" s="4"/>
      <c r="D430" s="4"/>
      <c r="E430" s="4"/>
      <c r="F430" s="4"/>
      <c r="G430" s="4"/>
      <c r="H430" s="4"/>
      <c r="I430" s="4"/>
      <c r="J430" s="4"/>
      <c r="K430" s="4"/>
      <c r="L430" s="4"/>
      <c r="M430" s="4"/>
      <c r="N430" s="4"/>
      <c r="O430" s="4"/>
      <c r="P430" s="4"/>
    </row>
    <row r="431">
      <c r="A431" s="4"/>
      <c r="B431" s="4"/>
      <c r="C431" s="4"/>
      <c r="D431" s="4"/>
      <c r="E431" s="4"/>
      <c r="F431" s="4"/>
      <c r="G431" s="4"/>
      <c r="H431" s="4"/>
      <c r="I431" s="4"/>
      <c r="J431" s="4"/>
      <c r="K431" s="4"/>
      <c r="L431" s="4"/>
      <c r="M431" s="4"/>
      <c r="N431" s="4"/>
      <c r="O431" s="4"/>
      <c r="P431" s="4"/>
    </row>
    <row r="432">
      <c r="A432" s="4"/>
      <c r="B432" s="4"/>
      <c r="C432" s="4"/>
      <c r="D432" s="4"/>
      <c r="E432" s="4"/>
      <c r="F432" s="4"/>
      <c r="G432" s="4"/>
      <c r="H432" s="4"/>
      <c r="I432" s="4"/>
      <c r="J432" s="4"/>
      <c r="K432" s="4"/>
      <c r="L432" s="4"/>
      <c r="M432" s="4"/>
      <c r="N432" s="4"/>
      <c r="O432" s="4"/>
      <c r="P432" s="4"/>
    </row>
    <row r="433">
      <c r="A433" s="4"/>
      <c r="B433" s="4"/>
      <c r="C433" s="4"/>
      <c r="D433" s="4"/>
      <c r="E433" s="4"/>
      <c r="F433" s="4"/>
      <c r="G433" s="4"/>
      <c r="H433" s="4"/>
      <c r="I433" s="4"/>
      <c r="J433" s="4"/>
      <c r="K433" s="4"/>
      <c r="L433" s="4"/>
      <c r="M433" s="4"/>
      <c r="N433" s="4"/>
      <c r="O433" s="4"/>
      <c r="P433" s="4"/>
    </row>
    <row r="434">
      <c r="A434" s="4"/>
      <c r="B434" s="4"/>
      <c r="C434" s="4"/>
      <c r="D434" s="4"/>
      <c r="E434" s="4"/>
      <c r="F434" s="4"/>
      <c r="G434" s="4"/>
      <c r="H434" s="4"/>
      <c r="I434" s="4"/>
      <c r="J434" s="4"/>
      <c r="K434" s="4"/>
      <c r="L434" s="4"/>
      <c r="M434" s="4"/>
      <c r="N434" s="4"/>
      <c r="O434" s="4"/>
      <c r="P434" s="4"/>
    </row>
    <row r="435">
      <c r="A435" s="4"/>
      <c r="B435" s="4"/>
      <c r="C435" s="4"/>
      <c r="D435" s="4"/>
      <c r="E435" s="4"/>
      <c r="F435" s="4"/>
      <c r="G435" s="4"/>
      <c r="H435" s="4"/>
      <c r="I435" s="4"/>
      <c r="J435" s="4"/>
      <c r="K435" s="4"/>
      <c r="L435" s="4"/>
      <c r="M435" s="4"/>
      <c r="N435" s="4"/>
      <c r="O435" s="4"/>
      <c r="P435" s="4"/>
    </row>
    <row r="436">
      <c r="A436" s="4"/>
      <c r="B436" s="4"/>
      <c r="C436" s="4"/>
      <c r="D436" s="4"/>
      <c r="E436" s="4"/>
      <c r="F436" s="4"/>
      <c r="G436" s="4"/>
      <c r="H436" s="4"/>
      <c r="I436" s="4"/>
      <c r="J436" s="4"/>
      <c r="K436" s="4"/>
      <c r="L436" s="4"/>
      <c r="M436" s="4"/>
      <c r="N436" s="4"/>
      <c r="O436" s="4"/>
      <c r="P436" s="4"/>
    </row>
    <row r="437">
      <c r="A437" s="4"/>
      <c r="B437" s="4"/>
      <c r="C437" s="4"/>
      <c r="D437" s="4"/>
      <c r="E437" s="4"/>
      <c r="F437" s="4"/>
      <c r="G437" s="4"/>
      <c r="H437" s="4"/>
      <c r="I437" s="4"/>
      <c r="J437" s="4"/>
      <c r="K437" s="4"/>
      <c r="L437" s="4"/>
      <c r="M437" s="4"/>
      <c r="N437" s="4"/>
      <c r="O437" s="4"/>
      <c r="P437" s="4"/>
    </row>
    <row r="438">
      <c r="A438" s="4"/>
      <c r="B438" s="4"/>
      <c r="C438" s="4"/>
      <c r="D438" s="4"/>
      <c r="E438" s="4"/>
      <c r="F438" s="4"/>
      <c r="G438" s="4"/>
      <c r="H438" s="4"/>
      <c r="I438" s="4"/>
      <c r="J438" s="4"/>
      <c r="K438" s="4"/>
      <c r="L438" s="4"/>
      <c r="M438" s="4"/>
      <c r="N438" s="4"/>
      <c r="O438" s="4"/>
      <c r="P438" s="4"/>
    </row>
    <row r="439">
      <c r="A439" s="4"/>
      <c r="B439" s="4"/>
      <c r="C439" s="4"/>
      <c r="D439" s="4"/>
      <c r="E439" s="4"/>
      <c r="F439" s="4"/>
      <c r="G439" s="4"/>
      <c r="H439" s="4"/>
      <c r="I439" s="4"/>
      <c r="J439" s="4"/>
      <c r="K439" s="4"/>
      <c r="L439" s="4"/>
      <c r="M439" s="4"/>
      <c r="N439" s="4"/>
      <c r="O439" s="4"/>
      <c r="P439" s="4"/>
    </row>
    <row r="440">
      <c r="A440" s="4"/>
      <c r="B440" s="4"/>
      <c r="C440" s="4"/>
      <c r="D440" s="4"/>
      <c r="E440" s="4"/>
      <c r="F440" s="4"/>
      <c r="G440" s="4"/>
      <c r="H440" s="4"/>
      <c r="I440" s="4"/>
      <c r="J440" s="4"/>
      <c r="K440" s="4"/>
      <c r="L440" s="4"/>
      <c r="M440" s="4"/>
      <c r="N440" s="4"/>
      <c r="O440" s="4"/>
      <c r="P440" s="4"/>
    </row>
    <row r="441">
      <c r="A441" s="4"/>
      <c r="B441" s="4"/>
      <c r="C441" s="4"/>
      <c r="D441" s="4"/>
      <c r="E441" s="4"/>
      <c r="F441" s="4"/>
      <c r="G441" s="4"/>
      <c r="H441" s="4"/>
      <c r="I441" s="4"/>
      <c r="J441" s="4"/>
      <c r="K441" s="4"/>
      <c r="L441" s="4"/>
      <c r="M441" s="4"/>
      <c r="N441" s="4"/>
      <c r="O441" s="4"/>
      <c r="P441" s="4"/>
    </row>
    <row r="442">
      <c r="A442" s="4"/>
      <c r="B442" s="4"/>
      <c r="C442" s="4"/>
      <c r="D442" s="4"/>
      <c r="E442" s="4"/>
      <c r="F442" s="4"/>
      <c r="G442" s="4"/>
      <c r="H442" s="4"/>
      <c r="I442" s="4"/>
      <c r="J442" s="4"/>
      <c r="K442" s="4"/>
      <c r="L442" s="4"/>
      <c r="M442" s="4"/>
      <c r="N442" s="4"/>
      <c r="O442" s="4"/>
      <c r="P442" s="4"/>
    </row>
    <row r="443">
      <c r="A443" s="4"/>
      <c r="B443" s="4"/>
      <c r="C443" s="4"/>
      <c r="D443" s="4"/>
      <c r="E443" s="4"/>
      <c r="F443" s="4"/>
      <c r="G443" s="4"/>
      <c r="H443" s="4"/>
      <c r="I443" s="4"/>
      <c r="J443" s="4"/>
      <c r="K443" s="4"/>
      <c r="L443" s="4"/>
      <c r="M443" s="4"/>
      <c r="N443" s="4"/>
      <c r="O443" s="4"/>
      <c r="P443" s="4"/>
    </row>
    <row r="444">
      <c r="A444" s="4"/>
      <c r="B444" s="4"/>
      <c r="C444" s="4"/>
      <c r="D444" s="4"/>
      <c r="E444" s="4"/>
      <c r="F444" s="4"/>
      <c r="G444" s="4"/>
      <c r="H444" s="4"/>
      <c r="I444" s="4"/>
      <c r="J444" s="4"/>
      <c r="K444" s="4"/>
      <c r="L444" s="4"/>
      <c r="M444" s="4"/>
      <c r="N444" s="4"/>
      <c r="O444" s="4"/>
      <c r="P444" s="4"/>
    </row>
    <row r="445">
      <c r="A445" s="4"/>
      <c r="B445" s="4"/>
      <c r="C445" s="4"/>
      <c r="D445" s="4"/>
      <c r="E445" s="4"/>
      <c r="F445" s="4"/>
      <c r="G445" s="4"/>
      <c r="H445" s="4"/>
      <c r="I445" s="4"/>
      <c r="J445" s="4"/>
      <c r="K445" s="4"/>
      <c r="L445" s="4"/>
      <c r="M445" s="4"/>
      <c r="N445" s="4"/>
      <c r="O445" s="4"/>
      <c r="P445" s="4"/>
    </row>
    <row r="446">
      <c r="A446" s="4"/>
      <c r="B446" s="4"/>
      <c r="C446" s="4"/>
      <c r="D446" s="4"/>
      <c r="E446" s="4"/>
      <c r="F446" s="4"/>
      <c r="G446" s="4"/>
      <c r="H446" s="4"/>
      <c r="I446" s="4"/>
      <c r="J446" s="4"/>
      <c r="K446" s="4"/>
      <c r="L446" s="4"/>
      <c r="M446" s="4"/>
      <c r="N446" s="4"/>
      <c r="O446" s="4"/>
      <c r="P446" s="4"/>
    </row>
    <row r="447">
      <c r="A447" s="4"/>
      <c r="B447" s="4"/>
      <c r="C447" s="4"/>
      <c r="D447" s="4"/>
      <c r="E447" s="4"/>
      <c r="F447" s="4"/>
      <c r="G447" s="4"/>
      <c r="H447" s="4"/>
      <c r="I447" s="4"/>
      <c r="J447" s="4"/>
      <c r="K447" s="4"/>
      <c r="L447" s="4"/>
      <c r="M447" s="4"/>
      <c r="N447" s="4"/>
      <c r="O447" s="4"/>
      <c r="P447" s="4"/>
    </row>
    <row r="448">
      <c r="A448" s="4"/>
      <c r="B448" s="4"/>
      <c r="C448" s="4"/>
      <c r="D448" s="4"/>
      <c r="E448" s="4"/>
      <c r="F448" s="4"/>
      <c r="G448" s="4"/>
      <c r="H448" s="4"/>
      <c r="I448" s="4"/>
      <c r="J448" s="4"/>
      <c r="K448" s="4"/>
      <c r="L448" s="4"/>
      <c r="M448" s="4"/>
      <c r="N448" s="4"/>
      <c r="O448" s="4"/>
      <c r="P448" s="4"/>
    </row>
    <row r="449">
      <c r="A449" s="4"/>
      <c r="B449" s="4"/>
      <c r="C449" s="4"/>
      <c r="D449" s="4"/>
      <c r="E449" s="4"/>
      <c r="F449" s="4"/>
      <c r="G449" s="4"/>
      <c r="H449" s="4"/>
      <c r="I449" s="4"/>
      <c r="J449" s="4"/>
      <c r="K449" s="4"/>
      <c r="L449" s="4"/>
      <c r="M449" s="4"/>
      <c r="N449" s="4"/>
      <c r="O449" s="4"/>
      <c r="P449" s="4"/>
    </row>
    <row r="450">
      <c r="A450" s="4"/>
      <c r="B450" s="4"/>
      <c r="C450" s="4"/>
      <c r="D450" s="4"/>
      <c r="E450" s="4"/>
      <c r="F450" s="4"/>
      <c r="G450" s="4"/>
      <c r="H450" s="4"/>
      <c r="I450" s="4"/>
      <c r="J450" s="4"/>
      <c r="K450" s="4"/>
      <c r="L450" s="4"/>
      <c r="M450" s="4"/>
      <c r="N450" s="4"/>
      <c r="O450" s="4"/>
      <c r="P450" s="4"/>
    </row>
    <row r="451">
      <c r="A451" s="4"/>
      <c r="B451" s="4"/>
      <c r="C451" s="4"/>
      <c r="D451" s="4"/>
      <c r="E451" s="4"/>
      <c r="F451" s="4"/>
      <c r="G451" s="4"/>
      <c r="H451" s="4"/>
      <c r="I451" s="4"/>
      <c r="J451" s="4"/>
      <c r="K451" s="4"/>
      <c r="L451" s="4"/>
      <c r="M451" s="4"/>
      <c r="N451" s="4"/>
      <c r="O451" s="4"/>
      <c r="P451" s="4"/>
    </row>
    <row r="452">
      <c r="A452" s="4"/>
      <c r="B452" s="4"/>
      <c r="C452" s="4"/>
      <c r="D452" s="4"/>
      <c r="E452" s="4"/>
      <c r="F452" s="4"/>
      <c r="G452" s="4"/>
      <c r="H452" s="4"/>
      <c r="I452" s="4"/>
      <c r="J452" s="4"/>
      <c r="K452" s="4"/>
      <c r="L452" s="4"/>
      <c r="M452" s="4"/>
      <c r="N452" s="4"/>
      <c r="O452" s="4"/>
      <c r="P452" s="4"/>
    </row>
    <row r="453">
      <c r="A453" s="4"/>
      <c r="B453" s="4"/>
      <c r="C453" s="4"/>
      <c r="D453" s="4"/>
      <c r="E453" s="4"/>
      <c r="F453" s="4"/>
      <c r="G453" s="4"/>
      <c r="H453" s="4"/>
      <c r="I453" s="4"/>
      <c r="J453" s="4"/>
      <c r="K453" s="4"/>
      <c r="L453" s="4"/>
      <c r="M453" s="4"/>
      <c r="N453" s="4"/>
      <c r="O453" s="4"/>
      <c r="P453" s="4"/>
    </row>
    <row r="454">
      <c r="A454" s="4"/>
      <c r="B454" s="4"/>
      <c r="C454" s="4"/>
      <c r="D454" s="4"/>
      <c r="E454" s="4"/>
      <c r="F454" s="4"/>
      <c r="G454" s="4"/>
      <c r="H454" s="4"/>
      <c r="I454" s="4"/>
      <c r="J454" s="4"/>
      <c r="K454" s="4"/>
      <c r="L454" s="4"/>
      <c r="M454" s="4"/>
      <c r="N454" s="4"/>
      <c r="O454" s="4"/>
      <c r="P454" s="4"/>
    </row>
    <row r="455">
      <c r="A455" s="4"/>
      <c r="B455" s="4"/>
      <c r="C455" s="4"/>
      <c r="D455" s="4"/>
      <c r="E455" s="4"/>
      <c r="F455" s="4"/>
      <c r="G455" s="4"/>
      <c r="H455" s="4"/>
      <c r="I455" s="4"/>
      <c r="J455" s="4"/>
      <c r="K455" s="4"/>
      <c r="L455" s="4"/>
      <c r="M455" s="4"/>
      <c r="N455" s="4"/>
      <c r="O455" s="4"/>
      <c r="P455" s="4"/>
    </row>
    <row r="456">
      <c r="A456" s="4"/>
      <c r="B456" s="4"/>
      <c r="C456" s="4"/>
      <c r="D456" s="4"/>
      <c r="E456" s="4"/>
      <c r="F456" s="4"/>
      <c r="G456" s="4"/>
      <c r="H456" s="4"/>
      <c r="I456" s="4"/>
      <c r="J456" s="4"/>
      <c r="K456" s="4"/>
      <c r="L456" s="4"/>
      <c r="M456" s="4"/>
      <c r="N456" s="4"/>
      <c r="O456" s="4"/>
      <c r="P456" s="4"/>
    </row>
    <row r="457">
      <c r="A457" s="4"/>
      <c r="B457" s="4"/>
      <c r="C457" s="4"/>
      <c r="D457" s="4"/>
      <c r="E457" s="4"/>
      <c r="F457" s="4"/>
      <c r="G457" s="4"/>
      <c r="H457" s="4"/>
      <c r="I457" s="4"/>
      <c r="J457" s="4"/>
      <c r="K457" s="4"/>
      <c r="L457" s="4"/>
      <c r="M457" s="4"/>
      <c r="N457" s="4"/>
      <c r="O457" s="4"/>
      <c r="P457" s="4"/>
    </row>
    <row r="458">
      <c r="A458" s="4"/>
      <c r="B458" s="4"/>
      <c r="C458" s="4"/>
      <c r="D458" s="4"/>
      <c r="E458" s="4"/>
      <c r="F458" s="4"/>
      <c r="G458" s="4"/>
      <c r="H458" s="4"/>
      <c r="I458" s="4"/>
      <c r="J458" s="4"/>
      <c r="K458" s="4"/>
      <c r="L458" s="4"/>
      <c r="M458" s="4"/>
      <c r="N458" s="4"/>
      <c r="O458" s="4"/>
      <c r="P458" s="4"/>
    </row>
    <row r="459">
      <c r="A459" s="4"/>
      <c r="B459" s="4"/>
      <c r="C459" s="4"/>
      <c r="D459" s="4"/>
      <c r="E459" s="4"/>
      <c r="F459" s="4"/>
      <c r="G459" s="4"/>
      <c r="H459" s="4"/>
      <c r="I459" s="4"/>
      <c r="J459" s="4"/>
      <c r="K459" s="4"/>
      <c r="L459" s="4"/>
      <c r="M459" s="4"/>
      <c r="N459" s="4"/>
      <c r="O459" s="4"/>
      <c r="P459" s="4"/>
    </row>
    <row r="460">
      <c r="A460" s="4"/>
      <c r="B460" s="4"/>
      <c r="C460" s="4"/>
      <c r="D460" s="4"/>
      <c r="E460" s="4"/>
      <c r="F460" s="4"/>
      <c r="G460" s="4"/>
      <c r="H460" s="4"/>
      <c r="I460" s="4"/>
      <c r="J460" s="4"/>
      <c r="K460" s="4"/>
      <c r="L460" s="4"/>
      <c r="M460" s="4"/>
      <c r="N460" s="4"/>
      <c r="O460" s="4"/>
      <c r="P460" s="4"/>
    </row>
    <row r="461">
      <c r="A461" s="4"/>
      <c r="B461" s="4"/>
      <c r="C461" s="4"/>
      <c r="D461" s="4"/>
      <c r="E461" s="4"/>
      <c r="F461" s="4"/>
      <c r="G461" s="4"/>
      <c r="H461" s="4"/>
      <c r="I461" s="4"/>
      <c r="J461" s="4"/>
      <c r="K461" s="4"/>
      <c r="L461" s="4"/>
      <c r="M461" s="4"/>
      <c r="N461" s="4"/>
      <c r="O461" s="4"/>
      <c r="P461" s="4"/>
    </row>
    <row r="462">
      <c r="A462" s="4"/>
      <c r="B462" s="4"/>
      <c r="C462" s="4"/>
      <c r="D462" s="4"/>
      <c r="E462" s="4"/>
      <c r="F462" s="4"/>
      <c r="G462" s="4"/>
      <c r="H462" s="4"/>
      <c r="I462" s="4"/>
      <c r="J462" s="4"/>
      <c r="K462" s="4"/>
      <c r="L462" s="4"/>
      <c r="M462" s="4"/>
      <c r="N462" s="4"/>
      <c r="O462" s="4"/>
      <c r="P462" s="4"/>
    </row>
    <row r="463">
      <c r="A463" s="4"/>
      <c r="B463" s="4"/>
      <c r="C463" s="4"/>
      <c r="D463" s="4"/>
      <c r="E463" s="4"/>
      <c r="F463" s="4"/>
      <c r="G463" s="4"/>
      <c r="H463" s="4"/>
      <c r="I463" s="4"/>
      <c r="J463" s="4"/>
      <c r="K463" s="4"/>
      <c r="L463" s="4"/>
      <c r="M463" s="4"/>
      <c r="N463" s="4"/>
      <c r="O463" s="4"/>
      <c r="P463" s="4"/>
    </row>
    <row r="464">
      <c r="A464" s="4"/>
      <c r="B464" s="4"/>
      <c r="C464" s="4"/>
      <c r="D464" s="4"/>
      <c r="E464" s="4"/>
      <c r="F464" s="4"/>
      <c r="G464" s="4"/>
      <c r="H464" s="4"/>
      <c r="I464" s="4"/>
      <c r="J464" s="4"/>
      <c r="K464" s="4"/>
      <c r="L464" s="4"/>
      <c r="M464" s="4"/>
      <c r="N464" s="4"/>
      <c r="O464" s="4"/>
      <c r="P464" s="4"/>
    </row>
    <row r="465">
      <c r="A465" s="4"/>
      <c r="B465" s="4"/>
      <c r="C465" s="4"/>
      <c r="D465" s="4"/>
      <c r="E465" s="4"/>
      <c r="F465" s="4"/>
      <c r="G465" s="4"/>
      <c r="H465" s="4"/>
      <c r="I465" s="4"/>
      <c r="J465" s="4"/>
      <c r="K465" s="4"/>
      <c r="L465" s="4"/>
      <c r="M465" s="4"/>
      <c r="N465" s="4"/>
      <c r="O465" s="4"/>
      <c r="P465" s="4"/>
    </row>
    <row r="466">
      <c r="A466" s="4"/>
      <c r="B466" s="4"/>
      <c r="C466" s="4"/>
      <c r="D466" s="4"/>
      <c r="E466" s="4"/>
      <c r="F466" s="4"/>
      <c r="G466" s="4"/>
      <c r="H466" s="4"/>
      <c r="I466" s="4"/>
      <c r="J466" s="4"/>
      <c r="K466" s="4"/>
      <c r="L466" s="4"/>
      <c r="M466" s="4"/>
      <c r="N466" s="4"/>
      <c r="O466" s="4"/>
      <c r="P466" s="4"/>
    </row>
    <row r="467">
      <c r="A467" s="4"/>
      <c r="B467" s="4"/>
      <c r="C467" s="4"/>
      <c r="D467" s="4"/>
      <c r="E467" s="4"/>
      <c r="F467" s="4"/>
      <c r="G467" s="4"/>
      <c r="H467" s="4"/>
      <c r="I467" s="4"/>
      <c r="J467" s="4"/>
      <c r="K467" s="4"/>
      <c r="L467" s="4"/>
      <c r="M467" s="4"/>
      <c r="N467" s="4"/>
      <c r="O467" s="4"/>
      <c r="P467" s="4"/>
    </row>
    <row r="468">
      <c r="A468" s="4"/>
      <c r="B468" s="4"/>
      <c r="C468" s="4"/>
      <c r="D468" s="4"/>
      <c r="E468" s="4"/>
      <c r="F468" s="4"/>
      <c r="G468" s="4"/>
      <c r="H468" s="4"/>
      <c r="I468" s="4"/>
      <c r="J468" s="4"/>
      <c r="K468" s="4"/>
      <c r="L468" s="4"/>
      <c r="M468" s="4"/>
      <c r="N468" s="4"/>
      <c r="O468" s="4"/>
      <c r="P468" s="4"/>
    </row>
    <row r="469">
      <c r="A469" s="4"/>
      <c r="B469" s="4"/>
      <c r="C469" s="4"/>
      <c r="D469" s="4"/>
      <c r="E469" s="4"/>
      <c r="F469" s="4"/>
      <c r="G469" s="4"/>
      <c r="H469" s="4"/>
      <c r="I469" s="4"/>
      <c r="J469" s="4"/>
      <c r="K469" s="4"/>
      <c r="L469" s="4"/>
      <c r="M469" s="4"/>
      <c r="N469" s="4"/>
      <c r="O469" s="4"/>
      <c r="P469" s="4"/>
    </row>
    <row r="470">
      <c r="A470" s="4"/>
      <c r="B470" s="4"/>
      <c r="C470" s="4"/>
      <c r="D470" s="4"/>
      <c r="E470" s="4"/>
      <c r="F470" s="4"/>
      <c r="G470" s="4"/>
      <c r="H470" s="4"/>
      <c r="I470" s="4"/>
      <c r="J470" s="4"/>
      <c r="K470" s="4"/>
      <c r="L470" s="4"/>
      <c r="M470" s="4"/>
      <c r="N470" s="4"/>
      <c r="O470" s="4"/>
      <c r="P470" s="4"/>
    </row>
    <row r="471">
      <c r="A471" s="4"/>
      <c r="B471" s="4"/>
      <c r="C471" s="4"/>
      <c r="D471" s="4"/>
      <c r="E471" s="4"/>
      <c r="F471" s="4"/>
      <c r="G471" s="4"/>
      <c r="H471" s="4"/>
      <c r="I471" s="4"/>
      <c r="J471" s="4"/>
      <c r="K471" s="4"/>
      <c r="L471" s="4"/>
      <c r="M471" s="4"/>
      <c r="N471" s="4"/>
      <c r="O471" s="4"/>
      <c r="P471" s="4"/>
    </row>
    <row r="472">
      <c r="A472" s="4"/>
      <c r="B472" s="4"/>
      <c r="C472" s="4"/>
      <c r="D472" s="4"/>
      <c r="E472" s="4"/>
      <c r="F472" s="4"/>
      <c r="G472" s="4"/>
      <c r="H472" s="4"/>
      <c r="I472" s="4"/>
      <c r="J472" s="4"/>
      <c r="K472" s="4"/>
      <c r="L472" s="4"/>
      <c r="M472" s="4"/>
      <c r="N472" s="4"/>
      <c r="O472" s="4"/>
      <c r="P472" s="4"/>
    </row>
    <row r="473">
      <c r="A473" s="4"/>
      <c r="B473" s="4"/>
      <c r="C473" s="4"/>
      <c r="D473" s="4"/>
      <c r="E473" s="4"/>
      <c r="F473" s="4"/>
      <c r="G473" s="4"/>
      <c r="H473" s="4"/>
      <c r="I473" s="4"/>
      <c r="J473" s="4"/>
      <c r="K473" s="4"/>
      <c r="L473" s="4"/>
      <c r="M473" s="4"/>
      <c r="N473" s="4"/>
      <c r="O473" s="4"/>
      <c r="P473" s="4"/>
    </row>
    <row r="474">
      <c r="A474" s="4"/>
      <c r="B474" s="4"/>
      <c r="C474" s="4"/>
      <c r="D474" s="4"/>
      <c r="E474" s="4"/>
      <c r="F474" s="4"/>
      <c r="G474" s="4"/>
      <c r="H474" s="4"/>
      <c r="I474" s="4"/>
      <c r="J474" s="4"/>
      <c r="K474" s="4"/>
      <c r="L474" s="4"/>
      <c r="M474" s="4"/>
      <c r="N474" s="4"/>
      <c r="O474" s="4"/>
      <c r="P474" s="4"/>
    </row>
    <row r="475">
      <c r="A475" s="4"/>
      <c r="B475" s="4"/>
      <c r="C475" s="4"/>
      <c r="D475" s="4"/>
      <c r="E475" s="4"/>
      <c r="F475" s="4"/>
      <c r="G475" s="4"/>
      <c r="H475" s="4"/>
      <c r="I475" s="4"/>
      <c r="J475" s="4"/>
      <c r="K475" s="4"/>
      <c r="L475" s="4"/>
      <c r="M475" s="4"/>
      <c r="N475" s="4"/>
      <c r="O475" s="4"/>
      <c r="P475" s="4"/>
    </row>
    <row r="476">
      <c r="A476" s="4"/>
      <c r="B476" s="4"/>
      <c r="C476" s="4"/>
      <c r="D476" s="4"/>
      <c r="E476" s="4"/>
      <c r="F476" s="4"/>
      <c r="G476" s="4"/>
      <c r="H476" s="4"/>
      <c r="I476" s="4"/>
      <c r="J476" s="4"/>
      <c r="K476" s="4"/>
      <c r="L476" s="4"/>
      <c r="M476" s="4"/>
      <c r="N476" s="4"/>
      <c r="O476" s="4"/>
      <c r="P476" s="4"/>
    </row>
    <row r="477">
      <c r="A477" s="4"/>
      <c r="B477" s="4"/>
      <c r="C477" s="4"/>
      <c r="D477" s="4"/>
      <c r="E477" s="4"/>
      <c r="F477" s="4"/>
      <c r="G477" s="4"/>
      <c r="H477" s="4"/>
      <c r="I477" s="4"/>
      <c r="J477" s="4"/>
      <c r="K477" s="4"/>
      <c r="L477" s="4"/>
      <c r="M477" s="4"/>
      <c r="N477" s="4"/>
      <c r="O477" s="4"/>
      <c r="P477" s="4"/>
    </row>
    <row r="478">
      <c r="A478" s="4"/>
      <c r="B478" s="4"/>
      <c r="C478" s="4"/>
      <c r="D478" s="4"/>
      <c r="E478" s="4"/>
      <c r="F478" s="4"/>
      <c r="G478" s="4"/>
      <c r="H478" s="4"/>
      <c r="I478" s="4"/>
      <c r="J478" s="4"/>
      <c r="K478" s="4"/>
      <c r="L478" s="4"/>
      <c r="M478" s="4"/>
      <c r="N478" s="4"/>
      <c r="O478" s="4"/>
      <c r="P478" s="4"/>
    </row>
    <row r="479">
      <c r="A479" s="4"/>
      <c r="B479" s="4"/>
      <c r="C479" s="4"/>
      <c r="D479" s="4"/>
      <c r="E479" s="4"/>
      <c r="F479" s="4"/>
      <c r="G479" s="4"/>
      <c r="H479" s="4"/>
      <c r="I479" s="4"/>
      <c r="J479" s="4"/>
      <c r="K479" s="4"/>
      <c r="L479" s="4"/>
      <c r="M479" s="4"/>
      <c r="N479" s="4"/>
      <c r="O479" s="4"/>
      <c r="P479" s="4"/>
    </row>
    <row r="480">
      <c r="A480" s="4"/>
      <c r="B480" s="4"/>
      <c r="C480" s="4"/>
      <c r="D480" s="4"/>
      <c r="E480" s="4"/>
      <c r="F480" s="4"/>
      <c r="G480" s="4"/>
      <c r="H480" s="4"/>
      <c r="I480" s="4"/>
      <c r="J480" s="4"/>
      <c r="K480" s="4"/>
      <c r="L480" s="4"/>
      <c r="M480" s="4"/>
      <c r="N480" s="4"/>
      <c r="O480" s="4"/>
      <c r="P480" s="4"/>
    </row>
    <row r="481">
      <c r="A481" s="4"/>
      <c r="B481" s="4"/>
      <c r="C481" s="4"/>
      <c r="D481" s="4"/>
      <c r="E481" s="4"/>
      <c r="F481" s="4"/>
      <c r="G481" s="4"/>
      <c r="H481" s="4"/>
      <c r="I481" s="4"/>
      <c r="J481" s="4"/>
      <c r="K481" s="4"/>
      <c r="L481" s="4"/>
      <c r="M481" s="4"/>
      <c r="N481" s="4"/>
      <c r="O481" s="4"/>
      <c r="P481" s="4"/>
    </row>
    <row r="482">
      <c r="A482" s="4"/>
      <c r="B482" s="4"/>
      <c r="C482" s="4"/>
      <c r="D482" s="4"/>
      <c r="E482" s="4"/>
      <c r="F482" s="4"/>
      <c r="G482" s="4"/>
      <c r="H482" s="4"/>
      <c r="I482" s="4"/>
      <c r="J482" s="4"/>
      <c r="K482" s="4"/>
      <c r="L482" s="4"/>
      <c r="M482" s="4"/>
      <c r="N482" s="4"/>
      <c r="O482" s="4"/>
      <c r="P482" s="4"/>
    </row>
    <row r="483">
      <c r="A483" s="4"/>
      <c r="B483" s="4"/>
      <c r="C483" s="4"/>
      <c r="D483" s="4"/>
      <c r="E483" s="4"/>
      <c r="F483" s="4"/>
      <c r="G483" s="4"/>
      <c r="H483" s="4"/>
      <c r="I483" s="4"/>
      <c r="J483" s="4"/>
      <c r="K483" s="4"/>
      <c r="L483" s="4"/>
      <c r="M483" s="4"/>
      <c r="N483" s="4"/>
      <c r="O483" s="4"/>
      <c r="P483" s="4"/>
    </row>
    <row r="484">
      <c r="A484" s="4"/>
      <c r="B484" s="4"/>
      <c r="C484" s="4"/>
      <c r="D484" s="4"/>
      <c r="E484" s="4"/>
      <c r="F484" s="4"/>
      <c r="G484" s="4"/>
      <c r="H484" s="4"/>
      <c r="I484" s="4"/>
      <c r="J484" s="4"/>
      <c r="K484" s="4"/>
      <c r="L484" s="4"/>
      <c r="M484" s="4"/>
      <c r="N484" s="4"/>
      <c r="O484" s="4"/>
      <c r="P484" s="4"/>
    </row>
    <row r="485">
      <c r="A485" s="4"/>
      <c r="B485" s="4"/>
      <c r="C485" s="4"/>
      <c r="D485" s="4"/>
      <c r="E485" s="4"/>
      <c r="F485" s="4"/>
      <c r="G485" s="4"/>
      <c r="H485" s="4"/>
      <c r="I485" s="4"/>
      <c r="J485" s="4"/>
      <c r="K485" s="4"/>
      <c r="L485" s="4"/>
      <c r="M485" s="4"/>
      <c r="N485" s="4"/>
      <c r="O485" s="4"/>
      <c r="P485" s="4"/>
    </row>
    <row r="486">
      <c r="A486" s="4"/>
      <c r="B486" s="4"/>
      <c r="C486" s="4"/>
      <c r="D486" s="4"/>
      <c r="E486" s="4"/>
      <c r="F486" s="4"/>
      <c r="G486" s="4"/>
      <c r="H486" s="4"/>
      <c r="I486" s="4"/>
      <c r="J486" s="4"/>
      <c r="K486" s="4"/>
      <c r="L486" s="4"/>
      <c r="M486" s="4"/>
      <c r="N486" s="4"/>
      <c r="O486" s="4"/>
      <c r="P486" s="4"/>
    </row>
    <row r="487">
      <c r="A487" s="4"/>
      <c r="B487" s="4"/>
      <c r="C487" s="4"/>
      <c r="D487" s="4"/>
      <c r="E487" s="4"/>
      <c r="F487" s="4"/>
      <c r="G487" s="4"/>
      <c r="H487" s="4"/>
      <c r="I487" s="4"/>
      <c r="J487" s="4"/>
      <c r="K487" s="4"/>
      <c r="L487" s="4"/>
      <c r="M487" s="4"/>
      <c r="N487" s="4"/>
      <c r="O487" s="4"/>
      <c r="P487" s="4"/>
    </row>
    <row r="488">
      <c r="A488" s="4"/>
      <c r="B488" s="4"/>
      <c r="C488" s="4"/>
      <c r="D488" s="4"/>
      <c r="E488" s="4"/>
      <c r="F488" s="4"/>
      <c r="G488" s="4"/>
      <c r="H488" s="4"/>
      <c r="I488" s="4"/>
      <c r="J488" s="4"/>
      <c r="K488" s="4"/>
      <c r="L488" s="4"/>
      <c r="M488" s="4"/>
      <c r="N488" s="4"/>
      <c r="O488" s="4"/>
      <c r="P488" s="4"/>
    </row>
    <row r="489">
      <c r="A489" s="4"/>
      <c r="B489" s="4"/>
      <c r="C489" s="4"/>
      <c r="D489" s="4"/>
      <c r="E489" s="4"/>
      <c r="F489" s="4"/>
      <c r="G489" s="4"/>
      <c r="H489" s="4"/>
      <c r="I489" s="4"/>
      <c r="J489" s="4"/>
      <c r="K489" s="4"/>
      <c r="L489" s="4"/>
      <c r="M489" s="4"/>
      <c r="N489" s="4"/>
      <c r="O489" s="4"/>
      <c r="P489" s="4"/>
    </row>
    <row r="490">
      <c r="A490" s="4"/>
      <c r="B490" s="4"/>
      <c r="C490" s="4"/>
      <c r="D490" s="4"/>
      <c r="E490" s="4"/>
      <c r="F490" s="4"/>
      <c r="G490" s="4"/>
      <c r="H490" s="4"/>
      <c r="I490" s="4"/>
      <c r="J490" s="4"/>
      <c r="K490" s="4"/>
      <c r="L490" s="4"/>
      <c r="M490" s="4"/>
      <c r="N490" s="4"/>
      <c r="O490" s="4"/>
      <c r="P490" s="4"/>
    </row>
    <row r="491">
      <c r="A491" s="4"/>
      <c r="B491" s="4"/>
      <c r="C491" s="4"/>
      <c r="D491" s="4"/>
      <c r="E491" s="4"/>
      <c r="F491" s="4"/>
      <c r="G491" s="4"/>
      <c r="H491" s="4"/>
      <c r="I491" s="4"/>
      <c r="J491" s="4"/>
      <c r="K491" s="4"/>
      <c r="L491" s="4"/>
      <c r="M491" s="4"/>
      <c r="N491" s="4"/>
      <c r="O491" s="4"/>
      <c r="P491" s="4"/>
    </row>
    <row r="492">
      <c r="A492" s="4"/>
      <c r="B492" s="4"/>
      <c r="C492" s="4"/>
      <c r="D492" s="4"/>
      <c r="E492" s="4"/>
      <c r="F492" s="4"/>
      <c r="G492" s="4"/>
      <c r="H492" s="4"/>
      <c r="I492" s="4"/>
      <c r="J492" s="4"/>
      <c r="K492" s="4"/>
      <c r="L492" s="4"/>
      <c r="M492" s="4"/>
      <c r="N492" s="4"/>
      <c r="O492" s="4"/>
      <c r="P492" s="4"/>
    </row>
    <row r="493">
      <c r="A493" s="4"/>
      <c r="B493" s="4"/>
      <c r="C493" s="4"/>
      <c r="D493" s="4"/>
      <c r="E493" s="4"/>
      <c r="F493" s="4"/>
      <c r="G493" s="4"/>
      <c r="H493" s="4"/>
      <c r="I493" s="4"/>
      <c r="J493" s="4"/>
      <c r="K493" s="4"/>
      <c r="L493" s="4"/>
      <c r="M493" s="4"/>
      <c r="N493" s="4"/>
      <c r="O493" s="4"/>
      <c r="P493" s="4"/>
    </row>
    <row r="494">
      <c r="A494" s="4"/>
      <c r="B494" s="4"/>
      <c r="C494" s="4"/>
      <c r="D494" s="4"/>
      <c r="E494" s="4"/>
      <c r="F494" s="4"/>
      <c r="G494" s="4"/>
      <c r="H494" s="4"/>
      <c r="I494" s="4"/>
      <c r="J494" s="4"/>
      <c r="K494" s="4"/>
      <c r="L494" s="4"/>
      <c r="M494" s="4"/>
      <c r="N494" s="4"/>
      <c r="O494" s="4"/>
      <c r="P494" s="4"/>
    </row>
    <row r="495">
      <c r="A495" s="4"/>
      <c r="B495" s="4"/>
      <c r="C495" s="4"/>
      <c r="D495" s="4"/>
      <c r="E495" s="4"/>
      <c r="F495" s="4"/>
      <c r="G495" s="4"/>
      <c r="H495" s="4"/>
      <c r="I495" s="4"/>
      <c r="J495" s="4"/>
      <c r="K495" s="4"/>
      <c r="L495" s="4"/>
      <c r="M495" s="4"/>
      <c r="N495" s="4"/>
      <c r="O495" s="4"/>
      <c r="P495" s="4"/>
    </row>
    <row r="496">
      <c r="A496" s="4"/>
      <c r="B496" s="4"/>
      <c r="C496" s="4"/>
      <c r="D496" s="4"/>
      <c r="E496" s="4"/>
      <c r="F496" s="4"/>
      <c r="G496" s="4"/>
      <c r="H496" s="4"/>
      <c r="I496" s="4"/>
      <c r="J496" s="4"/>
      <c r="K496" s="4"/>
      <c r="L496" s="4"/>
      <c r="M496" s="4"/>
      <c r="N496" s="4"/>
      <c r="O496" s="4"/>
      <c r="P496" s="4"/>
    </row>
    <row r="497">
      <c r="A497" s="4"/>
      <c r="B497" s="4"/>
      <c r="C497" s="4"/>
      <c r="D497" s="4"/>
      <c r="E497" s="4"/>
      <c r="F497" s="4"/>
      <c r="G497" s="4"/>
      <c r="H497" s="4"/>
      <c r="I497" s="4"/>
      <c r="J497" s="4"/>
      <c r="K497" s="4"/>
      <c r="L497" s="4"/>
      <c r="M497" s="4"/>
      <c r="N497" s="4"/>
      <c r="O497" s="4"/>
      <c r="P497" s="4"/>
    </row>
    <row r="498">
      <c r="A498" s="4"/>
      <c r="B498" s="4"/>
      <c r="C498" s="4"/>
      <c r="D498" s="4"/>
      <c r="E498" s="4"/>
      <c r="F498" s="4"/>
      <c r="G498" s="4"/>
      <c r="H498" s="4"/>
      <c r="I498" s="4"/>
      <c r="J498" s="4"/>
      <c r="K498" s="4"/>
      <c r="L498" s="4"/>
      <c r="M498" s="4"/>
      <c r="N498" s="4"/>
      <c r="O498" s="4"/>
      <c r="P498" s="4"/>
    </row>
    <row r="499">
      <c r="A499" s="4"/>
      <c r="B499" s="4"/>
      <c r="C499" s="4"/>
      <c r="D499" s="4"/>
      <c r="E499" s="4"/>
      <c r="F499" s="4"/>
      <c r="G499" s="4"/>
      <c r="H499" s="4"/>
      <c r="I499" s="4"/>
      <c r="J499" s="4"/>
      <c r="K499" s="4"/>
      <c r="L499" s="4"/>
      <c r="M499" s="4"/>
      <c r="N499" s="4"/>
      <c r="O499" s="4"/>
      <c r="P499" s="4"/>
    </row>
    <row r="500">
      <c r="A500" s="4"/>
      <c r="B500" s="4"/>
      <c r="C500" s="4"/>
      <c r="D500" s="4"/>
      <c r="E500" s="4"/>
      <c r="F500" s="4"/>
      <c r="G500" s="4"/>
      <c r="H500" s="4"/>
      <c r="I500" s="4"/>
      <c r="J500" s="4"/>
      <c r="K500" s="4"/>
      <c r="L500" s="4"/>
      <c r="M500" s="4"/>
      <c r="N500" s="4"/>
      <c r="O500" s="4"/>
      <c r="P500" s="4"/>
    </row>
    <row r="501">
      <c r="A501" s="4"/>
      <c r="B501" s="4"/>
      <c r="C501" s="4"/>
      <c r="D501" s="4"/>
      <c r="E501" s="4"/>
      <c r="F501" s="4"/>
      <c r="G501" s="4"/>
      <c r="H501" s="4"/>
      <c r="I501" s="4"/>
      <c r="J501" s="4"/>
      <c r="K501" s="4"/>
      <c r="L501" s="4"/>
      <c r="M501" s="4"/>
      <c r="N501" s="4"/>
      <c r="O501" s="4"/>
      <c r="P501" s="4"/>
    </row>
    <row r="502">
      <c r="A502" s="4"/>
      <c r="B502" s="4"/>
      <c r="C502" s="4"/>
      <c r="D502" s="4"/>
      <c r="E502" s="4"/>
      <c r="F502" s="4"/>
      <c r="G502" s="4"/>
      <c r="H502" s="4"/>
      <c r="I502" s="4"/>
      <c r="J502" s="4"/>
      <c r="K502" s="4"/>
      <c r="L502" s="4"/>
      <c r="M502" s="4"/>
      <c r="N502" s="4"/>
      <c r="O502" s="4"/>
      <c r="P502" s="4"/>
    </row>
    <row r="503">
      <c r="A503" s="4"/>
      <c r="B503" s="4"/>
      <c r="C503" s="4"/>
      <c r="D503" s="4"/>
      <c r="E503" s="4"/>
      <c r="F503" s="4"/>
      <c r="G503" s="4"/>
      <c r="H503" s="4"/>
      <c r="I503" s="4"/>
      <c r="J503" s="4"/>
      <c r="K503" s="4"/>
      <c r="L503" s="4"/>
      <c r="M503" s="4"/>
      <c r="N503" s="4"/>
      <c r="O503" s="4"/>
      <c r="P503" s="4"/>
    </row>
    <row r="504">
      <c r="A504" s="4"/>
      <c r="B504" s="4"/>
      <c r="C504" s="4"/>
      <c r="D504" s="4"/>
      <c r="E504" s="4"/>
      <c r="F504" s="4"/>
      <c r="G504" s="4"/>
      <c r="H504" s="4"/>
      <c r="I504" s="4"/>
      <c r="J504" s="4"/>
      <c r="K504" s="4"/>
      <c r="L504" s="4"/>
      <c r="M504" s="4"/>
      <c r="N504" s="4"/>
      <c r="O504" s="4"/>
      <c r="P504" s="4"/>
    </row>
    <row r="505">
      <c r="A505" s="4"/>
      <c r="B505" s="4"/>
      <c r="C505" s="4"/>
      <c r="D505" s="4"/>
      <c r="E505" s="4"/>
      <c r="F505" s="4"/>
      <c r="G505" s="4"/>
      <c r="H505" s="4"/>
      <c r="I505" s="4"/>
      <c r="J505" s="4"/>
      <c r="K505" s="4"/>
      <c r="L505" s="4"/>
      <c r="M505" s="4"/>
      <c r="N505" s="4"/>
      <c r="O505" s="4"/>
      <c r="P505" s="4"/>
    </row>
    <row r="506">
      <c r="A506" s="4"/>
      <c r="B506" s="4"/>
      <c r="C506" s="4"/>
      <c r="D506" s="4"/>
      <c r="E506" s="4"/>
      <c r="F506" s="4"/>
      <c r="G506" s="4"/>
      <c r="H506" s="4"/>
      <c r="I506" s="4"/>
      <c r="J506" s="4"/>
      <c r="K506" s="4"/>
      <c r="L506" s="4"/>
      <c r="M506" s="4"/>
      <c r="N506" s="4"/>
      <c r="O506" s="4"/>
      <c r="P506" s="4"/>
    </row>
    <row r="507">
      <c r="A507" s="4"/>
      <c r="B507" s="4"/>
      <c r="C507" s="4"/>
      <c r="D507" s="4"/>
      <c r="E507" s="4"/>
      <c r="F507" s="4"/>
      <c r="G507" s="4"/>
      <c r="H507" s="4"/>
      <c r="I507" s="4"/>
      <c r="J507" s="4"/>
      <c r="K507" s="4"/>
      <c r="L507" s="4"/>
      <c r="M507" s="4"/>
      <c r="N507" s="4"/>
      <c r="O507" s="4"/>
      <c r="P507" s="4"/>
    </row>
    <row r="508">
      <c r="A508" s="4"/>
      <c r="B508" s="4"/>
      <c r="C508" s="4"/>
      <c r="D508" s="4"/>
      <c r="E508" s="4"/>
      <c r="F508" s="4"/>
      <c r="G508" s="4"/>
      <c r="H508" s="4"/>
      <c r="I508" s="4"/>
      <c r="J508" s="4"/>
      <c r="K508" s="4"/>
      <c r="L508" s="4"/>
      <c r="M508" s="4"/>
      <c r="N508" s="4"/>
      <c r="O508" s="4"/>
      <c r="P508" s="4"/>
    </row>
    <row r="509">
      <c r="A509" s="4"/>
      <c r="B509" s="4"/>
      <c r="C509" s="4"/>
      <c r="D509" s="4"/>
      <c r="E509" s="4"/>
      <c r="F509" s="4"/>
      <c r="G509" s="4"/>
      <c r="H509" s="4"/>
      <c r="I509" s="4"/>
      <c r="J509" s="4"/>
      <c r="K509" s="4"/>
      <c r="L509" s="4"/>
      <c r="M509" s="4"/>
      <c r="N509" s="4"/>
      <c r="O509" s="4"/>
      <c r="P509" s="4"/>
    </row>
    <row r="510">
      <c r="A510" s="4"/>
      <c r="B510" s="4"/>
      <c r="C510" s="4"/>
      <c r="D510" s="4"/>
      <c r="E510" s="4"/>
      <c r="F510" s="4"/>
      <c r="G510" s="4"/>
      <c r="H510" s="4"/>
      <c r="I510" s="4"/>
      <c r="J510" s="4"/>
      <c r="K510" s="4"/>
      <c r="L510" s="4"/>
      <c r="M510" s="4"/>
      <c r="N510" s="4"/>
      <c r="O510" s="4"/>
      <c r="P510" s="4"/>
    </row>
    <row r="511">
      <c r="A511" s="4"/>
      <c r="B511" s="4"/>
      <c r="C511" s="4"/>
      <c r="D511" s="4"/>
      <c r="E511" s="4"/>
      <c r="F511" s="4"/>
      <c r="G511" s="4"/>
      <c r="H511" s="4"/>
      <c r="I511" s="4"/>
      <c r="J511" s="4"/>
      <c r="K511" s="4"/>
      <c r="L511" s="4"/>
      <c r="M511" s="4"/>
      <c r="N511" s="4"/>
      <c r="O511" s="4"/>
      <c r="P511" s="4"/>
    </row>
    <row r="512">
      <c r="A512" s="4"/>
      <c r="B512" s="4"/>
      <c r="C512" s="4"/>
      <c r="D512" s="4"/>
      <c r="E512" s="4"/>
      <c r="F512" s="4"/>
      <c r="G512" s="4"/>
      <c r="H512" s="4"/>
      <c r="I512" s="4"/>
      <c r="J512" s="4"/>
      <c r="K512" s="4"/>
      <c r="L512" s="4"/>
      <c r="M512" s="4"/>
      <c r="N512" s="4"/>
      <c r="O512" s="4"/>
      <c r="P512" s="4"/>
    </row>
    <row r="513">
      <c r="A513" s="4"/>
      <c r="B513" s="4"/>
      <c r="C513" s="4"/>
      <c r="D513" s="4"/>
      <c r="E513" s="4"/>
      <c r="F513" s="4"/>
      <c r="G513" s="4"/>
      <c r="H513" s="4"/>
      <c r="I513" s="4"/>
      <c r="J513" s="4"/>
      <c r="K513" s="4"/>
      <c r="L513" s="4"/>
      <c r="M513" s="4"/>
      <c r="N513" s="4"/>
      <c r="O513" s="4"/>
      <c r="P513" s="4"/>
    </row>
    <row r="514">
      <c r="A514" s="4"/>
      <c r="B514" s="4"/>
      <c r="C514" s="4"/>
      <c r="D514" s="4"/>
      <c r="E514" s="4"/>
      <c r="F514" s="4"/>
      <c r="G514" s="4"/>
      <c r="H514" s="4"/>
      <c r="I514" s="4"/>
      <c r="J514" s="4"/>
      <c r="K514" s="4"/>
      <c r="L514" s="4"/>
      <c r="M514" s="4"/>
      <c r="N514" s="4"/>
      <c r="O514" s="4"/>
      <c r="P514" s="4"/>
    </row>
    <row r="515">
      <c r="A515" s="4"/>
      <c r="B515" s="4"/>
      <c r="C515" s="4"/>
      <c r="D515" s="4"/>
      <c r="E515" s="4"/>
      <c r="F515" s="4"/>
      <c r="G515" s="4"/>
      <c r="H515" s="4"/>
      <c r="I515" s="4"/>
      <c r="J515" s="4"/>
      <c r="K515" s="4"/>
      <c r="L515" s="4"/>
      <c r="M515" s="4"/>
      <c r="N515" s="4"/>
      <c r="O515" s="4"/>
      <c r="P515" s="4"/>
    </row>
    <row r="516">
      <c r="A516" s="4"/>
      <c r="B516" s="4"/>
      <c r="C516" s="4"/>
      <c r="D516" s="4"/>
      <c r="E516" s="4"/>
      <c r="F516" s="4"/>
      <c r="G516" s="4"/>
      <c r="H516" s="4"/>
      <c r="I516" s="4"/>
      <c r="J516" s="4"/>
      <c r="K516" s="4"/>
      <c r="L516" s="4"/>
      <c r="M516" s="4"/>
      <c r="N516" s="4"/>
      <c r="O516" s="4"/>
      <c r="P516" s="4"/>
    </row>
    <row r="517">
      <c r="A517" s="4"/>
      <c r="B517" s="4"/>
      <c r="C517" s="4"/>
      <c r="D517" s="4"/>
      <c r="E517" s="4"/>
      <c r="F517" s="4"/>
      <c r="G517" s="4"/>
      <c r="H517" s="4"/>
      <c r="I517" s="4"/>
      <c r="J517" s="4"/>
      <c r="K517" s="4"/>
      <c r="L517" s="4"/>
      <c r="M517" s="4"/>
      <c r="N517" s="4"/>
      <c r="O517" s="4"/>
      <c r="P517" s="4"/>
    </row>
    <row r="518">
      <c r="A518" s="4"/>
      <c r="B518" s="4"/>
      <c r="C518" s="4"/>
      <c r="D518" s="4"/>
      <c r="E518" s="4"/>
      <c r="F518" s="4"/>
      <c r="G518" s="4"/>
      <c r="H518" s="4"/>
      <c r="I518" s="4"/>
      <c r="J518" s="4"/>
      <c r="K518" s="4"/>
      <c r="L518" s="4"/>
      <c r="M518" s="4"/>
      <c r="N518" s="4"/>
      <c r="O518" s="4"/>
      <c r="P518" s="4"/>
    </row>
    <row r="519">
      <c r="A519" s="4"/>
      <c r="B519" s="4"/>
      <c r="C519" s="4"/>
      <c r="D519" s="4"/>
      <c r="E519" s="4"/>
      <c r="F519" s="4"/>
      <c r="G519" s="4"/>
      <c r="H519" s="4"/>
      <c r="I519" s="4"/>
      <c r="J519" s="4"/>
      <c r="K519" s="4"/>
      <c r="L519" s="4"/>
      <c r="M519" s="4"/>
      <c r="N519" s="4"/>
      <c r="O519" s="4"/>
      <c r="P519" s="4"/>
    </row>
    <row r="520">
      <c r="A520" s="4"/>
      <c r="B520" s="4"/>
      <c r="C520" s="4"/>
      <c r="D520" s="4"/>
      <c r="E520" s="4"/>
      <c r="F520" s="4"/>
      <c r="G520" s="4"/>
      <c r="H520" s="4"/>
      <c r="I520" s="4"/>
      <c r="J520" s="4"/>
      <c r="K520" s="4"/>
      <c r="L520" s="4"/>
      <c r="M520" s="4"/>
      <c r="N520" s="4"/>
      <c r="O520" s="4"/>
      <c r="P520" s="4"/>
    </row>
    <row r="521">
      <c r="A521" s="4"/>
      <c r="B521" s="4"/>
      <c r="C521" s="4"/>
      <c r="D521" s="4"/>
      <c r="E521" s="4"/>
      <c r="F521" s="4"/>
      <c r="G521" s="4"/>
      <c r="H521" s="4"/>
      <c r="I521" s="4"/>
      <c r="J521" s="4"/>
      <c r="K521" s="4"/>
      <c r="L521" s="4"/>
      <c r="M521" s="4"/>
      <c r="N521" s="4"/>
      <c r="O521" s="4"/>
      <c r="P521" s="4"/>
    </row>
    <row r="522">
      <c r="A522" s="4"/>
      <c r="B522" s="4"/>
      <c r="C522" s="4"/>
      <c r="D522" s="4"/>
      <c r="E522" s="4"/>
      <c r="F522" s="4"/>
      <c r="G522" s="4"/>
      <c r="H522" s="4"/>
      <c r="I522" s="4"/>
      <c r="J522" s="4"/>
      <c r="K522" s="4"/>
      <c r="L522" s="4"/>
      <c r="M522" s="4"/>
      <c r="N522" s="4"/>
      <c r="O522" s="4"/>
      <c r="P522" s="4"/>
    </row>
    <row r="523">
      <c r="A523" s="4"/>
      <c r="B523" s="4"/>
      <c r="C523" s="4"/>
      <c r="D523" s="4"/>
      <c r="E523" s="4"/>
      <c r="F523" s="4"/>
      <c r="G523" s="4"/>
      <c r="H523" s="4"/>
      <c r="I523" s="4"/>
      <c r="J523" s="4"/>
      <c r="K523" s="4"/>
      <c r="L523" s="4"/>
      <c r="M523" s="4"/>
      <c r="N523" s="4"/>
      <c r="O523" s="4"/>
      <c r="P523" s="4"/>
    </row>
    <row r="524">
      <c r="A524" s="4"/>
      <c r="B524" s="4"/>
      <c r="C524" s="4"/>
      <c r="D524" s="4"/>
      <c r="E524" s="4"/>
      <c r="F524" s="4"/>
      <c r="G524" s="4"/>
      <c r="H524" s="4"/>
      <c r="I524" s="4"/>
      <c r="J524" s="4"/>
      <c r="K524" s="4"/>
      <c r="L524" s="4"/>
      <c r="M524" s="4"/>
      <c r="N524" s="4"/>
      <c r="O524" s="4"/>
      <c r="P524" s="4"/>
    </row>
    <row r="525">
      <c r="A525" s="4"/>
      <c r="B525" s="4"/>
      <c r="C525" s="4"/>
      <c r="D525" s="4"/>
      <c r="E525" s="4"/>
      <c r="F525" s="4"/>
      <c r="G525" s="4"/>
      <c r="H525" s="4"/>
      <c r="I525" s="4"/>
      <c r="J525" s="4"/>
      <c r="K525" s="4"/>
      <c r="L525" s="4"/>
      <c r="M525" s="4"/>
      <c r="N525" s="4"/>
      <c r="O525" s="4"/>
      <c r="P525" s="4"/>
    </row>
    <row r="526">
      <c r="A526" s="4"/>
      <c r="B526" s="4"/>
      <c r="C526" s="4"/>
      <c r="D526" s="4"/>
      <c r="E526" s="4"/>
      <c r="F526" s="4"/>
      <c r="G526" s="4"/>
      <c r="H526" s="4"/>
      <c r="I526" s="4"/>
      <c r="J526" s="4"/>
      <c r="K526" s="4"/>
      <c r="L526" s="4"/>
      <c r="M526" s="4"/>
      <c r="N526" s="4"/>
      <c r="O526" s="4"/>
      <c r="P526" s="4"/>
    </row>
    <row r="527">
      <c r="A527" s="4"/>
      <c r="B527" s="4"/>
      <c r="C527" s="4"/>
      <c r="D527" s="4"/>
      <c r="E527" s="4"/>
      <c r="F527" s="4"/>
      <c r="G527" s="4"/>
      <c r="H527" s="4"/>
      <c r="I527" s="4"/>
      <c r="J527" s="4"/>
      <c r="K527" s="4"/>
      <c r="L527" s="4"/>
      <c r="M527" s="4"/>
      <c r="N527" s="4"/>
      <c r="O527" s="4"/>
      <c r="P527" s="4"/>
    </row>
    <row r="528">
      <c r="A528" s="4"/>
      <c r="B528" s="4"/>
      <c r="C528" s="4"/>
      <c r="D528" s="4"/>
      <c r="E528" s="4"/>
      <c r="F528" s="4"/>
      <c r="G528" s="4"/>
      <c r="H528" s="4"/>
      <c r="I528" s="4"/>
      <c r="J528" s="4"/>
      <c r="K528" s="4"/>
      <c r="L528" s="4"/>
      <c r="M528" s="4"/>
      <c r="N528" s="4"/>
      <c r="O528" s="4"/>
      <c r="P528" s="4"/>
    </row>
    <row r="529">
      <c r="A529" s="4"/>
      <c r="B529" s="4"/>
      <c r="C529" s="4"/>
      <c r="D529" s="4"/>
      <c r="E529" s="4"/>
      <c r="F529" s="4"/>
      <c r="G529" s="4"/>
      <c r="H529" s="4"/>
      <c r="I529" s="4"/>
      <c r="J529" s="4"/>
      <c r="K529" s="4"/>
      <c r="L529" s="4"/>
      <c r="M529" s="4"/>
      <c r="N529" s="4"/>
      <c r="O529" s="4"/>
      <c r="P529" s="4"/>
    </row>
    <row r="530">
      <c r="A530" s="4"/>
      <c r="B530" s="4"/>
      <c r="C530" s="4"/>
      <c r="D530" s="4"/>
      <c r="E530" s="4"/>
      <c r="F530" s="4"/>
      <c r="G530" s="4"/>
      <c r="H530" s="4"/>
      <c r="I530" s="4"/>
      <c r="J530" s="4"/>
      <c r="K530" s="4"/>
      <c r="L530" s="4"/>
      <c r="M530" s="4"/>
      <c r="N530" s="4"/>
      <c r="O530" s="4"/>
      <c r="P530" s="4"/>
    </row>
    <row r="531">
      <c r="A531" s="4"/>
      <c r="B531" s="4"/>
      <c r="C531" s="4"/>
      <c r="D531" s="4"/>
      <c r="E531" s="4"/>
      <c r="F531" s="4"/>
      <c r="G531" s="4"/>
      <c r="H531" s="4"/>
      <c r="I531" s="4"/>
      <c r="J531" s="4"/>
      <c r="K531" s="4"/>
      <c r="L531" s="4"/>
      <c r="M531" s="4"/>
      <c r="N531" s="4"/>
      <c r="O531" s="4"/>
      <c r="P531" s="4"/>
    </row>
    <row r="532">
      <c r="A532" s="4"/>
      <c r="B532" s="4"/>
      <c r="C532" s="4"/>
      <c r="D532" s="4"/>
      <c r="E532" s="4"/>
      <c r="F532" s="4"/>
      <c r="G532" s="4"/>
      <c r="H532" s="4"/>
      <c r="I532" s="4"/>
      <c r="J532" s="4"/>
      <c r="K532" s="4"/>
      <c r="L532" s="4"/>
      <c r="M532" s="4"/>
      <c r="N532" s="4"/>
      <c r="O532" s="4"/>
      <c r="P532" s="4"/>
    </row>
    <row r="533">
      <c r="A533" s="4"/>
      <c r="B533" s="4"/>
      <c r="C533" s="4"/>
      <c r="D533" s="4"/>
      <c r="E533" s="4"/>
      <c r="F533" s="4"/>
      <c r="G533" s="4"/>
      <c r="H533" s="4"/>
      <c r="I533" s="4"/>
      <c r="J533" s="4"/>
      <c r="K533" s="4"/>
      <c r="L533" s="4"/>
      <c r="M533" s="4"/>
      <c r="N533" s="4"/>
      <c r="O533" s="4"/>
      <c r="P533" s="4"/>
    </row>
    <row r="534">
      <c r="A534" s="4"/>
      <c r="B534" s="4"/>
      <c r="C534" s="4"/>
      <c r="D534" s="4"/>
      <c r="E534" s="4"/>
      <c r="F534" s="4"/>
      <c r="G534" s="4"/>
      <c r="H534" s="4"/>
      <c r="I534" s="4"/>
      <c r="J534" s="4"/>
      <c r="K534" s="4"/>
      <c r="L534" s="4"/>
      <c r="M534" s="4"/>
      <c r="N534" s="4"/>
      <c r="O534" s="4"/>
      <c r="P534" s="4"/>
    </row>
    <row r="535">
      <c r="A535" s="4"/>
      <c r="B535" s="4"/>
      <c r="C535" s="4"/>
      <c r="D535" s="4"/>
      <c r="E535" s="4"/>
      <c r="F535" s="4"/>
      <c r="G535" s="4"/>
      <c r="H535" s="4"/>
      <c r="I535" s="4"/>
      <c r="J535" s="4"/>
      <c r="K535" s="4"/>
      <c r="L535" s="4"/>
      <c r="M535" s="4"/>
      <c r="N535" s="4"/>
      <c r="O535" s="4"/>
      <c r="P535" s="4"/>
    </row>
    <row r="536">
      <c r="A536" s="4"/>
      <c r="B536" s="4"/>
      <c r="C536" s="4"/>
      <c r="D536" s="4"/>
      <c r="E536" s="4"/>
      <c r="F536" s="4"/>
      <c r="G536" s="4"/>
      <c r="H536" s="4"/>
      <c r="I536" s="4"/>
      <c r="J536" s="4"/>
      <c r="K536" s="4"/>
      <c r="L536" s="4"/>
      <c r="M536" s="4"/>
      <c r="N536" s="4"/>
      <c r="O536" s="4"/>
      <c r="P536" s="4"/>
    </row>
    <row r="537">
      <c r="A537" s="4"/>
      <c r="B537" s="4"/>
      <c r="C537" s="4"/>
      <c r="D537" s="4"/>
      <c r="E537" s="4"/>
      <c r="F537" s="4"/>
      <c r="G537" s="4"/>
      <c r="H537" s="4"/>
      <c r="I537" s="4"/>
      <c r="J537" s="4"/>
      <c r="K537" s="4"/>
      <c r="L537" s="4"/>
      <c r="M537" s="4"/>
      <c r="N537" s="4"/>
      <c r="O537" s="4"/>
      <c r="P537" s="4"/>
    </row>
    <row r="538">
      <c r="A538" s="4"/>
      <c r="B538" s="4"/>
      <c r="C538" s="4"/>
      <c r="D538" s="4"/>
      <c r="E538" s="4"/>
      <c r="F538" s="4"/>
      <c r="G538" s="4"/>
      <c r="H538" s="4"/>
      <c r="I538" s="4"/>
      <c r="J538" s="4"/>
      <c r="K538" s="4"/>
      <c r="L538" s="4"/>
      <c r="M538" s="4"/>
      <c r="N538" s="4"/>
      <c r="O538" s="4"/>
      <c r="P538" s="4"/>
    </row>
    <row r="539">
      <c r="A539" s="4"/>
      <c r="B539" s="4"/>
      <c r="C539" s="4"/>
      <c r="D539" s="4"/>
      <c r="E539" s="4"/>
      <c r="F539" s="4"/>
      <c r="G539" s="4"/>
      <c r="H539" s="4"/>
      <c r="I539" s="4"/>
      <c r="J539" s="4"/>
      <c r="K539" s="4"/>
      <c r="L539" s="4"/>
      <c r="M539" s="4"/>
      <c r="N539" s="4"/>
      <c r="O539" s="4"/>
      <c r="P539" s="4"/>
    </row>
    <row r="540">
      <c r="A540" s="4"/>
      <c r="B540" s="4"/>
      <c r="C540" s="4"/>
      <c r="D540" s="4"/>
      <c r="E540" s="4"/>
      <c r="F540" s="4"/>
      <c r="G540" s="4"/>
      <c r="H540" s="4"/>
      <c r="I540" s="4"/>
      <c r="J540" s="4"/>
      <c r="K540" s="4"/>
      <c r="L540" s="4"/>
      <c r="M540" s="4"/>
      <c r="N540" s="4"/>
      <c r="O540" s="4"/>
      <c r="P540" s="4"/>
    </row>
    <row r="541">
      <c r="A541" s="4"/>
      <c r="B541" s="4"/>
      <c r="C541" s="4"/>
      <c r="D541" s="4"/>
      <c r="E541" s="4"/>
      <c r="F541" s="4"/>
      <c r="G541" s="4"/>
      <c r="H541" s="4"/>
      <c r="I541" s="4"/>
      <c r="J541" s="4"/>
      <c r="K541" s="4"/>
      <c r="L541" s="4"/>
      <c r="M541" s="4"/>
      <c r="N541" s="4"/>
      <c r="O541" s="4"/>
      <c r="P541" s="4"/>
    </row>
    <row r="542">
      <c r="A542" s="4"/>
      <c r="B542" s="4"/>
      <c r="C542" s="4"/>
      <c r="D542" s="4"/>
      <c r="E542" s="4"/>
      <c r="F542" s="4"/>
      <c r="G542" s="4"/>
      <c r="H542" s="4"/>
      <c r="I542" s="4"/>
      <c r="J542" s="4"/>
      <c r="K542" s="4"/>
      <c r="L542" s="4"/>
      <c r="M542" s="4"/>
      <c r="N542" s="4"/>
      <c r="O542" s="4"/>
      <c r="P542" s="4"/>
    </row>
    <row r="543">
      <c r="A543" s="4"/>
      <c r="B543" s="4"/>
      <c r="C543" s="4"/>
      <c r="D543" s="4"/>
      <c r="E543" s="4"/>
      <c r="F543" s="4"/>
      <c r="G543" s="4"/>
      <c r="H543" s="4"/>
      <c r="I543" s="4"/>
      <c r="J543" s="4"/>
      <c r="K543" s="4"/>
      <c r="L543" s="4"/>
      <c r="M543" s="4"/>
      <c r="N543" s="4"/>
      <c r="O543" s="4"/>
      <c r="P543" s="4"/>
    </row>
    <row r="544">
      <c r="A544" s="4"/>
      <c r="B544" s="4"/>
      <c r="C544" s="4"/>
      <c r="D544" s="4"/>
      <c r="E544" s="4"/>
      <c r="F544" s="4"/>
      <c r="G544" s="4"/>
      <c r="H544" s="4"/>
      <c r="I544" s="4"/>
      <c r="J544" s="4"/>
      <c r="K544" s="4"/>
      <c r="L544" s="4"/>
      <c r="M544" s="4"/>
      <c r="N544" s="4"/>
      <c r="O544" s="4"/>
      <c r="P544" s="4"/>
    </row>
    <row r="545">
      <c r="A545" s="4"/>
      <c r="B545" s="4"/>
      <c r="C545" s="4"/>
      <c r="D545" s="4"/>
      <c r="E545" s="4"/>
      <c r="F545" s="4"/>
      <c r="G545" s="4"/>
      <c r="H545" s="4"/>
      <c r="I545" s="4"/>
      <c r="J545" s="4"/>
      <c r="K545" s="4"/>
      <c r="L545" s="4"/>
      <c r="M545" s="4"/>
      <c r="N545" s="4"/>
      <c r="O545" s="4"/>
      <c r="P545" s="4"/>
    </row>
    <row r="546">
      <c r="A546" s="4"/>
      <c r="B546" s="4"/>
      <c r="C546" s="4"/>
      <c r="D546" s="4"/>
      <c r="E546" s="4"/>
      <c r="F546" s="4"/>
      <c r="G546" s="4"/>
      <c r="H546" s="4"/>
      <c r="I546" s="4"/>
      <c r="J546" s="4"/>
      <c r="K546" s="4"/>
      <c r="L546" s="4"/>
      <c r="M546" s="4"/>
      <c r="N546" s="4"/>
      <c r="O546" s="4"/>
      <c r="P546" s="4"/>
    </row>
    <row r="547">
      <c r="A547" s="4"/>
      <c r="B547" s="4"/>
      <c r="C547" s="4"/>
      <c r="D547" s="4"/>
      <c r="E547" s="4"/>
      <c r="F547" s="4"/>
      <c r="G547" s="4"/>
      <c r="H547" s="4"/>
      <c r="I547" s="4"/>
      <c r="J547" s="4"/>
      <c r="K547" s="4"/>
      <c r="L547" s="4"/>
      <c r="M547" s="4"/>
      <c r="N547" s="4"/>
      <c r="O547" s="4"/>
      <c r="P547" s="4"/>
    </row>
    <row r="548">
      <c r="A548" s="4"/>
      <c r="B548" s="4"/>
      <c r="C548" s="4"/>
      <c r="D548" s="4"/>
      <c r="E548" s="4"/>
      <c r="F548" s="4"/>
      <c r="G548" s="4"/>
      <c r="H548" s="4"/>
      <c r="I548" s="4"/>
      <c r="J548" s="4"/>
      <c r="K548" s="4"/>
      <c r="L548" s="4"/>
      <c r="M548" s="4"/>
      <c r="N548" s="4"/>
      <c r="O548" s="4"/>
      <c r="P548" s="4"/>
    </row>
    <row r="549">
      <c r="A549" s="4"/>
      <c r="B549" s="4"/>
      <c r="C549" s="4"/>
      <c r="D549" s="4"/>
      <c r="E549" s="4"/>
      <c r="F549" s="4"/>
      <c r="G549" s="4"/>
      <c r="H549" s="4"/>
      <c r="I549" s="4"/>
      <c r="J549" s="4"/>
      <c r="K549" s="4"/>
      <c r="L549" s="4"/>
      <c r="M549" s="4"/>
      <c r="N549" s="4"/>
      <c r="O549" s="4"/>
      <c r="P549" s="4"/>
    </row>
    <row r="550">
      <c r="A550" s="4"/>
      <c r="B550" s="4"/>
      <c r="C550" s="4"/>
      <c r="D550" s="4"/>
      <c r="E550" s="4"/>
      <c r="F550" s="4"/>
      <c r="G550" s="4"/>
      <c r="H550" s="4"/>
      <c r="I550" s="4"/>
      <c r="J550" s="4"/>
      <c r="K550" s="4"/>
      <c r="L550" s="4"/>
      <c r="M550" s="4"/>
      <c r="N550" s="4"/>
      <c r="O550" s="4"/>
      <c r="P550" s="4"/>
    </row>
    <row r="551">
      <c r="A551" s="4"/>
      <c r="B551" s="4"/>
      <c r="C551" s="4"/>
      <c r="D551" s="4"/>
      <c r="E551" s="4"/>
      <c r="F551" s="4"/>
      <c r="G551" s="4"/>
      <c r="H551" s="4"/>
      <c r="I551" s="4"/>
      <c r="J551" s="4"/>
      <c r="K551" s="4"/>
      <c r="L551" s="4"/>
      <c r="M551" s="4"/>
      <c r="N551" s="4"/>
      <c r="O551" s="4"/>
      <c r="P551" s="4"/>
    </row>
    <row r="552">
      <c r="A552" s="4"/>
      <c r="B552" s="4"/>
      <c r="C552" s="4"/>
      <c r="D552" s="4"/>
      <c r="E552" s="4"/>
      <c r="F552" s="4"/>
      <c r="G552" s="4"/>
      <c r="H552" s="4"/>
      <c r="I552" s="4"/>
      <c r="J552" s="4"/>
      <c r="K552" s="4"/>
      <c r="L552" s="4"/>
      <c r="M552" s="4"/>
      <c r="N552" s="4"/>
      <c r="O552" s="4"/>
      <c r="P552" s="4"/>
    </row>
    <row r="553">
      <c r="A553" s="4"/>
      <c r="B553" s="4"/>
      <c r="C553" s="4"/>
      <c r="D553" s="4"/>
      <c r="E553" s="4"/>
      <c r="F553" s="4"/>
      <c r="G553" s="4"/>
      <c r="H553" s="4"/>
      <c r="I553" s="4"/>
      <c r="J553" s="4"/>
      <c r="K553" s="4"/>
      <c r="L553" s="4"/>
      <c r="M553" s="4"/>
      <c r="N553" s="4"/>
      <c r="O553" s="4"/>
      <c r="P553" s="4"/>
    </row>
    <row r="554">
      <c r="A554" s="4"/>
      <c r="B554" s="4"/>
      <c r="C554" s="4"/>
      <c r="D554" s="4"/>
      <c r="E554" s="4"/>
      <c r="F554" s="4"/>
      <c r="G554" s="4"/>
      <c r="H554" s="4"/>
      <c r="I554" s="4"/>
      <c r="J554" s="4"/>
      <c r="K554" s="4"/>
      <c r="L554" s="4"/>
      <c r="M554" s="4"/>
      <c r="N554" s="4"/>
      <c r="O554" s="4"/>
      <c r="P554" s="4"/>
    </row>
    <row r="555">
      <c r="A555" s="4"/>
      <c r="B555" s="4"/>
      <c r="C555" s="4"/>
      <c r="D555" s="4"/>
      <c r="E555" s="4"/>
      <c r="F555" s="4"/>
      <c r="G555" s="4"/>
      <c r="H555" s="4"/>
      <c r="I555" s="4"/>
      <c r="J555" s="4"/>
      <c r="K555" s="4"/>
      <c r="L555" s="4"/>
      <c r="M555" s="4"/>
      <c r="N555" s="4"/>
      <c r="O555" s="4"/>
      <c r="P555" s="4"/>
    </row>
    <row r="556">
      <c r="A556" s="4"/>
      <c r="B556" s="4"/>
      <c r="C556" s="4"/>
      <c r="D556" s="4"/>
      <c r="E556" s="4"/>
      <c r="F556" s="4"/>
      <c r="G556" s="4"/>
      <c r="H556" s="4"/>
      <c r="I556" s="4"/>
      <c r="J556" s="4"/>
      <c r="K556" s="4"/>
      <c r="L556" s="4"/>
      <c r="M556" s="4"/>
      <c r="N556" s="4"/>
      <c r="O556" s="4"/>
      <c r="P556" s="4"/>
    </row>
    <row r="557">
      <c r="A557" s="4"/>
      <c r="B557" s="4"/>
      <c r="C557" s="4"/>
      <c r="D557" s="4"/>
      <c r="E557" s="4"/>
      <c r="F557" s="4"/>
      <c r="G557" s="4"/>
      <c r="H557" s="4"/>
      <c r="I557" s="4"/>
      <c r="J557" s="4"/>
      <c r="K557" s="4"/>
      <c r="L557" s="4"/>
      <c r="M557" s="4"/>
      <c r="N557" s="4"/>
      <c r="O557" s="4"/>
      <c r="P557" s="4"/>
    </row>
    <row r="558">
      <c r="A558" s="4"/>
      <c r="B558" s="4"/>
      <c r="C558" s="4"/>
      <c r="D558" s="4"/>
      <c r="E558" s="4"/>
      <c r="F558" s="4"/>
      <c r="G558" s="4"/>
      <c r="H558" s="4"/>
      <c r="I558" s="4"/>
      <c r="J558" s="4"/>
      <c r="K558" s="4"/>
      <c r="L558" s="4"/>
      <c r="M558" s="4"/>
      <c r="N558" s="4"/>
      <c r="O558" s="4"/>
      <c r="P558" s="4"/>
    </row>
    <row r="559">
      <c r="A559" s="4"/>
      <c r="B559" s="4"/>
      <c r="C559" s="4"/>
      <c r="D559" s="4"/>
      <c r="E559" s="4"/>
      <c r="F559" s="4"/>
      <c r="G559" s="4"/>
      <c r="H559" s="4"/>
      <c r="I559" s="4"/>
      <c r="J559" s="4"/>
      <c r="K559" s="4"/>
      <c r="L559" s="4"/>
      <c r="M559" s="4"/>
      <c r="N559" s="4"/>
      <c r="O559" s="4"/>
      <c r="P559" s="4"/>
    </row>
    <row r="560">
      <c r="A560" s="4"/>
      <c r="B560" s="4"/>
      <c r="C560" s="4"/>
      <c r="D560" s="4"/>
      <c r="E560" s="4"/>
      <c r="F560" s="4"/>
      <c r="G560" s="4"/>
      <c r="H560" s="4"/>
      <c r="I560" s="4"/>
      <c r="J560" s="4"/>
      <c r="K560" s="4"/>
      <c r="L560" s="4"/>
      <c r="M560" s="4"/>
      <c r="N560" s="4"/>
      <c r="O560" s="4"/>
      <c r="P560" s="4"/>
    </row>
    <row r="561">
      <c r="A561" s="4"/>
      <c r="B561" s="4"/>
      <c r="C561" s="4"/>
      <c r="D561" s="4"/>
      <c r="E561" s="4"/>
      <c r="F561" s="4"/>
      <c r="G561" s="4"/>
      <c r="H561" s="4"/>
      <c r="I561" s="4"/>
      <c r="J561" s="4"/>
      <c r="K561" s="4"/>
      <c r="L561" s="4"/>
      <c r="M561" s="4"/>
      <c r="N561" s="4"/>
      <c r="O561" s="4"/>
      <c r="P561" s="4"/>
    </row>
    <row r="562">
      <c r="A562" s="4"/>
      <c r="B562" s="4"/>
      <c r="C562" s="4"/>
      <c r="D562" s="4"/>
      <c r="E562" s="4"/>
      <c r="F562" s="4"/>
      <c r="G562" s="4"/>
      <c r="H562" s="4"/>
      <c r="I562" s="4"/>
      <c r="J562" s="4"/>
      <c r="K562" s="4"/>
      <c r="L562" s="4"/>
      <c r="M562" s="4"/>
      <c r="N562" s="4"/>
      <c r="O562" s="4"/>
      <c r="P562" s="4"/>
    </row>
    <row r="563">
      <c r="A563" s="4"/>
      <c r="B563" s="4"/>
      <c r="C563" s="4"/>
      <c r="D563" s="4"/>
      <c r="E563" s="4"/>
      <c r="F563" s="4"/>
      <c r="G563" s="4"/>
      <c r="H563" s="4"/>
      <c r="I563" s="4"/>
      <c r="J563" s="4"/>
      <c r="K563" s="4"/>
      <c r="L563" s="4"/>
      <c r="M563" s="4"/>
      <c r="N563" s="4"/>
      <c r="O563" s="4"/>
      <c r="P563" s="4"/>
    </row>
    <row r="564">
      <c r="A564" s="4"/>
      <c r="B564" s="4"/>
      <c r="C564" s="4"/>
      <c r="D564" s="4"/>
      <c r="E564" s="4"/>
      <c r="F564" s="4"/>
      <c r="G564" s="4"/>
      <c r="H564" s="4"/>
      <c r="I564" s="4"/>
      <c r="J564" s="4"/>
      <c r="K564" s="4"/>
      <c r="L564" s="4"/>
      <c r="M564" s="4"/>
      <c r="N564" s="4"/>
      <c r="O564" s="4"/>
      <c r="P564" s="4"/>
    </row>
    <row r="565">
      <c r="A565" s="4"/>
      <c r="B565" s="4"/>
      <c r="C565" s="4"/>
      <c r="D565" s="4"/>
      <c r="E565" s="4"/>
      <c r="F565" s="4"/>
      <c r="G565" s="4"/>
      <c r="H565" s="4"/>
      <c r="I565" s="4"/>
      <c r="J565" s="4"/>
      <c r="K565" s="4"/>
      <c r="L565" s="4"/>
      <c r="M565" s="4"/>
      <c r="N565" s="4"/>
      <c r="O565" s="4"/>
      <c r="P565" s="4"/>
    </row>
    <row r="566">
      <c r="A566" s="4"/>
      <c r="B566" s="4"/>
      <c r="C566" s="4"/>
      <c r="D566" s="4"/>
      <c r="E566" s="4"/>
      <c r="F566" s="4"/>
      <c r="G566" s="4"/>
      <c r="H566" s="4"/>
      <c r="I566" s="4"/>
      <c r="J566" s="4"/>
      <c r="K566" s="4"/>
      <c r="L566" s="4"/>
      <c r="M566" s="4"/>
      <c r="N566" s="4"/>
      <c r="O566" s="4"/>
      <c r="P566" s="4"/>
    </row>
    <row r="567">
      <c r="A567" s="4"/>
      <c r="B567" s="4"/>
      <c r="C567" s="4"/>
      <c r="D567" s="4"/>
      <c r="E567" s="4"/>
      <c r="F567" s="4"/>
      <c r="G567" s="4"/>
      <c r="H567" s="4"/>
      <c r="I567" s="4"/>
      <c r="J567" s="4"/>
      <c r="K567" s="4"/>
      <c r="L567" s="4"/>
      <c r="M567" s="4"/>
      <c r="N567" s="4"/>
      <c r="O567" s="4"/>
      <c r="P567" s="4"/>
    </row>
    <row r="568">
      <c r="A568" s="4"/>
      <c r="B568" s="4"/>
      <c r="C568" s="4"/>
      <c r="D568" s="4"/>
      <c r="E568" s="4"/>
      <c r="F568" s="4"/>
      <c r="G568" s="4"/>
      <c r="H568" s="4"/>
      <c r="I568" s="4"/>
      <c r="J568" s="4"/>
      <c r="K568" s="4"/>
      <c r="L568" s="4"/>
      <c r="M568" s="4"/>
      <c r="N568" s="4"/>
      <c r="O568" s="4"/>
      <c r="P568" s="4"/>
    </row>
    <row r="569">
      <c r="A569" s="4"/>
      <c r="B569" s="4"/>
      <c r="C569" s="4"/>
      <c r="D569" s="4"/>
      <c r="E569" s="4"/>
      <c r="F569" s="4"/>
      <c r="G569" s="4"/>
      <c r="H569" s="4"/>
      <c r="I569" s="4"/>
      <c r="J569" s="4"/>
      <c r="K569" s="4"/>
      <c r="L569" s="4"/>
      <c r="M569" s="4"/>
      <c r="N569" s="4"/>
      <c r="O569" s="4"/>
      <c r="P569" s="4"/>
    </row>
    <row r="570">
      <c r="A570" s="4"/>
      <c r="B570" s="4"/>
      <c r="C570" s="4"/>
      <c r="D570" s="4"/>
      <c r="E570" s="4"/>
      <c r="F570" s="4"/>
      <c r="G570" s="4"/>
      <c r="H570" s="4"/>
      <c r="I570" s="4"/>
      <c r="J570" s="4"/>
      <c r="K570" s="4"/>
      <c r="L570" s="4"/>
      <c r="M570" s="4"/>
      <c r="N570" s="4"/>
      <c r="O570" s="4"/>
      <c r="P570" s="4"/>
    </row>
    <row r="571">
      <c r="A571" s="4"/>
      <c r="B571" s="4"/>
      <c r="C571" s="4"/>
      <c r="D571" s="4"/>
      <c r="E571" s="4"/>
      <c r="F571" s="4"/>
      <c r="G571" s="4"/>
      <c r="H571" s="4"/>
      <c r="I571" s="4"/>
      <c r="J571" s="4"/>
      <c r="K571" s="4"/>
      <c r="L571" s="4"/>
      <c r="M571" s="4"/>
      <c r="N571" s="4"/>
      <c r="O571" s="4"/>
      <c r="P571" s="4"/>
    </row>
    <row r="572">
      <c r="A572" s="4"/>
      <c r="B572" s="4"/>
      <c r="C572" s="4"/>
      <c r="D572" s="4"/>
      <c r="E572" s="4"/>
      <c r="F572" s="4"/>
      <c r="G572" s="4"/>
      <c r="H572" s="4"/>
      <c r="I572" s="4"/>
      <c r="J572" s="4"/>
      <c r="K572" s="4"/>
      <c r="L572" s="4"/>
      <c r="M572" s="4"/>
      <c r="N572" s="4"/>
      <c r="O572" s="4"/>
      <c r="P572" s="4"/>
    </row>
    <row r="573">
      <c r="A573" s="4"/>
      <c r="B573" s="4"/>
      <c r="C573" s="4"/>
      <c r="D573" s="4"/>
      <c r="E573" s="4"/>
      <c r="F573" s="4"/>
      <c r="G573" s="4"/>
      <c r="H573" s="4"/>
      <c r="I573" s="4"/>
      <c r="J573" s="4"/>
      <c r="K573" s="4"/>
      <c r="L573" s="4"/>
      <c r="M573" s="4"/>
      <c r="N573" s="4"/>
      <c r="O573" s="4"/>
      <c r="P573" s="4"/>
    </row>
    <row r="574">
      <c r="A574" s="4"/>
      <c r="B574" s="4"/>
      <c r="C574" s="4"/>
      <c r="D574" s="4"/>
      <c r="E574" s="4"/>
      <c r="F574" s="4"/>
      <c r="G574" s="4"/>
      <c r="H574" s="4"/>
      <c r="I574" s="4"/>
      <c r="J574" s="4"/>
      <c r="K574" s="4"/>
      <c r="L574" s="4"/>
      <c r="M574" s="4"/>
      <c r="N574" s="4"/>
      <c r="O574" s="4"/>
      <c r="P574" s="4"/>
    </row>
    <row r="575">
      <c r="A575" s="4"/>
      <c r="B575" s="4"/>
      <c r="C575" s="4"/>
      <c r="D575" s="4"/>
      <c r="E575" s="4"/>
      <c r="F575" s="4"/>
      <c r="G575" s="4"/>
      <c r="H575" s="4"/>
      <c r="I575" s="4"/>
      <c r="J575" s="4"/>
      <c r="K575" s="4"/>
      <c r="L575" s="4"/>
      <c r="M575" s="4"/>
      <c r="N575" s="4"/>
      <c r="O575" s="4"/>
      <c r="P575" s="4"/>
    </row>
    <row r="576">
      <c r="A576" s="4"/>
      <c r="B576" s="4"/>
      <c r="C576" s="4"/>
      <c r="D576" s="4"/>
      <c r="E576" s="4"/>
      <c r="F576" s="4"/>
      <c r="G576" s="4"/>
      <c r="H576" s="4"/>
      <c r="I576" s="4"/>
      <c r="J576" s="4"/>
      <c r="K576" s="4"/>
      <c r="L576" s="4"/>
      <c r="M576" s="4"/>
      <c r="N576" s="4"/>
      <c r="O576" s="4"/>
      <c r="P576" s="4"/>
    </row>
    <row r="577">
      <c r="A577" s="4"/>
      <c r="B577" s="4"/>
      <c r="C577" s="4"/>
      <c r="D577" s="4"/>
      <c r="E577" s="4"/>
      <c r="F577" s="4"/>
      <c r="G577" s="4"/>
      <c r="H577" s="4"/>
      <c r="I577" s="4"/>
      <c r="J577" s="4"/>
      <c r="K577" s="4"/>
      <c r="L577" s="4"/>
      <c r="M577" s="4"/>
      <c r="N577" s="4"/>
      <c r="O577" s="4"/>
      <c r="P577" s="4"/>
    </row>
    <row r="578">
      <c r="A578" s="4"/>
      <c r="B578" s="4"/>
      <c r="C578" s="4"/>
      <c r="D578" s="4"/>
      <c r="E578" s="4"/>
      <c r="F578" s="4"/>
      <c r="G578" s="4"/>
      <c r="H578" s="4"/>
      <c r="I578" s="4"/>
      <c r="J578" s="4"/>
      <c r="K578" s="4"/>
      <c r="L578" s="4"/>
      <c r="M578" s="4"/>
      <c r="N578" s="4"/>
      <c r="O578" s="4"/>
      <c r="P578" s="4"/>
    </row>
    <row r="579">
      <c r="A579" s="4"/>
      <c r="B579" s="4"/>
      <c r="C579" s="4"/>
      <c r="D579" s="4"/>
      <c r="E579" s="4"/>
      <c r="F579" s="4"/>
      <c r="G579" s="4"/>
      <c r="H579" s="4"/>
      <c r="I579" s="4"/>
      <c r="J579" s="4"/>
      <c r="K579" s="4"/>
      <c r="L579" s="4"/>
      <c r="M579" s="4"/>
      <c r="N579" s="4"/>
      <c r="O579" s="4"/>
      <c r="P579" s="4"/>
    </row>
    <row r="580">
      <c r="A580" s="4"/>
      <c r="B580" s="4"/>
      <c r="C580" s="4"/>
      <c r="D580" s="4"/>
      <c r="E580" s="4"/>
      <c r="F580" s="4"/>
      <c r="G580" s="4"/>
      <c r="H580" s="4"/>
      <c r="I580" s="4"/>
      <c r="J580" s="4"/>
      <c r="K580" s="4"/>
      <c r="L580" s="4"/>
      <c r="M580" s="4"/>
      <c r="N580" s="4"/>
      <c r="O580" s="4"/>
      <c r="P580" s="4"/>
    </row>
    <row r="581">
      <c r="A581" s="4"/>
      <c r="B581" s="4"/>
      <c r="C581" s="4"/>
      <c r="D581" s="4"/>
      <c r="E581" s="4"/>
      <c r="F581" s="4"/>
      <c r="G581" s="4"/>
      <c r="H581" s="4"/>
      <c r="I581" s="4"/>
      <c r="J581" s="4"/>
      <c r="K581" s="4"/>
      <c r="L581" s="4"/>
      <c r="M581" s="4"/>
      <c r="N581" s="4"/>
      <c r="O581" s="4"/>
      <c r="P581" s="4"/>
    </row>
    <row r="582">
      <c r="A582" s="4"/>
      <c r="B582" s="4"/>
      <c r="C582" s="4"/>
      <c r="D582" s="4"/>
      <c r="E582" s="4"/>
      <c r="F582" s="4"/>
      <c r="G582" s="4"/>
      <c r="H582" s="4"/>
      <c r="I582" s="4"/>
      <c r="J582" s="4"/>
      <c r="K582" s="4"/>
      <c r="L582" s="4"/>
      <c r="M582" s="4"/>
      <c r="N582" s="4"/>
      <c r="O582" s="4"/>
      <c r="P582" s="4"/>
    </row>
    <row r="583">
      <c r="A583" s="4"/>
      <c r="B583" s="4"/>
      <c r="C583" s="4"/>
      <c r="D583" s="4"/>
      <c r="E583" s="4"/>
      <c r="F583" s="4"/>
      <c r="G583" s="4"/>
      <c r="H583" s="4"/>
      <c r="I583" s="4"/>
      <c r="J583" s="4"/>
      <c r="K583" s="4"/>
      <c r="L583" s="4"/>
      <c r="M583" s="4"/>
      <c r="N583" s="4"/>
      <c r="O583" s="4"/>
      <c r="P583" s="4"/>
    </row>
    <row r="584">
      <c r="A584" s="4"/>
      <c r="B584" s="4"/>
      <c r="C584" s="4"/>
      <c r="D584" s="4"/>
      <c r="E584" s="4"/>
      <c r="F584" s="4"/>
      <c r="G584" s="4"/>
      <c r="H584" s="4"/>
      <c r="I584" s="4"/>
      <c r="J584" s="4"/>
      <c r="K584" s="4"/>
      <c r="L584" s="4"/>
      <c r="M584" s="4"/>
      <c r="N584" s="4"/>
      <c r="O584" s="4"/>
      <c r="P584" s="4"/>
    </row>
    <row r="585">
      <c r="A585" s="4"/>
      <c r="B585" s="4"/>
      <c r="C585" s="4"/>
      <c r="D585" s="4"/>
      <c r="E585" s="4"/>
      <c r="F585" s="4"/>
      <c r="G585" s="4"/>
      <c r="H585" s="4"/>
      <c r="I585" s="4"/>
      <c r="J585" s="4"/>
      <c r="K585" s="4"/>
      <c r="L585" s="4"/>
      <c r="M585" s="4"/>
      <c r="N585" s="4"/>
      <c r="O585" s="4"/>
      <c r="P585" s="4"/>
    </row>
    <row r="586">
      <c r="A586" s="4"/>
      <c r="B586" s="4"/>
      <c r="C586" s="4"/>
      <c r="D586" s="4"/>
      <c r="E586" s="4"/>
      <c r="F586" s="4"/>
      <c r="G586" s="4"/>
      <c r="H586" s="4"/>
      <c r="I586" s="4"/>
      <c r="J586" s="4"/>
      <c r="K586" s="4"/>
      <c r="L586" s="4"/>
      <c r="M586" s="4"/>
      <c r="N586" s="4"/>
      <c r="O586" s="4"/>
      <c r="P586" s="4"/>
    </row>
    <row r="587">
      <c r="A587" s="4"/>
      <c r="B587" s="4"/>
      <c r="C587" s="4"/>
      <c r="D587" s="4"/>
      <c r="E587" s="4"/>
      <c r="F587" s="4"/>
      <c r="G587" s="4"/>
      <c r="H587" s="4"/>
      <c r="I587" s="4"/>
      <c r="J587" s="4"/>
      <c r="K587" s="4"/>
      <c r="L587" s="4"/>
      <c r="M587" s="4"/>
      <c r="N587" s="4"/>
      <c r="O587" s="4"/>
      <c r="P587" s="4"/>
    </row>
    <row r="588">
      <c r="A588" s="4"/>
      <c r="B588" s="4"/>
      <c r="C588" s="4"/>
      <c r="D588" s="4"/>
      <c r="E588" s="4"/>
      <c r="F588" s="4"/>
      <c r="G588" s="4"/>
      <c r="H588" s="4"/>
      <c r="I588" s="4"/>
      <c r="J588" s="4"/>
      <c r="K588" s="4"/>
      <c r="L588" s="4"/>
      <c r="M588" s="4"/>
      <c r="N588" s="4"/>
      <c r="O588" s="4"/>
      <c r="P588" s="4"/>
    </row>
    <row r="589">
      <c r="A589" s="4"/>
      <c r="B589" s="4"/>
      <c r="C589" s="4"/>
      <c r="D589" s="4"/>
      <c r="E589" s="4"/>
      <c r="F589" s="4"/>
      <c r="G589" s="4"/>
      <c r="H589" s="4"/>
      <c r="I589" s="4"/>
      <c r="J589" s="4"/>
      <c r="K589" s="4"/>
      <c r="L589" s="4"/>
      <c r="M589" s="4"/>
      <c r="N589" s="4"/>
      <c r="O589" s="4"/>
      <c r="P589" s="4"/>
    </row>
    <row r="590">
      <c r="A590" s="4"/>
      <c r="B590" s="4"/>
      <c r="C590" s="4"/>
      <c r="D590" s="4"/>
      <c r="E590" s="4"/>
      <c r="F590" s="4"/>
      <c r="G590" s="4"/>
      <c r="H590" s="4"/>
      <c r="I590" s="4"/>
      <c r="J590" s="4"/>
      <c r="K590" s="4"/>
      <c r="L590" s="4"/>
      <c r="M590" s="4"/>
      <c r="N590" s="4"/>
      <c r="O590" s="4"/>
      <c r="P590" s="4"/>
    </row>
    <row r="591">
      <c r="A591" s="4"/>
      <c r="B591" s="4"/>
      <c r="C591" s="4"/>
      <c r="D591" s="4"/>
      <c r="E591" s="4"/>
      <c r="F591" s="4"/>
      <c r="G591" s="4"/>
      <c r="H591" s="4"/>
      <c r="I591" s="4"/>
      <c r="J591" s="4"/>
      <c r="K591" s="4"/>
      <c r="L591" s="4"/>
      <c r="M591" s="4"/>
      <c r="N591" s="4"/>
      <c r="O591" s="4"/>
      <c r="P591" s="4"/>
    </row>
    <row r="592">
      <c r="A592" s="4"/>
      <c r="B592" s="4"/>
      <c r="C592" s="4"/>
      <c r="D592" s="4"/>
      <c r="E592" s="4"/>
      <c r="F592" s="4"/>
      <c r="G592" s="4"/>
      <c r="H592" s="4"/>
      <c r="I592" s="4"/>
      <c r="J592" s="4"/>
      <c r="K592" s="4"/>
      <c r="L592" s="4"/>
      <c r="M592" s="4"/>
      <c r="N592" s="4"/>
      <c r="O592" s="4"/>
      <c r="P592" s="4"/>
    </row>
    <row r="593">
      <c r="A593" s="4"/>
      <c r="B593" s="4"/>
      <c r="C593" s="4"/>
      <c r="D593" s="4"/>
      <c r="E593" s="4"/>
      <c r="F593" s="4"/>
      <c r="G593" s="4"/>
      <c r="H593" s="4"/>
      <c r="I593" s="4"/>
      <c r="J593" s="4"/>
      <c r="K593" s="4"/>
      <c r="L593" s="4"/>
      <c r="M593" s="4"/>
      <c r="N593" s="4"/>
      <c r="O593" s="4"/>
      <c r="P593" s="4"/>
    </row>
    <row r="594">
      <c r="A594" s="4"/>
      <c r="B594" s="4"/>
      <c r="C594" s="4"/>
      <c r="D594" s="4"/>
      <c r="E594" s="4"/>
      <c r="F594" s="4"/>
      <c r="G594" s="4"/>
      <c r="H594" s="4"/>
      <c r="I594" s="4"/>
      <c r="J594" s="4"/>
      <c r="K594" s="4"/>
      <c r="L594" s="4"/>
      <c r="M594" s="4"/>
      <c r="N594" s="4"/>
      <c r="O594" s="4"/>
      <c r="P594" s="4"/>
    </row>
    <row r="595">
      <c r="A595" s="4"/>
      <c r="B595" s="4"/>
      <c r="C595" s="4"/>
      <c r="D595" s="4"/>
      <c r="E595" s="4"/>
      <c r="F595" s="4"/>
      <c r="G595" s="4"/>
      <c r="H595" s="4"/>
      <c r="I595" s="4"/>
      <c r="J595" s="4"/>
      <c r="K595" s="4"/>
      <c r="L595" s="4"/>
      <c r="M595" s="4"/>
      <c r="N595" s="4"/>
      <c r="O595" s="4"/>
      <c r="P595" s="4"/>
    </row>
    <row r="596">
      <c r="A596" s="4"/>
      <c r="B596" s="4"/>
      <c r="C596" s="4"/>
      <c r="D596" s="4"/>
      <c r="E596" s="4"/>
      <c r="F596" s="4"/>
      <c r="G596" s="4"/>
      <c r="H596" s="4"/>
      <c r="I596" s="4"/>
      <c r="J596" s="4"/>
      <c r="K596" s="4"/>
      <c r="L596" s="4"/>
      <c r="M596" s="4"/>
      <c r="N596" s="4"/>
      <c r="O596" s="4"/>
      <c r="P596" s="4"/>
    </row>
    <row r="597">
      <c r="A597" s="4"/>
      <c r="B597" s="4"/>
      <c r="C597" s="4"/>
      <c r="D597" s="4"/>
      <c r="E597" s="4"/>
      <c r="F597" s="4"/>
      <c r="G597" s="4"/>
      <c r="H597" s="4"/>
      <c r="I597" s="4"/>
      <c r="J597" s="4"/>
      <c r="K597" s="4"/>
      <c r="L597" s="4"/>
      <c r="M597" s="4"/>
      <c r="N597" s="4"/>
      <c r="O597" s="4"/>
      <c r="P597" s="4"/>
    </row>
    <row r="598">
      <c r="A598" s="4"/>
      <c r="B598" s="4"/>
      <c r="C598" s="4"/>
      <c r="D598" s="4"/>
      <c r="E598" s="4"/>
      <c r="F598" s="4"/>
      <c r="G598" s="4"/>
      <c r="H598" s="4"/>
      <c r="I598" s="4"/>
      <c r="J598" s="4"/>
      <c r="K598" s="4"/>
      <c r="L598" s="4"/>
      <c r="M598" s="4"/>
      <c r="N598" s="4"/>
      <c r="O598" s="4"/>
      <c r="P598" s="4"/>
    </row>
    <row r="599">
      <c r="A599" s="4"/>
      <c r="B599" s="4"/>
      <c r="C599" s="4"/>
      <c r="D599" s="4"/>
      <c r="E599" s="4"/>
      <c r="F599" s="4"/>
      <c r="G599" s="4"/>
      <c r="H599" s="4"/>
      <c r="I599" s="4"/>
      <c r="J599" s="4"/>
      <c r="K599" s="4"/>
      <c r="L599" s="4"/>
      <c r="M599" s="4"/>
      <c r="N599" s="4"/>
      <c r="O599" s="4"/>
      <c r="P599" s="4"/>
    </row>
    <row r="600">
      <c r="A600" s="4"/>
      <c r="B600" s="4"/>
      <c r="C600" s="4"/>
      <c r="D600" s="4"/>
      <c r="E600" s="4"/>
      <c r="F600" s="4"/>
      <c r="G600" s="4"/>
      <c r="H600" s="4"/>
      <c r="I600" s="4"/>
      <c r="J600" s="4"/>
      <c r="K600" s="4"/>
      <c r="L600" s="4"/>
      <c r="M600" s="4"/>
      <c r="N600" s="4"/>
      <c r="O600" s="4"/>
      <c r="P600" s="4"/>
    </row>
    <row r="601">
      <c r="A601" s="4"/>
      <c r="B601" s="4"/>
      <c r="C601" s="4"/>
      <c r="D601" s="4"/>
      <c r="E601" s="4"/>
      <c r="F601" s="4"/>
      <c r="G601" s="4"/>
      <c r="H601" s="4"/>
      <c r="I601" s="4"/>
      <c r="J601" s="4"/>
      <c r="K601" s="4"/>
      <c r="L601" s="4"/>
      <c r="M601" s="4"/>
      <c r="N601" s="4"/>
      <c r="O601" s="4"/>
      <c r="P601" s="4"/>
    </row>
    <row r="602">
      <c r="A602" s="4"/>
      <c r="B602" s="4"/>
      <c r="C602" s="4"/>
      <c r="D602" s="4"/>
      <c r="E602" s="4"/>
      <c r="F602" s="4"/>
      <c r="G602" s="4"/>
      <c r="H602" s="4"/>
      <c r="I602" s="4"/>
      <c r="J602" s="4"/>
      <c r="K602" s="4"/>
      <c r="L602" s="4"/>
      <c r="M602" s="4"/>
      <c r="N602" s="4"/>
      <c r="O602" s="4"/>
      <c r="P602" s="4"/>
    </row>
    <row r="603">
      <c r="A603" s="4"/>
      <c r="B603" s="4"/>
      <c r="C603" s="4"/>
      <c r="D603" s="4"/>
      <c r="E603" s="4"/>
      <c r="F603" s="4"/>
      <c r="G603" s="4"/>
      <c r="H603" s="4"/>
      <c r="I603" s="4"/>
      <c r="J603" s="4"/>
      <c r="K603" s="4"/>
      <c r="L603" s="4"/>
      <c r="M603" s="4"/>
      <c r="N603" s="4"/>
      <c r="O603" s="4"/>
      <c r="P603" s="4"/>
    </row>
    <row r="604">
      <c r="A604" s="4"/>
      <c r="B604" s="4"/>
      <c r="C604" s="4"/>
      <c r="D604" s="4"/>
      <c r="E604" s="4"/>
      <c r="F604" s="4"/>
      <c r="G604" s="4"/>
      <c r="H604" s="4"/>
      <c r="I604" s="4"/>
      <c r="J604" s="4"/>
      <c r="K604" s="4"/>
      <c r="L604" s="4"/>
      <c r="M604" s="4"/>
      <c r="N604" s="4"/>
      <c r="O604" s="4"/>
      <c r="P604" s="4"/>
    </row>
    <row r="605">
      <c r="A605" s="4"/>
      <c r="B605" s="4"/>
      <c r="C605" s="4"/>
      <c r="D605" s="4"/>
      <c r="E605" s="4"/>
      <c r="F605" s="4"/>
      <c r="G605" s="4"/>
      <c r="H605" s="4"/>
      <c r="I605" s="4"/>
      <c r="J605" s="4"/>
      <c r="K605" s="4"/>
      <c r="L605" s="4"/>
      <c r="M605" s="4"/>
      <c r="N605" s="4"/>
      <c r="O605" s="4"/>
      <c r="P605" s="4"/>
    </row>
    <row r="606">
      <c r="A606" s="4"/>
      <c r="B606" s="4"/>
      <c r="C606" s="4"/>
      <c r="D606" s="4"/>
      <c r="E606" s="4"/>
      <c r="F606" s="4"/>
      <c r="G606" s="4"/>
      <c r="H606" s="4"/>
      <c r="I606" s="4"/>
      <c r="J606" s="4"/>
      <c r="K606" s="4"/>
      <c r="L606" s="4"/>
      <c r="M606" s="4"/>
      <c r="N606" s="4"/>
      <c r="O606" s="4"/>
      <c r="P606" s="4"/>
    </row>
    <row r="607">
      <c r="A607" s="4"/>
      <c r="B607" s="4"/>
      <c r="C607" s="4"/>
      <c r="D607" s="4"/>
      <c r="E607" s="4"/>
      <c r="F607" s="4"/>
      <c r="G607" s="4"/>
      <c r="H607" s="4"/>
      <c r="I607" s="4"/>
      <c r="J607" s="4"/>
      <c r="K607" s="4"/>
      <c r="L607" s="4"/>
      <c r="M607" s="4"/>
      <c r="N607" s="4"/>
      <c r="O607" s="4"/>
      <c r="P607" s="4"/>
    </row>
    <row r="608">
      <c r="A608" s="4"/>
      <c r="B608" s="4"/>
      <c r="C608" s="4"/>
      <c r="D608" s="4"/>
      <c r="E608" s="4"/>
      <c r="F608" s="4"/>
      <c r="G608" s="4"/>
      <c r="H608" s="4"/>
      <c r="I608" s="4"/>
      <c r="J608" s="4"/>
      <c r="K608" s="4"/>
      <c r="L608" s="4"/>
      <c r="M608" s="4"/>
      <c r="N608" s="4"/>
      <c r="O608" s="4"/>
      <c r="P608" s="4"/>
    </row>
    <row r="609">
      <c r="A609" s="4"/>
      <c r="B609" s="4"/>
      <c r="C609" s="4"/>
      <c r="D609" s="4"/>
      <c r="E609" s="4"/>
      <c r="F609" s="4"/>
      <c r="G609" s="4"/>
      <c r="H609" s="4"/>
      <c r="I609" s="4"/>
      <c r="J609" s="4"/>
      <c r="K609" s="4"/>
      <c r="L609" s="4"/>
      <c r="M609" s="4"/>
      <c r="N609" s="4"/>
      <c r="O609" s="4"/>
      <c r="P609" s="4"/>
    </row>
    <row r="610">
      <c r="A610" s="4"/>
      <c r="B610" s="4"/>
      <c r="C610" s="4"/>
      <c r="D610" s="4"/>
      <c r="E610" s="4"/>
      <c r="F610" s="4"/>
      <c r="G610" s="4"/>
      <c r="H610" s="4"/>
      <c r="I610" s="4"/>
      <c r="J610" s="4"/>
      <c r="K610" s="4"/>
      <c r="L610" s="4"/>
      <c r="M610" s="4"/>
      <c r="N610" s="4"/>
      <c r="O610" s="4"/>
      <c r="P610" s="4"/>
    </row>
    <row r="611">
      <c r="A611" s="4"/>
      <c r="B611" s="4"/>
      <c r="C611" s="4"/>
      <c r="D611" s="4"/>
      <c r="E611" s="4"/>
      <c r="F611" s="4"/>
      <c r="G611" s="4"/>
      <c r="H611" s="4"/>
      <c r="I611" s="4"/>
      <c r="J611" s="4"/>
      <c r="K611" s="4"/>
      <c r="L611" s="4"/>
      <c r="M611" s="4"/>
      <c r="N611" s="4"/>
      <c r="O611" s="4"/>
      <c r="P611" s="4"/>
    </row>
    <row r="612">
      <c r="A612" s="4"/>
      <c r="B612" s="4"/>
      <c r="C612" s="4"/>
      <c r="D612" s="4"/>
      <c r="E612" s="4"/>
      <c r="F612" s="4"/>
      <c r="G612" s="4"/>
      <c r="H612" s="4"/>
      <c r="I612" s="4"/>
      <c r="J612" s="4"/>
      <c r="K612" s="4"/>
      <c r="L612" s="4"/>
      <c r="M612" s="4"/>
      <c r="N612" s="4"/>
      <c r="O612" s="4"/>
      <c r="P612" s="4"/>
    </row>
    <row r="613">
      <c r="A613" s="4"/>
      <c r="B613" s="4"/>
      <c r="C613" s="4"/>
      <c r="D613" s="4"/>
      <c r="E613" s="4"/>
      <c r="F613" s="4"/>
      <c r="G613" s="4"/>
      <c r="H613" s="4"/>
      <c r="I613" s="4"/>
      <c r="J613" s="4"/>
      <c r="K613" s="4"/>
      <c r="L613" s="4"/>
      <c r="M613" s="4"/>
      <c r="N613" s="4"/>
      <c r="O613" s="4"/>
      <c r="P613" s="4"/>
    </row>
    <row r="614">
      <c r="A614" s="4"/>
      <c r="B614" s="4"/>
      <c r="C614" s="4"/>
      <c r="D614" s="4"/>
      <c r="E614" s="4"/>
      <c r="F614" s="4"/>
      <c r="G614" s="4"/>
      <c r="H614" s="4"/>
      <c r="I614" s="4"/>
      <c r="J614" s="4"/>
      <c r="K614" s="4"/>
      <c r="L614" s="4"/>
      <c r="M614" s="4"/>
      <c r="N614" s="4"/>
      <c r="O614" s="4"/>
      <c r="P614" s="4"/>
    </row>
    <row r="615">
      <c r="A615" s="4"/>
      <c r="B615" s="4"/>
      <c r="C615" s="4"/>
      <c r="D615" s="4"/>
      <c r="E615" s="4"/>
      <c r="F615" s="4"/>
      <c r="G615" s="4"/>
      <c r="H615" s="4"/>
      <c r="I615" s="4"/>
      <c r="J615" s="4"/>
      <c r="K615" s="4"/>
      <c r="L615" s="4"/>
      <c r="M615" s="4"/>
      <c r="N615" s="4"/>
      <c r="O615" s="4"/>
      <c r="P615" s="4"/>
    </row>
    <row r="616">
      <c r="A616" s="4"/>
      <c r="B616" s="4"/>
      <c r="C616" s="4"/>
      <c r="D616" s="4"/>
      <c r="E616" s="4"/>
      <c r="F616" s="4"/>
      <c r="G616" s="4"/>
      <c r="H616" s="4"/>
      <c r="I616" s="4"/>
      <c r="J616" s="4"/>
      <c r="K616" s="4"/>
      <c r="L616" s="4"/>
      <c r="M616" s="4"/>
      <c r="N616" s="4"/>
      <c r="O616" s="4"/>
      <c r="P616" s="4"/>
    </row>
    <row r="617">
      <c r="A617" s="4"/>
      <c r="B617" s="4"/>
      <c r="C617" s="4"/>
      <c r="D617" s="4"/>
      <c r="E617" s="4"/>
      <c r="F617" s="4"/>
      <c r="G617" s="4"/>
      <c r="H617" s="4"/>
      <c r="I617" s="4"/>
      <c r="J617" s="4"/>
      <c r="K617" s="4"/>
      <c r="L617" s="4"/>
      <c r="M617" s="4"/>
      <c r="N617" s="4"/>
      <c r="O617" s="4"/>
      <c r="P617" s="4"/>
    </row>
    <row r="618">
      <c r="A618" s="4"/>
      <c r="B618" s="4"/>
      <c r="C618" s="4"/>
      <c r="D618" s="4"/>
      <c r="E618" s="4"/>
      <c r="F618" s="4"/>
      <c r="G618" s="4"/>
      <c r="H618" s="4"/>
      <c r="I618" s="4"/>
      <c r="J618" s="4"/>
      <c r="K618" s="4"/>
      <c r="L618" s="4"/>
      <c r="M618" s="4"/>
      <c r="N618" s="4"/>
      <c r="O618" s="4"/>
      <c r="P618" s="4"/>
    </row>
    <row r="619">
      <c r="A619" s="4"/>
      <c r="B619" s="4"/>
      <c r="C619" s="4"/>
      <c r="D619" s="4"/>
      <c r="E619" s="4"/>
      <c r="F619" s="4"/>
      <c r="G619" s="4"/>
      <c r="H619" s="4"/>
      <c r="I619" s="4"/>
      <c r="J619" s="4"/>
      <c r="K619" s="4"/>
      <c r="L619" s="4"/>
      <c r="M619" s="4"/>
      <c r="N619" s="4"/>
      <c r="O619" s="4"/>
      <c r="P619" s="4"/>
    </row>
    <row r="620">
      <c r="A620" s="4"/>
      <c r="B620" s="4"/>
      <c r="C620" s="4"/>
      <c r="D620" s="4"/>
      <c r="E620" s="4"/>
      <c r="F620" s="4"/>
      <c r="G620" s="4"/>
      <c r="H620" s="4"/>
      <c r="I620" s="4"/>
      <c r="J620" s="4"/>
      <c r="K620" s="4"/>
      <c r="L620" s="4"/>
      <c r="M620" s="4"/>
      <c r="N620" s="4"/>
      <c r="O620" s="4"/>
      <c r="P620" s="4"/>
    </row>
    <row r="621">
      <c r="A621" s="4"/>
      <c r="B621" s="4"/>
      <c r="C621" s="4"/>
      <c r="D621" s="4"/>
      <c r="E621" s="4"/>
      <c r="F621" s="4"/>
      <c r="G621" s="4"/>
      <c r="H621" s="4"/>
      <c r="I621" s="4"/>
      <c r="J621" s="4"/>
      <c r="K621" s="4"/>
      <c r="L621" s="4"/>
      <c r="M621" s="4"/>
      <c r="N621" s="4"/>
      <c r="O621" s="4"/>
      <c r="P621" s="4"/>
    </row>
    <row r="622">
      <c r="A622" s="4"/>
      <c r="B622" s="4"/>
      <c r="C622" s="4"/>
      <c r="D622" s="4"/>
      <c r="E622" s="4"/>
      <c r="F622" s="4"/>
      <c r="G622" s="4"/>
      <c r="H622" s="4"/>
      <c r="I622" s="4"/>
      <c r="J622" s="4"/>
      <c r="K622" s="4"/>
      <c r="L622" s="4"/>
      <c r="M622" s="4"/>
      <c r="N622" s="4"/>
      <c r="O622" s="4"/>
      <c r="P622" s="4"/>
    </row>
    <row r="623">
      <c r="A623" s="4"/>
      <c r="B623" s="4"/>
      <c r="C623" s="4"/>
      <c r="D623" s="4"/>
      <c r="E623" s="4"/>
      <c r="F623" s="4"/>
      <c r="G623" s="4"/>
      <c r="H623" s="4"/>
      <c r="I623" s="4"/>
      <c r="J623" s="4"/>
      <c r="K623" s="4"/>
      <c r="L623" s="4"/>
      <c r="M623" s="4"/>
      <c r="N623" s="4"/>
      <c r="O623" s="4"/>
      <c r="P623" s="4"/>
    </row>
    <row r="624">
      <c r="A624" s="4"/>
      <c r="B624" s="4"/>
      <c r="C624" s="4"/>
      <c r="D624" s="4"/>
      <c r="E624" s="4"/>
      <c r="F624" s="4"/>
      <c r="G624" s="4"/>
      <c r="H624" s="4"/>
      <c r="I624" s="4"/>
      <c r="J624" s="4"/>
      <c r="K624" s="4"/>
      <c r="L624" s="4"/>
      <c r="M624" s="4"/>
      <c r="N624" s="4"/>
      <c r="O624" s="4"/>
      <c r="P624" s="4"/>
    </row>
    <row r="625">
      <c r="A625" s="4"/>
      <c r="B625" s="4"/>
      <c r="C625" s="4"/>
      <c r="D625" s="4"/>
      <c r="E625" s="4"/>
      <c r="F625" s="4"/>
      <c r="G625" s="4"/>
      <c r="H625" s="4"/>
      <c r="I625" s="4"/>
      <c r="J625" s="4"/>
      <c r="K625" s="4"/>
      <c r="L625" s="4"/>
      <c r="M625" s="4"/>
      <c r="N625" s="4"/>
      <c r="O625" s="4"/>
      <c r="P625" s="4"/>
    </row>
    <row r="626">
      <c r="A626" s="4"/>
      <c r="B626" s="4"/>
      <c r="C626" s="4"/>
      <c r="D626" s="4"/>
      <c r="E626" s="4"/>
      <c r="F626" s="4"/>
      <c r="G626" s="4"/>
      <c r="H626" s="4"/>
      <c r="I626" s="4"/>
      <c r="J626" s="4"/>
      <c r="K626" s="4"/>
      <c r="L626" s="4"/>
      <c r="M626" s="4"/>
      <c r="N626" s="4"/>
      <c r="O626" s="4"/>
      <c r="P626" s="4"/>
    </row>
    <row r="627">
      <c r="A627" s="4"/>
      <c r="B627" s="4"/>
      <c r="C627" s="4"/>
      <c r="D627" s="4"/>
      <c r="E627" s="4"/>
      <c r="F627" s="4"/>
      <c r="G627" s="4"/>
      <c r="H627" s="4"/>
      <c r="I627" s="4"/>
      <c r="J627" s="4"/>
      <c r="K627" s="4"/>
      <c r="L627" s="4"/>
      <c r="M627" s="4"/>
      <c r="N627" s="4"/>
      <c r="O627" s="4"/>
      <c r="P627" s="4"/>
    </row>
    <row r="628">
      <c r="A628" s="4"/>
      <c r="B628" s="4"/>
      <c r="C628" s="4"/>
      <c r="D628" s="4"/>
      <c r="E628" s="4"/>
      <c r="F628" s="4"/>
      <c r="G628" s="4"/>
      <c r="H628" s="4"/>
      <c r="I628" s="4"/>
      <c r="J628" s="4"/>
      <c r="K628" s="4"/>
      <c r="L628" s="4"/>
      <c r="M628" s="4"/>
      <c r="N628" s="4"/>
      <c r="O628" s="4"/>
      <c r="P628" s="4"/>
    </row>
    <row r="629">
      <c r="A629" s="4"/>
      <c r="B629" s="4"/>
      <c r="C629" s="4"/>
      <c r="D629" s="4"/>
      <c r="E629" s="4"/>
      <c r="F629" s="4"/>
      <c r="G629" s="4"/>
      <c r="H629" s="4"/>
      <c r="I629" s="4"/>
      <c r="J629" s="4"/>
      <c r="K629" s="4"/>
      <c r="L629" s="4"/>
      <c r="M629" s="4"/>
      <c r="N629" s="4"/>
      <c r="O629" s="4"/>
      <c r="P629" s="4"/>
    </row>
    <row r="630">
      <c r="A630" s="4"/>
      <c r="B630" s="4"/>
      <c r="C630" s="4"/>
      <c r="D630" s="4"/>
      <c r="E630" s="4"/>
      <c r="F630" s="4"/>
      <c r="G630" s="4"/>
      <c r="H630" s="4"/>
      <c r="I630" s="4"/>
      <c r="J630" s="4"/>
      <c r="K630" s="4"/>
      <c r="L630" s="4"/>
      <c r="M630" s="4"/>
      <c r="N630" s="4"/>
      <c r="O630" s="4"/>
      <c r="P630" s="4"/>
    </row>
    <row r="631">
      <c r="A631" s="4"/>
      <c r="B631" s="4"/>
      <c r="C631" s="4"/>
      <c r="D631" s="4"/>
      <c r="E631" s="4"/>
      <c r="F631" s="4"/>
      <c r="G631" s="4"/>
      <c r="H631" s="4"/>
      <c r="I631" s="4"/>
      <c r="J631" s="4"/>
      <c r="K631" s="4"/>
      <c r="L631" s="4"/>
      <c r="M631" s="4"/>
      <c r="N631" s="4"/>
      <c r="O631" s="4"/>
      <c r="P631" s="4"/>
    </row>
    <row r="632">
      <c r="A632" s="4"/>
      <c r="B632" s="4"/>
      <c r="C632" s="4"/>
      <c r="D632" s="4"/>
      <c r="E632" s="4"/>
      <c r="F632" s="4"/>
      <c r="G632" s="4"/>
      <c r="H632" s="4"/>
      <c r="I632" s="4"/>
      <c r="J632" s="4"/>
      <c r="K632" s="4"/>
      <c r="L632" s="4"/>
      <c r="M632" s="4"/>
      <c r="N632" s="4"/>
      <c r="O632" s="4"/>
      <c r="P632" s="4"/>
    </row>
    <row r="633">
      <c r="A633" s="4"/>
      <c r="B633" s="4"/>
      <c r="C633" s="4"/>
      <c r="D633" s="4"/>
      <c r="E633" s="4"/>
      <c r="F633" s="4"/>
      <c r="G633" s="4"/>
      <c r="H633" s="4"/>
      <c r="I633" s="4"/>
      <c r="J633" s="4"/>
      <c r="K633" s="4"/>
      <c r="L633" s="4"/>
      <c r="M633" s="4"/>
      <c r="N633" s="4"/>
      <c r="O633" s="4"/>
      <c r="P633" s="4"/>
    </row>
    <row r="634">
      <c r="A634" s="4"/>
      <c r="B634" s="4"/>
      <c r="C634" s="4"/>
      <c r="D634" s="4"/>
      <c r="E634" s="4"/>
      <c r="F634" s="4"/>
      <c r="G634" s="4"/>
      <c r="H634" s="4"/>
      <c r="I634" s="4"/>
      <c r="J634" s="4"/>
      <c r="K634" s="4"/>
      <c r="L634" s="4"/>
      <c r="M634" s="4"/>
      <c r="N634" s="4"/>
      <c r="O634" s="4"/>
      <c r="P634" s="4"/>
    </row>
    <row r="635">
      <c r="A635" s="4"/>
      <c r="B635" s="4"/>
      <c r="C635" s="4"/>
      <c r="D635" s="4"/>
      <c r="E635" s="4"/>
      <c r="F635" s="4"/>
      <c r="G635" s="4"/>
      <c r="H635" s="4"/>
      <c r="I635" s="4"/>
      <c r="J635" s="4"/>
      <c r="K635" s="4"/>
      <c r="L635" s="4"/>
      <c r="M635" s="4"/>
      <c r="N635" s="4"/>
      <c r="O635" s="4"/>
      <c r="P635" s="4"/>
    </row>
    <row r="636">
      <c r="A636" s="4"/>
      <c r="B636" s="4"/>
      <c r="C636" s="4"/>
      <c r="D636" s="4"/>
      <c r="E636" s="4"/>
      <c r="F636" s="4"/>
      <c r="G636" s="4"/>
      <c r="H636" s="4"/>
      <c r="I636" s="4"/>
      <c r="J636" s="4"/>
      <c r="K636" s="4"/>
      <c r="L636" s="4"/>
      <c r="M636" s="4"/>
      <c r="N636" s="4"/>
      <c r="O636" s="4"/>
      <c r="P636" s="4"/>
    </row>
    <row r="637">
      <c r="A637" s="4"/>
      <c r="B637" s="4"/>
      <c r="C637" s="4"/>
      <c r="D637" s="4"/>
      <c r="E637" s="4"/>
      <c r="F637" s="4"/>
      <c r="G637" s="4"/>
      <c r="H637" s="4"/>
      <c r="I637" s="4"/>
      <c r="J637" s="4"/>
      <c r="K637" s="4"/>
      <c r="L637" s="4"/>
      <c r="M637" s="4"/>
      <c r="N637" s="4"/>
      <c r="O637" s="4"/>
      <c r="P637" s="4"/>
    </row>
    <row r="638">
      <c r="A638" s="4"/>
      <c r="B638" s="4"/>
      <c r="C638" s="4"/>
      <c r="D638" s="4"/>
      <c r="E638" s="4"/>
      <c r="F638" s="4"/>
      <c r="G638" s="4"/>
      <c r="H638" s="4"/>
      <c r="I638" s="4"/>
      <c r="J638" s="4"/>
      <c r="K638" s="4"/>
      <c r="L638" s="4"/>
      <c r="M638" s="4"/>
      <c r="N638" s="4"/>
      <c r="O638" s="4"/>
      <c r="P638" s="4"/>
    </row>
    <row r="639">
      <c r="A639" s="4"/>
      <c r="B639" s="4"/>
      <c r="C639" s="4"/>
      <c r="D639" s="4"/>
      <c r="E639" s="4"/>
      <c r="F639" s="4"/>
      <c r="G639" s="4"/>
      <c r="H639" s="4"/>
      <c r="I639" s="4"/>
      <c r="J639" s="4"/>
      <c r="K639" s="4"/>
      <c r="L639" s="4"/>
      <c r="M639" s="4"/>
      <c r="N639" s="4"/>
      <c r="O639" s="4"/>
      <c r="P639" s="4"/>
    </row>
    <row r="640">
      <c r="A640" s="4"/>
      <c r="B640" s="4"/>
      <c r="C640" s="4"/>
      <c r="D640" s="4"/>
      <c r="E640" s="4"/>
      <c r="F640" s="4"/>
      <c r="G640" s="4"/>
      <c r="H640" s="4"/>
      <c r="I640" s="4"/>
      <c r="J640" s="4"/>
      <c r="K640" s="4"/>
      <c r="L640" s="4"/>
      <c r="M640" s="4"/>
      <c r="N640" s="4"/>
      <c r="O640" s="4"/>
      <c r="P640" s="4"/>
    </row>
    <row r="641">
      <c r="A641" s="4"/>
      <c r="B641" s="4"/>
      <c r="C641" s="4"/>
      <c r="D641" s="4"/>
      <c r="E641" s="4"/>
      <c r="F641" s="4"/>
      <c r="G641" s="4"/>
      <c r="H641" s="4"/>
      <c r="I641" s="4"/>
      <c r="J641" s="4"/>
      <c r="K641" s="4"/>
      <c r="L641" s="4"/>
      <c r="M641" s="4"/>
      <c r="N641" s="4"/>
      <c r="O641" s="4"/>
      <c r="P641" s="4"/>
    </row>
    <row r="642">
      <c r="A642" s="4"/>
      <c r="B642" s="4"/>
      <c r="C642" s="4"/>
      <c r="D642" s="4"/>
      <c r="E642" s="4"/>
      <c r="F642" s="4"/>
      <c r="G642" s="4"/>
      <c r="H642" s="4"/>
      <c r="I642" s="4"/>
      <c r="J642" s="4"/>
      <c r="K642" s="4"/>
      <c r="L642" s="4"/>
      <c r="M642" s="4"/>
      <c r="N642" s="4"/>
      <c r="O642" s="4"/>
      <c r="P642" s="4"/>
    </row>
    <row r="643">
      <c r="A643" s="4"/>
      <c r="B643" s="4"/>
      <c r="C643" s="4"/>
      <c r="D643" s="4"/>
      <c r="E643" s="4"/>
      <c r="F643" s="4"/>
      <c r="G643" s="4"/>
      <c r="H643" s="4"/>
      <c r="I643" s="4"/>
      <c r="J643" s="4"/>
      <c r="K643" s="4"/>
      <c r="L643" s="4"/>
      <c r="M643" s="4"/>
      <c r="N643" s="4"/>
      <c r="O643" s="4"/>
      <c r="P643" s="4"/>
    </row>
    <row r="644">
      <c r="A644" s="4"/>
      <c r="B644" s="4"/>
      <c r="C644" s="4"/>
      <c r="D644" s="4"/>
      <c r="E644" s="4"/>
      <c r="F644" s="4"/>
      <c r="G644" s="4"/>
      <c r="H644" s="4"/>
      <c r="I644" s="4"/>
      <c r="J644" s="4"/>
      <c r="K644" s="4"/>
      <c r="L644" s="4"/>
      <c r="M644" s="4"/>
      <c r="N644" s="4"/>
      <c r="O644" s="4"/>
      <c r="P644" s="4"/>
    </row>
    <row r="645">
      <c r="A645" s="4"/>
      <c r="B645" s="4"/>
      <c r="C645" s="4"/>
      <c r="D645" s="4"/>
      <c r="E645" s="4"/>
      <c r="F645" s="4"/>
      <c r="G645" s="4"/>
      <c r="H645" s="4"/>
      <c r="I645" s="4"/>
      <c r="J645" s="4"/>
      <c r="K645" s="4"/>
      <c r="L645" s="4"/>
      <c r="M645" s="4"/>
      <c r="N645" s="4"/>
      <c r="O645" s="4"/>
      <c r="P645" s="4"/>
    </row>
    <row r="646">
      <c r="A646" s="4"/>
      <c r="B646" s="4"/>
      <c r="C646" s="4"/>
      <c r="D646" s="4"/>
      <c r="E646" s="4"/>
      <c r="F646" s="4"/>
      <c r="G646" s="4"/>
      <c r="H646" s="4"/>
      <c r="I646" s="4"/>
      <c r="J646" s="4"/>
      <c r="K646" s="4"/>
      <c r="L646" s="4"/>
      <c r="M646" s="4"/>
      <c r="N646" s="4"/>
      <c r="O646" s="4"/>
      <c r="P646" s="4"/>
    </row>
    <row r="647">
      <c r="A647" s="4"/>
      <c r="B647" s="4"/>
      <c r="C647" s="4"/>
      <c r="D647" s="4"/>
      <c r="E647" s="4"/>
      <c r="F647" s="4"/>
      <c r="G647" s="4"/>
      <c r="H647" s="4"/>
      <c r="I647" s="4"/>
      <c r="J647" s="4"/>
      <c r="K647" s="4"/>
      <c r="L647" s="4"/>
      <c r="M647" s="4"/>
      <c r="N647" s="4"/>
      <c r="O647" s="4"/>
      <c r="P647" s="4"/>
    </row>
    <row r="648">
      <c r="A648" s="4"/>
      <c r="B648" s="4"/>
      <c r="C648" s="4"/>
      <c r="D648" s="4"/>
      <c r="E648" s="4"/>
      <c r="F648" s="4"/>
      <c r="G648" s="4"/>
      <c r="H648" s="4"/>
      <c r="I648" s="4"/>
      <c r="J648" s="4"/>
      <c r="K648" s="4"/>
      <c r="L648" s="4"/>
      <c r="M648" s="4"/>
      <c r="N648" s="4"/>
      <c r="O648" s="4"/>
      <c r="P648" s="4"/>
    </row>
    <row r="649">
      <c r="A649" s="4"/>
      <c r="B649" s="4"/>
      <c r="C649" s="4"/>
      <c r="D649" s="4"/>
      <c r="E649" s="4"/>
      <c r="F649" s="4"/>
      <c r="G649" s="4"/>
      <c r="H649" s="4"/>
      <c r="I649" s="4"/>
      <c r="J649" s="4"/>
      <c r="K649" s="4"/>
      <c r="L649" s="4"/>
      <c r="M649" s="4"/>
      <c r="N649" s="4"/>
      <c r="O649" s="4"/>
      <c r="P649" s="4"/>
    </row>
    <row r="650">
      <c r="A650" s="4"/>
      <c r="B650" s="4"/>
      <c r="C650" s="4"/>
      <c r="D650" s="4"/>
      <c r="E650" s="4"/>
      <c r="F650" s="4"/>
      <c r="G650" s="4"/>
      <c r="H650" s="4"/>
      <c r="I650" s="4"/>
      <c r="J650" s="4"/>
      <c r="K650" s="4"/>
      <c r="L650" s="4"/>
      <c r="M650" s="4"/>
      <c r="N650" s="4"/>
      <c r="O650" s="4"/>
      <c r="P650" s="4"/>
    </row>
    <row r="651">
      <c r="A651" s="4"/>
      <c r="B651" s="4"/>
      <c r="C651" s="4"/>
      <c r="D651" s="4"/>
      <c r="E651" s="4"/>
      <c r="F651" s="4"/>
      <c r="G651" s="4"/>
      <c r="H651" s="4"/>
      <c r="I651" s="4"/>
      <c r="J651" s="4"/>
      <c r="K651" s="4"/>
      <c r="L651" s="4"/>
      <c r="M651" s="4"/>
      <c r="N651" s="4"/>
      <c r="O651" s="4"/>
      <c r="P651" s="4"/>
    </row>
    <row r="652">
      <c r="A652" s="4"/>
      <c r="B652" s="4"/>
      <c r="C652" s="4"/>
      <c r="D652" s="4"/>
      <c r="E652" s="4"/>
      <c r="F652" s="4"/>
      <c r="G652" s="4"/>
      <c r="H652" s="4"/>
      <c r="I652" s="4"/>
      <c r="J652" s="4"/>
      <c r="K652" s="4"/>
      <c r="L652" s="4"/>
      <c r="M652" s="4"/>
      <c r="N652" s="4"/>
      <c r="O652" s="4"/>
      <c r="P652" s="4"/>
    </row>
    <row r="653">
      <c r="A653" s="4"/>
      <c r="B653" s="4"/>
      <c r="C653" s="4"/>
      <c r="D653" s="4"/>
      <c r="E653" s="4"/>
      <c r="F653" s="4"/>
      <c r="G653" s="4"/>
      <c r="H653" s="4"/>
      <c r="I653" s="4"/>
      <c r="J653" s="4"/>
      <c r="K653" s="4"/>
      <c r="L653" s="4"/>
      <c r="M653" s="4"/>
      <c r="N653" s="4"/>
      <c r="O653" s="4"/>
      <c r="P653" s="4"/>
    </row>
    <row r="654">
      <c r="A654" s="4"/>
      <c r="B654" s="4"/>
      <c r="C654" s="4"/>
      <c r="D654" s="4"/>
      <c r="E654" s="4"/>
      <c r="F654" s="4"/>
      <c r="G654" s="4"/>
      <c r="H654" s="4"/>
      <c r="I654" s="4"/>
      <c r="J654" s="4"/>
      <c r="K654" s="4"/>
      <c r="L654" s="4"/>
      <c r="M654" s="4"/>
      <c r="N654" s="4"/>
      <c r="O654" s="4"/>
      <c r="P654" s="4"/>
    </row>
    <row r="655">
      <c r="A655" s="4"/>
      <c r="B655" s="4"/>
      <c r="C655" s="4"/>
      <c r="D655" s="4"/>
      <c r="E655" s="4"/>
      <c r="F655" s="4"/>
      <c r="G655" s="4"/>
      <c r="H655" s="4"/>
      <c r="I655" s="4"/>
      <c r="J655" s="4"/>
      <c r="K655" s="4"/>
      <c r="L655" s="4"/>
      <c r="M655" s="4"/>
      <c r="N655" s="4"/>
      <c r="O655" s="4"/>
      <c r="P655" s="4"/>
    </row>
    <row r="656">
      <c r="A656" s="4"/>
      <c r="B656" s="4"/>
      <c r="C656" s="4"/>
      <c r="D656" s="4"/>
      <c r="E656" s="4"/>
      <c r="F656" s="4"/>
      <c r="G656" s="4"/>
      <c r="H656" s="4"/>
      <c r="I656" s="4"/>
      <c r="J656" s="4"/>
      <c r="K656" s="4"/>
      <c r="L656" s="4"/>
      <c r="M656" s="4"/>
      <c r="N656" s="4"/>
      <c r="O656" s="4"/>
      <c r="P656" s="4"/>
    </row>
    <row r="657">
      <c r="A657" s="4"/>
      <c r="B657" s="4"/>
      <c r="C657" s="4"/>
      <c r="D657" s="4"/>
      <c r="E657" s="4"/>
      <c r="F657" s="4"/>
      <c r="G657" s="4"/>
      <c r="H657" s="4"/>
      <c r="I657" s="4"/>
      <c r="J657" s="4"/>
      <c r="K657" s="4"/>
      <c r="L657" s="4"/>
      <c r="M657" s="4"/>
      <c r="N657" s="4"/>
      <c r="O657" s="4"/>
      <c r="P657" s="4"/>
    </row>
    <row r="658">
      <c r="A658" s="4"/>
      <c r="B658" s="4"/>
      <c r="C658" s="4"/>
      <c r="D658" s="4"/>
      <c r="E658" s="4"/>
      <c r="F658" s="4"/>
      <c r="G658" s="4"/>
      <c r="H658" s="4"/>
      <c r="I658" s="4"/>
      <c r="J658" s="4"/>
      <c r="K658" s="4"/>
      <c r="L658" s="4"/>
      <c r="M658" s="4"/>
      <c r="N658" s="4"/>
      <c r="O658" s="4"/>
      <c r="P658" s="4"/>
    </row>
    <row r="659">
      <c r="A659" s="4"/>
      <c r="B659" s="4"/>
      <c r="C659" s="4"/>
      <c r="D659" s="4"/>
      <c r="E659" s="4"/>
      <c r="F659" s="4"/>
      <c r="G659" s="4"/>
      <c r="H659" s="4"/>
      <c r="I659" s="4"/>
      <c r="J659" s="4"/>
      <c r="K659" s="4"/>
      <c r="L659" s="4"/>
      <c r="M659" s="4"/>
      <c r="N659" s="4"/>
      <c r="O659" s="4"/>
      <c r="P659" s="4"/>
    </row>
    <row r="660">
      <c r="A660" s="4"/>
      <c r="B660" s="4"/>
      <c r="C660" s="4"/>
      <c r="D660" s="4"/>
      <c r="E660" s="4"/>
      <c r="F660" s="4"/>
      <c r="G660" s="4"/>
      <c r="H660" s="4"/>
      <c r="I660" s="4"/>
      <c r="J660" s="4"/>
      <c r="K660" s="4"/>
      <c r="L660" s="4"/>
      <c r="M660" s="4"/>
      <c r="N660" s="4"/>
      <c r="O660" s="4"/>
      <c r="P660" s="4"/>
    </row>
    <row r="661">
      <c r="A661" s="4"/>
      <c r="B661" s="4"/>
      <c r="C661" s="4"/>
      <c r="D661" s="4"/>
      <c r="E661" s="4"/>
      <c r="F661" s="4"/>
      <c r="G661" s="4"/>
      <c r="H661" s="4"/>
      <c r="I661" s="4"/>
      <c r="J661" s="4"/>
      <c r="K661" s="4"/>
      <c r="L661" s="4"/>
      <c r="M661" s="4"/>
      <c r="N661" s="4"/>
      <c r="O661" s="4"/>
      <c r="P661" s="4"/>
    </row>
    <row r="662">
      <c r="A662" s="4"/>
      <c r="B662" s="4"/>
      <c r="C662" s="4"/>
      <c r="D662" s="4"/>
      <c r="E662" s="4"/>
      <c r="F662" s="4"/>
      <c r="G662" s="4"/>
      <c r="H662" s="4"/>
      <c r="I662" s="4"/>
      <c r="J662" s="4"/>
      <c r="K662" s="4"/>
      <c r="L662" s="4"/>
      <c r="M662" s="4"/>
      <c r="N662" s="4"/>
      <c r="O662" s="4"/>
      <c r="P662" s="4"/>
    </row>
    <row r="663">
      <c r="A663" s="4"/>
      <c r="B663" s="4"/>
      <c r="C663" s="4"/>
      <c r="D663" s="4"/>
      <c r="E663" s="4"/>
      <c r="F663" s="4"/>
      <c r="G663" s="4"/>
      <c r="H663" s="4"/>
      <c r="I663" s="4"/>
      <c r="J663" s="4"/>
      <c r="K663" s="4"/>
      <c r="L663" s="4"/>
      <c r="M663" s="4"/>
      <c r="N663" s="4"/>
      <c r="O663" s="4"/>
      <c r="P663" s="4"/>
    </row>
    <row r="664">
      <c r="A664" s="4"/>
      <c r="B664" s="4"/>
      <c r="C664" s="4"/>
      <c r="D664" s="4"/>
      <c r="E664" s="4"/>
      <c r="F664" s="4"/>
      <c r="G664" s="4"/>
      <c r="H664" s="4"/>
      <c r="I664" s="4"/>
      <c r="J664" s="4"/>
      <c r="K664" s="4"/>
      <c r="L664" s="4"/>
      <c r="M664" s="4"/>
      <c r="N664" s="4"/>
      <c r="O664" s="4"/>
      <c r="P664" s="4"/>
    </row>
    <row r="665">
      <c r="A665" s="4"/>
      <c r="B665" s="4"/>
      <c r="C665" s="4"/>
      <c r="D665" s="4"/>
      <c r="E665" s="4"/>
      <c r="F665" s="4"/>
      <c r="G665" s="4"/>
      <c r="H665" s="4"/>
      <c r="I665" s="4"/>
      <c r="J665" s="4"/>
      <c r="K665" s="4"/>
      <c r="L665" s="4"/>
      <c r="M665" s="4"/>
      <c r="N665" s="4"/>
      <c r="O665" s="4"/>
      <c r="P665" s="4"/>
    </row>
    <row r="666">
      <c r="A666" s="4"/>
      <c r="B666" s="4"/>
      <c r="C666" s="4"/>
      <c r="D666" s="4"/>
      <c r="E666" s="4"/>
      <c r="F666" s="4"/>
      <c r="G666" s="4"/>
      <c r="H666" s="4"/>
      <c r="I666" s="4"/>
      <c r="J666" s="4"/>
      <c r="K666" s="4"/>
      <c r="L666" s="4"/>
      <c r="M666" s="4"/>
      <c r="N666" s="4"/>
      <c r="O666" s="4"/>
      <c r="P666" s="4"/>
    </row>
    <row r="667">
      <c r="A667" s="4"/>
      <c r="B667" s="4"/>
      <c r="C667" s="4"/>
      <c r="D667" s="4"/>
      <c r="E667" s="4"/>
      <c r="F667" s="4"/>
      <c r="G667" s="4"/>
      <c r="H667" s="4"/>
      <c r="I667" s="4"/>
      <c r="J667" s="4"/>
      <c r="K667" s="4"/>
      <c r="L667" s="4"/>
      <c r="M667" s="4"/>
      <c r="N667" s="4"/>
      <c r="O667" s="4"/>
      <c r="P667" s="4"/>
    </row>
    <row r="668">
      <c r="A668" s="4"/>
      <c r="B668" s="4"/>
      <c r="C668" s="4"/>
      <c r="D668" s="4"/>
      <c r="E668" s="4"/>
      <c r="F668" s="4"/>
      <c r="G668" s="4"/>
      <c r="H668" s="4"/>
      <c r="I668" s="4"/>
      <c r="J668" s="4"/>
      <c r="K668" s="4"/>
      <c r="L668" s="4"/>
      <c r="M668" s="4"/>
      <c r="N668" s="4"/>
      <c r="O668" s="4"/>
      <c r="P668" s="4"/>
    </row>
    <row r="669">
      <c r="A669" s="4"/>
      <c r="B669" s="4"/>
      <c r="C669" s="4"/>
      <c r="D669" s="4"/>
      <c r="E669" s="4"/>
      <c r="F669" s="4"/>
      <c r="G669" s="4"/>
      <c r="H669" s="4"/>
      <c r="I669" s="4"/>
      <c r="J669" s="4"/>
      <c r="K669" s="4"/>
      <c r="L669" s="4"/>
      <c r="M669" s="4"/>
      <c r="N669" s="4"/>
      <c r="O669" s="4"/>
      <c r="P669" s="4"/>
    </row>
    <row r="670">
      <c r="A670" s="4"/>
      <c r="B670" s="4"/>
      <c r="C670" s="4"/>
      <c r="D670" s="4"/>
      <c r="E670" s="4"/>
      <c r="F670" s="4"/>
      <c r="G670" s="4"/>
      <c r="H670" s="4"/>
      <c r="I670" s="4"/>
      <c r="J670" s="4"/>
      <c r="K670" s="4"/>
      <c r="L670" s="4"/>
      <c r="M670" s="4"/>
      <c r="N670" s="4"/>
      <c r="O670" s="4"/>
      <c r="P670" s="4"/>
    </row>
    <row r="671">
      <c r="A671" s="4"/>
      <c r="B671" s="4"/>
      <c r="C671" s="4"/>
      <c r="D671" s="4"/>
      <c r="E671" s="4"/>
      <c r="F671" s="4"/>
      <c r="G671" s="4"/>
      <c r="H671" s="4"/>
      <c r="I671" s="4"/>
      <c r="J671" s="4"/>
      <c r="K671" s="4"/>
      <c r="L671" s="4"/>
      <c r="M671" s="4"/>
      <c r="N671" s="4"/>
      <c r="O671" s="4"/>
      <c r="P671" s="4"/>
    </row>
    <row r="672">
      <c r="A672" s="4"/>
      <c r="B672" s="4"/>
      <c r="C672" s="4"/>
      <c r="D672" s="4"/>
      <c r="E672" s="4"/>
      <c r="F672" s="4"/>
      <c r="G672" s="4"/>
      <c r="H672" s="4"/>
      <c r="I672" s="4"/>
      <c r="J672" s="4"/>
      <c r="K672" s="4"/>
      <c r="L672" s="4"/>
      <c r="M672" s="4"/>
      <c r="N672" s="4"/>
      <c r="O672" s="4"/>
      <c r="P672" s="4"/>
    </row>
    <row r="673">
      <c r="A673" s="4"/>
      <c r="B673" s="4"/>
      <c r="C673" s="4"/>
      <c r="D673" s="4"/>
      <c r="E673" s="4"/>
      <c r="F673" s="4"/>
      <c r="G673" s="4"/>
      <c r="H673" s="4"/>
      <c r="I673" s="4"/>
      <c r="J673" s="4"/>
      <c r="K673" s="4"/>
      <c r="L673" s="4"/>
      <c r="M673" s="4"/>
      <c r="N673" s="4"/>
      <c r="O673" s="4"/>
      <c r="P673" s="4"/>
    </row>
    <row r="674">
      <c r="A674" s="4"/>
      <c r="B674" s="4"/>
      <c r="C674" s="4"/>
      <c r="D674" s="4"/>
      <c r="E674" s="4"/>
      <c r="F674" s="4"/>
      <c r="G674" s="4"/>
      <c r="H674" s="4"/>
      <c r="I674" s="4"/>
      <c r="J674" s="4"/>
      <c r="K674" s="4"/>
      <c r="L674" s="4"/>
      <c r="M674" s="4"/>
      <c r="N674" s="4"/>
      <c r="O674" s="4"/>
      <c r="P674" s="4"/>
    </row>
    <row r="675">
      <c r="A675" s="4"/>
      <c r="B675" s="4"/>
      <c r="C675" s="4"/>
      <c r="D675" s="4"/>
      <c r="E675" s="4"/>
      <c r="F675" s="4"/>
      <c r="G675" s="4"/>
      <c r="H675" s="4"/>
      <c r="I675" s="4"/>
      <c r="J675" s="4"/>
      <c r="K675" s="4"/>
      <c r="L675" s="4"/>
      <c r="M675" s="4"/>
      <c r="N675" s="4"/>
      <c r="O675" s="4"/>
      <c r="P675" s="4"/>
    </row>
    <row r="676">
      <c r="A676" s="4"/>
      <c r="B676" s="4"/>
      <c r="C676" s="4"/>
      <c r="D676" s="4"/>
      <c r="E676" s="4"/>
      <c r="F676" s="4"/>
      <c r="G676" s="4"/>
      <c r="H676" s="4"/>
      <c r="I676" s="4"/>
      <c r="J676" s="4"/>
      <c r="K676" s="4"/>
      <c r="L676" s="4"/>
      <c r="M676" s="4"/>
      <c r="N676" s="4"/>
      <c r="O676" s="4"/>
      <c r="P676" s="4"/>
    </row>
    <row r="677">
      <c r="A677" s="4"/>
      <c r="B677" s="4"/>
      <c r="C677" s="4"/>
      <c r="D677" s="4"/>
      <c r="E677" s="4"/>
      <c r="F677" s="4"/>
      <c r="G677" s="4"/>
      <c r="H677" s="4"/>
      <c r="I677" s="4"/>
      <c r="J677" s="4"/>
      <c r="K677" s="4"/>
      <c r="L677" s="4"/>
      <c r="M677" s="4"/>
      <c r="N677" s="4"/>
      <c r="O677" s="4"/>
      <c r="P677" s="4"/>
    </row>
    <row r="678">
      <c r="A678" s="4"/>
      <c r="B678" s="4"/>
      <c r="C678" s="4"/>
      <c r="D678" s="4"/>
      <c r="E678" s="4"/>
      <c r="F678" s="4"/>
      <c r="G678" s="4"/>
      <c r="H678" s="4"/>
      <c r="I678" s="4"/>
      <c r="J678" s="4"/>
      <c r="K678" s="4"/>
      <c r="L678" s="4"/>
      <c r="M678" s="4"/>
      <c r="N678" s="4"/>
      <c r="O678" s="4"/>
      <c r="P678" s="4"/>
    </row>
    <row r="679">
      <c r="A679" s="4"/>
      <c r="B679" s="4"/>
      <c r="C679" s="4"/>
      <c r="D679" s="4"/>
      <c r="E679" s="4"/>
      <c r="F679" s="4"/>
      <c r="G679" s="4"/>
      <c r="H679" s="4"/>
      <c r="I679" s="4"/>
      <c r="J679" s="4"/>
      <c r="K679" s="4"/>
      <c r="L679" s="4"/>
      <c r="M679" s="4"/>
      <c r="N679" s="4"/>
      <c r="O679" s="4"/>
      <c r="P679" s="4"/>
    </row>
    <row r="680">
      <c r="A680" s="4"/>
      <c r="B680" s="4"/>
      <c r="C680" s="4"/>
      <c r="D680" s="4"/>
      <c r="E680" s="4"/>
      <c r="F680" s="4"/>
      <c r="G680" s="4"/>
      <c r="H680" s="4"/>
      <c r="I680" s="4"/>
      <c r="J680" s="4"/>
      <c r="K680" s="4"/>
      <c r="L680" s="4"/>
      <c r="M680" s="4"/>
      <c r="N680" s="4"/>
      <c r="O680" s="4"/>
      <c r="P680" s="4"/>
    </row>
    <row r="681">
      <c r="A681" s="4"/>
      <c r="B681" s="4"/>
      <c r="C681" s="4"/>
      <c r="D681" s="4"/>
      <c r="E681" s="4"/>
      <c r="F681" s="4"/>
      <c r="G681" s="4"/>
      <c r="H681" s="4"/>
      <c r="I681" s="4"/>
      <c r="J681" s="4"/>
      <c r="K681" s="4"/>
      <c r="L681" s="4"/>
      <c r="M681" s="4"/>
      <c r="N681" s="4"/>
      <c r="O681" s="4"/>
      <c r="P681" s="4"/>
    </row>
    <row r="682">
      <c r="A682" s="4"/>
      <c r="B682" s="4"/>
      <c r="C682" s="4"/>
      <c r="D682" s="4"/>
      <c r="E682" s="4"/>
      <c r="F682" s="4"/>
      <c r="G682" s="4"/>
      <c r="H682" s="4"/>
      <c r="I682" s="4"/>
      <c r="J682" s="4"/>
      <c r="K682" s="4"/>
      <c r="L682" s="4"/>
      <c r="M682" s="4"/>
      <c r="N682" s="4"/>
      <c r="O682" s="4"/>
      <c r="P682" s="4"/>
    </row>
    <row r="683">
      <c r="A683" s="4"/>
      <c r="B683" s="4"/>
      <c r="C683" s="4"/>
      <c r="D683" s="4"/>
      <c r="E683" s="4"/>
      <c r="F683" s="4"/>
      <c r="G683" s="4"/>
      <c r="H683" s="4"/>
      <c r="I683" s="4"/>
      <c r="J683" s="4"/>
      <c r="K683" s="4"/>
      <c r="L683" s="4"/>
      <c r="M683" s="4"/>
      <c r="N683" s="4"/>
      <c r="O683" s="4"/>
      <c r="P683" s="4"/>
    </row>
    <row r="684">
      <c r="A684" s="4"/>
      <c r="B684" s="4"/>
      <c r="C684" s="4"/>
      <c r="D684" s="4"/>
      <c r="E684" s="4"/>
      <c r="F684" s="4"/>
      <c r="G684" s="4"/>
      <c r="H684" s="4"/>
      <c r="I684" s="4"/>
      <c r="J684" s="4"/>
      <c r="K684" s="4"/>
      <c r="L684" s="4"/>
      <c r="M684" s="4"/>
      <c r="N684" s="4"/>
      <c r="O684" s="4"/>
      <c r="P684" s="4"/>
    </row>
    <row r="685">
      <c r="A685" s="4"/>
      <c r="B685" s="4"/>
      <c r="C685" s="4"/>
      <c r="D685" s="4"/>
      <c r="E685" s="4"/>
      <c r="F685" s="4"/>
      <c r="G685" s="4"/>
      <c r="H685" s="4"/>
      <c r="I685" s="4"/>
      <c r="J685" s="4"/>
      <c r="K685" s="4"/>
      <c r="L685" s="4"/>
      <c r="M685" s="4"/>
      <c r="N685" s="4"/>
      <c r="O685" s="4"/>
      <c r="P685" s="4"/>
    </row>
    <row r="686">
      <c r="A686" s="4"/>
      <c r="B686" s="4"/>
      <c r="C686" s="4"/>
      <c r="D686" s="4"/>
      <c r="E686" s="4"/>
      <c r="F686" s="4"/>
      <c r="G686" s="4"/>
      <c r="H686" s="4"/>
      <c r="I686" s="4"/>
      <c r="J686" s="4"/>
      <c r="K686" s="4"/>
      <c r="L686" s="4"/>
      <c r="M686" s="4"/>
      <c r="N686" s="4"/>
      <c r="O686" s="4"/>
      <c r="P686" s="4"/>
    </row>
    <row r="687">
      <c r="A687" s="4"/>
      <c r="B687" s="4"/>
      <c r="C687" s="4"/>
      <c r="D687" s="4"/>
      <c r="E687" s="4"/>
      <c r="F687" s="4"/>
      <c r="G687" s="4"/>
      <c r="H687" s="4"/>
      <c r="I687" s="4"/>
      <c r="J687" s="4"/>
      <c r="K687" s="4"/>
      <c r="L687" s="4"/>
      <c r="M687" s="4"/>
      <c r="N687" s="4"/>
      <c r="O687" s="4"/>
      <c r="P687" s="4"/>
    </row>
    <row r="688">
      <c r="A688" s="4"/>
      <c r="B688" s="4"/>
      <c r="C688" s="4"/>
      <c r="D688" s="4"/>
      <c r="E688" s="4"/>
      <c r="F688" s="4"/>
      <c r="G688" s="4"/>
      <c r="H688" s="4"/>
      <c r="I688" s="4"/>
      <c r="J688" s="4"/>
      <c r="K688" s="4"/>
      <c r="L688" s="4"/>
      <c r="M688" s="4"/>
      <c r="N688" s="4"/>
      <c r="O688" s="4"/>
      <c r="P688" s="4"/>
    </row>
    <row r="689">
      <c r="A689" s="4"/>
      <c r="B689" s="4"/>
      <c r="C689" s="4"/>
      <c r="D689" s="4"/>
      <c r="E689" s="4"/>
      <c r="F689" s="4"/>
      <c r="G689" s="4"/>
      <c r="H689" s="4"/>
      <c r="I689" s="4"/>
      <c r="J689" s="4"/>
      <c r="K689" s="4"/>
      <c r="L689" s="4"/>
      <c r="M689" s="4"/>
      <c r="N689" s="4"/>
      <c r="O689" s="4"/>
      <c r="P689" s="4"/>
    </row>
    <row r="690">
      <c r="A690" s="4"/>
      <c r="B690" s="4"/>
      <c r="C690" s="4"/>
      <c r="D690" s="4"/>
      <c r="E690" s="4"/>
      <c r="F690" s="4"/>
      <c r="G690" s="4"/>
      <c r="H690" s="4"/>
      <c r="I690" s="4"/>
      <c r="J690" s="4"/>
      <c r="K690" s="4"/>
      <c r="L690" s="4"/>
      <c r="M690" s="4"/>
      <c r="N690" s="4"/>
      <c r="O690" s="4"/>
      <c r="P690" s="4"/>
    </row>
    <row r="691">
      <c r="A691" s="4"/>
      <c r="B691" s="4"/>
      <c r="C691" s="4"/>
      <c r="D691" s="4"/>
      <c r="E691" s="4"/>
      <c r="F691" s="4"/>
      <c r="G691" s="4"/>
      <c r="H691" s="4"/>
      <c r="I691" s="4"/>
      <c r="J691" s="4"/>
      <c r="K691" s="4"/>
      <c r="L691" s="4"/>
      <c r="M691" s="4"/>
      <c r="N691" s="4"/>
      <c r="O691" s="4"/>
      <c r="P691" s="4"/>
    </row>
    <row r="692">
      <c r="A692" s="4"/>
      <c r="B692" s="4"/>
      <c r="C692" s="4"/>
      <c r="D692" s="4"/>
      <c r="E692" s="4"/>
      <c r="F692" s="4"/>
      <c r="G692" s="4"/>
      <c r="H692" s="4"/>
      <c r="I692" s="4"/>
      <c r="J692" s="4"/>
      <c r="K692" s="4"/>
      <c r="L692" s="4"/>
      <c r="M692" s="4"/>
      <c r="N692" s="4"/>
      <c r="O692" s="4"/>
      <c r="P692" s="4"/>
    </row>
    <row r="693">
      <c r="A693" s="4"/>
      <c r="B693" s="4"/>
      <c r="C693" s="4"/>
      <c r="D693" s="4"/>
      <c r="E693" s="4"/>
      <c r="F693" s="4"/>
      <c r="G693" s="4"/>
      <c r="H693" s="4"/>
      <c r="I693" s="4"/>
      <c r="J693" s="4"/>
      <c r="K693" s="4"/>
      <c r="L693" s="4"/>
      <c r="M693" s="4"/>
      <c r="N693" s="4"/>
      <c r="O693" s="4"/>
      <c r="P693" s="4"/>
    </row>
    <row r="694">
      <c r="A694" s="4"/>
      <c r="B694" s="4"/>
      <c r="C694" s="4"/>
      <c r="D694" s="4"/>
      <c r="E694" s="4"/>
      <c r="F694" s="4"/>
      <c r="G694" s="4"/>
      <c r="H694" s="4"/>
      <c r="I694" s="4"/>
      <c r="J694" s="4"/>
      <c r="K694" s="4"/>
      <c r="L694" s="4"/>
      <c r="M694" s="4"/>
      <c r="N694" s="4"/>
      <c r="O694" s="4"/>
      <c r="P694" s="4"/>
    </row>
    <row r="695">
      <c r="A695" s="4"/>
      <c r="B695" s="4"/>
      <c r="C695" s="4"/>
      <c r="D695" s="4"/>
      <c r="E695" s="4"/>
      <c r="F695" s="4"/>
      <c r="G695" s="4"/>
      <c r="H695" s="4"/>
      <c r="I695" s="4"/>
      <c r="J695" s="4"/>
      <c r="K695" s="4"/>
      <c r="L695" s="4"/>
      <c r="M695" s="4"/>
      <c r="N695" s="4"/>
      <c r="O695" s="4"/>
      <c r="P695" s="4"/>
    </row>
    <row r="696">
      <c r="A696" s="4"/>
      <c r="B696" s="4"/>
      <c r="C696" s="4"/>
      <c r="D696" s="4"/>
      <c r="E696" s="4"/>
      <c r="F696" s="4"/>
      <c r="G696" s="4"/>
      <c r="H696" s="4"/>
      <c r="I696" s="4"/>
      <c r="J696" s="4"/>
      <c r="K696" s="4"/>
      <c r="L696" s="4"/>
      <c r="M696" s="4"/>
      <c r="N696" s="4"/>
      <c r="O696" s="4"/>
      <c r="P696" s="4"/>
    </row>
    <row r="697">
      <c r="A697" s="4"/>
      <c r="B697" s="4"/>
      <c r="C697" s="4"/>
      <c r="D697" s="4"/>
      <c r="E697" s="4"/>
      <c r="F697" s="4"/>
      <c r="G697" s="4"/>
      <c r="H697" s="4"/>
      <c r="I697" s="4"/>
      <c r="J697" s="4"/>
      <c r="K697" s="4"/>
      <c r="L697" s="4"/>
      <c r="M697" s="4"/>
      <c r="N697" s="4"/>
      <c r="O697" s="4"/>
      <c r="P697" s="4"/>
    </row>
    <row r="698">
      <c r="A698" s="4"/>
      <c r="B698" s="4"/>
      <c r="C698" s="4"/>
      <c r="D698" s="4"/>
      <c r="E698" s="4"/>
      <c r="F698" s="4"/>
      <c r="G698" s="4"/>
      <c r="H698" s="4"/>
      <c r="I698" s="4"/>
      <c r="J698" s="4"/>
      <c r="K698" s="4"/>
      <c r="L698" s="4"/>
      <c r="M698" s="4"/>
      <c r="N698" s="4"/>
      <c r="O698" s="4"/>
      <c r="P698" s="4"/>
    </row>
    <row r="699">
      <c r="A699" s="4"/>
      <c r="B699" s="4"/>
      <c r="C699" s="4"/>
      <c r="D699" s="4"/>
      <c r="E699" s="4"/>
      <c r="F699" s="4"/>
      <c r="G699" s="4"/>
      <c r="H699" s="4"/>
      <c r="I699" s="4"/>
      <c r="J699" s="4"/>
      <c r="K699" s="4"/>
      <c r="L699" s="4"/>
      <c r="M699" s="4"/>
      <c r="N699" s="4"/>
      <c r="O699" s="4"/>
      <c r="P699" s="4"/>
    </row>
    <row r="700">
      <c r="A700" s="4"/>
      <c r="B700" s="4"/>
      <c r="C700" s="4"/>
      <c r="D700" s="4"/>
      <c r="E700" s="4"/>
      <c r="F700" s="4"/>
      <c r="G700" s="4"/>
      <c r="H700" s="4"/>
      <c r="I700" s="4"/>
      <c r="J700" s="4"/>
      <c r="K700" s="4"/>
      <c r="L700" s="4"/>
      <c r="M700" s="4"/>
      <c r="N700" s="4"/>
      <c r="O700" s="4"/>
      <c r="P700" s="4"/>
    </row>
    <row r="701">
      <c r="A701" s="4"/>
      <c r="B701" s="4"/>
      <c r="C701" s="4"/>
      <c r="D701" s="4"/>
      <c r="E701" s="4"/>
      <c r="F701" s="4"/>
      <c r="G701" s="4"/>
      <c r="H701" s="4"/>
      <c r="I701" s="4"/>
      <c r="J701" s="4"/>
      <c r="K701" s="4"/>
      <c r="L701" s="4"/>
      <c r="M701" s="4"/>
      <c r="N701" s="4"/>
      <c r="O701" s="4"/>
      <c r="P701" s="4"/>
    </row>
    <row r="702">
      <c r="A702" s="4"/>
      <c r="B702" s="4"/>
      <c r="C702" s="4"/>
      <c r="D702" s="4"/>
      <c r="E702" s="4"/>
      <c r="F702" s="4"/>
      <c r="G702" s="4"/>
      <c r="H702" s="4"/>
      <c r="I702" s="4"/>
      <c r="J702" s="4"/>
      <c r="K702" s="4"/>
      <c r="L702" s="4"/>
      <c r="M702" s="4"/>
      <c r="N702" s="4"/>
      <c r="O702" s="4"/>
      <c r="P702" s="4"/>
    </row>
    <row r="703">
      <c r="A703" s="4"/>
      <c r="B703" s="4"/>
      <c r="C703" s="4"/>
      <c r="D703" s="4"/>
      <c r="E703" s="4"/>
      <c r="F703" s="4"/>
      <c r="G703" s="4"/>
      <c r="H703" s="4"/>
      <c r="I703" s="4"/>
      <c r="J703" s="4"/>
      <c r="K703" s="4"/>
      <c r="L703" s="4"/>
      <c r="M703" s="4"/>
      <c r="N703" s="4"/>
      <c r="O703" s="4"/>
      <c r="P703" s="4"/>
    </row>
    <row r="704">
      <c r="A704" s="4"/>
      <c r="B704" s="4"/>
      <c r="C704" s="4"/>
      <c r="D704" s="4"/>
      <c r="E704" s="4"/>
      <c r="F704" s="4"/>
      <c r="G704" s="4"/>
      <c r="H704" s="4"/>
      <c r="I704" s="4"/>
      <c r="J704" s="4"/>
      <c r="K704" s="4"/>
      <c r="L704" s="4"/>
      <c r="M704" s="4"/>
      <c r="N704" s="4"/>
      <c r="O704" s="4"/>
      <c r="P704" s="4"/>
    </row>
    <row r="705">
      <c r="A705" s="4"/>
      <c r="B705" s="4"/>
      <c r="C705" s="4"/>
      <c r="D705" s="4"/>
      <c r="E705" s="4"/>
      <c r="F705" s="4"/>
      <c r="G705" s="4"/>
      <c r="H705" s="4"/>
      <c r="I705" s="4"/>
      <c r="J705" s="4"/>
      <c r="K705" s="4"/>
      <c r="L705" s="4"/>
      <c r="M705" s="4"/>
      <c r="N705" s="4"/>
      <c r="O705" s="4"/>
      <c r="P705" s="4"/>
    </row>
    <row r="706">
      <c r="A706" s="4"/>
      <c r="B706" s="4"/>
      <c r="C706" s="4"/>
      <c r="D706" s="4"/>
      <c r="E706" s="4"/>
      <c r="F706" s="4"/>
      <c r="G706" s="4"/>
      <c r="H706" s="4"/>
      <c r="I706" s="4"/>
      <c r="J706" s="4"/>
      <c r="K706" s="4"/>
      <c r="L706" s="4"/>
      <c r="M706" s="4"/>
      <c r="N706" s="4"/>
      <c r="O706" s="4"/>
      <c r="P706" s="4"/>
    </row>
    <row r="707">
      <c r="A707" s="4"/>
      <c r="B707" s="4"/>
      <c r="C707" s="4"/>
      <c r="D707" s="4"/>
      <c r="E707" s="4"/>
      <c r="F707" s="4"/>
      <c r="G707" s="4"/>
      <c r="H707" s="4"/>
      <c r="I707" s="4"/>
      <c r="J707" s="4"/>
      <c r="K707" s="4"/>
      <c r="L707" s="4"/>
      <c r="M707" s="4"/>
      <c r="N707" s="4"/>
      <c r="O707" s="4"/>
      <c r="P707" s="4"/>
    </row>
    <row r="708">
      <c r="A708" s="4"/>
      <c r="B708" s="4"/>
      <c r="C708" s="4"/>
      <c r="D708" s="4"/>
      <c r="E708" s="4"/>
      <c r="F708" s="4"/>
      <c r="G708" s="4"/>
      <c r="H708" s="4"/>
      <c r="I708" s="4"/>
      <c r="J708" s="4"/>
      <c r="K708" s="4"/>
      <c r="L708" s="4"/>
      <c r="M708" s="4"/>
      <c r="N708" s="4"/>
      <c r="O708" s="4"/>
      <c r="P708" s="4"/>
    </row>
    <row r="709">
      <c r="A709" s="4"/>
      <c r="B709" s="4"/>
      <c r="C709" s="4"/>
      <c r="D709" s="4"/>
      <c r="E709" s="4"/>
      <c r="F709" s="4"/>
      <c r="G709" s="4"/>
      <c r="H709" s="4"/>
      <c r="I709" s="4"/>
      <c r="J709" s="4"/>
      <c r="K709" s="4"/>
      <c r="L709" s="4"/>
      <c r="M709" s="4"/>
      <c r="N709" s="4"/>
      <c r="O709" s="4"/>
      <c r="P709" s="4"/>
    </row>
    <row r="710">
      <c r="A710" s="4"/>
      <c r="B710" s="4"/>
      <c r="C710" s="4"/>
      <c r="D710" s="4"/>
      <c r="E710" s="4"/>
      <c r="F710" s="4"/>
      <c r="G710" s="4"/>
      <c r="H710" s="4"/>
      <c r="I710" s="4"/>
      <c r="J710" s="4"/>
      <c r="K710" s="4"/>
      <c r="L710" s="4"/>
      <c r="M710" s="4"/>
      <c r="N710" s="4"/>
      <c r="O710" s="4"/>
      <c r="P710" s="4"/>
    </row>
    <row r="711">
      <c r="A711" s="4"/>
      <c r="B711" s="4"/>
      <c r="C711" s="4"/>
      <c r="D711" s="4"/>
      <c r="E711" s="4"/>
      <c r="F711" s="4"/>
      <c r="G711" s="4"/>
      <c r="H711" s="4"/>
      <c r="I711" s="4"/>
      <c r="J711" s="4"/>
      <c r="K711" s="4"/>
      <c r="L711" s="4"/>
      <c r="M711" s="4"/>
      <c r="N711" s="4"/>
      <c r="O711" s="4"/>
      <c r="P711" s="4"/>
    </row>
    <row r="712">
      <c r="A712" s="4"/>
      <c r="B712" s="4"/>
      <c r="C712" s="4"/>
      <c r="D712" s="4"/>
      <c r="E712" s="4"/>
      <c r="F712" s="4"/>
      <c r="G712" s="4"/>
      <c r="H712" s="4"/>
      <c r="I712" s="4"/>
      <c r="J712" s="4"/>
      <c r="K712" s="4"/>
      <c r="L712" s="4"/>
      <c r="M712" s="4"/>
      <c r="N712" s="4"/>
      <c r="O712" s="4"/>
      <c r="P712" s="4"/>
    </row>
    <row r="713">
      <c r="A713" s="4"/>
      <c r="B713" s="4"/>
      <c r="C713" s="4"/>
      <c r="D713" s="4"/>
      <c r="E713" s="4"/>
      <c r="F713" s="4"/>
      <c r="G713" s="4"/>
      <c r="H713" s="4"/>
      <c r="I713" s="4"/>
      <c r="J713" s="4"/>
      <c r="K713" s="4"/>
      <c r="L713" s="4"/>
      <c r="M713" s="4"/>
      <c r="N713" s="4"/>
      <c r="O713" s="4"/>
      <c r="P713" s="4"/>
    </row>
    <row r="714">
      <c r="A714" s="4"/>
      <c r="B714" s="4"/>
      <c r="C714" s="4"/>
      <c r="D714" s="4"/>
      <c r="E714" s="4"/>
      <c r="F714" s="4"/>
      <c r="G714" s="4"/>
      <c r="H714" s="4"/>
      <c r="I714" s="4"/>
      <c r="J714" s="4"/>
      <c r="K714" s="4"/>
      <c r="L714" s="4"/>
      <c r="M714" s="4"/>
      <c r="N714" s="4"/>
      <c r="O714" s="4"/>
      <c r="P714" s="4"/>
    </row>
    <row r="715">
      <c r="A715" s="4"/>
      <c r="B715" s="4"/>
      <c r="C715" s="4"/>
      <c r="D715" s="4"/>
      <c r="E715" s="4"/>
      <c r="F715" s="4"/>
      <c r="G715" s="4"/>
      <c r="H715" s="4"/>
      <c r="I715" s="4"/>
      <c r="J715" s="4"/>
      <c r="K715" s="4"/>
      <c r="L715" s="4"/>
      <c r="M715" s="4"/>
      <c r="N715" s="4"/>
      <c r="O715" s="4"/>
      <c r="P715" s="4"/>
    </row>
    <row r="716">
      <c r="A716" s="4"/>
      <c r="B716" s="4"/>
      <c r="C716" s="4"/>
      <c r="D716" s="4"/>
      <c r="E716" s="4"/>
      <c r="F716" s="4"/>
      <c r="G716" s="4"/>
      <c r="H716" s="4"/>
      <c r="I716" s="4"/>
      <c r="J716" s="4"/>
      <c r="K716" s="4"/>
      <c r="L716" s="4"/>
      <c r="M716" s="4"/>
      <c r="N716" s="4"/>
      <c r="O716" s="4"/>
      <c r="P716" s="4"/>
    </row>
    <row r="717">
      <c r="A717" s="4"/>
      <c r="B717" s="4"/>
      <c r="C717" s="4"/>
      <c r="D717" s="4"/>
      <c r="E717" s="4"/>
      <c r="F717" s="4"/>
      <c r="G717" s="4"/>
      <c r="H717" s="4"/>
      <c r="I717" s="4"/>
      <c r="J717" s="4"/>
      <c r="K717" s="4"/>
      <c r="L717" s="4"/>
      <c r="M717" s="4"/>
      <c r="N717" s="4"/>
      <c r="O717" s="4"/>
      <c r="P717" s="4"/>
    </row>
    <row r="718">
      <c r="A718" s="4"/>
      <c r="B718" s="4"/>
      <c r="C718" s="4"/>
      <c r="D718" s="4"/>
      <c r="E718" s="4"/>
      <c r="F718" s="4"/>
      <c r="G718" s="4"/>
      <c r="H718" s="4"/>
      <c r="I718" s="4"/>
      <c r="J718" s="4"/>
      <c r="K718" s="4"/>
      <c r="L718" s="4"/>
      <c r="M718" s="4"/>
      <c r="N718" s="4"/>
      <c r="O718" s="4"/>
      <c r="P718" s="4"/>
    </row>
    <row r="719">
      <c r="A719" s="4"/>
      <c r="B719" s="4"/>
      <c r="C719" s="4"/>
      <c r="D719" s="4"/>
      <c r="E719" s="4"/>
      <c r="F719" s="4"/>
      <c r="G719" s="4"/>
      <c r="H719" s="4"/>
      <c r="I719" s="4"/>
      <c r="J719" s="4"/>
      <c r="K719" s="4"/>
      <c r="L719" s="4"/>
      <c r="M719" s="4"/>
      <c r="N719" s="4"/>
      <c r="O719" s="4"/>
      <c r="P719" s="4"/>
    </row>
    <row r="720">
      <c r="A720" s="4"/>
      <c r="B720" s="4"/>
      <c r="C720" s="4"/>
      <c r="D720" s="4"/>
      <c r="E720" s="4"/>
      <c r="F720" s="4"/>
      <c r="G720" s="4"/>
      <c r="H720" s="4"/>
      <c r="I720" s="4"/>
      <c r="J720" s="4"/>
      <c r="K720" s="4"/>
      <c r="L720" s="4"/>
      <c r="M720" s="4"/>
      <c r="N720" s="4"/>
      <c r="O720" s="4"/>
      <c r="P720" s="4"/>
    </row>
    <row r="721">
      <c r="A721" s="4"/>
      <c r="B721" s="4"/>
      <c r="C721" s="4"/>
      <c r="D721" s="4"/>
      <c r="E721" s="4"/>
      <c r="F721" s="4"/>
      <c r="G721" s="4"/>
      <c r="H721" s="4"/>
      <c r="I721" s="4"/>
      <c r="J721" s="4"/>
      <c r="K721" s="4"/>
      <c r="L721" s="4"/>
      <c r="M721" s="4"/>
      <c r="N721" s="4"/>
      <c r="O721" s="4"/>
      <c r="P721" s="4"/>
    </row>
    <row r="722">
      <c r="A722" s="4"/>
      <c r="B722" s="4"/>
      <c r="C722" s="4"/>
      <c r="D722" s="4"/>
      <c r="E722" s="4"/>
      <c r="F722" s="4"/>
      <c r="G722" s="4"/>
      <c r="H722" s="4"/>
      <c r="I722" s="4"/>
      <c r="J722" s="4"/>
      <c r="K722" s="4"/>
      <c r="L722" s="4"/>
      <c r="M722" s="4"/>
      <c r="N722" s="4"/>
      <c r="O722" s="4"/>
      <c r="P722" s="4"/>
    </row>
    <row r="723">
      <c r="A723" s="4"/>
      <c r="B723" s="4"/>
      <c r="C723" s="4"/>
      <c r="D723" s="4"/>
      <c r="E723" s="4"/>
      <c r="F723" s="4"/>
      <c r="G723" s="4"/>
      <c r="H723" s="4"/>
      <c r="I723" s="4"/>
      <c r="J723" s="4"/>
      <c r="K723" s="4"/>
      <c r="L723" s="4"/>
      <c r="M723" s="4"/>
      <c r="N723" s="4"/>
      <c r="O723" s="4"/>
      <c r="P723" s="4"/>
    </row>
    <row r="724">
      <c r="A724" s="4"/>
      <c r="B724" s="4"/>
      <c r="C724" s="4"/>
      <c r="D724" s="4"/>
      <c r="E724" s="4"/>
      <c r="F724" s="4"/>
      <c r="G724" s="4"/>
      <c r="H724" s="4"/>
      <c r="I724" s="4"/>
      <c r="J724" s="4"/>
      <c r="K724" s="4"/>
      <c r="L724" s="4"/>
      <c r="M724" s="4"/>
      <c r="N724" s="4"/>
      <c r="O724" s="4"/>
      <c r="P724" s="4"/>
    </row>
    <row r="725">
      <c r="A725" s="4"/>
      <c r="B725" s="4"/>
      <c r="C725" s="4"/>
      <c r="D725" s="4"/>
      <c r="E725" s="4"/>
      <c r="F725" s="4"/>
      <c r="G725" s="4"/>
      <c r="H725" s="4"/>
      <c r="I725" s="4"/>
      <c r="J725" s="4"/>
      <c r="K725" s="4"/>
      <c r="L725" s="4"/>
      <c r="M725" s="4"/>
      <c r="N725" s="4"/>
      <c r="O725" s="4"/>
      <c r="P725" s="4"/>
    </row>
    <row r="726">
      <c r="A726" s="4"/>
      <c r="B726" s="4"/>
      <c r="C726" s="4"/>
      <c r="D726" s="4"/>
      <c r="E726" s="4"/>
      <c r="F726" s="4"/>
      <c r="G726" s="4"/>
      <c r="H726" s="4"/>
      <c r="I726" s="4"/>
      <c r="J726" s="4"/>
      <c r="K726" s="4"/>
      <c r="L726" s="4"/>
      <c r="M726" s="4"/>
      <c r="N726" s="4"/>
      <c r="O726" s="4"/>
      <c r="P726" s="4"/>
    </row>
    <row r="727">
      <c r="A727" s="4"/>
      <c r="B727" s="4"/>
      <c r="C727" s="4"/>
      <c r="D727" s="4"/>
      <c r="E727" s="4"/>
      <c r="F727" s="4"/>
      <c r="G727" s="4"/>
      <c r="H727" s="4"/>
      <c r="I727" s="4"/>
      <c r="J727" s="4"/>
      <c r="K727" s="4"/>
      <c r="L727" s="4"/>
      <c r="M727" s="4"/>
      <c r="N727" s="4"/>
      <c r="O727" s="4"/>
      <c r="P727" s="4"/>
    </row>
    <row r="728">
      <c r="A728" s="4"/>
      <c r="B728" s="4"/>
      <c r="C728" s="4"/>
      <c r="D728" s="4"/>
      <c r="E728" s="4"/>
      <c r="F728" s="4"/>
      <c r="G728" s="4"/>
      <c r="H728" s="4"/>
      <c r="I728" s="4"/>
      <c r="J728" s="4"/>
      <c r="K728" s="4"/>
      <c r="L728" s="4"/>
      <c r="M728" s="4"/>
      <c r="N728" s="4"/>
      <c r="O728" s="4"/>
      <c r="P728" s="4"/>
    </row>
    <row r="729">
      <c r="A729" s="4"/>
      <c r="B729" s="4"/>
      <c r="C729" s="4"/>
      <c r="D729" s="4"/>
      <c r="E729" s="4"/>
      <c r="F729" s="4"/>
      <c r="G729" s="4"/>
      <c r="H729" s="4"/>
      <c r="I729" s="4"/>
      <c r="J729" s="4"/>
      <c r="K729" s="4"/>
      <c r="L729" s="4"/>
      <c r="M729" s="4"/>
      <c r="N729" s="4"/>
      <c r="O729" s="4"/>
      <c r="P729" s="4"/>
    </row>
    <row r="730">
      <c r="A730" s="4"/>
      <c r="B730" s="4"/>
      <c r="C730" s="4"/>
      <c r="D730" s="4"/>
      <c r="E730" s="4"/>
      <c r="F730" s="4"/>
      <c r="G730" s="4"/>
      <c r="H730" s="4"/>
      <c r="I730" s="4"/>
      <c r="J730" s="4"/>
      <c r="K730" s="4"/>
      <c r="L730" s="4"/>
      <c r="M730" s="4"/>
      <c r="N730" s="4"/>
      <c r="O730" s="4"/>
      <c r="P730" s="4"/>
    </row>
    <row r="731">
      <c r="A731" s="4"/>
      <c r="B731" s="4"/>
      <c r="C731" s="4"/>
      <c r="D731" s="4"/>
      <c r="E731" s="4"/>
      <c r="F731" s="4"/>
      <c r="G731" s="4"/>
      <c r="H731" s="4"/>
      <c r="I731" s="4"/>
      <c r="J731" s="4"/>
      <c r="K731" s="4"/>
      <c r="L731" s="4"/>
      <c r="M731" s="4"/>
      <c r="N731" s="4"/>
      <c r="O731" s="4"/>
      <c r="P731" s="4"/>
    </row>
    <row r="732">
      <c r="A732" s="4"/>
      <c r="B732" s="4"/>
      <c r="C732" s="4"/>
      <c r="D732" s="4"/>
      <c r="E732" s="4"/>
      <c r="F732" s="4"/>
      <c r="G732" s="4"/>
      <c r="H732" s="4"/>
      <c r="I732" s="4"/>
      <c r="J732" s="4"/>
      <c r="K732" s="4"/>
      <c r="L732" s="4"/>
      <c r="M732" s="4"/>
      <c r="N732" s="4"/>
      <c r="O732" s="4"/>
      <c r="P732" s="4"/>
    </row>
    <row r="733">
      <c r="A733" s="4"/>
      <c r="B733" s="4"/>
      <c r="C733" s="4"/>
      <c r="D733" s="4"/>
      <c r="E733" s="4"/>
      <c r="F733" s="4"/>
      <c r="G733" s="4"/>
      <c r="H733" s="4"/>
      <c r="I733" s="4"/>
      <c r="J733" s="4"/>
      <c r="K733" s="4"/>
      <c r="L733" s="4"/>
      <c r="M733" s="4"/>
      <c r="N733" s="4"/>
      <c r="O733" s="4"/>
      <c r="P733" s="4"/>
    </row>
    <row r="734">
      <c r="A734" s="4"/>
      <c r="B734" s="4"/>
      <c r="C734" s="4"/>
      <c r="D734" s="4"/>
      <c r="E734" s="4"/>
      <c r="F734" s="4"/>
      <c r="G734" s="4"/>
      <c r="H734" s="4"/>
      <c r="I734" s="4"/>
      <c r="J734" s="4"/>
      <c r="K734" s="4"/>
      <c r="L734" s="4"/>
      <c r="M734" s="4"/>
      <c r="N734" s="4"/>
      <c r="O734" s="4"/>
      <c r="P734" s="4"/>
    </row>
    <row r="735">
      <c r="A735" s="4"/>
      <c r="B735" s="4"/>
      <c r="C735" s="4"/>
      <c r="D735" s="4"/>
      <c r="E735" s="4"/>
      <c r="F735" s="4"/>
      <c r="G735" s="4"/>
      <c r="H735" s="4"/>
      <c r="I735" s="4"/>
      <c r="J735" s="4"/>
      <c r="K735" s="4"/>
      <c r="L735" s="4"/>
      <c r="M735" s="4"/>
      <c r="N735" s="4"/>
      <c r="O735" s="4"/>
      <c r="P735" s="4"/>
    </row>
    <row r="736">
      <c r="A736" s="4"/>
      <c r="B736" s="4"/>
      <c r="C736" s="4"/>
      <c r="D736" s="4"/>
      <c r="E736" s="4"/>
      <c r="F736" s="4"/>
      <c r="G736" s="4"/>
      <c r="H736" s="4"/>
      <c r="I736" s="4"/>
      <c r="J736" s="4"/>
      <c r="K736" s="4"/>
      <c r="L736" s="4"/>
      <c r="M736" s="4"/>
      <c r="N736" s="4"/>
      <c r="O736" s="4"/>
      <c r="P736" s="4"/>
    </row>
    <row r="737">
      <c r="A737" s="4"/>
      <c r="B737" s="4"/>
      <c r="C737" s="4"/>
      <c r="D737" s="4"/>
      <c r="E737" s="4"/>
      <c r="F737" s="4"/>
      <c r="G737" s="4"/>
      <c r="H737" s="4"/>
      <c r="I737" s="4"/>
      <c r="J737" s="4"/>
      <c r="K737" s="4"/>
      <c r="L737" s="4"/>
      <c r="M737" s="4"/>
      <c r="N737" s="4"/>
      <c r="O737" s="4"/>
      <c r="P737" s="4"/>
    </row>
    <row r="738">
      <c r="A738" s="4"/>
      <c r="B738" s="4"/>
      <c r="C738" s="4"/>
      <c r="D738" s="4"/>
      <c r="E738" s="4"/>
      <c r="F738" s="4"/>
      <c r="G738" s="4"/>
      <c r="H738" s="4"/>
      <c r="I738" s="4"/>
      <c r="J738" s="4"/>
      <c r="K738" s="4"/>
      <c r="L738" s="4"/>
      <c r="M738" s="4"/>
      <c r="N738" s="4"/>
      <c r="O738" s="4"/>
      <c r="P738" s="4"/>
    </row>
    <row r="739">
      <c r="A739" s="4"/>
      <c r="B739" s="4"/>
      <c r="C739" s="4"/>
      <c r="D739" s="4"/>
      <c r="E739" s="4"/>
      <c r="F739" s="4"/>
      <c r="G739" s="4"/>
      <c r="H739" s="4"/>
      <c r="I739" s="4"/>
      <c r="J739" s="4"/>
      <c r="K739" s="4"/>
      <c r="L739" s="4"/>
      <c r="M739" s="4"/>
      <c r="N739" s="4"/>
      <c r="O739" s="4"/>
      <c r="P739" s="4"/>
    </row>
    <row r="740">
      <c r="A740" s="4"/>
      <c r="B740" s="4"/>
      <c r="C740" s="4"/>
      <c r="D740" s="4"/>
      <c r="E740" s="4"/>
      <c r="F740" s="4"/>
      <c r="G740" s="4"/>
      <c r="H740" s="4"/>
      <c r="I740" s="4"/>
      <c r="J740" s="4"/>
      <c r="K740" s="4"/>
      <c r="L740" s="4"/>
      <c r="M740" s="4"/>
      <c r="N740" s="4"/>
      <c r="O740" s="4"/>
      <c r="P740" s="4"/>
    </row>
    <row r="741">
      <c r="A741" s="4"/>
      <c r="B741" s="4"/>
      <c r="C741" s="4"/>
      <c r="D741" s="4"/>
      <c r="E741" s="4"/>
      <c r="F741" s="4"/>
      <c r="G741" s="4"/>
      <c r="H741" s="4"/>
      <c r="I741" s="4"/>
      <c r="J741" s="4"/>
      <c r="K741" s="4"/>
      <c r="L741" s="4"/>
      <c r="M741" s="4"/>
      <c r="N741" s="4"/>
      <c r="O741" s="4"/>
      <c r="P741" s="4"/>
    </row>
    <row r="742">
      <c r="A742" s="4"/>
      <c r="B742" s="4"/>
      <c r="C742" s="4"/>
      <c r="D742" s="4"/>
      <c r="E742" s="4"/>
      <c r="F742" s="4"/>
      <c r="G742" s="4"/>
      <c r="H742" s="4"/>
      <c r="I742" s="4"/>
      <c r="J742" s="4"/>
      <c r="K742" s="4"/>
      <c r="L742" s="4"/>
      <c r="M742" s="4"/>
      <c r="N742" s="4"/>
      <c r="O742" s="4"/>
      <c r="P742" s="4"/>
    </row>
    <row r="743">
      <c r="A743" s="4"/>
      <c r="B743" s="4"/>
      <c r="C743" s="4"/>
      <c r="D743" s="4"/>
      <c r="E743" s="4"/>
      <c r="F743" s="4"/>
      <c r="G743" s="4"/>
      <c r="H743" s="4"/>
      <c r="I743" s="4"/>
      <c r="J743" s="4"/>
      <c r="K743" s="4"/>
      <c r="L743" s="4"/>
      <c r="M743" s="4"/>
      <c r="N743" s="4"/>
      <c r="O743" s="4"/>
      <c r="P743" s="4"/>
    </row>
    <row r="744">
      <c r="A744" s="4"/>
      <c r="B744" s="4"/>
      <c r="C744" s="4"/>
      <c r="D744" s="4"/>
      <c r="E744" s="4"/>
      <c r="F744" s="4"/>
      <c r="G744" s="4"/>
      <c r="H744" s="4"/>
      <c r="I744" s="4"/>
      <c r="J744" s="4"/>
      <c r="K744" s="4"/>
      <c r="L744" s="4"/>
      <c r="M744" s="4"/>
      <c r="N744" s="4"/>
      <c r="O744" s="4"/>
      <c r="P744" s="4"/>
    </row>
    <row r="745">
      <c r="A745" s="4"/>
      <c r="B745" s="4"/>
      <c r="C745" s="4"/>
      <c r="D745" s="4"/>
      <c r="E745" s="4"/>
      <c r="F745" s="4"/>
      <c r="G745" s="4"/>
      <c r="H745" s="4"/>
      <c r="I745" s="4"/>
      <c r="J745" s="4"/>
      <c r="K745" s="4"/>
      <c r="L745" s="4"/>
      <c r="M745" s="4"/>
      <c r="N745" s="4"/>
      <c r="O745" s="4"/>
      <c r="P745" s="4"/>
    </row>
    <row r="746">
      <c r="A746" s="4"/>
      <c r="B746" s="4"/>
      <c r="C746" s="4"/>
      <c r="D746" s="4"/>
      <c r="E746" s="4"/>
      <c r="F746" s="4"/>
      <c r="G746" s="4"/>
      <c r="H746" s="4"/>
      <c r="I746" s="4"/>
      <c r="J746" s="4"/>
      <c r="K746" s="4"/>
      <c r="L746" s="4"/>
      <c r="M746" s="4"/>
      <c r="N746" s="4"/>
      <c r="O746" s="4"/>
      <c r="P746" s="4"/>
    </row>
    <row r="747">
      <c r="A747" s="4"/>
      <c r="B747" s="4"/>
      <c r="C747" s="4"/>
      <c r="D747" s="4"/>
      <c r="E747" s="4"/>
      <c r="F747" s="4"/>
      <c r="G747" s="4"/>
      <c r="H747" s="4"/>
      <c r="I747" s="4"/>
      <c r="J747" s="4"/>
      <c r="K747" s="4"/>
      <c r="L747" s="4"/>
      <c r="M747" s="4"/>
      <c r="N747" s="4"/>
      <c r="O747" s="4"/>
      <c r="P747" s="4"/>
    </row>
    <row r="748">
      <c r="A748" s="4"/>
      <c r="B748" s="4"/>
      <c r="C748" s="4"/>
      <c r="D748" s="4"/>
      <c r="E748" s="4"/>
      <c r="F748" s="4"/>
      <c r="G748" s="4"/>
      <c r="H748" s="4"/>
      <c r="I748" s="4"/>
      <c r="J748" s="4"/>
      <c r="K748" s="4"/>
      <c r="L748" s="4"/>
      <c r="M748" s="4"/>
      <c r="N748" s="4"/>
      <c r="O748" s="4"/>
      <c r="P748" s="4"/>
    </row>
    <row r="749">
      <c r="A749" s="4"/>
      <c r="B749" s="4"/>
      <c r="C749" s="4"/>
      <c r="D749" s="4"/>
      <c r="E749" s="4"/>
      <c r="F749" s="4"/>
      <c r="G749" s="4"/>
      <c r="H749" s="4"/>
      <c r="I749" s="4"/>
      <c r="J749" s="4"/>
      <c r="K749" s="4"/>
      <c r="L749" s="4"/>
      <c r="M749" s="4"/>
      <c r="N749" s="4"/>
      <c r="O749" s="4"/>
      <c r="P749" s="4"/>
    </row>
    <row r="750">
      <c r="A750" s="4"/>
      <c r="B750" s="4"/>
      <c r="C750" s="4"/>
      <c r="D750" s="4"/>
      <c r="E750" s="4"/>
      <c r="F750" s="4"/>
      <c r="G750" s="4"/>
      <c r="H750" s="4"/>
      <c r="I750" s="4"/>
      <c r="J750" s="4"/>
      <c r="K750" s="4"/>
      <c r="L750" s="4"/>
      <c r="M750" s="4"/>
      <c r="N750" s="4"/>
      <c r="O750" s="4"/>
      <c r="P750" s="4"/>
    </row>
    <row r="751">
      <c r="A751" s="4"/>
      <c r="B751" s="4"/>
      <c r="C751" s="4"/>
      <c r="D751" s="4"/>
      <c r="E751" s="4"/>
      <c r="F751" s="4"/>
      <c r="G751" s="4"/>
      <c r="H751" s="4"/>
      <c r="I751" s="4"/>
      <c r="J751" s="4"/>
      <c r="K751" s="4"/>
      <c r="L751" s="4"/>
      <c r="M751" s="4"/>
      <c r="N751" s="4"/>
      <c r="O751" s="4"/>
      <c r="P751" s="4"/>
    </row>
    <row r="752">
      <c r="A752" s="4"/>
      <c r="B752" s="4"/>
      <c r="C752" s="4"/>
      <c r="D752" s="4"/>
      <c r="E752" s="4"/>
      <c r="F752" s="4"/>
      <c r="G752" s="4"/>
      <c r="H752" s="4"/>
      <c r="I752" s="4"/>
      <c r="J752" s="4"/>
      <c r="K752" s="4"/>
      <c r="L752" s="4"/>
      <c r="M752" s="4"/>
      <c r="N752" s="4"/>
      <c r="O752" s="4"/>
      <c r="P752" s="4"/>
    </row>
    <row r="753">
      <c r="A753" s="4"/>
      <c r="B753" s="4"/>
      <c r="C753" s="4"/>
      <c r="D753" s="4"/>
      <c r="E753" s="4"/>
      <c r="F753" s="4"/>
      <c r="G753" s="4"/>
      <c r="H753" s="4"/>
      <c r="I753" s="4"/>
      <c r="J753" s="4"/>
      <c r="K753" s="4"/>
      <c r="L753" s="4"/>
      <c r="M753" s="4"/>
      <c r="N753" s="4"/>
      <c r="O753" s="4"/>
      <c r="P753" s="4"/>
    </row>
    <row r="754">
      <c r="A754" s="4"/>
      <c r="B754" s="4"/>
      <c r="C754" s="4"/>
      <c r="D754" s="4"/>
      <c r="E754" s="4"/>
      <c r="F754" s="4"/>
      <c r="G754" s="4"/>
      <c r="H754" s="4"/>
      <c r="I754" s="4"/>
      <c r="J754" s="4"/>
      <c r="K754" s="4"/>
      <c r="L754" s="4"/>
      <c r="M754" s="4"/>
      <c r="N754" s="4"/>
      <c r="O754" s="4"/>
      <c r="P754" s="4"/>
    </row>
    <row r="755">
      <c r="A755" s="4"/>
      <c r="B755" s="4"/>
      <c r="C755" s="4"/>
      <c r="D755" s="4"/>
      <c r="E755" s="4"/>
      <c r="F755" s="4"/>
      <c r="G755" s="4"/>
      <c r="H755" s="4"/>
      <c r="I755" s="4"/>
      <c r="J755" s="4"/>
      <c r="K755" s="4"/>
      <c r="L755" s="4"/>
      <c r="M755" s="4"/>
      <c r="N755" s="4"/>
      <c r="O755" s="4"/>
      <c r="P755" s="4"/>
    </row>
    <row r="756">
      <c r="A756" s="4"/>
      <c r="B756" s="4"/>
      <c r="C756" s="4"/>
      <c r="D756" s="4"/>
      <c r="E756" s="4"/>
      <c r="F756" s="4"/>
      <c r="G756" s="4"/>
      <c r="H756" s="4"/>
      <c r="I756" s="4"/>
      <c r="J756" s="4"/>
      <c r="K756" s="4"/>
      <c r="L756" s="4"/>
      <c r="M756" s="4"/>
      <c r="N756" s="4"/>
      <c r="O756" s="4"/>
      <c r="P756" s="4"/>
    </row>
    <row r="757">
      <c r="A757" s="4"/>
      <c r="B757" s="4"/>
      <c r="C757" s="4"/>
      <c r="D757" s="4"/>
      <c r="E757" s="4"/>
      <c r="F757" s="4"/>
      <c r="G757" s="4"/>
      <c r="H757" s="4"/>
      <c r="I757" s="4"/>
      <c r="J757" s="4"/>
      <c r="K757" s="4"/>
      <c r="L757" s="4"/>
      <c r="M757" s="4"/>
      <c r="N757" s="4"/>
      <c r="O757" s="4"/>
      <c r="P757" s="4"/>
    </row>
    <row r="758">
      <c r="A758" s="4"/>
      <c r="B758" s="4"/>
      <c r="C758" s="4"/>
      <c r="D758" s="4"/>
      <c r="E758" s="4"/>
      <c r="F758" s="4"/>
      <c r="G758" s="4"/>
      <c r="H758" s="4"/>
      <c r="I758" s="4"/>
      <c r="J758" s="4"/>
      <c r="K758" s="4"/>
      <c r="L758" s="4"/>
      <c r="M758" s="4"/>
      <c r="N758" s="4"/>
      <c r="O758" s="4"/>
      <c r="P758" s="4"/>
    </row>
    <row r="759">
      <c r="A759" s="4"/>
      <c r="B759" s="4"/>
      <c r="C759" s="4"/>
      <c r="D759" s="4"/>
      <c r="E759" s="4"/>
      <c r="F759" s="4"/>
      <c r="G759" s="4"/>
      <c r="H759" s="4"/>
      <c r="I759" s="4"/>
      <c r="J759" s="4"/>
      <c r="K759" s="4"/>
      <c r="L759" s="4"/>
      <c r="M759" s="4"/>
      <c r="N759" s="4"/>
      <c r="O759" s="4"/>
      <c r="P759" s="4"/>
    </row>
    <row r="760">
      <c r="A760" s="4"/>
      <c r="B760" s="4"/>
      <c r="C760" s="4"/>
      <c r="D760" s="4"/>
      <c r="E760" s="4"/>
      <c r="F760" s="4"/>
      <c r="G760" s="4"/>
      <c r="H760" s="4"/>
      <c r="I760" s="4"/>
      <c r="J760" s="4"/>
      <c r="K760" s="4"/>
      <c r="L760" s="4"/>
      <c r="M760" s="4"/>
      <c r="N760" s="4"/>
      <c r="O760" s="4"/>
      <c r="P760" s="4"/>
    </row>
    <row r="761">
      <c r="A761" s="4"/>
      <c r="B761" s="4"/>
      <c r="C761" s="4"/>
      <c r="D761" s="4"/>
      <c r="E761" s="4"/>
      <c r="F761" s="4"/>
      <c r="G761" s="4"/>
      <c r="H761" s="4"/>
      <c r="I761" s="4"/>
      <c r="J761" s="4"/>
      <c r="K761" s="4"/>
      <c r="L761" s="4"/>
      <c r="M761" s="4"/>
      <c r="N761" s="4"/>
      <c r="O761" s="4"/>
      <c r="P761" s="4"/>
    </row>
    <row r="762">
      <c r="A762" s="4"/>
      <c r="B762" s="4"/>
      <c r="C762" s="4"/>
      <c r="D762" s="4"/>
      <c r="E762" s="4"/>
      <c r="F762" s="4"/>
      <c r="G762" s="4"/>
      <c r="H762" s="4"/>
      <c r="I762" s="4"/>
      <c r="J762" s="4"/>
      <c r="K762" s="4"/>
      <c r="L762" s="4"/>
      <c r="M762" s="4"/>
      <c r="N762" s="4"/>
      <c r="O762" s="4"/>
      <c r="P762" s="4"/>
    </row>
    <row r="763">
      <c r="A763" s="4"/>
      <c r="B763" s="4"/>
      <c r="C763" s="4"/>
      <c r="D763" s="4"/>
      <c r="E763" s="4"/>
      <c r="F763" s="4"/>
      <c r="G763" s="4"/>
      <c r="H763" s="4"/>
      <c r="I763" s="4"/>
      <c r="J763" s="4"/>
      <c r="K763" s="4"/>
      <c r="L763" s="4"/>
      <c r="M763" s="4"/>
      <c r="N763" s="4"/>
      <c r="O763" s="4"/>
      <c r="P763" s="4"/>
    </row>
    <row r="764">
      <c r="A764" s="4"/>
      <c r="B764" s="4"/>
      <c r="C764" s="4"/>
      <c r="D764" s="4"/>
      <c r="E764" s="4"/>
      <c r="F764" s="4"/>
      <c r="G764" s="4"/>
      <c r="H764" s="4"/>
      <c r="I764" s="4"/>
      <c r="J764" s="4"/>
      <c r="K764" s="4"/>
      <c r="L764" s="4"/>
      <c r="M764" s="4"/>
      <c r="N764" s="4"/>
      <c r="O764" s="4"/>
      <c r="P764" s="4"/>
    </row>
    <row r="765">
      <c r="A765" s="4"/>
      <c r="B765" s="4"/>
      <c r="C765" s="4"/>
      <c r="D765" s="4"/>
      <c r="E765" s="4"/>
      <c r="F765" s="4"/>
      <c r="G765" s="4"/>
      <c r="H765" s="4"/>
      <c r="I765" s="4"/>
      <c r="J765" s="4"/>
      <c r="K765" s="4"/>
      <c r="L765" s="4"/>
      <c r="M765" s="4"/>
      <c r="N765" s="4"/>
      <c r="O765" s="4"/>
      <c r="P765" s="4"/>
    </row>
    <row r="766">
      <c r="A766" s="4"/>
      <c r="B766" s="4"/>
      <c r="C766" s="4"/>
      <c r="D766" s="4"/>
      <c r="E766" s="4"/>
      <c r="F766" s="4"/>
      <c r="G766" s="4"/>
      <c r="H766" s="4"/>
      <c r="I766" s="4"/>
      <c r="J766" s="4"/>
      <c r="K766" s="4"/>
      <c r="L766" s="4"/>
      <c r="M766" s="4"/>
      <c r="N766" s="4"/>
      <c r="O766" s="4"/>
      <c r="P766" s="4"/>
    </row>
    <row r="767">
      <c r="A767" s="4"/>
      <c r="B767" s="4"/>
      <c r="C767" s="4"/>
      <c r="D767" s="4"/>
      <c r="E767" s="4"/>
      <c r="F767" s="4"/>
      <c r="G767" s="4"/>
      <c r="H767" s="4"/>
      <c r="I767" s="4"/>
      <c r="J767" s="4"/>
      <c r="K767" s="4"/>
      <c r="L767" s="4"/>
      <c r="M767" s="4"/>
      <c r="N767" s="4"/>
      <c r="O767" s="4"/>
      <c r="P767" s="4"/>
    </row>
    <row r="768">
      <c r="A768" s="4"/>
      <c r="B768" s="4"/>
      <c r="C768" s="4"/>
      <c r="D768" s="4"/>
      <c r="E768" s="4"/>
      <c r="F768" s="4"/>
      <c r="G768" s="4"/>
      <c r="H768" s="4"/>
      <c r="I768" s="4"/>
      <c r="J768" s="4"/>
      <c r="K768" s="4"/>
      <c r="L768" s="4"/>
      <c r="M768" s="4"/>
      <c r="N768" s="4"/>
      <c r="O768" s="4"/>
      <c r="P768" s="4"/>
    </row>
    <row r="769">
      <c r="A769" s="4"/>
      <c r="B769" s="4"/>
      <c r="C769" s="4"/>
      <c r="D769" s="4"/>
      <c r="E769" s="4"/>
      <c r="F769" s="4"/>
      <c r="G769" s="4"/>
      <c r="H769" s="4"/>
      <c r="I769" s="4"/>
      <c r="J769" s="4"/>
      <c r="K769" s="4"/>
      <c r="L769" s="4"/>
      <c r="M769" s="4"/>
      <c r="N769" s="4"/>
      <c r="O769" s="4"/>
      <c r="P769" s="4"/>
    </row>
    <row r="770">
      <c r="A770" s="4"/>
      <c r="B770" s="4"/>
      <c r="C770" s="4"/>
      <c r="D770" s="4"/>
      <c r="E770" s="4"/>
      <c r="F770" s="4"/>
      <c r="G770" s="4"/>
      <c r="H770" s="4"/>
      <c r="I770" s="4"/>
      <c r="J770" s="4"/>
      <c r="K770" s="4"/>
      <c r="L770" s="4"/>
      <c r="M770" s="4"/>
      <c r="N770" s="4"/>
      <c r="O770" s="4"/>
      <c r="P770" s="4"/>
    </row>
    <row r="771">
      <c r="A771" s="4"/>
      <c r="B771" s="4"/>
      <c r="C771" s="4"/>
      <c r="D771" s="4"/>
      <c r="E771" s="4"/>
      <c r="F771" s="4"/>
      <c r="G771" s="4"/>
      <c r="H771" s="4"/>
      <c r="I771" s="4"/>
      <c r="J771" s="4"/>
      <c r="K771" s="4"/>
      <c r="L771" s="4"/>
      <c r="M771" s="4"/>
      <c r="N771" s="4"/>
      <c r="O771" s="4"/>
      <c r="P771" s="4"/>
    </row>
    <row r="772">
      <c r="A772" s="4"/>
      <c r="B772" s="4"/>
      <c r="C772" s="4"/>
      <c r="D772" s="4"/>
      <c r="E772" s="4"/>
      <c r="F772" s="4"/>
      <c r="G772" s="4"/>
      <c r="H772" s="4"/>
      <c r="I772" s="4"/>
      <c r="J772" s="4"/>
      <c r="K772" s="4"/>
      <c r="L772" s="4"/>
      <c r="M772" s="4"/>
      <c r="N772" s="4"/>
      <c r="O772" s="4"/>
      <c r="P772" s="4"/>
    </row>
    <row r="773">
      <c r="A773" s="4"/>
      <c r="B773" s="4"/>
      <c r="C773" s="4"/>
      <c r="D773" s="4"/>
      <c r="E773" s="4"/>
      <c r="F773" s="4"/>
      <c r="G773" s="4"/>
      <c r="H773" s="4"/>
      <c r="I773" s="4"/>
      <c r="J773" s="4"/>
      <c r="K773" s="4"/>
      <c r="L773" s="4"/>
      <c r="M773" s="4"/>
      <c r="N773" s="4"/>
      <c r="O773" s="4"/>
      <c r="P773" s="4"/>
    </row>
    <row r="774">
      <c r="A774" s="4"/>
      <c r="B774" s="4"/>
      <c r="C774" s="4"/>
      <c r="D774" s="4"/>
      <c r="E774" s="4"/>
      <c r="F774" s="4"/>
      <c r="G774" s="4"/>
      <c r="H774" s="4"/>
      <c r="I774" s="4"/>
      <c r="J774" s="4"/>
      <c r="K774" s="4"/>
      <c r="L774" s="4"/>
      <c r="M774" s="4"/>
      <c r="N774" s="4"/>
      <c r="O774" s="4"/>
      <c r="P774" s="4"/>
    </row>
    <row r="775">
      <c r="A775" s="4"/>
      <c r="B775" s="4"/>
      <c r="C775" s="4"/>
      <c r="D775" s="4"/>
      <c r="E775" s="4"/>
      <c r="F775" s="4"/>
      <c r="G775" s="4"/>
      <c r="H775" s="4"/>
      <c r="I775" s="4"/>
      <c r="J775" s="4"/>
      <c r="K775" s="4"/>
      <c r="L775" s="4"/>
      <c r="M775" s="4"/>
      <c r="N775" s="4"/>
      <c r="O775" s="4"/>
      <c r="P775" s="4"/>
    </row>
    <row r="776">
      <c r="A776" s="4"/>
      <c r="B776" s="4"/>
      <c r="C776" s="4"/>
      <c r="D776" s="4"/>
      <c r="E776" s="4"/>
      <c r="F776" s="4"/>
      <c r="G776" s="4"/>
      <c r="H776" s="4"/>
      <c r="I776" s="4"/>
      <c r="J776" s="4"/>
      <c r="K776" s="4"/>
      <c r="L776" s="4"/>
      <c r="M776" s="4"/>
      <c r="N776" s="4"/>
      <c r="O776" s="4"/>
      <c r="P776" s="4"/>
    </row>
    <row r="777">
      <c r="A777" s="4"/>
      <c r="B777" s="4"/>
      <c r="C777" s="4"/>
      <c r="D777" s="4"/>
      <c r="E777" s="4"/>
      <c r="F777" s="4"/>
      <c r="G777" s="4"/>
      <c r="H777" s="4"/>
      <c r="I777" s="4"/>
      <c r="J777" s="4"/>
      <c r="K777" s="4"/>
      <c r="L777" s="4"/>
      <c r="M777" s="4"/>
      <c r="N777" s="4"/>
      <c r="O777" s="4"/>
      <c r="P777" s="4"/>
    </row>
    <row r="778">
      <c r="A778" s="4"/>
      <c r="B778" s="4"/>
      <c r="C778" s="4"/>
      <c r="D778" s="4"/>
      <c r="E778" s="4"/>
      <c r="F778" s="4"/>
      <c r="G778" s="4"/>
      <c r="H778" s="4"/>
      <c r="I778" s="4"/>
      <c r="J778" s="4"/>
      <c r="K778" s="4"/>
      <c r="L778" s="4"/>
      <c r="M778" s="4"/>
      <c r="N778" s="4"/>
      <c r="O778" s="4"/>
      <c r="P778" s="4"/>
    </row>
    <row r="779">
      <c r="A779" s="4"/>
      <c r="B779" s="4"/>
      <c r="C779" s="4"/>
      <c r="D779" s="4"/>
      <c r="E779" s="4"/>
      <c r="F779" s="4"/>
      <c r="G779" s="4"/>
      <c r="H779" s="4"/>
      <c r="I779" s="4"/>
      <c r="J779" s="4"/>
      <c r="K779" s="4"/>
      <c r="L779" s="4"/>
      <c r="M779" s="4"/>
      <c r="N779" s="4"/>
      <c r="O779" s="4"/>
      <c r="P779" s="4"/>
    </row>
    <row r="780">
      <c r="A780" s="4"/>
      <c r="B780" s="4"/>
      <c r="C780" s="4"/>
      <c r="D780" s="4"/>
      <c r="E780" s="4"/>
      <c r="F780" s="4"/>
      <c r="G780" s="4"/>
      <c r="H780" s="4"/>
      <c r="I780" s="4"/>
      <c r="J780" s="4"/>
      <c r="K780" s="4"/>
      <c r="L780" s="4"/>
      <c r="M780" s="4"/>
      <c r="N780" s="4"/>
      <c r="O780" s="4"/>
      <c r="P780" s="4"/>
    </row>
    <row r="781">
      <c r="A781" s="4"/>
      <c r="B781" s="4"/>
      <c r="C781" s="4"/>
      <c r="D781" s="4"/>
      <c r="E781" s="4"/>
      <c r="F781" s="4"/>
      <c r="G781" s="4"/>
      <c r="H781" s="4"/>
      <c r="I781" s="4"/>
      <c r="J781" s="4"/>
      <c r="K781" s="4"/>
      <c r="L781" s="4"/>
      <c r="M781" s="4"/>
      <c r="N781" s="4"/>
      <c r="O781" s="4"/>
      <c r="P781" s="4"/>
    </row>
    <row r="782">
      <c r="A782" s="4"/>
      <c r="B782" s="4"/>
      <c r="C782" s="4"/>
      <c r="D782" s="4"/>
      <c r="E782" s="4"/>
      <c r="F782" s="4"/>
      <c r="G782" s="4"/>
      <c r="H782" s="4"/>
      <c r="I782" s="4"/>
      <c r="J782" s="4"/>
      <c r="K782" s="4"/>
      <c r="L782" s="4"/>
      <c r="M782" s="4"/>
      <c r="N782" s="4"/>
      <c r="O782" s="4"/>
      <c r="P782" s="4"/>
    </row>
    <row r="783">
      <c r="A783" s="4"/>
      <c r="B783" s="4"/>
      <c r="C783" s="4"/>
      <c r="D783" s="4"/>
      <c r="E783" s="4"/>
      <c r="F783" s="4"/>
      <c r="G783" s="4"/>
      <c r="H783" s="4"/>
      <c r="I783" s="4"/>
      <c r="J783" s="4"/>
      <c r="K783" s="4"/>
      <c r="L783" s="4"/>
      <c r="M783" s="4"/>
      <c r="N783" s="4"/>
      <c r="O783" s="4"/>
      <c r="P783" s="4"/>
    </row>
    <row r="784">
      <c r="A784" s="4"/>
      <c r="B784" s="4"/>
      <c r="C784" s="4"/>
      <c r="D784" s="4"/>
      <c r="E784" s="4"/>
      <c r="F784" s="4"/>
      <c r="G784" s="4"/>
      <c r="H784" s="4"/>
      <c r="I784" s="4"/>
      <c r="J784" s="4"/>
      <c r="K784" s="4"/>
      <c r="L784" s="4"/>
      <c r="M784" s="4"/>
      <c r="N784" s="4"/>
      <c r="O784" s="4"/>
      <c r="P784" s="4"/>
    </row>
    <row r="785">
      <c r="A785" s="4"/>
      <c r="B785" s="4"/>
      <c r="C785" s="4"/>
      <c r="D785" s="4"/>
      <c r="E785" s="4"/>
      <c r="F785" s="4"/>
      <c r="G785" s="4"/>
      <c r="H785" s="4"/>
      <c r="I785" s="4"/>
      <c r="J785" s="4"/>
      <c r="K785" s="4"/>
      <c r="L785" s="4"/>
      <c r="M785" s="4"/>
      <c r="N785" s="4"/>
      <c r="O785" s="4"/>
      <c r="P785" s="4"/>
    </row>
    <row r="786">
      <c r="A786" s="4"/>
      <c r="B786" s="4"/>
      <c r="C786" s="4"/>
      <c r="D786" s="4"/>
      <c r="E786" s="4"/>
      <c r="F786" s="4"/>
      <c r="G786" s="4"/>
      <c r="H786" s="4"/>
      <c r="I786" s="4"/>
      <c r="J786" s="4"/>
      <c r="K786" s="4"/>
      <c r="L786" s="4"/>
      <c r="M786" s="4"/>
      <c r="N786" s="4"/>
      <c r="O786" s="4"/>
      <c r="P786" s="4"/>
    </row>
    <row r="787">
      <c r="A787" s="4"/>
      <c r="B787" s="4"/>
      <c r="C787" s="4"/>
      <c r="D787" s="4"/>
      <c r="E787" s="4"/>
      <c r="F787" s="4"/>
      <c r="G787" s="4"/>
      <c r="H787" s="4"/>
      <c r="I787" s="4"/>
      <c r="J787" s="4"/>
      <c r="K787" s="4"/>
      <c r="L787" s="4"/>
      <c r="M787" s="4"/>
      <c r="N787" s="4"/>
      <c r="O787" s="4"/>
      <c r="P787" s="4"/>
    </row>
    <row r="788">
      <c r="A788" s="4"/>
      <c r="B788" s="4"/>
      <c r="C788" s="4"/>
      <c r="D788" s="4"/>
      <c r="E788" s="4"/>
      <c r="F788" s="4"/>
      <c r="G788" s="4"/>
      <c r="H788" s="4"/>
      <c r="I788" s="4"/>
      <c r="J788" s="4"/>
      <c r="K788" s="4"/>
      <c r="L788" s="4"/>
      <c r="M788" s="4"/>
      <c r="N788" s="4"/>
      <c r="O788" s="4"/>
      <c r="P788" s="4"/>
    </row>
    <row r="789">
      <c r="A789" s="4"/>
      <c r="B789" s="4"/>
      <c r="C789" s="4"/>
      <c r="D789" s="4"/>
      <c r="E789" s="4"/>
      <c r="F789" s="4"/>
      <c r="G789" s="4"/>
      <c r="H789" s="4"/>
      <c r="I789" s="4"/>
      <c r="J789" s="4"/>
      <c r="K789" s="4"/>
      <c r="L789" s="4"/>
      <c r="M789" s="4"/>
      <c r="N789" s="4"/>
      <c r="O789" s="4"/>
      <c r="P789" s="4"/>
    </row>
    <row r="790">
      <c r="A790" s="4"/>
      <c r="B790" s="4"/>
      <c r="C790" s="4"/>
      <c r="D790" s="4"/>
      <c r="E790" s="4"/>
      <c r="F790" s="4"/>
      <c r="G790" s="4"/>
      <c r="H790" s="4"/>
      <c r="I790" s="4"/>
      <c r="J790" s="4"/>
      <c r="K790" s="4"/>
      <c r="L790" s="4"/>
      <c r="M790" s="4"/>
      <c r="N790" s="4"/>
      <c r="O790" s="4"/>
      <c r="P790" s="4"/>
    </row>
    <row r="791">
      <c r="A791" s="4"/>
      <c r="B791" s="4"/>
      <c r="C791" s="4"/>
      <c r="D791" s="4"/>
      <c r="E791" s="4"/>
      <c r="F791" s="4"/>
      <c r="G791" s="4"/>
      <c r="H791" s="4"/>
      <c r="I791" s="4"/>
      <c r="J791" s="4"/>
      <c r="K791" s="4"/>
      <c r="L791" s="4"/>
      <c r="M791" s="4"/>
      <c r="N791" s="4"/>
      <c r="O791" s="4"/>
      <c r="P791" s="4"/>
    </row>
    <row r="792">
      <c r="A792" s="4"/>
      <c r="B792" s="4"/>
      <c r="C792" s="4"/>
      <c r="D792" s="4"/>
      <c r="E792" s="4"/>
      <c r="F792" s="4"/>
      <c r="G792" s="4"/>
      <c r="H792" s="4"/>
      <c r="I792" s="4"/>
      <c r="J792" s="4"/>
      <c r="K792" s="4"/>
      <c r="L792" s="4"/>
      <c r="M792" s="4"/>
      <c r="N792" s="4"/>
      <c r="O792" s="4"/>
      <c r="P792" s="4"/>
    </row>
    <row r="793">
      <c r="A793" s="4"/>
      <c r="B793" s="4"/>
      <c r="C793" s="4"/>
      <c r="D793" s="4"/>
      <c r="E793" s="4"/>
      <c r="F793" s="4"/>
      <c r="G793" s="4"/>
      <c r="H793" s="4"/>
      <c r="I793" s="4"/>
      <c r="J793" s="4"/>
      <c r="K793" s="4"/>
      <c r="L793" s="4"/>
      <c r="M793" s="4"/>
      <c r="N793" s="4"/>
      <c r="O793" s="4"/>
      <c r="P793" s="4"/>
    </row>
    <row r="794">
      <c r="A794" s="4"/>
      <c r="B794" s="4"/>
      <c r="C794" s="4"/>
      <c r="D794" s="4"/>
      <c r="E794" s="4"/>
      <c r="F794" s="4"/>
      <c r="G794" s="4"/>
      <c r="H794" s="4"/>
      <c r="I794" s="4"/>
      <c r="J794" s="4"/>
      <c r="K794" s="4"/>
      <c r="L794" s="4"/>
      <c r="M794" s="4"/>
      <c r="N794" s="4"/>
      <c r="O794" s="4"/>
      <c r="P794" s="4"/>
    </row>
    <row r="795">
      <c r="A795" s="4"/>
      <c r="B795" s="4"/>
      <c r="C795" s="4"/>
      <c r="D795" s="4"/>
      <c r="E795" s="4"/>
      <c r="F795" s="4"/>
      <c r="G795" s="4"/>
      <c r="H795" s="4"/>
      <c r="I795" s="4"/>
      <c r="J795" s="4"/>
      <c r="K795" s="4"/>
      <c r="L795" s="4"/>
      <c r="M795" s="4"/>
      <c r="N795" s="4"/>
      <c r="O795" s="4"/>
      <c r="P795" s="4"/>
    </row>
    <row r="796">
      <c r="A796" s="4"/>
      <c r="B796" s="4"/>
      <c r="C796" s="4"/>
      <c r="D796" s="4"/>
      <c r="E796" s="4"/>
      <c r="F796" s="4"/>
      <c r="G796" s="4"/>
      <c r="H796" s="4"/>
      <c r="I796" s="4"/>
      <c r="J796" s="4"/>
      <c r="K796" s="4"/>
      <c r="L796" s="4"/>
      <c r="M796" s="4"/>
      <c r="N796" s="4"/>
      <c r="O796" s="4"/>
      <c r="P796" s="4"/>
    </row>
    <row r="797">
      <c r="A797" s="4"/>
      <c r="B797" s="4"/>
      <c r="C797" s="4"/>
      <c r="D797" s="4"/>
      <c r="E797" s="4"/>
      <c r="F797" s="4"/>
      <c r="G797" s="4"/>
      <c r="H797" s="4"/>
      <c r="I797" s="4"/>
      <c r="J797" s="4"/>
      <c r="K797" s="4"/>
      <c r="L797" s="4"/>
      <c r="M797" s="4"/>
      <c r="N797" s="4"/>
      <c r="O797" s="4"/>
      <c r="P797" s="4"/>
    </row>
    <row r="798">
      <c r="A798" s="4"/>
      <c r="B798" s="4"/>
      <c r="C798" s="4"/>
      <c r="D798" s="4"/>
      <c r="E798" s="4"/>
      <c r="F798" s="4"/>
      <c r="G798" s="4"/>
      <c r="H798" s="4"/>
      <c r="I798" s="4"/>
      <c r="J798" s="4"/>
      <c r="K798" s="4"/>
      <c r="L798" s="4"/>
      <c r="M798" s="4"/>
      <c r="N798" s="4"/>
      <c r="O798" s="4"/>
      <c r="P798" s="4"/>
    </row>
    <row r="799">
      <c r="A799" s="4"/>
      <c r="B799" s="4"/>
      <c r="C799" s="4"/>
      <c r="D799" s="4"/>
      <c r="E799" s="4"/>
      <c r="F799" s="4"/>
      <c r="G799" s="4"/>
      <c r="H799" s="4"/>
      <c r="I799" s="4"/>
      <c r="J799" s="4"/>
      <c r="K799" s="4"/>
      <c r="L799" s="4"/>
      <c r="M799" s="4"/>
      <c r="N799" s="4"/>
      <c r="O799" s="4"/>
      <c r="P799" s="4"/>
    </row>
    <row r="800">
      <c r="A800" s="4"/>
      <c r="B800" s="4"/>
      <c r="C800" s="4"/>
      <c r="D800" s="4"/>
      <c r="E800" s="4"/>
      <c r="F800" s="4"/>
      <c r="G800" s="4"/>
      <c r="H800" s="4"/>
      <c r="I800" s="4"/>
      <c r="J800" s="4"/>
      <c r="K800" s="4"/>
      <c r="L800" s="4"/>
      <c r="M800" s="4"/>
      <c r="N800" s="4"/>
      <c r="O800" s="4"/>
      <c r="P800" s="4"/>
    </row>
    <row r="801">
      <c r="A801" s="4"/>
      <c r="B801" s="4"/>
      <c r="C801" s="4"/>
      <c r="D801" s="4"/>
      <c r="E801" s="4"/>
      <c r="F801" s="4"/>
      <c r="G801" s="4"/>
      <c r="H801" s="4"/>
      <c r="I801" s="4"/>
      <c r="J801" s="4"/>
      <c r="K801" s="4"/>
      <c r="L801" s="4"/>
      <c r="M801" s="4"/>
      <c r="N801" s="4"/>
      <c r="O801" s="4"/>
      <c r="P801" s="4"/>
    </row>
    <row r="802">
      <c r="A802" s="4"/>
      <c r="B802" s="4"/>
      <c r="C802" s="4"/>
      <c r="D802" s="4"/>
      <c r="E802" s="4"/>
      <c r="F802" s="4"/>
      <c r="G802" s="4"/>
      <c r="H802" s="4"/>
      <c r="I802" s="4"/>
      <c r="J802" s="4"/>
      <c r="K802" s="4"/>
      <c r="L802" s="4"/>
      <c r="M802" s="4"/>
      <c r="N802" s="4"/>
      <c r="O802" s="4"/>
      <c r="P802" s="4"/>
    </row>
    <row r="803">
      <c r="A803" s="4"/>
      <c r="B803" s="4"/>
      <c r="C803" s="4"/>
      <c r="D803" s="4"/>
      <c r="E803" s="4"/>
      <c r="F803" s="4"/>
      <c r="G803" s="4"/>
      <c r="H803" s="4"/>
      <c r="I803" s="4"/>
      <c r="J803" s="4"/>
      <c r="K803" s="4"/>
      <c r="L803" s="4"/>
      <c r="M803" s="4"/>
      <c r="N803" s="4"/>
      <c r="O803" s="4"/>
      <c r="P803" s="4"/>
    </row>
    <row r="804">
      <c r="A804" s="4"/>
      <c r="B804" s="4"/>
      <c r="C804" s="4"/>
      <c r="D804" s="4"/>
      <c r="E804" s="4"/>
      <c r="F804" s="4"/>
      <c r="G804" s="4"/>
      <c r="H804" s="4"/>
      <c r="I804" s="4"/>
      <c r="J804" s="4"/>
      <c r="K804" s="4"/>
      <c r="L804" s="4"/>
      <c r="M804" s="4"/>
      <c r="N804" s="4"/>
      <c r="O804" s="4"/>
      <c r="P804" s="4"/>
    </row>
    <row r="805">
      <c r="A805" s="4"/>
      <c r="B805" s="4"/>
      <c r="C805" s="4"/>
      <c r="D805" s="4"/>
      <c r="E805" s="4"/>
      <c r="F805" s="4"/>
      <c r="G805" s="4"/>
      <c r="H805" s="4"/>
      <c r="I805" s="4"/>
      <c r="J805" s="4"/>
      <c r="K805" s="4"/>
      <c r="L805" s="4"/>
      <c r="M805" s="4"/>
      <c r="N805" s="4"/>
      <c r="O805" s="4"/>
      <c r="P805" s="4"/>
    </row>
    <row r="806">
      <c r="A806" s="4"/>
      <c r="B806" s="4"/>
      <c r="C806" s="4"/>
      <c r="D806" s="4"/>
      <c r="E806" s="4"/>
      <c r="F806" s="4"/>
      <c r="G806" s="4"/>
      <c r="H806" s="4"/>
      <c r="I806" s="4"/>
      <c r="J806" s="4"/>
      <c r="K806" s="4"/>
      <c r="L806" s="4"/>
      <c r="M806" s="4"/>
      <c r="N806" s="4"/>
      <c r="O806" s="4"/>
      <c r="P806" s="4"/>
    </row>
    <row r="807">
      <c r="A807" s="4"/>
      <c r="B807" s="4"/>
      <c r="C807" s="4"/>
      <c r="D807" s="4"/>
      <c r="E807" s="4"/>
      <c r="F807" s="4"/>
      <c r="G807" s="4"/>
      <c r="H807" s="4"/>
      <c r="I807" s="4"/>
      <c r="J807" s="4"/>
      <c r="K807" s="4"/>
      <c r="L807" s="4"/>
      <c r="M807" s="4"/>
      <c r="N807" s="4"/>
      <c r="O807" s="4"/>
      <c r="P807" s="4"/>
    </row>
    <row r="808">
      <c r="A808" s="4"/>
      <c r="B808" s="4"/>
      <c r="C808" s="4"/>
      <c r="D808" s="4"/>
      <c r="E808" s="4"/>
      <c r="F808" s="4"/>
      <c r="G808" s="4"/>
      <c r="H808" s="4"/>
      <c r="I808" s="4"/>
      <c r="J808" s="4"/>
      <c r="K808" s="4"/>
      <c r="L808" s="4"/>
      <c r="M808" s="4"/>
      <c r="N808" s="4"/>
      <c r="O808" s="4"/>
      <c r="P808" s="4"/>
    </row>
    <row r="809">
      <c r="A809" s="4"/>
      <c r="B809" s="4"/>
      <c r="C809" s="4"/>
      <c r="D809" s="4"/>
      <c r="E809" s="4"/>
      <c r="F809" s="4"/>
      <c r="G809" s="4"/>
      <c r="H809" s="4"/>
      <c r="I809" s="4"/>
      <c r="J809" s="4"/>
      <c r="K809" s="4"/>
      <c r="L809" s="4"/>
      <c r="M809" s="4"/>
      <c r="N809" s="4"/>
      <c r="O809" s="4"/>
      <c r="P809" s="4"/>
    </row>
    <row r="810">
      <c r="A810" s="4"/>
      <c r="B810" s="4"/>
      <c r="C810" s="4"/>
      <c r="D810" s="4"/>
      <c r="E810" s="4"/>
      <c r="F810" s="4"/>
      <c r="G810" s="4"/>
      <c r="H810" s="4"/>
      <c r="I810" s="4"/>
      <c r="J810" s="4"/>
      <c r="K810" s="4"/>
      <c r="L810" s="4"/>
      <c r="M810" s="4"/>
      <c r="N810" s="4"/>
      <c r="O810" s="4"/>
      <c r="P810" s="4"/>
    </row>
    <row r="811">
      <c r="A811" s="4"/>
      <c r="B811" s="4"/>
      <c r="C811" s="4"/>
      <c r="D811" s="4"/>
      <c r="E811" s="4"/>
      <c r="F811" s="4"/>
      <c r="G811" s="4"/>
      <c r="H811" s="4"/>
      <c r="I811" s="4"/>
      <c r="J811" s="4"/>
      <c r="K811" s="4"/>
      <c r="L811" s="4"/>
      <c r="M811" s="4"/>
      <c r="N811" s="4"/>
      <c r="O811" s="4"/>
      <c r="P811" s="4"/>
    </row>
    <row r="812">
      <c r="A812" s="4"/>
      <c r="B812" s="4"/>
      <c r="C812" s="4"/>
      <c r="D812" s="4"/>
      <c r="E812" s="4"/>
      <c r="F812" s="4"/>
      <c r="G812" s="4"/>
      <c r="H812" s="4"/>
      <c r="I812" s="4"/>
      <c r="J812" s="4"/>
      <c r="K812" s="4"/>
      <c r="L812" s="4"/>
      <c r="M812" s="4"/>
      <c r="N812" s="4"/>
      <c r="O812" s="4"/>
      <c r="P812" s="4"/>
    </row>
    <row r="813">
      <c r="A813" s="4"/>
      <c r="B813" s="4"/>
      <c r="C813" s="4"/>
      <c r="D813" s="4"/>
      <c r="E813" s="4"/>
      <c r="F813" s="4"/>
      <c r="G813" s="4"/>
      <c r="H813" s="4"/>
      <c r="I813" s="4"/>
      <c r="J813" s="4"/>
      <c r="K813" s="4"/>
      <c r="L813" s="4"/>
      <c r="M813" s="4"/>
      <c r="N813" s="4"/>
      <c r="O813" s="4"/>
      <c r="P813" s="4"/>
    </row>
    <row r="814">
      <c r="A814" s="4"/>
      <c r="B814" s="4"/>
      <c r="C814" s="4"/>
      <c r="D814" s="4"/>
      <c r="E814" s="4"/>
      <c r="F814" s="4"/>
      <c r="G814" s="4"/>
      <c r="H814" s="4"/>
      <c r="I814" s="4"/>
      <c r="J814" s="4"/>
      <c r="K814" s="4"/>
      <c r="L814" s="4"/>
      <c r="M814" s="4"/>
      <c r="N814" s="4"/>
      <c r="O814" s="4"/>
      <c r="P814" s="4"/>
    </row>
    <row r="815">
      <c r="A815" s="4"/>
      <c r="B815" s="4"/>
      <c r="C815" s="4"/>
      <c r="D815" s="4"/>
      <c r="E815" s="4"/>
      <c r="F815" s="4"/>
      <c r="G815" s="4"/>
      <c r="H815" s="4"/>
      <c r="I815" s="4"/>
      <c r="J815" s="4"/>
      <c r="K815" s="4"/>
      <c r="L815" s="4"/>
      <c r="M815" s="4"/>
      <c r="N815" s="4"/>
      <c r="O815" s="4"/>
      <c r="P815" s="4"/>
    </row>
    <row r="816">
      <c r="A816" s="4"/>
      <c r="B816" s="4"/>
      <c r="C816" s="4"/>
      <c r="D816" s="4"/>
      <c r="E816" s="4"/>
      <c r="F816" s="4"/>
      <c r="G816" s="4"/>
      <c r="H816" s="4"/>
      <c r="I816" s="4"/>
      <c r="J816" s="4"/>
      <c r="K816" s="4"/>
      <c r="L816" s="4"/>
      <c r="M816" s="4"/>
      <c r="N816" s="4"/>
      <c r="O816" s="4"/>
      <c r="P816" s="4"/>
    </row>
    <row r="817">
      <c r="A817" s="4"/>
      <c r="B817" s="4"/>
      <c r="C817" s="4"/>
      <c r="D817" s="4"/>
      <c r="E817" s="4"/>
      <c r="F817" s="4"/>
      <c r="G817" s="4"/>
      <c r="H817" s="4"/>
      <c r="I817" s="4"/>
      <c r="J817" s="4"/>
      <c r="K817" s="4"/>
      <c r="L817" s="4"/>
      <c r="M817" s="4"/>
      <c r="N817" s="4"/>
      <c r="O817" s="4"/>
      <c r="P817" s="4"/>
    </row>
    <row r="818">
      <c r="A818" s="4"/>
      <c r="B818" s="4"/>
      <c r="C818" s="4"/>
      <c r="D818" s="4"/>
      <c r="E818" s="4"/>
      <c r="F818" s="4"/>
      <c r="G818" s="4"/>
      <c r="H818" s="4"/>
      <c r="I818" s="4"/>
      <c r="J818" s="4"/>
      <c r="K818" s="4"/>
      <c r="L818" s="4"/>
      <c r="M818" s="4"/>
      <c r="N818" s="4"/>
      <c r="O818" s="4"/>
      <c r="P818" s="4"/>
    </row>
    <row r="819">
      <c r="A819" s="4"/>
      <c r="B819" s="4"/>
      <c r="C819" s="4"/>
      <c r="D819" s="4"/>
      <c r="E819" s="4"/>
      <c r="F819" s="4"/>
      <c r="G819" s="4"/>
      <c r="H819" s="4"/>
      <c r="I819" s="4"/>
      <c r="J819" s="4"/>
      <c r="K819" s="4"/>
      <c r="L819" s="4"/>
      <c r="M819" s="4"/>
      <c r="N819" s="4"/>
      <c r="O819" s="4"/>
      <c r="P819" s="4"/>
    </row>
    <row r="820">
      <c r="A820" s="4"/>
      <c r="B820" s="4"/>
      <c r="C820" s="4"/>
      <c r="D820" s="4"/>
      <c r="E820" s="4"/>
      <c r="F820" s="4"/>
      <c r="G820" s="4"/>
      <c r="H820" s="4"/>
      <c r="I820" s="4"/>
      <c r="J820" s="4"/>
      <c r="K820" s="4"/>
      <c r="L820" s="4"/>
      <c r="M820" s="4"/>
      <c r="N820" s="4"/>
      <c r="O820" s="4"/>
      <c r="P820" s="4"/>
    </row>
    <row r="821">
      <c r="A821" s="4"/>
      <c r="B821" s="4"/>
      <c r="C821" s="4"/>
      <c r="D821" s="4"/>
      <c r="E821" s="4"/>
      <c r="F821" s="4"/>
      <c r="G821" s="4"/>
      <c r="H821" s="4"/>
      <c r="I821" s="4"/>
      <c r="J821" s="4"/>
      <c r="K821" s="4"/>
      <c r="L821" s="4"/>
      <c r="M821" s="4"/>
      <c r="N821" s="4"/>
      <c r="O821" s="4"/>
      <c r="P821" s="4"/>
    </row>
    <row r="822">
      <c r="A822" s="4"/>
      <c r="B822" s="4"/>
      <c r="C822" s="4"/>
      <c r="D822" s="4"/>
      <c r="E822" s="4"/>
      <c r="F822" s="4"/>
      <c r="G822" s="4"/>
      <c r="H822" s="4"/>
      <c r="I822" s="4"/>
      <c r="J822" s="4"/>
      <c r="K822" s="4"/>
      <c r="L822" s="4"/>
      <c r="M822" s="4"/>
      <c r="N822" s="4"/>
      <c r="O822" s="4"/>
      <c r="P822" s="4"/>
    </row>
    <row r="823">
      <c r="A823" s="4"/>
      <c r="B823" s="4"/>
      <c r="C823" s="4"/>
      <c r="D823" s="4"/>
      <c r="E823" s="4"/>
      <c r="F823" s="4"/>
      <c r="G823" s="4"/>
      <c r="H823" s="4"/>
      <c r="I823" s="4"/>
      <c r="J823" s="4"/>
      <c r="K823" s="4"/>
      <c r="L823" s="4"/>
      <c r="M823" s="4"/>
      <c r="N823" s="4"/>
      <c r="O823" s="4"/>
      <c r="P823" s="4"/>
    </row>
    <row r="824">
      <c r="A824" s="4"/>
      <c r="B824" s="4"/>
      <c r="C824" s="4"/>
      <c r="D824" s="4"/>
      <c r="E824" s="4"/>
      <c r="F824" s="4"/>
      <c r="G824" s="4"/>
      <c r="H824" s="4"/>
      <c r="I824" s="4"/>
      <c r="J824" s="4"/>
      <c r="K824" s="4"/>
      <c r="L824" s="4"/>
      <c r="M824" s="4"/>
      <c r="N824" s="4"/>
      <c r="O824" s="4"/>
      <c r="P824" s="4"/>
    </row>
    <row r="825">
      <c r="A825" s="4"/>
      <c r="B825" s="4"/>
      <c r="C825" s="4"/>
      <c r="D825" s="4"/>
      <c r="E825" s="4"/>
      <c r="F825" s="4"/>
      <c r="G825" s="4"/>
      <c r="H825" s="4"/>
      <c r="I825" s="4"/>
      <c r="J825" s="4"/>
      <c r="K825" s="4"/>
      <c r="L825" s="4"/>
      <c r="M825" s="4"/>
      <c r="N825" s="4"/>
      <c r="O825" s="4"/>
      <c r="P825" s="4"/>
    </row>
    <row r="826">
      <c r="A826" s="4"/>
      <c r="B826" s="4"/>
      <c r="C826" s="4"/>
      <c r="D826" s="4"/>
      <c r="E826" s="4"/>
      <c r="F826" s="4"/>
      <c r="G826" s="4"/>
      <c r="H826" s="4"/>
      <c r="I826" s="4"/>
      <c r="J826" s="4"/>
      <c r="K826" s="4"/>
      <c r="L826" s="4"/>
      <c r="M826" s="4"/>
      <c r="N826" s="4"/>
      <c r="O826" s="4"/>
      <c r="P826" s="4"/>
    </row>
    <row r="827">
      <c r="A827" s="4"/>
      <c r="B827" s="4"/>
      <c r="C827" s="4"/>
      <c r="D827" s="4"/>
      <c r="E827" s="4"/>
      <c r="F827" s="4"/>
      <c r="G827" s="4"/>
      <c r="H827" s="4"/>
      <c r="I827" s="4"/>
      <c r="J827" s="4"/>
      <c r="K827" s="4"/>
      <c r="L827" s="4"/>
      <c r="M827" s="4"/>
      <c r="N827" s="4"/>
      <c r="O827" s="4"/>
      <c r="P827" s="4"/>
    </row>
    <row r="828">
      <c r="A828" s="4"/>
      <c r="B828" s="4"/>
      <c r="C828" s="4"/>
      <c r="D828" s="4"/>
      <c r="E828" s="4"/>
      <c r="F828" s="4"/>
      <c r="G828" s="4"/>
      <c r="H828" s="4"/>
      <c r="I828" s="4"/>
      <c r="J828" s="4"/>
      <c r="K828" s="4"/>
      <c r="L828" s="4"/>
      <c r="M828" s="4"/>
      <c r="N828" s="4"/>
      <c r="O828" s="4"/>
      <c r="P828" s="4"/>
    </row>
    <row r="829">
      <c r="A829" s="4"/>
      <c r="B829" s="4"/>
      <c r="C829" s="4"/>
      <c r="D829" s="4"/>
      <c r="E829" s="4"/>
      <c r="F829" s="4"/>
      <c r="G829" s="4"/>
      <c r="H829" s="4"/>
      <c r="I829" s="4"/>
      <c r="J829" s="4"/>
      <c r="K829" s="4"/>
      <c r="L829" s="4"/>
      <c r="M829" s="4"/>
      <c r="N829" s="4"/>
      <c r="O829" s="4"/>
      <c r="P829" s="4"/>
    </row>
    <row r="830">
      <c r="A830" s="4"/>
      <c r="B830" s="4"/>
      <c r="C830" s="4"/>
      <c r="D830" s="4"/>
      <c r="E830" s="4"/>
      <c r="F830" s="4"/>
      <c r="G830" s="4"/>
      <c r="H830" s="4"/>
      <c r="I830" s="4"/>
      <c r="J830" s="4"/>
      <c r="K830" s="4"/>
      <c r="L830" s="4"/>
      <c r="M830" s="4"/>
      <c r="N830" s="4"/>
      <c r="O830" s="4"/>
      <c r="P830" s="4"/>
    </row>
    <row r="831">
      <c r="A831" s="4"/>
      <c r="B831" s="4"/>
      <c r="C831" s="4"/>
      <c r="D831" s="4"/>
      <c r="E831" s="4"/>
      <c r="F831" s="4"/>
      <c r="G831" s="4"/>
      <c r="H831" s="4"/>
      <c r="I831" s="4"/>
      <c r="J831" s="4"/>
      <c r="K831" s="4"/>
      <c r="L831" s="4"/>
      <c r="M831" s="4"/>
      <c r="N831" s="4"/>
      <c r="O831" s="4"/>
      <c r="P831" s="4"/>
    </row>
    <row r="832">
      <c r="A832" s="4"/>
      <c r="B832" s="4"/>
      <c r="C832" s="4"/>
      <c r="D832" s="4"/>
      <c r="E832" s="4"/>
      <c r="F832" s="4"/>
      <c r="G832" s="4"/>
      <c r="H832" s="4"/>
      <c r="I832" s="4"/>
      <c r="J832" s="4"/>
      <c r="K832" s="4"/>
      <c r="L832" s="4"/>
      <c r="M832" s="4"/>
      <c r="N832" s="4"/>
      <c r="O832" s="4"/>
      <c r="P832" s="4"/>
    </row>
    <row r="833">
      <c r="A833" s="4"/>
      <c r="B833" s="4"/>
      <c r="C833" s="4"/>
      <c r="D833" s="4"/>
      <c r="E833" s="4"/>
      <c r="F833" s="4"/>
      <c r="G833" s="4"/>
      <c r="H833" s="4"/>
      <c r="I833" s="4"/>
      <c r="J833" s="4"/>
      <c r="K833" s="4"/>
      <c r="L833" s="4"/>
      <c r="M833" s="4"/>
      <c r="N833" s="4"/>
      <c r="O833" s="4"/>
      <c r="P833" s="4"/>
    </row>
    <row r="834">
      <c r="A834" s="4"/>
      <c r="B834" s="4"/>
      <c r="C834" s="4"/>
      <c r="D834" s="4"/>
      <c r="E834" s="4"/>
      <c r="F834" s="4"/>
      <c r="G834" s="4"/>
      <c r="H834" s="4"/>
      <c r="I834" s="4"/>
      <c r="J834" s="4"/>
      <c r="K834" s="4"/>
      <c r="L834" s="4"/>
      <c r="M834" s="4"/>
      <c r="N834" s="4"/>
      <c r="O834" s="4"/>
      <c r="P834" s="4"/>
    </row>
    <row r="835">
      <c r="A835" s="4"/>
      <c r="B835" s="4"/>
      <c r="C835" s="4"/>
      <c r="D835" s="4"/>
      <c r="E835" s="4"/>
      <c r="F835" s="4"/>
      <c r="G835" s="4"/>
      <c r="H835" s="4"/>
      <c r="I835" s="4"/>
      <c r="J835" s="4"/>
      <c r="K835" s="4"/>
      <c r="L835" s="4"/>
      <c r="M835" s="4"/>
      <c r="N835" s="4"/>
      <c r="O835" s="4"/>
      <c r="P835" s="4"/>
    </row>
    <row r="836">
      <c r="A836" s="4"/>
      <c r="B836" s="4"/>
      <c r="C836" s="4"/>
      <c r="D836" s="4"/>
      <c r="E836" s="4"/>
      <c r="F836" s="4"/>
      <c r="G836" s="4"/>
      <c r="H836" s="4"/>
      <c r="I836" s="4"/>
      <c r="J836" s="4"/>
      <c r="K836" s="4"/>
      <c r="L836" s="4"/>
      <c r="M836" s="4"/>
      <c r="N836" s="4"/>
      <c r="O836" s="4"/>
      <c r="P836" s="4"/>
    </row>
    <row r="837">
      <c r="A837" s="4"/>
      <c r="B837" s="4"/>
      <c r="C837" s="4"/>
      <c r="D837" s="4"/>
      <c r="E837" s="4"/>
      <c r="F837" s="4"/>
      <c r="G837" s="4"/>
      <c r="H837" s="4"/>
      <c r="I837" s="4"/>
      <c r="J837" s="4"/>
      <c r="K837" s="4"/>
      <c r="L837" s="4"/>
      <c r="M837" s="4"/>
      <c r="N837" s="4"/>
      <c r="O837" s="4"/>
      <c r="P837" s="4"/>
    </row>
    <row r="838">
      <c r="A838" s="4"/>
      <c r="B838" s="4"/>
      <c r="C838" s="4"/>
      <c r="D838" s="4"/>
      <c r="E838" s="4"/>
      <c r="F838" s="4"/>
      <c r="G838" s="4"/>
      <c r="H838" s="4"/>
      <c r="I838" s="4"/>
      <c r="J838" s="4"/>
      <c r="K838" s="4"/>
      <c r="L838" s="4"/>
      <c r="M838" s="4"/>
      <c r="N838" s="4"/>
      <c r="O838" s="4"/>
      <c r="P838" s="4"/>
    </row>
    <row r="839">
      <c r="A839" s="4"/>
      <c r="B839" s="4"/>
      <c r="C839" s="4"/>
      <c r="D839" s="4"/>
      <c r="E839" s="4"/>
      <c r="F839" s="4"/>
      <c r="G839" s="4"/>
      <c r="H839" s="4"/>
      <c r="I839" s="4"/>
      <c r="J839" s="4"/>
      <c r="K839" s="4"/>
      <c r="L839" s="4"/>
      <c r="M839" s="4"/>
      <c r="N839" s="4"/>
      <c r="O839" s="4"/>
      <c r="P839" s="4"/>
    </row>
    <row r="840">
      <c r="A840" s="4"/>
      <c r="B840" s="4"/>
      <c r="C840" s="4"/>
      <c r="D840" s="4"/>
      <c r="E840" s="4"/>
      <c r="F840" s="4"/>
      <c r="G840" s="4"/>
      <c r="H840" s="4"/>
      <c r="I840" s="4"/>
      <c r="J840" s="4"/>
      <c r="K840" s="4"/>
      <c r="L840" s="4"/>
      <c r="M840" s="4"/>
      <c r="N840" s="4"/>
      <c r="O840" s="4"/>
      <c r="P840" s="4"/>
    </row>
    <row r="841">
      <c r="A841" s="4"/>
      <c r="B841" s="4"/>
      <c r="C841" s="4"/>
      <c r="D841" s="4"/>
      <c r="E841" s="4"/>
      <c r="F841" s="4"/>
      <c r="G841" s="4"/>
      <c r="H841" s="4"/>
      <c r="I841" s="4"/>
      <c r="J841" s="4"/>
      <c r="K841" s="4"/>
      <c r="L841" s="4"/>
      <c r="M841" s="4"/>
      <c r="N841" s="4"/>
      <c r="O841" s="4"/>
      <c r="P841" s="4"/>
    </row>
    <row r="842">
      <c r="A842" s="4"/>
      <c r="B842" s="4"/>
      <c r="C842" s="4"/>
      <c r="D842" s="4"/>
      <c r="E842" s="4"/>
      <c r="F842" s="4"/>
      <c r="G842" s="4"/>
      <c r="H842" s="4"/>
      <c r="I842" s="4"/>
      <c r="J842" s="4"/>
      <c r="K842" s="4"/>
      <c r="L842" s="4"/>
      <c r="M842" s="4"/>
      <c r="N842" s="4"/>
      <c r="O842" s="4"/>
      <c r="P842" s="4"/>
    </row>
    <row r="843">
      <c r="A843" s="4"/>
      <c r="B843" s="4"/>
      <c r="C843" s="4"/>
      <c r="D843" s="4"/>
      <c r="E843" s="4"/>
      <c r="F843" s="4"/>
      <c r="G843" s="4"/>
      <c r="H843" s="4"/>
      <c r="I843" s="4"/>
      <c r="J843" s="4"/>
      <c r="K843" s="4"/>
      <c r="L843" s="4"/>
      <c r="M843" s="4"/>
      <c r="N843" s="4"/>
      <c r="O843" s="4"/>
      <c r="P843" s="4"/>
    </row>
    <row r="844">
      <c r="A844" s="4"/>
      <c r="B844" s="4"/>
      <c r="C844" s="4"/>
      <c r="D844" s="4"/>
      <c r="E844" s="4"/>
      <c r="F844" s="4"/>
      <c r="G844" s="4"/>
      <c r="H844" s="4"/>
      <c r="I844" s="4"/>
      <c r="J844" s="4"/>
      <c r="K844" s="4"/>
      <c r="L844" s="4"/>
      <c r="M844" s="4"/>
      <c r="N844" s="4"/>
      <c r="O844" s="4"/>
      <c r="P844" s="4"/>
    </row>
    <row r="845">
      <c r="A845" s="4"/>
      <c r="B845" s="4"/>
      <c r="C845" s="4"/>
      <c r="D845" s="4"/>
      <c r="E845" s="4"/>
      <c r="F845" s="4"/>
      <c r="G845" s="4"/>
      <c r="H845" s="4"/>
      <c r="I845" s="4"/>
      <c r="J845" s="4"/>
      <c r="K845" s="4"/>
      <c r="L845" s="4"/>
      <c r="M845" s="4"/>
      <c r="N845" s="4"/>
      <c r="O845" s="4"/>
      <c r="P845" s="4"/>
    </row>
    <row r="846">
      <c r="A846" s="4"/>
      <c r="B846" s="4"/>
      <c r="C846" s="4"/>
      <c r="D846" s="4"/>
      <c r="E846" s="4"/>
      <c r="F846" s="4"/>
      <c r="G846" s="4"/>
      <c r="H846" s="4"/>
      <c r="I846" s="4"/>
      <c r="J846" s="4"/>
      <c r="K846" s="4"/>
      <c r="L846" s="4"/>
      <c r="M846" s="4"/>
      <c r="N846" s="4"/>
      <c r="O846" s="4"/>
      <c r="P846" s="4"/>
    </row>
    <row r="847">
      <c r="A847" s="4"/>
      <c r="B847" s="4"/>
      <c r="C847" s="4"/>
      <c r="D847" s="4"/>
      <c r="E847" s="4"/>
      <c r="F847" s="4"/>
      <c r="G847" s="4"/>
      <c r="H847" s="4"/>
      <c r="I847" s="4"/>
      <c r="J847" s="4"/>
      <c r="K847" s="4"/>
      <c r="L847" s="4"/>
      <c r="M847" s="4"/>
      <c r="N847" s="4"/>
      <c r="O847" s="4"/>
      <c r="P847" s="4"/>
    </row>
    <row r="848">
      <c r="A848" s="4"/>
      <c r="B848" s="4"/>
      <c r="C848" s="4"/>
      <c r="D848" s="4"/>
      <c r="E848" s="4"/>
      <c r="F848" s="4"/>
      <c r="G848" s="4"/>
      <c r="H848" s="4"/>
      <c r="I848" s="4"/>
      <c r="J848" s="4"/>
      <c r="K848" s="4"/>
      <c r="L848" s="4"/>
      <c r="M848" s="4"/>
      <c r="N848" s="4"/>
      <c r="O848" s="4"/>
      <c r="P848" s="4"/>
    </row>
    <row r="849">
      <c r="A849" s="4"/>
      <c r="B849" s="4"/>
      <c r="C849" s="4"/>
      <c r="D849" s="4"/>
      <c r="E849" s="4"/>
      <c r="F849" s="4"/>
      <c r="G849" s="4"/>
      <c r="H849" s="4"/>
      <c r="I849" s="4"/>
      <c r="J849" s="4"/>
      <c r="K849" s="4"/>
      <c r="L849" s="4"/>
      <c r="M849" s="4"/>
      <c r="N849" s="4"/>
      <c r="O849" s="4"/>
      <c r="P849" s="4"/>
    </row>
    <row r="850">
      <c r="A850" s="4"/>
      <c r="B850" s="4"/>
      <c r="C850" s="4"/>
      <c r="D850" s="4"/>
      <c r="E850" s="4"/>
      <c r="F850" s="4"/>
      <c r="G850" s="4"/>
      <c r="H850" s="4"/>
      <c r="I850" s="4"/>
      <c r="J850" s="4"/>
      <c r="K850" s="4"/>
      <c r="L850" s="4"/>
      <c r="M850" s="4"/>
      <c r="N850" s="4"/>
      <c r="O850" s="4"/>
      <c r="P850" s="4"/>
    </row>
    <row r="851">
      <c r="A851" s="4"/>
      <c r="B851" s="4"/>
      <c r="C851" s="4"/>
      <c r="D851" s="4"/>
      <c r="E851" s="4"/>
      <c r="F851" s="4"/>
      <c r="G851" s="4"/>
      <c r="H851" s="4"/>
      <c r="I851" s="4"/>
      <c r="J851" s="4"/>
      <c r="K851" s="4"/>
      <c r="L851" s="4"/>
      <c r="M851" s="4"/>
      <c r="N851" s="4"/>
      <c r="O851" s="4"/>
      <c r="P851" s="4"/>
    </row>
    <row r="852">
      <c r="A852" s="4"/>
      <c r="B852" s="4"/>
      <c r="C852" s="4"/>
      <c r="D852" s="4"/>
      <c r="E852" s="4"/>
      <c r="F852" s="4"/>
      <c r="G852" s="4"/>
      <c r="H852" s="4"/>
      <c r="I852" s="4"/>
      <c r="J852" s="4"/>
      <c r="K852" s="4"/>
      <c r="L852" s="4"/>
      <c r="M852" s="4"/>
      <c r="N852" s="4"/>
      <c r="O852" s="4"/>
      <c r="P852" s="4"/>
    </row>
    <row r="853">
      <c r="A853" s="4"/>
      <c r="B853" s="4"/>
      <c r="C853" s="4"/>
      <c r="D853" s="4"/>
      <c r="E853" s="4"/>
      <c r="F853" s="4"/>
      <c r="G853" s="4"/>
      <c r="H853" s="4"/>
      <c r="I853" s="4"/>
      <c r="J853" s="4"/>
      <c r="K853" s="4"/>
      <c r="L853" s="4"/>
      <c r="M853" s="4"/>
      <c r="N853" s="4"/>
      <c r="O853" s="4"/>
      <c r="P853" s="4"/>
    </row>
    <row r="854">
      <c r="A854" s="4"/>
      <c r="B854" s="4"/>
      <c r="C854" s="4"/>
      <c r="D854" s="4"/>
      <c r="E854" s="4"/>
      <c r="F854" s="4"/>
      <c r="G854" s="4"/>
      <c r="H854" s="4"/>
      <c r="I854" s="4"/>
      <c r="J854" s="4"/>
      <c r="K854" s="4"/>
      <c r="L854" s="4"/>
      <c r="M854" s="4"/>
      <c r="N854" s="4"/>
      <c r="O854" s="4"/>
      <c r="P854" s="4"/>
    </row>
    <row r="855">
      <c r="A855" s="4"/>
      <c r="B855" s="4"/>
      <c r="C855" s="4"/>
      <c r="D855" s="4"/>
      <c r="E855" s="4"/>
      <c r="F855" s="4"/>
      <c r="G855" s="4"/>
      <c r="H855" s="4"/>
      <c r="I855" s="4"/>
      <c r="J855" s="4"/>
      <c r="K855" s="4"/>
      <c r="L855" s="4"/>
      <c r="M855" s="4"/>
      <c r="N855" s="4"/>
      <c r="O855" s="4"/>
      <c r="P855" s="4"/>
    </row>
    <row r="856">
      <c r="A856" s="4"/>
      <c r="B856" s="4"/>
      <c r="C856" s="4"/>
      <c r="D856" s="4"/>
      <c r="E856" s="4"/>
      <c r="F856" s="4"/>
      <c r="G856" s="4"/>
      <c r="H856" s="4"/>
      <c r="I856" s="4"/>
      <c r="J856" s="4"/>
      <c r="K856" s="4"/>
      <c r="L856" s="4"/>
      <c r="M856" s="4"/>
      <c r="N856" s="4"/>
      <c r="O856" s="4"/>
      <c r="P856" s="4"/>
    </row>
    <row r="857">
      <c r="A857" s="4"/>
      <c r="B857" s="4"/>
      <c r="C857" s="4"/>
      <c r="D857" s="4"/>
      <c r="E857" s="4"/>
      <c r="F857" s="4"/>
      <c r="G857" s="4"/>
      <c r="H857" s="4"/>
      <c r="I857" s="4"/>
      <c r="J857" s="4"/>
      <c r="K857" s="4"/>
      <c r="L857" s="4"/>
      <c r="M857" s="4"/>
      <c r="N857" s="4"/>
      <c r="O857" s="4"/>
      <c r="P857" s="4"/>
    </row>
    <row r="858">
      <c r="A858" s="4"/>
      <c r="B858" s="4"/>
      <c r="C858" s="4"/>
      <c r="D858" s="4"/>
      <c r="E858" s="4"/>
      <c r="F858" s="4"/>
      <c r="G858" s="4"/>
      <c r="H858" s="4"/>
      <c r="I858" s="4"/>
      <c r="J858" s="4"/>
      <c r="K858" s="4"/>
      <c r="L858" s="4"/>
      <c r="M858" s="4"/>
      <c r="N858" s="4"/>
      <c r="O858" s="4"/>
      <c r="P858" s="4"/>
    </row>
    <row r="859">
      <c r="A859" s="4"/>
      <c r="B859" s="4"/>
      <c r="C859" s="4"/>
      <c r="D859" s="4"/>
      <c r="E859" s="4"/>
      <c r="F859" s="4"/>
      <c r="G859" s="4"/>
      <c r="H859" s="4"/>
      <c r="I859" s="4"/>
      <c r="J859" s="4"/>
      <c r="K859" s="4"/>
      <c r="L859" s="4"/>
      <c r="M859" s="4"/>
      <c r="N859" s="4"/>
      <c r="O859" s="4"/>
      <c r="P859" s="4"/>
    </row>
    <row r="860">
      <c r="A860" s="4"/>
      <c r="B860" s="4"/>
      <c r="C860" s="4"/>
      <c r="D860" s="4"/>
      <c r="E860" s="4"/>
      <c r="F860" s="4"/>
      <c r="G860" s="4"/>
      <c r="H860" s="4"/>
      <c r="I860" s="4"/>
      <c r="J860" s="4"/>
      <c r="K860" s="4"/>
      <c r="L860" s="4"/>
      <c r="M860" s="4"/>
      <c r="N860" s="4"/>
      <c r="O860" s="4"/>
      <c r="P860" s="4"/>
    </row>
    <row r="861">
      <c r="A861" s="4"/>
      <c r="B861" s="4"/>
      <c r="C861" s="4"/>
      <c r="D861" s="4"/>
      <c r="E861" s="4"/>
      <c r="F861" s="4"/>
      <c r="G861" s="4"/>
      <c r="H861" s="4"/>
      <c r="I861" s="4"/>
      <c r="J861" s="4"/>
      <c r="K861" s="4"/>
      <c r="L861" s="4"/>
      <c r="M861" s="4"/>
      <c r="N861" s="4"/>
      <c r="O861" s="4"/>
      <c r="P861" s="4"/>
    </row>
    <row r="862">
      <c r="A862" s="4"/>
      <c r="B862" s="4"/>
      <c r="C862" s="4"/>
      <c r="D862" s="4"/>
      <c r="E862" s="4"/>
      <c r="F862" s="4"/>
      <c r="G862" s="4"/>
      <c r="H862" s="4"/>
      <c r="I862" s="4"/>
      <c r="J862" s="4"/>
      <c r="K862" s="4"/>
      <c r="L862" s="4"/>
      <c r="M862" s="4"/>
      <c r="N862" s="4"/>
      <c r="O862" s="4"/>
      <c r="P862" s="4"/>
    </row>
    <row r="863">
      <c r="A863" s="4"/>
      <c r="B863" s="4"/>
      <c r="C863" s="4"/>
      <c r="D863" s="4"/>
      <c r="E863" s="4"/>
      <c r="F863" s="4"/>
      <c r="G863" s="4"/>
      <c r="H863" s="4"/>
      <c r="I863" s="4"/>
      <c r="J863" s="4"/>
      <c r="K863" s="4"/>
      <c r="L863" s="4"/>
      <c r="M863" s="4"/>
      <c r="N863" s="4"/>
      <c r="O863" s="4"/>
      <c r="P863" s="4"/>
    </row>
    <row r="864">
      <c r="A864" s="4"/>
      <c r="B864" s="4"/>
      <c r="C864" s="4"/>
      <c r="D864" s="4"/>
      <c r="E864" s="4"/>
      <c r="F864" s="4"/>
      <c r="G864" s="4"/>
      <c r="H864" s="4"/>
      <c r="I864" s="4"/>
      <c r="J864" s="4"/>
      <c r="K864" s="4"/>
      <c r="L864" s="4"/>
      <c r="M864" s="4"/>
      <c r="N864" s="4"/>
      <c r="O864" s="4"/>
      <c r="P864" s="4"/>
    </row>
    <row r="865">
      <c r="A865" s="4"/>
      <c r="B865" s="4"/>
      <c r="C865" s="4"/>
      <c r="D865" s="4"/>
      <c r="E865" s="4"/>
      <c r="F865" s="4"/>
      <c r="G865" s="4"/>
      <c r="H865" s="4"/>
      <c r="I865" s="4"/>
      <c r="J865" s="4"/>
      <c r="K865" s="4"/>
      <c r="L865" s="4"/>
      <c r="M865" s="4"/>
      <c r="N865" s="4"/>
      <c r="O865" s="4"/>
      <c r="P865" s="4"/>
    </row>
    <row r="866">
      <c r="A866" s="4"/>
      <c r="B866" s="4"/>
      <c r="C866" s="4"/>
      <c r="D866" s="4"/>
      <c r="E866" s="4"/>
      <c r="F866" s="4"/>
      <c r="G866" s="4"/>
      <c r="H866" s="4"/>
      <c r="I866" s="4"/>
      <c r="J866" s="4"/>
      <c r="K866" s="4"/>
      <c r="L866" s="4"/>
      <c r="M866" s="4"/>
      <c r="N866" s="4"/>
      <c r="O866" s="4"/>
      <c r="P866" s="4"/>
    </row>
    <row r="867">
      <c r="A867" s="4"/>
      <c r="B867" s="4"/>
      <c r="C867" s="4"/>
      <c r="D867" s="4"/>
      <c r="E867" s="4"/>
      <c r="F867" s="4"/>
      <c r="G867" s="4"/>
      <c r="H867" s="4"/>
      <c r="I867" s="4"/>
      <c r="J867" s="4"/>
      <c r="K867" s="4"/>
      <c r="L867" s="4"/>
      <c r="M867" s="4"/>
      <c r="N867" s="4"/>
      <c r="O867" s="4"/>
      <c r="P867" s="4"/>
    </row>
    <row r="868">
      <c r="A868" s="4"/>
      <c r="B868" s="4"/>
      <c r="C868" s="4"/>
      <c r="D868" s="4"/>
      <c r="E868" s="4"/>
      <c r="F868" s="4"/>
      <c r="G868" s="4"/>
      <c r="H868" s="4"/>
      <c r="I868" s="4"/>
      <c r="J868" s="4"/>
      <c r="K868" s="4"/>
      <c r="L868" s="4"/>
      <c r="M868" s="4"/>
      <c r="N868" s="4"/>
      <c r="O868" s="4"/>
      <c r="P868" s="4"/>
    </row>
    <row r="869">
      <c r="A869" s="4"/>
      <c r="B869" s="4"/>
      <c r="C869" s="4"/>
      <c r="D869" s="4"/>
      <c r="E869" s="4"/>
      <c r="F869" s="4"/>
      <c r="G869" s="4"/>
      <c r="H869" s="4"/>
      <c r="I869" s="4"/>
      <c r="J869" s="4"/>
      <c r="K869" s="4"/>
      <c r="L869" s="4"/>
      <c r="M869" s="4"/>
      <c r="N869" s="4"/>
      <c r="O869" s="4"/>
      <c r="P869" s="4"/>
    </row>
    <row r="870">
      <c r="A870" s="4"/>
      <c r="B870" s="4"/>
      <c r="C870" s="4"/>
      <c r="D870" s="4"/>
      <c r="E870" s="4"/>
      <c r="F870" s="4"/>
      <c r="G870" s="4"/>
      <c r="H870" s="4"/>
      <c r="I870" s="4"/>
      <c r="J870" s="4"/>
      <c r="K870" s="4"/>
      <c r="L870" s="4"/>
      <c r="M870" s="4"/>
      <c r="N870" s="4"/>
      <c r="O870" s="4"/>
      <c r="P870" s="4"/>
    </row>
    <row r="871">
      <c r="A871" s="4"/>
      <c r="B871" s="4"/>
      <c r="C871" s="4"/>
      <c r="D871" s="4"/>
      <c r="E871" s="4"/>
      <c r="F871" s="4"/>
      <c r="G871" s="4"/>
      <c r="H871" s="4"/>
      <c r="I871" s="4"/>
      <c r="J871" s="4"/>
      <c r="K871" s="4"/>
      <c r="L871" s="4"/>
      <c r="M871" s="4"/>
      <c r="N871" s="4"/>
      <c r="O871" s="4"/>
      <c r="P871" s="4"/>
    </row>
    <row r="872">
      <c r="A872" s="4"/>
      <c r="B872" s="4"/>
      <c r="C872" s="4"/>
      <c r="D872" s="4"/>
      <c r="E872" s="4"/>
      <c r="F872" s="4"/>
      <c r="G872" s="4"/>
      <c r="H872" s="4"/>
      <c r="I872" s="4"/>
      <c r="J872" s="4"/>
      <c r="K872" s="4"/>
      <c r="L872" s="4"/>
      <c r="M872" s="4"/>
      <c r="N872" s="4"/>
      <c r="O872" s="4"/>
      <c r="P872" s="4"/>
    </row>
    <row r="873">
      <c r="A873" s="4"/>
      <c r="B873" s="4"/>
      <c r="C873" s="4"/>
      <c r="D873" s="4"/>
      <c r="E873" s="4"/>
      <c r="F873" s="4"/>
      <c r="G873" s="4"/>
      <c r="H873" s="4"/>
      <c r="I873" s="4"/>
      <c r="J873" s="4"/>
      <c r="K873" s="4"/>
      <c r="L873" s="4"/>
      <c r="M873" s="4"/>
      <c r="N873" s="4"/>
      <c r="O873" s="4"/>
      <c r="P873" s="4"/>
    </row>
    <row r="874">
      <c r="A874" s="4"/>
      <c r="B874" s="4"/>
      <c r="C874" s="4"/>
      <c r="D874" s="4"/>
      <c r="E874" s="4"/>
      <c r="F874" s="4"/>
      <c r="G874" s="4"/>
      <c r="H874" s="4"/>
      <c r="I874" s="4"/>
      <c r="J874" s="4"/>
      <c r="K874" s="4"/>
      <c r="L874" s="4"/>
      <c r="M874" s="4"/>
      <c r="N874" s="4"/>
      <c r="O874" s="4"/>
      <c r="P874" s="4"/>
    </row>
    <row r="875">
      <c r="A875" s="4"/>
      <c r="B875" s="4"/>
      <c r="C875" s="4"/>
      <c r="D875" s="4"/>
      <c r="E875" s="4"/>
      <c r="F875" s="4"/>
      <c r="G875" s="4"/>
      <c r="H875" s="4"/>
      <c r="I875" s="4"/>
      <c r="J875" s="4"/>
      <c r="K875" s="4"/>
      <c r="L875" s="4"/>
      <c r="M875" s="4"/>
      <c r="N875" s="4"/>
      <c r="O875" s="4"/>
      <c r="P875" s="4"/>
    </row>
    <row r="876">
      <c r="A876" s="4"/>
      <c r="B876" s="4"/>
      <c r="C876" s="4"/>
      <c r="D876" s="4"/>
      <c r="E876" s="4"/>
      <c r="F876" s="4"/>
      <c r="G876" s="4"/>
      <c r="H876" s="4"/>
      <c r="I876" s="4"/>
      <c r="J876" s="4"/>
      <c r="K876" s="4"/>
      <c r="L876" s="4"/>
      <c r="M876" s="4"/>
      <c r="N876" s="4"/>
      <c r="O876" s="4"/>
      <c r="P876" s="4"/>
    </row>
    <row r="877">
      <c r="A877" s="4"/>
      <c r="B877" s="4"/>
      <c r="C877" s="4"/>
      <c r="D877" s="4"/>
      <c r="E877" s="4"/>
      <c r="F877" s="4"/>
      <c r="G877" s="4"/>
      <c r="H877" s="4"/>
      <c r="I877" s="4"/>
      <c r="J877" s="4"/>
      <c r="K877" s="4"/>
      <c r="L877" s="4"/>
      <c r="M877" s="4"/>
      <c r="N877" s="4"/>
      <c r="O877" s="4"/>
      <c r="P877" s="4"/>
    </row>
    <row r="878">
      <c r="A878" s="4"/>
      <c r="B878" s="4"/>
      <c r="C878" s="4"/>
      <c r="D878" s="4"/>
      <c r="E878" s="4"/>
      <c r="F878" s="4"/>
      <c r="G878" s="4"/>
      <c r="H878" s="4"/>
      <c r="I878" s="4"/>
      <c r="J878" s="4"/>
      <c r="K878" s="4"/>
      <c r="L878" s="4"/>
      <c r="M878" s="4"/>
      <c r="N878" s="4"/>
      <c r="O878" s="4"/>
      <c r="P878" s="4"/>
    </row>
    <row r="879">
      <c r="A879" s="4"/>
      <c r="B879" s="4"/>
      <c r="C879" s="4"/>
      <c r="D879" s="4"/>
      <c r="E879" s="4"/>
      <c r="F879" s="4"/>
      <c r="G879" s="4"/>
      <c r="H879" s="4"/>
      <c r="I879" s="4"/>
      <c r="J879" s="4"/>
      <c r="K879" s="4"/>
      <c r="L879" s="4"/>
      <c r="M879" s="4"/>
      <c r="N879" s="4"/>
      <c r="O879" s="4"/>
      <c r="P879" s="4"/>
    </row>
    <row r="880">
      <c r="A880" s="4"/>
      <c r="B880" s="4"/>
      <c r="C880" s="4"/>
      <c r="D880" s="4"/>
      <c r="E880" s="4"/>
      <c r="F880" s="4"/>
      <c r="G880" s="4"/>
      <c r="H880" s="4"/>
      <c r="I880" s="4"/>
      <c r="J880" s="4"/>
      <c r="K880" s="4"/>
      <c r="L880" s="4"/>
      <c r="M880" s="4"/>
      <c r="N880" s="4"/>
      <c r="O880" s="4"/>
      <c r="P880" s="4"/>
    </row>
    <row r="881">
      <c r="A881" s="4"/>
      <c r="B881" s="4"/>
      <c r="C881" s="4"/>
      <c r="D881" s="4"/>
      <c r="E881" s="4"/>
      <c r="F881" s="4"/>
      <c r="G881" s="4"/>
      <c r="H881" s="4"/>
      <c r="I881" s="4"/>
      <c r="J881" s="4"/>
      <c r="K881" s="4"/>
      <c r="L881" s="4"/>
      <c r="M881" s="4"/>
      <c r="N881" s="4"/>
      <c r="O881" s="4"/>
      <c r="P881" s="4"/>
    </row>
    <row r="882">
      <c r="A882" s="4"/>
      <c r="B882" s="4"/>
      <c r="C882" s="4"/>
      <c r="D882" s="4"/>
      <c r="E882" s="4"/>
      <c r="F882" s="4"/>
      <c r="G882" s="4"/>
      <c r="H882" s="4"/>
      <c r="I882" s="4"/>
      <c r="J882" s="4"/>
      <c r="K882" s="4"/>
      <c r="L882" s="4"/>
      <c r="M882" s="4"/>
      <c r="N882" s="4"/>
      <c r="O882" s="4"/>
      <c r="P882" s="4"/>
    </row>
    <row r="883">
      <c r="A883" s="4"/>
      <c r="B883" s="4"/>
      <c r="C883" s="4"/>
      <c r="D883" s="4"/>
      <c r="E883" s="4"/>
      <c r="F883" s="4"/>
      <c r="G883" s="4"/>
      <c r="H883" s="4"/>
      <c r="I883" s="4"/>
      <c r="J883" s="4"/>
      <c r="K883" s="4"/>
      <c r="L883" s="4"/>
      <c r="M883" s="4"/>
      <c r="N883" s="4"/>
      <c r="O883" s="4"/>
      <c r="P883" s="4"/>
    </row>
    <row r="884">
      <c r="A884" s="4"/>
      <c r="B884" s="4"/>
      <c r="C884" s="4"/>
      <c r="D884" s="4"/>
      <c r="E884" s="4"/>
      <c r="F884" s="4"/>
      <c r="G884" s="4"/>
      <c r="H884" s="4"/>
      <c r="I884" s="4"/>
      <c r="J884" s="4"/>
      <c r="K884" s="4"/>
      <c r="L884" s="4"/>
      <c r="M884" s="4"/>
      <c r="N884" s="4"/>
      <c r="O884" s="4"/>
      <c r="P884" s="4"/>
    </row>
    <row r="885">
      <c r="A885" s="4"/>
      <c r="B885" s="4"/>
      <c r="C885" s="4"/>
      <c r="D885" s="4"/>
      <c r="E885" s="4"/>
      <c r="F885" s="4"/>
      <c r="G885" s="4"/>
      <c r="H885" s="4"/>
      <c r="I885" s="4"/>
      <c r="J885" s="4"/>
      <c r="K885" s="4"/>
      <c r="L885" s="4"/>
      <c r="M885" s="4"/>
      <c r="N885" s="4"/>
      <c r="O885" s="4"/>
      <c r="P885" s="4"/>
    </row>
    <row r="886">
      <c r="A886" s="4"/>
      <c r="B886" s="4"/>
      <c r="C886" s="4"/>
      <c r="D886" s="4"/>
      <c r="E886" s="4"/>
      <c r="F886" s="4"/>
      <c r="G886" s="4"/>
      <c r="H886" s="4"/>
      <c r="I886" s="4"/>
      <c r="J886" s="4"/>
      <c r="K886" s="4"/>
      <c r="L886" s="4"/>
      <c r="M886" s="4"/>
      <c r="N886" s="4"/>
      <c r="O886" s="4"/>
      <c r="P886" s="4"/>
    </row>
    <row r="887">
      <c r="A887" s="4"/>
      <c r="B887" s="4"/>
      <c r="C887" s="4"/>
      <c r="D887" s="4"/>
      <c r="E887" s="4"/>
      <c r="F887" s="4"/>
      <c r="G887" s="4"/>
      <c r="H887" s="4"/>
      <c r="I887" s="4"/>
      <c r="J887" s="4"/>
      <c r="K887" s="4"/>
      <c r="L887" s="4"/>
      <c r="M887" s="4"/>
      <c r="N887" s="4"/>
      <c r="O887" s="4"/>
      <c r="P887" s="4"/>
    </row>
    <row r="888">
      <c r="A888" s="4"/>
      <c r="B888" s="4"/>
      <c r="C888" s="4"/>
      <c r="D888" s="4"/>
      <c r="E888" s="4"/>
      <c r="F888" s="4"/>
      <c r="G888" s="4"/>
      <c r="H888" s="4"/>
      <c r="I888" s="4"/>
      <c r="J888" s="4"/>
      <c r="K888" s="4"/>
      <c r="L888" s="4"/>
      <c r="M888" s="4"/>
      <c r="N888" s="4"/>
      <c r="O888" s="4"/>
      <c r="P888" s="4"/>
    </row>
    <row r="889">
      <c r="A889" s="4"/>
      <c r="B889" s="4"/>
      <c r="C889" s="4"/>
      <c r="D889" s="4"/>
      <c r="E889" s="4"/>
      <c r="F889" s="4"/>
      <c r="G889" s="4"/>
      <c r="H889" s="4"/>
      <c r="I889" s="4"/>
      <c r="J889" s="4"/>
      <c r="K889" s="4"/>
      <c r="L889" s="4"/>
      <c r="M889" s="4"/>
      <c r="N889" s="4"/>
      <c r="O889" s="4"/>
      <c r="P889" s="4"/>
    </row>
    <row r="890">
      <c r="A890" s="4"/>
      <c r="B890" s="4"/>
      <c r="C890" s="4"/>
      <c r="D890" s="4"/>
      <c r="E890" s="4"/>
      <c r="F890" s="4"/>
      <c r="G890" s="4"/>
      <c r="H890" s="4"/>
      <c r="I890" s="4"/>
      <c r="J890" s="4"/>
      <c r="K890" s="4"/>
      <c r="L890" s="4"/>
      <c r="M890" s="4"/>
      <c r="N890" s="4"/>
      <c r="O890" s="4"/>
      <c r="P890" s="4"/>
    </row>
    <row r="891">
      <c r="A891" s="4"/>
      <c r="B891" s="4"/>
      <c r="C891" s="4"/>
      <c r="D891" s="4"/>
      <c r="E891" s="4"/>
      <c r="F891" s="4"/>
      <c r="G891" s="4"/>
      <c r="H891" s="4"/>
      <c r="I891" s="4"/>
      <c r="J891" s="4"/>
      <c r="K891" s="4"/>
      <c r="L891" s="4"/>
      <c r="M891" s="4"/>
      <c r="N891" s="4"/>
      <c r="O891" s="4"/>
      <c r="P891" s="4"/>
    </row>
    <row r="892">
      <c r="A892" s="4"/>
      <c r="B892" s="4"/>
      <c r="C892" s="4"/>
      <c r="D892" s="4"/>
      <c r="E892" s="4"/>
      <c r="F892" s="4"/>
      <c r="G892" s="4"/>
      <c r="H892" s="4"/>
      <c r="I892" s="4"/>
      <c r="J892" s="4"/>
      <c r="K892" s="4"/>
      <c r="L892" s="4"/>
      <c r="M892" s="4"/>
      <c r="N892" s="4"/>
      <c r="O892" s="4"/>
      <c r="P892" s="4"/>
    </row>
    <row r="893">
      <c r="A893" s="4"/>
      <c r="B893" s="4"/>
      <c r="C893" s="4"/>
      <c r="D893" s="4"/>
      <c r="E893" s="4"/>
      <c r="F893" s="4"/>
      <c r="G893" s="4"/>
      <c r="H893" s="4"/>
      <c r="I893" s="4"/>
      <c r="J893" s="4"/>
      <c r="K893" s="4"/>
      <c r="L893" s="4"/>
      <c r="M893" s="4"/>
      <c r="N893" s="4"/>
      <c r="O893" s="4"/>
      <c r="P893" s="4"/>
    </row>
    <row r="894">
      <c r="A894" s="4"/>
      <c r="B894" s="4"/>
      <c r="C894" s="4"/>
      <c r="D894" s="4"/>
      <c r="E894" s="4"/>
      <c r="F894" s="4"/>
      <c r="G894" s="4"/>
      <c r="H894" s="4"/>
      <c r="I894" s="4"/>
      <c r="J894" s="4"/>
      <c r="K894" s="4"/>
      <c r="L894" s="4"/>
      <c r="M894" s="4"/>
      <c r="N894" s="4"/>
      <c r="O894" s="4"/>
      <c r="P894" s="4"/>
    </row>
    <row r="895">
      <c r="A895" s="4"/>
      <c r="B895" s="4"/>
      <c r="C895" s="4"/>
      <c r="D895" s="4"/>
      <c r="E895" s="4"/>
      <c r="F895" s="4"/>
      <c r="G895" s="4"/>
      <c r="H895" s="4"/>
      <c r="I895" s="4"/>
      <c r="J895" s="4"/>
      <c r="K895" s="4"/>
      <c r="L895" s="4"/>
      <c r="M895" s="4"/>
      <c r="N895" s="4"/>
      <c r="O895" s="4"/>
      <c r="P895" s="4"/>
    </row>
    <row r="896">
      <c r="A896" s="4"/>
      <c r="B896" s="4"/>
      <c r="C896" s="4"/>
      <c r="D896" s="4"/>
      <c r="E896" s="4"/>
      <c r="F896" s="4"/>
      <c r="G896" s="4"/>
      <c r="H896" s="4"/>
      <c r="I896" s="4"/>
      <c r="J896" s="4"/>
      <c r="K896" s="4"/>
      <c r="L896" s="4"/>
      <c r="M896" s="4"/>
      <c r="N896" s="4"/>
      <c r="O896" s="4"/>
      <c r="P896" s="4"/>
    </row>
    <row r="897">
      <c r="A897" s="4"/>
      <c r="B897" s="4"/>
      <c r="C897" s="4"/>
      <c r="D897" s="4"/>
      <c r="E897" s="4"/>
      <c r="F897" s="4"/>
      <c r="G897" s="4"/>
      <c r="H897" s="4"/>
      <c r="I897" s="4"/>
      <c r="J897" s="4"/>
      <c r="K897" s="4"/>
      <c r="L897" s="4"/>
      <c r="M897" s="4"/>
      <c r="N897" s="4"/>
      <c r="O897" s="4"/>
      <c r="P897" s="4"/>
    </row>
    <row r="898">
      <c r="A898" s="4"/>
      <c r="B898" s="4"/>
      <c r="C898" s="4"/>
      <c r="D898" s="4"/>
      <c r="E898" s="4"/>
      <c r="F898" s="4"/>
      <c r="G898" s="4"/>
      <c r="H898" s="4"/>
      <c r="I898" s="4"/>
      <c r="J898" s="4"/>
      <c r="K898" s="4"/>
      <c r="L898" s="4"/>
      <c r="M898" s="4"/>
      <c r="N898" s="4"/>
      <c r="O898" s="4"/>
      <c r="P898" s="4"/>
    </row>
    <row r="899">
      <c r="A899" s="4"/>
      <c r="B899" s="4"/>
      <c r="C899" s="4"/>
      <c r="D899" s="4"/>
      <c r="E899" s="4"/>
      <c r="F899" s="4"/>
      <c r="G899" s="4"/>
      <c r="H899" s="4"/>
      <c r="I899" s="4"/>
      <c r="J899" s="4"/>
      <c r="K899" s="4"/>
      <c r="L899" s="4"/>
      <c r="M899" s="4"/>
      <c r="N899" s="4"/>
      <c r="O899" s="4"/>
      <c r="P899" s="4"/>
    </row>
    <row r="900">
      <c r="A900" s="4"/>
      <c r="B900" s="4"/>
      <c r="C900" s="4"/>
      <c r="D900" s="4"/>
      <c r="E900" s="4"/>
      <c r="F900" s="4"/>
      <c r="G900" s="4"/>
      <c r="H900" s="4"/>
      <c r="I900" s="4"/>
      <c r="J900" s="4"/>
      <c r="K900" s="4"/>
      <c r="L900" s="4"/>
      <c r="M900" s="4"/>
      <c r="N900" s="4"/>
      <c r="O900" s="4"/>
      <c r="P900" s="4"/>
    </row>
    <row r="901">
      <c r="A901" s="4"/>
      <c r="B901" s="4"/>
      <c r="C901" s="4"/>
      <c r="D901" s="4"/>
      <c r="E901" s="4"/>
      <c r="F901" s="4"/>
      <c r="G901" s="4"/>
      <c r="H901" s="4"/>
      <c r="I901" s="4"/>
      <c r="J901" s="4"/>
      <c r="K901" s="4"/>
      <c r="L901" s="4"/>
      <c r="M901" s="4"/>
      <c r="N901" s="4"/>
      <c r="O901" s="4"/>
      <c r="P901" s="4"/>
    </row>
    <row r="902">
      <c r="A902" s="4"/>
      <c r="B902" s="4"/>
      <c r="C902" s="4"/>
      <c r="D902" s="4"/>
      <c r="E902" s="4"/>
      <c r="F902" s="4"/>
      <c r="G902" s="4"/>
      <c r="H902" s="4"/>
      <c r="I902" s="4"/>
      <c r="J902" s="4"/>
      <c r="K902" s="4"/>
      <c r="L902" s="4"/>
      <c r="M902" s="4"/>
      <c r="N902" s="4"/>
      <c r="O902" s="4"/>
      <c r="P902" s="4"/>
    </row>
    <row r="903">
      <c r="A903" s="4"/>
      <c r="B903" s="4"/>
      <c r="C903" s="4"/>
      <c r="D903" s="4"/>
      <c r="E903" s="4"/>
      <c r="F903" s="4"/>
      <c r="G903" s="4"/>
      <c r="H903" s="4"/>
      <c r="I903" s="4"/>
      <c r="J903" s="4"/>
      <c r="K903" s="4"/>
      <c r="L903" s="4"/>
      <c r="M903" s="4"/>
      <c r="N903" s="4"/>
      <c r="O903" s="4"/>
      <c r="P903" s="4"/>
    </row>
    <row r="904">
      <c r="A904" s="4"/>
      <c r="B904" s="4"/>
      <c r="C904" s="4"/>
      <c r="D904" s="4"/>
      <c r="E904" s="4"/>
      <c r="F904" s="4"/>
      <c r="G904" s="4"/>
      <c r="H904" s="4"/>
      <c r="I904" s="4"/>
      <c r="J904" s="4"/>
      <c r="K904" s="4"/>
      <c r="L904" s="4"/>
      <c r="M904" s="4"/>
      <c r="N904" s="4"/>
      <c r="O904" s="4"/>
      <c r="P904" s="4"/>
    </row>
    <row r="905">
      <c r="A905" s="4"/>
      <c r="B905" s="4"/>
      <c r="C905" s="4"/>
      <c r="D905" s="4"/>
      <c r="E905" s="4"/>
      <c r="F905" s="4"/>
      <c r="G905" s="4"/>
      <c r="H905" s="4"/>
      <c r="I905" s="4"/>
      <c r="J905" s="4"/>
      <c r="K905" s="4"/>
      <c r="L905" s="4"/>
      <c r="M905" s="4"/>
      <c r="N905" s="4"/>
      <c r="O905" s="4"/>
      <c r="P905" s="4"/>
    </row>
    <row r="906">
      <c r="A906" s="4"/>
      <c r="B906" s="4"/>
      <c r="C906" s="4"/>
      <c r="D906" s="4"/>
      <c r="E906" s="4"/>
      <c r="F906" s="4"/>
      <c r="G906" s="4"/>
      <c r="H906" s="4"/>
      <c r="I906" s="4"/>
      <c r="J906" s="4"/>
      <c r="K906" s="4"/>
      <c r="L906" s="4"/>
      <c r="M906" s="4"/>
      <c r="N906" s="4"/>
      <c r="O906" s="4"/>
      <c r="P906" s="4"/>
    </row>
    <row r="907">
      <c r="A907" s="4"/>
      <c r="B907" s="4"/>
      <c r="C907" s="4"/>
      <c r="D907" s="4"/>
      <c r="E907" s="4"/>
      <c r="F907" s="4"/>
      <c r="G907" s="4"/>
      <c r="H907" s="4"/>
      <c r="I907" s="4"/>
      <c r="J907" s="4"/>
      <c r="K907" s="4"/>
      <c r="L907" s="4"/>
      <c r="M907" s="4"/>
      <c r="N907" s="4"/>
      <c r="O907" s="4"/>
      <c r="P907" s="4"/>
    </row>
    <row r="908">
      <c r="A908" s="4"/>
      <c r="B908" s="4"/>
      <c r="C908" s="4"/>
      <c r="D908" s="4"/>
      <c r="E908" s="4"/>
      <c r="F908" s="4"/>
      <c r="G908" s="4"/>
      <c r="H908" s="4"/>
      <c r="I908" s="4"/>
      <c r="J908" s="4"/>
      <c r="K908" s="4"/>
      <c r="L908" s="4"/>
      <c r="M908" s="4"/>
      <c r="N908" s="4"/>
      <c r="O908" s="4"/>
      <c r="P908" s="4"/>
    </row>
    <row r="909">
      <c r="A909" s="4"/>
      <c r="B909" s="4"/>
      <c r="C909" s="4"/>
      <c r="D909" s="4"/>
      <c r="E909" s="4"/>
      <c r="F909" s="4"/>
      <c r="G909" s="4"/>
      <c r="H909" s="4"/>
      <c r="I909" s="4"/>
      <c r="J909" s="4"/>
      <c r="K909" s="4"/>
      <c r="L909" s="4"/>
      <c r="M909" s="4"/>
      <c r="N909" s="4"/>
      <c r="O909" s="4"/>
      <c r="P909" s="4"/>
    </row>
    <row r="910">
      <c r="A910" s="4"/>
      <c r="B910" s="4"/>
      <c r="C910" s="4"/>
      <c r="D910" s="4"/>
      <c r="E910" s="4"/>
      <c r="F910" s="4"/>
      <c r="G910" s="4"/>
      <c r="H910" s="4"/>
      <c r="I910" s="4"/>
      <c r="J910" s="4"/>
      <c r="K910" s="4"/>
      <c r="L910" s="4"/>
      <c r="M910" s="4"/>
      <c r="N910" s="4"/>
      <c r="O910" s="4"/>
      <c r="P910" s="4"/>
    </row>
    <row r="911">
      <c r="A911" s="4"/>
      <c r="B911" s="4"/>
      <c r="C911" s="4"/>
      <c r="D911" s="4"/>
      <c r="E911" s="4"/>
      <c r="F911" s="4"/>
      <c r="G911" s="4"/>
      <c r="H911" s="4"/>
      <c r="I911" s="4"/>
      <c r="J911" s="4"/>
      <c r="K911" s="4"/>
      <c r="L911" s="4"/>
      <c r="M911" s="4"/>
      <c r="N911" s="4"/>
      <c r="O911" s="4"/>
      <c r="P911" s="4"/>
    </row>
    <row r="912">
      <c r="A912" s="4"/>
      <c r="B912" s="4"/>
      <c r="C912" s="4"/>
      <c r="D912" s="4"/>
      <c r="E912" s="4"/>
      <c r="F912" s="4"/>
      <c r="G912" s="4"/>
      <c r="H912" s="4"/>
      <c r="I912" s="4"/>
      <c r="J912" s="4"/>
      <c r="K912" s="4"/>
      <c r="L912" s="4"/>
      <c r="M912" s="4"/>
      <c r="N912" s="4"/>
      <c r="O912" s="4"/>
      <c r="P912" s="4"/>
    </row>
    <row r="913">
      <c r="A913" s="4"/>
      <c r="B913" s="4"/>
      <c r="C913" s="4"/>
      <c r="D913" s="4"/>
      <c r="E913" s="4"/>
      <c r="F913" s="4"/>
      <c r="G913" s="4"/>
      <c r="H913" s="4"/>
      <c r="I913" s="4"/>
      <c r="J913" s="4"/>
      <c r="K913" s="4"/>
      <c r="L913" s="4"/>
      <c r="M913" s="4"/>
      <c r="N913" s="4"/>
      <c r="O913" s="4"/>
      <c r="P913" s="4"/>
    </row>
    <row r="914">
      <c r="A914" s="4"/>
      <c r="B914" s="4"/>
      <c r="C914" s="4"/>
      <c r="D914" s="4"/>
      <c r="E914" s="4"/>
      <c r="F914" s="4"/>
      <c r="G914" s="4"/>
      <c r="H914" s="4"/>
      <c r="I914" s="4"/>
      <c r="J914" s="4"/>
      <c r="K914" s="4"/>
      <c r="L914" s="4"/>
      <c r="M914" s="4"/>
      <c r="N914" s="4"/>
      <c r="O914" s="4"/>
      <c r="P914" s="4"/>
    </row>
    <row r="915">
      <c r="A915" s="4"/>
      <c r="B915" s="4"/>
      <c r="C915" s="4"/>
      <c r="D915" s="4"/>
      <c r="E915" s="4"/>
      <c r="F915" s="4"/>
      <c r="G915" s="4"/>
      <c r="H915" s="4"/>
      <c r="I915" s="4"/>
      <c r="J915" s="4"/>
      <c r="K915" s="4"/>
      <c r="L915" s="4"/>
      <c r="M915" s="4"/>
      <c r="N915" s="4"/>
      <c r="O915" s="4"/>
      <c r="P915" s="4"/>
    </row>
    <row r="916">
      <c r="A916" s="4"/>
      <c r="B916" s="4"/>
      <c r="C916" s="4"/>
      <c r="D916" s="4"/>
      <c r="E916" s="4"/>
      <c r="F916" s="4"/>
      <c r="G916" s="4"/>
      <c r="H916" s="4"/>
      <c r="I916" s="4"/>
      <c r="J916" s="4"/>
      <c r="K916" s="4"/>
      <c r="L916" s="4"/>
      <c r="M916" s="4"/>
      <c r="N916" s="4"/>
      <c r="O916" s="4"/>
      <c r="P916" s="4"/>
    </row>
    <row r="917">
      <c r="A917" s="4"/>
      <c r="B917" s="4"/>
      <c r="C917" s="4"/>
      <c r="D917" s="4"/>
      <c r="E917" s="4"/>
      <c r="F917" s="4"/>
      <c r="G917" s="4"/>
      <c r="H917" s="4"/>
      <c r="I917" s="4"/>
      <c r="J917" s="4"/>
      <c r="K917" s="4"/>
      <c r="L917" s="4"/>
      <c r="M917" s="4"/>
      <c r="N917" s="4"/>
      <c r="O917" s="4"/>
      <c r="P917" s="4"/>
    </row>
    <row r="918">
      <c r="A918" s="4"/>
      <c r="B918" s="4"/>
      <c r="C918" s="4"/>
      <c r="D918" s="4"/>
      <c r="E918" s="4"/>
      <c r="F918" s="4"/>
      <c r="G918" s="4"/>
      <c r="H918" s="4"/>
      <c r="I918" s="4"/>
      <c r="J918" s="4"/>
      <c r="K918" s="4"/>
      <c r="L918" s="4"/>
      <c r="M918" s="4"/>
      <c r="N918" s="4"/>
      <c r="O918" s="4"/>
      <c r="P918" s="4"/>
    </row>
    <row r="919">
      <c r="A919" s="4"/>
      <c r="B919" s="4"/>
      <c r="C919" s="4"/>
      <c r="D919" s="4"/>
      <c r="E919" s="4"/>
      <c r="F919" s="4"/>
      <c r="G919" s="4"/>
      <c r="H919" s="4"/>
      <c r="I919" s="4"/>
      <c r="J919" s="4"/>
      <c r="K919" s="4"/>
      <c r="L919" s="4"/>
      <c r="M919" s="4"/>
      <c r="N919" s="4"/>
      <c r="O919" s="4"/>
      <c r="P919" s="4"/>
    </row>
    <row r="920">
      <c r="A920" s="4"/>
      <c r="B920" s="4"/>
      <c r="C920" s="4"/>
      <c r="D920" s="4"/>
      <c r="E920" s="4"/>
      <c r="F920" s="4"/>
      <c r="G920" s="4"/>
      <c r="H920" s="4"/>
      <c r="I920" s="4"/>
      <c r="J920" s="4"/>
      <c r="K920" s="4"/>
      <c r="L920" s="4"/>
      <c r="M920" s="4"/>
      <c r="N920" s="4"/>
      <c r="O920" s="4"/>
      <c r="P920" s="4"/>
    </row>
    <row r="921">
      <c r="A921" s="4"/>
      <c r="B921" s="4"/>
      <c r="C921" s="4"/>
      <c r="D921" s="4"/>
      <c r="E921" s="4"/>
      <c r="F921" s="4"/>
      <c r="G921" s="4"/>
      <c r="H921" s="4"/>
      <c r="I921" s="4"/>
      <c r="J921" s="4"/>
      <c r="K921" s="4"/>
      <c r="L921" s="4"/>
      <c r="M921" s="4"/>
      <c r="N921" s="4"/>
      <c r="O921" s="4"/>
      <c r="P921" s="4"/>
    </row>
    <row r="922">
      <c r="A922" s="4"/>
      <c r="B922" s="4"/>
      <c r="C922" s="4"/>
      <c r="D922" s="4"/>
      <c r="E922" s="4"/>
      <c r="F922" s="4"/>
      <c r="G922" s="4"/>
      <c r="H922" s="4"/>
      <c r="I922" s="4"/>
      <c r="J922" s="4"/>
      <c r="K922" s="4"/>
      <c r="L922" s="4"/>
      <c r="M922" s="4"/>
      <c r="N922" s="4"/>
      <c r="O922" s="4"/>
      <c r="P922" s="4"/>
    </row>
    <row r="923">
      <c r="A923" s="4"/>
      <c r="B923" s="4"/>
      <c r="C923" s="4"/>
      <c r="D923" s="4"/>
      <c r="E923" s="4"/>
      <c r="F923" s="4"/>
      <c r="G923" s="4"/>
      <c r="H923" s="4"/>
      <c r="I923" s="4"/>
      <c r="J923" s="4"/>
      <c r="K923" s="4"/>
      <c r="L923" s="4"/>
      <c r="M923" s="4"/>
      <c r="N923" s="4"/>
      <c r="O923" s="4"/>
      <c r="P923" s="4"/>
    </row>
    <row r="924">
      <c r="A924" s="4"/>
      <c r="B924" s="4"/>
      <c r="C924" s="4"/>
      <c r="D924" s="4"/>
      <c r="E924" s="4"/>
      <c r="F924" s="4"/>
      <c r="G924" s="4"/>
      <c r="H924" s="4"/>
      <c r="I924" s="4"/>
      <c r="J924" s="4"/>
      <c r="K924" s="4"/>
      <c r="L924" s="4"/>
      <c r="M924" s="4"/>
      <c r="N924" s="4"/>
      <c r="O924" s="4"/>
      <c r="P924" s="4"/>
    </row>
    <row r="925">
      <c r="A925" s="4"/>
      <c r="B925" s="4"/>
      <c r="C925" s="4"/>
      <c r="D925" s="4"/>
      <c r="E925" s="4"/>
      <c r="F925" s="4"/>
      <c r="G925" s="4"/>
      <c r="H925" s="4"/>
      <c r="I925" s="4"/>
      <c r="J925" s="4"/>
      <c r="K925" s="4"/>
      <c r="L925" s="4"/>
      <c r="M925" s="4"/>
      <c r="N925" s="4"/>
      <c r="O925" s="4"/>
      <c r="P925" s="4"/>
    </row>
    <row r="926">
      <c r="A926" s="4"/>
      <c r="B926" s="4"/>
      <c r="C926" s="4"/>
      <c r="D926" s="4"/>
      <c r="E926" s="4"/>
      <c r="F926" s="4"/>
      <c r="G926" s="4"/>
      <c r="H926" s="4"/>
      <c r="I926" s="4"/>
      <c r="J926" s="4"/>
      <c r="K926" s="4"/>
      <c r="L926" s="4"/>
      <c r="M926" s="4"/>
      <c r="N926" s="4"/>
      <c r="O926" s="4"/>
      <c r="P926" s="4"/>
    </row>
    <row r="927">
      <c r="A927" s="4"/>
      <c r="B927" s="4"/>
      <c r="C927" s="4"/>
      <c r="D927" s="4"/>
      <c r="E927" s="4"/>
      <c r="F927" s="4"/>
      <c r="G927" s="4"/>
      <c r="H927" s="4"/>
      <c r="I927" s="4"/>
      <c r="J927" s="4"/>
      <c r="K927" s="4"/>
      <c r="L927" s="4"/>
      <c r="M927" s="4"/>
      <c r="N927" s="4"/>
      <c r="O927" s="4"/>
      <c r="P927" s="4"/>
    </row>
    <row r="928">
      <c r="A928" s="4"/>
      <c r="B928" s="4"/>
      <c r="C928" s="4"/>
      <c r="D928" s="4"/>
      <c r="E928" s="4"/>
      <c r="F928" s="4"/>
      <c r="G928" s="4"/>
      <c r="H928" s="4"/>
      <c r="I928" s="4"/>
      <c r="J928" s="4"/>
      <c r="K928" s="4"/>
      <c r="L928" s="4"/>
      <c r="M928" s="4"/>
      <c r="N928" s="4"/>
      <c r="O928" s="4"/>
      <c r="P928" s="4"/>
    </row>
    <row r="929">
      <c r="A929" s="4"/>
      <c r="B929" s="4"/>
      <c r="C929" s="4"/>
      <c r="D929" s="4"/>
      <c r="E929" s="4"/>
      <c r="F929" s="4"/>
      <c r="G929" s="4"/>
      <c r="H929" s="4"/>
      <c r="I929" s="4"/>
      <c r="J929" s="4"/>
      <c r="K929" s="4"/>
      <c r="L929" s="4"/>
      <c r="M929" s="4"/>
      <c r="N929" s="4"/>
      <c r="O929" s="4"/>
      <c r="P929" s="4"/>
    </row>
    <row r="930">
      <c r="A930" s="4"/>
      <c r="B930" s="4"/>
      <c r="C930" s="4"/>
      <c r="D930" s="4"/>
      <c r="E930" s="4"/>
      <c r="F930" s="4"/>
      <c r="G930" s="4"/>
      <c r="H930" s="4"/>
      <c r="I930" s="4"/>
      <c r="J930" s="4"/>
      <c r="K930" s="4"/>
      <c r="L930" s="4"/>
      <c r="M930" s="4"/>
      <c r="N930" s="4"/>
      <c r="O930" s="4"/>
      <c r="P930" s="4"/>
    </row>
    <row r="931">
      <c r="A931" s="4"/>
      <c r="B931" s="4"/>
      <c r="C931" s="4"/>
      <c r="D931" s="4"/>
      <c r="E931" s="4"/>
      <c r="F931" s="4"/>
      <c r="G931" s="4"/>
      <c r="H931" s="4"/>
      <c r="I931" s="4"/>
      <c r="J931" s="4"/>
      <c r="K931" s="4"/>
      <c r="L931" s="4"/>
      <c r="M931" s="4"/>
      <c r="N931" s="4"/>
      <c r="O931" s="4"/>
      <c r="P931" s="4"/>
    </row>
    <row r="932">
      <c r="A932" s="4"/>
      <c r="B932" s="4"/>
      <c r="C932" s="4"/>
      <c r="D932" s="4"/>
      <c r="E932" s="4"/>
      <c r="F932" s="4"/>
      <c r="G932" s="4"/>
      <c r="H932" s="4"/>
      <c r="I932" s="4"/>
      <c r="J932" s="4"/>
      <c r="K932" s="4"/>
      <c r="L932" s="4"/>
      <c r="M932" s="4"/>
      <c r="N932" s="4"/>
      <c r="O932" s="4"/>
      <c r="P932" s="4"/>
    </row>
    <row r="933">
      <c r="A933" s="4"/>
      <c r="B933" s="4"/>
      <c r="C933" s="4"/>
      <c r="D933" s="4"/>
      <c r="E933" s="4"/>
      <c r="F933" s="4"/>
      <c r="G933" s="4"/>
      <c r="H933" s="4"/>
      <c r="I933" s="4"/>
      <c r="J933" s="4"/>
      <c r="K933" s="4"/>
      <c r="L933" s="4"/>
      <c r="M933" s="4"/>
      <c r="N933" s="4"/>
      <c r="O933" s="4"/>
      <c r="P933" s="4"/>
    </row>
    <row r="934">
      <c r="A934" s="4"/>
      <c r="B934" s="4"/>
      <c r="C934" s="4"/>
      <c r="D934" s="4"/>
      <c r="E934" s="4"/>
      <c r="F934" s="4"/>
      <c r="G934" s="4"/>
      <c r="H934" s="4"/>
      <c r="I934" s="4"/>
      <c r="J934" s="4"/>
      <c r="K934" s="4"/>
      <c r="L934" s="4"/>
      <c r="M934" s="4"/>
      <c r="N934" s="4"/>
      <c r="O934" s="4"/>
      <c r="P934" s="4"/>
    </row>
    <row r="935">
      <c r="A935" s="4"/>
      <c r="B935" s="4"/>
      <c r="C935" s="4"/>
      <c r="D935" s="4"/>
      <c r="E935" s="4"/>
      <c r="F935" s="4"/>
      <c r="G935" s="4"/>
      <c r="H935" s="4"/>
      <c r="I935" s="4"/>
      <c r="J935" s="4"/>
      <c r="K935" s="4"/>
      <c r="L935" s="4"/>
      <c r="M935" s="4"/>
      <c r="N935" s="4"/>
      <c r="O935" s="4"/>
      <c r="P935" s="4"/>
    </row>
    <row r="936">
      <c r="A936" s="4"/>
      <c r="B936" s="4"/>
      <c r="C936" s="4"/>
      <c r="D936" s="4"/>
      <c r="E936" s="4"/>
      <c r="F936" s="4"/>
      <c r="G936" s="4"/>
      <c r="H936" s="4"/>
      <c r="I936" s="4"/>
      <c r="J936" s="4"/>
      <c r="K936" s="4"/>
      <c r="L936" s="4"/>
      <c r="M936" s="4"/>
      <c r="N936" s="4"/>
      <c r="O936" s="4"/>
      <c r="P936" s="4"/>
    </row>
    <row r="937">
      <c r="A937" s="4"/>
      <c r="B937" s="4"/>
      <c r="C937" s="4"/>
      <c r="D937" s="4"/>
      <c r="E937" s="4"/>
      <c r="F937" s="4"/>
      <c r="G937" s="4"/>
      <c r="H937" s="4"/>
      <c r="I937" s="4"/>
      <c r="J937" s="4"/>
      <c r="K937" s="4"/>
      <c r="L937" s="4"/>
      <c r="M937" s="4"/>
      <c r="N937" s="4"/>
      <c r="O937" s="4"/>
      <c r="P937" s="4"/>
    </row>
    <row r="938">
      <c r="A938" s="4"/>
      <c r="B938" s="4"/>
      <c r="C938" s="4"/>
      <c r="D938" s="4"/>
      <c r="E938" s="4"/>
      <c r="F938" s="4"/>
      <c r="G938" s="4"/>
      <c r="H938" s="4"/>
      <c r="I938" s="4"/>
      <c r="J938" s="4"/>
      <c r="K938" s="4"/>
      <c r="L938" s="4"/>
      <c r="M938" s="4"/>
      <c r="N938" s="4"/>
      <c r="O938" s="4"/>
      <c r="P938" s="4"/>
    </row>
    <row r="939">
      <c r="A939" s="4"/>
      <c r="B939" s="4"/>
      <c r="C939" s="4"/>
      <c r="D939" s="4"/>
      <c r="E939" s="4"/>
      <c r="F939" s="4"/>
      <c r="G939" s="4"/>
      <c r="H939" s="4"/>
      <c r="I939" s="4"/>
      <c r="J939" s="4"/>
      <c r="K939" s="4"/>
      <c r="L939" s="4"/>
      <c r="M939" s="4"/>
      <c r="N939" s="4"/>
      <c r="O939" s="4"/>
      <c r="P939" s="4"/>
    </row>
    <row r="940">
      <c r="A940" s="4"/>
      <c r="B940" s="4"/>
      <c r="C940" s="4"/>
      <c r="D940" s="4"/>
      <c r="E940" s="4"/>
      <c r="F940" s="4"/>
      <c r="G940" s="4"/>
      <c r="H940" s="4"/>
      <c r="I940" s="4"/>
      <c r="J940" s="4"/>
      <c r="K940" s="4"/>
      <c r="L940" s="4"/>
      <c r="M940" s="4"/>
      <c r="N940" s="4"/>
      <c r="O940" s="4"/>
      <c r="P940" s="4"/>
    </row>
    <row r="941">
      <c r="A941" s="4"/>
      <c r="B941" s="4"/>
      <c r="C941" s="4"/>
      <c r="D941" s="4"/>
      <c r="E941" s="4"/>
      <c r="F941" s="4"/>
      <c r="G941" s="4"/>
      <c r="H941" s="4"/>
      <c r="I941" s="4"/>
      <c r="J941" s="4"/>
      <c r="K941" s="4"/>
      <c r="L941" s="4"/>
      <c r="M941" s="4"/>
      <c r="N941" s="4"/>
      <c r="O941" s="4"/>
      <c r="P941" s="4"/>
    </row>
    <row r="942">
      <c r="A942" s="4"/>
      <c r="B942" s="4"/>
      <c r="C942" s="4"/>
      <c r="D942" s="4"/>
      <c r="E942" s="4"/>
      <c r="F942" s="4"/>
      <c r="G942" s="4"/>
      <c r="H942" s="4"/>
      <c r="I942" s="4"/>
      <c r="J942" s="4"/>
      <c r="K942" s="4"/>
      <c r="L942" s="4"/>
      <c r="M942" s="4"/>
      <c r="N942" s="4"/>
      <c r="O942" s="4"/>
      <c r="P942" s="4"/>
    </row>
    <row r="943">
      <c r="A943" s="4"/>
      <c r="B943" s="4"/>
      <c r="C943" s="4"/>
      <c r="D943" s="4"/>
      <c r="E943" s="4"/>
      <c r="F943" s="4"/>
      <c r="G943" s="4"/>
      <c r="H943" s="4"/>
      <c r="I943" s="4"/>
      <c r="J943" s="4"/>
      <c r="K943" s="4"/>
      <c r="L943" s="4"/>
      <c r="M943" s="4"/>
      <c r="N943" s="4"/>
      <c r="O943" s="4"/>
      <c r="P943" s="4"/>
    </row>
    <row r="944">
      <c r="A944" s="4"/>
      <c r="B944" s="4"/>
      <c r="C944" s="4"/>
      <c r="D944" s="4"/>
      <c r="E944" s="4"/>
      <c r="F944" s="4"/>
      <c r="G944" s="4"/>
      <c r="H944" s="4"/>
      <c r="I944" s="4"/>
      <c r="J944" s="4"/>
      <c r="K944" s="4"/>
      <c r="L944" s="4"/>
      <c r="M944" s="4"/>
      <c r="N944" s="4"/>
      <c r="O944" s="4"/>
      <c r="P944" s="4"/>
    </row>
    <row r="945">
      <c r="A945" s="4"/>
      <c r="B945" s="4"/>
      <c r="C945" s="4"/>
      <c r="D945" s="4"/>
      <c r="E945" s="4"/>
      <c r="F945" s="4"/>
      <c r="G945" s="4"/>
      <c r="H945" s="4"/>
      <c r="I945" s="4"/>
      <c r="J945" s="4"/>
      <c r="K945" s="4"/>
      <c r="L945" s="4"/>
      <c r="M945" s="4"/>
      <c r="N945" s="4"/>
      <c r="O945" s="4"/>
      <c r="P945" s="4"/>
    </row>
    <row r="946">
      <c r="A946" s="4"/>
      <c r="B946" s="4"/>
      <c r="C946" s="4"/>
      <c r="D946" s="4"/>
      <c r="E946" s="4"/>
      <c r="F946" s="4"/>
      <c r="G946" s="4"/>
      <c r="H946" s="4"/>
      <c r="I946" s="4"/>
      <c r="J946" s="4"/>
      <c r="K946" s="4"/>
      <c r="L946" s="4"/>
      <c r="M946" s="4"/>
      <c r="N946" s="4"/>
      <c r="O946" s="4"/>
      <c r="P946" s="4"/>
    </row>
    <row r="947">
      <c r="A947" s="4"/>
      <c r="B947" s="4"/>
      <c r="C947" s="4"/>
      <c r="D947" s="4"/>
      <c r="E947" s="4"/>
      <c r="F947" s="4"/>
      <c r="G947" s="4"/>
      <c r="H947" s="4"/>
      <c r="I947" s="4"/>
      <c r="J947" s="4"/>
      <c r="K947" s="4"/>
      <c r="L947" s="4"/>
      <c r="M947" s="4"/>
      <c r="N947" s="4"/>
      <c r="O947" s="4"/>
      <c r="P947" s="4"/>
    </row>
    <row r="948">
      <c r="A948" s="4"/>
      <c r="B948" s="4"/>
      <c r="C948" s="4"/>
      <c r="D948" s="4"/>
      <c r="E948" s="4"/>
      <c r="F948" s="4"/>
      <c r="G948" s="4"/>
      <c r="H948" s="4"/>
      <c r="I948" s="4"/>
      <c r="J948" s="4"/>
      <c r="K948" s="4"/>
      <c r="L948" s="4"/>
      <c r="M948" s="4"/>
      <c r="N948" s="4"/>
      <c r="O948" s="4"/>
      <c r="P948" s="4"/>
    </row>
    <row r="949">
      <c r="A949" s="4"/>
      <c r="B949" s="4"/>
      <c r="C949" s="4"/>
      <c r="D949" s="4"/>
      <c r="E949" s="4"/>
      <c r="F949" s="4"/>
      <c r="G949" s="4"/>
      <c r="H949" s="4"/>
      <c r="I949" s="4"/>
      <c r="J949" s="4"/>
      <c r="K949" s="4"/>
      <c r="L949" s="4"/>
      <c r="M949" s="4"/>
      <c r="N949" s="4"/>
      <c r="O949" s="4"/>
      <c r="P949" s="4"/>
    </row>
    <row r="950">
      <c r="A950" s="4"/>
      <c r="B950" s="4"/>
      <c r="C950" s="4"/>
      <c r="D950" s="4"/>
      <c r="E950" s="4"/>
      <c r="F950" s="4"/>
      <c r="G950" s="4"/>
      <c r="H950" s="4"/>
      <c r="I950" s="4"/>
      <c r="J950" s="4"/>
      <c r="K950" s="4"/>
      <c r="L950" s="4"/>
      <c r="M950" s="4"/>
      <c r="N950" s="4"/>
      <c r="O950" s="4"/>
      <c r="P950" s="4"/>
    </row>
    <row r="951">
      <c r="A951" s="4"/>
      <c r="B951" s="4"/>
      <c r="C951" s="4"/>
      <c r="D951" s="4"/>
      <c r="E951" s="4"/>
      <c r="F951" s="4"/>
      <c r="G951" s="4"/>
      <c r="H951" s="4"/>
      <c r="I951" s="4"/>
      <c r="J951" s="4"/>
      <c r="K951" s="4"/>
      <c r="L951" s="4"/>
      <c r="M951" s="4"/>
      <c r="N951" s="4"/>
      <c r="O951" s="4"/>
      <c r="P951" s="4"/>
    </row>
    <row r="952">
      <c r="A952" s="4"/>
      <c r="B952" s="4"/>
      <c r="C952" s="4"/>
      <c r="D952" s="4"/>
      <c r="E952" s="4"/>
      <c r="F952" s="4"/>
      <c r="G952" s="4"/>
      <c r="H952" s="4"/>
      <c r="I952" s="4"/>
      <c r="J952" s="4"/>
      <c r="K952" s="4"/>
      <c r="L952" s="4"/>
      <c r="M952" s="4"/>
      <c r="N952" s="4"/>
      <c r="O952" s="4"/>
      <c r="P952" s="4"/>
    </row>
    <row r="953">
      <c r="A953" s="4"/>
      <c r="B953" s="4"/>
      <c r="C953" s="4"/>
      <c r="D953" s="4"/>
      <c r="E953" s="4"/>
      <c r="F953" s="4"/>
      <c r="G953" s="4"/>
      <c r="H953" s="4"/>
      <c r="I953" s="4"/>
      <c r="J953" s="4"/>
      <c r="K953" s="4"/>
      <c r="L953" s="4"/>
      <c r="M953" s="4"/>
      <c r="N953" s="4"/>
      <c r="O953" s="4"/>
      <c r="P953" s="4"/>
    </row>
    <row r="954">
      <c r="A954" s="4"/>
      <c r="B954" s="4"/>
      <c r="C954" s="4"/>
      <c r="D954" s="4"/>
      <c r="E954" s="4"/>
      <c r="F954" s="4"/>
      <c r="G954" s="4"/>
      <c r="H954" s="4"/>
      <c r="I954" s="4"/>
      <c r="J954" s="4"/>
      <c r="K954" s="4"/>
      <c r="L954" s="4"/>
      <c r="M954" s="4"/>
      <c r="N954" s="4"/>
      <c r="O954" s="4"/>
      <c r="P954" s="4"/>
    </row>
    <row r="955">
      <c r="A955" s="4"/>
      <c r="B955" s="4"/>
      <c r="C955" s="4"/>
      <c r="D955" s="4"/>
      <c r="E955" s="4"/>
      <c r="F955" s="4"/>
      <c r="G955" s="4"/>
      <c r="H955" s="4"/>
      <c r="I955" s="4"/>
      <c r="J955" s="4"/>
      <c r="K955" s="4"/>
      <c r="L955" s="4"/>
      <c r="M955" s="4"/>
      <c r="N955" s="4"/>
      <c r="O955" s="4"/>
      <c r="P955" s="4"/>
    </row>
    <row r="956">
      <c r="A956" s="4"/>
      <c r="B956" s="4"/>
      <c r="C956" s="4"/>
      <c r="D956" s="4"/>
      <c r="E956" s="4"/>
      <c r="F956" s="4"/>
      <c r="G956" s="4"/>
      <c r="H956" s="4"/>
      <c r="I956" s="4"/>
      <c r="J956" s="4"/>
      <c r="K956" s="4"/>
      <c r="L956" s="4"/>
      <c r="M956" s="4"/>
      <c r="N956" s="4"/>
      <c r="O956" s="4"/>
      <c r="P956" s="4"/>
    </row>
    <row r="957">
      <c r="A957" s="4"/>
      <c r="B957" s="4"/>
      <c r="C957" s="4"/>
      <c r="D957" s="4"/>
      <c r="E957" s="4"/>
      <c r="F957" s="4"/>
      <c r="G957" s="4"/>
      <c r="H957" s="4"/>
      <c r="I957" s="4"/>
      <c r="J957" s="4"/>
      <c r="K957" s="4"/>
      <c r="L957" s="4"/>
      <c r="M957" s="4"/>
      <c r="N957" s="4"/>
      <c r="O957" s="4"/>
      <c r="P957" s="4"/>
    </row>
    <row r="958">
      <c r="A958" s="4"/>
      <c r="B958" s="4"/>
      <c r="C958" s="4"/>
      <c r="D958" s="4"/>
      <c r="E958" s="4"/>
      <c r="F958" s="4"/>
      <c r="G958" s="4"/>
      <c r="H958" s="4"/>
      <c r="I958" s="4"/>
      <c r="J958" s="4"/>
      <c r="K958" s="4"/>
      <c r="L958" s="4"/>
      <c r="M958" s="4"/>
      <c r="N958" s="4"/>
      <c r="O958" s="4"/>
      <c r="P958" s="4"/>
    </row>
    <row r="959">
      <c r="A959" s="4"/>
      <c r="B959" s="4"/>
      <c r="C959" s="4"/>
      <c r="D959" s="4"/>
      <c r="E959" s="4"/>
      <c r="F959" s="4"/>
      <c r="G959" s="4"/>
      <c r="H959" s="4"/>
      <c r="I959" s="4"/>
      <c r="J959" s="4"/>
      <c r="K959" s="4"/>
      <c r="L959" s="4"/>
      <c r="M959" s="4"/>
      <c r="N959" s="4"/>
      <c r="O959" s="4"/>
      <c r="P959" s="4"/>
    </row>
    <row r="960">
      <c r="A960" s="4"/>
      <c r="B960" s="4"/>
      <c r="C960" s="4"/>
      <c r="D960" s="4"/>
      <c r="E960" s="4"/>
      <c r="F960" s="4"/>
      <c r="G960" s="4"/>
      <c r="H960" s="4"/>
      <c r="I960" s="4"/>
      <c r="J960" s="4"/>
      <c r="K960" s="4"/>
      <c r="L960" s="4"/>
      <c r="M960" s="4"/>
      <c r="N960" s="4"/>
      <c r="O960" s="4"/>
      <c r="P960" s="4"/>
    </row>
    <row r="961">
      <c r="A961" s="4"/>
      <c r="B961" s="4"/>
      <c r="C961" s="4"/>
      <c r="D961" s="4"/>
      <c r="E961" s="4"/>
      <c r="F961" s="4"/>
      <c r="G961" s="4"/>
      <c r="H961" s="4"/>
      <c r="I961" s="4"/>
      <c r="J961" s="4"/>
      <c r="K961" s="4"/>
      <c r="L961" s="4"/>
      <c r="M961" s="4"/>
      <c r="N961" s="4"/>
      <c r="O961" s="4"/>
      <c r="P961" s="4"/>
    </row>
    <row r="962">
      <c r="A962" s="4"/>
      <c r="B962" s="4"/>
      <c r="C962" s="4"/>
      <c r="D962" s="4"/>
      <c r="E962" s="4"/>
      <c r="F962" s="4"/>
      <c r="G962" s="4"/>
      <c r="H962" s="4"/>
      <c r="I962" s="4"/>
      <c r="J962" s="4"/>
      <c r="K962" s="4"/>
      <c r="L962" s="4"/>
      <c r="M962" s="4"/>
      <c r="N962" s="4"/>
      <c r="O962" s="4"/>
      <c r="P962" s="4"/>
    </row>
    <row r="963">
      <c r="A963" s="4"/>
      <c r="B963" s="4"/>
      <c r="C963" s="4"/>
      <c r="D963" s="4"/>
      <c r="E963" s="4"/>
      <c r="F963" s="4"/>
      <c r="G963" s="4"/>
      <c r="H963" s="4"/>
      <c r="I963" s="4"/>
      <c r="J963" s="4"/>
      <c r="K963" s="4"/>
      <c r="L963" s="4"/>
      <c r="M963" s="4"/>
      <c r="N963" s="4"/>
      <c r="O963" s="4"/>
      <c r="P963" s="4"/>
    </row>
    <row r="964">
      <c r="A964" s="4"/>
      <c r="B964" s="4"/>
      <c r="C964" s="4"/>
      <c r="D964" s="4"/>
      <c r="E964" s="4"/>
      <c r="F964" s="4"/>
      <c r="G964" s="4"/>
      <c r="H964" s="4"/>
      <c r="I964" s="4"/>
      <c r="J964" s="4"/>
      <c r="K964" s="4"/>
      <c r="L964" s="4"/>
      <c r="M964" s="4"/>
      <c r="N964" s="4"/>
      <c r="O964" s="4"/>
      <c r="P964" s="4"/>
    </row>
    <row r="965">
      <c r="A965" s="4"/>
      <c r="B965" s="4"/>
      <c r="C965" s="4"/>
      <c r="D965" s="4"/>
      <c r="E965" s="4"/>
      <c r="F965" s="4"/>
      <c r="G965" s="4"/>
      <c r="H965" s="4"/>
      <c r="I965" s="4"/>
      <c r="J965" s="4"/>
      <c r="K965" s="4"/>
      <c r="L965" s="4"/>
      <c r="M965" s="4"/>
      <c r="N965" s="4"/>
      <c r="O965" s="4"/>
      <c r="P965" s="4"/>
    </row>
    <row r="966">
      <c r="A966" s="4"/>
      <c r="B966" s="4"/>
      <c r="C966" s="4"/>
      <c r="D966" s="4"/>
      <c r="E966" s="4"/>
      <c r="F966" s="4"/>
      <c r="G966" s="4"/>
      <c r="H966" s="4"/>
      <c r="I966" s="4"/>
      <c r="J966" s="4"/>
      <c r="K966" s="4"/>
      <c r="L966" s="4"/>
      <c r="M966" s="4"/>
      <c r="N966" s="4"/>
      <c r="O966" s="4"/>
      <c r="P966" s="4"/>
    </row>
    <row r="967">
      <c r="A967" s="4"/>
      <c r="B967" s="4"/>
      <c r="C967" s="4"/>
      <c r="D967" s="4"/>
      <c r="E967" s="4"/>
      <c r="F967" s="4"/>
      <c r="G967" s="4"/>
      <c r="H967" s="4"/>
      <c r="I967" s="4"/>
      <c r="J967" s="4"/>
      <c r="K967" s="4"/>
      <c r="L967" s="4"/>
      <c r="M967" s="4"/>
      <c r="N967" s="4"/>
      <c r="O967" s="4"/>
      <c r="P967" s="4"/>
    </row>
    <row r="968">
      <c r="A968" s="4"/>
      <c r="B968" s="4"/>
      <c r="C968" s="4"/>
      <c r="D968" s="4"/>
      <c r="E968" s="4"/>
      <c r="F968" s="4"/>
      <c r="G968" s="4"/>
      <c r="H968" s="4"/>
      <c r="I968" s="4"/>
      <c r="J968" s="4"/>
      <c r="K968" s="4"/>
      <c r="L968" s="4"/>
      <c r="M968" s="4"/>
      <c r="N968" s="4"/>
      <c r="O968" s="4"/>
      <c r="P968" s="4"/>
    </row>
    <row r="969">
      <c r="A969" s="4"/>
      <c r="B969" s="4"/>
      <c r="C969" s="4"/>
      <c r="D969" s="4"/>
      <c r="E969" s="4"/>
      <c r="F969" s="4"/>
      <c r="G969" s="4"/>
      <c r="H969" s="4"/>
      <c r="I969" s="4"/>
      <c r="J969" s="4"/>
      <c r="K969" s="4"/>
      <c r="L969" s="4"/>
      <c r="M969" s="4"/>
      <c r="N969" s="4"/>
      <c r="O969" s="4"/>
      <c r="P969" s="4"/>
    </row>
    <row r="970">
      <c r="A970" s="4"/>
      <c r="B970" s="4"/>
      <c r="C970" s="4"/>
      <c r="D970" s="4"/>
      <c r="E970" s="4"/>
      <c r="F970" s="4"/>
      <c r="G970" s="4"/>
      <c r="H970" s="4"/>
      <c r="I970" s="4"/>
      <c r="J970" s="4"/>
      <c r="K970" s="4"/>
      <c r="L970" s="4"/>
      <c r="M970" s="4"/>
      <c r="N970" s="4"/>
      <c r="O970" s="4"/>
      <c r="P970" s="4"/>
    </row>
    <row r="971">
      <c r="A971" s="4"/>
      <c r="B971" s="4"/>
      <c r="C971" s="4"/>
      <c r="D971" s="4"/>
      <c r="E971" s="4"/>
      <c r="F971" s="4"/>
      <c r="G971" s="4"/>
      <c r="H971" s="4"/>
      <c r="I971" s="4"/>
      <c r="J971" s="4"/>
      <c r="K971" s="4"/>
      <c r="L971" s="4"/>
      <c r="M971" s="4"/>
      <c r="N971" s="4"/>
      <c r="O971" s="4"/>
      <c r="P971" s="4"/>
    </row>
    <row r="972">
      <c r="A972" s="4"/>
      <c r="B972" s="4"/>
      <c r="C972" s="4"/>
      <c r="D972" s="4"/>
      <c r="E972" s="4"/>
      <c r="F972" s="4"/>
      <c r="G972" s="4"/>
      <c r="H972" s="4"/>
      <c r="I972" s="4"/>
      <c r="J972" s="4"/>
      <c r="K972" s="4"/>
      <c r="L972" s="4"/>
      <c r="M972" s="4"/>
      <c r="N972" s="4"/>
      <c r="O972" s="4"/>
      <c r="P972" s="4"/>
    </row>
    <row r="973">
      <c r="A973" s="4"/>
      <c r="B973" s="4"/>
      <c r="C973" s="4"/>
      <c r="D973" s="4"/>
      <c r="E973" s="4"/>
      <c r="F973" s="4"/>
      <c r="G973" s="4"/>
      <c r="H973" s="4"/>
      <c r="I973" s="4"/>
      <c r="J973" s="4"/>
      <c r="K973" s="4"/>
      <c r="L973" s="4"/>
      <c r="M973" s="4"/>
      <c r="N973" s="4"/>
      <c r="O973" s="4"/>
      <c r="P973" s="4"/>
    </row>
    <row r="974">
      <c r="A974" s="4"/>
      <c r="B974" s="4"/>
      <c r="C974" s="4"/>
      <c r="D974" s="4"/>
      <c r="E974" s="4"/>
      <c r="F974" s="4"/>
      <c r="G974" s="4"/>
      <c r="H974" s="4"/>
      <c r="I974" s="4"/>
      <c r="J974" s="4"/>
      <c r="K974" s="4"/>
      <c r="L974" s="4"/>
      <c r="M974" s="4"/>
      <c r="N974" s="4"/>
      <c r="O974" s="4"/>
      <c r="P974" s="4"/>
    </row>
    <row r="975">
      <c r="A975" s="4"/>
      <c r="B975" s="4"/>
      <c r="C975" s="4"/>
      <c r="D975" s="4"/>
      <c r="E975" s="4"/>
      <c r="F975" s="4"/>
      <c r="G975" s="4"/>
      <c r="H975" s="4"/>
      <c r="I975" s="4"/>
      <c r="J975" s="4"/>
      <c r="K975" s="4"/>
      <c r="L975" s="4"/>
      <c r="M975" s="4"/>
      <c r="N975" s="4"/>
      <c r="O975" s="4"/>
      <c r="P975" s="4"/>
    </row>
    <row r="976">
      <c r="A976" s="4"/>
      <c r="B976" s="4"/>
      <c r="C976" s="4"/>
      <c r="D976" s="4"/>
      <c r="E976" s="4"/>
      <c r="F976" s="4"/>
      <c r="G976" s="4"/>
      <c r="H976" s="4"/>
      <c r="I976" s="4"/>
      <c r="J976" s="4"/>
      <c r="K976" s="4"/>
      <c r="L976" s="4"/>
      <c r="M976" s="4"/>
      <c r="N976" s="4"/>
      <c r="O976" s="4"/>
      <c r="P976" s="4"/>
    </row>
    <row r="977">
      <c r="A977" s="4"/>
      <c r="B977" s="4"/>
      <c r="C977" s="4"/>
      <c r="D977" s="4"/>
      <c r="E977" s="4"/>
      <c r="F977" s="4"/>
      <c r="G977" s="4"/>
      <c r="H977" s="4"/>
      <c r="I977" s="4"/>
      <c r="J977" s="4"/>
      <c r="K977" s="4"/>
      <c r="L977" s="4"/>
      <c r="M977" s="4"/>
      <c r="N977" s="4"/>
      <c r="O977" s="4"/>
      <c r="P977" s="4"/>
    </row>
    <row r="978">
      <c r="A978" s="4"/>
      <c r="B978" s="4"/>
      <c r="C978" s="4"/>
      <c r="D978" s="4"/>
      <c r="E978" s="4"/>
      <c r="F978" s="4"/>
      <c r="G978" s="4"/>
      <c r="H978" s="4"/>
      <c r="I978" s="4"/>
      <c r="J978" s="4"/>
      <c r="K978" s="4"/>
      <c r="L978" s="4"/>
      <c r="M978" s="4"/>
      <c r="N978" s="4"/>
      <c r="O978" s="4"/>
      <c r="P978" s="4"/>
    </row>
    <row r="979">
      <c r="A979" s="4"/>
      <c r="B979" s="4"/>
      <c r="C979" s="4"/>
      <c r="D979" s="4"/>
      <c r="E979" s="4"/>
      <c r="F979" s="4"/>
      <c r="G979" s="4"/>
      <c r="H979" s="4"/>
      <c r="I979" s="4"/>
      <c r="J979" s="4"/>
      <c r="K979" s="4"/>
      <c r="L979" s="4"/>
      <c r="M979" s="4"/>
      <c r="N979" s="4"/>
      <c r="O979" s="4"/>
      <c r="P979" s="4"/>
    </row>
    <row r="980">
      <c r="A980" s="4"/>
      <c r="B980" s="4"/>
      <c r="C980" s="4"/>
      <c r="D980" s="4"/>
      <c r="E980" s="4"/>
      <c r="F980" s="4"/>
      <c r="G980" s="4"/>
      <c r="H980" s="4"/>
      <c r="I980" s="4"/>
      <c r="J980" s="4"/>
      <c r="K980" s="4"/>
      <c r="L980" s="4"/>
      <c r="M980" s="4"/>
      <c r="N980" s="4"/>
      <c r="O980" s="4"/>
      <c r="P980" s="4"/>
    </row>
    <row r="981">
      <c r="A981" s="4"/>
      <c r="B981" s="4"/>
      <c r="C981" s="4"/>
      <c r="D981" s="4"/>
      <c r="E981" s="4"/>
      <c r="F981" s="4"/>
      <c r="G981" s="4"/>
      <c r="H981" s="4"/>
      <c r="I981" s="4"/>
      <c r="J981" s="4"/>
      <c r="K981" s="4"/>
      <c r="L981" s="4"/>
      <c r="M981" s="4"/>
      <c r="N981" s="4"/>
      <c r="O981" s="4"/>
      <c r="P981" s="4"/>
    </row>
    <row r="982">
      <c r="A982" s="4"/>
      <c r="B982" s="4"/>
      <c r="C982" s="4"/>
      <c r="D982" s="4"/>
      <c r="E982" s="4"/>
      <c r="F982" s="4"/>
      <c r="G982" s="4"/>
      <c r="H982" s="4"/>
      <c r="I982" s="4"/>
      <c r="J982" s="4"/>
      <c r="K982" s="4"/>
      <c r="L982" s="4"/>
      <c r="M982" s="4"/>
      <c r="N982" s="4"/>
      <c r="O982" s="4"/>
      <c r="P982" s="4"/>
    </row>
    <row r="983">
      <c r="A983" s="4"/>
      <c r="B983" s="4"/>
      <c r="C983" s="4"/>
      <c r="D983" s="4"/>
      <c r="E983" s="4"/>
      <c r="F983" s="4"/>
      <c r="G983" s="4"/>
      <c r="H983" s="4"/>
      <c r="I983" s="4"/>
      <c r="J983" s="4"/>
      <c r="K983" s="4"/>
      <c r="L983" s="4"/>
      <c r="M983" s="4"/>
      <c r="N983" s="4"/>
      <c r="O983" s="4"/>
      <c r="P983" s="4"/>
    </row>
    <row r="984">
      <c r="A984" s="4"/>
      <c r="B984" s="4"/>
      <c r="C984" s="4"/>
      <c r="D984" s="4"/>
      <c r="E984" s="4"/>
      <c r="F984" s="4"/>
      <c r="G984" s="4"/>
      <c r="H984" s="4"/>
      <c r="I984" s="4"/>
      <c r="J984" s="4"/>
      <c r="K984" s="4"/>
      <c r="L984" s="4"/>
      <c r="M984" s="4"/>
      <c r="N984" s="4"/>
      <c r="O984" s="4"/>
      <c r="P984" s="4"/>
    </row>
    <row r="985">
      <c r="A985" s="4"/>
      <c r="B985" s="4"/>
      <c r="C985" s="4"/>
      <c r="D985" s="4"/>
      <c r="E985" s="4"/>
      <c r="F985" s="4"/>
      <c r="G985" s="4"/>
      <c r="H985" s="4"/>
      <c r="I985" s="4"/>
      <c r="J985" s="4"/>
      <c r="K985" s="4"/>
      <c r="L985" s="4"/>
      <c r="M985" s="4"/>
      <c r="N985" s="4"/>
      <c r="O985" s="4"/>
      <c r="P985" s="4"/>
    </row>
    <row r="986">
      <c r="A986" s="4"/>
      <c r="B986" s="4"/>
      <c r="C986" s="4"/>
      <c r="D986" s="4"/>
      <c r="E986" s="4"/>
      <c r="F986" s="4"/>
      <c r="G986" s="4"/>
      <c r="H986" s="4"/>
      <c r="I986" s="4"/>
      <c r="J986" s="4"/>
      <c r="K986" s="4"/>
      <c r="L986" s="4"/>
      <c r="M986" s="4"/>
      <c r="N986" s="4"/>
      <c r="O986" s="4"/>
      <c r="P986" s="4"/>
    </row>
    <row r="987">
      <c r="A987" s="4"/>
      <c r="B987" s="4"/>
      <c r="C987" s="4"/>
      <c r="D987" s="4"/>
      <c r="E987" s="4"/>
      <c r="F987" s="4"/>
      <c r="G987" s="4"/>
      <c r="H987" s="4"/>
      <c r="I987" s="4"/>
      <c r="J987" s="4"/>
      <c r="K987" s="4"/>
      <c r="L987" s="4"/>
      <c r="M987" s="4"/>
      <c r="N987" s="4"/>
      <c r="O987" s="4"/>
      <c r="P987" s="4"/>
    </row>
    <row r="988">
      <c r="A988" s="4"/>
      <c r="B988" s="4"/>
      <c r="C988" s="4"/>
      <c r="D988" s="4"/>
      <c r="E988" s="4"/>
      <c r="F988" s="4"/>
      <c r="G988" s="4"/>
      <c r="H988" s="4"/>
      <c r="I988" s="4"/>
      <c r="J988" s="4"/>
      <c r="K988" s="4"/>
      <c r="L988" s="4"/>
      <c r="M988" s="4"/>
      <c r="N988" s="4"/>
      <c r="O988" s="4"/>
      <c r="P988" s="4"/>
    </row>
    <row r="989">
      <c r="A989" s="4"/>
      <c r="B989" s="4"/>
      <c r="C989" s="4"/>
      <c r="D989" s="4"/>
      <c r="E989" s="4"/>
      <c r="F989" s="4"/>
      <c r="G989" s="4"/>
      <c r="H989" s="4"/>
      <c r="I989" s="4"/>
      <c r="J989" s="4"/>
      <c r="K989" s="4"/>
      <c r="L989" s="4"/>
      <c r="M989" s="4"/>
      <c r="N989" s="4"/>
      <c r="O989" s="4"/>
      <c r="P989" s="4"/>
    </row>
    <row r="990">
      <c r="A990" s="4"/>
      <c r="B990" s="4"/>
      <c r="C990" s="4"/>
      <c r="D990" s="4"/>
      <c r="E990" s="4"/>
      <c r="F990" s="4"/>
      <c r="G990" s="4"/>
      <c r="H990" s="4"/>
      <c r="I990" s="4"/>
      <c r="J990" s="4"/>
      <c r="K990" s="4"/>
      <c r="L990" s="4"/>
      <c r="M990" s="4"/>
      <c r="N990" s="4"/>
      <c r="O990" s="4"/>
      <c r="P990" s="4"/>
    </row>
    <row r="991">
      <c r="A991" s="4"/>
      <c r="B991" s="4"/>
      <c r="C991" s="4"/>
      <c r="D991" s="4"/>
      <c r="E991" s="4"/>
      <c r="F991" s="4"/>
      <c r="G991" s="4"/>
      <c r="H991" s="4"/>
      <c r="I991" s="4"/>
      <c r="J991" s="4"/>
      <c r="K991" s="4"/>
      <c r="L991" s="4"/>
      <c r="M991" s="4"/>
      <c r="N991" s="4"/>
      <c r="O991" s="4"/>
      <c r="P991" s="4"/>
    </row>
    <row r="992">
      <c r="A992" s="4"/>
      <c r="B992" s="4"/>
      <c r="C992" s="4"/>
      <c r="D992" s="4"/>
      <c r="E992" s="4"/>
      <c r="F992" s="4"/>
      <c r="G992" s="4"/>
      <c r="H992" s="4"/>
      <c r="I992" s="4"/>
      <c r="J992" s="4"/>
      <c r="K992" s="4"/>
      <c r="L992" s="4"/>
      <c r="M992" s="4"/>
      <c r="N992" s="4"/>
      <c r="O992" s="4"/>
      <c r="P992" s="4"/>
    </row>
    <row r="993">
      <c r="A993" s="4"/>
      <c r="B993" s="4"/>
      <c r="C993" s="4"/>
      <c r="D993" s="4"/>
      <c r="E993" s="4"/>
      <c r="F993" s="4"/>
      <c r="G993" s="4"/>
      <c r="H993" s="4"/>
      <c r="I993" s="4"/>
      <c r="J993" s="4"/>
      <c r="K993" s="4"/>
      <c r="L993" s="4"/>
      <c r="M993" s="4"/>
      <c r="N993" s="4"/>
      <c r="O993" s="4"/>
      <c r="P993" s="4"/>
    </row>
    <row r="994">
      <c r="A994" s="4"/>
      <c r="B994" s="4"/>
      <c r="C994" s="4"/>
      <c r="D994" s="4"/>
      <c r="E994" s="4"/>
      <c r="F994" s="4"/>
      <c r="G994" s="4"/>
      <c r="H994" s="4"/>
      <c r="I994" s="4"/>
      <c r="J994" s="4"/>
      <c r="K994" s="4"/>
      <c r="L994" s="4"/>
      <c r="M994" s="4"/>
      <c r="N994" s="4"/>
      <c r="O994" s="4"/>
      <c r="P994" s="4"/>
    </row>
    <row r="995">
      <c r="A995" s="4"/>
      <c r="B995" s="4"/>
      <c r="C995" s="4"/>
      <c r="D995" s="4"/>
      <c r="E995" s="4"/>
      <c r="F995" s="4"/>
      <c r="G995" s="4"/>
      <c r="H995" s="4"/>
      <c r="I995" s="4"/>
      <c r="J995" s="4"/>
      <c r="K995" s="4"/>
      <c r="L995" s="4"/>
      <c r="M995" s="4"/>
      <c r="N995" s="4"/>
      <c r="O995" s="4"/>
      <c r="P995" s="4"/>
    </row>
    <row r="996">
      <c r="A996" s="4"/>
      <c r="B996" s="4"/>
      <c r="C996" s="4"/>
      <c r="D996" s="4"/>
      <c r="E996" s="4"/>
      <c r="F996" s="4"/>
      <c r="G996" s="4"/>
      <c r="H996" s="4"/>
      <c r="I996" s="4"/>
      <c r="J996" s="4"/>
      <c r="K996" s="4"/>
      <c r="L996" s="4"/>
      <c r="M996" s="4"/>
      <c r="N996" s="4"/>
      <c r="O996" s="4"/>
      <c r="P996" s="4"/>
    </row>
    <row r="997">
      <c r="A997" s="4"/>
      <c r="B997" s="4"/>
      <c r="C997" s="4"/>
      <c r="D997" s="4"/>
      <c r="E997" s="4"/>
      <c r="F997" s="4"/>
      <c r="G997" s="4"/>
      <c r="H997" s="4"/>
      <c r="I997" s="4"/>
      <c r="J997" s="4"/>
      <c r="K997" s="4"/>
      <c r="L997" s="4"/>
      <c r="M997" s="4"/>
      <c r="N997" s="4"/>
      <c r="O997" s="4"/>
      <c r="P997" s="4"/>
    </row>
    <row r="998">
      <c r="A998" s="4"/>
      <c r="B998" s="4"/>
      <c r="C998" s="4"/>
      <c r="D998" s="4"/>
      <c r="E998" s="4"/>
      <c r="F998" s="4"/>
      <c r="G998" s="4"/>
      <c r="H998" s="4"/>
      <c r="I998" s="4"/>
      <c r="J998" s="4"/>
      <c r="K998" s="4"/>
      <c r="L998" s="4"/>
      <c r="M998" s="4"/>
      <c r="N998" s="4"/>
      <c r="O998" s="4"/>
      <c r="P998" s="4"/>
    </row>
    <row r="999">
      <c r="A999" s="4"/>
      <c r="B999" s="4"/>
      <c r="C999" s="4"/>
      <c r="D999" s="4"/>
      <c r="E999" s="4"/>
      <c r="F999" s="4"/>
      <c r="G999" s="4"/>
      <c r="H999" s="4"/>
      <c r="I999" s="4"/>
      <c r="J999" s="4"/>
      <c r="K999" s="4"/>
      <c r="L999" s="4"/>
      <c r="M999" s="4"/>
      <c r="N999" s="4"/>
      <c r="O999" s="4"/>
      <c r="P999" s="4"/>
    </row>
    <row r="1000">
      <c r="A1000" s="4"/>
      <c r="B1000" s="4"/>
      <c r="C1000" s="4"/>
      <c r="D1000" s="4"/>
      <c r="E1000" s="4"/>
      <c r="F1000" s="4"/>
      <c r="G1000" s="4"/>
      <c r="H1000" s="4"/>
      <c r="I1000" s="4"/>
      <c r="J1000" s="4"/>
      <c r="K1000" s="4"/>
      <c r="L1000" s="4"/>
      <c r="M1000" s="4"/>
      <c r="N1000" s="4"/>
      <c r="O1000" s="4"/>
      <c r="P1000" s="4"/>
    </row>
    <row r="1001">
      <c r="A1001" s="4"/>
      <c r="B1001" s="4"/>
      <c r="C1001" s="4"/>
      <c r="D1001" s="4"/>
      <c r="E1001" s="4"/>
      <c r="F1001" s="4"/>
      <c r="G1001" s="4"/>
      <c r="H1001" s="4"/>
      <c r="I1001" s="4"/>
      <c r="J1001" s="4"/>
      <c r="K1001" s="4"/>
      <c r="L1001" s="4"/>
      <c r="M1001" s="4"/>
      <c r="N1001" s="4"/>
      <c r="O1001" s="4"/>
      <c r="P1001" s="4"/>
    </row>
    <row r="1002">
      <c r="A1002" s="4"/>
      <c r="B1002" s="4"/>
      <c r="C1002" s="4"/>
      <c r="D1002" s="4"/>
      <c r="E1002" s="4"/>
      <c r="F1002" s="4"/>
      <c r="G1002" s="4"/>
      <c r="H1002" s="4"/>
      <c r="I1002" s="4"/>
      <c r="J1002" s="4"/>
      <c r="K1002" s="4"/>
      <c r="L1002" s="4"/>
      <c r="M1002" s="4"/>
      <c r="N1002" s="4"/>
      <c r="O1002" s="4"/>
      <c r="P1002" s="4"/>
    </row>
    <row r="1003">
      <c r="A1003" s="4"/>
      <c r="B1003" s="4"/>
      <c r="C1003" s="4"/>
      <c r="D1003" s="4"/>
      <c r="E1003" s="4"/>
      <c r="F1003" s="4"/>
      <c r="G1003" s="4"/>
      <c r="H1003" s="4"/>
      <c r="I1003" s="4"/>
      <c r="J1003" s="4"/>
      <c r="K1003" s="4"/>
      <c r="L1003" s="4"/>
      <c r="M1003" s="4"/>
      <c r="N1003" s="4"/>
      <c r="O1003" s="4"/>
      <c r="P1003" s="4"/>
    </row>
    <row r="1004">
      <c r="A1004" s="4"/>
      <c r="B1004" s="4"/>
      <c r="C1004" s="4"/>
      <c r="D1004" s="4"/>
      <c r="E1004" s="4"/>
      <c r="F1004" s="4"/>
      <c r="G1004" s="4"/>
      <c r="H1004" s="4"/>
      <c r="I1004" s="4"/>
      <c r="J1004" s="4"/>
      <c r="K1004" s="4"/>
      <c r="L1004" s="4"/>
      <c r="M1004" s="4"/>
      <c r="N1004" s="4"/>
      <c r="O1004" s="4"/>
      <c r="P1004" s="4"/>
    </row>
    <row r="1005">
      <c r="A1005" s="4"/>
      <c r="B1005" s="4"/>
      <c r="C1005" s="4"/>
      <c r="D1005" s="4"/>
      <c r="E1005" s="4"/>
      <c r="F1005" s="4"/>
      <c r="G1005" s="4"/>
      <c r="H1005" s="4"/>
      <c r="I1005" s="4"/>
      <c r="J1005" s="4"/>
      <c r="K1005" s="4"/>
      <c r="L1005" s="4"/>
      <c r="M1005" s="4"/>
      <c r="N1005" s="4"/>
      <c r="O1005" s="4"/>
      <c r="P1005" s="4"/>
    </row>
    <row r="1006">
      <c r="A1006" s="4"/>
      <c r="B1006" s="4"/>
      <c r="C1006" s="4"/>
      <c r="D1006" s="4"/>
      <c r="E1006" s="4"/>
      <c r="F1006" s="4"/>
      <c r="G1006" s="4"/>
      <c r="H1006" s="4"/>
      <c r="I1006" s="4"/>
      <c r="J1006" s="4"/>
      <c r="K1006" s="4"/>
      <c r="L1006" s="4"/>
      <c r="M1006" s="4"/>
      <c r="N1006" s="4"/>
      <c r="O1006" s="4"/>
      <c r="P1006" s="4"/>
    </row>
    <row r="1007">
      <c r="A1007" s="4"/>
      <c r="B1007" s="4"/>
      <c r="C1007" s="4"/>
      <c r="D1007" s="4"/>
      <c r="E1007" s="4"/>
      <c r="F1007" s="4"/>
      <c r="G1007" s="4"/>
      <c r="H1007" s="4"/>
      <c r="I1007" s="4"/>
      <c r="J1007" s="4"/>
      <c r="K1007" s="4"/>
      <c r="L1007" s="4"/>
      <c r="M1007" s="4"/>
      <c r="N1007" s="4"/>
      <c r="O1007" s="4"/>
      <c r="P1007" s="4"/>
    </row>
    <row r="1008">
      <c r="A1008" s="4"/>
      <c r="B1008" s="4"/>
      <c r="C1008" s="4"/>
      <c r="D1008" s="4"/>
      <c r="E1008" s="4"/>
      <c r="F1008" s="4"/>
      <c r="G1008" s="4"/>
      <c r="H1008" s="4"/>
      <c r="I1008" s="4"/>
      <c r="J1008" s="4"/>
      <c r="K1008" s="4"/>
      <c r="L1008" s="4"/>
      <c r="M1008" s="4"/>
      <c r="N1008" s="4"/>
      <c r="O1008" s="4"/>
      <c r="P1008" s="4"/>
    </row>
    <row r="1009">
      <c r="A1009" s="4"/>
      <c r="B1009" s="4"/>
      <c r="C1009" s="4"/>
      <c r="D1009" s="4"/>
      <c r="E1009" s="4"/>
      <c r="F1009" s="4"/>
      <c r="G1009" s="4"/>
      <c r="H1009" s="4"/>
      <c r="I1009" s="4"/>
      <c r="J1009" s="4"/>
      <c r="K1009" s="4"/>
      <c r="L1009" s="4"/>
      <c r="M1009" s="4"/>
      <c r="N1009" s="4"/>
      <c r="O1009" s="4"/>
      <c r="P1009" s="4"/>
    </row>
    <row r="1010">
      <c r="A1010" s="4"/>
      <c r="B1010" s="4"/>
      <c r="C1010" s="4"/>
      <c r="D1010" s="4"/>
      <c r="E1010" s="4"/>
      <c r="F1010" s="4"/>
      <c r="G1010" s="4"/>
      <c r="H1010" s="4"/>
      <c r="I1010" s="4"/>
      <c r="J1010" s="4"/>
      <c r="K1010" s="4"/>
      <c r="L1010" s="4"/>
      <c r="M1010" s="4"/>
      <c r="N1010" s="4"/>
      <c r="O1010" s="4"/>
      <c r="P1010" s="4"/>
    </row>
    <row r="1011">
      <c r="A1011" s="4"/>
      <c r="B1011" s="4"/>
      <c r="C1011" s="4"/>
      <c r="D1011" s="4"/>
      <c r="E1011" s="4"/>
      <c r="F1011" s="4"/>
      <c r="G1011" s="4"/>
      <c r="H1011" s="4"/>
      <c r="I1011" s="4"/>
      <c r="J1011" s="4"/>
      <c r="K1011" s="4"/>
      <c r="L1011" s="4"/>
      <c r="M1011" s="4"/>
      <c r="N1011" s="4"/>
      <c r="O1011" s="4"/>
      <c r="P1011" s="4"/>
    </row>
  </sheetData>
  <mergeCells count="288">
    <mergeCell ref="C20:P20"/>
    <mergeCell ref="C89:E89"/>
    <mergeCell ref="F89:H89"/>
    <mergeCell ref="I89:K89"/>
    <mergeCell ref="C90:E90"/>
    <mergeCell ref="F90:H90"/>
    <mergeCell ref="I90:K90"/>
    <mergeCell ref="F93:H93"/>
    <mergeCell ref="I93:K93"/>
    <mergeCell ref="C91:E91"/>
    <mergeCell ref="F91:H91"/>
    <mergeCell ref="I91:K91"/>
    <mergeCell ref="C92:E92"/>
    <mergeCell ref="F92:H92"/>
    <mergeCell ref="I92:K92"/>
    <mergeCell ref="C93:E93"/>
    <mergeCell ref="F96:H96"/>
    <mergeCell ref="I96:K96"/>
    <mergeCell ref="C94:E94"/>
    <mergeCell ref="F94:H94"/>
    <mergeCell ref="I94:K94"/>
    <mergeCell ref="C95:E95"/>
    <mergeCell ref="F95:H95"/>
    <mergeCell ref="I95:K95"/>
    <mergeCell ref="C96:E96"/>
    <mergeCell ref="F99:H99"/>
    <mergeCell ref="I99:K99"/>
    <mergeCell ref="C97:E97"/>
    <mergeCell ref="F97:H97"/>
    <mergeCell ref="I97:K97"/>
    <mergeCell ref="C98:E98"/>
    <mergeCell ref="F98:H98"/>
    <mergeCell ref="I98:K98"/>
    <mergeCell ref="C99:E99"/>
    <mergeCell ref="F111:H111"/>
    <mergeCell ref="I111:K111"/>
    <mergeCell ref="C109:E109"/>
    <mergeCell ref="F109:H109"/>
    <mergeCell ref="I109:K109"/>
    <mergeCell ref="C110:E110"/>
    <mergeCell ref="F110:H110"/>
    <mergeCell ref="I110:K110"/>
    <mergeCell ref="C111:E111"/>
    <mergeCell ref="F119:H119"/>
    <mergeCell ref="I119:K119"/>
    <mergeCell ref="C117:E117"/>
    <mergeCell ref="F117:H117"/>
    <mergeCell ref="I117:K117"/>
    <mergeCell ref="C118:E118"/>
    <mergeCell ref="F118:H118"/>
    <mergeCell ref="I118:K118"/>
    <mergeCell ref="C119:E119"/>
    <mergeCell ref="F122:H122"/>
    <mergeCell ref="I122:K122"/>
    <mergeCell ref="C120:E120"/>
    <mergeCell ref="F120:H120"/>
    <mergeCell ref="I120:K120"/>
    <mergeCell ref="C121:E121"/>
    <mergeCell ref="F121:H121"/>
    <mergeCell ref="I121:K121"/>
    <mergeCell ref="C122:E122"/>
    <mergeCell ref="F125:H125"/>
    <mergeCell ref="I125:K125"/>
    <mergeCell ref="C123:E123"/>
    <mergeCell ref="F123:H123"/>
    <mergeCell ref="I123:K123"/>
    <mergeCell ref="C124:E124"/>
    <mergeCell ref="F124:H124"/>
    <mergeCell ref="I124:K124"/>
    <mergeCell ref="C125:E125"/>
    <mergeCell ref="F128:H128"/>
    <mergeCell ref="I128:K128"/>
    <mergeCell ref="C126:E126"/>
    <mergeCell ref="F126:H126"/>
    <mergeCell ref="I126:K126"/>
    <mergeCell ref="C127:E127"/>
    <mergeCell ref="F127:H127"/>
    <mergeCell ref="I127:K127"/>
    <mergeCell ref="C128:E128"/>
    <mergeCell ref="F131:H131"/>
    <mergeCell ref="I131:K131"/>
    <mergeCell ref="C129:E129"/>
    <mergeCell ref="F129:H129"/>
    <mergeCell ref="I129:K129"/>
    <mergeCell ref="C130:E130"/>
    <mergeCell ref="F130:H130"/>
    <mergeCell ref="I130:K130"/>
    <mergeCell ref="C131:E131"/>
    <mergeCell ref="F134:H134"/>
    <mergeCell ref="I134:K134"/>
    <mergeCell ref="C132:E132"/>
    <mergeCell ref="F132:H132"/>
    <mergeCell ref="I132:K132"/>
    <mergeCell ref="C133:E133"/>
    <mergeCell ref="F133:H133"/>
    <mergeCell ref="I133:K133"/>
    <mergeCell ref="C134:E134"/>
    <mergeCell ref="F137:H137"/>
    <mergeCell ref="I137:K137"/>
    <mergeCell ref="C135:E135"/>
    <mergeCell ref="F135:H135"/>
    <mergeCell ref="I135:K135"/>
    <mergeCell ref="C136:E136"/>
    <mergeCell ref="F136:H136"/>
    <mergeCell ref="I136:K136"/>
    <mergeCell ref="C137:E137"/>
    <mergeCell ref="F140:H140"/>
    <mergeCell ref="I140:K140"/>
    <mergeCell ref="C138:E138"/>
    <mergeCell ref="F138:H138"/>
    <mergeCell ref="I138:K138"/>
    <mergeCell ref="C139:E139"/>
    <mergeCell ref="F139:H139"/>
    <mergeCell ref="I139:K139"/>
    <mergeCell ref="C140:E140"/>
    <mergeCell ref="F143:H143"/>
    <mergeCell ref="I143:K143"/>
    <mergeCell ref="C141:E141"/>
    <mergeCell ref="F141:H141"/>
    <mergeCell ref="I141:K141"/>
    <mergeCell ref="C142:E142"/>
    <mergeCell ref="F142:H142"/>
    <mergeCell ref="I142:K142"/>
    <mergeCell ref="C143:E143"/>
    <mergeCell ref="F146:H146"/>
    <mergeCell ref="I146:K146"/>
    <mergeCell ref="C144:E144"/>
    <mergeCell ref="F144:H144"/>
    <mergeCell ref="I144:K144"/>
    <mergeCell ref="C145:E145"/>
    <mergeCell ref="F145:H145"/>
    <mergeCell ref="I145:K145"/>
    <mergeCell ref="C146:E146"/>
    <mergeCell ref="F149:H149"/>
    <mergeCell ref="I149:K149"/>
    <mergeCell ref="C147:E147"/>
    <mergeCell ref="F147:H147"/>
    <mergeCell ref="I147:K147"/>
    <mergeCell ref="C148:E148"/>
    <mergeCell ref="F148:H148"/>
    <mergeCell ref="I148:K148"/>
    <mergeCell ref="C149:E149"/>
    <mergeCell ref="F152:H152"/>
    <mergeCell ref="I152:K152"/>
    <mergeCell ref="C150:E150"/>
    <mergeCell ref="F150:H150"/>
    <mergeCell ref="I150:K150"/>
    <mergeCell ref="C151:E151"/>
    <mergeCell ref="F151:H151"/>
    <mergeCell ref="I151:K151"/>
    <mergeCell ref="C152:E152"/>
    <mergeCell ref="C112:E112"/>
    <mergeCell ref="F112:H112"/>
    <mergeCell ref="I112:K112"/>
    <mergeCell ref="F113:H113"/>
    <mergeCell ref="I113:K113"/>
    <mergeCell ref="F114:H114"/>
    <mergeCell ref="I114:K114"/>
    <mergeCell ref="C114:E114"/>
    <mergeCell ref="C115:E115"/>
    <mergeCell ref="F115:H115"/>
    <mergeCell ref="I115:K115"/>
    <mergeCell ref="C116:E116"/>
    <mergeCell ref="F116:H116"/>
    <mergeCell ref="I116:K116"/>
    <mergeCell ref="F176:H176"/>
    <mergeCell ref="I176:K176"/>
    <mergeCell ref="C174:E174"/>
    <mergeCell ref="F174:H174"/>
    <mergeCell ref="I174:K174"/>
    <mergeCell ref="C175:E175"/>
    <mergeCell ref="F175:H175"/>
    <mergeCell ref="I175:K175"/>
    <mergeCell ref="C176:E176"/>
    <mergeCell ref="F179:H179"/>
    <mergeCell ref="I179:K179"/>
    <mergeCell ref="C177:E177"/>
    <mergeCell ref="F177:H177"/>
    <mergeCell ref="I177:K177"/>
    <mergeCell ref="C178:E178"/>
    <mergeCell ref="F178:H178"/>
    <mergeCell ref="I178:K178"/>
    <mergeCell ref="C179:E179"/>
    <mergeCell ref="F182:H182"/>
    <mergeCell ref="I182:K182"/>
    <mergeCell ref="C180:E180"/>
    <mergeCell ref="F180:H180"/>
    <mergeCell ref="I180:K180"/>
    <mergeCell ref="C181:E181"/>
    <mergeCell ref="F181:H181"/>
    <mergeCell ref="I181:K181"/>
    <mergeCell ref="C182:E182"/>
    <mergeCell ref="F102:H102"/>
    <mergeCell ref="I102:K102"/>
    <mergeCell ref="C100:E100"/>
    <mergeCell ref="F100:H100"/>
    <mergeCell ref="I100:K100"/>
    <mergeCell ref="C101:E101"/>
    <mergeCell ref="F101:H101"/>
    <mergeCell ref="I101:K101"/>
    <mergeCell ref="C102:E102"/>
    <mergeCell ref="F105:H105"/>
    <mergeCell ref="I105:K105"/>
    <mergeCell ref="C103:E103"/>
    <mergeCell ref="F103:H103"/>
    <mergeCell ref="I103:K103"/>
    <mergeCell ref="C104:E104"/>
    <mergeCell ref="F104:H104"/>
    <mergeCell ref="I104:K104"/>
    <mergeCell ref="C105:E105"/>
    <mergeCell ref="F108:H108"/>
    <mergeCell ref="I108:K108"/>
    <mergeCell ref="C106:E106"/>
    <mergeCell ref="F106:H106"/>
    <mergeCell ref="I106:K106"/>
    <mergeCell ref="C107:E107"/>
    <mergeCell ref="F107:H107"/>
    <mergeCell ref="I107:K107"/>
    <mergeCell ref="C108:E108"/>
    <mergeCell ref="C183:E183"/>
    <mergeCell ref="F183:H183"/>
    <mergeCell ref="I183:K183"/>
    <mergeCell ref="C184:E184"/>
    <mergeCell ref="F184:H184"/>
    <mergeCell ref="I184:K184"/>
    <mergeCell ref="F155:H155"/>
    <mergeCell ref="I155:K155"/>
    <mergeCell ref="C153:E153"/>
    <mergeCell ref="F153:H153"/>
    <mergeCell ref="I153:K153"/>
    <mergeCell ref="C154:E154"/>
    <mergeCell ref="F154:H154"/>
    <mergeCell ref="I154:K154"/>
    <mergeCell ref="C155:E155"/>
    <mergeCell ref="F158:H158"/>
    <mergeCell ref="I158:K158"/>
    <mergeCell ref="C156:E156"/>
    <mergeCell ref="F156:H156"/>
    <mergeCell ref="I156:K156"/>
    <mergeCell ref="C157:E157"/>
    <mergeCell ref="F157:H157"/>
    <mergeCell ref="I157:K157"/>
    <mergeCell ref="C158:E158"/>
    <mergeCell ref="F161:H161"/>
    <mergeCell ref="I161:K161"/>
    <mergeCell ref="C159:E159"/>
    <mergeCell ref="F159:H159"/>
    <mergeCell ref="I159:K159"/>
    <mergeCell ref="C160:E160"/>
    <mergeCell ref="F160:H160"/>
    <mergeCell ref="I160:K160"/>
    <mergeCell ref="C161:E161"/>
    <mergeCell ref="F164:H164"/>
    <mergeCell ref="I164:K164"/>
    <mergeCell ref="C162:E162"/>
    <mergeCell ref="F162:H162"/>
    <mergeCell ref="I162:K162"/>
    <mergeCell ref="C163:E163"/>
    <mergeCell ref="F163:H163"/>
    <mergeCell ref="I163:K163"/>
    <mergeCell ref="C164:E164"/>
    <mergeCell ref="F167:H167"/>
    <mergeCell ref="I167:K167"/>
    <mergeCell ref="C165:E165"/>
    <mergeCell ref="F165:H165"/>
    <mergeCell ref="I165:K165"/>
    <mergeCell ref="C166:E166"/>
    <mergeCell ref="F166:H166"/>
    <mergeCell ref="I166:K166"/>
    <mergeCell ref="C167:E167"/>
    <mergeCell ref="F170:H170"/>
    <mergeCell ref="I170:K170"/>
    <mergeCell ref="C168:E168"/>
    <mergeCell ref="F168:H168"/>
    <mergeCell ref="I168:K168"/>
    <mergeCell ref="C169:E169"/>
    <mergeCell ref="F169:H169"/>
    <mergeCell ref="I169:K169"/>
    <mergeCell ref="C170:E170"/>
    <mergeCell ref="F173:H173"/>
    <mergeCell ref="I173:K173"/>
    <mergeCell ref="C171:E171"/>
    <mergeCell ref="F171:H171"/>
    <mergeCell ref="I171:K171"/>
    <mergeCell ref="C172:E172"/>
    <mergeCell ref="F172:H172"/>
    <mergeCell ref="I172:K172"/>
    <mergeCell ref="C173:E173"/>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37.25"/>
    <col customWidth="1" min="12" max="12" width="13.25"/>
  </cols>
  <sheetData>
    <row r="1">
      <c r="A1" s="433" t="s">
        <v>651</v>
      </c>
      <c r="B1" s="353"/>
      <c r="C1" s="256"/>
      <c r="D1" s="256"/>
      <c r="E1" s="256"/>
      <c r="F1" s="256"/>
      <c r="G1" s="4"/>
      <c r="H1" s="4"/>
      <c r="I1" s="4"/>
      <c r="J1" s="4"/>
      <c r="K1" s="4"/>
      <c r="L1" s="4"/>
      <c r="M1" s="4"/>
      <c r="N1" s="4"/>
      <c r="O1" s="4"/>
      <c r="P1" s="4"/>
    </row>
    <row r="2">
      <c r="A2" s="354"/>
      <c r="B2" s="355" t="s">
        <v>689</v>
      </c>
      <c r="C2" s="356">
        <v>44614.0</v>
      </c>
      <c r="D2" s="331"/>
      <c r="E2" s="355" t="s">
        <v>690</v>
      </c>
      <c r="F2" s="357" t="s">
        <v>691</v>
      </c>
      <c r="G2" s="4"/>
      <c r="H2" s="325"/>
      <c r="I2" s="358" t="s">
        <v>690</v>
      </c>
      <c r="J2" s="357" t="s">
        <v>692</v>
      </c>
      <c r="K2" s="234" t="s">
        <v>693</v>
      </c>
      <c r="L2" s="4"/>
      <c r="M2" s="4"/>
      <c r="N2" s="4"/>
      <c r="O2" s="4"/>
      <c r="P2" s="4"/>
    </row>
    <row r="3">
      <c r="A3" s="354"/>
      <c r="B3" s="355" t="s">
        <v>694</v>
      </c>
      <c r="C3" s="356">
        <v>44625.0</v>
      </c>
      <c r="D3" s="331"/>
      <c r="E3" s="331">
        <v>0.0</v>
      </c>
      <c r="F3" s="359">
        <f>C7</f>
        <v>146.75</v>
      </c>
      <c r="G3" s="4"/>
      <c r="H3" s="240"/>
      <c r="I3" s="239">
        <v>0.0</v>
      </c>
      <c r="J3" s="359">
        <f>C7</f>
        <v>146.75</v>
      </c>
      <c r="K3" s="360">
        <f>F3</f>
        <v>146.75</v>
      </c>
      <c r="L3" s="4"/>
      <c r="M3" s="4"/>
      <c r="N3" s="4"/>
      <c r="O3" s="4"/>
      <c r="P3" s="4"/>
    </row>
    <row r="4">
      <c r="A4" s="354"/>
      <c r="B4" s="355" t="s">
        <v>695</v>
      </c>
      <c r="C4" s="336">
        <f>C3-C2+1</f>
        <v>12</v>
      </c>
      <c r="D4" s="331"/>
      <c r="E4" s="331">
        <v>1.0</v>
      </c>
      <c r="F4" s="359">
        <f>F3-E92</f>
        <v>140</v>
      </c>
      <c r="G4" s="4"/>
      <c r="H4" s="240"/>
      <c r="I4" s="239">
        <v>1.0</v>
      </c>
      <c r="J4" s="360">
        <f>J3-C8</f>
        <v>134.5208333</v>
      </c>
      <c r="K4" s="360">
        <f>K3-E92</f>
        <v>140</v>
      </c>
      <c r="L4" s="4"/>
      <c r="M4" s="4"/>
      <c r="N4" s="4"/>
      <c r="O4" s="4"/>
      <c r="P4" s="4"/>
    </row>
    <row r="5">
      <c r="A5" s="354"/>
      <c r="B5" s="355" t="s">
        <v>696</v>
      </c>
      <c r="C5" s="336">
        <v>8.0</v>
      </c>
      <c r="D5" s="331"/>
      <c r="E5" s="331">
        <v>2.0</v>
      </c>
      <c r="F5" s="359">
        <f>F4-F92</f>
        <v>131</v>
      </c>
      <c r="G5" s="4"/>
      <c r="H5" s="240"/>
      <c r="I5" s="239">
        <v>2.0</v>
      </c>
      <c r="J5" s="360">
        <f>J4-C8</f>
        <v>122.2916667</v>
      </c>
      <c r="K5" s="360">
        <f>K4-F92</f>
        <v>131</v>
      </c>
      <c r="L5" s="4"/>
      <c r="M5" s="4"/>
      <c r="N5" s="4"/>
      <c r="O5" s="4"/>
      <c r="P5" s="4"/>
    </row>
    <row r="6">
      <c r="A6" s="354"/>
      <c r="B6" s="355" t="s">
        <v>697</v>
      </c>
      <c r="C6" s="336">
        <v>205.0</v>
      </c>
      <c r="D6" s="331"/>
      <c r="E6" s="331">
        <v>3.0</v>
      </c>
      <c r="F6" s="360">
        <f>F5-G92</f>
        <v>127.75</v>
      </c>
      <c r="G6" s="4"/>
      <c r="H6" s="240"/>
      <c r="I6" s="239">
        <v>3.0</v>
      </c>
      <c r="J6" s="360">
        <f>J5-C8</f>
        <v>110.0625</v>
      </c>
      <c r="K6" s="360">
        <f>K5-G92</f>
        <v>127.75</v>
      </c>
      <c r="L6" s="4"/>
      <c r="M6" s="4"/>
      <c r="N6" s="4"/>
      <c r="O6" s="4"/>
      <c r="P6" s="4"/>
    </row>
    <row r="7">
      <c r="A7" s="354"/>
      <c r="B7" s="355" t="s">
        <v>698</v>
      </c>
      <c r="C7" s="336">
        <v>146.75</v>
      </c>
      <c r="D7" s="331"/>
      <c r="E7" s="331">
        <v>4.0</v>
      </c>
      <c r="F7" s="360">
        <f>F6-H92</f>
        <v>120</v>
      </c>
      <c r="G7" s="4"/>
      <c r="H7" s="240"/>
      <c r="I7" s="239">
        <v>4.0</v>
      </c>
      <c r="J7" s="360">
        <f>J6-C8</f>
        <v>97.83333333</v>
      </c>
      <c r="K7" s="360">
        <f>K6-H92</f>
        <v>120</v>
      </c>
      <c r="L7" s="4"/>
      <c r="M7" s="4"/>
      <c r="N7" s="4"/>
      <c r="O7" s="4"/>
      <c r="P7" s="4"/>
    </row>
    <row r="8">
      <c r="A8" s="354"/>
      <c r="B8" s="355" t="s">
        <v>699</v>
      </c>
      <c r="C8" s="331">
        <f>C7/C4</f>
        <v>12.22916667</v>
      </c>
      <c r="D8" s="331"/>
      <c r="E8" s="331">
        <v>5.0</v>
      </c>
      <c r="F8" s="360">
        <f>F7-I92</f>
        <v>111.25</v>
      </c>
      <c r="G8" s="4"/>
      <c r="H8" s="240"/>
      <c r="I8" s="239">
        <v>5.0</v>
      </c>
      <c r="J8" s="360">
        <f>J7-C8</f>
        <v>85.60416667</v>
      </c>
      <c r="K8" s="360">
        <f>K7-I92</f>
        <v>111.25</v>
      </c>
      <c r="L8" s="4"/>
      <c r="M8" s="4"/>
      <c r="N8" s="4"/>
      <c r="O8" s="4"/>
      <c r="P8" s="4"/>
    </row>
    <row r="9">
      <c r="A9" s="354"/>
      <c r="B9" s="239"/>
      <c r="C9" s="239"/>
      <c r="D9" s="239"/>
      <c r="E9" s="239">
        <v>6.0</v>
      </c>
      <c r="F9" s="360">
        <f>F8-J92</f>
        <v>99.75</v>
      </c>
      <c r="G9" s="4"/>
      <c r="H9" s="240"/>
      <c r="I9" s="239">
        <v>6.0</v>
      </c>
      <c r="J9" s="360">
        <f>J8-C8</f>
        <v>73.375</v>
      </c>
      <c r="K9" s="360">
        <f>K8-J92</f>
        <v>99.75</v>
      </c>
      <c r="L9" s="4"/>
      <c r="M9" s="4"/>
      <c r="N9" s="4"/>
      <c r="O9" s="4"/>
      <c r="P9" s="4"/>
    </row>
    <row r="10">
      <c r="A10" s="4"/>
      <c r="B10" s="238"/>
      <c r="C10" s="238"/>
      <c r="D10" s="238"/>
      <c r="E10" s="235">
        <v>7.0</v>
      </c>
      <c r="F10" s="361">
        <f>F9-K92</f>
        <v>95.25</v>
      </c>
      <c r="G10" s="4"/>
      <c r="H10" s="4"/>
      <c r="I10" s="235">
        <v>7.0</v>
      </c>
      <c r="J10" s="361">
        <f>J9-C8</f>
        <v>61.14583333</v>
      </c>
      <c r="K10" s="361">
        <f>K9-K92</f>
        <v>95.25</v>
      </c>
      <c r="L10" s="4"/>
      <c r="M10" s="4"/>
      <c r="N10" s="4"/>
      <c r="O10" s="4"/>
      <c r="P10" s="4"/>
    </row>
    <row r="11">
      <c r="A11" s="4"/>
      <c r="B11" s="238"/>
      <c r="C11" s="238"/>
      <c r="D11" s="238"/>
      <c r="E11" s="235">
        <v>8.0</v>
      </c>
      <c r="F11" s="361">
        <f>F10-L92</f>
        <v>84.75</v>
      </c>
      <c r="G11" s="4"/>
      <c r="H11" s="4"/>
      <c r="I11" s="235">
        <v>8.0</v>
      </c>
      <c r="J11" s="361">
        <f>J10-C8</f>
        <v>48.91666667</v>
      </c>
      <c r="K11" s="361">
        <f>K10-L92</f>
        <v>84.75</v>
      </c>
      <c r="L11" s="4"/>
      <c r="M11" s="4"/>
      <c r="N11" s="4"/>
      <c r="O11" s="4"/>
      <c r="P11" s="4"/>
    </row>
    <row r="12">
      <c r="A12" s="4"/>
      <c r="B12" s="238"/>
      <c r="C12" s="388"/>
      <c r="D12" s="388"/>
      <c r="E12" s="235">
        <v>9.0</v>
      </c>
      <c r="F12" s="361">
        <f>F11-M92</f>
        <v>71.25</v>
      </c>
      <c r="G12" s="4"/>
      <c r="H12" s="4"/>
      <c r="I12" s="235">
        <v>9.0</v>
      </c>
      <c r="J12" s="361">
        <f>J11-C8</f>
        <v>36.6875</v>
      </c>
      <c r="K12" s="361">
        <f>K11-M92</f>
        <v>71.25</v>
      </c>
      <c r="L12" s="4"/>
      <c r="M12" s="4"/>
      <c r="N12" s="4"/>
      <c r="O12" s="4"/>
      <c r="P12" s="4"/>
    </row>
    <row r="13">
      <c r="A13" s="4"/>
      <c r="B13" s="238"/>
      <c r="C13" s="388"/>
      <c r="D13" s="388"/>
      <c r="E13" s="235">
        <v>10.0</v>
      </c>
      <c r="F13" s="361">
        <f>F12-N92</f>
        <v>59</v>
      </c>
      <c r="G13" s="4"/>
      <c r="H13" s="4"/>
      <c r="I13" s="235">
        <v>10.0</v>
      </c>
      <c r="J13" s="361">
        <f>J12-C8</f>
        <v>24.45833333</v>
      </c>
      <c r="K13" s="361">
        <f>K12-N92</f>
        <v>59</v>
      </c>
      <c r="L13" s="4"/>
      <c r="M13" s="4"/>
      <c r="N13" s="4"/>
      <c r="O13" s="4"/>
      <c r="P13" s="4"/>
    </row>
    <row r="14">
      <c r="A14" s="4"/>
      <c r="B14" s="238"/>
      <c r="C14" s="388"/>
      <c r="D14" s="388"/>
      <c r="E14" s="235">
        <v>11.0</v>
      </c>
      <c r="F14" s="361">
        <f>F13-O92</f>
        <v>47</v>
      </c>
      <c r="G14" s="4"/>
      <c r="H14" s="4"/>
      <c r="I14" s="235">
        <v>11.0</v>
      </c>
      <c r="J14" s="361">
        <f>J13-C8</f>
        <v>12.22916667</v>
      </c>
      <c r="K14" s="361">
        <f>K13-O92</f>
        <v>47</v>
      </c>
      <c r="L14" s="4"/>
      <c r="M14" s="4"/>
      <c r="N14" s="4"/>
      <c r="O14" s="4"/>
      <c r="P14" s="4"/>
    </row>
    <row r="15">
      <c r="A15" s="4"/>
      <c r="B15" s="238"/>
      <c r="C15" s="388"/>
      <c r="D15" s="388"/>
      <c r="E15" s="235">
        <v>12.0</v>
      </c>
      <c r="F15" s="361">
        <f>F14-P92</f>
        <v>29.5</v>
      </c>
      <c r="G15" s="4"/>
      <c r="H15" s="4"/>
      <c r="I15" s="235">
        <v>12.0</v>
      </c>
      <c r="J15" s="361">
        <f>J14-C8</f>
        <v>0</v>
      </c>
      <c r="K15" s="361">
        <f>K14-P92</f>
        <v>29.5</v>
      </c>
      <c r="L15" s="4"/>
      <c r="M15" s="4"/>
      <c r="N15" s="4"/>
      <c r="O15" s="4"/>
      <c r="P15" s="4"/>
    </row>
    <row r="16">
      <c r="A16" s="4"/>
      <c r="B16" s="4"/>
      <c r="E16" s="3"/>
      <c r="G16" s="4"/>
      <c r="H16" s="4"/>
      <c r="I16" s="3"/>
      <c r="J16" s="4"/>
      <c r="K16" s="4"/>
      <c r="L16" s="4"/>
      <c r="M16" s="4"/>
      <c r="N16" s="4"/>
      <c r="O16" s="4"/>
      <c r="P16" s="4"/>
    </row>
    <row r="17">
      <c r="A17" s="4"/>
      <c r="B17" s="4"/>
      <c r="C17" s="4"/>
      <c r="D17" s="4"/>
      <c r="E17" s="3"/>
      <c r="F17" s="4"/>
      <c r="G17" s="4"/>
      <c r="H17" s="4"/>
      <c r="I17" s="3"/>
      <c r="J17" s="4"/>
      <c r="K17" s="4"/>
      <c r="L17" s="4"/>
      <c r="M17" s="4"/>
      <c r="N17" s="4"/>
      <c r="O17" s="4"/>
      <c r="P17" s="4"/>
    </row>
    <row r="18">
      <c r="A18" s="4"/>
      <c r="B18" s="4"/>
      <c r="C18" s="4"/>
      <c r="D18" s="4"/>
      <c r="E18" s="4"/>
      <c r="F18" s="4"/>
      <c r="G18" s="4"/>
      <c r="H18" s="4"/>
      <c r="I18" s="4"/>
      <c r="J18" s="4"/>
      <c r="K18" s="4"/>
      <c r="L18" s="4"/>
      <c r="M18" s="4"/>
      <c r="N18" s="4"/>
      <c r="O18" s="4"/>
      <c r="P18" s="4"/>
    </row>
    <row r="19">
      <c r="A19" s="4"/>
      <c r="B19" s="4"/>
      <c r="C19" s="4"/>
      <c r="D19" s="3"/>
      <c r="E19" s="353" t="s">
        <v>700</v>
      </c>
      <c r="F19" s="353" t="s">
        <v>701</v>
      </c>
      <c r="G19" s="353" t="s">
        <v>702</v>
      </c>
      <c r="H19" s="353" t="s">
        <v>703</v>
      </c>
      <c r="I19" s="353" t="s">
        <v>704</v>
      </c>
      <c r="J19" s="254" t="s">
        <v>704</v>
      </c>
      <c r="K19" s="353" t="s">
        <v>705</v>
      </c>
      <c r="L19" s="353" t="s">
        <v>700</v>
      </c>
      <c r="M19" s="299" t="s">
        <v>701</v>
      </c>
      <c r="N19" s="299" t="s">
        <v>702</v>
      </c>
      <c r="O19" s="3" t="s">
        <v>703</v>
      </c>
      <c r="P19" s="3" t="s">
        <v>704</v>
      </c>
    </row>
    <row r="20">
      <c r="A20" s="508" t="s">
        <v>706</v>
      </c>
      <c r="B20" s="508" t="s">
        <v>707</v>
      </c>
      <c r="C20" s="509" t="s">
        <v>708</v>
      </c>
      <c r="D20" s="365"/>
      <c r="E20" s="365"/>
      <c r="F20" s="365"/>
      <c r="G20" s="365"/>
      <c r="H20" s="365"/>
      <c r="I20" s="365"/>
      <c r="J20" s="365"/>
      <c r="K20" s="365"/>
      <c r="L20" s="365"/>
      <c r="M20" s="365"/>
      <c r="N20" s="365"/>
      <c r="O20" s="365"/>
      <c r="P20" s="366"/>
      <c r="Q20" s="367"/>
    </row>
    <row r="21">
      <c r="A21" s="510"/>
      <c r="B21" s="510"/>
      <c r="C21" s="511"/>
      <c r="D21" s="508">
        <v>0.0</v>
      </c>
      <c r="E21" s="508">
        <v>1.0</v>
      </c>
      <c r="F21" s="508">
        <v>2.0</v>
      </c>
      <c r="G21" s="508">
        <v>3.0</v>
      </c>
      <c r="H21" s="508">
        <v>4.0</v>
      </c>
      <c r="I21" s="508">
        <v>5.0</v>
      </c>
      <c r="J21" s="508">
        <v>6.0</v>
      </c>
      <c r="K21" s="508">
        <v>7.0</v>
      </c>
      <c r="L21" s="508">
        <v>8.0</v>
      </c>
      <c r="M21" s="508">
        <v>9.0</v>
      </c>
      <c r="N21" s="508">
        <v>10.0</v>
      </c>
      <c r="O21" s="508">
        <v>11.0</v>
      </c>
      <c r="P21" s="508">
        <v>12.0</v>
      </c>
      <c r="Q21" s="367"/>
    </row>
    <row r="22">
      <c r="A22" s="233" t="s">
        <v>68</v>
      </c>
      <c r="B22" s="237"/>
      <c r="C22" s="235"/>
      <c r="D22" s="235"/>
      <c r="E22" s="238"/>
      <c r="F22" s="238"/>
      <c r="G22" s="238"/>
      <c r="H22" s="238"/>
      <c r="I22" s="238"/>
      <c r="J22" s="238"/>
      <c r="K22" s="238"/>
      <c r="L22" s="237"/>
      <c r="M22" s="398"/>
      <c r="N22" s="247"/>
      <c r="O22" s="238"/>
      <c r="P22" s="238"/>
      <c r="Q22" s="9"/>
    </row>
    <row r="23">
      <c r="A23" s="236"/>
      <c r="B23" s="401" t="s">
        <v>340</v>
      </c>
      <c r="C23" s="237">
        <v>2.0</v>
      </c>
      <c r="D23" s="235">
        <v>0.0</v>
      </c>
      <c r="E23" s="235">
        <v>1.0</v>
      </c>
      <c r="F23" s="235">
        <v>1.0</v>
      </c>
      <c r="G23" s="235">
        <v>0.0</v>
      </c>
      <c r="H23" s="235">
        <v>1.0</v>
      </c>
      <c r="I23" s="235">
        <v>1.0</v>
      </c>
      <c r="J23" s="235">
        <v>0.0</v>
      </c>
      <c r="K23" s="235">
        <v>0.0</v>
      </c>
      <c r="L23" s="235">
        <v>0.0</v>
      </c>
      <c r="M23" s="237">
        <v>0.0</v>
      </c>
      <c r="N23" s="237">
        <v>0.0</v>
      </c>
      <c r="O23" s="237">
        <v>0.0</v>
      </c>
      <c r="P23" s="237">
        <v>0.0</v>
      </c>
      <c r="Q23" s="9"/>
    </row>
    <row r="24">
      <c r="A24" s="236"/>
      <c r="B24" s="401" t="s">
        <v>407</v>
      </c>
      <c r="C24" s="237">
        <v>4.0</v>
      </c>
      <c r="D24" s="235">
        <v>0.0</v>
      </c>
      <c r="E24" s="235">
        <v>0.0</v>
      </c>
      <c r="F24" s="235">
        <v>0.0</v>
      </c>
      <c r="G24" s="235">
        <v>0.0</v>
      </c>
      <c r="H24" s="235">
        <v>0.0</v>
      </c>
      <c r="I24" s="235">
        <v>0.0</v>
      </c>
      <c r="J24" s="235">
        <v>0.0</v>
      </c>
      <c r="K24" s="235">
        <v>0.0</v>
      </c>
      <c r="L24" s="235">
        <v>0.0</v>
      </c>
      <c r="M24" s="237">
        <v>0.0</v>
      </c>
      <c r="N24" s="237">
        <v>0.0</v>
      </c>
      <c r="O24" s="237">
        <v>0.0</v>
      </c>
      <c r="P24" s="237">
        <v>0.0</v>
      </c>
      <c r="Q24" s="9"/>
    </row>
    <row r="25">
      <c r="A25" s="236"/>
      <c r="B25" s="512" t="s">
        <v>347</v>
      </c>
      <c r="C25" s="237">
        <v>1.5</v>
      </c>
      <c r="D25" s="235">
        <v>0.0</v>
      </c>
      <c r="E25" s="235">
        <v>0.0</v>
      </c>
      <c r="F25" s="235">
        <v>0.0</v>
      </c>
      <c r="G25" s="235">
        <v>0.0</v>
      </c>
      <c r="H25" s="235">
        <v>0.0</v>
      </c>
      <c r="I25" s="235">
        <v>0.0</v>
      </c>
      <c r="J25" s="235">
        <v>0.0</v>
      </c>
      <c r="K25" s="235">
        <v>0.0</v>
      </c>
      <c r="L25" s="237">
        <v>2.0</v>
      </c>
      <c r="M25" s="237">
        <v>2.0</v>
      </c>
      <c r="N25" s="237">
        <v>2.0</v>
      </c>
      <c r="O25" s="235">
        <v>0.0</v>
      </c>
      <c r="P25" s="235">
        <v>0.0</v>
      </c>
      <c r="Q25" s="9"/>
    </row>
    <row r="26">
      <c r="A26" s="236"/>
      <c r="B26" s="512" t="s">
        <v>415</v>
      </c>
      <c r="C26" s="237">
        <v>2.0</v>
      </c>
      <c r="D26" s="235">
        <v>0.0</v>
      </c>
      <c r="E26" s="235">
        <v>0.0</v>
      </c>
      <c r="F26" s="235">
        <v>0.0</v>
      </c>
      <c r="G26" s="235">
        <v>0.0</v>
      </c>
      <c r="H26" s="235">
        <v>0.0</v>
      </c>
      <c r="I26" s="235">
        <v>0.0</v>
      </c>
      <c r="J26" s="235">
        <v>0.0</v>
      </c>
      <c r="K26" s="235">
        <v>0.0</v>
      </c>
      <c r="L26" s="237">
        <v>0.0</v>
      </c>
      <c r="M26" s="237">
        <v>0.0</v>
      </c>
      <c r="N26" s="237">
        <v>0.0</v>
      </c>
      <c r="O26" s="235">
        <v>2.0</v>
      </c>
      <c r="P26" s="235">
        <v>2.0</v>
      </c>
      <c r="Q26" s="9"/>
    </row>
    <row r="27">
      <c r="A27" s="236"/>
      <c r="B27" s="513" t="s">
        <v>439</v>
      </c>
      <c r="C27" s="237">
        <v>2.0</v>
      </c>
      <c r="D27" s="235">
        <v>0.0</v>
      </c>
      <c r="E27" s="235">
        <v>0.0</v>
      </c>
      <c r="F27" s="235">
        <v>0.0</v>
      </c>
      <c r="G27" s="235">
        <v>0.0</v>
      </c>
      <c r="H27" s="235">
        <v>0.0</v>
      </c>
      <c r="I27" s="235">
        <v>2.0</v>
      </c>
      <c r="J27" s="235">
        <v>0.0</v>
      </c>
      <c r="K27" s="235">
        <v>0.0</v>
      </c>
      <c r="L27" s="235">
        <v>0.0</v>
      </c>
      <c r="M27" s="235">
        <v>0.0</v>
      </c>
      <c r="N27" s="235">
        <v>0.0</v>
      </c>
      <c r="O27" s="235">
        <v>0.0</v>
      </c>
      <c r="P27" s="235">
        <v>0.0</v>
      </c>
      <c r="Q27" s="9"/>
    </row>
    <row r="28">
      <c r="A28" s="237"/>
      <c r="B28" s="514" t="s">
        <v>404</v>
      </c>
      <c r="C28" s="237">
        <v>2.0</v>
      </c>
      <c r="D28" s="237">
        <v>0.0</v>
      </c>
      <c r="E28" s="235">
        <v>0.0</v>
      </c>
      <c r="F28" s="235">
        <v>0.0</v>
      </c>
      <c r="G28" s="235">
        <v>0.0</v>
      </c>
      <c r="H28" s="235">
        <v>0.0</v>
      </c>
      <c r="I28" s="237">
        <v>1.0</v>
      </c>
      <c r="J28" s="237">
        <v>1.0</v>
      </c>
      <c r="K28" s="235">
        <v>0.0</v>
      </c>
      <c r="L28" s="235">
        <v>0.0</v>
      </c>
      <c r="M28" s="235">
        <v>0.0</v>
      </c>
      <c r="N28" s="235">
        <v>0.0</v>
      </c>
      <c r="O28" s="235">
        <v>0.0</v>
      </c>
      <c r="P28" s="235">
        <v>0.0</v>
      </c>
      <c r="Q28" s="9"/>
    </row>
    <row r="29">
      <c r="A29" s="237"/>
      <c r="B29" s="408" t="s">
        <v>405</v>
      </c>
      <c r="C29" s="306">
        <v>3.0</v>
      </c>
      <c r="D29" s="237">
        <v>0.0</v>
      </c>
      <c r="E29" s="235">
        <v>0.0</v>
      </c>
      <c r="F29" s="235">
        <v>0.0</v>
      </c>
      <c r="G29" s="235">
        <v>0.0</v>
      </c>
      <c r="H29" s="235">
        <v>0.0</v>
      </c>
      <c r="I29" s="237">
        <v>1.0</v>
      </c>
      <c r="J29" s="237">
        <v>1.0</v>
      </c>
      <c r="K29" s="237">
        <v>1.0</v>
      </c>
      <c r="L29" s="235">
        <v>0.0</v>
      </c>
      <c r="M29" s="235">
        <v>0.0</v>
      </c>
      <c r="N29" s="235">
        <v>0.0</v>
      </c>
      <c r="O29" s="235">
        <v>0.0</v>
      </c>
      <c r="P29" s="235">
        <v>0.0</v>
      </c>
      <c r="Q29" s="9"/>
    </row>
    <row r="30">
      <c r="A30" s="237"/>
      <c r="B30" s="514" t="s">
        <v>406</v>
      </c>
      <c r="C30" s="237">
        <v>2.0</v>
      </c>
      <c r="D30" s="237">
        <v>0.0</v>
      </c>
      <c r="E30" s="235">
        <v>0.0</v>
      </c>
      <c r="F30" s="235">
        <v>0.0</v>
      </c>
      <c r="G30" s="235">
        <v>0.0</v>
      </c>
      <c r="H30" s="235">
        <v>0.0</v>
      </c>
      <c r="I30" s="237">
        <v>1.0</v>
      </c>
      <c r="J30" s="237">
        <v>1.0</v>
      </c>
      <c r="K30" s="235">
        <v>0.0</v>
      </c>
      <c r="L30" s="235">
        <v>0.0</v>
      </c>
      <c r="M30" s="235">
        <v>0.0</v>
      </c>
      <c r="N30" s="235">
        <v>0.0</v>
      </c>
      <c r="O30" s="235">
        <v>0.0</v>
      </c>
      <c r="P30" s="235">
        <v>0.0</v>
      </c>
      <c r="Q30" s="9"/>
    </row>
    <row r="31">
      <c r="A31" s="511" t="s">
        <v>709</v>
      </c>
      <c r="B31" s="237"/>
      <c r="C31" s="247"/>
      <c r="D31" s="511">
        <v>0.0</v>
      </c>
      <c r="E31" s="511">
        <v>1.5</v>
      </c>
      <c r="F31" s="511">
        <v>1.5</v>
      </c>
      <c r="G31" s="511">
        <v>0.0</v>
      </c>
      <c r="H31" s="511">
        <v>0.5</v>
      </c>
      <c r="I31" s="511">
        <v>2.0</v>
      </c>
      <c r="J31" s="511">
        <v>3.0</v>
      </c>
      <c r="K31" s="511">
        <v>2.0</v>
      </c>
      <c r="L31" s="511">
        <v>1.0</v>
      </c>
      <c r="M31" s="511">
        <v>2.0</v>
      </c>
      <c r="N31" s="511">
        <v>1.0</v>
      </c>
      <c r="O31" s="511">
        <v>1.0</v>
      </c>
      <c r="P31" s="511">
        <v>1.0</v>
      </c>
      <c r="Q31" s="9"/>
    </row>
    <row r="32">
      <c r="A32" s="233" t="s">
        <v>85</v>
      </c>
      <c r="B32" s="237"/>
      <c r="C32" s="237"/>
      <c r="D32" s="235"/>
      <c r="E32" s="238"/>
      <c r="F32" s="238"/>
      <c r="G32" s="238"/>
      <c r="H32" s="238"/>
      <c r="I32" s="238"/>
      <c r="J32" s="238"/>
      <c r="K32" s="238"/>
      <c r="L32" s="237"/>
      <c r="M32" s="398"/>
      <c r="N32" s="247"/>
      <c r="O32" s="238"/>
      <c r="P32" s="238"/>
      <c r="Q32" s="9"/>
    </row>
    <row r="33">
      <c r="A33" s="236"/>
      <c r="B33" s="512" t="s">
        <v>409</v>
      </c>
      <c r="C33" s="237">
        <v>2.0</v>
      </c>
      <c r="D33" s="235">
        <v>0.0</v>
      </c>
      <c r="E33" s="235">
        <v>0.0</v>
      </c>
      <c r="F33" s="321">
        <v>0.0</v>
      </c>
      <c r="G33" s="321">
        <v>0.0</v>
      </c>
      <c r="H33" s="243">
        <v>1.0</v>
      </c>
      <c r="I33" s="321">
        <v>0.0</v>
      </c>
      <c r="J33" s="321">
        <v>0.0</v>
      </c>
      <c r="K33" s="235">
        <v>0.0</v>
      </c>
      <c r="L33" s="235">
        <v>0.5</v>
      </c>
      <c r="M33" s="235">
        <v>0.5</v>
      </c>
      <c r="N33" s="235">
        <v>0.5</v>
      </c>
      <c r="O33" s="235">
        <v>0.5</v>
      </c>
      <c r="P33" s="235">
        <v>0.5</v>
      </c>
      <c r="Q33" s="9"/>
    </row>
    <row r="34">
      <c r="A34" s="236"/>
      <c r="B34" s="512" t="s">
        <v>349</v>
      </c>
      <c r="C34" s="237">
        <v>2.0</v>
      </c>
      <c r="D34" s="235">
        <v>0.0</v>
      </c>
      <c r="E34" s="235">
        <v>0.0</v>
      </c>
      <c r="F34" s="337">
        <v>1.0</v>
      </c>
      <c r="G34" s="337">
        <v>1.0</v>
      </c>
      <c r="H34" s="337">
        <v>1.0</v>
      </c>
      <c r="I34" s="373">
        <v>0.0</v>
      </c>
      <c r="J34" s="373">
        <v>0.0</v>
      </c>
      <c r="K34" s="235">
        <v>1.0</v>
      </c>
      <c r="L34" s="235">
        <v>1.0</v>
      </c>
      <c r="M34" s="235">
        <v>0.5</v>
      </c>
      <c r="N34" s="235">
        <v>0.5</v>
      </c>
      <c r="O34" s="235">
        <v>0.0</v>
      </c>
      <c r="P34" s="235">
        <v>0.5</v>
      </c>
      <c r="Q34" s="9"/>
    </row>
    <row r="35">
      <c r="A35" s="236"/>
      <c r="B35" s="512" t="s">
        <v>413</v>
      </c>
      <c r="C35" s="237">
        <v>2.0</v>
      </c>
      <c r="D35" s="235">
        <v>0.0</v>
      </c>
      <c r="E35" s="235">
        <v>0.0</v>
      </c>
      <c r="F35" s="373">
        <v>0.0</v>
      </c>
      <c r="G35" s="373">
        <v>0.0</v>
      </c>
      <c r="H35" s="373">
        <v>0.0</v>
      </c>
      <c r="I35" s="373">
        <v>0.0</v>
      </c>
      <c r="J35" s="373">
        <v>0.0</v>
      </c>
      <c r="K35" s="235">
        <v>0.0</v>
      </c>
      <c r="L35" s="235">
        <v>0.5</v>
      </c>
      <c r="M35" s="235">
        <v>0.0</v>
      </c>
      <c r="N35" s="235">
        <v>0.5</v>
      </c>
      <c r="O35" s="235">
        <v>0.0</v>
      </c>
      <c r="P35" s="235">
        <v>0.5</v>
      </c>
      <c r="Q35" s="9"/>
    </row>
    <row r="36">
      <c r="A36" s="233"/>
      <c r="B36" s="401" t="s">
        <v>410</v>
      </c>
      <c r="C36" s="237">
        <v>4.0</v>
      </c>
      <c r="D36" s="237">
        <v>0.0</v>
      </c>
      <c r="E36" s="237">
        <v>0.0</v>
      </c>
      <c r="F36" s="282">
        <v>0.0</v>
      </c>
      <c r="G36" s="282">
        <v>0.0</v>
      </c>
      <c r="H36" s="282">
        <v>0.0</v>
      </c>
      <c r="I36" s="286">
        <v>1.0</v>
      </c>
      <c r="J36" s="286">
        <v>1.0</v>
      </c>
      <c r="K36" s="237">
        <v>0.0</v>
      </c>
      <c r="L36" s="237">
        <v>0.0</v>
      </c>
      <c r="M36" s="237">
        <v>0.0</v>
      </c>
      <c r="N36" s="237">
        <v>0.5</v>
      </c>
      <c r="O36" s="237">
        <v>0.5</v>
      </c>
      <c r="P36" s="235">
        <v>0.5</v>
      </c>
      <c r="Q36" s="9"/>
    </row>
    <row r="37">
      <c r="A37" s="233"/>
      <c r="B37" s="416" t="s">
        <v>351</v>
      </c>
      <c r="C37" s="237">
        <v>4.0</v>
      </c>
      <c r="D37" s="237">
        <v>0.0</v>
      </c>
      <c r="E37" s="237">
        <v>0.0</v>
      </c>
      <c r="F37" s="282">
        <v>0.0</v>
      </c>
      <c r="G37" s="282">
        <v>0.0</v>
      </c>
      <c r="H37" s="282">
        <v>0.0</v>
      </c>
      <c r="I37" s="286">
        <v>1.0</v>
      </c>
      <c r="J37" s="286">
        <v>1.0</v>
      </c>
      <c r="K37" s="237">
        <v>0.0</v>
      </c>
      <c r="L37" s="237">
        <v>0.0</v>
      </c>
      <c r="M37" s="237">
        <v>0.0</v>
      </c>
      <c r="N37" s="237">
        <v>0.5</v>
      </c>
      <c r="O37" s="237">
        <v>0.5</v>
      </c>
      <c r="P37" s="235">
        <v>0.5</v>
      </c>
      <c r="Q37" s="9"/>
    </row>
    <row r="38">
      <c r="A38" s="233"/>
      <c r="B38" s="401" t="s">
        <v>414</v>
      </c>
      <c r="C38" s="237">
        <v>4.0</v>
      </c>
      <c r="D38" s="237">
        <v>0.0</v>
      </c>
      <c r="E38" s="237">
        <v>0.0</v>
      </c>
      <c r="F38" s="282">
        <v>0.0</v>
      </c>
      <c r="G38" s="282">
        <v>0.0</v>
      </c>
      <c r="H38" s="282">
        <v>0.0</v>
      </c>
      <c r="I38" s="282">
        <v>0.0</v>
      </c>
      <c r="J38" s="282">
        <v>0.0</v>
      </c>
      <c r="K38" s="237">
        <v>0.0</v>
      </c>
      <c r="L38" s="237">
        <v>0.0</v>
      </c>
      <c r="M38" s="237">
        <v>0.0</v>
      </c>
      <c r="N38" s="237">
        <v>0.0</v>
      </c>
      <c r="O38" s="237">
        <v>0.5</v>
      </c>
      <c r="P38" s="235">
        <v>0.5</v>
      </c>
      <c r="Q38" s="9"/>
    </row>
    <row r="39">
      <c r="A39" s="511" t="s">
        <v>709</v>
      </c>
      <c r="B39" s="237"/>
      <c r="C39" s="247"/>
      <c r="D39" s="511">
        <v>0.0</v>
      </c>
      <c r="E39" s="511">
        <v>0.0</v>
      </c>
      <c r="F39" s="515">
        <v>2.0</v>
      </c>
      <c r="G39" s="516">
        <v>0.0</v>
      </c>
      <c r="H39" s="515">
        <v>1.5</v>
      </c>
      <c r="I39" s="515">
        <v>1.5</v>
      </c>
      <c r="J39" s="515">
        <v>1.5</v>
      </c>
      <c r="K39" s="511">
        <v>0.0</v>
      </c>
      <c r="L39" s="511">
        <v>2.0</v>
      </c>
      <c r="M39" s="511">
        <v>2.0</v>
      </c>
      <c r="N39" s="511">
        <v>2.0</v>
      </c>
      <c r="O39" s="511">
        <v>2.0</v>
      </c>
      <c r="P39" s="511">
        <v>2.0</v>
      </c>
      <c r="Q39" s="9"/>
    </row>
    <row r="40">
      <c r="A40" s="233" t="s">
        <v>97</v>
      </c>
      <c r="B40" s="237"/>
      <c r="C40" s="237"/>
      <c r="D40" s="235"/>
      <c r="E40" s="238"/>
      <c r="F40" s="238"/>
      <c r="G40" s="238"/>
      <c r="H40" s="238"/>
      <c r="I40" s="238"/>
      <c r="J40" s="238"/>
      <c r="K40" s="238"/>
      <c r="L40" s="237"/>
      <c r="M40" s="398"/>
      <c r="N40" s="247"/>
      <c r="O40" s="238"/>
      <c r="P40" s="238"/>
      <c r="Q40" s="9"/>
    </row>
    <row r="41">
      <c r="A41" s="236"/>
      <c r="B41" s="416" t="s">
        <v>445</v>
      </c>
      <c r="C41" s="237">
        <v>5.0</v>
      </c>
      <c r="D41" s="465">
        <v>0.0</v>
      </c>
      <c r="E41" s="465">
        <v>0.0</v>
      </c>
      <c r="F41" s="465">
        <v>0.0</v>
      </c>
      <c r="G41" s="465">
        <v>0.0</v>
      </c>
      <c r="H41" s="311">
        <v>0.0</v>
      </c>
      <c r="I41" s="237">
        <v>0.0</v>
      </c>
      <c r="J41" s="235">
        <v>0.0</v>
      </c>
      <c r="K41" s="235">
        <v>0.0</v>
      </c>
      <c r="L41" s="235">
        <v>0.0</v>
      </c>
      <c r="M41" s="235">
        <v>0.0</v>
      </c>
      <c r="N41" s="237">
        <v>1.5</v>
      </c>
      <c r="O41" s="237">
        <f>1.5+1+0.75</f>
        <v>3.25</v>
      </c>
      <c r="P41" s="235">
        <v>0.5</v>
      </c>
      <c r="Q41" s="9"/>
    </row>
    <row r="42">
      <c r="A42" s="233"/>
      <c r="B42" s="416" t="s">
        <v>446</v>
      </c>
      <c r="C42" s="237">
        <v>2.0</v>
      </c>
      <c r="D42" s="465">
        <v>0.0</v>
      </c>
      <c r="E42" s="465">
        <v>0.0</v>
      </c>
      <c r="F42" s="465">
        <v>0.0</v>
      </c>
      <c r="G42" s="465">
        <v>0.0</v>
      </c>
      <c r="H42" s="311">
        <v>0.0</v>
      </c>
      <c r="I42" s="237">
        <v>0.0</v>
      </c>
      <c r="J42" s="237">
        <v>0.0</v>
      </c>
      <c r="K42" s="237">
        <v>0.0</v>
      </c>
      <c r="L42" s="237">
        <f>0.5+0.5</f>
        <v>1</v>
      </c>
      <c r="M42" s="237">
        <v>2.0</v>
      </c>
      <c r="N42" s="237">
        <v>0.5</v>
      </c>
      <c r="O42" s="237">
        <v>0.0</v>
      </c>
      <c r="P42" s="235">
        <v>0.5</v>
      </c>
      <c r="Q42" s="9"/>
    </row>
    <row r="43">
      <c r="A43" s="233"/>
      <c r="B43" s="416" t="s">
        <v>447</v>
      </c>
      <c r="C43" s="237">
        <v>1.0</v>
      </c>
      <c r="D43" s="465">
        <v>0.0</v>
      </c>
      <c r="E43" s="465">
        <v>0.0</v>
      </c>
      <c r="F43" s="465">
        <v>0.0</v>
      </c>
      <c r="G43" s="465">
        <v>0.0</v>
      </c>
      <c r="H43" s="311">
        <v>0.0</v>
      </c>
      <c r="I43" s="237">
        <v>0.0</v>
      </c>
      <c r="J43" s="237">
        <v>1.0</v>
      </c>
      <c r="K43" s="237">
        <v>0.0</v>
      </c>
      <c r="L43" s="237">
        <v>1.0</v>
      </c>
      <c r="M43" s="237">
        <v>0.0</v>
      </c>
      <c r="N43" s="237">
        <v>0.0</v>
      </c>
      <c r="O43" s="237">
        <v>0.0</v>
      </c>
      <c r="P43" s="235">
        <v>0.25</v>
      </c>
      <c r="Q43" s="9"/>
    </row>
    <row r="44">
      <c r="A44" s="233"/>
      <c r="B44" s="416" t="s">
        <v>448</v>
      </c>
      <c r="C44" s="237">
        <v>4.0</v>
      </c>
      <c r="D44" s="465">
        <v>0.0</v>
      </c>
      <c r="E44" s="465">
        <v>0.0</v>
      </c>
      <c r="F44" s="465">
        <v>0.0</v>
      </c>
      <c r="G44" s="465">
        <v>0.0</v>
      </c>
      <c r="H44" s="311">
        <v>0.0</v>
      </c>
      <c r="I44" s="237">
        <v>0.0</v>
      </c>
      <c r="J44" s="237">
        <v>0.0</v>
      </c>
      <c r="K44" s="237">
        <v>0.0</v>
      </c>
      <c r="L44" s="237">
        <v>0.0</v>
      </c>
      <c r="M44" s="237">
        <v>0.0</v>
      </c>
      <c r="N44" s="237">
        <v>0.0</v>
      </c>
      <c r="O44" s="237">
        <v>0.0</v>
      </c>
      <c r="P44" s="235">
        <v>1.0</v>
      </c>
      <c r="Q44" s="9"/>
    </row>
    <row r="45">
      <c r="A45" s="233"/>
      <c r="B45" s="416" t="s">
        <v>449</v>
      </c>
      <c r="C45" s="237">
        <v>8.0</v>
      </c>
      <c r="D45" s="465">
        <v>0.0</v>
      </c>
      <c r="E45" s="465">
        <v>0.0</v>
      </c>
      <c r="F45" s="465">
        <v>0.0</v>
      </c>
      <c r="G45" s="465">
        <v>0.0</v>
      </c>
      <c r="H45" s="311">
        <v>0.0</v>
      </c>
      <c r="I45" s="237">
        <v>0.0</v>
      </c>
      <c r="J45" s="237">
        <v>0.0</v>
      </c>
      <c r="K45" s="237">
        <v>0.0</v>
      </c>
      <c r="L45" s="237">
        <v>0.0</v>
      </c>
      <c r="M45" s="237">
        <v>0.0</v>
      </c>
      <c r="N45" s="237">
        <v>0.0</v>
      </c>
      <c r="O45" s="237">
        <v>0.0</v>
      </c>
      <c r="P45" s="235">
        <v>1.0</v>
      </c>
      <c r="Q45" s="9"/>
    </row>
    <row r="46">
      <c r="A46" s="233"/>
      <c r="B46" s="401" t="s">
        <v>434</v>
      </c>
      <c r="C46" s="237">
        <v>2.0</v>
      </c>
      <c r="D46" s="465">
        <v>0.0</v>
      </c>
      <c r="E46" s="465">
        <v>0.0</v>
      </c>
      <c r="F46" s="465">
        <v>0.0</v>
      </c>
      <c r="G46" s="465">
        <v>0.0</v>
      </c>
      <c r="H46" s="311">
        <v>0.0</v>
      </c>
      <c r="I46" s="237">
        <v>0.75</v>
      </c>
      <c r="J46" s="237">
        <v>0.0</v>
      </c>
      <c r="K46" s="237">
        <v>0.0</v>
      </c>
      <c r="L46" s="237">
        <v>0.0</v>
      </c>
      <c r="M46" s="237">
        <v>0.0</v>
      </c>
      <c r="N46" s="237">
        <v>0.0</v>
      </c>
      <c r="O46" s="237">
        <v>0.0</v>
      </c>
      <c r="P46" s="235">
        <v>0.0</v>
      </c>
      <c r="Q46" s="9"/>
    </row>
    <row r="47">
      <c r="A47" s="511" t="s">
        <v>709</v>
      </c>
      <c r="B47" s="237"/>
      <c r="C47" s="237"/>
      <c r="D47" s="511">
        <v>0.0</v>
      </c>
      <c r="E47" s="511">
        <v>0.0</v>
      </c>
      <c r="F47" s="511">
        <v>0.0</v>
      </c>
      <c r="G47" s="511">
        <v>0.0</v>
      </c>
      <c r="H47" s="511">
        <v>0.0</v>
      </c>
      <c r="I47" s="511">
        <v>2.0</v>
      </c>
      <c r="J47" s="511">
        <v>2.0</v>
      </c>
      <c r="K47" s="511">
        <v>0.0</v>
      </c>
      <c r="L47" s="511">
        <v>3.0</v>
      </c>
      <c r="M47" s="511">
        <v>3.0</v>
      </c>
      <c r="N47" s="511">
        <v>3.0</v>
      </c>
      <c r="O47" s="511">
        <f>2+0+0</f>
        <v>2</v>
      </c>
      <c r="P47" s="511">
        <f>2+0.5+0.5+1+1</f>
        <v>5</v>
      </c>
      <c r="Q47" s="9"/>
    </row>
    <row r="48">
      <c r="A48" s="246" t="s">
        <v>101</v>
      </c>
      <c r="B48" s="237"/>
      <c r="C48" s="237"/>
      <c r="D48" s="237"/>
      <c r="E48" s="237"/>
      <c r="F48" s="237"/>
      <c r="G48" s="237"/>
      <c r="H48" s="237"/>
      <c r="I48" s="237"/>
      <c r="J48" s="237"/>
      <c r="K48" s="237"/>
      <c r="L48" s="237"/>
      <c r="M48" s="237"/>
      <c r="N48" s="237"/>
      <c r="O48" s="237"/>
      <c r="P48" s="237"/>
      <c r="Q48" s="9"/>
    </row>
    <row r="49">
      <c r="A49" s="237"/>
      <c r="B49" s="405" t="s">
        <v>428</v>
      </c>
      <c r="C49" s="235">
        <v>4.0</v>
      </c>
      <c r="D49" s="237">
        <v>0.0</v>
      </c>
      <c r="E49" s="237">
        <v>2.0</v>
      </c>
      <c r="F49" s="237">
        <v>2.0</v>
      </c>
      <c r="G49" s="237">
        <v>0.0</v>
      </c>
      <c r="H49" s="237">
        <v>0.0</v>
      </c>
      <c r="I49" s="237">
        <v>2.0</v>
      </c>
      <c r="J49" s="237">
        <v>0.0</v>
      </c>
      <c r="K49" s="237">
        <v>0.0</v>
      </c>
      <c r="L49" s="237">
        <v>0.0</v>
      </c>
      <c r="M49" s="237">
        <v>0.0</v>
      </c>
      <c r="N49" s="237">
        <v>0.0</v>
      </c>
      <c r="O49" s="237">
        <v>0.0</v>
      </c>
      <c r="P49" s="237">
        <v>0.0</v>
      </c>
      <c r="Q49" s="9"/>
    </row>
    <row r="50">
      <c r="A50" s="237"/>
      <c r="B50" s="405" t="s">
        <v>429</v>
      </c>
      <c r="C50" s="235">
        <v>2.0</v>
      </c>
      <c r="D50" s="237">
        <v>0.0</v>
      </c>
      <c r="E50" s="237">
        <v>0.0</v>
      </c>
      <c r="F50" s="237">
        <v>0.0</v>
      </c>
      <c r="G50" s="237">
        <v>0.0</v>
      </c>
      <c r="H50" s="237">
        <v>0.0</v>
      </c>
      <c r="I50" s="237">
        <v>0.0</v>
      </c>
      <c r="J50" s="237">
        <v>0.0</v>
      </c>
      <c r="K50" s="237">
        <v>0.0</v>
      </c>
      <c r="L50" s="237">
        <v>0.0</v>
      </c>
      <c r="M50" s="237">
        <v>0.0</v>
      </c>
      <c r="N50" s="237">
        <v>0.0</v>
      </c>
      <c r="O50" s="237">
        <v>0.0</v>
      </c>
      <c r="P50" s="237">
        <v>0.0</v>
      </c>
      <c r="Q50" s="9"/>
    </row>
    <row r="51">
      <c r="A51" s="237"/>
      <c r="B51" s="405" t="s">
        <v>430</v>
      </c>
      <c r="C51" s="235">
        <v>4.0</v>
      </c>
      <c r="D51" s="237">
        <v>0.0</v>
      </c>
      <c r="E51" s="237">
        <v>0.0</v>
      </c>
      <c r="F51" s="237">
        <v>0.0</v>
      </c>
      <c r="G51" s="237">
        <v>0.0</v>
      </c>
      <c r="H51" s="237">
        <v>0.0</v>
      </c>
      <c r="I51" s="237">
        <v>0.0</v>
      </c>
      <c r="J51" s="237">
        <v>0.0</v>
      </c>
      <c r="K51" s="237">
        <v>0.0</v>
      </c>
      <c r="L51" s="237">
        <v>0.0</v>
      </c>
      <c r="M51" s="237">
        <v>0.0</v>
      </c>
      <c r="N51" s="237">
        <v>0.0</v>
      </c>
      <c r="O51" s="237">
        <v>0.0</v>
      </c>
      <c r="P51" s="237">
        <v>0.0</v>
      </c>
      <c r="Q51" s="9"/>
    </row>
    <row r="52">
      <c r="A52" s="237"/>
      <c r="B52" s="405" t="s">
        <v>431</v>
      </c>
      <c r="C52" s="235">
        <v>6.0</v>
      </c>
      <c r="D52" s="237">
        <v>0.0</v>
      </c>
      <c r="E52" s="237">
        <v>0.0</v>
      </c>
      <c r="F52" s="237">
        <v>0.5</v>
      </c>
      <c r="G52" s="237">
        <v>0.25</v>
      </c>
      <c r="H52" s="237">
        <v>0.25</v>
      </c>
      <c r="I52" s="237">
        <v>0.0</v>
      </c>
      <c r="J52" s="237">
        <v>1.5</v>
      </c>
      <c r="K52" s="237">
        <v>0.0</v>
      </c>
      <c r="L52" s="237">
        <v>1.5</v>
      </c>
      <c r="M52" s="237">
        <v>0.0</v>
      </c>
      <c r="N52" s="237">
        <v>1.0</v>
      </c>
      <c r="O52" s="237">
        <v>1.0</v>
      </c>
      <c r="P52" s="237">
        <v>2.0</v>
      </c>
      <c r="Q52" s="9"/>
    </row>
    <row r="53">
      <c r="A53" s="511" t="s">
        <v>709</v>
      </c>
      <c r="B53" s="237"/>
      <c r="C53" s="237"/>
      <c r="D53" s="511">
        <v>0.0</v>
      </c>
      <c r="E53" s="511">
        <v>2.0</v>
      </c>
      <c r="F53" s="511">
        <v>2.5</v>
      </c>
      <c r="G53" s="511">
        <v>0.25</v>
      </c>
      <c r="H53" s="511">
        <v>0.25</v>
      </c>
      <c r="I53" s="511">
        <v>2.0</v>
      </c>
      <c r="J53" s="511">
        <v>1.5</v>
      </c>
      <c r="K53" s="511">
        <v>0.0</v>
      </c>
      <c r="L53" s="511">
        <v>1.5</v>
      </c>
      <c r="M53" s="511">
        <v>0.0</v>
      </c>
      <c r="N53" s="511">
        <v>1.0</v>
      </c>
      <c r="O53" s="511">
        <v>1.0</v>
      </c>
      <c r="P53" s="511">
        <v>2.0</v>
      </c>
      <c r="Q53" s="8"/>
    </row>
    <row r="54">
      <c r="A54" s="246" t="s">
        <v>363</v>
      </c>
      <c r="B54" s="237"/>
      <c r="C54" s="237"/>
      <c r="D54" s="237"/>
      <c r="E54" s="237"/>
      <c r="F54" s="237"/>
      <c r="G54" s="237"/>
      <c r="H54" s="237"/>
      <c r="I54" s="237"/>
      <c r="J54" s="237"/>
      <c r="K54" s="237"/>
      <c r="L54" s="237"/>
      <c r="M54" s="237"/>
      <c r="N54" s="237"/>
      <c r="O54" s="237"/>
      <c r="P54" s="237"/>
      <c r="Q54" s="9"/>
    </row>
    <row r="55">
      <c r="A55" s="237"/>
      <c r="B55" s="401" t="s">
        <v>450</v>
      </c>
      <c r="C55" s="237">
        <v>5.0</v>
      </c>
      <c r="D55" s="237">
        <v>0.0</v>
      </c>
      <c r="E55" s="237">
        <v>1.0</v>
      </c>
      <c r="F55" s="237">
        <v>1.0</v>
      </c>
      <c r="G55" s="237">
        <v>2.0</v>
      </c>
      <c r="H55" s="235">
        <v>0.0</v>
      </c>
      <c r="I55" s="237">
        <v>0.0</v>
      </c>
      <c r="J55" s="237">
        <v>0.0</v>
      </c>
      <c r="K55" s="237">
        <v>0.0</v>
      </c>
      <c r="L55" s="237">
        <v>0.0</v>
      </c>
      <c r="M55" s="237">
        <v>0.0</v>
      </c>
      <c r="N55" s="237">
        <v>0.0</v>
      </c>
      <c r="O55" s="237">
        <v>0.0</v>
      </c>
      <c r="P55" s="237">
        <v>0.0</v>
      </c>
      <c r="Q55" s="9"/>
    </row>
    <row r="56">
      <c r="A56" s="237"/>
      <c r="B56" s="401" t="s">
        <v>451</v>
      </c>
      <c r="C56" s="237">
        <v>2.0</v>
      </c>
      <c r="D56" s="237">
        <v>0.0</v>
      </c>
      <c r="E56" s="237">
        <v>0.0</v>
      </c>
      <c r="F56" s="237">
        <v>1.0</v>
      </c>
      <c r="G56" s="237">
        <v>2.0</v>
      </c>
      <c r="H56" s="235">
        <v>0.0</v>
      </c>
      <c r="I56" s="237">
        <v>0.0</v>
      </c>
      <c r="J56" s="237">
        <v>0.0</v>
      </c>
      <c r="K56" s="237">
        <v>0.0</v>
      </c>
      <c r="L56" s="237">
        <v>0.0</v>
      </c>
      <c r="M56" s="237">
        <v>0.0</v>
      </c>
      <c r="N56" s="237">
        <v>0.0</v>
      </c>
      <c r="O56" s="237">
        <v>0.0</v>
      </c>
      <c r="P56" s="237">
        <v>0.0</v>
      </c>
      <c r="Q56" s="9"/>
    </row>
    <row r="57">
      <c r="A57" s="237"/>
      <c r="B57" s="401" t="s">
        <v>452</v>
      </c>
      <c r="C57" s="237">
        <v>1.0</v>
      </c>
      <c r="D57" s="237">
        <v>0.0</v>
      </c>
      <c r="E57" s="237">
        <v>0.0</v>
      </c>
      <c r="F57" s="237">
        <v>0.0</v>
      </c>
      <c r="G57" s="237">
        <v>0.0</v>
      </c>
      <c r="H57" s="237">
        <v>1.0</v>
      </c>
      <c r="I57" s="237">
        <v>0.0</v>
      </c>
      <c r="J57" s="237">
        <v>0.0</v>
      </c>
      <c r="K57" s="237">
        <v>0.0</v>
      </c>
      <c r="L57" s="237">
        <v>0.0</v>
      </c>
      <c r="M57" s="237">
        <v>0.0</v>
      </c>
      <c r="N57" s="237">
        <v>0.0</v>
      </c>
      <c r="O57" s="237">
        <v>0.0</v>
      </c>
      <c r="P57" s="237">
        <v>0.0</v>
      </c>
      <c r="Q57" s="9"/>
    </row>
    <row r="58">
      <c r="A58" s="237"/>
      <c r="B58" s="401" t="s">
        <v>453</v>
      </c>
      <c r="C58" s="237">
        <v>4.0</v>
      </c>
      <c r="D58" s="237">
        <v>0.0</v>
      </c>
      <c r="E58" s="237">
        <v>0.0</v>
      </c>
      <c r="F58" s="237">
        <v>0.0</v>
      </c>
      <c r="G58" s="237">
        <v>0.0</v>
      </c>
      <c r="H58" s="237">
        <v>0.0</v>
      </c>
      <c r="I58" s="237">
        <v>0.0</v>
      </c>
      <c r="J58" s="237">
        <v>0.0</v>
      </c>
      <c r="K58" s="237">
        <v>1.0</v>
      </c>
      <c r="L58" s="237">
        <v>1.0</v>
      </c>
      <c r="M58" s="237">
        <v>0.0</v>
      </c>
      <c r="N58" s="237">
        <v>0.0</v>
      </c>
      <c r="O58" s="237">
        <v>0.0</v>
      </c>
      <c r="P58" s="237">
        <v>0.0</v>
      </c>
      <c r="Q58" s="9"/>
    </row>
    <row r="59">
      <c r="A59" s="237"/>
      <c r="B59" s="401" t="s">
        <v>454</v>
      </c>
      <c r="C59" s="237">
        <v>4.0</v>
      </c>
      <c r="D59" s="237">
        <v>0.0</v>
      </c>
      <c r="E59" s="237">
        <v>0.0</v>
      </c>
      <c r="F59" s="237">
        <v>0.0</v>
      </c>
      <c r="G59" s="237">
        <v>0.0</v>
      </c>
      <c r="H59" s="237">
        <v>0.0</v>
      </c>
      <c r="I59" s="237">
        <v>0.0</v>
      </c>
      <c r="J59" s="237">
        <v>0.0</v>
      </c>
      <c r="K59" s="237">
        <v>0.0</v>
      </c>
      <c r="L59" s="237">
        <v>0.0</v>
      </c>
      <c r="M59" s="237">
        <v>1.0</v>
      </c>
      <c r="N59" s="237">
        <v>1.0</v>
      </c>
      <c r="O59" s="237">
        <v>1.0</v>
      </c>
      <c r="P59" s="237">
        <v>1.0</v>
      </c>
      <c r="Q59" s="9"/>
    </row>
    <row r="60">
      <c r="A60" s="511" t="s">
        <v>709</v>
      </c>
      <c r="B60" s="237"/>
      <c r="C60" s="237"/>
      <c r="D60" s="511">
        <v>0.0</v>
      </c>
      <c r="E60" s="511">
        <v>1.0</v>
      </c>
      <c r="F60" s="511">
        <v>2.0</v>
      </c>
      <c r="G60" s="511">
        <v>1.0</v>
      </c>
      <c r="H60" s="511">
        <v>2.0</v>
      </c>
      <c r="I60" s="511">
        <v>1.0</v>
      </c>
      <c r="J60" s="511">
        <v>1.0</v>
      </c>
      <c r="K60" s="511">
        <v>1.0</v>
      </c>
      <c r="L60" s="511">
        <v>1.0</v>
      </c>
      <c r="M60" s="511">
        <v>1.0</v>
      </c>
      <c r="N60" s="511">
        <v>1.0</v>
      </c>
      <c r="O60" s="511">
        <v>1.0</v>
      </c>
      <c r="P60" s="511">
        <v>1.0</v>
      </c>
      <c r="Q60" s="9"/>
    </row>
    <row r="61">
      <c r="A61" s="233" t="s">
        <v>616</v>
      </c>
      <c r="B61" s="247"/>
      <c r="C61" s="237"/>
      <c r="D61" s="235"/>
      <c r="E61" s="235"/>
      <c r="F61" s="235"/>
      <c r="G61" s="235"/>
      <c r="H61" s="235"/>
      <c r="I61" s="235"/>
      <c r="J61" s="235"/>
      <c r="K61" s="238"/>
      <c r="L61" s="237"/>
      <c r="M61" s="398"/>
      <c r="N61" s="247"/>
      <c r="O61" s="238"/>
      <c r="P61" s="238"/>
      <c r="Q61" s="9"/>
    </row>
    <row r="62">
      <c r="A62" s="236"/>
      <c r="B62" s="401" t="s">
        <v>436</v>
      </c>
      <c r="C62" s="237">
        <v>1.0</v>
      </c>
      <c r="D62" s="235">
        <v>0.0</v>
      </c>
      <c r="E62" s="235">
        <v>1.0</v>
      </c>
      <c r="F62" s="235">
        <v>0.0</v>
      </c>
      <c r="G62" s="235">
        <v>0.5</v>
      </c>
      <c r="H62" s="235">
        <v>0.0</v>
      </c>
      <c r="I62" s="235">
        <v>0.0</v>
      </c>
      <c r="J62" s="235">
        <v>1.0</v>
      </c>
      <c r="K62" s="235">
        <v>1.0</v>
      </c>
      <c r="L62" s="235">
        <v>0.0</v>
      </c>
      <c r="M62" s="237">
        <v>0.0</v>
      </c>
      <c r="N62" s="237">
        <v>0.0</v>
      </c>
      <c r="O62" s="235">
        <v>0.0</v>
      </c>
      <c r="P62" s="235">
        <v>0.0</v>
      </c>
      <c r="Q62" s="9"/>
    </row>
    <row r="63">
      <c r="A63" s="236"/>
      <c r="B63" s="401" t="s">
        <v>438</v>
      </c>
      <c r="C63" s="237">
        <v>1.0</v>
      </c>
      <c r="D63" s="235">
        <v>0.0</v>
      </c>
      <c r="E63" s="235">
        <v>1.0</v>
      </c>
      <c r="F63" s="235">
        <v>0.0</v>
      </c>
      <c r="G63" s="235">
        <v>0.5</v>
      </c>
      <c r="H63" s="235">
        <v>0.0</v>
      </c>
      <c r="I63" s="235">
        <v>0.0</v>
      </c>
      <c r="J63" s="235">
        <v>1.0</v>
      </c>
      <c r="K63" s="235">
        <v>1.0</v>
      </c>
      <c r="L63" s="235">
        <v>0.0</v>
      </c>
      <c r="M63" s="237">
        <v>0.0</v>
      </c>
      <c r="N63" s="237">
        <v>0.0</v>
      </c>
      <c r="O63" s="235">
        <v>0.0</v>
      </c>
      <c r="P63" s="235">
        <v>0.0</v>
      </c>
      <c r="Q63" s="9"/>
    </row>
    <row r="64">
      <c r="A64" s="236"/>
      <c r="B64" s="517" t="s">
        <v>389</v>
      </c>
      <c r="C64" s="237">
        <v>0.25</v>
      </c>
      <c r="D64" s="235">
        <v>0.0</v>
      </c>
      <c r="E64" s="235">
        <v>0.0</v>
      </c>
      <c r="F64" s="235">
        <v>1.0</v>
      </c>
      <c r="G64" s="235">
        <v>0.0</v>
      </c>
      <c r="H64" s="235">
        <v>0.0</v>
      </c>
      <c r="I64" s="235">
        <v>0.0</v>
      </c>
      <c r="J64" s="235">
        <v>0.0</v>
      </c>
      <c r="K64" s="235">
        <v>0.0</v>
      </c>
      <c r="L64" s="237">
        <v>0.0</v>
      </c>
      <c r="M64" s="237">
        <v>0.0</v>
      </c>
      <c r="N64" s="237">
        <v>0.0</v>
      </c>
      <c r="O64" s="235">
        <v>0.0</v>
      </c>
      <c r="P64" s="235">
        <v>0.0</v>
      </c>
      <c r="Q64" s="9"/>
    </row>
    <row r="65">
      <c r="A65" s="236"/>
      <c r="B65" s="512" t="s">
        <v>455</v>
      </c>
      <c r="C65" s="237">
        <v>5.0</v>
      </c>
      <c r="D65" s="235">
        <v>0.0</v>
      </c>
      <c r="E65" s="235">
        <v>0.0</v>
      </c>
      <c r="F65" s="235">
        <v>1.0</v>
      </c>
      <c r="G65" s="235">
        <v>0.5</v>
      </c>
      <c r="H65" s="235">
        <v>1.0</v>
      </c>
      <c r="I65" s="235">
        <v>0.0</v>
      </c>
      <c r="J65" s="235">
        <v>1.0</v>
      </c>
      <c r="K65" s="235">
        <v>0.5</v>
      </c>
      <c r="L65" s="237">
        <v>0.0</v>
      </c>
      <c r="M65" s="237">
        <v>0.0</v>
      </c>
      <c r="N65" s="237">
        <v>0.0</v>
      </c>
      <c r="O65" s="235">
        <v>0.0</v>
      </c>
      <c r="P65" s="235">
        <v>0.0</v>
      </c>
      <c r="Q65" s="9"/>
    </row>
    <row r="66">
      <c r="A66" s="236"/>
      <c r="B66" s="512" t="s">
        <v>456</v>
      </c>
      <c r="C66" s="237">
        <v>2.0</v>
      </c>
      <c r="D66" s="235">
        <v>0.0</v>
      </c>
      <c r="E66" s="235">
        <v>0.0</v>
      </c>
      <c r="F66" s="235">
        <v>1.0</v>
      </c>
      <c r="G66" s="235">
        <v>0.5</v>
      </c>
      <c r="H66" s="235">
        <v>1.0</v>
      </c>
      <c r="I66" s="235">
        <v>0.0</v>
      </c>
      <c r="J66" s="235">
        <v>0.0</v>
      </c>
      <c r="K66" s="235">
        <v>0.0</v>
      </c>
      <c r="L66" s="237">
        <v>0.0</v>
      </c>
      <c r="M66" s="237">
        <v>0.0</v>
      </c>
      <c r="N66" s="237">
        <v>0.0</v>
      </c>
      <c r="O66" s="235">
        <v>0.0</v>
      </c>
      <c r="P66" s="235">
        <v>0.0</v>
      </c>
      <c r="Q66" s="9"/>
    </row>
    <row r="67">
      <c r="A67" s="236"/>
      <c r="B67" s="512" t="s">
        <v>457</v>
      </c>
      <c r="C67" s="237">
        <v>1.0</v>
      </c>
      <c r="D67" s="235">
        <v>0.0</v>
      </c>
      <c r="E67" s="235">
        <v>0.0</v>
      </c>
      <c r="F67" s="235">
        <v>0.0</v>
      </c>
      <c r="G67" s="235">
        <v>0.0</v>
      </c>
      <c r="H67" s="235">
        <v>0.0</v>
      </c>
      <c r="I67" s="235">
        <v>0.0</v>
      </c>
      <c r="J67" s="235">
        <v>0.0</v>
      </c>
      <c r="K67" s="235">
        <v>0.0</v>
      </c>
      <c r="L67" s="237">
        <v>0.0</v>
      </c>
      <c r="M67" s="237">
        <v>0.0</v>
      </c>
      <c r="N67" s="237">
        <v>0.0</v>
      </c>
      <c r="O67" s="235">
        <v>0.0</v>
      </c>
      <c r="P67" s="235">
        <v>0.0</v>
      </c>
      <c r="Q67" s="9"/>
    </row>
    <row r="68">
      <c r="A68" s="236"/>
      <c r="B68" s="512" t="s">
        <v>458</v>
      </c>
      <c r="C68" s="237">
        <v>4.0</v>
      </c>
      <c r="D68" s="235">
        <v>0.0</v>
      </c>
      <c r="E68" s="235">
        <v>0.0</v>
      </c>
      <c r="F68" s="235">
        <v>0.0</v>
      </c>
      <c r="G68" s="235">
        <v>0.0</v>
      </c>
      <c r="H68" s="235">
        <v>0.0</v>
      </c>
      <c r="I68" s="235">
        <v>0.0</v>
      </c>
      <c r="J68" s="235">
        <v>0.0</v>
      </c>
      <c r="K68" s="235">
        <v>0.0</v>
      </c>
      <c r="L68" s="237">
        <v>0.0</v>
      </c>
      <c r="M68" s="237">
        <v>0.0</v>
      </c>
      <c r="N68" s="237">
        <v>0.0</v>
      </c>
      <c r="O68" s="235">
        <v>0.0</v>
      </c>
      <c r="P68" s="235">
        <v>0.0</v>
      </c>
      <c r="Q68" s="9"/>
    </row>
    <row r="69">
      <c r="A69" s="236"/>
      <c r="B69" s="512" t="s">
        <v>459</v>
      </c>
      <c r="C69" s="237">
        <v>4.0</v>
      </c>
      <c r="D69" s="235">
        <v>0.0</v>
      </c>
      <c r="E69" s="235">
        <v>0.0</v>
      </c>
      <c r="F69" s="235">
        <v>0.0</v>
      </c>
      <c r="G69" s="235">
        <v>0.0</v>
      </c>
      <c r="H69" s="235">
        <v>0.0</v>
      </c>
      <c r="I69" s="235">
        <v>0.0</v>
      </c>
      <c r="J69" s="235">
        <v>0.0</v>
      </c>
      <c r="K69" s="235">
        <v>0.0</v>
      </c>
      <c r="L69" s="237">
        <v>1.0</v>
      </c>
      <c r="M69" s="237">
        <v>2.0</v>
      </c>
      <c r="N69" s="237">
        <v>2.0</v>
      </c>
      <c r="O69" s="235">
        <v>1.0</v>
      </c>
      <c r="P69" s="235">
        <v>2.0</v>
      </c>
      <c r="Q69" s="9"/>
    </row>
    <row r="70">
      <c r="A70" s="511" t="s">
        <v>709</v>
      </c>
      <c r="B70" s="237"/>
      <c r="C70" s="247"/>
      <c r="D70" s="511">
        <v>0.0</v>
      </c>
      <c r="E70" s="511">
        <v>2.0</v>
      </c>
      <c r="F70" s="511">
        <v>1.0</v>
      </c>
      <c r="G70" s="511">
        <v>2.0</v>
      </c>
      <c r="H70" s="511">
        <v>2.0</v>
      </c>
      <c r="I70" s="511">
        <v>0.0</v>
      </c>
      <c r="J70" s="511">
        <v>2.0</v>
      </c>
      <c r="K70" s="511">
        <v>1.0</v>
      </c>
      <c r="L70" s="511">
        <v>1.0</v>
      </c>
      <c r="M70" s="511">
        <v>2.0</v>
      </c>
      <c r="N70" s="511">
        <v>1.0</v>
      </c>
      <c r="O70" s="511">
        <v>1.0</v>
      </c>
      <c r="P70" s="511">
        <v>2.0</v>
      </c>
      <c r="Q70" s="9"/>
    </row>
    <row r="71">
      <c r="A71" s="233" t="s">
        <v>166</v>
      </c>
      <c r="B71" s="247"/>
      <c r="C71" s="237"/>
      <c r="D71" s="235"/>
      <c r="E71" s="235"/>
      <c r="F71" s="235"/>
      <c r="G71" s="235"/>
      <c r="H71" s="235"/>
      <c r="I71" s="235"/>
      <c r="J71" s="235"/>
      <c r="K71" s="238"/>
      <c r="L71" s="237"/>
      <c r="M71" s="237"/>
      <c r="N71" s="247"/>
      <c r="O71" s="238"/>
      <c r="P71" s="238"/>
      <c r="Q71" s="9"/>
    </row>
    <row r="72">
      <c r="A72" s="236"/>
      <c r="B72" s="512" t="s">
        <v>337</v>
      </c>
      <c r="C72" s="237">
        <v>2.0</v>
      </c>
      <c r="D72" s="235">
        <v>0.0</v>
      </c>
      <c r="E72" s="235">
        <v>0.0</v>
      </c>
      <c r="F72" s="235">
        <v>0.0</v>
      </c>
      <c r="G72" s="235">
        <v>0.0</v>
      </c>
      <c r="H72" s="235">
        <v>0.0</v>
      </c>
      <c r="I72" s="235">
        <v>0.0</v>
      </c>
      <c r="J72" s="235">
        <v>0.0</v>
      </c>
      <c r="K72" s="235">
        <v>0.0</v>
      </c>
      <c r="L72" s="235">
        <v>0.0</v>
      </c>
      <c r="M72" s="235">
        <v>0.0</v>
      </c>
      <c r="N72" s="235">
        <v>0.0</v>
      </c>
      <c r="O72" s="235">
        <v>0.0</v>
      </c>
      <c r="P72" s="235">
        <v>0.0</v>
      </c>
      <c r="Q72" s="9"/>
    </row>
    <row r="73">
      <c r="A73" s="236"/>
      <c r="B73" s="401" t="s">
        <v>435</v>
      </c>
      <c r="C73" s="237">
        <v>2.0</v>
      </c>
      <c r="D73" s="235">
        <v>0.0</v>
      </c>
      <c r="E73" s="235">
        <v>0.0</v>
      </c>
      <c r="F73" s="235">
        <v>0.0</v>
      </c>
      <c r="G73" s="235">
        <v>0.0</v>
      </c>
      <c r="H73" s="235">
        <v>0.0</v>
      </c>
      <c r="I73" s="235">
        <v>0.0</v>
      </c>
      <c r="J73" s="235">
        <v>0.0</v>
      </c>
      <c r="K73" s="235">
        <v>0.0</v>
      </c>
      <c r="L73" s="235">
        <v>0.0</v>
      </c>
      <c r="M73" s="235">
        <v>0.0</v>
      </c>
      <c r="N73" s="235">
        <v>0.0</v>
      </c>
      <c r="O73" s="235">
        <v>0.0</v>
      </c>
      <c r="P73" s="235">
        <v>0.0</v>
      </c>
      <c r="Q73" s="9"/>
    </row>
    <row r="74">
      <c r="A74" s="236"/>
      <c r="B74" s="512" t="s">
        <v>391</v>
      </c>
      <c r="C74" s="237">
        <v>2.0</v>
      </c>
      <c r="D74" s="235">
        <v>0.0</v>
      </c>
      <c r="E74" s="235">
        <v>0.0</v>
      </c>
      <c r="F74" s="235">
        <v>0.0</v>
      </c>
      <c r="G74" s="235">
        <v>0.0</v>
      </c>
      <c r="H74" s="235">
        <v>0.0</v>
      </c>
      <c r="I74" s="235">
        <v>0.0</v>
      </c>
      <c r="J74" s="235">
        <v>0.0</v>
      </c>
      <c r="K74" s="235">
        <v>0.0</v>
      </c>
      <c r="L74" s="235">
        <v>0.0</v>
      </c>
      <c r="M74" s="235">
        <v>0.0</v>
      </c>
      <c r="N74" s="235">
        <v>0.0</v>
      </c>
      <c r="O74" s="235">
        <v>0.0</v>
      </c>
      <c r="P74" s="235">
        <v>0.0</v>
      </c>
      <c r="Q74" s="9"/>
    </row>
    <row r="75">
      <c r="A75" s="236"/>
      <c r="B75" s="512" t="s">
        <v>396</v>
      </c>
      <c r="C75" s="237">
        <v>2.0</v>
      </c>
      <c r="D75" s="235">
        <v>0.0</v>
      </c>
      <c r="E75" s="235">
        <v>0.0</v>
      </c>
      <c r="F75" s="235">
        <v>0.0</v>
      </c>
      <c r="G75" s="235">
        <v>0.0</v>
      </c>
      <c r="H75" s="235">
        <v>0.0</v>
      </c>
      <c r="I75" s="235">
        <v>0.0</v>
      </c>
      <c r="J75" s="235">
        <v>0.0</v>
      </c>
      <c r="K75" s="235">
        <v>0.0</v>
      </c>
      <c r="L75" s="235">
        <v>0.0</v>
      </c>
      <c r="M75" s="235">
        <v>0.0</v>
      </c>
      <c r="N75" s="235">
        <v>0.0</v>
      </c>
      <c r="O75" s="235">
        <v>0.0</v>
      </c>
      <c r="P75" s="235">
        <v>0.0</v>
      </c>
      <c r="Q75" s="9"/>
    </row>
    <row r="76">
      <c r="A76" s="236"/>
      <c r="B76" s="512" t="s">
        <v>460</v>
      </c>
      <c r="C76" s="237">
        <v>5.0</v>
      </c>
      <c r="D76" s="235">
        <v>0.0</v>
      </c>
      <c r="E76" s="235">
        <v>0.0</v>
      </c>
      <c r="F76" s="235">
        <v>0.0</v>
      </c>
      <c r="G76" s="235">
        <v>0.0</v>
      </c>
      <c r="H76" s="235">
        <v>0.0</v>
      </c>
      <c r="I76" s="235">
        <v>0.0</v>
      </c>
      <c r="J76" s="235">
        <v>0.0</v>
      </c>
      <c r="K76" s="235">
        <v>0.0</v>
      </c>
      <c r="L76" s="235">
        <v>0.0</v>
      </c>
      <c r="M76" s="235">
        <v>0.0</v>
      </c>
      <c r="N76" s="235">
        <v>0.0</v>
      </c>
      <c r="O76" s="235">
        <v>0.0</v>
      </c>
      <c r="P76" s="235">
        <v>0.0</v>
      </c>
      <c r="Q76" s="9"/>
    </row>
    <row r="77">
      <c r="A77" s="236"/>
      <c r="B77" s="512" t="s">
        <v>461</v>
      </c>
      <c r="C77" s="237">
        <v>2.0</v>
      </c>
      <c r="D77" s="235">
        <v>0.0</v>
      </c>
      <c r="E77" s="235">
        <v>0.0</v>
      </c>
      <c r="F77" s="235">
        <v>0.0</v>
      </c>
      <c r="G77" s="235">
        <v>0.0</v>
      </c>
      <c r="H77" s="235">
        <v>0.0</v>
      </c>
      <c r="I77" s="235">
        <v>0.0</v>
      </c>
      <c r="J77" s="235">
        <v>0.0</v>
      </c>
      <c r="K77" s="235">
        <v>0.0</v>
      </c>
      <c r="L77" s="235">
        <v>0.0</v>
      </c>
      <c r="M77" s="235">
        <v>0.0</v>
      </c>
      <c r="N77" s="235">
        <v>0.0</v>
      </c>
      <c r="O77" s="235">
        <v>0.0</v>
      </c>
      <c r="P77" s="235">
        <v>0.0</v>
      </c>
      <c r="Q77" s="9"/>
    </row>
    <row r="78">
      <c r="A78" s="236"/>
      <c r="B78" s="512" t="s">
        <v>462</v>
      </c>
      <c r="C78" s="237">
        <v>1.0</v>
      </c>
      <c r="D78" s="235">
        <v>0.0</v>
      </c>
      <c r="E78" s="235">
        <v>0.0</v>
      </c>
      <c r="F78" s="235">
        <v>0.0</v>
      </c>
      <c r="G78" s="235">
        <v>0.0</v>
      </c>
      <c r="H78" s="235">
        <v>0.0</v>
      </c>
      <c r="I78" s="235">
        <v>0.0</v>
      </c>
      <c r="J78" s="235">
        <v>0.0</v>
      </c>
      <c r="K78" s="235">
        <v>0.0</v>
      </c>
      <c r="L78" s="235">
        <v>0.0</v>
      </c>
      <c r="M78" s="235">
        <v>0.0</v>
      </c>
      <c r="N78" s="235">
        <v>0.0</v>
      </c>
      <c r="O78" s="235">
        <v>0.0</v>
      </c>
      <c r="P78" s="235">
        <v>0.0</v>
      </c>
      <c r="Q78" s="9"/>
    </row>
    <row r="79">
      <c r="A79" s="236"/>
      <c r="B79" s="512" t="s">
        <v>463</v>
      </c>
      <c r="C79" s="237">
        <v>3.0</v>
      </c>
      <c r="D79" s="235">
        <v>0.0</v>
      </c>
      <c r="E79" s="235">
        <v>0.0</v>
      </c>
      <c r="F79" s="235">
        <v>0.0</v>
      </c>
      <c r="G79" s="235">
        <v>0.0</v>
      </c>
      <c r="H79" s="235">
        <v>0.0</v>
      </c>
      <c r="I79" s="235">
        <v>0.0</v>
      </c>
      <c r="J79" s="235">
        <v>0.0</v>
      </c>
      <c r="K79" s="235">
        <v>0.0</v>
      </c>
      <c r="L79" s="235">
        <v>0.0</v>
      </c>
      <c r="M79" s="235">
        <v>0.0</v>
      </c>
      <c r="N79" s="235">
        <v>0.0</v>
      </c>
      <c r="O79" s="235">
        <v>0.0</v>
      </c>
      <c r="P79" s="235">
        <v>0.0</v>
      </c>
      <c r="Q79" s="9"/>
    </row>
    <row r="80">
      <c r="A80" s="236"/>
      <c r="B80" s="512" t="s">
        <v>464</v>
      </c>
      <c r="C80" s="237">
        <v>6.0</v>
      </c>
      <c r="D80" s="235">
        <v>0.0</v>
      </c>
      <c r="E80" s="235">
        <v>0.0</v>
      </c>
      <c r="F80" s="235">
        <v>0.0</v>
      </c>
      <c r="G80" s="235">
        <v>0.0</v>
      </c>
      <c r="H80" s="235">
        <v>0.0</v>
      </c>
      <c r="I80" s="235">
        <v>0.0</v>
      </c>
      <c r="J80" s="235">
        <v>0.0</v>
      </c>
      <c r="K80" s="235">
        <v>0.0</v>
      </c>
      <c r="L80" s="235">
        <v>0.0</v>
      </c>
      <c r="M80" s="235">
        <v>0.0</v>
      </c>
      <c r="N80" s="235">
        <v>0.0</v>
      </c>
      <c r="O80" s="235">
        <v>0.0</v>
      </c>
      <c r="P80" s="235">
        <v>0.0</v>
      </c>
      <c r="Q80" s="9"/>
    </row>
    <row r="81">
      <c r="A81" s="511" t="s">
        <v>709</v>
      </c>
      <c r="B81" s="409"/>
      <c r="C81" s="237"/>
      <c r="D81" s="511">
        <v>0.0</v>
      </c>
      <c r="E81" s="511">
        <v>0.0</v>
      </c>
      <c r="F81" s="511">
        <v>0.0</v>
      </c>
      <c r="G81" s="511">
        <v>0.0</v>
      </c>
      <c r="H81" s="511">
        <v>0.0</v>
      </c>
      <c r="I81" s="511">
        <v>0.0</v>
      </c>
      <c r="J81" s="511">
        <v>0.0</v>
      </c>
      <c r="K81" s="511">
        <v>0.0</v>
      </c>
      <c r="L81" s="511">
        <v>0.0</v>
      </c>
      <c r="M81" s="511">
        <v>2.0</v>
      </c>
      <c r="N81" s="511">
        <v>2.0</v>
      </c>
      <c r="O81" s="511">
        <v>2.0</v>
      </c>
      <c r="P81" s="511">
        <v>2.0</v>
      </c>
      <c r="Q81" s="9"/>
    </row>
    <row r="82">
      <c r="A82" s="246" t="s">
        <v>366</v>
      </c>
      <c r="B82" s="409"/>
      <c r="C82" s="237"/>
      <c r="D82" s="235"/>
      <c r="E82" s="235"/>
      <c r="F82" s="235"/>
      <c r="G82" s="235"/>
      <c r="H82" s="235"/>
      <c r="I82" s="235"/>
      <c r="J82" s="235"/>
      <c r="K82" s="235"/>
      <c r="L82" s="235"/>
      <c r="M82" s="235"/>
      <c r="N82" s="237"/>
      <c r="O82" s="235"/>
      <c r="P82" s="235"/>
      <c r="Q82" s="9"/>
    </row>
    <row r="83">
      <c r="A83" s="236"/>
      <c r="B83" s="401" t="s">
        <v>418</v>
      </c>
      <c r="C83" s="237">
        <v>3.0</v>
      </c>
      <c r="D83" s="235">
        <v>0.0</v>
      </c>
      <c r="E83" s="235">
        <v>0.0</v>
      </c>
      <c r="F83" s="235">
        <v>0.0</v>
      </c>
      <c r="G83" s="235">
        <v>0.0</v>
      </c>
      <c r="H83" s="235">
        <v>1.0</v>
      </c>
      <c r="I83" s="235">
        <v>0.0</v>
      </c>
      <c r="J83" s="235">
        <v>0.0</v>
      </c>
      <c r="K83" s="235">
        <v>0.0</v>
      </c>
      <c r="L83" s="235">
        <v>0.0</v>
      </c>
      <c r="M83" s="235">
        <v>0.0</v>
      </c>
      <c r="N83" s="235">
        <v>0.0</v>
      </c>
      <c r="O83" s="235">
        <v>0.0</v>
      </c>
      <c r="P83" s="235">
        <v>0.0</v>
      </c>
      <c r="Q83" s="9"/>
    </row>
    <row r="84">
      <c r="A84" s="236"/>
      <c r="B84" s="401" t="s">
        <v>419</v>
      </c>
      <c r="C84" s="237">
        <v>4.0</v>
      </c>
      <c r="D84" s="235">
        <v>0.0</v>
      </c>
      <c r="E84" s="235">
        <v>0.0</v>
      </c>
      <c r="F84" s="235">
        <v>0.0</v>
      </c>
      <c r="G84" s="235">
        <v>0.0</v>
      </c>
      <c r="H84" s="235">
        <v>0.0</v>
      </c>
      <c r="I84" s="235">
        <v>0.0</v>
      </c>
      <c r="J84" s="235">
        <v>0.0</v>
      </c>
      <c r="K84" s="3">
        <v>0.0</v>
      </c>
      <c r="L84" s="235">
        <v>0.0</v>
      </c>
      <c r="M84" s="235">
        <v>0.0</v>
      </c>
      <c r="N84" s="235">
        <v>0.0</v>
      </c>
      <c r="O84" s="3">
        <v>0.0</v>
      </c>
      <c r="P84" s="235">
        <v>0.0</v>
      </c>
      <c r="Q84" s="9"/>
    </row>
    <row r="85">
      <c r="A85" s="236"/>
      <c r="B85" s="416" t="s">
        <v>420</v>
      </c>
      <c r="C85" s="237">
        <v>1.0</v>
      </c>
      <c r="D85" s="235">
        <v>0.0</v>
      </c>
      <c r="E85" s="235">
        <v>0.25</v>
      </c>
      <c r="F85" s="235">
        <v>0.0</v>
      </c>
      <c r="G85" s="235">
        <v>0.0</v>
      </c>
      <c r="H85" s="235">
        <v>0.5</v>
      </c>
      <c r="I85" s="235">
        <v>0.25</v>
      </c>
      <c r="J85" s="235">
        <v>0.0</v>
      </c>
      <c r="K85" s="235">
        <v>0.0</v>
      </c>
      <c r="L85" s="235">
        <v>0.0</v>
      </c>
      <c r="M85" s="235">
        <v>0.0</v>
      </c>
      <c r="N85" s="237">
        <v>0.0</v>
      </c>
      <c r="O85" s="235">
        <v>0.0</v>
      </c>
      <c r="P85" s="235">
        <v>0.0</v>
      </c>
      <c r="Q85" s="9"/>
    </row>
    <row r="86">
      <c r="A86" s="236"/>
      <c r="B86" s="416" t="s">
        <v>421</v>
      </c>
      <c r="C86" s="237">
        <v>1.0</v>
      </c>
      <c r="D86" s="235">
        <v>0.0</v>
      </c>
      <c r="E86" s="235">
        <v>0.0</v>
      </c>
      <c r="F86" s="235">
        <v>0.0</v>
      </c>
      <c r="G86" s="235">
        <v>0.0</v>
      </c>
      <c r="H86" s="235">
        <v>0.0</v>
      </c>
      <c r="I86" s="235">
        <v>0.0</v>
      </c>
      <c r="J86" s="235">
        <v>0.5</v>
      </c>
      <c r="K86" s="235">
        <v>0.5</v>
      </c>
      <c r="L86" s="235">
        <v>0.0</v>
      </c>
      <c r="M86" s="235">
        <v>0.0</v>
      </c>
      <c r="N86" s="237">
        <v>0.0</v>
      </c>
      <c r="O86" s="235">
        <v>0.0</v>
      </c>
      <c r="P86" s="235">
        <v>0.0</v>
      </c>
      <c r="Q86" s="9"/>
    </row>
    <row r="87">
      <c r="A87" s="236"/>
      <c r="B87" s="416" t="s">
        <v>422</v>
      </c>
      <c r="C87" s="237">
        <v>1.0</v>
      </c>
      <c r="D87" s="235">
        <v>0.0</v>
      </c>
      <c r="E87" s="235">
        <v>0.0</v>
      </c>
      <c r="F87" s="235">
        <v>0.0</v>
      </c>
      <c r="G87" s="235">
        <v>0.0</v>
      </c>
      <c r="H87" s="235">
        <v>0.0</v>
      </c>
      <c r="I87" s="235">
        <v>0.0</v>
      </c>
      <c r="J87" s="235">
        <v>0.0</v>
      </c>
      <c r="K87" s="235">
        <v>0.0</v>
      </c>
      <c r="L87" s="235">
        <v>0.0</v>
      </c>
      <c r="M87" s="235">
        <v>0.0</v>
      </c>
      <c r="N87" s="237">
        <v>0.0</v>
      </c>
      <c r="O87" s="235">
        <v>0.0</v>
      </c>
      <c r="P87" s="235">
        <v>0.5</v>
      </c>
      <c r="Q87" s="9"/>
    </row>
    <row r="88">
      <c r="A88" s="236"/>
      <c r="B88" s="416" t="s">
        <v>423</v>
      </c>
      <c r="C88" s="237">
        <v>1.0</v>
      </c>
      <c r="D88" s="235">
        <v>0.0</v>
      </c>
      <c r="E88" s="235">
        <v>0.0</v>
      </c>
      <c r="F88" s="235">
        <v>0.0</v>
      </c>
      <c r="G88" s="235">
        <v>0.0</v>
      </c>
      <c r="H88" s="235">
        <v>0.0</v>
      </c>
      <c r="I88" s="235">
        <v>0.0</v>
      </c>
      <c r="J88" s="235">
        <v>0.0</v>
      </c>
      <c r="K88" s="235">
        <v>0.0</v>
      </c>
      <c r="L88" s="235">
        <v>0.5</v>
      </c>
      <c r="M88" s="235">
        <v>0.0</v>
      </c>
      <c r="N88" s="237">
        <v>0.0</v>
      </c>
      <c r="O88" s="235">
        <v>0.0</v>
      </c>
      <c r="P88" s="235">
        <v>0.5</v>
      </c>
      <c r="Q88" s="9"/>
    </row>
    <row r="89">
      <c r="A89" s="236"/>
      <c r="B89" s="416" t="s">
        <v>424</v>
      </c>
      <c r="C89" s="237">
        <v>1.0</v>
      </c>
      <c r="D89" s="235">
        <v>0.0</v>
      </c>
      <c r="E89" s="235">
        <v>0.0</v>
      </c>
      <c r="F89" s="235">
        <v>0.0</v>
      </c>
      <c r="G89" s="235">
        <v>0.0</v>
      </c>
      <c r="H89" s="235">
        <v>0.0</v>
      </c>
      <c r="I89" s="235">
        <v>0.0</v>
      </c>
      <c r="J89" s="235">
        <v>0.0</v>
      </c>
      <c r="K89" s="235">
        <v>0.0</v>
      </c>
      <c r="L89" s="235">
        <v>0.0</v>
      </c>
      <c r="M89" s="235">
        <v>0.0</v>
      </c>
      <c r="N89" s="237">
        <v>0.0</v>
      </c>
      <c r="O89" s="235">
        <v>0.5</v>
      </c>
      <c r="P89" s="235">
        <v>0.0</v>
      </c>
      <c r="Q89" s="9"/>
    </row>
    <row r="90">
      <c r="A90" s="236"/>
      <c r="B90" s="416" t="s">
        <v>425</v>
      </c>
      <c r="C90" s="237">
        <v>1.0</v>
      </c>
      <c r="D90" s="235">
        <v>0.0</v>
      </c>
      <c r="E90" s="235">
        <v>0.0</v>
      </c>
      <c r="F90" s="235">
        <v>0.0</v>
      </c>
      <c r="G90" s="235">
        <v>0.0</v>
      </c>
      <c r="H90" s="235">
        <v>0.0</v>
      </c>
      <c r="I90" s="235">
        <v>0.0</v>
      </c>
      <c r="J90" s="235">
        <v>0.0</v>
      </c>
      <c r="K90" s="235">
        <v>0.0</v>
      </c>
      <c r="L90" s="235">
        <v>0.0</v>
      </c>
      <c r="M90" s="235">
        <v>0.5</v>
      </c>
      <c r="N90" s="237">
        <v>0.25</v>
      </c>
      <c r="O90" s="235">
        <v>0.0</v>
      </c>
      <c r="P90" s="235">
        <v>0.0</v>
      </c>
      <c r="Q90" s="9"/>
    </row>
    <row r="91">
      <c r="A91" s="511" t="s">
        <v>709</v>
      </c>
      <c r="B91" s="237"/>
      <c r="C91" s="247"/>
      <c r="D91" s="511">
        <v>0.0</v>
      </c>
      <c r="E91" s="511">
        <v>0.25</v>
      </c>
      <c r="F91" s="511">
        <v>0.0</v>
      </c>
      <c r="G91" s="511">
        <v>0.0</v>
      </c>
      <c r="H91" s="511">
        <v>1.5</v>
      </c>
      <c r="I91" s="511">
        <v>0.25</v>
      </c>
      <c r="J91" s="511">
        <v>0.5</v>
      </c>
      <c r="K91" s="511">
        <v>0.5</v>
      </c>
      <c r="L91" s="511">
        <v>1.0</v>
      </c>
      <c r="M91" s="511">
        <v>1.5</v>
      </c>
      <c r="N91" s="511">
        <v>1.25</v>
      </c>
      <c r="O91" s="511">
        <v>2.0</v>
      </c>
      <c r="P91" s="511">
        <v>2.5</v>
      </c>
      <c r="Q91" s="9"/>
    </row>
    <row r="92">
      <c r="A92" s="511" t="s">
        <v>710</v>
      </c>
      <c r="B92" s="237"/>
      <c r="C92" s="247"/>
      <c r="D92" s="511">
        <f>SUM(D91,D70,D47,D39,D31)</f>
        <v>0</v>
      </c>
      <c r="E92" s="511">
        <f>SUM(E91,E70,E47,E39,E31,E81,E60,E53)</f>
        <v>6.75</v>
      </c>
      <c r="F92" s="511">
        <f>SUM(F81,F91,F70,F60,F53,F47,F39,F31)</f>
        <v>9</v>
      </c>
      <c r="G92" s="511">
        <f t="shared" ref="G92:I92" si="1">SUM(G91,G70,G47,G39,G31,G81,G60,G53)</f>
        <v>3.25</v>
      </c>
      <c r="H92" s="511">
        <f t="shared" si="1"/>
        <v>7.75</v>
      </c>
      <c r="I92" s="511">
        <f t="shared" si="1"/>
        <v>8.75</v>
      </c>
      <c r="J92" s="511">
        <f>SUM(J91,J81,J70,J60,J53,J47,J39,J31)</f>
        <v>11.5</v>
      </c>
      <c r="K92" s="511">
        <f t="shared" ref="K92:P92" si="2">SUM(K91,K70,K47,K39,K31,K81,K60,K53)</f>
        <v>4.5</v>
      </c>
      <c r="L92" s="511">
        <f t="shared" si="2"/>
        <v>10.5</v>
      </c>
      <c r="M92" s="511">
        <f t="shared" si="2"/>
        <v>13.5</v>
      </c>
      <c r="N92" s="511">
        <f t="shared" si="2"/>
        <v>12.25</v>
      </c>
      <c r="O92" s="511">
        <f t="shared" si="2"/>
        <v>12</v>
      </c>
      <c r="P92" s="511">
        <f t="shared" si="2"/>
        <v>17.5</v>
      </c>
      <c r="Q92" s="9"/>
    </row>
    <row r="93">
      <c r="A93" s="4"/>
      <c r="B93" s="4"/>
      <c r="C93" s="4"/>
      <c r="D93" s="4"/>
      <c r="E93" s="4"/>
      <c r="F93" s="4"/>
      <c r="G93" s="3"/>
      <c r="H93" s="3"/>
      <c r="I93" s="3"/>
      <c r="J93" s="3"/>
      <c r="K93" s="4"/>
      <c r="L93" s="4"/>
      <c r="M93" s="4"/>
      <c r="N93" s="4"/>
      <c r="O93" s="4"/>
      <c r="P93" s="4"/>
      <c r="Q93" s="9"/>
    </row>
    <row r="94">
      <c r="A94" s="4"/>
      <c r="B94" s="4"/>
      <c r="C94" s="4"/>
      <c r="D94" s="4"/>
      <c r="E94" s="4"/>
      <c r="F94" s="4"/>
      <c r="G94" s="3"/>
      <c r="H94" s="3"/>
      <c r="I94" s="3"/>
      <c r="J94" s="3"/>
      <c r="K94" s="4"/>
      <c r="L94" s="4"/>
      <c r="M94" s="4"/>
      <c r="N94" s="4"/>
      <c r="O94" s="4"/>
      <c r="P94" s="4"/>
      <c r="Q94" s="9"/>
    </row>
    <row r="95">
      <c r="A95" s="367" t="s">
        <v>711</v>
      </c>
      <c r="B95" s="4"/>
      <c r="C95" s="4"/>
      <c r="D95" s="4"/>
      <c r="E95" s="4"/>
      <c r="F95" s="4"/>
      <c r="G95" s="4"/>
      <c r="H95" s="4"/>
      <c r="I95" s="4"/>
      <c r="J95" s="4"/>
      <c r="K95" s="4"/>
      <c r="L95" s="4"/>
      <c r="M95" s="4"/>
      <c r="N95" s="4"/>
      <c r="O95" s="4"/>
      <c r="P95" s="4"/>
      <c r="Q95" s="9"/>
    </row>
    <row r="96">
      <c r="A96" s="508" t="s">
        <v>712</v>
      </c>
      <c r="B96" s="508" t="s">
        <v>706</v>
      </c>
      <c r="C96" s="518" t="s">
        <v>713</v>
      </c>
      <c r="D96" s="365"/>
      <c r="E96" s="366"/>
      <c r="F96" s="518" t="s">
        <v>714</v>
      </c>
      <c r="G96" s="365"/>
      <c r="H96" s="366"/>
      <c r="I96" s="518" t="s">
        <v>715</v>
      </c>
      <c r="J96" s="365"/>
      <c r="K96" s="366"/>
      <c r="L96" s="379"/>
      <c r="M96" s="379"/>
      <c r="N96" s="379"/>
      <c r="O96" s="379"/>
      <c r="P96" s="379"/>
      <c r="Q96" s="9"/>
    </row>
    <row r="97">
      <c r="A97" s="233" t="s">
        <v>716</v>
      </c>
      <c r="B97" s="235" t="s">
        <v>68</v>
      </c>
      <c r="C97" s="383" t="s">
        <v>474</v>
      </c>
      <c r="D97" s="365"/>
      <c r="E97" s="366"/>
      <c r="F97" s="383" t="s">
        <v>1111</v>
      </c>
      <c r="G97" s="365"/>
      <c r="H97" s="366"/>
      <c r="I97" s="383" t="s">
        <v>718</v>
      </c>
      <c r="J97" s="365"/>
      <c r="K97" s="366"/>
      <c r="L97" s="4"/>
      <c r="M97" s="4"/>
      <c r="N97" s="4"/>
      <c r="O97" s="4"/>
      <c r="P97" s="4"/>
      <c r="Q97" s="9"/>
    </row>
    <row r="98">
      <c r="A98" s="235"/>
      <c r="B98" s="235" t="s">
        <v>85</v>
      </c>
      <c r="C98" s="383" t="s">
        <v>474</v>
      </c>
      <c r="D98" s="365"/>
      <c r="E98" s="366"/>
      <c r="F98" s="384" t="s">
        <v>474</v>
      </c>
      <c r="G98" s="385"/>
      <c r="H98" s="386"/>
      <c r="I98" s="383" t="s">
        <v>718</v>
      </c>
      <c r="J98" s="365"/>
      <c r="K98" s="366"/>
      <c r="L98" s="4"/>
      <c r="M98" s="4"/>
      <c r="N98" s="4"/>
      <c r="O98" s="4"/>
      <c r="P98" s="4"/>
      <c r="Q98" s="9"/>
    </row>
    <row r="99">
      <c r="A99" s="235"/>
      <c r="B99" s="235" t="s">
        <v>97</v>
      </c>
      <c r="C99" s="383" t="s">
        <v>474</v>
      </c>
      <c r="D99" s="365"/>
      <c r="E99" s="366"/>
      <c r="F99" s="387" t="s">
        <v>474</v>
      </c>
      <c r="G99" s="365"/>
      <c r="H99" s="366"/>
      <c r="I99" s="383" t="s">
        <v>718</v>
      </c>
      <c r="J99" s="365"/>
      <c r="K99" s="366"/>
      <c r="L99" s="4"/>
      <c r="M99" s="4"/>
      <c r="N99" s="4"/>
      <c r="O99" s="4"/>
      <c r="P99" s="4"/>
      <c r="Q99" s="9"/>
    </row>
    <row r="100">
      <c r="A100" s="235"/>
      <c r="B100" s="235" t="s">
        <v>101</v>
      </c>
      <c r="C100" s="383" t="s">
        <v>474</v>
      </c>
      <c r="D100" s="365"/>
      <c r="E100" s="366"/>
      <c r="F100" s="387" t="s">
        <v>1112</v>
      </c>
      <c r="G100" s="365"/>
      <c r="H100" s="366"/>
      <c r="I100" s="383" t="s">
        <v>718</v>
      </c>
      <c r="J100" s="365"/>
      <c r="K100" s="366"/>
      <c r="L100" s="4"/>
      <c r="M100" s="4"/>
      <c r="N100" s="4"/>
      <c r="O100" s="4"/>
      <c r="P100" s="4"/>
    </row>
    <row r="101">
      <c r="A101" s="235"/>
      <c r="B101" s="235" t="s">
        <v>363</v>
      </c>
      <c r="C101" s="383" t="s">
        <v>474</v>
      </c>
      <c r="D101" s="365"/>
      <c r="E101" s="366"/>
      <c r="F101" s="383" t="s">
        <v>758</v>
      </c>
      <c r="G101" s="365"/>
      <c r="H101" s="366"/>
      <c r="I101" s="383" t="s">
        <v>718</v>
      </c>
      <c r="J101" s="365"/>
      <c r="K101" s="366"/>
      <c r="L101" s="4"/>
      <c r="M101" s="4"/>
      <c r="N101" s="4"/>
      <c r="O101" s="4"/>
      <c r="P101" s="4"/>
    </row>
    <row r="102">
      <c r="A102" s="235"/>
      <c r="B102" s="235" t="s">
        <v>168</v>
      </c>
      <c r="C102" s="383" t="s">
        <v>474</v>
      </c>
      <c r="D102" s="365"/>
      <c r="E102" s="366"/>
      <c r="F102" s="383" t="s">
        <v>1113</v>
      </c>
      <c r="G102" s="365"/>
      <c r="H102" s="366"/>
      <c r="I102" s="383" t="s">
        <v>718</v>
      </c>
      <c r="J102" s="365"/>
      <c r="K102" s="366"/>
      <c r="L102" s="4"/>
      <c r="M102" s="4"/>
      <c r="N102" s="4"/>
      <c r="O102" s="4"/>
      <c r="P102" s="4"/>
    </row>
    <row r="103">
      <c r="A103" s="235"/>
      <c r="B103" s="235" t="s">
        <v>166</v>
      </c>
      <c r="C103" s="383" t="s">
        <v>474</v>
      </c>
      <c r="D103" s="365"/>
      <c r="E103" s="366"/>
      <c r="F103" s="383" t="s">
        <v>474</v>
      </c>
      <c r="G103" s="365"/>
      <c r="H103" s="366"/>
      <c r="I103" s="383" t="s">
        <v>718</v>
      </c>
      <c r="J103" s="365"/>
      <c r="K103" s="366"/>
      <c r="L103" s="4"/>
      <c r="M103" s="4"/>
      <c r="N103" s="4"/>
      <c r="O103" s="4"/>
      <c r="P103" s="4"/>
    </row>
    <row r="104">
      <c r="A104" s="235"/>
      <c r="B104" s="235" t="s">
        <v>366</v>
      </c>
      <c r="C104" s="383" t="s">
        <v>474</v>
      </c>
      <c r="D104" s="365"/>
      <c r="E104" s="366"/>
      <c r="F104" s="383" t="s">
        <v>1096</v>
      </c>
      <c r="G104" s="365"/>
      <c r="H104" s="366"/>
      <c r="I104" s="383" t="s">
        <v>718</v>
      </c>
      <c r="J104" s="365"/>
      <c r="K104" s="366"/>
      <c r="L104" s="4"/>
      <c r="M104" s="4"/>
      <c r="N104" s="4"/>
      <c r="O104" s="4"/>
      <c r="P104" s="4"/>
      <c r="Q104" s="380"/>
      <c r="R104" s="380"/>
      <c r="S104" s="380"/>
      <c r="T104" s="380"/>
      <c r="U104" s="380"/>
      <c r="V104" s="380"/>
      <c r="W104" s="380"/>
      <c r="X104" s="380"/>
      <c r="Y104" s="380"/>
      <c r="Z104" s="380"/>
      <c r="AA104" s="380"/>
      <c r="AB104" s="380"/>
      <c r="AC104" s="380"/>
      <c r="AD104" s="380"/>
      <c r="AE104" s="380"/>
      <c r="AF104" s="380"/>
      <c r="AG104" s="380"/>
      <c r="AH104" s="380"/>
      <c r="AI104" s="380"/>
      <c r="AJ104" s="380"/>
      <c r="AK104" s="380"/>
      <c r="AL104" s="380"/>
      <c r="AM104" s="380"/>
      <c r="AN104" s="380"/>
      <c r="AO104" s="380"/>
      <c r="AP104" s="380"/>
      <c r="AQ104" s="380"/>
    </row>
    <row r="105">
      <c r="A105" s="388"/>
      <c r="B105" s="388"/>
      <c r="C105" s="389"/>
      <c r="D105" s="365"/>
      <c r="E105" s="366"/>
      <c r="F105" s="389"/>
      <c r="G105" s="365"/>
      <c r="H105" s="366"/>
      <c r="I105" s="389"/>
      <c r="J105" s="365"/>
      <c r="K105" s="366"/>
      <c r="L105" s="4"/>
      <c r="M105" s="4"/>
      <c r="N105" s="4"/>
      <c r="O105" s="4"/>
      <c r="P105" s="4"/>
    </row>
    <row r="106">
      <c r="A106" s="233" t="s">
        <v>721</v>
      </c>
      <c r="B106" s="235" t="s">
        <v>68</v>
      </c>
      <c r="C106" s="383" t="str">
        <f t="shared" ref="C106:C113" si="3">F97</f>
        <v>registration class diagram </v>
      </c>
      <c r="D106" s="365"/>
      <c r="E106" s="366"/>
      <c r="F106" s="383" t="str">
        <f>C106</f>
        <v>registration class diagram </v>
      </c>
      <c r="G106" s="365"/>
      <c r="H106" s="366"/>
      <c r="I106" s="383" t="s">
        <v>722</v>
      </c>
      <c r="J106" s="365"/>
      <c r="K106" s="366"/>
      <c r="L106" s="4"/>
      <c r="M106" s="4"/>
      <c r="N106" s="4"/>
      <c r="O106" s="4"/>
      <c r="P106" s="4"/>
    </row>
    <row r="107">
      <c r="A107" s="235"/>
      <c r="B107" s="235" t="s">
        <v>85</v>
      </c>
      <c r="C107" s="383" t="str">
        <f t="shared" si="3"/>
        <v>n/a</v>
      </c>
      <c r="D107" s="365"/>
      <c r="E107" s="366"/>
      <c r="F107" s="383" t="s">
        <v>1114</v>
      </c>
      <c r="G107" s="365"/>
      <c r="H107" s="366"/>
      <c r="I107" s="383" t="s">
        <v>722</v>
      </c>
      <c r="J107" s="365"/>
      <c r="K107" s="366"/>
      <c r="L107" s="4"/>
      <c r="M107" s="4"/>
      <c r="N107" s="4"/>
      <c r="O107" s="4"/>
      <c r="P107" s="4"/>
    </row>
    <row r="108">
      <c r="A108" s="235"/>
      <c r="B108" s="235" t="s">
        <v>97</v>
      </c>
      <c r="C108" s="383" t="str">
        <f t="shared" si="3"/>
        <v>n/a</v>
      </c>
      <c r="D108" s="365"/>
      <c r="E108" s="366"/>
      <c r="F108" s="387" t="s">
        <v>474</v>
      </c>
      <c r="G108" s="365"/>
      <c r="H108" s="366"/>
      <c r="I108" s="383" t="s">
        <v>722</v>
      </c>
      <c r="J108" s="365"/>
      <c r="K108" s="366"/>
      <c r="L108" s="4"/>
      <c r="M108" s="4"/>
      <c r="N108" s="4"/>
      <c r="O108" s="4"/>
      <c r="P108" s="4"/>
    </row>
    <row r="109">
      <c r="A109" s="235"/>
      <c r="B109" s="235" t="s">
        <v>101</v>
      </c>
      <c r="C109" s="383" t="str">
        <f t="shared" si="3"/>
        <v>I am working on the access control behaviour diagram. little left. </v>
      </c>
      <c r="D109" s="365"/>
      <c r="E109" s="366"/>
      <c r="F109" s="387" t="s">
        <v>1115</v>
      </c>
      <c r="G109" s="365"/>
      <c r="H109" s="366"/>
      <c r="I109" s="383" t="s">
        <v>722</v>
      </c>
      <c r="J109" s="365"/>
      <c r="K109" s="366"/>
      <c r="L109" s="4"/>
      <c r="M109" s="4"/>
      <c r="N109" s="4"/>
      <c r="O109" s="4"/>
      <c r="P109" s="4"/>
    </row>
    <row r="110">
      <c r="A110" s="235"/>
      <c r="B110" s="235" t="s">
        <v>363</v>
      </c>
      <c r="C110" s="383" t="str">
        <f t="shared" si="3"/>
        <v>diagrams</v>
      </c>
      <c r="D110" s="365"/>
      <c r="E110" s="366"/>
      <c r="F110" s="383" t="str">
        <f>C110</f>
        <v>diagrams</v>
      </c>
      <c r="G110" s="365"/>
      <c r="H110" s="366"/>
      <c r="I110" s="383" t="s">
        <v>722</v>
      </c>
      <c r="J110" s="365"/>
      <c r="K110" s="366"/>
      <c r="L110" s="4"/>
      <c r="M110" s="4"/>
      <c r="N110" s="4"/>
      <c r="O110" s="4"/>
      <c r="P110" s="4"/>
    </row>
    <row r="111">
      <c r="A111" s="235"/>
      <c r="B111" s="235" t="s">
        <v>168</v>
      </c>
      <c r="C111" s="383" t="str">
        <f t="shared" si="3"/>
        <v>AWS simple email service tech approval</v>
      </c>
      <c r="D111" s="365"/>
      <c r="E111" s="366"/>
      <c r="F111" s="383" t="s">
        <v>1113</v>
      </c>
      <c r="G111" s="365"/>
      <c r="H111" s="366"/>
      <c r="I111" s="383" t="s">
        <v>722</v>
      </c>
      <c r="J111" s="365"/>
      <c r="K111" s="366"/>
      <c r="L111" s="4"/>
      <c r="M111" s="4"/>
      <c r="N111" s="4"/>
      <c r="O111" s="4"/>
      <c r="P111" s="4"/>
    </row>
    <row r="112">
      <c r="A112" s="235"/>
      <c r="B112" s="235" t="s">
        <v>166</v>
      </c>
      <c r="C112" s="383" t="str">
        <f t="shared" si="3"/>
        <v>n/a</v>
      </c>
      <c r="D112" s="365"/>
      <c r="E112" s="366"/>
      <c r="F112" s="383" t="s">
        <v>474</v>
      </c>
      <c r="G112" s="365"/>
      <c r="H112" s="366"/>
      <c r="I112" s="383" t="s">
        <v>722</v>
      </c>
      <c r="J112" s="365"/>
      <c r="K112" s="366"/>
      <c r="L112" s="4"/>
      <c r="M112" s="4"/>
      <c r="N112" s="4"/>
      <c r="O112" s="4"/>
      <c r="P112" s="4"/>
    </row>
    <row r="113">
      <c r="A113" s="235"/>
      <c r="B113" s="235" t="s">
        <v>366</v>
      </c>
      <c r="C113" s="383" t="str">
        <f t="shared" si="3"/>
        <v>backend</v>
      </c>
      <c r="D113" s="365"/>
      <c r="E113" s="366"/>
      <c r="F113" s="383" t="s">
        <v>474</v>
      </c>
      <c r="G113" s="365"/>
      <c r="H113" s="366"/>
      <c r="I113" s="383" t="s">
        <v>722</v>
      </c>
      <c r="J113" s="365"/>
      <c r="K113" s="366"/>
      <c r="L113" s="4"/>
      <c r="M113" s="4"/>
      <c r="N113" s="4"/>
      <c r="O113" s="4"/>
      <c r="P113" s="4"/>
    </row>
    <row r="114">
      <c r="A114" s="388"/>
      <c r="B114" s="388"/>
      <c r="C114" s="389"/>
      <c r="D114" s="365"/>
      <c r="E114" s="366"/>
      <c r="F114" s="389"/>
      <c r="G114" s="365"/>
      <c r="H114" s="366"/>
      <c r="I114" s="389"/>
      <c r="J114" s="365"/>
      <c r="K114" s="366"/>
      <c r="L114" s="4"/>
      <c r="M114" s="4"/>
      <c r="N114" s="4"/>
      <c r="O114" s="4"/>
      <c r="P114" s="4"/>
    </row>
    <row r="115">
      <c r="A115" s="233" t="s">
        <v>725</v>
      </c>
      <c r="B115" s="235" t="s">
        <v>68</v>
      </c>
      <c r="C115" s="383" t="str">
        <f t="shared" ref="C115:C122" si="4">F106</f>
        <v>registration class diagram </v>
      </c>
      <c r="D115" s="365"/>
      <c r="E115" s="366"/>
      <c r="F115" s="390" t="s">
        <v>474</v>
      </c>
      <c r="G115" s="365"/>
      <c r="H115" s="366"/>
      <c r="I115" s="383" t="s">
        <v>718</v>
      </c>
      <c r="J115" s="365"/>
      <c r="K115" s="366"/>
      <c r="L115" s="4"/>
      <c r="M115" s="4"/>
      <c r="N115" s="4"/>
      <c r="O115" s="4"/>
      <c r="P115" s="4"/>
    </row>
    <row r="116">
      <c r="A116" s="235"/>
      <c r="B116" s="235" t="s">
        <v>85</v>
      </c>
      <c r="C116" s="383" t="str">
        <f t="shared" si="4"/>
        <v>login backend</v>
      </c>
      <c r="D116" s="365"/>
      <c r="E116" s="366"/>
      <c r="F116" s="391" t="str">
        <f>C116</f>
        <v>login backend</v>
      </c>
      <c r="G116" s="365"/>
      <c r="H116" s="366"/>
      <c r="I116" s="383" t="s">
        <v>718</v>
      </c>
      <c r="J116" s="365"/>
      <c r="K116" s="366"/>
      <c r="L116" s="4"/>
      <c r="M116" s="4"/>
      <c r="N116" s="4"/>
      <c r="O116" s="4"/>
      <c r="P116" s="4"/>
    </row>
    <row r="117">
      <c r="A117" s="235"/>
      <c r="B117" s="235" t="s">
        <v>97</v>
      </c>
      <c r="C117" s="383" t="str">
        <f t="shared" si="4"/>
        <v>n/a</v>
      </c>
      <c r="D117" s="365"/>
      <c r="E117" s="366"/>
      <c r="F117" s="387" t="s">
        <v>474</v>
      </c>
      <c r="G117" s="365"/>
      <c r="H117" s="366"/>
      <c r="I117" s="383" t="s">
        <v>718</v>
      </c>
      <c r="J117" s="365"/>
      <c r="K117" s="366"/>
      <c r="L117" s="4"/>
      <c r="M117" s="4"/>
      <c r="N117" s="4"/>
      <c r="O117" s="4"/>
      <c r="P117" s="4"/>
    </row>
    <row r="118">
      <c r="A118" s="235"/>
      <c r="B118" s="235" t="s">
        <v>101</v>
      </c>
      <c r="C118" s="383" t="str">
        <f t="shared" si="4"/>
        <v>I am gonna start working on implementing back end </v>
      </c>
      <c r="D118" s="365"/>
      <c r="E118" s="366"/>
      <c r="F118" s="387" t="s">
        <v>1116</v>
      </c>
      <c r="G118" s="365"/>
      <c r="H118" s="366"/>
      <c r="I118" s="383" t="s">
        <v>718</v>
      </c>
      <c r="J118" s="365"/>
      <c r="K118" s="366"/>
      <c r="L118" s="4"/>
      <c r="M118" s="4"/>
      <c r="N118" s="4"/>
      <c r="O118" s="4"/>
      <c r="P118" s="4"/>
    </row>
    <row r="119">
      <c r="A119" s="235"/>
      <c r="B119" s="235" t="s">
        <v>363</v>
      </c>
      <c r="C119" s="383" t="str">
        <f t="shared" si="4"/>
        <v>diagrams</v>
      </c>
      <c r="D119" s="365"/>
      <c r="E119" s="366"/>
      <c r="F119" s="383" t="str">
        <f>C119</f>
        <v>diagrams</v>
      </c>
      <c r="G119" s="365"/>
      <c r="H119" s="366"/>
      <c r="I119" s="383" t="s">
        <v>718</v>
      </c>
      <c r="J119" s="365"/>
      <c r="K119" s="366"/>
      <c r="L119" s="4"/>
      <c r="M119" s="4"/>
      <c r="N119" s="4"/>
      <c r="O119" s="4"/>
      <c r="P119" s="4"/>
    </row>
    <row r="120">
      <c r="A120" s="235"/>
      <c r="B120" s="235" t="s">
        <v>168</v>
      </c>
      <c r="C120" s="383" t="str">
        <f t="shared" si="4"/>
        <v>AWS simple email service tech approval</v>
      </c>
      <c r="D120" s="365"/>
      <c r="E120" s="366"/>
      <c r="F120" s="383" t="s">
        <v>1117</v>
      </c>
      <c r="G120" s="365"/>
      <c r="H120" s="366"/>
      <c r="I120" s="383" t="s">
        <v>718</v>
      </c>
      <c r="J120" s="365"/>
      <c r="K120" s="366"/>
      <c r="L120" s="4"/>
      <c r="M120" s="4"/>
      <c r="N120" s="4"/>
      <c r="O120" s="4"/>
      <c r="P120" s="4"/>
    </row>
    <row r="121">
      <c r="A121" s="235"/>
      <c r="B121" s="235" t="s">
        <v>166</v>
      </c>
      <c r="C121" s="383" t="str">
        <f t="shared" si="4"/>
        <v>n/a</v>
      </c>
      <c r="D121" s="365"/>
      <c r="E121" s="366"/>
      <c r="F121" s="383" t="s">
        <v>474</v>
      </c>
      <c r="G121" s="365"/>
      <c r="H121" s="366"/>
      <c r="I121" s="383" t="s">
        <v>718</v>
      </c>
      <c r="J121" s="365"/>
      <c r="K121" s="366"/>
      <c r="L121" s="4"/>
      <c r="M121" s="4"/>
      <c r="N121" s="4"/>
      <c r="O121" s="4"/>
      <c r="P121" s="4"/>
    </row>
    <row r="122">
      <c r="A122" s="235"/>
      <c r="B122" s="235" t="s">
        <v>366</v>
      </c>
      <c r="C122" s="383" t="str">
        <f t="shared" si="4"/>
        <v>n/a</v>
      </c>
      <c r="D122" s="365"/>
      <c r="E122" s="366"/>
      <c r="F122" s="383" t="s">
        <v>474</v>
      </c>
      <c r="G122" s="365"/>
      <c r="H122" s="366"/>
      <c r="I122" s="383" t="s">
        <v>718</v>
      </c>
      <c r="J122" s="365"/>
      <c r="K122" s="366"/>
      <c r="L122" s="4"/>
      <c r="M122" s="4"/>
      <c r="N122" s="4"/>
      <c r="O122" s="4"/>
      <c r="P122" s="4"/>
    </row>
    <row r="123">
      <c r="A123" s="238"/>
      <c r="B123" s="235"/>
      <c r="F123" s="383"/>
      <c r="G123" s="365"/>
      <c r="H123" s="366"/>
      <c r="I123" s="383"/>
      <c r="J123" s="365"/>
      <c r="K123" s="366"/>
      <c r="L123" s="4"/>
      <c r="M123" s="4"/>
      <c r="N123" s="4"/>
      <c r="O123" s="4"/>
      <c r="P123" s="4"/>
    </row>
    <row r="124">
      <c r="A124" s="233" t="s">
        <v>727</v>
      </c>
      <c r="B124" s="235" t="s">
        <v>68</v>
      </c>
      <c r="C124" s="390" t="str">
        <f t="shared" ref="C124:C131" si="5">F115</f>
        <v>n/a</v>
      </c>
      <c r="D124" s="365"/>
      <c r="E124" s="366"/>
      <c r="F124" s="390" t="str">
        <f>C115</f>
        <v>registration class diagram </v>
      </c>
      <c r="G124" s="365"/>
      <c r="H124" s="366"/>
      <c r="I124" s="383" t="s">
        <v>718</v>
      </c>
      <c r="J124" s="365"/>
      <c r="K124" s="366"/>
      <c r="L124" s="4"/>
      <c r="M124" s="4"/>
      <c r="N124" s="4"/>
      <c r="O124" s="4"/>
      <c r="P124" s="4"/>
    </row>
    <row r="125">
      <c r="A125" s="235"/>
      <c r="B125" s="235" t="s">
        <v>85</v>
      </c>
      <c r="C125" s="383" t="str">
        <f t="shared" si="5"/>
        <v>login backend</v>
      </c>
      <c r="D125" s="365"/>
      <c r="E125" s="366"/>
      <c r="F125" s="391" t="s">
        <v>1118</v>
      </c>
      <c r="G125" s="365"/>
      <c r="H125" s="366"/>
      <c r="I125" s="383" t="s">
        <v>718</v>
      </c>
      <c r="J125" s="365"/>
      <c r="K125" s="366"/>
      <c r="L125" s="4"/>
      <c r="M125" s="4"/>
      <c r="N125" s="4"/>
      <c r="O125" s="4"/>
      <c r="P125" s="4"/>
    </row>
    <row r="126">
      <c r="A126" s="235"/>
      <c r="B126" s="235" t="s">
        <v>97</v>
      </c>
      <c r="C126" s="383" t="str">
        <f t="shared" si="5"/>
        <v>n/a</v>
      </c>
      <c r="D126" s="365"/>
      <c r="E126" s="366"/>
      <c r="F126" s="387" t="s">
        <v>474</v>
      </c>
      <c r="G126" s="365"/>
      <c r="H126" s="366"/>
      <c r="I126" s="383" t="s">
        <v>718</v>
      </c>
      <c r="J126" s="365"/>
      <c r="K126" s="366"/>
      <c r="L126" s="4"/>
      <c r="M126" s="4"/>
      <c r="N126" s="4"/>
      <c r="O126" s="4"/>
      <c r="P126" s="4"/>
    </row>
    <row r="127">
      <c r="A127" s="235"/>
      <c r="B127" s="235" t="s">
        <v>101</v>
      </c>
      <c r="C127" s="383" t="str">
        <f t="shared" si="5"/>
        <v>the access control Backend implementations. </v>
      </c>
      <c r="D127" s="365"/>
      <c r="E127" s="366"/>
      <c r="F127" s="383" t="s">
        <v>1119</v>
      </c>
      <c r="G127" s="365"/>
      <c r="H127" s="366"/>
      <c r="I127" s="383" t="s">
        <v>718</v>
      </c>
      <c r="J127" s="365"/>
      <c r="K127" s="366"/>
      <c r="L127" s="4"/>
      <c r="M127" s="4"/>
      <c r="N127" s="4"/>
      <c r="O127" s="4"/>
      <c r="P127" s="4"/>
    </row>
    <row r="128">
      <c r="A128" s="235"/>
      <c r="B128" s="235" t="s">
        <v>363</v>
      </c>
      <c r="C128" s="383" t="str">
        <f t="shared" si="5"/>
        <v>diagrams</v>
      </c>
      <c r="D128" s="365"/>
      <c r="E128" s="366"/>
      <c r="F128" s="383" t="str">
        <f>C128</f>
        <v>diagrams</v>
      </c>
      <c r="G128" s="365"/>
      <c r="H128" s="366"/>
      <c r="I128" s="383" t="s">
        <v>718</v>
      </c>
      <c r="J128" s="365"/>
      <c r="K128" s="366"/>
      <c r="L128" s="4"/>
      <c r="M128" s="4"/>
      <c r="N128" s="4"/>
      <c r="O128" s="4"/>
      <c r="P128" s="4"/>
    </row>
    <row r="129">
      <c r="A129" s="235"/>
      <c r="B129" s="235" t="s">
        <v>168</v>
      </c>
      <c r="C129" s="383" t="str">
        <f t="shared" si="5"/>
        <v>Automated Moderating class diagram</v>
      </c>
      <c r="D129" s="365"/>
      <c r="E129" s="366"/>
      <c r="F129" s="383" t="s">
        <v>1120</v>
      </c>
      <c r="G129" s="365"/>
      <c r="H129" s="366"/>
      <c r="I129" s="383" t="s">
        <v>718</v>
      </c>
      <c r="J129" s="365"/>
      <c r="K129" s="366"/>
      <c r="L129" s="4"/>
      <c r="M129" s="4"/>
      <c r="N129" s="4"/>
      <c r="O129" s="4"/>
      <c r="P129" s="4"/>
    </row>
    <row r="130">
      <c r="A130" s="235"/>
      <c r="B130" s="235" t="s">
        <v>166</v>
      </c>
      <c r="C130" s="383" t="str">
        <f t="shared" si="5"/>
        <v>n/a</v>
      </c>
      <c r="D130" s="365"/>
      <c r="E130" s="366"/>
      <c r="F130" s="383" t="s">
        <v>474</v>
      </c>
      <c r="G130" s="365"/>
      <c r="H130" s="366"/>
      <c r="I130" s="383" t="s">
        <v>718</v>
      </c>
      <c r="J130" s="365"/>
      <c r="K130" s="366"/>
      <c r="L130" s="4"/>
      <c r="M130" s="4"/>
      <c r="N130" s="4"/>
      <c r="O130" s="4"/>
      <c r="P130" s="4"/>
    </row>
    <row r="131">
      <c r="A131" s="235"/>
      <c r="B131" s="235" t="s">
        <v>366</v>
      </c>
      <c r="C131" s="383" t="str">
        <f t="shared" si="5"/>
        <v>n/a</v>
      </c>
      <c r="D131" s="365"/>
      <c r="E131" s="366"/>
      <c r="F131" s="383" t="s">
        <v>1121</v>
      </c>
      <c r="G131" s="365"/>
      <c r="H131" s="366"/>
      <c r="I131" s="383" t="s">
        <v>718</v>
      </c>
      <c r="J131" s="365"/>
      <c r="K131" s="366"/>
      <c r="L131" s="4"/>
      <c r="M131" s="4"/>
      <c r="N131" s="4"/>
      <c r="O131" s="4"/>
      <c r="P131" s="4"/>
    </row>
    <row r="132">
      <c r="A132" s="388"/>
      <c r="B132" s="388"/>
      <c r="C132" s="389"/>
      <c r="D132" s="365"/>
      <c r="E132" s="366"/>
      <c r="F132" s="389"/>
      <c r="G132" s="365"/>
      <c r="H132" s="366"/>
      <c r="I132" s="389"/>
      <c r="J132" s="365"/>
      <c r="K132" s="366"/>
      <c r="L132" s="4"/>
      <c r="M132" s="4"/>
      <c r="N132" s="4"/>
      <c r="O132" s="4"/>
      <c r="P132" s="4"/>
    </row>
    <row r="133">
      <c r="A133" s="233" t="s">
        <v>729</v>
      </c>
      <c r="B133" s="235" t="s">
        <v>68</v>
      </c>
      <c r="C133" s="383" t="str">
        <f t="shared" ref="C133:C140" si="6">F124</f>
        <v>registration class diagram </v>
      </c>
      <c r="D133" s="365"/>
      <c r="E133" s="366"/>
      <c r="F133" s="390" t="s">
        <v>1122</v>
      </c>
      <c r="G133" s="365"/>
      <c r="H133" s="366"/>
      <c r="I133" s="383" t="s">
        <v>718</v>
      </c>
      <c r="J133" s="365"/>
      <c r="K133" s="366"/>
      <c r="L133" s="4"/>
      <c r="M133" s="4"/>
      <c r="N133" s="4"/>
      <c r="O133" s="4"/>
      <c r="P133" s="4"/>
    </row>
    <row r="134">
      <c r="A134" s="235"/>
      <c r="B134" s="235" t="s">
        <v>85</v>
      </c>
      <c r="C134" s="383" t="str">
        <f t="shared" si="6"/>
        <v>login backend,, tests</v>
      </c>
      <c r="D134" s="365"/>
      <c r="E134" s="366"/>
      <c r="F134" s="391" t="s">
        <v>1123</v>
      </c>
      <c r="G134" s="365"/>
      <c r="H134" s="366"/>
      <c r="I134" s="383" t="s">
        <v>718</v>
      </c>
      <c r="J134" s="365"/>
      <c r="K134" s="366"/>
      <c r="L134" s="4"/>
      <c r="M134" s="4"/>
      <c r="N134" s="4"/>
      <c r="O134" s="4"/>
      <c r="P134" s="4"/>
    </row>
    <row r="135">
      <c r="A135" s="235"/>
      <c r="B135" s="235" t="s">
        <v>97</v>
      </c>
      <c r="C135" s="383" t="str">
        <f t="shared" si="6"/>
        <v>n/a</v>
      </c>
      <c r="D135" s="365"/>
      <c r="E135" s="366"/>
      <c r="F135" s="387" t="s">
        <v>1093</v>
      </c>
      <c r="G135" s="365"/>
      <c r="H135" s="366"/>
      <c r="I135" s="383" t="s">
        <v>718</v>
      </c>
      <c r="J135" s="365"/>
      <c r="K135" s="366"/>
      <c r="L135" s="4"/>
      <c r="M135" s="4"/>
      <c r="N135" s="4"/>
      <c r="O135" s="4"/>
      <c r="P135" s="4"/>
    </row>
    <row r="136">
      <c r="A136" s="235"/>
      <c r="B136" s="235" t="s">
        <v>101</v>
      </c>
      <c r="C136" s="383" t="str">
        <f t="shared" si="6"/>
        <v>the access control Backend database. </v>
      </c>
      <c r="D136" s="365"/>
      <c r="E136" s="366"/>
      <c r="F136" s="387" t="s">
        <v>1124</v>
      </c>
      <c r="G136" s="365"/>
      <c r="H136" s="366"/>
      <c r="I136" s="383" t="s">
        <v>718</v>
      </c>
      <c r="J136" s="365"/>
      <c r="K136" s="366"/>
      <c r="L136" s="4"/>
      <c r="M136" s="4"/>
      <c r="N136" s="4"/>
      <c r="O136" s="4"/>
      <c r="P136" s="4"/>
    </row>
    <row r="137">
      <c r="A137" s="235"/>
      <c r="B137" s="235" t="s">
        <v>363</v>
      </c>
      <c r="C137" s="383" t="str">
        <f t="shared" si="6"/>
        <v>diagrams</v>
      </c>
      <c r="D137" s="365"/>
      <c r="E137" s="366"/>
      <c r="F137" s="383" t="s">
        <v>474</v>
      </c>
      <c r="G137" s="365"/>
      <c r="H137" s="366"/>
      <c r="I137" s="383" t="s">
        <v>718</v>
      </c>
      <c r="J137" s="365"/>
      <c r="K137" s="366"/>
      <c r="L137" s="4"/>
      <c r="M137" s="4"/>
      <c r="N137" s="4"/>
      <c r="O137" s="4"/>
      <c r="P137" s="4"/>
    </row>
    <row r="138">
      <c r="A138" s="235"/>
      <c r="B138" s="235" t="s">
        <v>168</v>
      </c>
      <c r="C138" s="383" t="str">
        <f t="shared" si="6"/>
        <v>Automated Moderating sequence diagram</v>
      </c>
      <c r="D138" s="365"/>
      <c r="E138" s="366"/>
      <c r="F138" s="383" t="s">
        <v>1125</v>
      </c>
      <c r="G138" s="365"/>
      <c r="H138" s="366"/>
      <c r="I138" s="383" t="s">
        <v>718</v>
      </c>
      <c r="J138" s="365"/>
      <c r="K138" s="366"/>
      <c r="L138" s="4"/>
      <c r="M138" s="4"/>
      <c r="N138" s="4"/>
      <c r="O138" s="4"/>
      <c r="P138" s="4"/>
    </row>
    <row r="139">
      <c r="A139" s="235"/>
      <c r="B139" s="235" t="s">
        <v>166</v>
      </c>
      <c r="C139" s="383" t="str">
        <f t="shared" si="6"/>
        <v>n/a</v>
      </c>
      <c r="D139" s="365"/>
      <c r="E139" s="366"/>
      <c r="F139" s="383" t="s">
        <v>474</v>
      </c>
      <c r="G139" s="365"/>
      <c r="H139" s="366"/>
      <c r="I139" s="383" t="s">
        <v>718</v>
      </c>
      <c r="J139" s="365"/>
      <c r="K139" s="366"/>
      <c r="L139" s="4"/>
      <c r="M139" s="4"/>
      <c r="N139" s="4"/>
      <c r="O139" s="4"/>
      <c r="P139" s="4"/>
    </row>
    <row r="140">
      <c r="A140" s="235"/>
      <c r="B140" s="235" t="s">
        <v>366</v>
      </c>
      <c r="C140" s="383" t="str">
        <f t="shared" si="6"/>
        <v>backend + tests</v>
      </c>
      <c r="D140" s="365"/>
      <c r="E140" s="366"/>
      <c r="F140" s="383" t="s">
        <v>1096</v>
      </c>
      <c r="G140" s="365"/>
      <c r="H140" s="366"/>
      <c r="I140" s="383" t="s">
        <v>718</v>
      </c>
      <c r="J140" s="365"/>
      <c r="K140" s="366"/>
      <c r="L140" s="4"/>
      <c r="M140" s="4"/>
      <c r="N140" s="4"/>
      <c r="O140" s="4"/>
      <c r="P140" s="4"/>
    </row>
    <row r="141">
      <c r="A141" s="388"/>
      <c r="B141" s="388"/>
      <c r="C141" s="389"/>
      <c r="D141" s="365"/>
      <c r="E141" s="366"/>
      <c r="F141" s="389"/>
      <c r="G141" s="365"/>
      <c r="H141" s="366"/>
      <c r="I141" s="389"/>
      <c r="J141" s="365"/>
      <c r="K141" s="366"/>
      <c r="L141" s="4"/>
      <c r="M141" s="4"/>
      <c r="N141" s="4"/>
      <c r="O141" s="4"/>
      <c r="P141" s="4"/>
    </row>
    <row r="142">
      <c r="A142" s="233" t="s">
        <v>732</v>
      </c>
      <c r="B142" s="235" t="s">
        <v>68</v>
      </c>
      <c r="C142" s="383" t="str">
        <f t="shared" ref="C142:C149" si="7">F133</f>
        <v>registration class, tech approval, user management</v>
      </c>
      <c r="D142" s="365"/>
      <c r="E142" s="366"/>
      <c r="F142" s="390" t="s">
        <v>1126</v>
      </c>
      <c r="G142" s="365"/>
      <c r="H142" s="366"/>
      <c r="I142" s="383" t="s">
        <v>718</v>
      </c>
      <c r="J142" s="365"/>
      <c r="K142" s="366"/>
      <c r="L142" s="4"/>
      <c r="M142" s="4"/>
      <c r="N142" s="4"/>
      <c r="O142" s="4"/>
      <c r="P142" s="4"/>
    </row>
    <row r="143">
      <c r="A143" s="235"/>
      <c r="B143" s="235" t="s">
        <v>85</v>
      </c>
      <c r="C143" s="383" t="str">
        <f t="shared" si="7"/>
        <v>logout backend, tests</v>
      </c>
      <c r="D143" s="365"/>
      <c r="E143" s="366"/>
      <c r="F143" s="383" t="str">
        <f>C143</f>
        <v>logout backend, tests</v>
      </c>
      <c r="G143" s="365"/>
      <c r="H143" s="366"/>
      <c r="I143" s="383" t="s">
        <v>718</v>
      </c>
      <c r="J143" s="365"/>
      <c r="K143" s="366"/>
      <c r="L143" s="4"/>
      <c r="M143" s="4"/>
      <c r="N143" s="4"/>
      <c r="O143" s="4"/>
      <c r="P143" s="4"/>
    </row>
    <row r="144">
      <c r="A144" s="235"/>
      <c r="B144" s="235" t="s">
        <v>97</v>
      </c>
      <c r="C144" s="383" t="str">
        <f t="shared" si="7"/>
        <v>tech approval</v>
      </c>
      <c r="D144" s="365"/>
      <c r="E144" s="366"/>
      <c r="F144" s="387" t="s">
        <v>758</v>
      </c>
      <c r="G144" s="365"/>
      <c r="H144" s="366"/>
      <c r="I144" s="383" t="s">
        <v>718</v>
      </c>
      <c r="J144" s="365"/>
      <c r="K144" s="366"/>
      <c r="L144" s="4"/>
      <c r="M144" s="4"/>
      <c r="N144" s="4"/>
      <c r="O144" s="4"/>
      <c r="P144" s="4"/>
    </row>
    <row r="145">
      <c r="A145" s="235"/>
      <c r="B145" s="235" t="s">
        <v>101</v>
      </c>
      <c r="C145" s="383" t="str">
        <f t="shared" si="7"/>
        <v>The access control Backend</v>
      </c>
      <c r="D145" s="365"/>
      <c r="E145" s="366"/>
      <c r="F145" s="383" t="s">
        <v>1127</v>
      </c>
      <c r="G145" s="365"/>
      <c r="H145" s="366"/>
      <c r="I145" s="383" t="s">
        <v>718</v>
      </c>
      <c r="J145" s="365"/>
      <c r="K145" s="366"/>
      <c r="L145" s="4"/>
      <c r="M145" s="4"/>
      <c r="N145" s="4"/>
      <c r="O145" s="4"/>
      <c r="P145" s="4"/>
    </row>
    <row r="146">
      <c r="A146" s="235"/>
      <c r="B146" s="235" t="s">
        <v>363</v>
      </c>
      <c r="C146" s="383" t="str">
        <f t="shared" si="7"/>
        <v>n/a</v>
      </c>
      <c r="D146" s="365"/>
      <c r="E146" s="366"/>
      <c r="F146" s="383" t="s">
        <v>474</v>
      </c>
      <c r="G146" s="365"/>
      <c r="H146" s="366"/>
      <c r="I146" s="383" t="s">
        <v>718</v>
      </c>
      <c r="J146" s="365"/>
      <c r="K146" s="366"/>
      <c r="L146" s="4"/>
      <c r="M146" s="4"/>
      <c r="N146" s="4"/>
      <c r="O146" s="4"/>
      <c r="P146" s="4"/>
    </row>
    <row r="147">
      <c r="A147" s="235"/>
      <c r="B147" s="235" t="s">
        <v>168</v>
      </c>
      <c r="C147" s="383" t="str">
        <f t="shared" si="7"/>
        <v>Automated Moderating Backend </v>
      </c>
      <c r="D147" s="365"/>
      <c r="E147" s="366"/>
      <c r="F147" s="383" t="s">
        <v>1128</v>
      </c>
      <c r="G147" s="365"/>
      <c r="H147" s="366"/>
      <c r="I147" s="383" t="s">
        <v>718</v>
      </c>
      <c r="J147" s="365"/>
      <c r="K147" s="366"/>
      <c r="L147" s="4"/>
      <c r="M147" s="4"/>
      <c r="N147" s="4"/>
      <c r="O147" s="4"/>
      <c r="P147" s="4"/>
    </row>
    <row r="148">
      <c r="A148" s="235"/>
      <c r="B148" s="235" t="s">
        <v>166</v>
      </c>
      <c r="C148" s="383" t="str">
        <f t="shared" si="7"/>
        <v>n/a</v>
      </c>
      <c r="D148" s="365"/>
      <c r="E148" s="366"/>
      <c r="F148" s="383" t="s">
        <v>474</v>
      </c>
      <c r="G148" s="365"/>
      <c r="H148" s="366"/>
      <c r="I148" s="383" t="s">
        <v>718</v>
      </c>
      <c r="J148" s="365"/>
      <c r="K148" s="366"/>
      <c r="L148" s="4"/>
      <c r="M148" s="4"/>
      <c r="N148" s="4"/>
      <c r="O148" s="4"/>
      <c r="P148" s="4"/>
    </row>
    <row r="149">
      <c r="A149" s="235"/>
      <c r="B149" s="235" t="s">
        <v>366</v>
      </c>
      <c r="C149" s="383" t="str">
        <f t="shared" si="7"/>
        <v>backend</v>
      </c>
      <c r="D149" s="365"/>
      <c r="E149" s="366"/>
      <c r="F149" s="383" t="str">
        <f>C149</f>
        <v>backend</v>
      </c>
      <c r="G149" s="365"/>
      <c r="H149" s="366"/>
      <c r="I149" s="383" t="s">
        <v>718</v>
      </c>
      <c r="J149" s="365"/>
      <c r="K149" s="366"/>
      <c r="L149" s="4"/>
      <c r="M149" s="4"/>
      <c r="N149" s="4"/>
      <c r="O149" s="4"/>
      <c r="P149" s="4"/>
    </row>
    <row r="150">
      <c r="A150" s="388"/>
      <c r="B150" s="388"/>
      <c r="C150" s="389"/>
      <c r="D150" s="365"/>
      <c r="E150" s="366"/>
      <c r="F150" s="389"/>
      <c r="G150" s="365"/>
      <c r="H150" s="366"/>
      <c r="I150" s="389"/>
      <c r="J150" s="365"/>
      <c r="K150" s="366"/>
      <c r="L150" s="4"/>
      <c r="M150" s="4"/>
      <c r="N150" s="4"/>
      <c r="O150" s="4"/>
      <c r="P150" s="4"/>
    </row>
    <row r="151">
      <c r="A151" s="233" t="s">
        <v>734</v>
      </c>
      <c r="B151" s="235" t="s">
        <v>68</v>
      </c>
      <c r="C151" s="383" t="str">
        <f t="shared" ref="C151:C158" si="8">F142</f>
        <v>user management </v>
      </c>
      <c r="D151" s="365"/>
      <c r="E151" s="366"/>
      <c r="F151" s="383" t="str">
        <f>C151</f>
        <v>user management </v>
      </c>
      <c r="G151" s="365"/>
      <c r="H151" s="366"/>
      <c r="I151" s="383" t="s">
        <v>718</v>
      </c>
      <c r="J151" s="365"/>
      <c r="K151" s="366"/>
      <c r="L151" s="4"/>
      <c r="M151" s="4"/>
      <c r="N151" s="4"/>
      <c r="O151" s="4"/>
      <c r="P151" s="4"/>
    </row>
    <row r="152">
      <c r="A152" s="235"/>
      <c r="B152" s="235" t="s">
        <v>85</v>
      </c>
      <c r="C152" s="383" t="str">
        <f t="shared" si="8"/>
        <v>logout backend, tests</v>
      </c>
      <c r="D152" s="365"/>
      <c r="E152" s="366"/>
      <c r="F152" s="383" t="s">
        <v>1129</v>
      </c>
      <c r="G152" s="365"/>
      <c r="H152" s="366"/>
      <c r="I152" s="383" t="s">
        <v>718</v>
      </c>
      <c r="J152" s="365"/>
      <c r="K152" s="366"/>
      <c r="L152" s="4"/>
      <c r="M152" s="4"/>
      <c r="N152" s="4"/>
      <c r="O152" s="4"/>
      <c r="P152" s="4"/>
    </row>
    <row r="153">
      <c r="A153" s="235"/>
      <c r="B153" s="235" t="s">
        <v>97</v>
      </c>
      <c r="C153" s="383" t="str">
        <f t="shared" si="8"/>
        <v>diagrams</v>
      </c>
      <c r="D153" s="365"/>
      <c r="E153" s="366"/>
      <c r="F153" s="387" t="s">
        <v>758</v>
      </c>
      <c r="G153" s="365"/>
      <c r="H153" s="366"/>
      <c r="I153" s="383" t="s">
        <v>718</v>
      </c>
      <c r="J153" s="365"/>
      <c r="K153" s="366"/>
      <c r="L153" s="4"/>
      <c r="M153" s="4"/>
      <c r="N153" s="4"/>
      <c r="O153" s="4"/>
      <c r="P153" s="4"/>
    </row>
    <row r="154">
      <c r="A154" s="235"/>
      <c r="B154" s="235" t="s">
        <v>101</v>
      </c>
      <c r="C154" s="383" t="str">
        <f t="shared" si="8"/>
        <v>access control backend controller</v>
      </c>
      <c r="D154" s="365"/>
      <c r="E154" s="366"/>
      <c r="F154" s="387" t="s">
        <v>1127</v>
      </c>
      <c r="G154" s="365"/>
      <c r="H154" s="366"/>
      <c r="I154" s="383" t="s">
        <v>718</v>
      </c>
      <c r="J154" s="365"/>
      <c r="K154" s="366"/>
      <c r="L154" s="4"/>
      <c r="M154" s="4"/>
      <c r="N154" s="4"/>
      <c r="O154" s="4"/>
      <c r="P154" s="4"/>
    </row>
    <row r="155">
      <c r="A155" s="235"/>
      <c r="B155" s="235" t="s">
        <v>363</v>
      </c>
      <c r="C155" s="383" t="str">
        <f t="shared" si="8"/>
        <v>n/a</v>
      </c>
      <c r="D155" s="365"/>
      <c r="E155" s="366"/>
      <c r="F155" s="383" t="s">
        <v>1130</v>
      </c>
      <c r="G155" s="365"/>
      <c r="H155" s="366"/>
      <c r="I155" s="383" t="s">
        <v>718</v>
      </c>
      <c r="J155" s="365"/>
      <c r="K155" s="366"/>
      <c r="L155" s="4"/>
      <c r="M155" s="4"/>
      <c r="N155" s="4"/>
      <c r="O155" s="4"/>
      <c r="P155" s="4"/>
    </row>
    <row r="156">
      <c r="A156" s="235"/>
      <c r="B156" s="235" t="s">
        <v>168</v>
      </c>
      <c r="C156" s="383" t="str">
        <f t="shared" si="8"/>
        <v>Automated Moderating Backend</v>
      </c>
      <c r="D156" s="365"/>
      <c r="E156" s="366"/>
      <c r="F156" s="383" t="s">
        <v>1128</v>
      </c>
      <c r="G156" s="365"/>
      <c r="H156" s="366"/>
      <c r="I156" s="383" t="s">
        <v>718</v>
      </c>
      <c r="J156" s="365"/>
      <c r="K156" s="366"/>
      <c r="L156" s="4"/>
      <c r="M156" s="4"/>
      <c r="N156" s="4"/>
      <c r="O156" s="4"/>
      <c r="P156" s="4"/>
    </row>
    <row r="157">
      <c r="A157" s="235"/>
      <c r="B157" s="235" t="s">
        <v>166</v>
      </c>
      <c r="C157" s="383" t="str">
        <f t="shared" si="8"/>
        <v>n/a</v>
      </c>
      <c r="D157" s="365"/>
      <c r="E157" s="366"/>
      <c r="F157" s="383" t="s">
        <v>474</v>
      </c>
      <c r="G157" s="365"/>
      <c r="H157" s="366"/>
      <c r="I157" s="383" t="s">
        <v>718</v>
      </c>
      <c r="J157" s="365"/>
      <c r="K157" s="366"/>
      <c r="L157" s="4"/>
      <c r="M157" s="4"/>
      <c r="N157" s="4"/>
      <c r="O157" s="4"/>
      <c r="P157" s="4"/>
    </row>
    <row r="158">
      <c r="A158" s="235"/>
      <c r="B158" s="235" t="s">
        <v>366</v>
      </c>
      <c r="C158" s="383" t="str">
        <f t="shared" si="8"/>
        <v>backend</v>
      </c>
      <c r="D158" s="365"/>
      <c r="E158" s="366"/>
      <c r="F158" s="383" t="str">
        <f>C158</f>
        <v>backend</v>
      </c>
      <c r="G158" s="365"/>
      <c r="H158" s="366"/>
      <c r="I158" s="383" t="s">
        <v>718</v>
      </c>
      <c r="J158" s="365"/>
      <c r="K158" s="366"/>
      <c r="L158" s="4"/>
      <c r="M158" s="4"/>
      <c r="N158" s="4"/>
      <c r="O158" s="4"/>
      <c r="P158" s="4"/>
    </row>
    <row r="159">
      <c r="A159" s="388"/>
      <c r="B159" s="388"/>
      <c r="C159" s="389"/>
      <c r="D159" s="365"/>
      <c r="E159" s="366"/>
      <c r="F159" s="389"/>
      <c r="G159" s="365"/>
      <c r="H159" s="366"/>
      <c r="I159" s="389"/>
      <c r="J159" s="365"/>
      <c r="K159" s="366"/>
      <c r="L159" s="4"/>
      <c r="M159" s="4"/>
      <c r="N159" s="4"/>
      <c r="O159" s="4"/>
      <c r="P159" s="4"/>
    </row>
    <row r="160">
      <c r="A160" s="233" t="s">
        <v>735</v>
      </c>
      <c r="B160" s="235" t="s">
        <v>68</v>
      </c>
      <c r="C160" s="383" t="str">
        <f t="shared" ref="C160:C167" si="9">F151</f>
        <v>user management </v>
      </c>
      <c r="D160" s="365"/>
      <c r="E160" s="366"/>
      <c r="F160" s="383" t="s">
        <v>1131</v>
      </c>
      <c r="G160" s="365"/>
      <c r="H160" s="366"/>
      <c r="I160" s="383" t="s">
        <v>718</v>
      </c>
      <c r="J160" s="365"/>
      <c r="K160" s="366"/>
      <c r="L160" s="4"/>
      <c r="M160" s="4"/>
      <c r="N160" s="4"/>
      <c r="O160" s="4"/>
      <c r="P160" s="4"/>
    </row>
    <row r="161">
      <c r="A161" s="235"/>
      <c r="B161" s="235" t="s">
        <v>85</v>
      </c>
      <c r="C161" s="383" t="str">
        <f t="shared" si="9"/>
        <v>login backend, logout backend</v>
      </c>
      <c r="D161" s="365"/>
      <c r="E161" s="366"/>
      <c r="F161" s="383" t="s">
        <v>1132</v>
      </c>
      <c r="G161" s="365"/>
      <c r="H161" s="366"/>
      <c r="I161" s="383" t="s">
        <v>718</v>
      </c>
      <c r="J161" s="365"/>
      <c r="K161" s="366"/>
      <c r="L161" s="4"/>
      <c r="M161" s="4"/>
      <c r="N161" s="4"/>
      <c r="O161" s="4"/>
      <c r="P161" s="4"/>
    </row>
    <row r="162">
      <c r="A162" s="235"/>
      <c r="B162" s="235" t="s">
        <v>97</v>
      </c>
      <c r="C162" s="383" t="str">
        <f t="shared" si="9"/>
        <v>diagrams</v>
      </c>
      <c r="D162" s="365"/>
      <c r="E162" s="366"/>
      <c r="F162" s="387" t="str">
        <f>C162</f>
        <v>diagrams</v>
      </c>
      <c r="G162" s="365"/>
      <c r="H162" s="366"/>
      <c r="I162" s="383" t="s">
        <v>718</v>
      </c>
      <c r="J162" s="365"/>
      <c r="K162" s="366"/>
      <c r="L162" s="4"/>
      <c r="M162" s="4"/>
      <c r="N162" s="4"/>
      <c r="O162" s="4"/>
      <c r="P162" s="4"/>
    </row>
    <row r="163">
      <c r="A163" s="235"/>
      <c r="B163" s="235" t="s">
        <v>101</v>
      </c>
      <c r="C163" s="383" t="str">
        <f t="shared" si="9"/>
        <v>access control backend controller</v>
      </c>
      <c r="D163" s="365"/>
      <c r="E163" s="366"/>
      <c r="F163" s="387" t="s">
        <v>1127</v>
      </c>
      <c r="G163" s="365"/>
      <c r="H163" s="366"/>
      <c r="I163" s="383" t="s">
        <v>718</v>
      </c>
      <c r="J163" s="365"/>
      <c r="K163" s="366"/>
      <c r="L163" s="4"/>
      <c r="M163" s="4"/>
      <c r="N163" s="4"/>
      <c r="O163" s="4"/>
      <c r="P163" s="4"/>
    </row>
    <row r="164">
      <c r="A164" s="235"/>
      <c r="B164" s="235" t="s">
        <v>363</v>
      </c>
      <c r="C164" s="383" t="str">
        <f t="shared" si="9"/>
        <v>book selling tests</v>
      </c>
      <c r="D164" s="365"/>
      <c r="E164" s="366"/>
      <c r="F164" s="383" t="str">
        <f>C164</f>
        <v>book selling tests</v>
      </c>
      <c r="G164" s="365"/>
      <c r="H164" s="366"/>
      <c r="I164" s="383" t="s">
        <v>718</v>
      </c>
      <c r="J164" s="365"/>
      <c r="K164" s="366"/>
      <c r="L164" s="4"/>
      <c r="M164" s="4"/>
      <c r="N164" s="4"/>
      <c r="O164" s="4"/>
      <c r="P164" s="4"/>
    </row>
    <row r="165">
      <c r="A165" s="235"/>
      <c r="B165" s="235" t="s">
        <v>168</v>
      </c>
      <c r="C165" s="383" t="str">
        <f t="shared" si="9"/>
        <v>Automated Moderating Backend</v>
      </c>
      <c r="D165" s="365"/>
      <c r="E165" s="366"/>
      <c r="F165" s="383" t="s">
        <v>1133</v>
      </c>
      <c r="G165" s="365"/>
      <c r="H165" s="366"/>
      <c r="I165" s="383" t="s">
        <v>718</v>
      </c>
      <c r="J165" s="365"/>
      <c r="K165" s="366"/>
      <c r="L165" s="4"/>
      <c r="M165" s="4"/>
      <c r="N165" s="4"/>
      <c r="O165" s="4"/>
      <c r="P165" s="4"/>
    </row>
    <row r="166">
      <c r="A166" s="235"/>
      <c r="B166" s="235" t="s">
        <v>166</v>
      </c>
      <c r="C166" s="383" t="str">
        <f t="shared" si="9"/>
        <v>n/a</v>
      </c>
      <c r="D166" s="365"/>
      <c r="E166" s="366"/>
      <c r="F166" s="383" t="s">
        <v>474</v>
      </c>
      <c r="G166" s="365"/>
      <c r="H166" s="366"/>
      <c r="I166" s="383" t="s">
        <v>718</v>
      </c>
      <c r="J166" s="365"/>
      <c r="K166" s="366"/>
      <c r="L166" s="4"/>
      <c r="M166" s="4"/>
      <c r="N166" s="4"/>
      <c r="O166" s="4"/>
      <c r="P166" s="4"/>
    </row>
    <row r="167">
      <c r="A167" s="235"/>
      <c r="B167" s="235" t="s">
        <v>366</v>
      </c>
      <c r="C167" s="383" t="str">
        <f t="shared" si="9"/>
        <v>backend</v>
      </c>
      <c r="D167" s="365"/>
      <c r="E167" s="366"/>
      <c r="F167" s="383" t="str">
        <f>C167</f>
        <v>backend</v>
      </c>
      <c r="G167" s="365"/>
      <c r="H167" s="366"/>
      <c r="I167" s="383" t="s">
        <v>718</v>
      </c>
      <c r="J167" s="365"/>
      <c r="K167" s="366"/>
      <c r="L167" s="4"/>
      <c r="M167" s="4"/>
      <c r="N167" s="4"/>
      <c r="O167" s="4"/>
      <c r="P167" s="4"/>
    </row>
    <row r="168">
      <c r="A168" s="388"/>
      <c r="B168" s="388"/>
      <c r="C168" s="389"/>
      <c r="D168" s="365"/>
      <c r="E168" s="366"/>
      <c r="F168" s="389"/>
      <c r="G168" s="365"/>
      <c r="H168" s="366"/>
      <c r="I168" s="389"/>
      <c r="J168" s="365"/>
      <c r="K168" s="366"/>
      <c r="L168" s="4"/>
      <c r="M168" s="4"/>
      <c r="N168" s="4"/>
      <c r="O168" s="4"/>
      <c r="P168" s="4"/>
    </row>
    <row r="169">
      <c r="A169" s="233" t="s">
        <v>746</v>
      </c>
      <c r="B169" s="235" t="s">
        <v>68</v>
      </c>
      <c r="C169" s="383" t="str">
        <f t="shared" ref="C169:C176" si="10">F160</f>
        <v>registration backend </v>
      </c>
      <c r="D169" s="365"/>
      <c r="E169" s="366"/>
      <c r="F169" s="383" t="str">
        <f t="shared" ref="F169:F171" si="11">C169</f>
        <v>registration backend </v>
      </c>
      <c r="G169" s="365"/>
      <c r="H169" s="366"/>
      <c r="I169" s="383" t="s">
        <v>718</v>
      </c>
      <c r="J169" s="365"/>
      <c r="K169" s="366"/>
      <c r="L169" s="4"/>
      <c r="M169" s="4"/>
      <c r="N169" s="4"/>
      <c r="O169" s="4"/>
      <c r="P169" s="4"/>
    </row>
    <row r="170">
      <c r="A170" s="235"/>
      <c r="B170" s="235" t="s">
        <v>85</v>
      </c>
      <c r="C170" s="383" t="str">
        <f t="shared" si="10"/>
        <v>login backend, tests, error handling </v>
      </c>
      <c r="D170" s="365"/>
      <c r="E170" s="366"/>
      <c r="F170" s="383" t="str">
        <f t="shared" si="11"/>
        <v>login backend, tests, error handling </v>
      </c>
      <c r="G170" s="365"/>
      <c r="H170" s="366"/>
      <c r="I170" s="383" t="s">
        <v>718</v>
      </c>
      <c r="J170" s="365"/>
      <c r="K170" s="366"/>
      <c r="L170" s="4"/>
      <c r="M170" s="4"/>
      <c r="N170" s="4"/>
      <c r="O170" s="4"/>
      <c r="P170" s="4"/>
    </row>
    <row r="171">
      <c r="A171" s="235"/>
      <c r="B171" s="235" t="s">
        <v>97</v>
      </c>
      <c r="C171" s="383" t="str">
        <f t="shared" si="10"/>
        <v>diagrams</v>
      </c>
      <c r="D171" s="365"/>
      <c r="E171" s="366"/>
      <c r="F171" s="387" t="str">
        <f t="shared" si="11"/>
        <v>diagrams</v>
      </c>
      <c r="G171" s="365"/>
      <c r="H171" s="366"/>
      <c r="I171" s="383" t="s">
        <v>718</v>
      </c>
      <c r="J171" s="365"/>
      <c r="K171" s="366"/>
      <c r="L171" s="4"/>
      <c r="M171" s="4"/>
      <c r="N171" s="4"/>
      <c r="O171" s="4"/>
      <c r="P171" s="4"/>
    </row>
    <row r="172">
      <c r="A172" s="235"/>
      <c r="B172" s="235" t="s">
        <v>101</v>
      </c>
      <c r="C172" s="383" t="str">
        <f t="shared" si="10"/>
        <v>access control backend controller</v>
      </c>
      <c r="D172" s="365"/>
      <c r="E172" s="366"/>
      <c r="F172" s="387" t="s">
        <v>1127</v>
      </c>
      <c r="G172" s="365"/>
      <c r="H172" s="366"/>
      <c r="I172" s="383" t="s">
        <v>718</v>
      </c>
      <c r="J172" s="365"/>
      <c r="K172" s="366"/>
      <c r="L172" s="4"/>
      <c r="M172" s="4"/>
      <c r="N172" s="4"/>
      <c r="O172" s="4"/>
      <c r="P172" s="4"/>
    </row>
    <row r="173">
      <c r="A173" s="235"/>
      <c r="B173" s="235" t="s">
        <v>363</v>
      </c>
      <c r="C173" s="383" t="str">
        <f t="shared" si="10"/>
        <v>book selling tests</v>
      </c>
      <c r="D173" s="365"/>
      <c r="E173" s="366"/>
      <c r="F173" s="383" t="s">
        <v>1134</v>
      </c>
      <c r="G173" s="365"/>
      <c r="H173" s="366"/>
      <c r="I173" s="383" t="s">
        <v>718</v>
      </c>
      <c r="J173" s="365"/>
      <c r="K173" s="366"/>
      <c r="L173" s="4"/>
      <c r="M173" s="4"/>
      <c r="N173" s="4"/>
      <c r="O173" s="4"/>
      <c r="P173" s="4"/>
    </row>
    <row r="174">
      <c r="A174" s="235"/>
      <c r="B174" s="235" t="s">
        <v>168</v>
      </c>
      <c r="C174" s="383" t="str">
        <f t="shared" si="10"/>
        <v>Automated Moderating testing</v>
      </c>
      <c r="D174" s="365"/>
      <c r="E174" s="366"/>
      <c r="F174" s="383" t="s">
        <v>1133</v>
      </c>
      <c r="G174" s="365"/>
      <c r="H174" s="366"/>
      <c r="I174" s="383" t="s">
        <v>718</v>
      </c>
      <c r="J174" s="365"/>
      <c r="K174" s="366"/>
      <c r="L174" s="4"/>
      <c r="M174" s="4"/>
      <c r="N174" s="4"/>
      <c r="O174" s="4"/>
      <c r="P174" s="4"/>
    </row>
    <row r="175">
      <c r="A175" s="235"/>
      <c r="B175" s="235" t="s">
        <v>166</v>
      </c>
      <c r="C175" s="383" t="str">
        <f t="shared" si="10"/>
        <v>n/a</v>
      </c>
      <c r="D175" s="365"/>
      <c r="E175" s="366"/>
      <c r="F175" s="383" t="s">
        <v>474</v>
      </c>
      <c r="G175" s="365"/>
      <c r="H175" s="366"/>
      <c r="I175" s="383" t="s">
        <v>718</v>
      </c>
      <c r="J175" s="365"/>
      <c r="K175" s="366"/>
      <c r="L175" s="4"/>
      <c r="M175" s="4"/>
      <c r="N175" s="4"/>
      <c r="O175" s="4"/>
      <c r="P175" s="4"/>
    </row>
    <row r="176">
      <c r="A176" s="235"/>
      <c r="B176" s="235" t="s">
        <v>366</v>
      </c>
      <c r="C176" s="383" t="str">
        <f t="shared" si="10"/>
        <v>backend</v>
      </c>
      <c r="D176" s="365"/>
      <c r="E176" s="366"/>
      <c r="F176" s="383" t="str">
        <f>C176</f>
        <v>backend</v>
      </c>
      <c r="G176" s="365"/>
      <c r="H176" s="366"/>
      <c r="I176" s="383" t="s">
        <v>718</v>
      </c>
      <c r="J176" s="365"/>
      <c r="K176" s="366"/>
      <c r="L176" s="4"/>
      <c r="M176" s="4"/>
      <c r="N176" s="4"/>
      <c r="O176" s="4"/>
      <c r="P176" s="4"/>
    </row>
    <row r="177">
      <c r="A177" s="388"/>
      <c r="B177" s="388"/>
      <c r="C177" s="389"/>
      <c r="D177" s="365"/>
      <c r="E177" s="366"/>
      <c r="F177" s="389"/>
      <c r="G177" s="365"/>
      <c r="H177" s="366"/>
      <c r="I177" s="389"/>
      <c r="J177" s="365"/>
      <c r="K177" s="366"/>
      <c r="L177" s="4"/>
      <c r="M177" s="4"/>
      <c r="N177" s="4"/>
      <c r="O177" s="4"/>
      <c r="P177" s="4"/>
    </row>
    <row r="178">
      <c r="A178" s="233" t="s">
        <v>747</v>
      </c>
      <c r="B178" s="235" t="s">
        <v>68</v>
      </c>
      <c r="C178" s="383" t="str">
        <f t="shared" ref="C178:C185" si="12">F169</f>
        <v>registration backend </v>
      </c>
      <c r="D178" s="365"/>
      <c r="E178" s="366"/>
      <c r="F178" s="383" t="str">
        <f>C178</f>
        <v>registration backend </v>
      </c>
      <c r="G178" s="365"/>
      <c r="H178" s="366"/>
      <c r="I178" s="383" t="s">
        <v>718</v>
      </c>
      <c r="J178" s="365"/>
      <c r="K178" s="366"/>
      <c r="L178" s="4"/>
      <c r="M178" s="4"/>
      <c r="N178" s="4"/>
      <c r="O178" s="4"/>
      <c r="P178" s="4"/>
    </row>
    <row r="179">
      <c r="A179" s="235"/>
      <c r="B179" s="235" t="s">
        <v>85</v>
      </c>
      <c r="C179" s="383" t="str">
        <f t="shared" si="12"/>
        <v>login backend, tests, error handling </v>
      </c>
      <c r="D179" s="365"/>
      <c r="E179" s="366"/>
      <c r="F179" s="383" t="s">
        <v>1135</v>
      </c>
      <c r="G179" s="365"/>
      <c r="H179" s="366"/>
      <c r="I179" s="383" t="s">
        <v>718</v>
      </c>
      <c r="J179" s="365"/>
      <c r="K179" s="366"/>
      <c r="L179" s="4"/>
      <c r="M179" s="4"/>
      <c r="N179" s="4"/>
      <c r="O179" s="4"/>
      <c r="P179" s="4"/>
    </row>
    <row r="180">
      <c r="A180" s="235"/>
      <c r="B180" s="235" t="s">
        <v>97</v>
      </c>
      <c r="C180" s="383" t="str">
        <f t="shared" si="12"/>
        <v>diagrams</v>
      </c>
      <c r="D180" s="365"/>
      <c r="E180" s="366"/>
      <c r="F180" s="387" t="str">
        <f>C180</f>
        <v>diagrams</v>
      </c>
      <c r="G180" s="365"/>
      <c r="H180" s="366"/>
      <c r="I180" s="383" t="s">
        <v>718</v>
      </c>
      <c r="J180" s="365"/>
      <c r="K180" s="366"/>
      <c r="L180" s="4"/>
      <c r="M180" s="4"/>
      <c r="N180" s="4"/>
      <c r="O180" s="4"/>
      <c r="P180" s="4"/>
    </row>
    <row r="181">
      <c r="A181" s="235"/>
      <c r="B181" s="235" t="s">
        <v>101</v>
      </c>
      <c r="C181" s="383" t="str">
        <f t="shared" si="12"/>
        <v>access control backend controller</v>
      </c>
      <c r="D181" s="365"/>
      <c r="E181" s="366"/>
      <c r="F181" s="387" t="s">
        <v>1127</v>
      </c>
      <c r="G181" s="365"/>
      <c r="H181" s="366"/>
      <c r="I181" s="383" t="s">
        <v>718</v>
      </c>
      <c r="J181" s="365"/>
      <c r="K181" s="366"/>
      <c r="L181" s="4"/>
      <c r="M181" s="4"/>
      <c r="N181" s="4"/>
      <c r="O181" s="4"/>
      <c r="P181" s="4"/>
    </row>
    <row r="182">
      <c r="A182" s="235"/>
      <c r="B182" s="235" t="s">
        <v>363</v>
      </c>
      <c r="C182" s="383" t="str">
        <f t="shared" si="12"/>
        <v>book selling backend </v>
      </c>
      <c r="D182" s="365"/>
      <c r="E182" s="366"/>
      <c r="F182" s="383" t="str">
        <f>C182</f>
        <v>book selling backend </v>
      </c>
      <c r="G182" s="365"/>
      <c r="H182" s="366"/>
      <c r="I182" s="383" t="s">
        <v>718</v>
      </c>
      <c r="J182" s="365"/>
      <c r="K182" s="366"/>
      <c r="L182" s="4"/>
      <c r="M182" s="4"/>
      <c r="N182" s="4"/>
      <c r="O182" s="4"/>
      <c r="P182" s="4"/>
    </row>
    <row r="183">
      <c r="A183" s="235"/>
      <c r="B183" s="235" t="s">
        <v>168</v>
      </c>
      <c r="C183" s="383" t="str">
        <f t="shared" si="12"/>
        <v>Automated Moderating testing</v>
      </c>
      <c r="D183" s="365"/>
      <c r="E183" s="366"/>
      <c r="F183" s="383" t="s">
        <v>1128</v>
      </c>
      <c r="G183" s="365"/>
      <c r="H183" s="366"/>
      <c r="I183" s="383" t="s">
        <v>718</v>
      </c>
      <c r="J183" s="365"/>
      <c r="K183" s="366"/>
      <c r="L183" s="4"/>
      <c r="M183" s="4"/>
      <c r="N183" s="4"/>
      <c r="O183" s="4"/>
      <c r="P183" s="4"/>
    </row>
    <row r="184">
      <c r="A184" s="235"/>
      <c r="B184" s="235" t="s">
        <v>166</v>
      </c>
      <c r="C184" s="383" t="str">
        <f t="shared" si="12"/>
        <v>n/a</v>
      </c>
      <c r="D184" s="365"/>
      <c r="E184" s="366"/>
      <c r="F184" s="383" t="s">
        <v>474</v>
      </c>
      <c r="G184" s="365"/>
      <c r="H184" s="366"/>
      <c r="I184" s="383" t="s">
        <v>718</v>
      </c>
      <c r="J184" s="365"/>
      <c r="K184" s="366"/>
      <c r="L184" s="4"/>
      <c r="M184" s="4"/>
      <c r="N184" s="4"/>
      <c r="O184" s="4"/>
      <c r="P184" s="4"/>
    </row>
    <row r="185">
      <c r="A185" s="235"/>
      <c r="B185" s="235" t="s">
        <v>366</v>
      </c>
      <c r="C185" s="383" t="str">
        <f t="shared" si="12"/>
        <v>backend</v>
      </c>
      <c r="D185" s="365"/>
      <c r="E185" s="366"/>
      <c r="F185" s="383" t="str">
        <f>C185</f>
        <v>backend</v>
      </c>
      <c r="G185" s="365"/>
      <c r="H185" s="366"/>
      <c r="I185" s="383" t="s">
        <v>718</v>
      </c>
      <c r="J185" s="365"/>
      <c r="K185" s="366"/>
      <c r="L185" s="4"/>
      <c r="M185" s="4"/>
      <c r="N185" s="4"/>
      <c r="O185" s="4"/>
      <c r="P185" s="4"/>
    </row>
    <row r="186">
      <c r="A186" s="388"/>
      <c r="B186" s="388"/>
      <c r="C186" s="389"/>
      <c r="D186" s="365"/>
      <c r="E186" s="366"/>
      <c r="F186" s="389"/>
      <c r="G186" s="365"/>
      <c r="H186" s="366"/>
      <c r="I186" s="389"/>
      <c r="J186" s="365"/>
      <c r="K186" s="366"/>
      <c r="L186" s="4"/>
      <c r="M186" s="4"/>
      <c r="N186" s="4"/>
      <c r="O186" s="4"/>
      <c r="P186" s="4"/>
    </row>
    <row r="187">
      <c r="A187" s="233" t="s">
        <v>748</v>
      </c>
      <c r="B187" s="235" t="s">
        <v>68</v>
      </c>
      <c r="C187" s="383" t="str">
        <f t="shared" ref="C187:C194" si="13">F178</f>
        <v>registration backend </v>
      </c>
      <c r="D187" s="365"/>
      <c r="E187" s="366"/>
      <c r="F187" s="383" t="s">
        <v>1136</v>
      </c>
      <c r="G187" s="365"/>
      <c r="H187" s="366"/>
      <c r="I187" s="383" t="s">
        <v>718</v>
      </c>
      <c r="J187" s="365"/>
      <c r="K187" s="366"/>
      <c r="L187" s="4"/>
      <c r="M187" s="4"/>
      <c r="N187" s="4"/>
      <c r="O187" s="4"/>
      <c r="P187" s="4"/>
    </row>
    <row r="188">
      <c r="A188" s="235"/>
      <c r="B188" s="235" t="s">
        <v>85</v>
      </c>
      <c r="C188" s="383" t="str">
        <f t="shared" si="13"/>
        <v>login and logout</v>
      </c>
      <c r="D188" s="365"/>
      <c r="E188" s="366"/>
      <c r="F188" s="383" t="str">
        <f t="shared" ref="F188:F189" si="14">C188</f>
        <v>login and logout</v>
      </c>
      <c r="G188" s="365"/>
      <c r="H188" s="366"/>
      <c r="I188" s="383" t="s">
        <v>718</v>
      </c>
      <c r="J188" s="365"/>
      <c r="K188" s="366"/>
      <c r="L188" s="4"/>
      <c r="M188" s="4"/>
      <c r="N188" s="4"/>
      <c r="O188" s="4"/>
      <c r="P188" s="4"/>
    </row>
    <row r="189">
      <c r="A189" s="235"/>
      <c r="B189" s="235" t="s">
        <v>97</v>
      </c>
      <c r="C189" s="383" t="str">
        <f t="shared" si="13"/>
        <v>diagrams</v>
      </c>
      <c r="D189" s="365"/>
      <c r="E189" s="366"/>
      <c r="F189" s="387" t="str">
        <f t="shared" si="14"/>
        <v>diagrams</v>
      </c>
      <c r="G189" s="365"/>
      <c r="H189" s="366"/>
      <c r="I189" s="383" t="s">
        <v>718</v>
      </c>
      <c r="J189" s="365"/>
      <c r="K189" s="366"/>
      <c r="L189" s="4"/>
      <c r="M189" s="4"/>
      <c r="N189" s="4"/>
      <c r="O189" s="4"/>
      <c r="P189" s="4"/>
    </row>
    <row r="190">
      <c r="A190" s="235"/>
      <c r="B190" s="235" t="s">
        <v>101</v>
      </c>
      <c r="C190" s="383" t="str">
        <f t="shared" si="13"/>
        <v>access control backend controller</v>
      </c>
      <c r="D190" s="365"/>
      <c r="E190" s="366"/>
      <c r="F190" s="387" t="s">
        <v>1127</v>
      </c>
      <c r="G190" s="365"/>
      <c r="H190" s="366"/>
      <c r="I190" s="383" t="s">
        <v>718</v>
      </c>
      <c r="J190" s="365"/>
      <c r="K190" s="366"/>
      <c r="L190" s="4"/>
      <c r="M190" s="4"/>
      <c r="N190" s="4"/>
      <c r="O190" s="4"/>
      <c r="P190" s="4"/>
    </row>
    <row r="191">
      <c r="A191" s="235"/>
      <c r="B191" s="235" t="s">
        <v>363</v>
      </c>
      <c r="C191" s="383" t="str">
        <f t="shared" si="13"/>
        <v>book selling backend </v>
      </c>
      <c r="D191" s="365"/>
      <c r="E191" s="366"/>
      <c r="F191" s="383" t="str">
        <f>C191</f>
        <v>book selling backend </v>
      </c>
      <c r="G191" s="365"/>
      <c r="H191" s="366"/>
      <c r="I191" s="383" t="s">
        <v>718</v>
      </c>
      <c r="J191" s="365"/>
      <c r="K191" s="366"/>
      <c r="L191" s="4"/>
      <c r="M191" s="4"/>
      <c r="N191" s="4"/>
      <c r="O191" s="4"/>
      <c r="P191" s="4"/>
    </row>
    <row r="192">
      <c r="A192" s="235"/>
      <c r="B192" s="235" t="s">
        <v>168</v>
      </c>
      <c r="C192" s="383" t="str">
        <f t="shared" si="13"/>
        <v>Automated Moderating Backend</v>
      </c>
      <c r="D192" s="365"/>
      <c r="E192" s="366"/>
      <c r="F192" s="383" t="s">
        <v>1137</v>
      </c>
      <c r="G192" s="365"/>
      <c r="H192" s="366"/>
      <c r="I192" s="383" t="s">
        <v>718</v>
      </c>
      <c r="J192" s="365"/>
      <c r="K192" s="366"/>
      <c r="L192" s="4"/>
      <c r="M192" s="4"/>
      <c r="N192" s="4"/>
      <c r="O192" s="4"/>
      <c r="P192" s="4"/>
    </row>
    <row r="193">
      <c r="A193" s="235"/>
      <c r="B193" s="235" t="s">
        <v>166</v>
      </c>
      <c r="C193" s="383" t="str">
        <f t="shared" si="13"/>
        <v>n/a</v>
      </c>
      <c r="D193" s="365"/>
      <c r="E193" s="366"/>
      <c r="F193" s="383" t="s">
        <v>474</v>
      </c>
      <c r="G193" s="365"/>
      <c r="H193" s="366"/>
      <c r="I193" s="383" t="s">
        <v>718</v>
      </c>
      <c r="J193" s="365"/>
      <c r="K193" s="366"/>
      <c r="L193" s="4"/>
      <c r="M193" s="4"/>
      <c r="N193" s="4"/>
      <c r="O193" s="4"/>
      <c r="P193" s="4"/>
    </row>
    <row r="194">
      <c r="A194" s="235"/>
      <c r="B194" s="235" t="s">
        <v>366</v>
      </c>
      <c r="C194" s="383" t="str">
        <f t="shared" si="13"/>
        <v>backend</v>
      </c>
      <c r="D194" s="365"/>
      <c r="E194" s="366"/>
      <c r="F194" s="383" t="str">
        <f>C194</f>
        <v>backend</v>
      </c>
      <c r="G194" s="365"/>
      <c r="H194" s="366"/>
      <c r="I194" s="383" t="s">
        <v>718</v>
      </c>
      <c r="J194" s="365"/>
      <c r="K194" s="366"/>
      <c r="L194" s="4"/>
      <c r="M194" s="4"/>
      <c r="N194" s="4"/>
      <c r="O194" s="4"/>
      <c r="P194" s="4"/>
    </row>
    <row r="195">
      <c r="A195" s="388"/>
      <c r="B195" s="388"/>
      <c r="C195" s="389"/>
      <c r="D195" s="365"/>
      <c r="E195" s="366"/>
      <c r="F195" s="389"/>
      <c r="G195" s="365"/>
      <c r="H195" s="366"/>
      <c r="I195" s="389"/>
      <c r="J195" s="365"/>
      <c r="K195" s="366"/>
      <c r="L195" s="4"/>
      <c r="M195" s="4"/>
      <c r="N195" s="4"/>
      <c r="O195" s="4"/>
      <c r="P195" s="4"/>
    </row>
    <row r="196">
      <c r="A196" s="233" t="s">
        <v>749</v>
      </c>
      <c r="B196" s="235" t="s">
        <v>68</v>
      </c>
      <c r="C196" s="383" t="str">
        <f t="shared" ref="C196:C203" si="15">F187</f>
        <v>registration error handling </v>
      </c>
      <c r="D196" s="365"/>
      <c r="E196" s="366"/>
      <c r="F196" s="383" t="str">
        <f t="shared" ref="F196:F197" si="16">C196</f>
        <v>registration error handling </v>
      </c>
      <c r="G196" s="365"/>
      <c r="H196" s="366"/>
      <c r="I196" s="383" t="s">
        <v>718</v>
      </c>
      <c r="J196" s="365"/>
      <c r="K196" s="366"/>
      <c r="L196" s="4"/>
      <c r="M196" s="4"/>
      <c r="N196" s="4"/>
      <c r="O196" s="4"/>
      <c r="P196" s="4"/>
    </row>
    <row r="197">
      <c r="A197" s="235"/>
      <c r="B197" s="235" t="s">
        <v>85</v>
      </c>
      <c r="C197" s="383" t="str">
        <f t="shared" si="15"/>
        <v>login and logout</v>
      </c>
      <c r="D197" s="365"/>
      <c r="E197" s="366"/>
      <c r="F197" s="383" t="str">
        <f t="shared" si="16"/>
        <v>login and logout</v>
      </c>
      <c r="G197" s="365"/>
      <c r="H197" s="366"/>
      <c r="I197" s="383" t="s">
        <v>718</v>
      </c>
      <c r="J197" s="365"/>
      <c r="K197" s="366"/>
      <c r="L197" s="4"/>
      <c r="M197" s="4"/>
      <c r="N197" s="4"/>
      <c r="O197" s="4"/>
      <c r="P197" s="4"/>
    </row>
    <row r="198">
      <c r="A198" s="235"/>
      <c r="B198" s="235" t="s">
        <v>97</v>
      </c>
      <c r="C198" s="383" t="str">
        <f t="shared" si="15"/>
        <v>diagrams</v>
      </c>
      <c r="D198" s="365"/>
      <c r="E198" s="366"/>
      <c r="F198" s="387" t="s">
        <v>1138</v>
      </c>
      <c r="G198" s="365"/>
      <c r="H198" s="366"/>
      <c r="I198" s="383" t="s">
        <v>718</v>
      </c>
      <c r="J198" s="365"/>
      <c r="K198" s="366"/>
      <c r="L198" s="4"/>
      <c r="M198" s="4"/>
      <c r="N198" s="4"/>
      <c r="O198" s="4"/>
      <c r="P198" s="4"/>
    </row>
    <row r="199">
      <c r="A199" s="235"/>
      <c r="B199" s="235" t="s">
        <v>101</v>
      </c>
      <c r="C199" s="383" t="str">
        <f t="shared" si="15"/>
        <v>access control backend controller</v>
      </c>
      <c r="D199" s="365"/>
      <c r="E199" s="366"/>
      <c r="F199" s="387" t="s">
        <v>1127</v>
      </c>
      <c r="G199" s="365"/>
      <c r="H199" s="366"/>
      <c r="I199" s="383" t="s">
        <v>718</v>
      </c>
      <c r="J199" s="365"/>
      <c r="K199" s="366"/>
      <c r="L199" s="4"/>
      <c r="M199" s="4"/>
      <c r="N199" s="4"/>
      <c r="O199" s="4"/>
      <c r="P199" s="4"/>
    </row>
    <row r="200">
      <c r="A200" s="235"/>
      <c r="B200" s="235" t="s">
        <v>363</v>
      </c>
      <c r="C200" s="383" t="str">
        <f t="shared" si="15"/>
        <v>book selling backend </v>
      </c>
      <c r="D200" s="365"/>
      <c r="E200" s="366"/>
      <c r="F200" s="383" t="str">
        <f>C200</f>
        <v>book selling backend </v>
      </c>
      <c r="G200" s="365"/>
      <c r="H200" s="366"/>
      <c r="I200" s="383" t="s">
        <v>718</v>
      </c>
      <c r="J200" s="365"/>
      <c r="K200" s="366"/>
      <c r="L200" s="4"/>
      <c r="M200" s="4"/>
      <c r="N200" s="4"/>
      <c r="O200" s="4"/>
      <c r="P200" s="4"/>
    </row>
    <row r="201">
      <c r="A201" s="235"/>
      <c r="B201" s="235" t="s">
        <v>168</v>
      </c>
      <c r="C201" s="383" t="str">
        <f t="shared" si="15"/>
        <v>Automated Moderating backend</v>
      </c>
      <c r="D201" s="365"/>
      <c r="E201" s="366"/>
      <c r="F201" s="383" t="s">
        <v>1133</v>
      </c>
      <c r="G201" s="365"/>
      <c r="H201" s="366"/>
      <c r="I201" s="383" t="s">
        <v>718</v>
      </c>
      <c r="J201" s="365"/>
      <c r="K201" s="366"/>
      <c r="L201" s="4"/>
      <c r="M201" s="4"/>
      <c r="N201" s="4"/>
      <c r="O201" s="4"/>
      <c r="P201" s="4"/>
    </row>
    <row r="202">
      <c r="A202" s="235"/>
      <c r="B202" s="235" t="s">
        <v>166</v>
      </c>
      <c r="C202" s="383" t="str">
        <f t="shared" si="15"/>
        <v>n/a</v>
      </c>
      <c r="D202" s="365"/>
      <c r="E202" s="366"/>
      <c r="F202" s="383" t="s">
        <v>474</v>
      </c>
      <c r="G202" s="365"/>
      <c r="H202" s="366"/>
      <c r="I202" s="383" t="s">
        <v>718</v>
      </c>
      <c r="J202" s="365"/>
      <c r="K202" s="366"/>
      <c r="L202" s="4"/>
      <c r="M202" s="4"/>
      <c r="N202" s="4"/>
      <c r="O202" s="4"/>
      <c r="P202" s="4"/>
    </row>
    <row r="203">
      <c r="A203" s="235"/>
      <c r="B203" s="235" t="s">
        <v>366</v>
      </c>
      <c r="C203" s="383" t="str">
        <f t="shared" si="15"/>
        <v>backend</v>
      </c>
      <c r="D203" s="365"/>
      <c r="E203" s="366"/>
      <c r="F203" s="383" t="str">
        <f>C203</f>
        <v>backend</v>
      </c>
      <c r="G203" s="365"/>
      <c r="H203" s="366"/>
      <c r="I203" s="383" t="s">
        <v>718</v>
      </c>
      <c r="J203" s="365"/>
      <c r="K203" s="366"/>
      <c r="L203" s="4"/>
      <c r="M203" s="4"/>
      <c r="N203" s="4"/>
      <c r="O203" s="4"/>
      <c r="P203" s="4"/>
    </row>
    <row r="204">
      <c r="A204" s="4"/>
      <c r="B204" s="4"/>
      <c r="C204" s="4"/>
      <c r="D204" s="4"/>
      <c r="E204" s="4"/>
      <c r="F204" s="4"/>
      <c r="G204" s="4"/>
      <c r="H204" s="4"/>
      <c r="I204" s="4"/>
      <c r="J204" s="4"/>
      <c r="K204" s="4"/>
      <c r="L204" s="4"/>
      <c r="M204" s="4"/>
      <c r="N204" s="4"/>
      <c r="O204" s="4"/>
      <c r="P204" s="4"/>
    </row>
    <row r="205">
      <c r="A205" s="4"/>
      <c r="B205" s="4"/>
      <c r="C205" s="4"/>
      <c r="D205" s="4"/>
      <c r="E205" s="4"/>
      <c r="F205" s="4"/>
      <c r="G205" s="4"/>
      <c r="H205" s="4"/>
      <c r="I205" s="4"/>
      <c r="J205" s="4"/>
      <c r="K205" s="4"/>
      <c r="L205" s="4"/>
      <c r="M205" s="4"/>
      <c r="N205" s="4"/>
      <c r="O205" s="4"/>
      <c r="P205" s="4"/>
    </row>
    <row r="206">
      <c r="A206" s="4"/>
      <c r="B206" s="4"/>
      <c r="C206" s="4"/>
      <c r="D206" s="4"/>
      <c r="E206" s="4"/>
      <c r="F206" s="4"/>
      <c r="G206" s="4"/>
      <c r="H206" s="4"/>
      <c r="I206" s="4"/>
      <c r="J206" s="4"/>
      <c r="K206" s="4"/>
      <c r="L206" s="4"/>
      <c r="M206" s="4"/>
      <c r="N206" s="4"/>
      <c r="O206" s="4"/>
      <c r="P206" s="4"/>
    </row>
    <row r="207">
      <c r="A207" s="4"/>
      <c r="B207" s="4"/>
      <c r="C207" s="4"/>
      <c r="D207" s="4"/>
      <c r="E207" s="4"/>
      <c r="F207" s="4"/>
      <c r="G207" s="4"/>
      <c r="H207" s="4"/>
      <c r="I207" s="4"/>
      <c r="J207" s="4"/>
      <c r="K207" s="4"/>
      <c r="L207" s="4"/>
      <c r="M207" s="4"/>
      <c r="N207" s="4"/>
      <c r="O207" s="4"/>
      <c r="P207" s="4"/>
    </row>
    <row r="208">
      <c r="A208" s="4"/>
      <c r="B208" s="4"/>
      <c r="C208" s="4"/>
      <c r="D208" s="4"/>
      <c r="E208" s="4"/>
      <c r="F208" s="4"/>
      <c r="G208" s="4"/>
      <c r="H208" s="4"/>
      <c r="I208" s="4"/>
      <c r="J208" s="4"/>
      <c r="K208" s="4"/>
      <c r="L208" s="4"/>
      <c r="M208" s="4"/>
      <c r="N208" s="4"/>
      <c r="O208" s="4"/>
      <c r="P208" s="4"/>
    </row>
    <row r="209">
      <c r="A209" s="4"/>
      <c r="B209" s="4"/>
      <c r="C209" s="4"/>
      <c r="D209" s="4"/>
      <c r="E209" s="4"/>
      <c r="F209" s="4"/>
      <c r="G209" s="4"/>
      <c r="H209" s="4"/>
      <c r="I209" s="4"/>
      <c r="J209" s="4"/>
      <c r="K209" s="4"/>
      <c r="L209" s="4"/>
      <c r="M209" s="4"/>
      <c r="N209" s="4"/>
      <c r="O209" s="4"/>
      <c r="P209" s="4"/>
    </row>
    <row r="210">
      <c r="A210" s="4"/>
      <c r="B210" s="4"/>
      <c r="C210" s="4"/>
      <c r="D210" s="4"/>
      <c r="E210" s="4"/>
      <c r="F210" s="4"/>
      <c r="G210" s="4"/>
      <c r="H210" s="4"/>
      <c r="I210" s="4"/>
      <c r="J210" s="4"/>
      <c r="K210" s="4"/>
      <c r="L210" s="4"/>
      <c r="M210" s="4"/>
      <c r="N210" s="4"/>
      <c r="O210" s="4"/>
      <c r="P210" s="4"/>
    </row>
    <row r="211">
      <c r="A211" s="4"/>
      <c r="B211" s="4"/>
      <c r="C211" s="4"/>
      <c r="D211" s="4"/>
      <c r="E211" s="4"/>
      <c r="F211" s="4"/>
      <c r="G211" s="4"/>
      <c r="H211" s="4"/>
      <c r="I211" s="4"/>
      <c r="J211" s="4"/>
      <c r="K211" s="4"/>
      <c r="L211" s="4"/>
      <c r="M211" s="4"/>
      <c r="N211" s="4"/>
      <c r="O211" s="4"/>
      <c r="P211" s="4"/>
    </row>
    <row r="212">
      <c r="A212" s="4"/>
      <c r="B212" s="4"/>
      <c r="C212" s="4"/>
      <c r="D212" s="4"/>
      <c r="E212" s="4"/>
      <c r="F212" s="4"/>
      <c r="G212" s="4"/>
      <c r="H212" s="4"/>
      <c r="I212" s="4"/>
      <c r="J212" s="4"/>
      <c r="K212" s="4"/>
      <c r="L212" s="4"/>
      <c r="M212" s="4"/>
      <c r="N212" s="4"/>
      <c r="O212" s="4"/>
      <c r="P212" s="4"/>
    </row>
    <row r="213">
      <c r="A213" s="4"/>
      <c r="B213" s="4"/>
      <c r="C213" s="4"/>
      <c r="D213" s="4"/>
      <c r="E213" s="4"/>
      <c r="F213" s="4"/>
      <c r="G213" s="4"/>
      <c r="H213" s="4"/>
      <c r="I213" s="4"/>
      <c r="J213" s="4"/>
      <c r="K213" s="4"/>
      <c r="L213" s="4"/>
      <c r="M213" s="4"/>
      <c r="N213" s="4"/>
      <c r="O213" s="4"/>
      <c r="P213" s="4"/>
    </row>
    <row r="214">
      <c r="A214" s="4"/>
      <c r="B214" s="4"/>
      <c r="C214" s="4"/>
      <c r="D214" s="4"/>
      <c r="E214" s="4"/>
      <c r="F214" s="4"/>
      <c r="G214" s="4"/>
      <c r="H214" s="4"/>
      <c r="I214" s="4"/>
      <c r="J214" s="4"/>
      <c r="K214" s="4"/>
      <c r="L214" s="4"/>
      <c r="M214" s="4"/>
      <c r="N214" s="4"/>
      <c r="O214" s="4"/>
      <c r="P214" s="4"/>
    </row>
    <row r="215">
      <c r="A215" s="4"/>
      <c r="B215" s="4"/>
      <c r="C215" s="4"/>
      <c r="D215" s="4"/>
      <c r="E215" s="4"/>
      <c r="F215" s="4"/>
      <c r="G215" s="4"/>
      <c r="H215" s="4"/>
      <c r="I215" s="4"/>
      <c r="J215" s="4"/>
      <c r="K215" s="4"/>
      <c r="L215" s="4"/>
      <c r="M215" s="4"/>
      <c r="N215" s="4"/>
      <c r="O215" s="4"/>
      <c r="P215" s="4"/>
    </row>
    <row r="216">
      <c r="A216" s="4"/>
      <c r="B216" s="4"/>
      <c r="C216" s="4"/>
      <c r="D216" s="4"/>
      <c r="E216" s="4"/>
      <c r="F216" s="4"/>
      <c r="G216" s="4"/>
      <c r="H216" s="4"/>
      <c r="I216" s="4"/>
      <c r="J216" s="4"/>
      <c r="K216" s="4"/>
      <c r="L216" s="4"/>
      <c r="M216" s="4"/>
      <c r="N216" s="4"/>
      <c r="O216" s="4"/>
      <c r="P216" s="4"/>
    </row>
    <row r="217">
      <c r="A217" s="4"/>
      <c r="B217" s="4"/>
      <c r="C217" s="4"/>
      <c r="D217" s="4"/>
      <c r="E217" s="4"/>
      <c r="F217" s="4"/>
      <c r="G217" s="4"/>
      <c r="H217" s="4"/>
      <c r="I217" s="4"/>
      <c r="J217" s="4"/>
      <c r="K217" s="4"/>
      <c r="L217" s="4"/>
      <c r="M217" s="4"/>
      <c r="N217" s="4"/>
      <c r="O217" s="4"/>
      <c r="P217" s="4"/>
    </row>
    <row r="218">
      <c r="A218" s="4"/>
      <c r="B218" s="4"/>
      <c r="C218" s="4"/>
      <c r="D218" s="4"/>
      <c r="E218" s="4"/>
      <c r="F218" s="4"/>
      <c r="G218" s="4"/>
      <c r="H218" s="4"/>
      <c r="I218" s="4"/>
      <c r="J218" s="4"/>
      <c r="K218" s="4"/>
      <c r="L218" s="4"/>
      <c r="M218" s="4"/>
      <c r="N218" s="4"/>
      <c r="O218" s="4"/>
      <c r="P218" s="4"/>
    </row>
    <row r="219">
      <c r="A219" s="4"/>
      <c r="B219" s="4"/>
      <c r="C219" s="4"/>
      <c r="D219" s="4"/>
      <c r="E219" s="4"/>
      <c r="F219" s="4"/>
      <c r="G219" s="4"/>
      <c r="H219" s="4"/>
      <c r="I219" s="4"/>
      <c r="J219" s="4"/>
      <c r="K219" s="4"/>
      <c r="L219" s="4"/>
      <c r="M219" s="4"/>
      <c r="N219" s="4"/>
      <c r="O219" s="4"/>
      <c r="P219" s="4"/>
    </row>
    <row r="220">
      <c r="A220" s="4"/>
      <c r="B220" s="4"/>
      <c r="C220" s="4"/>
      <c r="D220" s="4"/>
      <c r="E220" s="4"/>
      <c r="F220" s="4"/>
      <c r="G220" s="4"/>
      <c r="H220" s="4"/>
      <c r="I220" s="4"/>
      <c r="J220" s="4"/>
      <c r="K220" s="4"/>
      <c r="L220" s="4"/>
      <c r="M220" s="4"/>
      <c r="N220" s="4"/>
      <c r="O220" s="4"/>
      <c r="P220" s="4"/>
    </row>
    <row r="221">
      <c r="A221" s="4"/>
      <c r="B221" s="4"/>
      <c r="C221" s="4"/>
      <c r="D221" s="4"/>
      <c r="E221" s="4"/>
      <c r="F221" s="4"/>
      <c r="G221" s="4"/>
      <c r="H221" s="4"/>
      <c r="I221" s="4"/>
      <c r="J221" s="4"/>
      <c r="K221" s="4"/>
      <c r="L221" s="4"/>
      <c r="M221" s="4"/>
      <c r="N221" s="4"/>
      <c r="O221" s="4"/>
      <c r="P221" s="4"/>
    </row>
    <row r="222">
      <c r="A222" s="4"/>
      <c r="B222" s="4"/>
      <c r="C222" s="4"/>
      <c r="D222" s="4"/>
      <c r="E222" s="4"/>
      <c r="F222" s="4"/>
      <c r="G222" s="4"/>
      <c r="H222" s="4"/>
      <c r="I222" s="4"/>
      <c r="J222" s="4"/>
      <c r="K222" s="4"/>
      <c r="L222" s="4"/>
      <c r="M222" s="4"/>
      <c r="N222" s="4"/>
      <c r="O222" s="4"/>
      <c r="P222" s="4"/>
    </row>
    <row r="223">
      <c r="A223" s="4"/>
      <c r="B223" s="4"/>
      <c r="C223" s="4"/>
      <c r="D223" s="4"/>
      <c r="E223" s="4"/>
      <c r="F223" s="4"/>
      <c r="G223" s="4"/>
      <c r="H223" s="4"/>
      <c r="I223" s="4"/>
      <c r="J223" s="4"/>
      <c r="K223" s="4"/>
      <c r="L223" s="4"/>
      <c r="M223" s="4"/>
      <c r="N223" s="4"/>
      <c r="O223" s="4"/>
      <c r="P223" s="4"/>
    </row>
    <row r="224">
      <c r="A224" s="4"/>
      <c r="B224" s="4"/>
      <c r="C224" s="4"/>
      <c r="D224" s="4"/>
      <c r="E224" s="4"/>
      <c r="F224" s="4"/>
      <c r="G224" s="4"/>
      <c r="H224" s="4"/>
      <c r="I224" s="4"/>
      <c r="J224" s="4"/>
      <c r="K224" s="4"/>
      <c r="L224" s="4"/>
      <c r="M224" s="4"/>
      <c r="N224" s="4"/>
      <c r="O224" s="4"/>
      <c r="P224" s="4"/>
    </row>
    <row r="225">
      <c r="A225" s="4"/>
      <c r="B225" s="4"/>
      <c r="C225" s="4"/>
      <c r="D225" s="4"/>
      <c r="E225" s="4"/>
      <c r="F225" s="4"/>
      <c r="G225" s="4"/>
      <c r="H225" s="4"/>
      <c r="I225" s="4"/>
      <c r="J225" s="4"/>
      <c r="K225" s="4"/>
      <c r="L225" s="4"/>
      <c r="M225" s="4"/>
      <c r="N225" s="4"/>
      <c r="O225" s="4"/>
      <c r="P225" s="4"/>
    </row>
    <row r="226">
      <c r="A226" s="4"/>
      <c r="B226" s="4"/>
      <c r="C226" s="4"/>
      <c r="D226" s="4"/>
      <c r="E226" s="4"/>
      <c r="F226" s="4"/>
      <c r="G226" s="4"/>
      <c r="H226" s="4"/>
      <c r="I226" s="4"/>
      <c r="J226" s="4"/>
      <c r="K226" s="4"/>
      <c r="L226" s="4"/>
      <c r="M226" s="4"/>
      <c r="N226" s="4"/>
      <c r="O226" s="4"/>
      <c r="P226" s="4"/>
    </row>
    <row r="227">
      <c r="A227" s="4"/>
      <c r="B227" s="4"/>
      <c r="C227" s="4"/>
      <c r="D227" s="4"/>
      <c r="E227" s="4"/>
      <c r="F227" s="4"/>
      <c r="G227" s="4"/>
      <c r="H227" s="4"/>
      <c r="I227" s="4"/>
      <c r="J227" s="4"/>
      <c r="K227" s="4"/>
      <c r="L227" s="4"/>
      <c r="M227" s="4"/>
      <c r="N227" s="4"/>
      <c r="O227" s="4"/>
      <c r="P227" s="4"/>
    </row>
    <row r="228">
      <c r="A228" s="4"/>
      <c r="B228" s="4"/>
      <c r="C228" s="4"/>
      <c r="D228" s="4"/>
      <c r="E228" s="4"/>
      <c r="F228" s="4"/>
      <c r="G228" s="4"/>
      <c r="H228" s="4"/>
      <c r="I228" s="4"/>
      <c r="J228" s="4"/>
      <c r="K228" s="4"/>
      <c r="L228" s="4"/>
      <c r="M228" s="4"/>
      <c r="N228" s="4"/>
      <c r="O228" s="4"/>
      <c r="P228" s="4"/>
    </row>
    <row r="229">
      <c r="A229" s="4"/>
      <c r="B229" s="4"/>
      <c r="C229" s="4"/>
      <c r="D229" s="4"/>
      <c r="E229" s="4"/>
      <c r="F229" s="4"/>
      <c r="G229" s="4"/>
      <c r="H229" s="4"/>
      <c r="I229" s="4"/>
      <c r="J229" s="4"/>
      <c r="K229" s="4"/>
      <c r="L229" s="4"/>
      <c r="M229" s="4"/>
      <c r="N229" s="4"/>
      <c r="O229" s="4"/>
      <c r="P229" s="4"/>
    </row>
    <row r="230">
      <c r="A230" s="4"/>
      <c r="B230" s="4"/>
      <c r="C230" s="4"/>
      <c r="D230" s="4"/>
      <c r="E230" s="4"/>
      <c r="F230" s="4"/>
      <c r="G230" s="4"/>
      <c r="H230" s="4"/>
      <c r="I230" s="4"/>
      <c r="J230" s="4"/>
      <c r="K230" s="4"/>
      <c r="L230" s="4"/>
      <c r="M230" s="4"/>
      <c r="N230" s="4"/>
      <c r="O230" s="4"/>
      <c r="P230" s="4"/>
    </row>
    <row r="231">
      <c r="A231" s="4"/>
      <c r="B231" s="4"/>
      <c r="C231" s="4"/>
      <c r="D231" s="4"/>
      <c r="E231" s="4"/>
      <c r="F231" s="4"/>
      <c r="G231" s="4"/>
      <c r="H231" s="4"/>
      <c r="I231" s="4"/>
      <c r="J231" s="4"/>
      <c r="K231" s="4"/>
      <c r="L231" s="4"/>
      <c r="M231" s="4"/>
      <c r="N231" s="4"/>
      <c r="O231" s="4"/>
      <c r="P231" s="4"/>
    </row>
    <row r="232">
      <c r="A232" s="4"/>
      <c r="B232" s="4"/>
      <c r="C232" s="4"/>
      <c r="D232" s="4"/>
      <c r="E232" s="4"/>
      <c r="F232" s="4"/>
      <c r="G232" s="4"/>
      <c r="H232" s="4"/>
      <c r="I232" s="4"/>
      <c r="J232" s="4"/>
      <c r="K232" s="4"/>
      <c r="L232" s="4"/>
      <c r="M232" s="4"/>
      <c r="N232" s="4"/>
      <c r="O232" s="4"/>
      <c r="P232" s="4"/>
    </row>
    <row r="233">
      <c r="A233" s="4"/>
      <c r="B233" s="4"/>
      <c r="C233" s="4"/>
      <c r="D233" s="4"/>
      <c r="E233" s="4"/>
      <c r="F233" s="4"/>
      <c r="G233" s="4"/>
      <c r="H233" s="4"/>
      <c r="I233" s="4"/>
      <c r="J233" s="4"/>
      <c r="K233" s="4"/>
      <c r="L233" s="4"/>
      <c r="M233" s="4"/>
      <c r="N233" s="4"/>
      <c r="O233" s="4"/>
      <c r="P233" s="4"/>
    </row>
    <row r="234">
      <c r="A234" s="4"/>
      <c r="B234" s="4"/>
      <c r="C234" s="4"/>
      <c r="D234" s="4"/>
      <c r="E234" s="4"/>
      <c r="F234" s="4"/>
      <c r="G234" s="4"/>
      <c r="H234" s="4"/>
      <c r="I234" s="4"/>
      <c r="J234" s="4"/>
      <c r="K234" s="4"/>
      <c r="L234" s="4"/>
      <c r="M234" s="4"/>
      <c r="N234" s="4"/>
      <c r="O234" s="4"/>
      <c r="P234" s="4"/>
    </row>
    <row r="235">
      <c r="A235" s="4"/>
      <c r="B235" s="4"/>
      <c r="C235" s="4"/>
      <c r="D235" s="4"/>
      <c r="E235" s="4"/>
      <c r="F235" s="4"/>
      <c r="G235" s="4"/>
      <c r="H235" s="4"/>
      <c r="I235" s="4"/>
      <c r="J235" s="4"/>
      <c r="K235" s="4"/>
      <c r="L235" s="4"/>
      <c r="M235" s="4"/>
      <c r="N235" s="4"/>
      <c r="O235" s="4"/>
      <c r="P235" s="4"/>
    </row>
    <row r="236">
      <c r="A236" s="4"/>
      <c r="B236" s="4"/>
      <c r="C236" s="4"/>
      <c r="D236" s="4"/>
      <c r="E236" s="4"/>
      <c r="F236" s="4"/>
      <c r="G236" s="4"/>
      <c r="H236" s="4"/>
      <c r="I236" s="4"/>
      <c r="J236" s="4"/>
      <c r="K236" s="4"/>
      <c r="L236" s="4"/>
      <c r="M236" s="4"/>
      <c r="N236" s="4"/>
      <c r="O236" s="4"/>
      <c r="P236" s="4"/>
    </row>
    <row r="237">
      <c r="A237" s="4"/>
      <c r="B237" s="4"/>
      <c r="C237" s="4"/>
      <c r="D237" s="4"/>
      <c r="E237" s="4"/>
      <c r="F237" s="4"/>
      <c r="G237" s="4"/>
      <c r="H237" s="4"/>
      <c r="I237" s="4"/>
      <c r="J237" s="4"/>
      <c r="K237" s="4"/>
      <c r="L237" s="4"/>
      <c r="M237" s="4"/>
      <c r="N237" s="4"/>
      <c r="O237" s="4"/>
      <c r="P237" s="4"/>
    </row>
    <row r="238">
      <c r="A238" s="4"/>
      <c r="B238" s="4"/>
      <c r="C238" s="4"/>
      <c r="D238" s="4"/>
      <c r="E238" s="4"/>
      <c r="F238" s="4"/>
      <c r="G238" s="4"/>
      <c r="H238" s="4"/>
      <c r="I238" s="4"/>
      <c r="J238" s="4"/>
      <c r="K238" s="4"/>
      <c r="L238" s="4"/>
      <c r="M238" s="4"/>
      <c r="N238" s="4"/>
      <c r="O238" s="4"/>
      <c r="P238" s="4"/>
    </row>
    <row r="239">
      <c r="A239" s="4"/>
      <c r="B239" s="4"/>
      <c r="C239" s="4"/>
      <c r="D239" s="4"/>
      <c r="E239" s="4"/>
      <c r="F239" s="4"/>
      <c r="G239" s="4"/>
      <c r="H239" s="4"/>
      <c r="I239" s="4"/>
      <c r="J239" s="4"/>
      <c r="K239" s="4"/>
      <c r="L239" s="4"/>
      <c r="M239" s="4"/>
      <c r="N239" s="4"/>
      <c r="O239" s="4"/>
      <c r="P239" s="4"/>
    </row>
    <row r="240">
      <c r="A240" s="4"/>
      <c r="B240" s="4"/>
      <c r="C240" s="4"/>
      <c r="D240" s="4"/>
      <c r="E240" s="4"/>
      <c r="F240" s="4"/>
      <c r="G240" s="4"/>
      <c r="H240" s="4"/>
      <c r="I240" s="4"/>
      <c r="J240" s="4"/>
      <c r="K240" s="4"/>
      <c r="L240" s="4"/>
      <c r="M240" s="4"/>
      <c r="N240" s="4"/>
      <c r="O240" s="4"/>
      <c r="P240" s="4"/>
    </row>
    <row r="241">
      <c r="A241" s="4"/>
      <c r="B241" s="4"/>
      <c r="C241" s="4"/>
      <c r="D241" s="4"/>
      <c r="E241" s="4"/>
      <c r="F241" s="4"/>
      <c r="G241" s="4"/>
      <c r="H241" s="4"/>
      <c r="I241" s="4"/>
      <c r="J241" s="4"/>
      <c r="K241" s="4"/>
      <c r="L241" s="4"/>
      <c r="M241" s="4"/>
      <c r="N241" s="4"/>
      <c r="O241" s="4"/>
      <c r="P241" s="4"/>
    </row>
    <row r="242">
      <c r="A242" s="4"/>
      <c r="B242" s="4"/>
      <c r="C242" s="4"/>
      <c r="D242" s="4"/>
      <c r="E242" s="4"/>
      <c r="F242" s="4"/>
      <c r="G242" s="4"/>
      <c r="H242" s="4"/>
      <c r="I242" s="4"/>
      <c r="J242" s="4"/>
      <c r="K242" s="4"/>
      <c r="L242" s="4"/>
      <c r="M242" s="4"/>
      <c r="N242" s="4"/>
      <c r="O242" s="4"/>
      <c r="P242" s="4"/>
    </row>
    <row r="243">
      <c r="A243" s="4"/>
      <c r="B243" s="4"/>
      <c r="C243" s="4"/>
      <c r="D243" s="4"/>
      <c r="E243" s="4"/>
      <c r="F243" s="4"/>
      <c r="G243" s="4"/>
      <c r="H243" s="4"/>
      <c r="I243" s="4"/>
      <c r="J243" s="4"/>
      <c r="K243" s="4"/>
      <c r="L243" s="4"/>
      <c r="M243" s="4"/>
      <c r="N243" s="4"/>
      <c r="O243" s="4"/>
      <c r="P243" s="4"/>
    </row>
    <row r="244">
      <c r="A244" s="4"/>
      <c r="B244" s="4"/>
      <c r="C244" s="4"/>
      <c r="D244" s="4"/>
      <c r="E244" s="4"/>
      <c r="F244" s="4"/>
      <c r="G244" s="4"/>
      <c r="H244" s="4"/>
      <c r="I244" s="4"/>
      <c r="J244" s="4"/>
      <c r="K244" s="4"/>
      <c r="L244" s="4"/>
      <c r="M244" s="4"/>
      <c r="N244" s="4"/>
      <c r="O244" s="4"/>
      <c r="P244" s="4"/>
    </row>
    <row r="245">
      <c r="A245" s="4"/>
      <c r="B245" s="4"/>
      <c r="C245" s="4"/>
      <c r="D245" s="4"/>
      <c r="E245" s="4"/>
      <c r="F245" s="4"/>
      <c r="G245" s="4"/>
      <c r="H245" s="4"/>
      <c r="I245" s="4"/>
      <c r="J245" s="4"/>
      <c r="K245" s="4"/>
      <c r="L245" s="4"/>
      <c r="M245" s="4"/>
      <c r="N245" s="4"/>
      <c r="O245" s="4"/>
      <c r="P245" s="4"/>
    </row>
    <row r="246">
      <c r="A246" s="4"/>
      <c r="B246" s="4"/>
      <c r="C246" s="4"/>
      <c r="D246" s="4"/>
      <c r="E246" s="4"/>
      <c r="F246" s="4"/>
      <c r="G246" s="4"/>
      <c r="H246" s="4"/>
      <c r="I246" s="4"/>
      <c r="J246" s="4"/>
      <c r="K246" s="4"/>
      <c r="L246" s="4"/>
      <c r="M246" s="4"/>
      <c r="N246" s="4"/>
      <c r="O246" s="4"/>
      <c r="P246" s="4"/>
    </row>
    <row r="247">
      <c r="A247" s="4"/>
      <c r="B247" s="4"/>
      <c r="C247" s="4"/>
      <c r="D247" s="4"/>
      <c r="E247" s="4"/>
      <c r="F247" s="4"/>
      <c r="G247" s="4"/>
      <c r="H247" s="4"/>
      <c r="I247" s="4"/>
      <c r="J247" s="4"/>
      <c r="K247" s="4"/>
      <c r="L247" s="4"/>
      <c r="M247" s="4"/>
      <c r="N247" s="4"/>
      <c r="O247" s="4"/>
      <c r="P247" s="4"/>
    </row>
    <row r="248">
      <c r="A248" s="4"/>
      <c r="B248" s="4"/>
      <c r="C248" s="4"/>
      <c r="D248" s="4"/>
      <c r="E248" s="4"/>
      <c r="F248" s="4"/>
      <c r="G248" s="4"/>
      <c r="H248" s="4"/>
      <c r="I248" s="4"/>
      <c r="J248" s="4"/>
      <c r="K248" s="4"/>
      <c r="L248" s="4"/>
      <c r="M248" s="4"/>
      <c r="N248" s="4"/>
      <c r="O248" s="4"/>
      <c r="P248" s="4"/>
    </row>
    <row r="249">
      <c r="A249" s="4"/>
      <c r="B249" s="4"/>
      <c r="C249" s="4"/>
      <c r="D249" s="4"/>
      <c r="E249" s="4"/>
      <c r="F249" s="4"/>
      <c r="G249" s="4"/>
      <c r="H249" s="4"/>
      <c r="I249" s="4"/>
      <c r="J249" s="4"/>
      <c r="K249" s="4"/>
      <c r="L249" s="4"/>
      <c r="M249" s="4"/>
      <c r="N249" s="4"/>
      <c r="O249" s="4"/>
      <c r="P249" s="4"/>
    </row>
    <row r="250">
      <c r="A250" s="4"/>
      <c r="B250" s="4"/>
      <c r="C250" s="4"/>
      <c r="D250" s="4"/>
      <c r="E250" s="4"/>
      <c r="F250" s="4"/>
      <c r="G250" s="4"/>
      <c r="H250" s="4"/>
      <c r="I250" s="4"/>
      <c r="J250" s="4"/>
      <c r="K250" s="4"/>
      <c r="L250" s="4"/>
      <c r="M250" s="4"/>
      <c r="N250" s="4"/>
      <c r="O250" s="4"/>
      <c r="P250" s="4"/>
    </row>
    <row r="251">
      <c r="A251" s="4"/>
      <c r="B251" s="4"/>
      <c r="C251" s="4"/>
      <c r="D251" s="4"/>
      <c r="E251" s="4"/>
      <c r="F251" s="4"/>
      <c r="G251" s="4"/>
      <c r="H251" s="4"/>
      <c r="I251" s="4"/>
      <c r="J251" s="4"/>
      <c r="K251" s="4"/>
      <c r="L251" s="4"/>
      <c r="M251" s="4"/>
      <c r="N251" s="4"/>
      <c r="O251" s="4"/>
      <c r="P251" s="4"/>
    </row>
    <row r="252">
      <c r="A252" s="4"/>
      <c r="B252" s="4"/>
      <c r="C252" s="4"/>
      <c r="D252" s="4"/>
      <c r="E252" s="4"/>
      <c r="F252" s="4"/>
      <c r="G252" s="4"/>
      <c r="H252" s="4"/>
      <c r="I252" s="4"/>
      <c r="J252" s="4"/>
      <c r="K252" s="4"/>
      <c r="L252" s="4"/>
      <c r="M252" s="4"/>
      <c r="N252" s="4"/>
      <c r="O252" s="4"/>
      <c r="P252" s="4"/>
    </row>
    <row r="253">
      <c r="A253" s="4"/>
      <c r="B253" s="4"/>
      <c r="C253" s="4"/>
      <c r="D253" s="4"/>
      <c r="E253" s="4"/>
      <c r="F253" s="4"/>
      <c r="G253" s="4"/>
      <c r="H253" s="4"/>
      <c r="I253" s="4"/>
      <c r="J253" s="4"/>
      <c r="K253" s="4"/>
      <c r="L253" s="4"/>
      <c r="M253" s="4"/>
      <c r="N253" s="4"/>
      <c r="O253" s="4"/>
      <c r="P253" s="4"/>
    </row>
    <row r="254">
      <c r="A254" s="4"/>
      <c r="B254" s="4"/>
      <c r="C254" s="4"/>
      <c r="D254" s="4"/>
      <c r="E254" s="4"/>
      <c r="F254" s="4"/>
      <c r="G254" s="4"/>
      <c r="H254" s="4"/>
      <c r="I254" s="4"/>
      <c r="J254" s="4"/>
      <c r="K254" s="4"/>
      <c r="L254" s="4"/>
      <c r="M254" s="4"/>
      <c r="N254" s="4"/>
      <c r="O254" s="4"/>
      <c r="P254" s="4"/>
    </row>
    <row r="255">
      <c r="A255" s="4"/>
      <c r="B255" s="4"/>
      <c r="C255" s="4"/>
      <c r="D255" s="4"/>
      <c r="E255" s="4"/>
      <c r="F255" s="4"/>
      <c r="G255" s="4"/>
      <c r="H255" s="4"/>
      <c r="I255" s="4"/>
      <c r="J255" s="4"/>
      <c r="K255" s="4"/>
      <c r="L255" s="4"/>
      <c r="M255" s="4"/>
      <c r="N255" s="4"/>
      <c r="O255" s="4"/>
      <c r="P255" s="4"/>
    </row>
    <row r="256">
      <c r="A256" s="4"/>
      <c r="B256" s="4"/>
      <c r="C256" s="4"/>
      <c r="D256" s="4"/>
      <c r="E256" s="4"/>
      <c r="F256" s="4"/>
      <c r="G256" s="4"/>
      <c r="H256" s="4"/>
      <c r="I256" s="4"/>
      <c r="J256" s="4"/>
      <c r="K256" s="4"/>
      <c r="L256" s="4"/>
      <c r="M256" s="4"/>
      <c r="N256" s="4"/>
      <c r="O256" s="4"/>
      <c r="P256" s="4"/>
    </row>
    <row r="257">
      <c r="A257" s="4"/>
      <c r="B257" s="4"/>
      <c r="C257" s="4"/>
      <c r="D257" s="4"/>
      <c r="E257" s="4"/>
      <c r="F257" s="4"/>
      <c r="G257" s="4"/>
      <c r="H257" s="4"/>
      <c r="I257" s="4"/>
      <c r="J257" s="4"/>
      <c r="K257" s="4"/>
      <c r="L257" s="4"/>
      <c r="M257" s="4"/>
      <c r="N257" s="4"/>
      <c r="O257" s="4"/>
      <c r="P257" s="4"/>
    </row>
    <row r="258">
      <c r="A258" s="4"/>
      <c r="B258" s="4"/>
      <c r="C258" s="4"/>
      <c r="D258" s="4"/>
      <c r="E258" s="4"/>
      <c r="F258" s="4"/>
      <c r="G258" s="4"/>
      <c r="H258" s="4"/>
      <c r="I258" s="4"/>
      <c r="J258" s="4"/>
      <c r="K258" s="4"/>
      <c r="L258" s="4"/>
      <c r="M258" s="4"/>
      <c r="N258" s="4"/>
      <c r="O258" s="4"/>
      <c r="P258" s="4"/>
    </row>
    <row r="259">
      <c r="A259" s="4"/>
      <c r="B259" s="4"/>
      <c r="C259" s="4"/>
      <c r="D259" s="4"/>
      <c r="E259" s="4"/>
      <c r="F259" s="4"/>
      <c r="G259" s="4"/>
      <c r="H259" s="4"/>
      <c r="I259" s="4"/>
      <c r="J259" s="4"/>
      <c r="K259" s="4"/>
      <c r="L259" s="4"/>
      <c r="M259" s="4"/>
      <c r="N259" s="4"/>
      <c r="O259" s="4"/>
      <c r="P259" s="4"/>
    </row>
    <row r="260">
      <c r="A260" s="4"/>
      <c r="B260" s="4"/>
      <c r="C260" s="4"/>
      <c r="D260" s="4"/>
      <c r="E260" s="4"/>
      <c r="F260" s="4"/>
      <c r="G260" s="4"/>
      <c r="H260" s="4"/>
      <c r="I260" s="4"/>
      <c r="J260" s="4"/>
      <c r="K260" s="4"/>
      <c r="L260" s="4"/>
      <c r="M260" s="4"/>
      <c r="N260" s="4"/>
      <c r="O260" s="4"/>
      <c r="P260" s="4"/>
    </row>
    <row r="261">
      <c r="A261" s="4"/>
      <c r="B261" s="4"/>
      <c r="C261" s="4"/>
      <c r="D261" s="4"/>
      <c r="E261" s="4"/>
      <c r="F261" s="4"/>
      <c r="G261" s="4"/>
      <c r="H261" s="4"/>
      <c r="I261" s="4"/>
      <c r="J261" s="4"/>
      <c r="K261" s="4"/>
      <c r="L261" s="4"/>
      <c r="M261" s="4"/>
      <c r="N261" s="4"/>
      <c r="O261" s="4"/>
      <c r="P261" s="4"/>
    </row>
    <row r="262">
      <c r="A262" s="4"/>
      <c r="B262" s="4"/>
      <c r="C262" s="4"/>
      <c r="D262" s="4"/>
      <c r="E262" s="4"/>
      <c r="F262" s="4"/>
      <c r="G262" s="4"/>
      <c r="H262" s="4"/>
      <c r="I262" s="4"/>
      <c r="J262" s="4"/>
      <c r="K262" s="4"/>
      <c r="L262" s="4"/>
      <c r="M262" s="4"/>
      <c r="N262" s="4"/>
      <c r="O262" s="4"/>
      <c r="P262" s="4"/>
    </row>
    <row r="263">
      <c r="A263" s="4"/>
      <c r="B263" s="4"/>
      <c r="C263" s="4"/>
      <c r="D263" s="4"/>
      <c r="E263" s="4"/>
      <c r="F263" s="4"/>
      <c r="G263" s="4"/>
      <c r="H263" s="4"/>
      <c r="I263" s="4"/>
      <c r="J263" s="4"/>
      <c r="K263" s="4"/>
      <c r="L263" s="4"/>
      <c r="M263" s="4"/>
      <c r="N263" s="4"/>
      <c r="O263" s="4"/>
      <c r="P263" s="4"/>
    </row>
    <row r="264">
      <c r="A264" s="4"/>
      <c r="B264" s="4"/>
      <c r="C264" s="4"/>
      <c r="D264" s="4"/>
      <c r="E264" s="4"/>
      <c r="F264" s="4"/>
      <c r="G264" s="4"/>
      <c r="H264" s="4"/>
      <c r="I264" s="4"/>
      <c r="J264" s="4"/>
      <c r="K264" s="4"/>
      <c r="L264" s="4"/>
      <c r="M264" s="4"/>
      <c r="N264" s="4"/>
      <c r="O264" s="4"/>
      <c r="P264" s="4"/>
    </row>
    <row r="265">
      <c r="A265" s="4"/>
      <c r="B265" s="4"/>
      <c r="C265" s="4"/>
      <c r="D265" s="4"/>
      <c r="E265" s="4"/>
      <c r="F265" s="4"/>
      <c r="G265" s="4"/>
      <c r="H265" s="4"/>
      <c r="I265" s="4"/>
      <c r="J265" s="4"/>
      <c r="K265" s="4"/>
      <c r="L265" s="4"/>
      <c r="M265" s="4"/>
      <c r="N265" s="4"/>
      <c r="O265" s="4"/>
      <c r="P265" s="4"/>
    </row>
    <row r="266">
      <c r="A266" s="4"/>
      <c r="B266" s="4"/>
      <c r="C266" s="4"/>
      <c r="D266" s="4"/>
      <c r="E266" s="4"/>
      <c r="F266" s="4"/>
      <c r="G266" s="4"/>
      <c r="H266" s="4"/>
      <c r="I266" s="4"/>
      <c r="J266" s="4"/>
      <c r="K266" s="4"/>
      <c r="L266" s="4"/>
      <c r="M266" s="4"/>
      <c r="N266" s="4"/>
      <c r="O266" s="4"/>
      <c r="P266" s="4"/>
    </row>
    <row r="267">
      <c r="A267" s="4"/>
      <c r="B267" s="4"/>
      <c r="C267" s="4"/>
      <c r="D267" s="4"/>
      <c r="E267" s="4"/>
      <c r="F267" s="4"/>
      <c r="G267" s="4"/>
      <c r="H267" s="4"/>
      <c r="I267" s="4"/>
      <c r="J267" s="4"/>
      <c r="K267" s="4"/>
      <c r="L267" s="4"/>
      <c r="M267" s="4"/>
      <c r="N267" s="4"/>
      <c r="O267" s="4"/>
      <c r="P267" s="4"/>
    </row>
    <row r="268">
      <c r="A268" s="4"/>
      <c r="B268" s="4"/>
      <c r="C268" s="4"/>
      <c r="D268" s="4"/>
      <c r="E268" s="4"/>
      <c r="F268" s="4"/>
      <c r="G268" s="4"/>
      <c r="H268" s="4"/>
      <c r="I268" s="4"/>
      <c r="J268" s="4"/>
      <c r="K268" s="4"/>
      <c r="L268" s="4"/>
      <c r="M268" s="4"/>
      <c r="N268" s="4"/>
      <c r="O268" s="4"/>
      <c r="P268" s="4"/>
    </row>
    <row r="269">
      <c r="A269" s="4"/>
      <c r="B269" s="4"/>
      <c r="C269" s="4"/>
      <c r="D269" s="4"/>
      <c r="E269" s="4"/>
      <c r="F269" s="4"/>
      <c r="G269" s="4"/>
      <c r="H269" s="4"/>
      <c r="I269" s="4"/>
      <c r="J269" s="4"/>
      <c r="K269" s="4"/>
      <c r="L269" s="4"/>
      <c r="M269" s="4"/>
      <c r="N269" s="4"/>
      <c r="O269" s="4"/>
      <c r="P269" s="4"/>
    </row>
    <row r="270">
      <c r="A270" s="4"/>
      <c r="B270" s="4"/>
      <c r="C270" s="4"/>
      <c r="D270" s="4"/>
      <c r="E270" s="4"/>
      <c r="F270" s="4"/>
      <c r="G270" s="4"/>
      <c r="H270" s="4"/>
      <c r="I270" s="4"/>
      <c r="J270" s="4"/>
      <c r="K270" s="4"/>
      <c r="L270" s="4"/>
      <c r="M270" s="4"/>
      <c r="N270" s="4"/>
      <c r="O270" s="4"/>
      <c r="P270" s="4"/>
    </row>
    <row r="271">
      <c r="A271" s="4"/>
      <c r="B271" s="4"/>
      <c r="C271" s="4"/>
      <c r="D271" s="4"/>
      <c r="E271" s="4"/>
      <c r="F271" s="4"/>
      <c r="G271" s="4"/>
      <c r="H271" s="4"/>
      <c r="I271" s="4"/>
      <c r="J271" s="4"/>
      <c r="K271" s="4"/>
      <c r="L271" s="4"/>
      <c r="M271" s="4"/>
      <c r="N271" s="4"/>
      <c r="O271" s="4"/>
      <c r="P271" s="4"/>
    </row>
    <row r="272">
      <c r="A272" s="4"/>
      <c r="B272" s="4"/>
      <c r="C272" s="4"/>
      <c r="D272" s="4"/>
      <c r="E272" s="4"/>
      <c r="F272" s="4"/>
      <c r="G272" s="4"/>
      <c r="H272" s="4"/>
      <c r="I272" s="4"/>
      <c r="J272" s="4"/>
      <c r="K272" s="4"/>
      <c r="L272" s="4"/>
      <c r="M272" s="4"/>
      <c r="N272" s="4"/>
      <c r="O272" s="4"/>
      <c r="P272" s="4"/>
    </row>
    <row r="273">
      <c r="A273" s="4"/>
      <c r="B273" s="4"/>
      <c r="C273" s="4"/>
      <c r="D273" s="4"/>
      <c r="E273" s="4"/>
      <c r="F273" s="4"/>
      <c r="G273" s="4"/>
      <c r="H273" s="4"/>
      <c r="I273" s="4"/>
      <c r="J273" s="4"/>
      <c r="K273" s="4"/>
      <c r="L273" s="4"/>
      <c r="M273" s="4"/>
      <c r="N273" s="4"/>
      <c r="O273" s="4"/>
      <c r="P273" s="4"/>
    </row>
    <row r="274">
      <c r="A274" s="4"/>
      <c r="B274" s="4"/>
      <c r="C274" s="4"/>
      <c r="D274" s="4"/>
      <c r="E274" s="4"/>
      <c r="F274" s="4"/>
      <c r="G274" s="4"/>
      <c r="H274" s="4"/>
      <c r="I274" s="4"/>
      <c r="J274" s="4"/>
      <c r="K274" s="4"/>
      <c r="L274" s="4"/>
      <c r="M274" s="4"/>
      <c r="N274" s="4"/>
      <c r="O274" s="4"/>
      <c r="P274" s="4"/>
    </row>
    <row r="275">
      <c r="A275" s="4"/>
      <c r="B275" s="4"/>
      <c r="C275" s="4"/>
      <c r="D275" s="4"/>
      <c r="E275" s="4"/>
      <c r="F275" s="4"/>
      <c r="G275" s="4"/>
      <c r="H275" s="4"/>
      <c r="I275" s="4"/>
      <c r="J275" s="4"/>
      <c r="K275" s="4"/>
      <c r="L275" s="4"/>
      <c r="M275" s="4"/>
      <c r="N275" s="4"/>
      <c r="O275" s="4"/>
      <c r="P275" s="4"/>
    </row>
    <row r="276">
      <c r="A276" s="4"/>
      <c r="B276" s="4"/>
      <c r="C276" s="4"/>
      <c r="D276" s="4"/>
      <c r="E276" s="4"/>
      <c r="F276" s="4"/>
      <c r="G276" s="4"/>
      <c r="H276" s="4"/>
      <c r="I276" s="4"/>
      <c r="J276" s="4"/>
      <c r="K276" s="4"/>
      <c r="L276" s="4"/>
      <c r="M276" s="4"/>
      <c r="N276" s="4"/>
      <c r="O276" s="4"/>
      <c r="P276" s="4"/>
    </row>
    <row r="277">
      <c r="A277" s="4"/>
      <c r="B277" s="4"/>
      <c r="C277" s="4"/>
      <c r="D277" s="4"/>
      <c r="E277" s="4"/>
      <c r="F277" s="4"/>
      <c r="G277" s="4"/>
      <c r="H277" s="4"/>
      <c r="I277" s="4"/>
      <c r="J277" s="4"/>
      <c r="K277" s="4"/>
      <c r="L277" s="4"/>
      <c r="M277" s="4"/>
      <c r="N277" s="4"/>
      <c r="O277" s="4"/>
      <c r="P277" s="4"/>
    </row>
    <row r="278">
      <c r="A278" s="4"/>
      <c r="B278" s="4"/>
      <c r="C278" s="4"/>
      <c r="D278" s="4"/>
      <c r="E278" s="4"/>
      <c r="F278" s="4"/>
      <c r="G278" s="4"/>
      <c r="H278" s="4"/>
      <c r="I278" s="4"/>
      <c r="J278" s="4"/>
      <c r="K278" s="4"/>
      <c r="L278" s="4"/>
      <c r="M278" s="4"/>
      <c r="N278" s="4"/>
      <c r="O278" s="4"/>
      <c r="P278" s="4"/>
    </row>
    <row r="279">
      <c r="A279" s="4"/>
      <c r="B279" s="4"/>
      <c r="C279" s="4"/>
      <c r="D279" s="4"/>
      <c r="E279" s="4"/>
      <c r="F279" s="4"/>
      <c r="G279" s="4"/>
      <c r="H279" s="4"/>
      <c r="I279" s="4"/>
      <c r="J279" s="4"/>
      <c r="K279" s="4"/>
      <c r="L279" s="4"/>
      <c r="M279" s="4"/>
      <c r="N279" s="4"/>
      <c r="O279" s="4"/>
      <c r="P279" s="4"/>
    </row>
    <row r="280">
      <c r="A280" s="4"/>
      <c r="B280" s="4"/>
      <c r="C280" s="4"/>
      <c r="D280" s="4"/>
      <c r="E280" s="4"/>
      <c r="F280" s="4"/>
      <c r="G280" s="4"/>
      <c r="H280" s="4"/>
      <c r="I280" s="4"/>
      <c r="J280" s="4"/>
      <c r="K280" s="4"/>
      <c r="L280" s="4"/>
      <c r="M280" s="4"/>
      <c r="N280" s="4"/>
      <c r="O280" s="4"/>
      <c r="P280" s="4"/>
    </row>
    <row r="281">
      <c r="A281" s="4"/>
      <c r="B281" s="4"/>
      <c r="C281" s="4"/>
      <c r="D281" s="4"/>
      <c r="E281" s="4"/>
      <c r="F281" s="4"/>
      <c r="G281" s="4"/>
      <c r="H281" s="4"/>
      <c r="I281" s="4"/>
      <c r="J281" s="4"/>
      <c r="K281" s="4"/>
      <c r="L281" s="4"/>
      <c r="M281" s="4"/>
      <c r="N281" s="4"/>
      <c r="O281" s="4"/>
      <c r="P281" s="4"/>
    </row>
    <row r="282">
      <c r="A282" s="4"/>
      <c r="B282" s="4"/>
      <c r="C282" s="4"/>
      <c r="D282" s="4"/>
      <c r="E282" s="4"/>
      <c r="F282" s="4"/>
      <c r="G282" s="4"/>
      <c r="H282" s="4"/>
      <c r="I282" s="4"/>
      <c r="J282" s="4"/>
      <c r="K282" s="4"/>
      <c r="L282" s="4"/>
      <c r="M282" s="4"/>
      <c r="N282" s="4"/>
      <c r="O282" s="4"/>
      <c r="P282" s="4"/>
    </row>
    <row r="283">
      <c r="A283" s="4"/>
      <c r="B283" s="4"/>
      <c r="C283" s="4"/>
      <c r="D283" s="4"/>
      <c r="E283" s="4"/>
      <c r="F283" s="4"/>
      <c r="G283" s="4"/>
      <c r="H283" s="4"/>
      <c r="I283" s="4"/>
      <c r="J283" s="4"/>
      <c r="K283" s="4"/>
      <c r="L283" s="4"/>
      <c r="M283" s="4"/>
      <c r="N283" s="4"/>
      <c r="O283" s="4"/>
      <c r="P283" s="4"/>
    </row>
    <row r="284">
      <c r="A284" s="4"/>
      <c r="B284" s="4"/>
      <c r="C284" s="4"/>
      <c r="D284" s="4"/>
      <c r="E284" s="4"/>
      <c r="F284" s="4"/>
      <c r="G284" s="4"/>
      <c r="H284" s="4"/>
      <c r="I284" s="4"/>
      <c r="J284" s="4"/>
      <c r="K284" s="4"/>
      <c r="L284" s="4"/>
      <c r="M284" s="4"/>
      <c r="N284" s="4"/>
      <c r="O284" s="4"/>
      <c r="P284" s="4"/>
    </row>
    <row r="285">
      <c r="A285" s="4"/>
      <c r="B285" s="4"/>
      <c r="C285" s="4"/>
      <c r="D285" s="4"/>
      <c r="E285" s="4"/>
      <c r="F285" s="4"/>
      <c r="G285" s="4"/>
      <c r="H285" s="4"/>
      <c r="I285" s="4"/>
      <c r="J285" s="4"/>
      <c r="K285" s="4"/>
      <c r="L285" s="4"/>
      <c r="M285" s="4"/>
      <c r="N285" s="4"/>
      <c r="O285" s="4"/>
      <c r="P285" s="4"/>
    </row>
    <row r="286">
      <c r="A286" s="4"/>
      <c r="B286" s="4"/>
      <c r="C286" s="4"/>
      <c r="D286" s="4"/>
      <c r="E286" s="4"/>
      <c r="F286" s="4"/>
      <c r="G286" s="4"/>
      <c r="H286" s="4"/>
      <c r="I286" s="4"/>
      <c r="J286" s="4"/>
      <c r="K286" s="4"/>
      <c r="L286" s="4"/>
      <c r="M286" s="4"/>
      <c r="N286" s="4"/>
      <c r="O286" s="4"/>
      <c r="P286" s="4"/>
    </row>
    <row r="287">
      <c r="A287" s="4"/>
      <c r="B287" s="4"/>
      <c r="C287" s="4"/>
      <c r="D287" s="4"/>
      <c r="E287" s="4"/>
      <c r="F287" s="4"/>
      <c r="G287" s="4"/>
      <c r="H287" s="4"/>
      <c r="I287" s="4"/>
      <c r="J287" s="4"/>
      <c r="K287" s="4"/>
      <c r="L287" s="4"/>
      <c r="M287" s="4"/>
      <c r="N287" s="4"/>
      <c r="O287" s="4"/>
      <c r="P287" s="4"/>
    </row>
    <row r="288">
      <c r="A288" s="4"/>
      <c r="B288" s="4"/>
      <c r="C288" s="4"/>
      <c r="D288" s="4"/>
      <c r="E288" s="4"/>
      <c r="F288" s="4"/>
      <c r="G288" s="4"/>
      <c r="H288" s="4"/>
      <c r="I288" s="4"/>
      <c r="J288" s="4"/>
      <c r="K288" s="4"/>
      <c r="L288" s="4"/>
      <c r="M288" s="4"/>
      <c r="N288" s="4"/>
      <c r="O288" s="4"/>
      <c r="P288" s="4"/>
    </row>
    <row r="289">
      <c r="A289" s="4"/>
      <c r="B289" s="4"/>
      <c r="C289" s="4"/>
      <c r="D289" s="4"/>
      <c r="E289" s="4"/>
      <c r="F289" s="4"/>
      <c r="G289" s="4"/>
      <c r="H289" s="4"/>
      <c r="I289" s="4"/>
      <c r="J289" s="4"/>
      <c r="K289" s="4"/>
      <c r="L289" s="4"/>
      <c r="M289" s="4"/>
      <c r="N289" s="4"/>
      <c r="O289" s="4"/>
      <c r="P289" s="4"/>
    </row>
    <row r="290">
      <c r="A290" s="4"/>
      <c r="B290" s="4"/>
      <c r="C290" s="4"/>
      <c r="D290" s="4"/>
      <c r="E290" s="4"/>
      <c r="F290" s="4"/>
      <c r="G290" s="4"/>
      <c r="H290" s="4"/>
      <c r="I290" s="4"/>
      <c r="J290" s="4"/>
      <c r="K290" s="4"/>
      <c r="L290" s="4"/>
      <c r="M290" s="4"/>
      <c r="N290" s="4"/>
      <c r="O290" s="4"/>
      <c r="P290" s="4"/>
    </row>
    <row r="291">
      <c r="A291" s="4"/>
      <c r="B291" s="4"/>
      <c r="C291" s="4"/>
      <c r="D291" s="4"/>
      <c r="E291" s="4"/>
      <c r="F291" s="4"/>
      <c r="G291" s="4"/>
      <c r="H291" s="4"/>
      <c r="I291" s="4"/>
      <c r="J291" s="4"/>
      <c r="K291" s="4"/>
      <c r="L291" s="4"/>
      <c r="M291" s="4"/>
      <c r="N291" s="4"/>
      <c r="O291" s="4"/>
      <c r="P291" s="4"/>
    </row>
    <row r="292">
      <c r="A292" s="4"/>
      <c r="B292" s="4"/>
      <c r="C292" s="4"/>
      <c r="D292" s="4"/>
      <c r="E292" s="4"/>
      <c r="F292" s="4"/>
      <c r="G292" s="4"/>
      <c r="H292" s="4"/>
      <c r="I292" s="4"/>
      <c r="J292" s="4"/>
      <c r="K292" s="4"/>
      <c r="L292" s="4"/>
      <c r="M292" s="4"/>
      <c r="N292" s="4"/>
      <c r="O292" s="4"/>
      <c r="P292" s="4"/>
    </row>
    <row r="293">
      <c r="A293" s="4"/>
      <c r="B293" s="4"/>
      <c r="C293" s="4"/>
      <c r="D293" s="4"/>
      <c r="E293" s="4"/>
      <c r="F293" s="4"/>
      <c r="G293" s="4"/>
      <c r="H293" s="4"/>
      <c r="I293" s="4"/>
      <c r="J293" s="4"/>
      <c r="K293" s="4"/>
      <c r="L293" s="4"/>
      <c r="M293" s="4"/>
      <c r="N293" s="4"/>
      <c r="O293" s="4"/>
      <c r="P293" s="4"/>
    </row>
    <row r="294">
      <c r="A294" s="4"/>
      <c r="B294" s="4"/>
      <c r="C294" s="4"/>
      <c r="D294" s="4"/>
      <c r="E294" s="4"/>
      <c r="F294" s="4"/>
      <c r="G294" s="4"/>
      <c r="H294" s="4"/>
      <c r="I294" s="4"/>
      <c r="J294" s="4"/>
      <c r="K294" s="4"/>
      <c r="L294" s="4"/>
      <c r="M294" s="4"/>
      <c r="N294" s="4"/>
      <c r="O294" s="4"/>
      <c r="P294" s="4"/>
    </row>
    <row r="295">
      <c r="A295" s="4"/>
      <c r="B295" s="4"/>
      <c r="C295" s="4"/>
      <c r="D295" s="4"/>
      <c r="E295" s="4"/>
      <c r="F295" s="4"/>
      <c r="G295" s="4"/>
      <c r="H295" s="4"/>
      <c r="I295" s="4"/>
      <c r="J295" s="4"/>
      <c r="K295" s="4"/>
      <c r="L295" s="4"/>
      <c r="M295" s="4"/>
      <c r="N295" s="4"/>
      <c r="O295" s="4"/>
      <c r="P295" s="4"/>
    </row>
    <row r="296">
      <c r="A296" s="4"/>
      <c r="B296" s="4"/>
      <c r="C296" s="4"/>
      <c r="D296" s="4"/>
      <c r="E296" s="4"/>
      <c r="F296" s="4"/>
      <c r="G296" s="4"/>
      <c r="H296" s="4"/>
      <c r="I296" s="4"/>
      <c r="J296" s="4"/>
      <c r="K296" s="4"/>
      <c r="L296" s="4"/>
      <c r="M296" s="4"/>
      <c r="N296" s="4"/>
      <c r="O296" s="4"/>
      <c r="P296" s="4"/>
    </row>
    <row r="297">
      <c r="A297" s="4"/>
      <c r="B297" s="4"/>
      <c r="C297" s="4"/>
      <c r="D297" s="4"/>
      <c r="E297" s="4"/>
      <c r="F297" s="4"/>
      <c r="G297" s="4"/>
      <c r="H297" s="4"/>
      <c r="I297" s="4"/>
      <c r="J297" s="4"/>
      <c r="K297" s="4"/>
      <c r="L297" s="4"/>
      <c r="M297" s="4"/>
      <c r="N297" s="4"/>
      <c r="O297" s="4"/>
      <c r="P297" s="4"/>
    </row>
    <row r="298">
      <c r="A298" s="4"/>
      <c r="B298" s="4"/>
      <c r="C298" s="4"/>
      <c r="D298" s="4"/>
      <c r="E298" s="4"/>
      <c r="F298" s="4"/>
      <c r="G298" s="4"/>
      <c r="H298" s="4"/>
      <c r="I298" s="4"/>
      <c r="J298" s="4"/>
      <c r="K298" s="4"/>
      <c r="L298" s="4"/>
      <c r="M298" s="4"/>
      <c r="N298" s="4"/>
      <c r="O298" s="4"/>
      <c r="P298" s="4"/>
    </row>
    <row r="299">
      <c r="A299" s="4"/>
      <c r="B299" s="4"/>
      <c r="C299" s="4"/>
      <c r="D299" s="4"/>
      <c r="E299" s="4"/>
      <c r="F299" s="4"/>
      <c r="G299" s="4"/>
      <c r="H299" s="4"/>
      <c r="I299" s="4"/>
      <c r="J299" s="4"/>
      <c r="K299" s="4"/>
      <c r="L299" s="4"/>
      <c r="M299" s="4"/>
      <c r="N299" s="4"/>
      <c r="O299" s="4"/>
      <c r="P299" s="4"/>
    </row>
    <row r="300">
      <c r="A300" s="4"/>
      <c r="B300" s="4"/>
      <c r="C300" s="4"/>
      <c r="D300" s="4"/>
      <c r="E300" s="4"/>
      <c r="F300" s="4"/>
      <c r="G300" s="4"/>
      <c r="H300" s="4"/>
      <c r="I300" s="4"/>
      <c r="J300" s="4"/>
      <c r="K300" s="4"/>
      <c r="L300" s="4"/>
      <c r="M300" s="4"/>
      <c r="N300" s="4"/>
      <c r="O300" s="4"/>
      <c r="P300" s="4"/>
    </row>
    <row r="301">
      <c r="A301" s="4"/>
      <c r="B301" s="4"/>
      <c r="C301" s="4"/>
      <c r="D301" s="4"/>
      <c r="E301" s="4"/>
      <c r="F301" s="4"/>
      <c r="G301" s="4"/>
      <c r="H301" s="4"/>
      <c r="I301" s="4"/>
      <c r="J301" s="4"/>
      <c r="K301" s="4"/>
      <c r="L301" s="4"/>
      <c r="M301" s="4"/>
      <c r="N301" s="4"/>
      <c r="O301" s="4"/>
      <c r="P301" s="4"/>
    </row>
    <row r="302">
      <c r="A302" s="4"/>
      <c r="B302" s="4"/>
      <c r="C302" s="4"/>
      <c r="D302" s="4"/>
      <c r="E302" s="4"/>
      <c r="F302" s="4"/>
      <c r="G302" s="4"/>
      <c r="H302" s="4"/>
      <c r="I302" s="4"/>
      <c r="J302" s="4"/>
      <c r="K302" s="4"/>
      <c r="L302" s="4"/>
      <c r="M302" s="4"/>
      <c r="N302" s="4"/>
      <c r="O302" s="4"/>
      <c r="P302" s="4"/>
    </row>
    <row r="303">
      <c r="A303" s="4"/>
      <c r="B303" s="4"/>
      <c r="C303" s="4"/>
      <c r="D303" s="4"/>
      <c r="E303" s="4"/>
      <c r="F303" s="4"/>
      <c r="G303" s="4"/>
      <c r="H303" s="4"/>
      <c r="I303" s="4"/>
      <c r="J303" s="4"/>
      <c r="K303" s="4"/>
      <c r="L303" s="4"/>
      <c r="M303" s="4"/>
      <c r="N303" s="4"/>
      <c r="O303" s="4"/>
      <c r="P303" s="4"/>
    </row>
    <row r="304">
      <c r="A304" s="4"/>
      <c r="B304" s="4"/>
      <c r="C304" s="4"/>
      <c r="D304" s="4"/>
      <c r="E304" s="4"/>
      <c r="F304" s="4"/>
      <c r="G304" s="4"/>
      <c r="H304" s="4"/>
      <c r="I304" s="4"/>
      <c r="J304" s="4"/>
      <c r="K304" s="4"/>
      <c r="L304" s="4"/>
      <c r="M304" s="4"/>
      <c r="N304" s="4"/>
      <c r="O304" s="4"/>
      <c r="P304" s="4"/>
    </row>
    <row r="305">
      <c r="A305" s="4"/>
      <c r="B305" s="4"/>
      <c r="C305" s="4"/>
      <c r="D305" s="4"/>
      <c r="E305" s="4"/>
      <c r="F305" s="4"/>
      <c r="G305" s="4"/>
      <c r="H305" s="4"/>
      <c r="I305" s="4"/>
      <c r="J305" s="4"/>
      <c r="K305" s="4"/>
      <c r="L305" s="4"/>
      <c r="M305" s="4"/>
      <c r="N305" s="4"/>
      <c r="O305" s="4"/>
      <c r="P305" s="4"/>
    </row>
    <row r="306">
      <c r="A306" s="4"/>
      <c r="B306" s="4"/>
      <c r="C306" s="4"/>
      <c r="D306" s="4"/>
      <c r="E306" s="4"/>
      <c r="F306" s="4"/>
      <c r="G306" s="4"/>
      <c r="H306" s="4"/>
      <c r="I306" s="4"/>
      <c r="J306" s="4"/>
      <c r="K306" s="4"/>
      <c r="L306" s="4"/>
      <c r="M306" s="4"/>
      <c r="N306" s="4"/>
      <c r="O306" s="4"/>
      <c r="P306" s="4"/>
    </row>
    <row r="307">
      <c r="A307" s="4"/>
      <c r="B307" s="4"/>
      <c r="C307" s="4"/>
      <c r="D307" s="4"/>
      <c r="E307" s="4"/>
      <c r="F307" s="4"/>
      <c r="G307" s="4"/>
      <c r="H307" s="4"/>
      <c r="I307" s="4"/>
      <c r="J307" s="4"/>
      <c r="K307" s="4"/>
      <c r="L307" s="4"/>
      <c r="M307" s="4"/>
      <c r="N307" s="4"/>
      <c r="O307" s="4"/>
      <c r="P307" s="4"/>
    </row>
    <row r="308">
      <c r="A308" s="4"/>
      <c r="B308" s="4"/>
      <c r="C308" s="4"/>
      <c r="D308" s="4"/>
      <c r="E308" s="4"/>
      <c r="F308" s="4"/>
      <c r="G308" s="4"/>
      <c r="H308" s="4"/>
      <c r="I308" s="4"/>
      <c r="J308" s="4"/>
      <c r="K308" s="4"/>
      <c r="L308" s="4"/>
      <c r="M308" s="4"/>
      <c r="N308" s="4"/>
      <c r="O308" s="4"/>
      <c r="P308" s="4"/>
    </row>
    <row r="309">
      <c r="A309" s="4"/>
      <c r="B309" s="4"/>
      <c r="C309" s="4"/>
      <c r="D309" s="4"/>
      <c r="E309" s="4"/>
      <c r="F309" s="4"/>
      <c r="G309" s="4"/>
      <c r="H309" s="4"/>
      <c r="I309" s="4"/>
      <c r="J309" s="4"/>
      <c r="K309" s="4"/>
      <c r="L309" s="4"/>
      <c r="M309" s="4"/>
      <c r="N309" s="4"/>
      <c r="O309" s="4"/>
      <c r="P309" s="4"/>
    </row>
    <row r="310">
      <c r="A310" s="4"/>
      <c r="B310" s="4"/>
      <c r="C310" s="4"/>
      <c r="D310" s="4"/>
      <c r="E310" s="4"/>
      <c r="F310" s="4"/>
      <c r="G310" s="4"/>
      <c r="H310" s="4"/>
      <c r="I310" s="4"/>
      <c r="J310" s="4"/>
      <c r="K310" s="4"/>
      <c r="L310" s="4"/>
      <c r="M310" s="4"/>
      <c r="N310" s="4"/>
      <c r="O310" s="4"/>
      <c r="P310" s="4"/>
    </row>
    <row r="311">
      <c r="A311" s="4"/>
      <c r="B311" s="4"/>
      <c r="C311" s="4"/>
      <c r="D311" s="4"/>
      <c r="E311" s="4"/>
      <c r="F311" s="4"/>
      <c r="G311" s="4"/>
      <c r="H311" s="4"/>
      <c r="I311" s="4"/>
      <c r="J311" s="4"/>
      <c r="K311" s="4"/>
      <c r="L311" s="4"/>
      <c r="M311" s="4"/>
      <c r="N311" s="4"/>
      <c r="O311" s="4"/>
      <c r="P311" s="4"/>
    </row>
    <row r="312">
      <c r="A312" s="4"/>
      <c r="B312" s="4"/>
      <c r="C312" s="4"/>
      <c r="D312" s="4"/>
      <c r="E312" s="4"/>
      <c r="F312" s="4"/>
      <c r="G312" s="4"/>
      <c r="H312" s="4"/>
      <c r="I312" s="4"/>
      <c r="J312" s="4"/>
      <c r="K312" s="4"/>
      <c r="L312" s="4"/>
      <c r="M312" s="4"/>
      <c r="N312" s="4"/>
      <c r="O312" s="4"/>
      <c r="P312" s="4"/>
    </row>
    <row r="313">
      <c r="A313" s="4"/>
      <c r="B313" s="4"/>
      <c r="C313" s="4"/>
      <c r="D313" s="4"/>
      <c r="E313" s="4"/>
      <c r="F313" s="4"/>
      <c r="G313" s="4"/>
      <c r="H313" s="4"/>
      <c r="I313" s="4"/>
      <c r="J313" s="4"/>
      <c r="K313" s="4"/>
      <c r="L313" s="4"/>
      <c r="M313" s="4"/>
      <c r="N313" s="4"/>
      <c r="O313" s="4"/>
      <c r="P313" s="4"/>
    </row>
    <row r="314">
      <c r="A314" s="4"/>
      <c r="B314" s="4"/>
      <c r="C314" s="4"/>
      <c r="D314" s="4"/>
      <c r="E314" s="4"/>
      <c r="F314" s="4"/>
      <c r="G314" s="4"/>
      <c r="H314" s="4"/>
      <c r="I314" s="4"/>
      <c r="J314" s="4"/>
      <c r="K314" s="4"/>
      <c r="L314" s="4"/>
      <c r="M314" s="4"/>
      <c r="N314" s="4"/>
      <c r="O314" s="4"/>
      <c r="P314" s="4"/>
    </row>
    <row r="315">
      <c r="A315" s="4"/>
      <c r="B315" s="4"/>
      <c r="C315" s="4"/>
      <c r="D315" s="4"/>
      <c r="E315" s="4"/>
      <c r="F315" s="4"/>
      <c r="G315" s="4"/>
      <c r="H315" s="4"/>
      <c r="I315" s="4"/>
      <c r="J315" s="4"/>
      <c r="K315" s="4"/>
      <c r="L315" s="4"/>
      <c r="M315" s="4"/>
      <c r="N315" s="4"/>
      <c r="O315" s="4"/>
      <c r="P315" s="4"/>
    </row>
    <row r="316">
      <c r="A316" s="4"/>
      <c r="B316" s="4"/>
      <c r="C316" s="4"/>
      <c r="D316" s="4"/>
      <c r="E316" s="4"/>
      <c r="F316" s="4"/>
      <c r="G316" s="4"/>
      <c r="H316" s="4"/>
      <c r="I316" s="4"/>
      <c r="J316" s="4"/>
      <c r="K316" s="4"/>
      <c r="L316" s="4"/>
      <c r="M316" s="4"/>
      <c r="N316" s="4"/>
      <c r="O316" s="4"/>
      <c r="P316" s="4"/>
    </row>
    <row r="317">
      <c r="A317" s="4"/>
      <c r="B317" s="4"/>
      <c r="C317" s="4"/>
      <c r="D317" s="4"/>
      <c r="E317" s="4"/>
      <c r="F317" s="4"/>
      <c r="G317" s="4"/>
      <c r="H317" s="4"/>
      <c r="I317" s="4"/>
      <c r="J317" s="4"/>
      <c r="K317" s="4"/>
      <c r="L317" s="4"/>
      <c r="M317" s="4"/>
      <c r="N317" s="4"/>
      <c r="O317" s="4"/>
      <c r="P317" s="4"/>
    </row>
    <row r="318">
      <c r="A318" s="4"/>
      <c r="B318" s="4"/>
      <c r="C318" s="4"/>
      <c r="D318" s="4"/>
      <c r="E318" s="4"/>
      <c r="F318" s="4"/>
      <c r="G318" s="4"/>
      <c r="H318" s="4"/>
      <c r="I318" s="4"/>
      <c r="J318" s="4"/>
      <c r="K318" s="4"/>
      <c r="L318" s="4"/>
      <c r="M318" s="4"/>
      <c r="N318" s="4"/>
      <c r="O318" s="4"/>
      <c r="P318" s="4"/>
    </row>
    <row r="319">
      <c r="A319" s="4"/>
      <c r="B319" s="4"/>
      <c r="C319" s="4"/>
      <c r="D319" s="4"/>
      <c r="E319" s="4"/>
      <c r="F319" s="4"/>
      <c r="G319" s="4"/>
      <c r="H319" s="4"/>
      <c r="I319" s="4"/>
      <c r="J319" s="4"/>
      <c r="K319" s="4"/>
      <c r="L319" s="4"/>
      <c r="M319" s="4"/>
      <c r="N319" s="4"/>
      <c r="O319" s="4"/>
      <c r="P319" s="4"/>
    </row>
    <row r="320">
      <c r="A320" s="4"/>
      <c r="B320" s="4"/>
      <c r="C320" s="4"/>
      <c r="D320" s="4"/>
      <c r="E320" s="4"/>
      <c r="F320" s="4"/>
      <c r="G320" s="4"/>
      <c r="H320" s="4"/>
      <c r="I320" s="4"/>
      <c r="J320" s="4"/>
      <c r="K320" s="4"/>
      <c r="L320" s="4"/>
      <c r="M320" s="4"/>
      <c r="N320" s="4"/>
      <c r="O320" s="4"/>
      <c r="P320" s="4"/>
    </row>
    <row r="321">
      <c r="A321" s="4"/>
      <c r="B321" s="4"/>
      <c r="C321" s="4"/>
      <c r="D321" s="4"/>
      <c r="E321" s="4"/>
      <c r="F321" s="4"/>
      <c r="G321" s="4"/>
      <c r="H321" s="4"/>
      <c r="I321" s="4"/>
      <c r="J321" s="4"/>
      <c r="K321" s="4"/>
      <c r="L321" s="4"/>
      <c r="M321" s="4"/>
      <c r="N321" s="4"/>
      <c r="O321" s="4"/>
      <c r="P321" s="4"/>
    </row>
    <row r="322">
      <c r="A322" s="4"/>
      <c r="B322" s="4"/>
      <c r="C322" s="4"/>
      <c r="D322" s="4"/>
      <c r="E322" s="4"/>
      <c r="F322" s="4"/>
      <c r="G322" s="4"/>
      <c r="H322" s="4"/>
      <c r="I322" s="4"/>
      <c r="J322" s="4"/>
      <c r="K322" s="4"/>
      <c r="L322" s="4"/>
      <c r="M322" s="4"/>
      <c r="N322" s="4"/>
      <c r="O322" s="4"/>
      <c r="P322" s="4"/>
    </row>
    <row r="323">
      <c r="A323" s="4"/>
      <c r="B323" s="4"/>
      <c r="C323" s="4"/>
      <c r="D323" s="4"/>
      <c r="E323" s="4"/>
      <c r="F323" s="4"/>
      <c r="G323" s="4"/>
      <c r="H323" s="4"/>
      <c r="I323" s="4"/>
      <c r="J323" s="4"/>
      <c r="K323" s="4"/>
      <c r="L323" s="4"/>
      <c r="M323" s="4"/>
      <c r="N323" s="4"/>
      <c r="O323" s="4"/>
      <c r="P323" s="4"/>
    </row>
    <row r="324">
      <c r="A324" s="4"/>
      <c r="B324" s="4"/>
      <c r="C324" s="4"/>
      <c r="D324" s="4"/>
      <c r="E324" s="4"/>
      <c r="F324" s="4"/>
      <c r="G324" s="4"/>
      <c r="H324" s="4"/>
      <c r="I324" s="4"/>
      <c r="J324" s="4"/>
      <c r="K324" s="4"/>
      <c r="L324" s="4"/>
      <c r="M324" s="4"/>
      <c r="N324" s="4"/>
      <c r="O324" s="4"/>
      <c r="P324" s="4"/>
    </row>
    <row r="325">
      <c r="A325" s="4"/>
      <c r="B325" s="4"/>
      <c r="C325" s="4"/>
      <c r="D325" s="4"/>
      <c r="E325" s="4"/>
      <c r="F325" s="4"/>
      <c r="G325" s="4"/>
      <c r="H325" s="4"/>
      <c r="I325" s="4"/>
      <c r="J325" s="4"/>
      <c r="K325" s="4"/>
      <c r="L325" s="4"/>
      <c r="M325" s="4"/>
      <c r="N325" s="4"/>
      <c r="O325" s="4"/>
      <c r="P325" s="4"/>
    </row>
    <row r="326">
      <c r="A326" s="4"/>
      <c r="B326" s="4"/>
      <c r="C326" s="4"/>
      <c r="D326" s="4"/>
      <c r="E326" s="4"/>
      <c r="F326" s="4"/>
      <c r="G326" s="4"/>
      <c r="H326" s="4"/>
      <c r="I326" s="4"/>
      <c r="J326" s="4"/>
      <c r="K326" s="4"/>
      <c r="L326" s="4"/>
      <c r="M326" s="4"/>
      <c r="N326" s="4"/>
      <c r="O326" s="4"/>
      <c r="P326" s="4"/>
    </row>
    <row r="327">
      <c r="A327" s="4"/>
      <c r="B327" s="4"/>
      <c r="C327" s="4"/>
      <c r="D327" s="4"/>
      <c r="E327" s="4"/>
      <c r="F327" s="4"/>
      <c r="G327" s="4"/>
      <c r="H327" s="4"/>
      <c r="I327" s="4"/>
      <c r="J327" s="4"/>
      <c r="K327" s="4"/>
      <c r="L327" s="4"/>
      <c r="M327" s="4"/>
      <c r="N327" s="4"/>
      <c r="O327" s="4"/>
      <c r="P327" s="4"/>
    </row>
    <row r="328">
      <c r="A328" s="4"/>
      <c r="B328" s="4"/>
      <c r="C328" s="4"/>
      <c r="D328" s="4"/>
      <c r="E328" s="4"/>
      <c r="F328" s="4"/>
      <c r="G328" s="4"/>
      <c r="H328" s="4"/>
      <c r="I328" s="4"/>
      <c r="J328" s="4"/>
      <c r="K328" s="4"/>
      <c r="L328" s="4"/>
      <c r="M328" s="4"/>
      <c r="N328" s="4"/>
      <c r="O328" s="4"/>
      <c r="P328" s="4"/>
    </row>
    <row r="329">
      <c r="A329" s="4"/>
      <c r="B329" s="4"/>
      <c r="C329" s="4"/>
      <c r="D329" s="4"/>
      <c r="E329" s="4"/>
      <c r="F329" s="4"/>
      <c r="G329" s="4"/>
      <c r="H329" s="4"/>
      <c r="I329" s="4"/>
      <c r="J329" s="4"/>
      <c r="K329" s="4"/>
      <c r="L329" s="4"/>
      <c r="M329" s="4"/>
      <c r="N329" s="4"/>
      <c r="O329" s="4"/>
      <c r="P329" s="4"/>
    </row>
    <row r="330">
      <c r="A330" s="4"/>
      <c r="B330" s="4"/>
      <c r="C330" s="4"/>
      <c r="D330" s="4"/>
      <c r="E330" s="4"/>
      <c r="F330" s="4"/>
      <c r="G330" s="4"/>
      <c r="H330" s="4"/>
      <c r="I330" s="4"/>
      <c r="J330" s="4"/>
      <c r="K330" s="4"/>
      <c r="L330" s="4"/>
      <c r="M330" s="4"/>
      <c r="N330" s="4"/>
      <c r="O330" s="4"/>
      <c r="P330" s="4"/>
    </row>
    <row r="331">
      <c r="A331" s="4"/>
      <c r="B331" s="4"/>
      <c r="C331" s="4"/>
      <c r="D331" s="4"/>
      <c r="E331" s="4"/>
      <c r="F331" s="4"/>
      <c r="G331" s="4"/>
      <c r="H331" s="4"/>
      <c r="I331" s="4"/>
      <c r="J331" s="4"/>
      <c r="K331" s="4"/>
      <c r="L331" s="4"/>
      <c r="M331" s="4"/>
      <c r="N331" s="4"/>
      <c r="O331" s="4"/>
      <c r="P331" s="4"/>
    </row>
    <row r="332">
      <c r="A332" s="4"/>
      <c r="B332" s="4"/>
      <c r="C332" s="4"/>
      <c r="D332" s="4"/>
      <c r="E332" s="4"/>
      <c r="F332" s="4"/>
      <c r="G332" s="4"/>
      <c r="H332" s="4"/>
      <c r="I332" s="4"/>
      <c r="J332" s="4"/>
      <c r="K332" s="4"/>
      <c r="L332" s="4"/>
      <c r="M332" s="4"/>
      <c r="N332" s="4"/>
      <c r="O332" s="4"/>
      <c r="P332" s="4"/>
    </row>
    <row r="333">
      <c r="A333" s="4"/>
      <c r="B333" s="4"/>
      <c r="C333" s="4"/>
      <c r="D333" s="4"/>
      <c r="E333" s="4"/>
      <c r="F333" s="4"/>
      <c r="G333" s="4"/>
      <c r="H333" s="4"/>
      <c r="I333" s="4"/>
      <c r="J333" s="4"/>
      <c r="K333" s="4"/>
      <c r="L333" s="4"/>
      <c r="M333" s="4"/>
      <c r="N333" s="4"/>
      <c r="O333" s="4"/>
      <c r="P333" s="4"/>
    </row>
    <row r="334">
      <c r="A334" s="4"/>
      <c r="B334" s="4"/>
      <c r="C334" s="4"/>
      <c r="D334" s="4"/>
      <c r="E334" s="4"/>
      <c r="F334" s="4"/>
      <c r="G334" s="4"/>
      <c r="H334" s="4"/>
      <c r="I334" s="4"/>
      <c r="J334" s="4"/>
      <c r="K334" s="4"/>
      <c r="L334" s="4"/>
      <c r="M334" s="4"/>
      <c r="N334" s="4"/>
      <c r="O334" s="4"/>
      <c r="P334" s="4"/>
    </row>
    <row r="335">
      <c r="A335" s="4"/>
      <c r="B335" s="4"/>
      <c r="C335" s="4"/>
      <c r="D335" s="4"/>
      <c r="E335" s="4"/>
      <c r="F335" s="4"/>
      <c r="G335" s="4"/>
      <c r="H335" s="4"/>
      <c r="I335" s="4"/>
      <c r="J335" s="4"/>
      <c r="K335" s="4"/>
      <c r="L335" s="4"/>
      <c r="M335" s="4"/>
      <c r="N335" s="4"/>
      <c r="O335" s="4"/>
      <c r="P335" s="4"/>
    </row>
    <row r="336">
      <c r="A336" s="4"/>
      <c r="B336" s="4"/>
      <c r="C336" s="4"/>
      <c r="D336" s="4"/>
      <c r="E336" s="4"/>
      <c r="F336" s="4"/>
      <c r="G336" s="4"/>
      <c r="H336" s="4"/>
      <c r="I336" s="4"/>
      <c r="J336" s="4"/>
      <c r="K336" s="4"/>
      <c r="L336" s="4"/>
      <c r="M336" s="4"/>
      <c r="N336" s="4"/>
      <c r="O336" s="4"/>
      <c r="P336" s="4"/>
    </row>
    <row r="337">
      <c r="A337" s="4"/>
      <c r="B337" s="4"/>
      <c r="C337" s="4"/>
      <c r="D337" s="4"/>
      <c r="E337" s="4"/>
      <c r="F337" s="4"/>
      <c r="G337" s="4"/>
      <c r="H337" s="4"/>
      <c r="I337" s="4"/>
      <c r="J337" s="4"/>
      <c r="K337" s="4"/>
      <c r="L337" s="4"/>
      <c r="M337" s="4"/>
      <c r="N337" s="4"/>
      <c r="O337" s="4"/>
      <c r="P337" s="4"/>
    </row>
    <row r="338">
      <c r="A338" s="4"/>
      <c r="B338" s="4"/>
      <c r="C338" s="4"/>
      <c r="D338" s="4"/>
      <c r="E338" s="4"/>
      <c r="F338" s="4"/>
      <c r="G338" s="4"/>
      <c r="H338" s="4"/>
      <c r="I338" s="4"/>
      <c r="J338" s="4"/>
      <c r="K338" s="4"/>
      <c r="L338" s="4"/>
      <c r="M338" s="4"/>
      <c r="N338" s="4"/>
      <c r="O338" s="4"/>
      <c r="P338" s="4"/>
    </row>
    <row r="339">
      <c r="A339" s="4"/>
      <c r="B339" s="4"/>
      <c r="C339" s="4"/>
      <c r="D339" s="4"/>
      <c r="E339" s="4"/>
      <c r="F339" s="4"/>
      <c r="G339" s="4"/>
      <c r="H339" s="4"/>
      <c r="I339" s="4"/>
      <c r="J339" s="4"/>
      <c r="K339" s="4"/>
      <c r="L339" s="4"/>
      <c r="M339" s="4"/>
      <c r="N339" s="4"/>
      <c r="O339" s="4"/>
      <c r="P339" s="4"/>
    </row>
    <row r="340">
      <c r="A340" s="4"/>
      <c r="B340" s="4"/>
      <c r="C340" s="4"/>
      <c r="D340" s="4"/>
      <c r="E340" s="4"/>
      <c r="F340" s="4"/>
      <c r="G340" s="4"/>
      <c r="H340" s="4"/>
      <c r="I340" s="4"/>
      <c r="J340" s="4"/>
      <c r="K340" s="4"/>
      <c r="L340" s="4"/>
      <c r="M340" s="4"/>
      <c r="N340" s="4"/>
      <c r="O340" s="4"/>
      <c r="P340" s="4"/>
    </row>
    <row r="341">
      <c r="A341" s="4"/>
      <c r="B341" s="4"/>
      <c r="C341" s="4"/>
      <c r="D341" s="4"/>
      <c r="E341" s="4"/>
      <c r="F341" s="4"/>
      <c r="G341" s="4"/>
      <c r="H341" s="4"/>
      <c r="I341" s="4"/>
      <c r="J341" s="4"/>
      <c r="K341" s="4"/>
      <c r="L341" s="4"/>
      <c r="M341" s="4"/>
      <c r="N341" s="4"/>
      <c r="O341" s="4"/>
      <c r="P341" s="4"/>
    </row>
    <row r="342">
      <c r="A342" s="4"/>
      <c r="B342" s="4"/>
      <c r="C342" s="4"/>
      <c r="D342" s="4"/>
      <c r="E342" s="4"/>
      <c r="F342" s="4"/>
      <c r="G342" s="4"/>
      <c r="H342" s="4"/>
      <c r="I342" s="4"/>
      <c r="J342" s="4"/>
      <c r="K342" s="4"/>
      <c r="L342" s="4"/>
      <c r="M342" s="4"/>
      <c r="N342" s="4"/>
      <c r="O342" s="4"/>
      <c r="P342" s="4"/>
    </row>
    <row r="343">
      <c r="A343" s="4"/>
      <c r="B343" s="4"/>
      <c r="C343" s="4"/>
      <c r="D343" s="4"/>
      <c r="E343" s="4"/>
      <c r="F343" s="4"/>
      <c r="G343" s="4"/>
      <c r="H343" s="4"/>
      <c r="I343" s="4"/>
      <c r="J343" s="4"/>
      <c r="K343" s="4"/>
      <c r="L343" s="4"/>
      <c r="M343" s="4"/>
      <c r="N343" s="4"/>
      <c r="O343" s="4"/>
      <c r="P343" s="4"/>
    </row>
    <row r="344">
      <c r="A344" s="4"/>
      <c r="B344" s="4"/>
      <c r="C344" s="4"/>
      <c r="D344" s="4"/>
      <c r="E344" s="4"/>
      <c r="F344" s="4"/>
      <c r="G344" s="4"/>
      <c r="H344" s="4"/>
      <c r="I344" s="4"/>
      <c r="J344" s="4"/>
      <c r="K344" s="4"/>
      <c r="L344" s="4"/>
      <c r="M344" s="4"/>
      <c r="N344" s="4"/>
      <c r="O344" s="4"/>
      <c r="P344" s="4"/>
    </row>
    <row r="345">
      <c r="A345" s="4"/>
      <c r="B345" s="4"/>
      <c r="C345" s="4"/>
      <c r="D345" s="4"/>
      <c r="E345" s="4"/>
      <c r="F345" s="4"/>
      <c r="G345" s="4"/>
      <c r="H345" s="4"/>
      <c r="I345" s="4"/>
      <c r="J345" s="4"/>
      <c r="K345" s="4"/>
      <c r="L345" s="4"/>
      <c r="M345" s="4"/>
      <c r="N345" s="4"/>
      <c r="O345" s="4"/>
      <c r="P345" s="4"/>
    </row>
    <row r="346">
      <c r="A346" s="4"/>
      <c r="B346" s="4"/>
      <c r="C346" s="4"/>
      <c r="D346" s="4"/>
      <c r="E346" s="4"/>
      <c r="F346" s="4"/>
      <c r="G346" s="4"/>
      <c r="H346" s="4"/>
      <c r="I346" s="4"/>
      <c r="J346" s="4"/>
      <c r="K346" s="4"/>
      <c r="L346" s="4"/>
      <c r="M346" s="4"/>
      <c r="N346" s="4"/>
      <c r="O346" s="4"/>
      <c r="P346" s="4"/>
    </row>
    <row r="347">
      <c r="A347" s="4"/>
      <c r="B347" s="4"/>
      <c r="C347" s="4"/>
      <c r="D347" s="4"/>
      <c r="E347" s="4"/>
      <c r="F347" s="4"/>
      <c r="G347" s="4"/>
      <c r="H347" s="4"/>
      <c r="I347" s="4"/>
      <c r="J347" s="4"/>
      <c r="K347" s="4"/>
      <c r="L347" s="4"/>
      <c r="M347" s="4"/>
      <c r="N347" s="4"/>
      <c r="O347" s="4"/>
      <c r="P347" s="4"/>
    </row>
    <row r="348">
      <c r="A348" s="4"/>
      <c r="B348" s="4"/>
      <c r="C348" s="4"/>
      <c r="D348" s="4"/>
      <c r="E348" s="4"/>
      <c r="F348" s="4"/>
      <c r="G348" s="4"/>
      <c r="H348" s="4"/>
      <c r="I348" s="4"/>
      <c r="J348" s="4"/>
      <c r="K348" s="4"/>
      <c r="L348" s="4"/>
      <c r="M348" s="4"/>
      <c r="N348" s="4"/>
      <c r="O348" s="4"/>
      <c r="P348" s="4"/>
    </row>
    <row r="349">
      <c r="A349" s="4"/>
      <c r="B349" s="4"/>
      <c r="C349" s="4"/>
      <c r="D349" s="4"/>
      <c r="E349" s="4"/>
      <c r="F349" s="4"/>
      <c r="G349" s="4"/>
      <c r="H349" s="4"/>
      <c r="I349" s="4"/>
      <c r="J349" s="4"/>
      <c r="K349" s="4"/>
      <c r="L349" s="4"/>
      <c r="M349" s="4"/>
      <c r="N349" s="4"/>
      <c r="O349" s="4"/>
      <c r="P349" s="4"/>
    </row>
    <row r="350">
      <c r="A350" s="4"/>
      <c r="B350" s="4"/>
      <c r="C350" s="4"/>
      <c r="D350" s="4"/>
      <c r="E350" s="4"/>
      <c r="F350" s="4"/>
      <c r="G350" s="4"/>
      <c r="H350" s="4"/>
      <c r="I350" s="4"/>
      <c r="J350" s="4"/>
      <c r="K350" s="4"/>
      <c r="L350" s="4"/>
      <c r="M350" s="4"/>
      <c r="N350" s="4"/>
      <c r="O350" s="4"/>
      <c r="P350" s="4"/>
    </row>
    <row r="351">
      <c r="A351" s="4"/>
      <c r="B351" s="4"/>
      <c r="C351" s="4"/>
      <c r="D351" s="4"/>
      <c r="E351" s="4"/>
      <c r="F351" s="4"/>
      <c r="G351" s="4"/>
      <c r="H351" s="4"/>
      <c r="I351" s="4"/>
      <c r="J351" s="4"/>
      <c r="K351" s="4"/>
      <c r="L351" s="4"/>
      <c r="M351" s="4"/>
      <c r="N351" s="4"/>
      <c r="O351" s="4"/>
      <c r="P351" s="4"/>
    </row>
    <row r="352">
      <c r="A352" s="4"/>
      <c r="B352" s="4"/>
      <c r="C352" s="4"/>
      <c r="D352" s="4"/>
      <c r="E352" s="4"/>
      <c r="F352" s="4"/>
      <c r="G352" s="4"/>
      <c r="H352" s="4"/>
      <c r="I352" s="4"/>
      <c r="J352" s="4"/>
      <c r="K352" s="4"/>
      <c r="L352" s="4"/>
      <c r="M352" s="4"/>
      <c r="N352" s="4"/>
      <c r="O352" s="4"/>
      <c r="P352" s="4"/>
    </row>
    <row r="353">
      <c r="A353" s="4"/>
      <c r="B353" s="4"/>
      <c r="C353" s="4"/>
      <c r="D353" s="4"/>
      <c r="E353" s="4"/>
      <c r="F353" s="4"/>
      <c r="G353" s="4"/>
      <c r="H353" s="4"/>
      <c r="I353" s="4"/>
      <c r="J353" s="4"/>
      <c r="K353" s="4"/>
      <c r="L353" s="4"/>
      <c r="M353" s="4"/>
      <c r="N353" s="4"/>
      <c r="O353" s="4"/>
      <c r="P353" s="4"/>
    </row>
    <row r="354">
      <c r="A354" s="4"/>
      <c r="B354" s="4"/>
      <c r="C354" s="4"/>
      <c r="D354" s="4"/>
      <c r="E354" s="4"/>
      <c r="F354" s="4"/>
      <c r="G354" s="4"/>
      <c r="H354" s="4"/>
      <c r="I354" s="4"/>
      <c r="J354" s="4"/>
      <c r="K354" s="4"/>
      <c r="L354" s="4"/>
      <c r="M354" s="4"/>
      <c r="N354" s="4"/>
      <c r="O354" s="4"/>
      <c r="P354" s="4"/>
    </row>
    <row r="355">
      <c r="A355" s="4"/>
      <c r="B355" s="4"/>
      <c r="C355" s="4"/>
      <c r="D355" s="4"/>
      <c r="E355" s="4"/>
      <c r="F355" s="4"/>
      <c r="G355" s="4"/>
      <c r="H355" s="4"/>
      <c r="I355" s="4"/>
      <c r="J355" s="4"/>
      <c r="K355" s="4"/>
      <c r="L355" s="4"/>
      <c r="M355" s="4"/>
      <c r="N355" s="4"/>
      <c r="O355" s="4"/>
      <c r="P355" s="4"/>
    </row>
    <row r="356">
      <c r="A356" s="4"/>
      <c r="B356" s="4"/>
      <c r="C356" s="4"/>
      <c r="D356" s="4"/>
      <c r="E356" s="4"/>
      <c r="F356" s="4"/>
      <c r="G356" s="4"/>
      <c r="H356" s="4"/>
      <c r="I356" s="4"/>
      <c r="J356" s="4"/>
      <c r="K356" s="4"/>
      <c r="L356" s="4"/>
      <c r="M356" s="4"/>
      <c r="N356" s="4"/>
      <c r="O356" s="4"/>
      <c r="P356" s="4"/>
    </row>
    <row r="357">
      <c r="A357" s="4"/>
      <c r="B357" s="4"/>
      <c r="C357" s="4"/>
      <c r="D357" s="4"/>
      <c r="E357" s="4"/>
      <c r="F357" s="4"/>
      <c r="G357" s="4"/>
      <c r="H357" s="4"/>
      <c r="I357" s="4"/>
      <c r="J357" s="4"/>
      <c r="K357" s="4"/>
      <c r="L357" s="4"/>
      <c r="M357" s="4"/>
      <c r="N357" s="4"/>
      <c r="O357" s="4"/>
      <c r="P357" s="4"/>
    </row>
    <row r="358">
      <c r="A358" s="4"/>
      <c r="B358" s="4"/>
      <c r="C358" s="4"/>
      <c r="D358" s="4"/>
      <c r="E358" s="4"/>
      <c r="F358" s="4"/>
      <c r="G358" s="4"/>
      <c r="H358" s="4"/>
      <c r="I358" s="4"/>
      <c r="J358" s="4"/>
      <c r="K358" s="4"/>
      <c r="L358" s="4"/>
      <c r="M358" s="4"/>
      <c r="N358" s="4"/>
      <c r="O358" s="4"/>
      <c r="P358" s="4"/>
    </row>
    <row r="359">
      <c r="A359" s="4"/>
      <c r="B359" s="4"/>
      <c r="C359" s="4"/>
      <c r="D359" s="4"/>
      <c r="E359" s="4"/>
      <c r="F359" s="4"/>
      <c r="G359" s="4"/>
      <c r="H359" s="4"/>
      <c r="I359" s="4"/>
      <c r="J359" s="4"/>
      <c r="K359" s="4"/>
      <c r="L359" s="4"/>
      <c r="M359" s="4"/>
      <c r="N359" s="4"/>
      <c r="O359" s="4"/>
      <c r="P359" s="4"/>
    </row>
    <row r="360">
      <c r="A360" s="4"/>
      <c r="B360" s="4"/>
      <c r="C360" s="4"/>
      <c r="D360" s="4"/>
      <c r="E360" s="4"/>
      <c r="F360" s="4"/>
      <c r="G360" s="4"/>
      <c r="H360" s="4"/>
      <c r="I360" s="4"/>
      <c r="J360" s="4"/>
      <c r="K360" s="4"/>
      <c r="L360" s="4"/>
      <c r="M360" s="4"/>
      <c r="N360" s="4"/>
      <c r="O360" s="4"/>
      <c r="P360" s="4"/>
    </row>
    <row r="361">
      <c r="A361" s="4"/>
      <c r="B361" s="4"/>
      <c r="C361" s="4"/>
      <c r="D361" s="4"/>
      <c r="E361" s="4"/>
      <c r="F361" s="4"/>
      <c r="G361" s="4"/>
      <c r="H361" s="4"/>
      <c r="I361" s="4"/>
      <c r="J361" s="4"/>
      <c r="K361" s="4"/>
      <c r="L361" s="4"/>
      <c r="M361" s="4"/>
      <c r="N361" s="4"/>
      <c r="O361" s="4"/>
      <c r="P361" s="4"/>
    </row>
    <row r="362">
      <c r="A362" s="4"/>
      <c r="B362" s="4"/>
      <c r="C362" s="4"/>
      <c r="D362" s="4"/>
      <c r="E362" s="4"/>
      <c r="F362" s="4"/>
      <c r="G362" s="4"/>
      <c r="H362" s="4"/>
      <c r="I362" s="4"/>
      <c r="J362" s="4"/>
      <c r="K362" s="4"/>
      <c r="L362" s="4"/>
      <c r="M362" s="4"/>
      <c r="N362" s="4"/>
      <c r="O362" s="4"/>
      <c r="P362" s="4"/>
    </row>
    <row r="363">
      <c r="A363" s="4"/>
      <c r="B363" s="4"/>
      <c r="C363" s="4"/>
      <c r="D363" s="4"/>
      <c r="E363" s="4"/>
      <c r="F363" s="4"/>
      <c r="G363" s="4"/>
      <c r="H363" s="4"/>
      <c r="I363" s="4"/>
      <c r="J363" s="4"/>
      <c r="K363" s="4"/>
      <c r="L363" s="4"/>
      <c r="M363" s="4"/>
      <c r="N363" s="4"/>
      <c r="O363" s="4"/>
      <c r="P363" s="4"/>
    </row>
    <row r="364">
      <c r="A364" s="4"/>
      <c r="B364" s="4"/>
      <c r="C364" s="4"/>
      <c r="D364" s="4"/>
      <c r="E364" s="4"/>
      <c r="F364" s="4"/>
      <c r="G364" s="4"/>
      <c r="H364" s="4"/>
      <c r="I364" s="4"/>
      <c r="J364" s="4"/>
      <c r="K364" s="4"/>
      <c r="L364" s="4"/>
      <c r="M364" s="4"/>
      <c r="N364" s="4"/>
      <c r="O364" s="4"/>
      <c r="P364" s="4"/>
    </row>
    <row r="365">
      <c r="A365" s="4"/>
      <c r="B365" s="4"/>
      <c r="C365" s="4"/>
      <c r="D365" s="4"/>
      <c r="E365" s="4"/>
      <c r="F365" s="4"/>
      <c r="G365" s="4"/>
      <c r="H365" s="4"/>
      <c r="I365" s="4"/>
      <c r="J365" s="4"/>
      <c r="K365" s="4"/>
      <c r="L365" s="4"/>
      <c r="M365" s="4"/>
      <c r="N365" s="4"/>
      <c r="O365" s="4"/>
      <c r="P365" s="4"/>
    </row>
    <row r="366">
      <c r="A366" s="4"/>
      <c r="B366" s="4"/>
      <c r="C366" s="4"/>
      <c r="D366" s="4"/>
      <c r="E366" s="4"/>
      <c r="F366" s="4"/>
      <c r="G366" s="4"/>
      <c r="H366" s="4"/>
      <c r="I366" s="4"/>
      <c r="J366" s="4"/>
      <c r="K366" s="4"/>
      <c r="L366" s="4"/>
      <c r="M366" s="4"/>
      <c r="N366" s="4"/>
      <c r="O366" s="4"/>
      <c r="P366" s="4"/>
    </row>
    <row r="367">
      <c r="A367" s="4"/>
      <c r="B367" s="4"/>
      <c r="C367" s="4"/>
      <c r="D367" s="4"/>
      <c r="E367" s="4"/>
      <c r="F367" s="4"/>
      <c r="G367" s="4"/>
      <c r="H367" s="4"/>
      <c r="I367" s="4"/>
      <c r="J367" s="4"/>
      <c r="K367" s="4"/>
      <c r="L367" s="4"/>
      <c r="M367" s="4"/>
      <c r="N367" s="4"/>
      <c r="O367" s="4"/>
      <c r="P367" s="4"/>
    </row>
    <row r="368">
      <c r="A368" s="4"/>
      <c r="B368" s="4"/>
      <c r="C368" s="4"/>
      <c r="D368" s="4"/>
      <c r="E368" s="4"/>
      <c r="F368" s="4"/>
      <c r="G368" s="4"/>
      <c r="H368" s="4"/>
      <c r="I368" s="4"/>
      <c r="J368" s="4"/>
      <c r="K368" s="4"/>
      <c r="L368" s="4"/>
      <c r="M368" s="4"/>
      <c r="N368" s="4"/>
      <c r="O368" s="4"/>
      <c r="P368" s="4"/>
    </row>
    <row r="369">
      <c r="A369" s="4"/>
      <c r="B369" s="4"/>
      <c r="C369" s="4"/>
      <c r="D369" s="4"/>
      <c r="E369" s="4"/>
      <c r="F369" s="4"/>
      <c r="G369" s="4"/>
      <c r="H369" s="4"/>
      <c r="I369" s="4"/>
      <c r="J369" s="4"/>
      <c r="K369" s="4"/>
      <c r="L369" s="4"/>
      <c r="M369" s="4"/>
      <c r="N369" s="4"/>
      <c r="O369" s="4"/>
      <c r="P369" s="4"/>
    </row>
    <row r="370">
      <c r="A370" s="4"/>
      <c r="B370" s="4"/>
      <c r="C370" s="4"/>
      <c r="D370" s="4"/>
      <c r="E370" s="4"/>
      <c r="F370" s="4"/>
      <c r="G370" s="4"/>
      <c r="H370" s="4"/>
      <c r="I370" s="4"/>
      <c r="J370" s="4"/>
      <c r="K370" s="4"/>
      <c r="L370" s="4"/>
      <c r="M370" s="4"/>
      <c r="N370" s="4"/>
      <c r="O370" s="4"/>
      <c r="P370" s="4"/>
    </row>
    <row r="371">
      <c r="A371" s="4"/>
      <c r="B371" s="4"/>
      <c r="C371" s="4"/>
      <c r="D371" s="4"/>
      <c r="E371" s="4"/>
      <c r="F371" s="4"/>
      <c r="G371" s="4"/>
      <c r="H371" s="4"/>
      <c r="I371" s="4"/>
      <c r="J371" s="4"/>
      <c r="K371" s="4"/>
      <c r="L371" s="4"/>
      <c r="M371" s="4"/>
      <c r="N371" s="4"/>
      <c r="O371" s="4"/>
      <c r="P371" s="4"/>
    </row>
    <row r="372">
      <c r="A372" s="4"/>
      <c r="B372" s="4"/>
      <c r="C372" s="4"/>
      <c r="D372" s="4"/>
      <c r="E372" s="4"/>
      <c r="F372" s="4"/>
      <c r="G372" s="4"/>
      <c r="H372" s="4"/>
      <c r="I372" s="4"/>
      <c r="J372" s="4"/>
      <c r="K372" s="4"/>
      <c r="L372" s="4"/>
      <c r="M372" s="4"/>
      <c r="N372" s="4"/>
      <c r="O372" s="4"/>
      <c r="P372" s="4"/>
    </row>
    <row r="373">
      <c r="A373" s="4"/>
      <c r="B373" s="4"/>
      <c r="C373" s="4"/>
      <c r="D373" s="4"/>
      <c r="E373" s="4"/>
      <c r="F373" s="4"/>
      <c r="G373" s="4"/>
      <c r="H373" s="4"/>
      <c r="I373" s="4"/>
      <c r="J373" s="4"/>
      <c r="K373" s="4"/>
      <c r="L373" s="4"/>
      <c r="M373" s="4"/>
      <c r="N373" s="4"/>
      <c r="O373" s="4"/>
      <c r="P373" s="4"/>
    </row>
    <row r="374">
      <c r="A374" s="4"/>
      <c r="B374" s="4"/>
      <c r="C374" s="4"/>
      <c r="D374" s="4"/>
      <c r="E374" s="4"/>
      <c r="F374" s="4"/>
      <c r="G374" s="4"/>
      <c r="H374" s="4"/>
      <c r="I374" s="4"/>
      <c r="J374" s="4"/>
      <c r="K374" s="4"/>
      <c r="L374" s="4"/>
      <c r="M374" s="4"/>
      <c r="N374" s="4"/>
      <c r="O374" s="4"/>
      <c r="P374" s="4"/>
    </row>
    <row r="375">
      <c r="A375" s="4"/>
      <c r="B375" s="4"/>
      <c r="C375" s="4"/>
      <c r="D375" s="4"/>
      <c r="E375" s="4"/>
      <c r="F375" s="4"/>
      <c r="G375" s="4"/>
      <c r="H375" s="4"/>
      <c r="I375" s="4"/>
      <c r="J375" s="4"/>
      <c r="K375" s="4"/>
      <c r="L375" s="4"/>
      <c r="M375" s="4"/>
      <c r="N375" s="4"/>
      <c r="O375" s="4"/>
      <c r="P375" s="4"/>
    </row>
    <row r="376">
      <c r="A376" s="4"/>
      <c r="B376" s="4"/>
      <c r="C376" s="4"/>
      <c r="D376" s="4"/>
      <c r="E376" s="4"/>
      <c r="F376" s="4"/>
      <c r="G376" s="4"/>
      <c r="H376" s="4"/>
      <c r="I376" s="4"/>
      <c r="J376" s="4"/>
      <c r="K376" s="4"/>
      <c r="L376" s="4"/>
      <c r="M376" s="4"/>
      <c r="N376" s="4"/>
      <c r="O376" s="4"/>
      <c r="P376" s="4"/>
    </row>
    <row r="377">
      <c r="A377" s="4"/>
      <c r="B377" s="4"/>
      <c r="C377" s="4"/>
      <c r="D377" s="4"/>
      <c r="E377" s="4"/>
      <c r="F377" s="4"/>
      <c r="G377" s="4"/>
      <c r="H377" s="4"/>
      <c r="I377" s="4"/>
      <c r="J377" s="4"/>
      <c r="K377" s="4"/>
      <c r="L377" s="4"/>
      <c r="M377" s="4"/>
      <c r="N377" s="4"/>
      <c r="O377" s="4"/>
      <c r="P377" s="4"/>
    </row>
    <row r="378">
      <c r="A378" s="4"/>
      <c r="B378" s="4"/>
      <c r="C378" s="4"/>
      <c r="D378" s="4"/>
      <c r="E378" s="4"/>
      <c r="F378" s="4"/>
      <c r="G378" s="4"/>
      <c r="H378" s="4"/>
      <c r="I378" s="4"/>
      <c r="J378" s="4"/>
      <c r="K378" s="4"/>
      <c r="L378" s="4"/>
      <c r="M378" s="4"/>
      <c r="N378" s="4"/>
      <c r="O378" s="4"/>
      <c r="P378" s="4"/>
    </row>
    <row r="379">
      <c r="A379" s="4"/>
      <c r="B379" s="4"/>
      <c r="C379" s="4"/>
      <c r="D379" s="4"/>
      <c r="E379" s="4"/>
      <c r="F379" s="4"/>
      <c r="G379" s="4"/>
      <c r="H379" s="4"/>
      <c r="I379" s="4"/>
      <c r="J379" s="4"/>
      <c r="K379" s="4"/>
      <c r="L379" s="4"/>
      <c r="M379" s="4"/>
      <c r="N379" s="4"/>
      <c r="O379" s="4"/>
      <c r="P379" s="4"/>
    </row>
    <row r="380">
      <c r="A380" s="4"/>
      <c r="B380" s="4"/>
      <c r="C380" s="4"/>
      <c r="D380" s="4"/>
      <c r="E380" s="4"/>
      <c r="F380" s="4"/>
      <c r="G380" s="4"/>
      <c r="H380" s="4"/>
      <c r="I380" s="4"/>
      <c r="J380" s="4"/>
      <c r="K380" s="4"/>
      <c r="L380" s="4"/>
      <c r="M380" s="4"/>
      <c r="N380" s="4"/>
      <c r="O380" s="4"/>
      <c r="P380" s="4"/>
    </row>
    <row r="381">
      <c r="A381" s="4"/>
      <c r="B381" s="4"/>
      <c r="C381" s="4"/>
      <c r="D381" s="4"/>
      <c r="E381" s="4"/>
      <c r="F381" s="4"/>
      <c r="G381" s="4"/>
      <c r="H381" s="4"/>
      <c r="I381" s="4"/>
      <c r="J381" s="4"/>
      <c r="K381" s="4"/>
      <c r="L381" s="4"/>
      <c r="M381" s="4"/>
      <c r="N381" s="4"/>
      <c r="O381" s="4"/>
      <c r="P381" s="4"/>
    </row>
    <row r="382">
      <c r="A382" s="4"/>
      <c r="B382" s="4"/>
      <c r="C382" s="4"/>
      <c r="D382" s="4"/>
      <c r="E382" s="4"/>
      <c r="F382" s="4"/>
      <c r="G382" s="4"/>
      <c r="H382" s="4"/>
      <c r="I382" s="4"/>
      <c r="J382" s="4"/>
      <c r="K382" s="4"/>
      <c r="L382" s="4"/>
      <c r="M382" s="4"/>
      <c r="N382" s="4"/>
      <c r="O382" s="4"/>
      <c r="P382" s="4"/>
    </row>
    <row r="383">
      <c r="A383" s="4"/>
      <c r="B383" s="4"/>
      <c r="C383" s="4"/>
      <c r="D383" s="4"/>
      <c r="E383" s="4"/>
      <c r="F383" s="4"/>
      <c r="G383" s="4"/>
      <c r="H383" s="4"/>
      <c r="I383" s="4"/>
      <c r="J383" s="4"/>
      <c r="K383" s="4"/>
      <c r="L383" s="4"/>
      <c r="M383" s="4"/>
      <c r="N383" s="4"/>
      <c r="O383" s="4"/>
      <c r="P383" s="4"/>
    </row>
    <row r="384">
      <c r="A384" s="4"/>
      <c r="B384" s="4"/>
      <c r="C384" s="4"/>
      <c r="D384" s="4"/>
      <c r="E384" s="4"/>
      <c r="F384" s="4"/>
      <c r="G384" s="4"/>
      <c r="H384" s="4"/>
      <c r="I384" s="4"/>
      <c r="J384" s="4"/>
      <c r="K384" s="4"/>
      <c r="L384" s="4"/>
      <c r="M384" s="4"/>
      <c r="N384" s="4"/>
      <c r="O384" s="4"/>
      <c r="P384" s="4"/>
    </row>
    <row r="385">
      <c r="A385" s="4"/>
      <c r="B385" s="4"/>
      <c r="C385" s="4"/>
      <c r="D385" s="4"/>
      <c r="E385" s="4"/>
      <c r="F385" s="4"/>
      <c r="G385" s="4"/>
      <c r="H385" s="4"/>
      <c r="I385" s="4"/>
      <c r="J385" s="4"/>
      <c r="K385" s="4"/>
      <c r="L385" s="4"/>
      <c r="M385" s="4"/>
      <c r="N385" s="4"/>
      <c r="O385" s="4"/>
      <c r="P385" s="4"/>
    </row>
    <row r="386">
      <c r="A386" s="4"/>
      <c r="B386" s="4"/>
      <c r="C386" s="4"/>
      <c r="D386" s="4"/>
      <c r="E386" s="4"/>
      <c r="F386" s="4"/>
      <c r="G386" s="4"/>
      <c r="H386" s="4"/>
      <c r="I386" s="4"/>
      <c r="J386" s="4"/>
      <c r="K386" s="4"/>
      <c r="L386" s="4"/>
      <c r="M386" s="4"/>
      <c r="N386" s="4"/>
      <c r="O386" s="4"/>
      <c r="P386" s="4"/>
    </row>
    <row r="387">
      <c r="A387" s="4"/>
      <c r="B387" s="4"/>
      <c r="C387" s="4"/>
      <c r="D387" s="4"/>
      <c r="E387" s="4"/>
      <c r="F387" s="4"/>
      <c r="G387" s="4"/>
      <c r="H387" s="4"/>
      <c r="I387" s="4"/>
      <c r="J387" s="4"/>
      <c r="K387" s="4"/>
      <c r="L387" s="4"/>
      <c r="M387" s="4"/>
      <c r="N387" s="4"/>
      <c r="O387" s="4"/>
      <c r="P387" s="4"/>
    </row>
    <row r="388">
      <c r="A388" s="4"/>
      <c r="B388" s="4"/>
      <c r="C388" s="4"/>
      <c r="D388" s="4"/>
      <c r="E388" s="4"/>
      <c r="F388" s="4"/>
      <c r="G388" s="4"/>
      <c r="H388" s="4"/>
      <c r="I388" s="4"/>
      <c r="J388" s="4"/>
      <c r="K388" s="4"/>
      <c r="L388" s="4"/>
      <c r="M388" s="4"/>
      <c r="N388" s="4"/>
      <c r="O388" s="4"/>
      <c r="P388" s="4"/>
    </row>
    <row r="389">
      <c r="A389" s="4"/>
      <c r="B389" s="4"/>
      <c r="C389" s="4"/>
      <c r="D389" s="4"/>
      <c r="E389" s="4"/>
      <c r="F389" s="4"/>
      <c r="G389" s="4"/>
      <c r="H389" s="4"/>
      <c r="I389" s="4"/>
      <c r="J389" s="4"/>
      <c r="K389" s="4"/>
      <c r="L389" s="4"/>
      <c r="M389" s="4"/>
      <c r="N389" s="4"/>
      <c r="O389" s="4"/>
      <c r="P389" s="4"/>
    </row>
    <row r="390">
      <c r="A390" s="4"/>
      <c r="B390" s="4"/>
      <c r="C390" s="4"/>
      <c r="D390" s="4"/>
      <c r="E390" s="4"/>
      <c r="F390" s="4"/>
      <c r="G390" s="4"/>
      <c r="H390" s="4"/>
      <c r="I390" s="4"/>
      <c r="J390" s="4"/>
      <c r="K390" s="4"/>
      <c r="L390" s="4"/>
      <c r="M390" s="4"/>
      <c r="N390" s="4"/>
      <c r="O390" s="4"/>
      <c r="P390" s="4"/>
    </row>
    <row r="391">
      <c r="A391" s="4"/>
      <c r="B391" s="4"/>
      <c r="C391" s="4"/>
      <c r="D391" s="4"/>
      <c r="E391" s="4"/>
      <c r="F391" s="4"/>
      <c r="G391" s="4"/>
      <c r="H391" s="4"/>
      <c r="I391" s="4"/>
      <c r="J391" s="4"/>
      <c r="K391" s="4"/>
      <c r="L391" s="4"/>
      <c r="M391" s="4"/>
      <c r="N391" s="4"/>
      <c r="O391" s="4"/>
      <c r="P391" s="4"/>
    </row>
    <row r="392">
      <c r="A392" s="4"/>
      <c r="B392" s="4"/>
      <c r="C392" s="4"/>
      <c r="D392" s="4"/>
      <c r="E392" s="4"/>
      <c r="F392" s="4"/>
      <c r="G392" s="4"/>
      <c r="H392" s="4"/>
      <c r="I392" s="4"/>
      <c r="J392" s="4"/>
      <c r="K392" s="4"/>
      <c r="L392" s="4"/>
      <c r="M392" s="4"/>
      <c r="N392" s="4"/>
      <c r="O392" s="4"/>
      <c r="P392" s="4"/>
    </row>
    <row r="393">
      <c r="A393" s="4"/>
      <c r="B393" s="4"/>
      <c r="C393" s="4"/>
      <c r="D393" s="4"/>
      <c r="E393" s="4"/>
      <c r="F393" s="4"/>
      <c r="G393" s="4"/>
      <c r="H393" s="4"/>
      <c r="I393" s="4"/>
      <c r="J393" s="4"/>
      <c r="K393" s="4"/>
      <c r="L393" s="4"/>
      <c r="M393" s="4"/>
      <c r="N393" s="4"/>
      <c r="O393" s="4"/>
      <c r="P393" s="4"/>
    </row>
    <row r="394">
      <c r="A394" s="4"/>
      <c r="B394" s="4"/>
      <c r="C394" s="4"/>
      <c r="D394" s="4"/>
      <c r="E394" s="4"/>
      <c r="F394" s="4"/>
      <c r="G394" s="4"/>
      <c r="H394" s="4"/>
      <c r="I394" s="4"/>
      <c r="J394" s="4"/>
      <c r="K394" s="4"/>
      <c r="L394" s="4"/>
      <c r="M394" s="4"/>
      <c r="N394" s="4"/>
      <c r="O394" s="4"/>
      <c r="P394" s="4"/>
    </row>
    <row r="395">
      <c r="A395" s="4"/>
      <c r="B395" s="4"/>
      <c r="C395" s="4"/>
      <c r="D395" s="4"/>
      <c r="E395" s="4"/>
      <c r="F395" s="4"/>
      <c r="G395" s="4"/>
      <c r="H395" s="4"/>
      <c r="I395" s="4"/>
      <c r="J395" s="4"/>
      <c r="K395" s="4"/>
      <c r="L395" s="4"/>
      <c r="M395" s="4"/>
      <c r="N395" s="4"/>
      <c r="O395" s="4"/>
      <c r="P395" s="4"/>
    </row>
    <row r="396">
      <c r="A396" s="4"/>
      <c r="B396" s="4"/>
      <c r="C396" s="4"/>
      <c r="D396" s="4"/>
      <c r="E396" s="4"/>
      <c r="F396" s="4"/>
      <c r="G396" s="4"/>
      <c r="H396" s="4"/>
      <c r="I396" s="4"/>
      <c r="J396" s="4"/>
      <c r="K396" s="4"/>
      <c r="L396" s="4"/>
      <c r="M396" s="4"/>
      <c r="N396" s="4"/>
      <c r="O396" s="4"/>
      <c r="P396" s="4"/>
    </row>
    <row r="397">
      <c r="A397" s="4"/>
      <c r="B397" s="4"/>
      <c r="C397" s="4"/>
      <c r="D397" s="4"/>
      <c r="E397" s="4"/>
      <c r="F397" s="4"/>
      <c r="G397" s="4"/>
      <c r="H397" s="4"/>
      <c r="I397" s="4"/>
      <c r="J397" s="4"/>
      <c r="K397" s="4"/>
      <c r="L397" s="4"/>
      <c r="M397" s="4"/>
      <c r="N397" s="4"/>
      <c r="O397" s="4"/>
      <c r="P397" s="4"/>
    </row>
    <row r="398">
      <c r="A398" s="4"/>
      <c r="B398" s="4"/>
      <c r="C398" s="4"/>
      <c r="D398" s="4"/>
      <c r="E398" s="4"/>
      <c r="F398" s="4"/>
      <c r="G398" s="4"/>
      <c r="H398" s="4"/>
      <c r="I398" s="4"/>
      <c r="J398" s="4"/>
      <c r="K398" s="4"/>
      <c r="L398" s="4"/>
      <c r="M398" s="4"/>
      <c r="N398" s="4"/>
      <c r="O398" s="4"/>
      <c r="P398" s="4"/>
    </row>
    <row r="399">
      <c r="A399" s="4"/>
      <c r="B399" s="4"/>
      <c r="C399" s="4"/>
      <c r="D399" s="4"/>
      <c r="E399" s="4"/>
      <c r="F399" s="4"/>
      <c r="G399" s="4"/>
      <c r="H399" s="4"/>
      <c r="I399" s="4"/>
      <c r="J399" s="4"/>
      <c r="K399" s="4"/>
      <c r="L399" s="4"/>
      <c r="M399" s="4"/>
      <c r="N399" s="4"/>
      <c r="O399" s="4"/>
      <c r="P399" s="4"/>
    </row>
    <row r="400">
      <c r="A400" s="4"/>
      <c r="B400" s="4"/>
      <c r="C400" s="4"/>
      <c r="D400" s="4"/>
      <c r="E400" s="4"/>
      <c r="F400" s="4"/>
      <c r="G400" s="4"/>
      <c r="H400" s="4"/>
      <c r="I400" s="4"/>
      <c r="J400" s="4"/>
      <c r="K400" s="4"/>
      <c r="L400" s="4"/>
      <c r="M400" s="4"/>
      <c r="N400" s="4"/>
      <c r="O400" s="4"/>
      <c r="P400" s="4"/>
    </row>
    <row r="401">
      <c r="A401" s="4"/>
      <c r="B401" s="4"/>
      <c r="C401" s="4"/>
      <c r="D401" s="4"/>
      <c r="E401" s="4"/>
      <c r="F401" s="4"/>
      <c r="G401" s="4"/>
      <c r="H401" s="4"/>
      <c r="I401" s="4"/>
      <c r="J401" s="4"/>
      <c r="K401" s="4"/>
      <c r="L401" s="4"/>
      <c r="M401" s="4"/>
      <c r="N401" s="4"/>
      <c r="O401" s="4"/>
      <c r="P401" s="4"/>
    </row>
    <row r="402">
      <c r="A402" s="4"/>
      <c r="B402" s="4"/>
      <c r="C402" s="4"/>
      <c r="D402" s="4"/>
      <c r="E402" s="4"/>
      <c r="F402" s="4"/>
      <c r="G402" s="4"/>
      <c r="H402" s="4"/>
      <c r="I402" s="4"/>
      <c r="J402" s="4"/>
      <c r="K402" s="4"/>
      <c r="L402" s="4"/>
      <c r="M402" s="4"/>
      <c r="N402" s="4"/>
      <c r="O402" s="4"/>
      <c r="P402" s="4"/>
    </row>
    <row r="403">
      <c r="A403" s="4"/>
      <c r="B403" s="4"/>
      <c r="C403" s="4"/>
      <c r="D403" s="4"/>
      <c r="E403" s="4"/>
      <c r="F403" s="4"/>
      <c r="G403" s="4"/>
      <c r="H403" s="4"/>
      <c r="I403" s="4"/>
      <c r="J403" s="4"/>
      <c r="K403" s="4"/>
      <c r="L403" s="4"/>
      <c r="M403" s="4"/>
      <c r="N403" s="4"/>
      <c r="O403" s="4"/>
      <c r="P403" s="4"/>
    </row>
    <row r="404">
      <c r="A404" s="4"/>
      <c r="B404" s="4"/>
      <c r="C404" s="4"/>
      <c r="D404" s="4"/>
      <c r="E404" s="4"/>
      <c r="F404" s="4"/>
      <c r="G404" s="4"/>
      <c r="H404" s="4"/>
      <c r="I404" s="4"/>
      <c r="J404" s="4"/>
      <c r="K404" s="4"/>
      <c r="L404" s="4"/>
      <c r="M404" s="4"/>
      <c r="N404" s="4"/>
      <c r="O404" s="4"/>
      <c r="P404" s="4"/>
    </row>
    <row r="405">
      <c r="A405" s="4"/>
      <c r="B405" s="4"/>
      <c r="C405" s="4"/>
      <c r="D405" s="4"/>
      <c r="E405" s="4"/>
      <c r="F405" s="4"/>
      <c r="G405" s="4"/>
      <c r="H405" s="4"/>
      <c r="I405" s="4"/>
      <c r="J405" s="4"/>
      <c r="K405" s="4"/>
      <c r="L405" s="4"/>
      <c r="M405" s="4"/>
      <c r="N405" s="4"/>
      <c r="O405" s="4"/>
      <c r="P405" s="4"/>
    </row>
    <row r="406">
      <c r="A406" s="4"/>
      <c r="B406" s="4"/>
      <c r="C406" s="4"/>
      <c r="D406" s="4"/>
      <c r="E406" s="4"/>
      <c r="F406" s="4"/>
      <c r="G406" s="4"/>
      <c r="H406" s="4"/>
      <c r="I406" s="4"/>
      <c r="J406" s="4"/>
      <c r="K406" s="4"/>
      <c r="L406" s="4"/>
      <c r="M406" s="4"/>
      <c r="N406" s="4"/>
      <c r="O406" s="4"/>
      <c r="P406" s="4"/>
    </row>
    <row r="407">
      <c r="A407" s="4"/>
      <c r="B407" s="4"/>
      <c r="C407" s="4"/>
      <c r="D407" s="4"/>
      <c r="E407" s="4"/>
      <c r="F407" s="4"/>
      <c r="G407" s="4"/>
      <c r="H407" s="4"/>
      <c r="I407" s="4"/>
      <c r="J407" s="4"/>
      <c r="K407" s="4"/>
      <c r="L407" s="4"/>
      <c r="M407" s="4"/>
      <c r="N407" s="4"/>
      <c r="O407" s="4"/>
      <c r="P407" s="4"/>
    </row>
    <row r="408">
      <c r="A408" s="4"/>
      <c r="B408" s="4"/>
      <c r="C408" s="4"/>
      <c r="D408" s="4"/>
      <c r="E408" s="4"/>
      <c r="F408" s="4"/>
      <c r="G408" s="4"/>
      <c r="H408" s="4"/>
      <c r="I408" s="4"/>
      <c r="J408" s="4"/>
      <c r="K408" s="4"/>
      <c r="L408" s="4"/>
      <c r="M408" s="4"/>
      <c r="N408" s="4"/>
      <c r="O408" s="4"/>
      <c r="P408" s="4"/>
    </row>
    <row r="409">
      <c r="A409" s="4"/>
      <c r="B409" s="4"/>
      <c r="C409" s="4"/>
      <c r="D409" s="4"/>
      <c r="E409" s="4"/>
      <c r="F409" s="4"/>
      <c r="G409" s="4"/>
      <c r="H409" s="4"/>
      <c r="I409" s="4"/>
      <c r="J409" s="4"/>
      <c r="K409" s="4"/>
      <c r="L409" s="4"/>
      <c r="M409" s="4"/>
      <c r="N409" s="4"/>
      <c r="O409" s="4"/>
      <c r="P409" s="4"/>
    </row>
    <row r="410">
      <c r="A410" s="4"/>
      <c r="B410" s="4"/>
      <c r="C410" s="4"/>
      <c r="D410" s="4"/>
      <c r="E410" s="4"/>
      <c r="F410" s="4"/>
      <c r="G410" s="4"/>
      <c r="H410" s="4"/>
      <c r="I410" s="4"/>
      <c r="J410" s="4"/>
      <c r="K410" s="4"/>
      <c r="L410" s="4"/>
      <c r="M410" s="4"/>
      <c r="N410" s="4"/>
      <c r="O410" s="4"/>
      <c r="P410" s="4"/>
    </row>
    <row r="411">
      <c r="A411" s="4"/>
      <c r="B411" s="4"/>
      <c r="C411" s="4"/>
      <c r="D411" s="4"/>
      <c r="E411" s="4"/>
      <c r="F411" s="4"/>
      <c r="G411" s="4"/>
      <c r="H411" s="4"/>
      <c r="I411" s="4"/>
      <c r="J411" s="4"/>
      <c r="K411" s="4"/>
      <c r="L411" s="4"/>
      <c r="M411" s="4"/>
      <c r="N411" s="4"/>
      <c r="O411" s="4"/>
      <c r="P411" s="4"/>
    </row>
    <row r="412">
      <c r="A412" s="4"/>
      <c r="B412" s="4"/>
      <c r="C412" s="4"/>
      <c r="D412" s="4"/>
      <c r="E412" s="4"/>
      <c r="F412" s="4"/>
      <c r="G412" s="4"/>
      <c r="H412" s="4"/>
      <c r="I412" s="4"/>
      <c r="J412" s="4"/>
      <c r="K412" s="4"/>
      <c r="L412" s="4"/>
      <c r="M412" s="4"/>
      <c r="N412" s="4"/>
      <c r="O412" s="4"/>
      <c r="P412" s="4"/>
    </row>
    <row r="413">
      <c r="A413" s="4"/>
      <c r="B413" s="4"/>
      <c r="C413" s="4"/>
      <c r="D413" s="4"/>
      <c r="E413" s="4"/>
      <c r="F413" s="4"/>
      <c r="G413" s="4"/>
      <c r="H413" s="4"/>
      <c r="I413" s="4"/>
      <c r="J413" s="4"/>
      <c r="K413" s="4"/>
      <c r="L413" s="4"/>
      <c r="M413" s="4"/>
      <c r="N413" s="4"/>
      <c r="O413" s="4"/>
      <c r="P413" s="4"/>
    </row>
    <row r="414">
      <c r="A414" s="4"/>
      <c r="B414" s="4"/>
      <c r="C414" s="4"/>
      <c r="D414" s="4"/>
      <c r="E414" s="4"/>
      <c r="F414" s="4"/>
      <c r="G414" s="4"/>
      <c r="H414" s="4"/>
      <c r="I414" s="4"/>
      <c r="J414" s="4"/>
      <c r="K414" s="4"/>
      <c r="L414" s="4"/>
      <c r="M414" s="4"/>
      <c r="N414" s="4"/>
      <c r="O414" s="4"/>
      <c r="P414" s="4"/>
    </row>
    <row r="415">
      <c r="A415" s="4"/>
      <c r="B415" s="4"/>
      <c r="C415" s="4"/>
      <c r="D415" s="4"/>
      <c r="E415" s="4"/>
      <c r="F415" s="4"/>
      <c r="G415" s="4"/>
      <c r="H415" s="4"/>
      <c r="I415" s="4"/>
      <c r="J415" s="4"/>
      <c r="K415" s="4"/>
      <c r="L415" s="4"/>
      <c r="M415" s="4"/>
      <c r="N415" s="4"/>
      <c r="O415" s="4"/>
      <c r="P415" s="4"/>
    </row>
    <row r="416">
      <c r="A416" s="4"/>
      <c r="B416" s="4"/>
      <c r="C416" s="4"/>
      <c r="D416" s="4"/>
      <c r="E416" s="4"/>
      <c r="F416" s="4"/>
      <c r="G416" s="4"/>
      <c r="H416" s="4"/>
      <c r="I416" s="4"/>
      <c r="J416" s="4"/>
      <c r="K416" s="4"/>
      <c r="L416" s="4"/>
      <c r="M416" s="4"/>
      <c r="N416" s="4"/>
      <c r="O416" s="4"/>
      <c r="P416" s="4"/>
    </row>
    <row r="417">
      <c r="A417" s="4"/>
      <c r="B417" s="4"/>
      <c r="C417" s="4"/>
      <c r="D417" s="4"/>
      <c r="E417" s="4"/>
      <c r="F417" s="4"/>
      <c r="G417" s="4"/>
      <c r="H417" s="4"/>
      <c r="I417" s="4"/>
      <c r="J417" s="4"/>
      <c r="K417" s="4"/>
      <c r="L417" s="4"/>
      <c r="M417" s="4"/>
      <c r="N417" s="4"/>
      <c r="O417" s="4"/>
      <c r="P417" s="4"/>
    </row>
    <row r="418">
      <c r="A418" s="4"/>
      <c r="B418" s="4"/>
      <c r="C418" s="4"/>
      <c r="D418" s="4"/>
      <c r="E418" s="4"/>
      <c r="F418" s="4"/>
      <c r="G418" s="4"/>
      <c r="H418" s="4"/>
      <c r="I418" s="4"/>
      <c r="J418" s="4"/>
      <c r="K418" s="4"/>
      <c r="L418" s="4"/>
      <c r="M418" s="4"/>
      <c r="N418" s="4"/>
      <c r="O418" s="4"/>
      <c r="P418" s="4"/>
    </row>
    <row r="419">
      <c r="A419" s="4"/>
      <c r="B419" s="4"/>
      <c r="C419" s="4"/>
      <c r="D419" s="4"/>
      <c r="E419" s="4"/>
      <c r="F419" s="4"/>
      <c r="G419" s="4"/>
      <c r="H419" s="4"/>
      <c r="I419" s="4"/>
      <c r="J419" s="4"/>
      <c r="K419" s="4"/>
      <c r="L419" s="4"/>
      <c r="M419" s="4"/>
      <c r="N419" s="4"/>
      <c r="O419" s="4"/>
      <c r="P419" s="4"/>
    </row>
    <row r="420">
      <c r="A420" s="4"/>
      <c r="B420" s="4"/>
      <c r="C420" s="4"/>
      <c r="D420" s="4"/>
      <c r="E420" s="4"/>
      <c r="F420" s="4"/>
      <c r="G420" s="4"/>
      <c r="H420" s="4"/>
      <c r="I420" s="4"/>
      <c r="J420" s="4"/>
      <c r="K420" s="4"/>
      <c r="L420" s="4"/>
      <c r="M420" s="4"/>
      <c r="N420" s="4"/>
      <c r="O420" s="4"/>
      <c r="P420" s="4"/>
    </row>
    <row r="421">
      <c r="A421" s="4"/>
      <c r="B421" s="4"/>
      <c r="C421" s="4"/>
      <c r="D421" s="4"/>
      <c r="E421" s="4"/>
      <c r="F421" s="4"/>
      <c r="G421" s="4"/>
      <c r="H421" s="4"/>
      <c r="I421" s="4"/>
      <c r="J421" s="4"/>
      <c r="K421" s="4"/>
      <c r="L421" s="4"/>
      <c r="M421" s="4"/>
      <c r="N421" s="4"/>
      <c r="O421" s="4"/>
      <c r="P421" s="4"/>
    </row>
    <row r="422">
      <c r="A422" s="4"/>
      <c r="B422" s="4"/>
      <c r="C422" s="4"/>
      <c r="D422" s="4"/>
      <c r="E422" s="4"/>
      <c r="F422" s="4"/>
      <c r="G422" s="4"/>
      <c r="H422" s="4"/>
      <c r="I422" s="4"/>
      <c r="J422" s="4"/>
      <c r="K422" s="4"/>
      <c r="L422" s="4"/>
      <c r="M422" s="4"/>
      <c r="N422" s="4"/>
      <c r="O422" s="4"/>
      <c r="P422" s="4"/>
    </row>
    <row r="423">
      <c r="A423" s="4"/>
      <c r="B423" s="4"/>
      <c r="C423" s="4"/>
      <c r="D423" s="4"/>
      <c r="E423" s="4"/>
      <c r="F423" s="4"/>
      <c r="G423" s="4"/>
      <c r="H423" s="4"/>
      <c r="I423" s="4"/>
      <c r="J423" s="4"/>
      <c r="K423" s="4"/>
      <c r="L423" s="4"/>
      <c r="M423" s="4"/>
      <c r="N423" s="4"/>
      <c r="O423" s="4"/>
      <c r="P423" s="4"/>
    </row>
    <row r="424">
      <c r="A424" s="4"/>
      <c r="B424" s="4"/>
      <c r="C424" s="4"/>
      <c r="D424" s="4"/>
      <c r="E424" s="4"/>
      <c r="F424" s="4"/>
      <c r="G424" s="4"/>
      <c r="H424" s="4"/>
      <c r="I424" s="4"/>
      <c r="J424" s="4"/>
      <c r="K424" s="4"/>
      <c r="L424" s="4"/>
      <c r="M424" s="4"/>
      <c r="N424" s="4"/>
      <c r="O424" s="4"/>
      <c r="P424" s="4"/>
    </row>
    <row r="425">
      <c r="A425" s="4"/>
      <c r="B425" s="4"/>
      <c r="C425" s="4"/>
      <c r="D425" s="4"/>
      <c r="E425" s="4"/>
      <c r="F425" s="4"/>
      <c r="G425" s="4"/>
      <c r="H425" s="4"/>
      <c r="I425" s="4"/>
      <c r="J425" s="4"/>
      <c r="K425" s="4"/>
      <c r="L425" s="4"/>
      <c r="M425" s="4"/>
      <c r="N425" s="4"/>
      <c r="O425" s="4"/>
      <c r="P425" s="4"/>
    </row>
    <row r="426">
      <c r="A426" s="4"/>
      <c r="B426" s="4"/>
      <c r="C426" s="4"/>
      <c r="D426" s="4"/>
      <c r="E426" s="4"/>
      <c r="F426" s="4"/>
      <c r="G426" s="4"/>
      <c r="H426" s="4"/>
      <c r="I426" s="4"/>
      <c r="J426" s="4"/>
      <c r="K426" s="4"/>
      <c r="L426" s="4"/>
      <c r="M426" s="4"/>
      <c r="N426" s="4"/>
      <c r="O426" s="4"/>
      <c r="P426" s="4"/>
    </row>
    <row r="427">
      <c r="A427" s="4"/>
      <c r="B427" s="4"/>
      <c r="C427" s="4"/>
      <c r="D427" s="4"/>
      <c r="E427" s="4"/>
      <c r="F427" s="4"/>
      <c r="G427" s="4"/>
      <c r="H427" s="4"/>
      <c r="I427" s="4"/>
      <c r="J427" s="4"/>
      <c r="K427" s="4"/>
      <c r="L427" s="4"/>
      <c r="M427" s="4"/>
      <c r="N427" s="4"/>
      <c r="O427" s="4"/>
      <c r="P427" s="4"/>
    </row>
    <row r="428">
      <c r="A428" s="4"/>
      <c r="B428" s="4"/>
      <c r="C428" s="4"/>
      <c r="D428" s="4"/>
      <c r="E428" s="4"/>
      <c r="F428" s="4"/>
      <c r="G428" s="4"/>
      <c r="H428" s="4"/>
      <c r="I428" s="4"/>
      <c r="J428" s="4"/>
      <c r="K428" s="4"/>
      <c r="L428" s="4"/>
      <c r="M428" s="4"/>
      <c r="N428" s="4"/>
      <c r="O428" s="4"/>
      <c r="P428" s="4"/>
    </row>
    <row r="429">
      <c r="A429" s="4"/>
      <c r="B429" s="4"/>
      <c r="C429" s="4"/>
      <c r="D429" s="4"/>
      <c r="E429" s="4"/>
      <c r="F429" s="4"/>
      <c r="G429" s="4"/>
      <c r="H429" s="4"/>
      <c r="I429" s="4"/>
      <c r="J429" s="4"/>
      <c r="K429" s="4"/>
      <c r="L429" s="4"/>
      <c r="M429" s="4"/>
      <c r="N429" s="4"/>
      <c r="O429" s="4"/>
      <c r="P429" s="4"/>
    </row>
    <row r="430">
      <c r="A430" s="4"/>
      <c r="B430" s="4"/>
      <c r="C430" s="4"/>
      <c r="D430" s="4"/>
      <c r="E430" s="4"/>
      <c r="F430" s="4"/>
      <c r="G430" s="4"/>
      <c r="H430" s="4"/>
      <c r="I430" s="4"/>
      <c r="J430" s="4"/>
      <c r="K430" s="4"/>
      <c r="L430" s="4"/>
      <c r="M430" s="4"/>
      <c r="N430" s="4"/>
      <c r="O430" s="4"/>
      <c r="P430" s="4"/>
    </row>
    <row r="431">
      <c r="A431" s="4"/>
      <c r="B431" s="4"/>
      <c r="C431" s="4"/>
      <c r="D431" s="4"/>
      <c r="E431" s="4"/>
      <c r="F431" s="4"/>
      <c r="G431" s="4"/>
      <c r="H431" s="4"/>
      <c r="I431" s="4"/>
      <c r="J431" s="4"/>
      <c r="K431" s="4"/>
      <c r="L431" s="4"/>
      <c r="M431" s="4"/>
      <c r="N431" s="4"/>
      <c r="O431" s="4"/>
      <c r="P431" s="4"/>
    </row>
    <row r="432">
      <c r="A432" s="4"/>
      <c r="B432" s="4"/>
      <c r="C432" s="4"/>
      <c r="D432" s="4"/>
      <c r="E432" s="4"/>
      <c r="F432" s="4"/>
      <c r="G432" s="4"/>
      <c r="H432" s="4"/>
      <c r="I432" s="4"/>
      <c r="J432" s="4"/>
      <c r="K432" s="4"/>
      <c r="L432" s="4"/>
      <c r="M432" s="4"/>
      <c r="N432" s="4"/>
      <c r="O432" s="4"/>
      <c r="P432" s="4"/>
    </row>
    <row r="433">
      <c r="A433" s="4"/>
      <c r="B433" s="4"/>
      <c r="C433" s="4"/>
      <c r="D433" s="4"/>
      <c r="E433" s="4"/>
      <c r="F433" s="4"/>
      <c r="G433" s="4"/>
      <c r="H433" s="4"/>
      <c r="I433" s="4"/>
      <c r="J433" s="4"/>
      <c r="K433" s="4"/>
      <c r="L433" s="4"/>
      <c r="M433" s="4"/>
      <c r="N433" s="4"/>
      <c r="O433" s="4"/>
      <c r="P433" s="4"/>
    </row>
    <row r="434">
      <c r="A434" s="4"/>
      <c r="B434" s="4"/>
      <c r="C434" s="4"/>
      <c r="D434" s="4"/>
      <c r="E434" s="4"/>
      <c r="F434" s="4"/>
      <c r="G434" s="4"/>
      <c r="H434" s="4"/>
      <c r="I434" s="4"/>
      <c r="J434" s="4"/>
      <c r="K434" s="4"/>
      <c r="L434" s="4"/>
      <c r="M434" s="4"/>
      <c r="N434" s="4"/>
      <c r="O434" s="4"/>
      <c r="P434" s="4"/>
    </row>
    <row r="435">
      <c r="A435" s="4"/>
      <c r="B435" s="4"/>
      <c r="C435" s="4"/>
      <c r="D435" s="4"/>
      <c r="E435" s="4"/>
      <c r="F435" s="4"/>
      <c r="G435" s="4"/>
      <c r="H435" s="4"/>
      <c r="I435" s="4"/>
      <c r="J435" s="4"/>
      <c r="K435" s="4"/>
      <c r="L435" s="4"/>
      <c r="M435" s="4"/>
      <c r="N435" s="4"/>
      <c r="O435" s="4"/>
      <c r="P435" s="4"/>
    </row>
    <row r="436">
      <c r="A436" s="4"/>
      <c r="B436" s="4"/>
      <c r="C436" s="4"/>
      <c r="D436" s="4"/>
      <c r="E436" s="4"/>
      <c r="F436" s="4"/>
      <c r="G436" s="4"/>
      <c r="H436" s="4"/>
      <c r="I436" s="4"/>
      <c r="J436" s="4"/>
      <c r="K436" s="4"/>
      <c r="L436" s="4"/>
      <c r="M436" s="4"/>
      <c r="N436" s="4"/>
      <c r="O436" s="4"/>
      <c r="P436" s="4"/>
    </row>
    <row r="437">
      <c r="A437" s="4"/>
      <c r="B437" s="4"/>
      <c r="C437" s="4"/>
      <c r="D437" s="4"/>
      <c r="E437" s="4"/>
      <c r="F437" s="4"/>
      <c r="G437" s="4"/>
      <c r="H437" s="4"/>
      <c r="I437" s="4"/>
      <c r="J437" s="4"/>
      <c r="K437" s="4"/>
      <c r="L437" s="4"/>
      <c r="M437" s="4"/>
      <c r="N437" s="4"/>
      <c r="O437" s="4"/>
      <c r="P437" s="4"/>
    </row>
    <row r="438">
      <c r="A438" s="4"/>
      <c r="B438" s="4"/>
      <c r="C438" s="4"/>
      <c r="D438" s="4"/>
      <c r="E438" s="4"/>
      <c r="F438" s="4"/>
      <c r="G438" s="4"/>
      <c r="H438" s="4"/>
      <c r="I438" s="4"/>
      <c r="J438" s="4"/>
      <c r="K438" s="4"/>
      <c r="L438" s="4"/>
      <c r="M438" s="4"/>
      <c r="N438" s="4"/>
      <c r="O438" s="4"/>
      <c r="P438" s="4"/>
    </row>
    <row r="439">
      <c r="A439" s="4"/>
      <c r="B439" s="4"/>
      <c r="C439" s="4"/>
      <c r="D439" s="4"/>
      <c r="E439" s="4"/>
      <c r="F439" s="4"/>
      <c r="G439" s="4"/>
      <c r="H439" s="4"/>
      <c r="I439" s="4"/>
      <c r="J439" s="4"/>
      <c r="K439" s="4"/>
      <c r="L439" s="4"/>
      <c r="M439" s="4"/>
      <c r="N439" s="4"/>
      <c r="O439" s="4"/>
      <c r="P439" s="4"/>
    </row>
    <row r="440">
      <c r="A440" s="4"/>
      <c r="B440" s="4"/>
      <c r="C440" s="4"/>
      <c r="D440" s="4"/>
      <c r="E440" s="4"/>
      <c r="F440" s="4"/>
      <c r="G440" s="4"/>
      <c r="H440" s="4"/>
      <c r="I440" s="4"/>
      <c r="J440" s="4"/>
      <c r="K440" s="4"/>
      <c r="L440" s="4"/>
      <c r="M440" s="4"/>
      <c r="N440" s="4"/>
      <c r="O440" s="4"/>
      <c r="P440" s="4"/>
    </row>
    <row r="441">
      <c r="A441" s="4"/>
      <c r="B441" s="4"/>
      <c r="C441" s="4"/>
      <c r="D441" s="4"/>
      <c r="E441" s="4"/>
      <c r="F441" s="4"/>
      <c r="G441" s="4"/>
      <c r="H441" s="4"/>
      <c r="I441" s="4"/>
      <c r="J441" s="4"/>
      <c r="K441" s="4"/>
      <c r="L441" s="4"/>
      <c r="M441" s="4"/>
      <c r="N441" s="4"/>
      <c r="O441" s="4"/>
      <c r="P441" s="4"/>
    </row>
    <row r="442">
      <c r="A442" s="4"/>
      <c r="B442" s="4"/>
      <c r="C442" s="4"/>
      <c r="D442" s="4"/>
      <c r="E442" s="4"/>
      <c r="F442" s="4"/>
      <c r="G442" s="4"/>
      <c r="H442" s="4"/>
      <c r="I442" s="4"/>
      <c r="J442" s="4"/>
      <c r="K442" s="4"/>
      <c r="L442" s="4"/>
      <c r="M442" s="4"/>
      <c r="N442" s="4"/>
      <c r="O442" s="4"/>
      <c r="P442" s="4"/>
    </row>
    <row r="443">
      <c r="A443" s="4"/>
      <c r="B443" s="4"/>
      <c r="C443" s="4"/>
      <c r="D443" s="4"/>
      <c r="E443" s="4"/>
      <c r="F443" s="4"/>
      <c r="G443" s="4"/>
      <c r="H443" s="4"/>
      <c r="I443" s="4"/>
      <c r="J443" s="4"/>
      <c r="K443" s="4"/>
      <c r="L443" s="4"/>
      <c r="M443" s="4"/>
      <c r="N443" s="4"/>
      <c r="O443" s="4"/>
      <c r="P443" s="4"/>
    </row>
    <row r="444">
      <c r="A444" s="4"/>
      <c r="B444" s="4"/>
      <c r="C444" s="4"/>
      <c r="D444" s="4"/>
      <c r="E444" s="4"/>
      <c r="F444" s="4"/>
      <c r="G444" s="4"/>
      <c r="H444" s="4"/>
      <c r="I444" s="4"/>
      <c r="J444" s="4"/>
      <c r="K444" s="4"/>
      <c r="L444" s="4"/>
      <c r="M444" s="4"/>
      <c r="N444" s="4"/>
      <c r="O444" s="4"/>
      <c r="P444" s="4"/>
    </row>
    <row r="445">
      <c r="A445" s="4"/>
      <c r="B445" s="4"/>
      <c r="C445" s="4"/>
      <c r="D445" s="4"/>
      <c r="E445" s="4"/>
      <c r="F445" s="4"/>
      <c r="G445" s="4"/>
      <c r="H445" s="4"/>
      <c r="I445" s="4"/>
      <c r="J445" s="4"/>
      <c r="K445" s="4"/>
      <c r="L445" s="4"/>
      <c r="M445" s="4"/>
      <c r="N445" s="4"/>
      <c r="O445" s="4"/>
      <c r="P445" s="4"/>
    </row>
    <row r="446">
      <c r="A446" s="4"/>
      <c r="B446" s="4"/>
      <c r="C446" s="4"/>
      <c r="D446" s="4"/>
      <c r="E446" s="4"/>
      <c r="F446" s="4"/>
      <c r="G446" s="4"/>
      <c r="H446" s="4"/>
      <c r="I446" s="4"/>
      <c r="J446" s="4"/>
      <c r="K446" s="4"/>
      <c r="L446" s="4"/>
      <c r="M446" s="4"/>
      <c r="N446" s="4"/>
      <c r="O446" s="4"/>
      <c r="P446" s="4"/>
    </row>
    <row r="447">
      <c r="A447" s="4"/>
      <c r="B447" s="4"/>
      <c r="C447" s="4"/>
      <c r="D447" s="4"/>
      <c r="E447" s="4"/>
      <c r="F447" s="4"/>
      <c r="G447" s="4"/>
      <c r="H447" s="4"/>
      <c r="I447" s="4"/>
      <c r="J447" s="4"/>
      <c r="K447" s="4"/>
      <c r="L447" s="4"/>
      <c r="M447" s="4"/>
      <c r="N447" s="4"/>
      <c r="O447" s="4"/>
      <c r="P447" s="4"/>
    </row>
    <row r="448">
      <c r="A448" s="4"/>
      <c r="B448" s="4"/>
      <c r="C448" s="4"/>
      <c r="D448" s="4"/>
      <c r="E448" s="4"/>
      <c r="F448" s="4"/>
      <c r="G448" s="4"/>
      <c r="H448" s="4"/>
      <c r="I448" s="4"/>
      <c r="J448" s="4"/>
      <c r="K448" s="4"/>
      <c r="L448" s="4"/>
      <c r="M448" s="4"/>
      <c r="N448" s="4"/>
      <c r="O448" s="4"/>
      <c r="P448" s="4"/>
    </row>
    <row r="449">
      <c r="A449" s="4"/>
      <c r="B449" s="4"/>
      <c r="C449" s="4"/>
      <c r="D449" s="4"/>
      <c r="E449" s="4"/>
      <c r="F449" s="4"/>
      <c r="G449" s="4"/>
      <c r="H449" s="4"/>
      <c r="I449" s="4"/>
      <c r="J449" s="4"/>
      <c r="K449" s="4"/>
      <c r="L449" s="4"/>
      <c r="M449" s="4"/>
      <c r="N449" s="4"/>
      <c r="O449" s="4"/>
      <c r="P449" s="4"/>
    </row>
    <row r="450">
      <c r="A450" s="4"/>
      <c r="B450" s="4"/>
      <c r="C450" s="4"/>
      <c r="D450" s="4"/>
      <c r="E450" s="4"/>
      <c r="F450" s="4"/>
      <c r="G450" s="4"/>
      <c r="H450" s="4"/>
      <c r="I450" s="4"/>
      <c r="J450" s="4"/>
      <c r="K450" s="4"/>
      <c r="L450" s="4"/>
      <c r="M450" s="4"/>
      <c r="N450" s="4"/>
      <c r="O450" s="4"/>
      <c r="P450" s="4"/>
    </row>
    <row r="451">
      <c r="A451" s="4"/>
      <c r="B451" s="4"/>
      <c r="C451" s="4"/>
      <c r="D451" s="4"/>
      <c r="E451" s="4"/>
      <c r="F451" s="4"/>
      <c r="G451" s="4"/>
      <c r="H451" s="4"/>
      <c r="I451" s="4"/>
      <c r="J451" s="4"/>
      <c r="K451" s="4"/>
      <c r="L451" s="4"/>
      <c r="M451" s="4"/>
      <c r="N451" s="4"/>
      <c r="O451" s="4"/>
      <c r="P451" s="4"/>
    </row>
    <row r="452">
      <c r="A452" s="4"/>
      <c r="B452" s="4"/>
      <c r="C452" s="4"/>
      <c r="D452" s="4"/>
      <c r="E452" s="4"/>
      <c r="F452" s="4"/>
      <c r="G452" s="4"/>
      <c r="H452" s="4"/>
      <c r="I452" s="4"/>
      <c r="J452" s="4"/>
      <c r="K452" s="4"/>
      <c r="L452" s="4"/>
      <c r="M452" s="4"/>
      <c r="N452" s="4"/>
      <c r="O452" s="4"/>
      <c r="P452" s="4"/>
    </row>
    <row r="453">
      <c r="A453" s="4"/>
      <c r="B453" s="4"/>
      <c r="C453" s="4"/>
      <c r="D453" s="4"/>
      <c r="E453" s="4"/>
      <c r="F453" s="4"/>
      <c r="G453" s="4"/>
      <c r="H453" s="4"/>
      <c r="I453" s="4"/>
      <c r="J453" s="4"/>
      <c r="K453" s="4"/>
      <c r="L453" s="4"/>
      <c r="M453" s="4"/>
      <c r="N453" s="4"/>
      <c r="O453" s="4"/>
      <c r="P453" s="4"/>
    </row>
    <row r="454">
      <c r="A454" s="4"/>
      <c r="B454" s="4"/>
      <c r="C454" s="4"/>
      <c r="D454" s="4"/>
      <c r="E454" s="4"/>
      <c r="F454" s="4"/>
      <c r="G454" s="4"/>
      <c r="H454" s="4"/>
      <c r="I454" s="4"/>
      <c r="J454" s="4"/>
      <c r="K454" s="4"/>
      <c r="L454" s="4"/>
      <c r="M454" s="4"/>
      <c r="N454" s="4"/>
      <c r="O454" s="4"/>
      <c r="P454" s="4"/>
    </row>
    <row r="455">
      <c r="A455" s="4"/>
      <c r="B455" s="4"/>
      <c r="C455" s="4"/>
      <c r="D455" s="4"/>
      <c r="E455" s="4"/>
      <c r="F455" s="4"/>
      <c r="G455" s="4"/>
      <c r="H455" s="4"/>
      <c r="I455" s="4"/>
      <c r="J455" s="4"/>
      <c r="K455" s="4"/>
      <c r="L455" s="4"/>
      <c r="M455" s="4"/>
      <c r="N455" s="4"/>
      <c r="O455" s="4"/>
      <c r="P455" s="4"/>
    </row>
    <row r="456">
      <c r="A456" s="4"/>
      <c r="B456" s="4"/>
      <c r="C456" s="4"/>
      <c r="D456" s="4"/>
      <c r="E456" s="4"/>
      <c r="F456" s="4"/>
      <c r="G456" s="4"/>
      <c r="H456" s="4"/>
      <c r="I456" s="4"/>
      <c r="J456" s="4"/>
      <c r="K456" s="4"/>
      <c r="L456" s="4"/>
      <c r="M456" s="4"/>
      <c r="N456" s="4"/>
      <c r="O456" s="4"/>
      <c r="P456" s="4"/>
    </row>
    <row r="457">
      <c r="A457" s="4"/>
      <c r="B457" s="4"/>
      <c r="C457" s="4"/>
      <c r="D457" s="4"/>
      <c r="E457" s="4"/>
      <c r="F457" s="4"/>
      <c r="G457" s="4"/>
      <c r="H457" s="4"/>
      <c r="I457" s="4"/>
      <c r="J457" s="4"/>
      <c r="K457" s="4"/>
      <c r="L457" s="4"/>
      <c r="M457" s="4"/>
      <c r="N457" s="4"/>
      <c r="O457" s="4"/>
      <c r="P457" s="4"/>
    </row>
    <row r="458">
      <c r="A458" s="4"/>
      <c r="B458" s="4"/>
      <c r="C458" s="4"/>
      <c r="D458" s="4"/>
      <c r="E458" s="4"/>
      <c r="F458" s="4"/>
      <c r="G458" s="4"/>
      <c r="H458" s="4"/>
      <c r="I458" s="4"/>
      <c r="J458" s="4"/>
      <c r="K458" s="4"/>
      <c r="L458" s="4"/>
      <c r="M458" s="4"/>
      <c r="N458" s="4"/>
      <c r="O458" s="4"/>
      <c r="P458" s="4"/>
    </row>
    <row r="459">
      <c r="A459" s="4"/>
      <c r="B459" s="4"/>
      <c r="C459" s="4"/>
      <c r="D459" s="4"/>
      <c r="E459" s="4"/>
      <c r="F459" s="4"/>
      <c r="G459" s="4"/>
      <c r="H459" s="4"/>
      <c r="I459" s="4"/>
      <c r="J459" s="4"/>
      <c r="K459" s="4"/>
      <c r="L459" s="4"/>
      <c r="M459" s="4"/>
      <c r="N459" s="4"/>
      <c r="O459" s="4"/>
      <c r="P459" s="4"/>
    </row>
    <row r="460">
      <c r="A460" s="4"/>
      <c r="B460" s="4"/>
      <c r="C460" s="4"/>
      <c r="D460" s="4"/>
      <c r="E460" s="4"/>
      <c r="F460" s="4"/>
      <c r="G460" s="4"/>
      <c r="H460" s="4"/>
      <c r="I460" s="4"/>
      <c r="J460" s="4"/>
      <c r="K460" s="4"/>
      <c r="L460" s="4"/>
      <c r="M460" s="4"/>
      <c r="N460" s="4"/>
      <c r="O460" s="4"/>
      <c r="P460" s="4"/>
    </row>
    <row r="461">
      <c r="A461" s="4"/>
      <c r="B461" s="4"/>
      <c r="C461" s="4"/>
      <c r="D461" s="4"/>
      <c r="E461" s="4"/>
      <c r="F461" s="4"/>
      <c r="G461" s="4"/>
      <c r="H461" s="4"/>
      <c r="I461" s="4"/>
      <c r="J461" s="4"/>
      <c r="K461" s="4"/>
      <c r="L461" s="4"/>
      <c r="M461" s="4"/>
      <c r="N461" s="4"/>
      <c r="O461" s="4"/>
      <c r="P461" s="4"/>
    </row>
    <row r="462">
      <c r="A462" s="4"/>
      <c r="B462" s="4"/>
      <c r="C462" s="4"/>
      <c r="D462" s="4"/>
      <c r="E462" s="4"/>
      <c r="F462" s="4"/>
      <c r="G462" s="4"/>
      <c r="H462" s="4"/>
      <c r="I462" s="4"/>
      <c r="J462" s="4"/>
      <c r="K462" s="4"/>
      <c r="L462" s="4"/>
      <c r="M462" s="4"/>
      <c r="N462" s="4"/>
      <c r="O462" s="4"/>
      <c r="P462" s="4"/>
    </row>
    <row r="463">
      <c r="A463" s="4"/>
      <c r="B463" s="4"/>
      <c r="C463" s="4"/>
      <c r="D463" s="4"/>
      <c r="E463" s="4"/>
      <c r="F463" s="4"/>
      <c r="G463" s="4"/>
      <c r="H463" s="4"/>
      <c r="I463" s="4"/>
      <c r="J463" s="4"/>
      <c r="K463" s="4"/>
      <c r="L463" s="4"/>
      <c r="M463" s="4"/>
      <c r="N463" s="4"/>
      <c r="O463" s="4"/>
      <c r="P463" s="4"/>
    </row>
    <row r="464">
      <c r="A464" s="4"/>
      <c r="B464" s="4"/>
      <c r="C464" s="4"/>
      <c r="D464" s="4"/>
      <c r="E464" s="4"/>
      <c r="F464" s="4"/>
      <c r="G464" s="4"/>
      <c r="H464" s="4"/>
      <c r="I464" s="4"/>
      <c r="J464" s="4"/>
      <c r="K464" s="4"/>
      <c r="L464" s="4"/>
      <c r="M464" s="4"/>
      <c r="N464" s="4"/>
      <c r="O464" s="4"/>
      <c r="P464" s="4"/>
    </row>
    <row r="465">
      <c r="A465" s="4"/>
      <c r="B465" s="4"/>
      <c r="C465" s="4"/>
      <c r="D465" s="4"/>
      <c r="E465" s="4"/>
      <c r="F465" s="4"/>
      <c r="G465" s="4"/>
      <c r="H465" s="4"/>
      <c r="I465" s="4"/>
      <c r="J465" s="4"/>
      <c r="K465" s="4"/>
      <c r="L465" s="4"/>
      <c r="M465" s="4"/>
      <c r="N465" s="4"/>
      <c r="O465" s="4"/>
      <c r="P465" s="4"/>
    </row>
    <row r="466">
      <c r="A466" s="4"/>
      <c r="B466" s="4"/>
      <c r="C466" s="4"/>
      <c r="D466" s="4"/>
      <c r="E466" s="4"/>
      <c r="F466" s="4"/>
      <c r="G466" s="4"/>
      <c r="H466" s="4"/>
      <c r="I466" s="4"/>
      <c r="J466" s="4"/>
      <c r="K466" s="4"/>
      <c r="L466" s="4"/>
      <c r="M466" s="4"/>
      <c r="N466" s="4"/>
      <c r="O466" s="4"/>
      <c r="P466" s="4"/>
    </row>
    <row r="467">
      <c r="A467" s="4"/>
      <c r="B467" s="4"/>
      <c r="C467" s="4"/>
      <c r="D467" s="4"/>
      <c r="E467" s="4"/>
      <c r="F467" s="4"/>
      <c r="G467" s="4"/>
      <c r="H467" s="4"/>
      <c r="I467" s="4"/>
      <c r="J467" s="4"/>
      <c r="K467" s="4"/>
      <c r="L467" s="4"/>
      <c r="M467" s="4"/>
      <c r="N467" s="4"/>
      <c r="O467" s="4"/>
      <c r="P467" s="4"/>
    </row>
    <row r="468">
      <c r="A468" s="4"/>
      <c r="B468" s="4"/>
      <c r="C468" s="4"/>
      <c r="D468" s="4"/>
      <c r="E468" s="4"/>
      <c r="F468" s="4"/>
      <c r="G468" s="4"/>
      <c r="H468" s="4"/>
      <c r="I468" s="4"/>
      <c r="J468" s="4"/>
      <c r="K468" s="4"/>
      <c r="L468" s="4"/>
      <c r="M468" s="4"/>
      <c r="N468" s="4"/>
      <c r="O468" s="4"/>
      <c r="P468" s="4"/>
    </row>
    <row r="469">
      <c r="A469" s="4"/>
      <c r="B469" s="4"/>
      <c r="C469" s="4"/>
      <c r="D469" s="4"/>
      <c r="E469" s="4"/>
      <c r="F469" s="4"/>
      <c r="G469" s="4"/>
      <c r="H469" s="4"/>
      <c r="I469" s="4"/>
      <c r="J469" s="4"/>
      <c r="K469" s="4"/>
      <c r="L469" s="4"/>
      <c r="M469" s="4"/>
      <c r="N469" s="4"/>
      <c r="O469" s="4"/>
      <c r="P469" s="4"/>
    </row>
    <row r="470">
      <c r="A470" s="4"/>
      <c r="B470" s="4"/>
      <c r="C470" s="4"/>
      <c r="D470" s="4"/>
      <c r="E470" s="4"/>
      <c r="F470" s="4"/>
      <c r="G470" s="4"/>
      <c r="H470" s="4"/>
      <c r="I470" s="4"/>
      <c r="J470" s="4"/>
      <c r="K470" s="4"/>
      <c r="L470" s="4"/>
      <c r="M470" s="4"/>
      <c r="N470" s="4"/>
      <c r="O470" s="4"/>
      <c r="P470" s="4"/>
    </row>
    <row r="471">
      <c r="A471" s="4"/>
      <c r="B471" s="4"/>
      <c r="C471" s="4"/>
      <c r="D471" s="4"/>
      <c r="E471" s="4"/>
      <c r="F471" s="4"/>
      <c r="G471" s="4"/>
      <c r="H471" s="4"/>
      <c r="I471" s="4"/>
      <c r="J471" s="4"/>
      <c r="K471" s="4"/>
      <c r="L471" s="4"/>
      <c r="M471" s="4"/>
      <c r="N471" s="4"/>
      <c r="O471" s="4"/>
      <c r="P471" s="4"/>
    </row>
    <row r="472">
      <c r="A472" s="4"/>
      <c r="B472" s="4"/>
      <c r="C472" s="4"/>
      <c r="D472" s="4"/>
      <c r="E472" s="4"/>
      <c r="F472" s="4"/>
      <c r="G472" s="4"/>
      <c r="H472" s="4"/>
      <c r="I472" s="4"/>
      <c r="J472" s="4"/>
      <c r="K472" s="4"/>
      <c r="L472" s="4"/>
      <c r="M472" s="4"/>
      <c r="N472" s="4"/>
      <c r="O472" s="4"/>
      <c r="P472" s="4"/>
    </row>
    <row r="473">
      <c r="A473" s="4"/>
      <c r="B473" s="4"/>
      <c r="C473" s="4"/>
      <c r="D473" s="4"/>
      <c r="E473" s="4"/>
      <c r="F473" s="4"/>
      <c r="G473" s="4"/>
      <c r="H473" s="4"/>
      <c r="I473" s="4"/>
      <c r="J473" s="4"/>
      <c r="K473" s="4"/>
      <c r="L473" s="4"/>
      <c r="M473" s="4"/>
      <c r="N473" s="4"/>
      <c r="O473" s="4"/>
      <c r="P473" s="4"/>
    </row>
    <row r="474">
      <c r="A474" s="4"/>
      <c r="B474" s="4"/>
      <c r="C474" s="4"/>
      <c r="D474" s="4"/>
      <c r="E474" s="4"/>
      <c r="F474" s="4"/>
      <c r="G474" s="4"/>
      <c r="H474" s="4"/>
      <c r="I474" s="4"/>
      <c r="J474" s="4"/>
      <c r="K474" s="4"/>
      <c r="L474" s="4"/>
      <c r="M474" s="4"/>
      <c r="N474" s="4"/>
      <c r="O474" s="4"/>
      <c r="P474" s="4"/>
    </row>
    <row r="475">
      <c r="A475" s="4"/>
      <c r="B475" s="4"/>
      <c r="C475" s="4"/>
      <c r="D475" s="4"/>
      <c r="E475" s="4"/>
      <c r="F475" s="4"/>
      <c r="G475" s="4"/>
      <c r="H475" s="4"/>
      <c r="I475" s="4"/>
      <c r="J475" s="4"/>
      <c r="K475" s="4"/>
      <c r="L475" s="4"/>
      <c r="M475" s="4"/>
      <c r="N475" s="4"/>
      <c r="O475" s="4"/>
      <c r="P475" s="4"/>
    </row>
    <row r="476">
      <c r="A476" s="4"/>
      <c r="B476" s="4"/>
      <c r="C476" s="4"/>
      <c r="D476" s="4"/>
      <c r="E476" s="4"/>
      <c r="F476" s="4"/>
      <c r="G476" s="4"/>
      <c r="H476" s="4"/>
      <c r="I476" s="4"/>
      <c r="J476" s="4"/>
      <c r="K476" s="4"/>
      <c r="L476" s="4"/>
      <c r="M476" s="4"/>
      <c r="N476" s="4"/>
      <c r="O476" s="4"/>
      <c r="P476" s="4"/>
    </row>
    <row r="477">
      <c r="A477" s="4"/>
      <c r="B477" s="4"/>
      <c r="C477" s="4"/>
      <c r="D477" s="4"/>
      <c r="E477" s="4"/>
      <c r="F477" s="4"/>
      <c r="G477" s="4"/>
      <c r="H477" s="4"/>
      <c r="I477" s="4"/>
      <c r="J477" s="4"/>
      <c r="K477" s="4"/>
      <c r="L477" s="4"/>
      <c r="M477" s="4"/>
      <c r="N477" s="4"/>
      <c r="O477" s="4"/>
      <c r="P477" s="4"/>
    </row>
    <row r="478">
      <c r="A478" s="4"/>
      <c r="B478" s="4"/>
      <c r="C478" s="4"/>
      <c r="D478" s="4"/>
      <c r="E478" s="4"/>
      <c r="F478" s="4"/>
      <c r="G478" s="4"/>
      <c r="H478" s="4"/>
      <c r="I478" s="4"/>
      <c r="J478" s="4"/>
      <c r="K478" s="4"/>
      <c r="L478" s="4"/>
      <c r="M478" s="4"/>
      <c r="N478" s="4"/>
      <c r="O478" s="4"/>
      <c r="P478" s="4"/>
    </row>
    <row r="479">
      <c r="A479" s="4"/>
      <c r="B479" s="4"/>
      <c r="C479" s="4"/>
      <c r="D479" s="4"/>
      <c r="E479" s="4"/>
      <c r="F479" s="4"/>
      <c r="G479" s="4"/>
      <c r="H479" s="4"/>
      <c r="I479" s="4"/>
      <c r="J479" s="4"/>
      <c r="K479" s="4"/>
      <c r="L479" s="4"/>
      <c r="M479" s="4"/>
      <c r="N479" s="4"/>
      <c r="O479" s="4"/>
      <c r="P479" s="4"/>
    </row>
    <row r="480">
      <c r="A480" s="4"/>
      <c r="B480" s="4"/>
      <c r="C480" s="4"/>
      <c r="D480" s="4"/>
      <c r="E480" s="4"/>
      <c r="F480" s="4"/>
      <c r="G480" s="4"/>
      <c r="H480" s="4"/>
      <c r="I480" s="4"/>
      <c r="J480" s="4"/>
      <c r="K480" s="4"/>
      <c r="L480" s="4"/>
      <c r="M480" s="4"/>
      <c r="N480" s="4"/>
      <c r="O480" s="4"/>
      <c r="P480" s="4"/>
    </row>
    <row r="481">
      <c r="A481" s="4"/>
      <c r="B481" s="4"/>
      <c r="C481" s="4"/>
      <c r="D481" s="4"/>
      <c r="E481" s="4"/>
      <c r="F481" s="4"/>
      <c r="G481" s="4"/>
      <c r="H481" s="4"/>
      <c r="I481" s="4"/>
      <c r="J481" s="4"/>
      <c r="K481" s="4"/>
      <c r="L481" s="4"/>
      <c r="M481" s="4"/>
      <c r="N481" s="4"/>
      <c r="O481" s="4"/>
      <c r="P481" s="4"/>
    </row>
    <row r="482">
      <c r="A482" s="4"/>
      <c r="B482" s="4"/>
      <c r="C482" s="4"/>
      <c r="D482" s="4"/>
      <c r="E482" s="4"/>
      <c r="F482" s="4"/>
      <c r="G482" s="4"/>
      <c r="H482" s="4"/>
      <c r="I482" s="4"/>
      <c r="J482" s="4"/>
      <c r="K482" s="4"/>
      <c r="L482" s="4"/>
      <c r="M482" s="4"/>
      <c r="N482" s="4"/>
      <c r="O482" s="4"/>
      <c r="P482" s="4"/>
    </row>
    <row r="483">
      <c r="A483" s="4"/>
      <c r="B483" s="4"/>
      <c r="C483" s="4"/>
      <c r="D483" s="4"/>
      <c r="E483" s="4"/>
      <c r="F483" s="4"/>
      <c r="G483" s="4"/>
      <c r="H483" s="4"/>
      <c r="I483" s="4"/>
      <c r="J483" s="4"/>
      <c r="K483" s="4"/>
      <c r="L483" s="4"/>
      <c r="M483" s="4"/>
      <c r="N483" s="4"/>
      <c r="O483" s="4"/>
      <c r="P483" s="4"/>
    </row>
    <row r="484">
      <c r="A484" s="4"/>
      <c r="B484" s="4"/>
      <c r="C484" s="4"/>
      <c r="D484" s="4"/>
      <c r="E484" s="4"/>
      <c r="F484" s="4"/>
      <c r="G484" s="4"/>
      <c r="H484" s="4"/>
      <c r="I484" s="4"/>
      <c r="J484" s="4"/>
      <c r="K484" s="4"/>
      <c r="L484" s="4"/>
      <c r="M484" s="4"/>
      <c r="N484" s="4"/>
      <c r="O484" s="4"/>
      <c r="P484" s="4"/>
    </row>
    <row r="485">
      <c r="A485" s="4"/>
      <c r="B485" s="4"/>
      <c r="C485" s="4"/>
      <c r="D485" s="4"/>
      <c r="E485" s="4"/>
      <c r="F485" s="4"/>
      <c r="G485" s="4"/>
      <c r="H485" s="4"/>
      <c r="I485" s="4"/>
      <c r="J485" s="4"/>
      <c r="K485" s="4"/>
      <c r="L485" s="4"/>
      <c r="M485" s="4"/>
      <c r="N485" s="4"/>
      <c r="O485" s="4"/>
      <c r="P485" s="4"/>
    </row>
    <row r="486">
      <c r="A486" s="4"/>
      <c r="B486" s="4"/>
      <c r="C486" s="4"/>
      <c r="D486" s="4"/>
      <c r="E486" s="4"/>
      <c r="F486" s="4"/>
      <c r="G486" s="4"/>
      <c r="H486" s="4"/>
      <c r="I486" s="4"/>
      <c r="J486" s="4"/>
      <c r="K486" s="4"/>
      <c r="L486" s="4"/>
      <c r="M486" s="4"/>
      <c r="N486" s="4"/>
      <c r="O486" s="4"/>
      <c r="P486" s="4"/>
    </row>
    <row r="487">
      <c r="A487" s="4"/>
      <c r="B487" s="4"/>
      <c r="C487" s="4"/>
      <c r="D487" s="4"/>
      <c r="E487" s="4"/>
      <c r="F487" s="4"/>
      <c r="G487" s="4"/>
      <c r="H487" s="4"/>
      <c r="I487" s="4"/>
      <c r="J487" s="4"/>
      <c r="K487" s="4"/>
      <c r="L487" s="4"/>
      <c r="M487" s="4"/>
      <c r="N487" s="4"/>
      <c r="O487" s="4"/>
      <c r="P487" s="4"/>
    </row>
    <row r="488">
      <c r="A488" s="4"/>
      <c r="B488" s="4"/>
      <c r="C488" s="4"/>
      <c r="D488" s="4"/>
      <c r="E488" s="4"/>
      <c r="F488" s="4"/>
      <c r="G488" s="4"/>
      <c r="H488" s="4"/>
      <c r="I488" s="4"/>
      <c r="J488" s="4"/>
      <c r="K488" s="4"/>
      <c r="L488" s="4"/>
      <c r="M488" s="4"/>
      <c r="N488" s="4"/>
      <c r="O488" s="4"/>
      <c r="P488" s="4"/>
    </row>
    <row r="489">
      <c r="A489" s="4"/>
      <c r="B489" s="4"/>
      <c r="C489" s="4"/>
      <c r="D489" s="4"/>
      <c r="E489" s="4"/>
      <c r="F489" s="4"/>
      <c r="G489" s="4"/>
      <c r="H489" s="4"/>
      <c r="I489" s="4"/>
      <c r="J489" s="4"/>
      <c r="K489" s="4"/>
      <c r="L489" s="4"/>
      <c r="M489" s="4"/>
      <c r="N489" s="4"/>
      <c r="O489" s="4"/>
      <c r="P489" s="4"/>
    </row>
    <row r="490">
      <c r="A490" s="4"/>
      <c r="B490" s="4"/>
      <c r="C490" s="4"/>
      <c r="D490" s="4"/>
      <c r="E490" s="4"/>
      <c r="F490" s="4"/>
      <c r="G490" s="4"/>
      <c r="H490" s="4"/>
      <c r="I490" s="4"/>
      <c r="J490" s="4"/>
      <c r="K490" s="4"/>
      <c r="L490" s="4"/>
      <c r="M490" s="4"/>
      <c r="N490" s="4"/>
      <c r="O490" s="4"/>
      <c r="P490" s="4"/>
    </row>
    <row r="491">
      <c r="A491" s="4"/>
      <c r="B491" s="4"/>
      <c r="C491" s="4"/>
      <c r="D491" s="4"/>
      <c r="E491" s="4"/>
      <c r="F491" s="4"/>
      <c r="G491" s="4"/>
      <c r="H491" s="4"/>
      <c r="I491" s="4"/>
      <c r="J491" s="4"/>
      <c r="K491" s="4"/>
      <c r="L491" s="4"/>
      <c r="M491" s="4"/>
      <c r="N491" s="4"/>
      <c r="O491" s="4"/>
      <c r="P491" s="4"/>
    </row>
    <row r="492">
      <c r="A492" s="4"/>
      <c r="B492" s="4"/>
      <c r="C492" s="4"/>
      <c r="D492" s="4"/>
      <c r="E492" s="4"/>
      <c r="F492" s="4"/>
      <c r="G492" s="4"/>
      <c r="H492" s="4"/>
      <c r="I492" s="4"/>
      <c r="J492" s="4"/>
      <c r="K492" s="4"/>
      <c r="L492" s="4"/>
      <c r="M492" s="4"/>
      <c r="N492" s="4"/>
      <c r="O492" s="4"/>
      <c r="P492" s="4"/>
    </row>
    <row r="493">
      <c r="A493" s="4"/>
      <c r="B493" s="4"/>
      <c r="C493" s="4"/>
      <c r="D493" s="4"/>
      <c r="E493" s="4"/>
      <c r="F493" s="4"/>
      <c r="G493" s="4"/>
      <c r="H493" s="4"/>
      <c r="I493" s="4"/>
      <c r="J493" s="4"/>
      <c r="K493" s="4"/>
      <c r="L493" s="4"/>
      <c r="M493" s="4"/>
      <c r="N493" s="4"/>
      <c r="O493" s="4"/>
      <c r="P493" s="4"/>
    </row>
    <row r="494">
      <c r="A494" s="4"/>
      <c r="B494" s="4"/>
      <c r="C494" s="4"/>
      <c r="D494" s="4"/>
      <c r="E494" s="4"/>
      <c r="F494" s="4"/>
      <c r="G494" s="4"/>
      <c r="H494" s="4"/>
      <c r="I494" s="4"/>
      <c r="J494" s="4"/>
      <c r="K494" s="4"/>
      <c r="L494" s="4"/>
      <c r="M494" s="4"/>
      <c r="N494" s="4"/>
      <c r="O494" s="4"/>
      <c r="P494" s="4"/>
    </row>
    <row r="495">
      <c r="A495" s="4"/>
      <c r="B495" s="4"/>
      <c r="C495" s="4"/>
      <c r="D495" s="4"/>
      <c r="E495" s="4"/>
      <c r="F495" s="4"/>
      <c r="G495" s="4"/>
      <c r="H495" s="4"/>
      <c r="I495" s="4"/>
      <c r="J495" s="4"/>
      <c r="K495" s="4"/>
      <c r="L495" s="4"/>
      <c r="M495" s="4"/>
      <c r="N495" s="4"/>
      <c r="O495" s="4"/>
      <c r="P495" s="4"/>
    </row>
    <row r="496">
      <c r="A496" s="4"/>
      <c r="B496" s="4"/>
      <c r="C496" s="4"/>
      <c r="D496" s="4"/>
      <c r="E496" s="4"/>
      <c r="F496" s="4"/>
      <c r="G496" s="4"/>
      <c r="H496" s="4"/>
      <c r="I496" s="4"/>
      <c r="J496" s="4"/>
      <c r="K496" s="4"/>
      <c r="L496" s="4"/>
      <c r="M496" s="4"/>
      <c r="N496" s="4"/>
      <c r="O496" s="4"/>
      <c r="P496" s="4"/>
    </row>
    <row r="497">
      <c r="A497" s="4"/>
      <c r="B497" s="4"/>
      <c r="C497" s="4"/>
      <c r="D497" s="4"/>
      <c r="E497" s="4"/>
      <c r="F497" s="4"/>
      <c r="G497" s="4"/>
      <c r="H497" s="4"/>
      <c r="I497" s="4"/>
      <c r="J497" s="4"/>
      <c r="K497" s="4"/>
      <c r="L497" s="4"/>
      <c r="M497" s="4"/>
      <c r="N497" s="4"/>
      <c r="O497" s="4"/>
      <c r="P497" s="4"/>
    </row>
    <row r="498">
      <c r="A498" s="4"/>
      <c r="B498" s="4"/>
      <c r="C498" s="4"/>
      <c r="D498" s="4"/>
      <c r="E498" s="4"/>
      <c r="F498" s="4"/>
      <c r="G498" s="4"/>
      <c r="H498" s="4"/>
      <c r="I498" s="4"/>
      <c r="J498" s="4"/>
      <c r="K498" s="4"/>
      <c r="L498" s="4"/>
      <c r="M498" s="4"/>
      <c r="N498" s="4"/>
      <c r="O498" s="4"/>
      <c r="P498" s="4"/>
    </row>
    <row r="499">
      <c r="A499" s="4"/>
      <c r="B499" s="4"/>
      <c r="C499" s="4"/>
      <c r="D499" s="4"/>
      <c r="E499" s="4"/>
      <c r="F499" s="4"/>
      <c r="G499" s="4"/>
      <c r="H499" s="4"/>
      <c r="I499" s="4"/>
      <c r="J499" s="4"/>
      <c r="K499" s="4"/>
      <c r="L499" s="4"/>
      <c r="M499" s="4"/>
      <c r="N499" s="4"/>
      <c r="O499" s="4"/>
      <c r="P499" s="4"/>
    </row>
    <row r="500">
      <c r="A500" s="4"/>
      <c r="B500" s="4"/>
      <c r="C500" s="4"/>
      <c r="D500" s="4"/>
      <c r="E500" s="4"/>
      <c r="F500" s="4"/>
      <c r="G500" s="4"/>
      <c r="H500" s="4"/>
      <c r="I500" s="4"/>
      <c r="J500" s="4"/>
      <c r="K500" s="4"/>
      <c r="L500" s="4"/>
      <c r="M500" s="4"/>
      <c r="N500" s="4"/>
      <c r="O500" s="4"/>
      <c r="P500" s="4"/>
    </row>
    <row r="501">
      <c r="A501" s="4"/>
      <c r="B501" s="4"/>
      <c r="C501" s="4"/>
      <c r="D501" s="4"/>
      <c r="E501" s="4"/>
      <c r="F501" s="4"/>
      <c r="G501" s="4"/>
      <c r="H501" s="4"/>
      <c r="I501" s="4"/>
      <c r="J501" s="4"/>
      <c r="K501" s="4"/>
      <c r="L501" s="4"/>
      <c r="M501" s="4"/>
      <c r="N501" s="4"/>
      <c r="O501" s="4"/>
      <c r="P501" s="4"/>
    </row>
    <row r="502">
      <c r="A502" s="4"/>
      <c r="B502" s="4"/>
      <c r="C502" s="4"/>
      <c r="D502" s="4"/>
      <c r="E502" s="4"/>
      <c r="F502" s="4"/>
      <c r="G502" s="4"/>
      <c r="H502" s="4"/>
      <c r="I502" s="4"/>
      <c r="J502" s="4"/>
      <c r="K502" s="4"/>
      <c r="L502" s="4"/>
      <c r="M502" s="4"/>
      <c r="N502" s="4"/>
      <c r="O502" s="4"/>
      <c r="P502" s="4"/>
    </row>
    <row r="503">
      <c r="A503" s="4"/>
      <c r="B503" s="4"/>
      <c r="C503" s="4"/>
      <c r="D503" s="4"/>
      <c r="E503" s="4"/>
      <c r="F503" s="4"/>
      <c r="G503" s="4"/>
      <c r="H503" s="4"/>
      <c r="I503" s="4"/>
      <c r="J503" s="4"/>
      <c r="K503" s="4"/>
      <c r="L503" s="4"/>
      <c r="M503" s="4"/>
      <c r="N503" s="4"/>
      <c r="O503" s="4"/>
      <c r="P503" s="4"/>
    </row>
    <row r="504">
      <c r="A504" s="4"/>
      <c r="B504" s="4"/>
      <c r="C504" s="4"/>
      <c r="D504" s="4"/>
      <c r="E504" s="4"/>
      <c r="F504" s="4"/>
      <c r="G504" s="4"/>
      <c r="H504" s="4"/>
      <c r="I504" s="4"/>
      <c r="J504" s="4"/>
      <c r="K504" s="4"/>
      <c r="L504" s="4"/>
      <c r="M504" s="4"/>
      <c r="N504" s="4"/>
      <c r="O504" s="4"/>
      <c r="P504" s="4"/>
    </row>
    <row r="505">
      <c r="A505" s="4"/>
      <c r="B505" s="4"/>
      <c r="C505" s="4"/>
      <c r="D505" s="4"/>
      <c r="E505" s="4"/>
      <c r="F505" s="4"/>
      <c r="G505" s="4"/>
      <c r="H505" s="4"/>
      <c r="I505" s="4"/>
      <c r="J505" s="4"/>
      <c r="K505" s="4"/>
      <c r="L505" s="4"/>
      <c r="M505" s="4"/>
      <c r="N505" s="4"/>
      <c r="O505" s="4"/>
      <c r="P505" s="4"/>
    </row>
    <row r="506">
      <c r="A506" s="4"/>
      <c r="B506" s="4"/>
      <c r="C506" s="4"/>
      <c r="D506" s="4"/>
      <c r="E506" s="4"/>
      <c r="F506" s="4"/>
      <c r="G506" s="4"/>
      <c r="H506" s="4"/>
      <c r="I506" s="4"/>
      <c r="J506" s="4"/>
      <c r="K506" s="4"/>
      <c r="L506" s="4"/>
      <c r="M506" s="4"/>
      <c r="N506" s="4"/>
      <c r="O506" s="4"/>
      <c r="P506" s="4"/>
    </row>
    <row r="507">
      <c r="A507" s="4"/>
      <c r="B507" s="4"/>
      <c r="C507" s="4"/>
      <c r="D507" s="4"/>
      <c r="E507" s="4"/>
      <c r="F507" s="4"/>
      <c r="G507" s="4"/>
      <c r="H507" s="4"/>
      <c r="I507" s="4"/>
      <c r="J507" s="4"/>
      <c r="K507" s="4"/>
      <c r="L507" s="4"/>
      <c r="M507" s="4"/>
      <c r="N507" s="4"/>
      <c r="O507" s="4"/>
      <c r="P507" s="4"/>
    </row>
    <row r="508">
      <c r="A508" s="4"/>
      <c r="B508" s="4"/>
      <c r="C508" s="4"/>
      <c r="D508" s="4"/>
      <c r="E508" s="4"/>
      <c r="F508" s="4"/>
      <c r="G508" s="4"/>
      <c r="H508" s="4"/>
      <c r="I508" s="4"/>
      <c r="J508" s="4"/>
      <c r="K508" s="4"/>
      <c r="L508" s="4"/>
      <c r="M508" s="4"/>
      <c r="N508" s="4"/>
      <c r="O508" s="4"/>
      <c r="P508" s="4"/>
    </row>
    <row r="509">
      <c r="A509" s="4"/>
      <c r="B509" s="4"/>
      <c r="C509" s="4"/>
      <c r="D509" s="4"/>
      <c r="E509" s="4"/>
      <c r="F509" s="4"/>
      <c r="G509" s="4"/>
      <c r="H509" s="4"/>
      <c r="I509" s="4"/>
      <c r="J509" s="4"/>
      <c r="K509" s="4"/>
      <c r="L509" s="4"/>
      <c r="M509" s="4"/>
      <c r="N509" s="4"/>
      <c r="O509" s="4"/>
      <c r="P509" s="4"/>
    </row>
    <row r="510">
      <c r="A510" s="4"/>
      <c r="B510" s="4"/>
      <c r="C510" s="4"/>
      <c r="D510" s="4"/>
      <c r="E510" s="4"/>
      <c r="F510" s="4"/>
      <c r="G510" s="4"/>
      <c r="H510" s="4"/>
      <c r="I510" s="4"/>
      <c r="J510" s="4"/>
      <c r="K510" s="4"/>
      <c r="L510" s="4"/>
      <c r="M510" s="4"/>
      <c r="N510" s="4"/>
      <c r="O510" s="4"/>
      <c r="P510" s="4"/>
    </row>
    <row r="511">
      <c r="A511" s="4"/>
      <c r="B511" s="4"/>
      <c r="C511" s="4"/>
      <c r="D511" s="4"/>
      <c r="E511" s="4"/>
      <c r="F511" s="4"/>
      <c r="G511" s="4"/>
      <c r="H511" s="4"/>
      <c r="I511" s="4"/>
      <c r="J511" s="4"/>
      <c r="K511" s="4"/>
      <c r="L511" s="4"/>
      <c r="M511" s="4"/>
      <c r="N511" s="4"/>
      <c r="O511" s="4"/>
      <c r="P511" s="4"/>
    </row>
    <row r="512">
      <c r="A512" s="4"/>
      <c r="B512" s="4"/>
      <c r="C512" s="4"/>
      <c r="D512" s="4"/>
      <c r="E512" s="4"/>
      <c r="F512" s="4"/>
      <c r="G512" s="4"/>
      <c r="H512" s="4"/>
      <c r="I512" s="4"/>
      <c r="J512" s="4"/>
      <c r="K512" s="4"/>
      <c r="L512" s="4"/>
      <c r="M512" s="4"/>
      <c r="N512" s="4"/>
      <c r="O512" s="4"/>
      <c r="P512" s="4"/>
    </row>
    <row r="513">
      <c r="A513" s="4"/>
      <c r="B513" s="4"/>
      <c r="C513" s="4"/>
      <c r="D513" s="4"/>
      <c r="E513" s="4"/>
      <c r="F513" s="4"/>
      <c r="G513" s="4"/>
      <c r="H513" s="4"/>
      <c r="I513" s="4"/>
      <c r="J513" s="4"/>
      <c r="K513" s="4"/>
      <c r="L513" s="4"/>
      <c r="M513" s="4"/>
      <c r="N513" s="4"/>
      <c r="O513" s="4"/>
      <c r="P513" s="4"/>
    </row>
    <row r="514">
      <c r="A514" s="4"/>
      <c r="B514" s="4"/>
      <c r="C514" s="4"/>
      <c r="D514" s="4"/>
      <c r="E514" s="4"/>
      <c r="F514" s="4"/>
      <c r="G514" s="4"/>
      <c r="H514" s="4"/>
      <c r="I514" s="4"/>
      <c r="J514" s="4"/>
      <c r="K514" s="4"/>
      <c r="L514" s="4"/>
      <c r="M514" s="4"/>
      <c r="N514" s="4"/>
      <c r="O514" s="4"/>
      <c r="P514" s="4"/>
    </row>
    <row r="515">
      <c r="A515" s="4"/>
      <c r="B515" s="4"/>
      <c r="C515" s="4"/>
      <c r="D515" s="4"/>
      <c r="E515" s="4"/>
      <c r="F515" s="4"/>
      <c r="G515" s="4"/>
      <c r="H515" s="4"/>
      <c r="I515" s="4"/>
      <c r="J515" s="4"/>
      <c r="K515" s="4"/>
      <c r="L515" s="4"/>
      <c r="M515" s="4"/>
      <c r="N515" s="4"/>
      <c r="O515" s="4"/>
      <c r="P515" s="4"/>
    </row>
    <row r="516">
      <c r="A516" s="4"/>
      <c r="B516" s="4"/>
      <c r="C516" s="4"/>
      <c r="D516" s="4"/>
      <c r="E516" s="4"/>
      <c r="F516" s="4"/>
      <c r="G516" s="4"/>
      <c r="H516" s="4"/>
      <c r="I516" s="4"/>
      <c r="J516" s="4"/>
      <c r="K516" s="4"/>
      <c r="L516" s="4"/>
      <c r="M516" s="4"/>
      <c r="N516" s="4"/>
      <c r="O516" s="4"/>
      <c r="P516" s="4"/>
    </row>
    <row r="517">
      <c r="A517" s="4"/>
      <c r="B517" s="4"/>
      <c r="C517" s="4"/>
      <c r="D517" s="4"/>
      <c r="E517" s="4"/>
      <c r="F517" s="4"/>
      <c r="G517" s="4"/>
      <c r="H517" s="4"/>
      <c r="I517" s="4"/>
      <c r="J517" s="4"/>
      <c r="K517" s="4"/>
      <c r="L517" s="4"/>
      <c r="M517" s="4"/>
      <c r="N517" s="4"/>
      <c r="O517" s="4"/>
      <c r="P517" s="4"/>
    </row>
    <row r="518">
      <c r="A518" s="4"/>
      <c r="B518" s="4"/>
      <c r="C518" s="4"/>
      <c r="D518" s="4"/>
      <c r="E518" s="4"/>
      <c r="F518" s="4"/>
      <c r="G518" s="4"/>
      <c r="H518" s="4"/>
      <c r="I518" s="4"/>
      <c r="J518" s="4"/>
      <c r="K518" s="4"/>
      <c r="L518" s="4"/>
      <c r="M518" s="4"/>
      <c r="N518" s="4"/>
      <c r="O518" s="4"/>
      <c r="P518" s="4"/>
    </row>
    <row r="519">
      <c r="A519" s="4"/>
      <c r="B519" s="4"/>
      <c r="C519" s="4"/>
      <c r="D519" s="4"/>
      <c r="E519" s="4"/>
      <c r="F519" s="4"/>
      <c r="G519" s="4"/>
      <c r="H519" s="4"/>
      <c r="I519" s="4"/>
      <c r="J519" s="4"/>
      <c r="K519" s="4"/>
      <c r="L519" s="4"/>
      <c r="M519" s="4"/>
      <c r="N519" s="4"/>
      <c r="O519" s="4"/>
      <c r="P519" s="4"/>
    </row>
    <row r="520">
      <c r="A520" s="4"/>
      <c r="B520" s="4"/>
      <c r="C520" s="4"/>
      <c r="D520" s="4"/>
      <c r="E520" s="4"/>
      <c r="F520" s="4"/>
      <c r="G520" s="4"/>
      <c r="H520" s="4"/>
      <c r="I520" s="4"/>
      <c r="J520" s="4"/>
      <c r="K520" s="4"/>
      <c r="L520" s="4"/>
      <c r="M520" s="4"/>
      <c r="N520" s="4"/>
      <c r="O520" s="4"/>
      <c r="P520" s="4"/>
    </row>
    <row r="521">
      <c r="A521" s="4"/>
      <c r="B521" s="4"/>
      <c r="C521" s="4"/>
      <c r="D521" s="4"/>
      <c r="E521" s="4"/>
      <c r="F521" s="4"/>
      <c r="G521" s="4"/>
      <c r="H521" s="4"/>
      <c r="I521" s="4"/>
      <c r="J521" s="4"/>
      <c r="K521" s="4"/>
      <c r="L521" s="4"/>
      <c r="M521" s="4"/>
      <c r="N521" s="4"/>
      <c r="O521" s="4"/>
      <c r="P521" s="4"/>
    </row>
    <row r="522">
      <c r="A522" s="4"/>
      <c r="B522" s="4"/>
      <c r="C522" s="4"/>
      <c r="D522" s="4"/>
      <c r="E522" s="4"/>
      <c r="F522" s="4"/>
      <c r="G522" s="4"/>
      <c r="H522" s="4"/>
      <c r="I522" s="4"/>
      <c r="J522" s="4"/>
      <c r="K522" s="4"/>
      <c r="L522" s="4"/>
      <c r="M522" s="4"/>
      <c r="N522" s="4"/>
      <c r="O522" s="4"/>
      <c r="P522" s="4"/>
    </row>
    <row r="523">
      <c r="A523" s="4"/>
      <c r="B523" s="4"/>
      <c r="C523" s="4"/>
      <c r="D523" s="4"/>
      <c r="E523" s="4"/>
      <c r="F523" s="4"/>
      <c r="G523" s="4"/>
      <c r="H523" s="4"/>
      <c r="I523" s="4"/>
      <c r="J523" s="4"/>
      <c r="K523" s="4"/>
      <c r="L523" s="4"/>
      <c r="M523" s="4"/>
      <c r="N523" s="4"/>
      <c r="O523" s="4"/>
      <c r="P523" s="4"/>
    </row>
    <row r="524">
      <c r="A524" s="4"/>
      <c r="B524" s="4"/>
      <c r="C524" s="4"/>
      <c r="D524" s="4"/>
      <c r="E524" s="4"/>
      <c r="F524" s="4"/>
      <c r="G524" s="4"/>
      <c r="H524" s="4"/>
      <c r="I524" s="4"/>
      <c r="J524" s="4"/>
      <c r="K524" s="4"/>
      <c r="L524" s="4"/>
      <c r="M524" s="4"/>
      <c r="N524" s="4"/>
      <c r="O524" s="4"/>
      <c r="P524" s="4"/>
    </row>
    <row r="525">
      <c r="A525" s="4"/>
      <c r="B525" s="4"/>
      <c r="C525" s="4"/>
      <c r="D525" s="4"/>
      <c r="E525" s="4"/>
      <c r="F525" s="4"/>
      <c r="G525" s="4"/>
      <c r="H525" s="4"/>
      <c r="I525" s="4"/>
      <c r="J525" s="4"/>
      <c r="K525" s="4"/>
      <c r="L525" s="4"/>
      <c r="M525" s="4"/>
      <c r="N525" s="4"/>
      <c r="O525" s="4"/>
      <c r="P525" s="4"/>
    </row>
    <row r="526">
      <c r="A526" s="4"/>
      <c r="B526" s="4"/>
      <c r="C526" s="4"/>
      <c r="D526" s="4"/>
      <c r="E526" s="4"/>
      <c r="F526" s="4"/>
      <c r="G526" s="4"/>
      <c r="H526" s="4"/>
      <c r="I526" s="4"/>
      <c r="J526" s="4"/>
      <c r="K526" s="4"/>
      <c r="L526" s="4"/>
      <c r="M526" s="4"/>
      <c r="N526" s="4"/>
      <c r="O526" s="4"/>
      <c r="P526" s="4"/>
    </row>
    <row r="527">
      <c r="A527" s="4"/>
      <c r="B527" s="4"/>
      <c r="C527" s="4"/>
      <c r="D527" s="4"/>
      <c r="E527" s="4"/>
      <c r="F527" s="4"/>
      <c r="G527" s="4"/>
      <c r="H527" s="4"/>
      <c r="I527" s="4"/>
      <c r="J527" s="4"/>
      <c r="K527" s="4"/>
      <c r="L527" s="4"/>
      <c r="M527" s="4"/>
      <c r="N527" s="4"/>
      <c r="O527" s="4"/>
      <c r="P527" s="4"/>
    </row>
    <row r="528">
      <c r="A528" s="4"/>
      <c r="B528" s="4"/>
      <c r="C528" s="4"/>
      <c r="D528" s="4"/>
      <c r="E528" s="4"/>
      <c r="F528" s="4"/>
      <c r="G528" s="4"/>
      <c r="H528" s="4"/>
      <c r="I528" s="4"/>
      <c r="J528" s="4"/>
      <c r="K528" s="4"/>
      <c r="L528" s="4"/>
      <c r="M528" s="4"/>
      <c r="N528" s="4"/>
      <c r="O528" s="4"/>
      <c r="P528" s="4"/>
    </row>
    <row r="529">
      <c r="A529" s="4"/>
      <c r="B529" s="4"/>
      <c r="C529" s="4"/>
      <c r="D529" s="4"/>
      <c r="E529" s="4"/>
      <c r="F529" s="4"/>
      <c r="G529" s="4"/>
      <c r="H529" s="4"/>
      <c r="I529" s="4"/>
      <c r="J529" s="4"/>
      <c r="K529" s="4"/>
      <c r="L529" s="4"/>
      <c r="M529" s="4"/>
      <c r="N529" s="4"/>
      <c r="O529" s="4"/>
      <c r="P529" s="4"/>
    </row>
    <row r="530">
      <c r="A530" s="4"/>
      <c r="B530" s="4"/>
      <c r="C530" s="4"/>
      <c r="D530" s="4"/>
      <c r="E530" s="4"/>
      <c r="F530" s="4"/>
      <c r="G530" s="4"/>
      <c r="H530" s="4"/>
      <c r="I530" s="4"/>
      <c r="J530" s="4"/>
      <c r="K530" s="4"/>
      <c r="L530" s="4"/>
      <c r="M530" s="4"/>
      <c r="N530" s="4"/>
      <c r="O530" s="4"/>
      <c r="P530" s="4"/>
    </row>
    <row r="531">
      <c r="A531" s="4"/>
      <c r="B531" s="4"/>
      <c r="C531" s="4"/>
      <c r="D531" s="4"/>
      <c r="E531" s="4"/>
      <c r="F531" s="4"/>
      <c r="G531" s="4"/>
      <c r="H531" s="4"/>
      <c r="I531" s="4"/>
      <c r="J531" s="4"/>
      <c r="K531" s="4"/>
      <c r="L531" s="4"/>
      <c r="M531" s="4"/>
      <c r="N531" s="4"/>
      <c r="O531" s="4"/>
      <c r="P531" s="4"/>
    </row>
    <row r="532">
      <c r="A532" s="4"/>
      <c r="B532" s="4"/>
      <c r="C532" s="4"/>
      <c r="D532" s="4"/>
      <c r="E532" s="4"/>
      <c r="F532" s="4"/>
      <c r="G532" s="4"/>
      <c r="H532" s="4"/>
      <c r="I532" s="4"/>
      <c r="J532" s="4"/>
      <c r="K532" s="4"/>
      <c r="L532" s="4"/>
      <c r="M532" s="4"/>
      <c r="N532" s="4"/>
      <c r="O532" s="4"/>
      <c r="P532" s="4"/>
    </row>
    <row r="533">
      <c r="A533" s="4"/>
      <c r="B533" s="4"/>
      <c r="C533" s="4"/>
      <c r="D533" s="4"/>
      <c r="E533" s="4"/>
      <c r="F533" s="4"/>
      <c r="G533" s="4"/>
      <c r="H533" s="4"/>
      <c r="I533" s="4"/>
      <c r="J533" s="4"/>
      <c r="K533" s="4"/>
      <c r="L533" s="4"/>
      <c r="M533" s="4"/>
      <c r="N533" s="4"/>
      <c r="O533" s="4"/>
      <c r="P533" s="4"/>
    </row>
    <row r="534">
      <c r="A534" s="4"/>
      <c r="B534" s="4"/>
      <c r="C534" s="4"/>
      <c r="D534" s="4"/>
      <c r="E534" s="4"/>
      <c r="F534" s="4"/>
      <c r="G534" s="4"/>
      <c r="H534" s="4"/>
      <c r="I534" s="4"/>
      <c r="J534" s="4"/>
      <c r="K534" s="4"/>
      <c r="L534" s="4"/>
      <c r="M534" s="4"/>
      <c r="N534" s="4"/>
      <c r="O534" s="4"/>
      <c r="P534" s="4"/>
    </row>
    <row r="535">
      <c r="A535" s="4"/>
      <c r="B535" s="4"/>
      <c r="C535" s="4"/>
      <c r="D535" s="4"/>
      <c r="E535" s="4"/>
      <c r="F535" s="4"/>
      <c r="G535" s="4"/>
      <c r="H535" s="4"/>
      <c r="I535" s="4"/>
      <c r="J535" s="4"/>
      <c r="K535" s="4"/>
      <c r="L535" s="4"/>
      <c r="M535" s="4"/>
      <c r="N535" s="4"/>
      <c r="O535" s="4"/>
      <c r="P535" s="4"/>
    </row>
    <row r="536">
      <c r="A536" s="4"/>
      <c r="B536" s="4"/>
      <c r="C536" s="4"/>
      <c r="D536" s="4"/>
      <c r="E536" s="4"/>
      <c r="F536" s="4"/>
      <c r="G536" s="4"/>
      <c r="H536" s="4"/>
      <c r="I536" s="4"/>
      <c r="J536" s="4"/>
      <c r="K536" s="4"/>
      <c r="L536" s="4"/>
      <c r="M536" s="4"/>
      <c r="N536" s="4"/>
      <c r="O536" s="4"/>
      <c r="P536" s="4"/>
    </row>
    <row r="537">
      <c r="A537" s="4"/>
      <c r="B537" s="4"/>
      <c r="C537" s="4"/>
      <c r="D537" s="4"/>
      <c r="E537" s="4"/>
      <c r="F537" s="4"/>
      <c r="G537" s="4"/>
      <c r="H537" s="4"/>
      <c r="I537" s="4"/>
      <c r="J537" s="4"/>
      <c r="K537" s="4"/>
      <c r="L537" s="4"/>
      <c r="M537" s="4"/>
      <c r="N537" s="4"/>
      <c r="O537" s="4"/>
      <c r="P537" s="4"/>
    </row>
    <row r="538">
      <c r="A538" s="4"/>
      <c r="B538" s="4"/>
      <c r="C538" s="4"/>
      <c r="D538" s="4"/>
      <c r="E538" s="4"/>
      <c r="F538" s="4"/>
      <c r="G538" s="4"/>
      <c r="H538" s="4"/>
      <c r="I538" s="4"/>
      <c r="J538" s="4"/>
      <c r="K538" s="4"/>
      <c r="L538" s="4"/>
      <c r="M538" s="4"/>
      <c r="N538" s="4"/>
      <c r="O538" s="4"/>
      <c r="P538" s="4"/>
    </row>
    <row r="539">
      <c r="A539" s="4"/>
      <c r="B539" s="4"/>
      <c r="C539" s="4"/>
      <c r="D539" s="4"/>
      <c r="E539" s="4"/>
      <c r="F539" s="4"/>
      <c r="G539" s="4"/>
      <c r="H539" s="4"/>
      <c r="I539" s="4"/>
      <c r="J539" s="4"/>
      <c r="K539" s="4"/>
      <c r="L539" s="4"/>
      <c r="M539" s="4"/>
      <c r="N539" s="4"/>
      <c r="O539" s="4"/>
      <c r="P539" s="4"/>
    </row>
    <row r="540">
      <c r="A540" s="4"/>
      <c r="B540" s="4"/>
      <c r="C540" s="4"/>
      <c r="D540" s="4"/>
      <c r="E540" s="4"/>
      <c r="F540" s="4"/>
      <c r="G540" s="4"/>
      <c r="H540" s="4"/>
      <c r="I540" s="4"/>
      <c r="J540" s="4"/>
      <c r="K540" s="4"/>
      <c r="L540" s="4"/>
      <c r="M540" s="4"/>
      <c r="N540" s="4"/>
      <c r="O540" s="4"/>
      <c r="P540" s="4"/>
    </row>
    <row r="541">
      <c r="A541" s="4"/>
      <c r="B541" s="4"/>
      <c r="C541" s="4"/>
      <c r="D541" s="4"/>
      <c r="E541" s="4"/>
      <c r="F541" s="4"/>
      <c r="G541" s="4"/>
      <c r="H541" s="4"/>
      <c r="I541" s="4"/>
      <c r="J541" s="4"/>
      <c r="K541" s="4"/>
      <c r="L541" s="4"/>
      <c r="M541" s="4"/>
      <c r="N541" s="4"/>
      <c r="O541" s="4"/>
      <c r="P541" s="4"/>
    </row>
    <row r="542">
      <c r="A542" s="4"/>
      <c r="B542" s="4"/>
      <c r="C542" s="4"/>
      <c r="D542" s="4"/>
      <c r="E542" s="4"/>
      <c r="F542" s="4"/>
      <c r="G542" s="4"/>
      <c r="H542" s="4"/>
      <c r="I542" s="4"/>
      <c r="J542" s="4"/>
      <c r="K542" s="4"/>
      <c r="L542" s="4"/>
      <c r="M542" s="4"/>
      <c r="N542" s="4"/>
      <c r="O542" s="4"/>
      <c r="P542" s="4"/>
    </row>
    <row r="543">
      <c r="A543" s="4"/>
      <c r="B543" s="4"/>
      <c r="C543" s="4"/>
      <c r="D543" s="4"/>
      <c r="E543" s="4"/>
      <c r="F543" s="4"/>
      <c r="G543" s="4"/>
      <c r="H543" s="4"/>
      <c r="I543" s="4"/>
      <c r="J543" s="4"/>
      <c r="K543" s="4"/>
      <c r="L543" s="4"/>
      <c r="M543" s="4"/>
      <c r="N543" s="4"/>
      <c r="O543" s="4"/>
      <c r="P543" s="4"/>
    </row>
    <row r="544">
      <c r="A544" s="4"/>
      <c r="B544" s="4"/>
      <c r="C544" s="4"/>
      <c r="D544" s="4"/>
      <c r="E544" s="4"/>
      <c r="F544" s="4"/>
      <c r="G544" s="4"/>
      <c r="H544" s="4"/>
      <c r="I544" s="4"/>
      <c r="J544" s="4"/>
      <c r="K544" s="4"/>
      <c r="L544" s="4"/>
      <c r="M544" s="4"/>
      <c r="N544" s="4"/>
      <c r="O544" s="4"/>
      <c r="P544" s="4"/>
    </row>
    <row r="545">
      <c r="A545" s="4"/>
      <c r="B545" s="4"/>
      <c r="C545" s="4"/>
      <c r="D545" s="4"/>
      <c r="E545" s="4"/>
      <c r="F545" s="4"/>
      <c r="G545" s="4"/>
      <c r="H545" s="4"/>
      <c r="I545" s="4"/>
      <c r="J545" s="4"/>
      <c r="K545" s="4"/>
      <c r="L545" s="4"/>
      <c r="M545" s="4"/>
      <c r="N545" s="4"/>
      <c r="O545" s="4"/>
      <c r="P545" s="4"/>
    </row>
    <row r="546">
      <c r="A546" s="4"/>
      <c r="B546" s="4"/>
      <c r="C546" s="4"/>
      <c r="D546" s="4"/>
      <c r="E546" s="4"/>
      <c r="F546" s="4"/>
      <c r="G546" s="4"/>
      <c r="H546" s="4"/>
      <c r="I546" s="4"/>
      <c r="J546" s="4"/>
      <c r="K546" s="4"/>
      <c r="L546" s="4"/>
      <c r="M546" s="4"/>
      <c r="N546" s="4"/>
      <c r="O546" s="4"/>
      <c r="P546" s="4"/>
    </row>
    <row r="547">
      <c r="A547" s="4"/>
      <c r="B547" s="4"/>
      <c r="C547" s="4"/>
      <c r="D547" s="4"/>
      <c r="E547" s="4"/>
      <c r="F547" s="4"/>
      <c r="G547" s="4"/>
      <c r="H547" s="4"/>
      <c r="I547" s="4"/>
      <c r="J547" s="4"/>
      <c r="K547" s="4"/>
      <c r="L547" s="4"/>
      <c r="M547" s="4"/>
      <c r="N547" s="4"/>
      <c r="O547" s="4"/>
      <c r="P547" s="4"/>
    </row>
    <row r="548">
      <c r="A548" s="4"/>
      <c r="B548" s="4"/>
      <c r="C548" s="4"/>
      <c r="D548" s="4"/>
      <c r="E548" s="4"/>
      <c r="F548" s="4"/>
      <c r="G548" s="4"/>
      <c r="H548" s="4"/>
      <c r="I548" s="4"/>
      <c r="J548" s="4"/>
      <c r="K548" s="4"/>
      <c r="L548" s="4"/>
      <c r="M548" s="4"/>
      <c r="N548" s="4"/>
      <c r="O548" s="4"/>
      <c r="P548" s="4"/>
    </row>
    <row r="549">
      <c r="A549" s="4"/>
      <c r="B549" s="4"/>
      <c r="C549" s="4"/>
      <c r="D549" s="4"/>
      <c r="E549" s="4"/>
      <c r="F549" s="4"/>
      <c r="G549" s="4"/>
      <c r="H549" s="4"/>
      <c r="I549" s="4"/>
      <c r="J549" s="4"/>
      <c r="K549" s="4"/>
      <c r="L549" s="4"/>
      <c r="M549" s="4"/>
      <c r="N549" s="4"/>
      <c r="O549" s="4"/>
      <c r="P549" s="4"/>
    </row>
    <row r="550">
      <c r="A550" s="4"/>
      <c r="B550" s="4"/>
      <c r="C550" s="4"/>
      <c r="D550" s="4"/>
      <c r="E550" s="4"/>
      <c r="F550" s="4"/>
      <c r="G550" s="4"/>
      <c r="H550" s="4"/>
      <c r="I550" s="4"/>
      <c r="J550" s="4"/>
      <c r="K550" s="4"/>
      <c r="L550" s="4"/>
      <c r="M550" s="4"/>
      <c r="N550" s="4"/>
      <c r="O550" s="4"/>
      <c r="P550" s="4"/>
    </row>
    <row r="551">
      <c r="A551" s="4"/>
      <c r="B551" s="4"/>
      <c r="C551" s="4"/>
      <c r="D551" s="4"/>
      <c r="E551" s="4"/>
      <c r="F551" s="4"/>
      <c r="G551" s="4"/>
      <c r="H551" s="4"/>
      <c r="I551" s="4"/>
      <c r="J551" s="4"/>
      <c r="K551" s="4"/>
      <c r="L551" s="4"/>
      <c r="M551" s="4"/>
      <c r="N551" s="4"/>
      <c r="O551" s="4"/>
      <c r="P551" s="4"/>
    </row>
    <row r="552">
      <c r="A552" s="4"/>
      <c r="B552" s="4"/>
      <c r="C552" s="4"/>
      <c r="D552" s="4"/>
      <c r="E552" s="4"/>
      <c r="F552" s="4"/>
      <c r="G552" s="4"/>
      <c r="H552" s="4"/>
      <c r="I552" s="4"/>
      <c r="J552" s="4"/>
      <c r="K552" s="4"/>
      <c r="L552" s="4"/>
      <c r="M552" s="4"/>
      <c r="N552" s="4"/>
      <c r="O552" s="4"/>
      <c r="P552" s="4"/>
    </row>
    <row r="553">
      <c r="A553" s="4"/>
      <c r="B553" s="4"/>
      <c r="C553" s="4"/>
      <c r="D553" s="4"/>
      <c r="E553" s="4"/>
      <c r="F553" s="4"/>
      <c r="G553" s="4"/>
      <c r="H553" s="4"/>
      <c r="I553" s="4"/>
      <c r="J553" s="4"/>
      <c r="K553" s="4"/>
      <c r="L553" s="4"/>
      <c r="M553" s="4"/>
      <c r="N553" s="4"/>
      <c r="O553" s="4"/>
      <c r="P553" s="4"/>
    </row>
    <row r="554">
      <c r="A554" s="4"/>
      <c r="B554" s="4"/>
      <c r="C554" s="4"/>
      <c r="D554" s="4"/>
      <c r="E554" s="4"/>
      <c r="F554" s="4"/>
      <c r="G554" s="4"/>
      <c r="H554" s="4"/>
      <c r="I554" s="4"/>
      <c r="J554" s="4"/>
      <c r="K554" s="4"/>
      <c r="L554" s="4"/>
      <c r="M554" s="4"/>
      <c r="N554" s="4"/>
      <c r="O554" s="4"/>
      <c r="P554" s="4"/>
    </row>
    <row r="555">
      <c r="A555" s="4"/>
      <c r="B555" s="4"/>
      <c r="C555" s="4"/>
      <c r="D555" s="4"/>
      <c r="E555" s="4"/>
      <c r="F555" s="4"/>
      <c r="G555" s="4"/>
      <c r="H555" s="4"/>
      <c r="I555" s="4"/>
      <c r="J555" s="4"/>
      <c r="K555" s="4"/>
      <c r="L555" s="4"/>
      <c r="M555" s="4"/>
      <c r="N555" s="4"/>
      <c r="O555" s="4"/>
      <c r="P555" s="4"/>
    </row>
    <row r="556">
      <c r="A556" s="4"/>
      <c r="B556" s="4"/>
      <c r="C556" s="4"/>
      <c r="D556" s="4"/>
      <c r="E556" s="4"/>
      <c r="F556" s="4"/>
      <c r="G556" s="4"/>
      <c r="H556" s="4"/>
      <c r="I556" s="4"/>
      <c r="J556" s="4"/>
      <c r="K556" s="4"/>
      <c r="L556" s="4"/>
      <c r="M556" s="4"/>
      <c r="N556" s="4"/>
      <c r="O556" s="4"/>
      <c r="P556" s="4"/>
    </row>
    <row r="557">
      <c r="A557" s="4"/>
      <c r="B557" s="4"/>
      <c r="C557" s="4"/>
      <c r="D557" s="4"/>
      <c r="E557" s="4"/>
      <c r="F557" s="4"/>
      <c r="G557" s="4"/>
      <c r="H557" s="4"/>
      <c r="I557" s="4"/>
      <c r="J557" s="4"/>
      <c r="K557" s="4"/>
      <c r="L557" s="4"/>
      <c r="M557" s="4"/>
      <c r="N557" s="4"/>
      <c r="O557" s="4"/>
      <c r="P557" s="4"/>
    </row>
    <row r="558">
      <c r="A558" s="4"/>
      <c r="B558" s="4"/>
      <c r="C558" s="4"/>
      <c r="D558" s="4"/>
      <c r="E558" s="4"/>
      <c r="F558" s="4"/>
      <c r="G558" s="4"/>
      <c r="H558" s="4"/>
      <c r="I558" s="4"/>
      <c r="J558" s="4"/>
      <c r="K558" s="4"/>
      <c r="L558" s="4"/>
      <c r="M558" s="4"/>
      <c r="N558" s="4"/>
      <c r="O558" s="4"/>
      <c r="P558" s="4"/>
    </row>
    <row r="559">
      <c r="A559" s="4"/>
      <c r="B559" s="4"/>
      <c r="C559" s="4"/>
      <c r="D559" s="4"/>
      <c r="E559" s="4"/>
      <c r="F559" s="4"/>
      <c r="G559" s="4"/>
      <c r="H559" s="4"/>
      <c r="I559" s="4"/>
      <c r="J559" s="4"/>
      <c r="K559" s="4"/>
      <c r="L559" s="4"/>
      <c r="M559" s="4"/>
      <c r="N559" s="4"/>
      <c r="O559" s="4"/>
      <c r="P559" s="4"/>
    </row>
    <row r="560">
      <c r="A560" s="4"/>
      <c r="B560" s="4"/>
      <c r="C560" s="4"/>
      <c r="D560" s="4"/>
      <c r="E560" s="4"/>
      <c r="F560" s="4"/>
      <c r="G560" s="4"/>
      <c r="H560" s="4"/>
      <c r="I560" s="4"/>
      <c r="J560" s="4"/>
      <c r="K560" s="4"/>
      <c r="L560" s="4"/>
      <c r="M560" s="4"/>
      <c r="N560" s="4"/>
      <c r="O560" s="4"/>
      <c r="P560" s="4"/>
    </row>
    <row r="561">
      <c r="A561" s="4"/>
      <c r="B561" s="4"/>
      <c r="C561" s="4"/>
      <c r="D561" s="4"/>
      <c r="E561" s="4"/>
      <c r="F561" s="4"/>
      <c r="G561" s="4"/>
      <c r="H561" s="4"/>
      <c r="I561" s="4"/>
      <c r="J561" s="4"/>
      <c r="K561" s="4"/>
      <c r="L561" s="4"/>
      <c r="M561" s="4"/>
      <c r="N561" s="4"/>
      <c r="O561" s="4"/>
      <c r="P561" s="4"/>
    </row>
    <row r="562">
      <c r="A562" s="4"/>
      <c r="B562" s="4"/>
      <c r="C562" s="4"/>
      <c r="D562" s="4"/>
      <c r="E562" s="4"/>
      <c r="F562" s="4"/>
      <c r="G562" s="4"/>
      <c r="H562" s="4"/>
      <c r="I562" s="4"/>
      <c r="J562" s="4"/>
      <c r="K562" s="4"/>
      <c r="L562" s="4"/>
      <c r="M562" s="4"/>
      <c r="N562" s="4"/>
      <c r="O562" s="4"/>
      <c r="P562" s="4"/>
    </row>
    <row r="563">
      <c r="A563" s="4"/>
      <c r="B563" s="4"/>
      <c r="C563" s="4"/>
      <c r="D563" s="4"/>
      <c r="E563" s="4"/>
      <c r="F563" s="4"/>
      <c r="G563" s="4"/>
      <c r="H563" s="4"/>
      <c r="I563" s="4"/>
      <c r="J563" s="4"/>
      <c r="K563" s="4"/>
      <c r="L563" s="4"/>
      <c r="M563" s="4"/>
      <c r="N563" s="4"/>
      <c r="O563" s="4"/>
      <c r="P563" s="4"/>
    </row>
    <row r="564">
      <c r="A564" s="4"/>
      <c r="B564" s="4"/>
      <c r="C564" s="4"/>
      <c r="D564" s="4"/>
      <c r="E564" s="4"/>
      <c r="F564" s="4"/>
      <c r="G564" s="4"/>
      <c r="H564" s="4"/>
      <c r="I564" s="4"/>
      <c r="J564" s="4"/>
      <c r="K564" s="4"/>
      <c r="L564" s="4"/>
      <c r="M564" s="4"/>
      <c r="N564" s="4"/>
      <c r="O564" s="4"/>
      <c r="P564" s="4"/>
    </row>
    <row r="565">
      <c r="A565" s="4"/>
      <c r="B565" s="4"/>
      <c r="C565" s="4"/>
      <c r="D565" s="4"/>
      <c r="E565" s="4"/>
      <c r="F565" s="4"/>
      <c r="G565" s="4"/>
      <c r="H565" s="4"/>
      <c r="I565" s="4"/>
      <c r="J565" s="4"/>
      <c r="K565" s="4"/>
      <c r="L565" s="4"/>
      <c r="M565" s="4"/>
      <c r="N565" s="4"/>
      <c r="O565" s="4"/>
      <c r="P565" s="4"/>
    </row>
    <row r="566">
      <c r="A566" s="4"/>
      <c r="B566" s="4"/>
      <c r="C566" s="4"/>
      <c r="D566" s="4"/>
      <c r="E566" s="4"/>
      <c r="F566" s="4"/>
      <c r="G566" s="4"/>
      <c r="H566" s="4"/>
      <c r="I566" s="4"/>
      <c r="J566" s="4"/>
      <c r="K566" s="4"/>
      <c r="L566" s="4"/>
      <c r="M566" s="4"/>
      <c r="N566" s="4"/>
      <c r="O566" s="4"/>
      <c r="P566" s="4"/>
    </row>
    <row r="567">
      <c r="A567" s="4"/>
      <c r="B567" s="4"/>
      <c r="C567" s="4"/>
      <c r="D567" s="4"/>
      <c r="E567" s="4"/>
      <c r="F567" s="4"/>
      <c r="G567" s="4"/>
      <c r="H567" s="4"/>
      <c r="I567" s="4"/>
      <c r="J567" s="4"/>
      <c r="K567" s="4"/>
      <c r="L567" s="4"/>
      <c r="M567" s="4"/>
      <c r="N567" s="4"/>
      <c r="O567" s="4"/>
      <c r="P567" s="4"/>
    </row>
    <row r="568">
      <c r="A568" s="4"/>
      <c r="B568" s="4"/>
      <c r="C568" s="4"/>
      <c r="D568" s="4"/>
      <c r="E568" s="4"/>
      <c r="F568" s="4"/>
      <c r="G568" s="4"/>
      <c r="H568" s="4"/>
      <c r="I568" s="4"/>
      <c r="J568" s="4"/>
      <c r="K568" s="4"/>
      <c r="L568" s="4"/>
      <c r="M568" s="4"/>
      <c r="N568" s="4"/>
      <c r="O568" s="4"/>
      <c r="P568" s="4"/>
    </row>
    <row r="569">
      <c r="A569" s="4"/>
      <c r="B569" s="4"/>
      <c r="C569" s="4"/>
      <c r="D569" s="4"/>
      <c r="E569" s="4"/>
      <c r="F569" s="4"/>
      <c r="G569" s="4"/>
      <c r="H569" s="4"/>
      <c r="I569" s="4"/>
      <c r="J569" s="4"/>
      <c r="K569" s="4"/>
      <c r="L569" s="4"/>
      <c r="M569" s="4"/>
      <c r="N569" s="4"/>
      <c r="O569" s="4"/>
      <c r="P569" s="4"/>
    </row>
    <row r="570">
      <c r="A570" s="4"/>
      <c r="B570" s="4"/>
      <c r="C570" s="4"/>
      <c r="D570" s="4"/>
      <c r="E570" s="4"/>
      <c r="F570" s="4"/>
      <c r="G570" s="4"/>
      <c r="H570" s="4"/>
      <c r="I570" s="4"/>
      <c r="J570" s="4"/>
      <c r="K570" s="4"/>
      <c r="L570" s="4"/>
      <c r="M570" s="4"/>
      <c r="N570" s="4"/>
      <c r="O570" s="4"/>
      <c r="P570" s="4"/>
    </row>
    <row r="571">
      <c r="A571" s="4"/>
      <c r="B571" s="4"/>
      <c r="C571" s="4"/>
      <c r="D571" s="4"/>
      <c r="E571" s="4"/>
      <c r="F571" s="4"/>
      <c r="G571" s="4"/>
      <c r="H571" s="4"/>
      <c r="I571" s="4"/>
      <c r="J571" s="4"/>
      <c r="K571" s="4"/>
      <c r="L571" s="4"/>
      <c r="M571" s="4"/>
      <c r="N571" s="4"/>
      <c r="O571" s="4"/>
      <c r="P571" s="4"/>
    </row>
    <row r="572">
      <c r="A572" s="4"/>
      <c r="B572" s="4"/>
      <c r="C572" s="4"/>
      <c r="D572" s="4"/>
      <c r="E572" s="4"/>
      <c r="F572" s="4"/>
      <c r="G572" s="4"/>
      <c r="H572" s="4"/>
      <c r="I572" s="4"/>
      <c r="J572" s="4"/>
      <c r="K572" s="4"/>
      <c r="L572" s="4"/>
      <c r="M572" s="4"/>
      <c r="N572" s="4"/>
      <c r="O572" s="4"/>
      <c r="P572" s="4"/>
    </row>
    <row r="573">
      <c r="A573" s="4"/>
      <c r="B573" s="4"/>
      <c r="C573" s="4"/>
      <c r="D573" s="4"/>
      <c r="E573" s="4"/>
      <c r="F573" s="4"/>
      <c r="G573" s="4"/>
      <c r="H573" s="4"/>
      <c r="I573" s="4"/>
      <c r="J573" s="4"/>
      <c r="K573" s="4"/>
      <c r="L573" s="4"/>
      <c r="M573" s="4"/>
      <c r="N573" s="4"/>
      <c r="O573" s="4"/>
      <c r="P573" s="4"/>
    </row>
    <row r="574">
      <c r="A574" s="4"/>
      <c r="B574" s="4"/>
      <c r="C574" s="4"/>
      <c r="D574" s="4"/>
      <c r="E574" s="4"/>
      <c r="F574" s="4"/>
      <c r="G574" s="4"/>
      <c r="H574" s="4"/>
      <c r="I574" s="4"/>
      <c r="J574" s="4"/>
      <c r="K574" s="4"/>
      <c r="L574" s="4"/>
      <c r="M574" s="4"/>
      <c r="N574" s="4"/>
      <c r="O574" s="4"/>
      <c r="P574" s="4"/>
    </row>
    <row r="575">
      <c r="A575" s="4"/>
      <c r="B575" s="4"/>
      <c r="C575" s="4"/>
      <c r="D575" s="4"/>
      <c r="E575" s="4"/>
      <c r="F575" s="4"/>
      <c r="G575" s="4"/>
      <c r="H575" s="4"/>
      <c r="I575" s="4"/>
      <c r="J575" s="4"/>
      <c r="K575" s="4"/>
      <c r="L575" s="4"/>
      <c r="M575" s="4"/>
      <c r="N575" s="4"/>
      <c r="O575" s="4"/>
      <c r="P575" s="4"/>
    </row>
    <row r="576">
      <c r="A576" s="4"/>
      <c r="B576" s="4"/>
      <c r="C576" s="4"/>
      <c r="D576" s="4"/>
      <c r="E576" s="4"/>
      <c r="F576" s="4"/>
      <c r="G576" s="4"/>
      <c r="H576" s="4"/>
      <c r="I576" s="4"/>
      <c r="J576" s="4"/>
      <c r="K576" s="4"/>
      <c r="L576" s="4"/>
      <c r="M576" s="4"/>
      <c r="N576" s="4"/>
      <c r="O576" s="4"/>
      <c r="P576" s="4"/>
    </row>
    <row r="577">
      <c r="A577" s="4"/>
      <c r="B577" s="4"/>
      <c r="C577" s="4"/>
      <c r="D577" s="4"/>
      <c r="E577" s="4"/>
      <c r="F577" s="4"/>
      <c r="G577" s="4"/>
      <c r="H577" s="4"/>
      <c r="I577" s="4"/>
      <c r="J577" s="4"/>
      <c r="K577" s="4"/>
      <c r="L577" s="4"/>
      <c r="M577" s="4"/>
      <c r="N577" s="4"/>
      <c r="O577" s="4"/>
      <c r="P577" s="4"/>
    </row>
    <row r="578">
      <c r="A578" s="4"/>
      <c r="B578" s="4"/>
      <c r="C578" s="4"/>
      <c r="D578" s="4"/>
      <c r="E578" s="4"/>
      <c r="F578" s="4"/>
      <c r="G578" s="4"/>
      <c r="H578" s="4"/>
      <c r="I578" s="4"/>
      <c r="J578" s="4"/>
      <c r="K578" s="4"/>
      <c r="L578" s="4"/>
      <c r="M578" s="4"/>
      <c r="N578" s="4"/>
      <c r="O578" s="4"/>
      <c r="P578" s="4"/>
    </row>
    <row r="579">
      <c r="A579" s="4"/>
      <c r="B579" s="4"/>
      <c r="C579" s="4"/>
      <c r="D579" s="4"/>
      <c r="E579" s="4"/>
      <c r="F579" s="4"/>
      <c r="G579" s="4"/>
      <c r="H579" s="4"/>
      <c r="I579" s="4"/>
      <c r="J579" s="4"/>
      <c r="K579" s="4"/>
      <c r="L579" s="4"/>
      <c r="M579" s="4"/>
      <c r="N579" s="4"/>
      <c r="O579" s="4"/>
      <c r="P579" s="4"/>
    </row>
    <row r="580">
      <c r="A580" s="4"/>
      <c r="B580" s="4"/>
      <c r="C580" s="4"/>
      <c r="D580" s="4"/>
      <c r="E580" s="4"/>
      <c r="F580" s="4"/>
      <c r="G580" s="4"/>
      <c r="H580" s="4"/>
      <c r="I580" s="4"/>
      <c r="J580" s="4"/>
      <c r="K580" s="4"/>
      <c r="L580" s="4"/>
      <c r="M580" s="4"/>
      <c r="N580" s="4"/>
      <c r="O580" s="4"/>
      <c r="P580" s="4"/>
    </row>
    <row r="581">
      <c r="A581" s="4"/>
      <c r="B581" s="4"/>
      <c r="C581" s="4"/>
      <c r="D581" s="4"/>
      <c r="E581" s="4"/>
      <c r="F581" s="4"/>
      <c r="G581" s="4"/>
      <c r="H581" s="4"/>
      <c r="I581" s="4"/>
      <c r="J581" s="4"/>
      <c r="K581" s="4"/>
      <c r="L581" s="4"/>
      <c r="M581" s="4"/>
      <c r="N581" s="4"/>
      <c r="O581" s="4"/>
      <c r="P581" s="4"/>
    </row>
    <row r="582">
      <c r="A582" s="4"/>
      <c r="B582" s="4"/>
      <c r="C582" s="4"/>
      <c r="D582" s="4"/>
      <c r="E582" s="4"/>
      <c r="F582" s="4"/>
      <c r="G582" s="4"/>
      <c r="H582" s="4"/>
      <c r="I582" s="4"/>
      <c r="J582" s="4"/>
      <c r="K582" s="4"/>
      <c r="L582" s="4"/>
      <c r="M582" s="4"/>
      <c r="N582" s="4"/>
      <c r="O582" s="4"/>
      <c r="P582" s="4"/>
    </row>
    <row r="583">
      <c r="A583" s="4"/>
      <c r="B583" s="4"/>
      <c r="C583" s="4"/>
      <c r="D583" s="4"/>
      <c r="E583" s="4"/>
      <c r="F583" s="4"/>
      <c r="G583" s="4"/>
      <c r="H583" s="4"/>
      <c r="I583" s="4"/>
      <c r="J583" s="4"/>
      <c r="K583" s="4"/>
      <c r="L583" s="4"/>
      <c r="M583" s="4"/>
      <c r="N583" s="4"/>
      <c r="O583" s="4"/>
      <c r="P583" s="4"/>
    </row>
    <row r="584">
      <c r="A584" s="4"/>
      <c r="B584" s="4"/>
      <c r="C584" s="4"/>
      <c r="D584" s="4"/>
      <c r="E584" s="4"/>
      <c r="F584" s="4"/>
      <c r="G584" s="4"/>
      <c r="H584" s="4"/>
      <c r="I584" s="4"/>
      <c r="J584" s="4"/>
      <c r="K584" s="4"/>
      <c r="L584" s="4"/>
      <c r="M584" s="4"/>
      <c r="N584" s="4"/>
      <c r="O584" s="4"/>
      <c r="P584" s="4"/>
    </row>
    <row r="585">
      <c r="A585" s="4"/>
      <c r="B585" s="4"/>
      <c r="C585" s="4"/>
      <c r="D585" s="4"/>
      <c r="E585" s="4"/>
      <c r="F585" s="4"/>
      <c r="G585" s="4"/>
      <c r="H585" s="4"/>
      <c r="I585" s="4"/>
      <c r="J585" s="4"/>
      <c r="K585" s="4"/>
      <c r="L585" s="4"/>
      <c r="M585" s="4"/>
      <c r="N585" s="4"/>
      <c r="O585" s="4"/>
      <c r="P585" s="4"/>
    </row>
    <row r="586">
      <c r="A586" s="4"/>
      <c r="B586" s="4"/>
      <c r="C586" s="4"/>
      <c r="D586" s="4"/>
      <c r="E586" s="4"/>
      <c r="F586" s="4"/>
      <c r="G586" s="4"/>
      <c r="H586" s="4"/>
      <c r="I586" s="4"/>
      <c r="J586" s="4"/>
      <c r="K586" s="4"/>
      <c r="L586" s="4"/>
      <c r="M586" s="4"/>
      <c r="N586" s="4"/>
      <c r="O586" s="4"/>
      <c r="P586" s="4"/>
    </row>
    <row r="587">
      <c r="A587" s="4"/>
      <c r="B587" s="4"/>
      <c r="C587" s="4"/>
      <c r="D587" s="4"/>
      <c r="E587" s="4"/>
      <c r="F587" s="4"/>
      <c r="G587" s="4"/>
      <c r="H587" s="4"/>
      <c r="I587" s="4"/>
      <c r="J587" s="4"/>
      <c r="K587" s="4"/>
      <c r="L587" s="4"/>
      <c r="M587" s="4"/>
      <c r="N587" s="4"/>
      <c r="O587" s="4"/>
      <c r="P587" s="4"/>
    </row>
    <row r="588">
      <c r="A588" s="4"/>
      <c r="B588" s="4"/>
      <c r="C588" s="4"/>
      <c r="D588" s="4"/>
      <c r="E588" s="4"/>
      <c r="F588" s="4"/>
      <c r="G588" s="4"/>
      <c r="H588" s="4"/>
      <c r="I588" s="4"/>
      <c r="J588" s="4"/>
      <c r="K588" s="4"/>
      <c r="L588" s="4"/>
      <c r="M588" s="4"/>
      <c r="N588" s="4"/>
      <c r="O588" s="4"/>
      <c r="P588" s="4"/>
    </row>
    <row r="589">
      <c r="A589" s="4"/>
      <c r="B589" s="4"/>
      <c r="C589" s="4"/>
      <c r="D589" s="4"/>
      <c r="E589" s="4"/>
      <c r="F589" s="4"/>
      <c r="G589" s="4"/>
      <c r="H589" s="4"/>
      <c r="I589" s="4"/>
      <c r="J589" s="4"/>
      <c r="K589" s="4"/>
      <c r="L589" s="4"/>
      <c r="M589" s="4"/>
      <c r="N589" s="4"/>
      <c r="O589" s="4"/>
      <c r="P589" s="4"/>
    </row>
    <row r="590">
      <c r="A590" s="4"/>
      <c r="B590" s="4"/>
      <c r="C590" s="4"/>
      <c r="D590" s="4"/>
      <c r="E590" s="4"/>
      <c r="F590" s="4"/>
      <c r="G590" s="4"/>
      <c r="H590" s="4"/>
      <c r="I590" s="4"/>
      <c r="J590" s="4"/>
      <c r="K590" s="4"/>
      <c r="L590" s="4"/>
      <c r="M590" s="4"/>
      <c r="N590" s="4"/>
      <c r="O590" s="4"/>
      <c r="P590" s="4"/>
    </row>
    <row r="591">
      <c r="A591" s="4"/>
      <c r="B591" s="4"/>
      <c r="C591" s="4"/>
      <c r="D591" s="4"/>
      <c r="E591" s="4"/>
      <c r="F591" s="4"/>
      <c r="G591" s="4"/>
      <c r="H591" s="4"/>
      <c r="I591" s="4"/>
      <c r="J591" s="4"/>
      <c r="K591" s="4"/>
      <c r="L591" s="4"/>
      <c r="M591" s="4"/>
      <c r="N591" s="4"/>
      <c r="O591" s="4"/>
      <c r="P591" s="4"/>
    </row>
    <row r="592">
      <c r="A592" s="4"/>
      <c r="B592" s="4"/>
      <c r="C592" s="4"/>
      <c r="D592" s="4"/>
      <c r="E592" s="4"/>
      <c r="F592" s="4"/>
      <c r="G592" s="4"/>
      <c r="H592" s="4"/>
      <c r="I592" s="4"/>
      <c r="J592" s="4"/>
      <c r="K592" s="4"/>
      <c r="L592" s="4"/>
      <c r="M592" s="4"/>
      <c r="N592" s="4"/>
      <c r="O592" s="4"/>
      <c r="P592" s="4"/>
    </row>
    <row r="593">
      <c r="A593" s="4"/>
      <c r="B593" s="4"/>
      <c r="C593" s="4"/>
      <c r="D593" s="4"/>
      <c r="E593" s="4"/>
      <c r="F593" s="4"/>
      <c r="G593" s="4"/>
      <c r="H593" s="4"/>
      <c r="I593" s="4"/>
      <c r="J593" s="4"/>
      <c r="K593" s="4"/>
      <c r="L593" s="4"/>
      <c r="M593" s="4"/>
      <c r="N593" s="4"/>
      <c r="O593" s="4"/>
      <c r="P593" s="4"/>
    </row>
    <row r="594">
      <c r="A594" s="4"/>
      <c r="B594" s="4"/>
      <c r="C594" s="4"/>
      <c r="D594" s="4"/>
      <c r="E594" s="4"/>
      <c r="F594" s="4"/>
      <c r="G594" s="4"/>
      <c r="H594" s="4"/>
      <c r="I594" s="4"/>
      <c r="J594" s="4"/>
      <c r="K594" s="4"/>
      <c r="L594" s="4"/>
      <c r="M594" s="4"/>
      <c r="N594" s="4"/>
      <c r="O594" s="4"/>
      <c r="P594" s="4"/>
    </row>
    <row r="595">
      <c r="A595" s="4"/>
      <c r="B595" s="4"/>
      <c r="C595" s="4"/>
      <c r="D595" s="4"/>
      <c r="E595" s="4"/>
      <c r="F595" s="4"/>
      <c r="G595" s="4"/>
      <c r="H595" s="4"/>
      <c r="I595" s="4"/>
      <c r="J595" s="4"/>
      <c r="K595" s="4"/>
      <c r="L595" s="4"/>
      <c r="M595" s="4"/>
      <c r="N595" s="4"/>
      <c r="O595" s="4"/>
      <c r="P595" s="4"/>
    </row>
    <row r="596">
      <c r="A596" s="4"/>
      <c r="B596" s="4"/>
      <c r="C596" s="4"/>
      <c r="D596" s="4"/>
      <c r="E596" s="4"/>
      <c r="F596" s="4"/>
      <c r="G596" s="4"/>
      <c r="H596" s="4"/>
      <c r="I596" s="4"/>
      <c r="J596" s="4"/>
      <c r="K596" s="4"/>
      <c r="L596" s="4"/>
      <c r="M596" s="4"/>
      <c r="N596" s="4"/>
      <c r="O596" s="4"/>
      <c r="P596" s="4"/>
    </row>
    <row r="597">
      <c r="A597" s="4"/>
      <c r="B597" s="4"/>
      <c r="C597" s="4"/>
      <c r="D597" s="4"/>
      <c r="E597" s="4"/>
      <c r="F597" s="4"/>
      <c r="G597" s="4"/>
      <c r="H597" s="4"/>
      <c r="I597" s="4"/>
      <c r="J597" s="4"/>
      <c r="K597" s="4"/>
      <c r="L597" s="4"/>
      <c r="M597" s="4"/>
      <c r="N597" s="4"/>
      <c r="O597" s="4"/>
      <c r="P597" s="4"/>
    </row>
    <row r="598">
      <c r="A598" s="4"/>
      <c r="B598" s="4"/>
      <c r="C598" s="4"/>
      <c r="D598" s="4"/>
      <c r="E598" s="4"/>
      <c r="F598" s="4"/>
      <c r="G598" s="4"/>
      <c r="H598" s="4"/>
      <c r="I598" s="4"/>
      <c r="J598" s="4"/>
      <c r="K598" s="4"/>
      <c r="L598" s="4"/>
      <c r="M598" s="4"/>
      <c r="N598" s="4"/>
      <c r="O598" s="4"/>
      <c r="P598" s="4"/>
    </row>
    <row r="599">
      <c r="A599" s="4"/>
      <c r="B599" s="4"/>
      <c r="C599" s="4"/>
      <c r="D599" s="4"/>
      <c r="E599" s="4"/>
      <c r="F599" s="4"/>
      <c r="G599" s="4"/>
      <c r="H599" s="4"/>
      <c r="I599" s="4"/>
      <c r="J599" s="4"/>
      <c r="K599" s="4"/>
      <c r="L599" s="4"/>
      <c r="M599" s="4"/>
      <c r="N599" s="4"/>
      <c r="O599" s="4"/>
      <c r="P599" s="4"/>
    </row>
    <row r="600">
      <c r="A600" s="4"/>
      <c r="B600" s="4"/>
      <c r="C600" s="4"/>
      <c r="D600" s="4"/>
      <c r="E600" s="4"/>
      <c r="F600" s="4"/>
      <c r="G600" s="4"/>
      <c r="H600" s="4"/>
      <c r="I600" s="4"/>
      <c r="J600" s="4"/>
      <c r="K600" s="4"/>
      <c r="L600" s="4"/>
      <c r="M600" s="4"/>
      <c r="N600" s="4"/>
      <c r="O600" s="4"/>
      <c r="P600" s="4"/>
    </row>
    <row r="601">
      <c r="A601" s="4"/>
      <c r="B601" s="4"/>
      <c r="C601" s="4"/>
      <c r="D601" s="4"/>
      <c r="E601" s="4"/>
      <c r="F601" s="4"/>
      <c r="G601" s="4"/>
      <c r="H601" s="4"/>
      <c r="I601" s="4"/>
      <c r="J601" s="4"/>
      <c r="K601" s="4"/>
      <c r="L601" s="4"/>
      <c r="M601" s="4"/>
      <c r="N601" s="4"/>
      <c r="O601" s="4"/>
      <c r="P601" s="4"/>
    </row>
    <row r="602">
      <c r="A602" s="4"/>
      <c r="B602" s="4"/>
      <c r="C602" s="4"/>
      <c r="D602" s="4"/>
      <c r="E602" s="4"/>
      <c r="F602" s="4"/>
      <c r="G602" s="4"/>
      <c r="H602" s="4"/>
      <c r="I602" s="4"/>
      <c r="J602" s="4"/>
      <c r="K602" s="4"/>
      <c r="L602" s="4"/>
      <c r="M602" s="4"/>
      <c r="N602" s="4"/>
      <c r="O602" s="4"/>
      <c r="P602" s="4"/>
    </row>
    <row r="603">
      <c r="A603" s="4"/>
      <c r="B603" s="4"/>
      <c r="C603" s="4"/>
      <c r="D603" s="4"/>
      <c r="E603" s="4"/>
      <c r="F603" s="4"/>
      <c r="G603" s="4"/>
      <c r="H603" s="4"/>
      <c r="I603" s="4"/>
      <c r="J603" s="4"/>
      <c r="K603" s="4"/>
      <c r="L603" s="4"/>
      <c r="M603" s="4"/>
      <c r="N603" s="4"/>
      <c r="O603" s="4"/>
      <c r="P603" s="4"/>
    </row>
    <row r="604">
      <c r="A604" s="4"/>
      <c r="B604" s="4"/>
      <c r="C604" s="4"/>
      <c r="D604" s="4"/>
      <c r="E604" s="4"/>
      <c r="F604" s="4"/>
      <c r="G604" s="4"/>
      <c r="H604" s="4"/>
      <c r="I604" s="4"/>
      <c r="J604" s="4"/>
      <c r="K604" s="4"/>
      <c r="L604" s="4"/>
      <c r="M604" s="4"/>
      <c r="N604" s="4"/>
      <c r="O604" s="4"/>
      <c r="P604" s="4"/>
    </row>
    <row r="605">
      <c r="A605" s="4"/>
      <c r="B605" s="4"/>
      <c r="C605" s="4"/>
      <c r="D605" s="4"/>
      <c r="E605" s="4"/>
      <c r="F605" s="4"/>
      <c r="G605" s="4"/>
      <c r="H605" s="4"/>
      <c r="I605" s="4"/>
      <c r="J605" s="4"/>
      <c r="K605" s="4"/>
      <c r="L605" s="4"/>
      <c r="M605" s="4"/>
      <c r="N605" s="4"/>
      <c r="O605" s="4"/>
      <c r="P605" s="4"/>
    </row>
    <row r="606">
      <c r="A606" s="4"/>
      <c r="B606" s="4"/>
      <c r="C606" s="4"/>
      <c r="D606" s="4"/>
      <c r="E606" s="4"/>
      <c r="F606" s="4"/>
      <c r="G606" s="4"/>
      <c r="H606" s="4"/>
      <c r="I606" s="4"/>
      <c r="J606" s="4"/>
      <c r="K606" s="4"/>
      <c r="L606" s="4"/>
      <c r="M606" s="4"/>
      <c r="N606" s="4"/>
      <c r="O606" s="4"/>
      <c r="P606" s="4"/>
    </row>
    <row r="607">
      <c r="A607" s="4"/>
      <c r="B607" s="4"/>
      <c r="C607" s="4"/>
      <c r="D607" s="4"/>
      <c r="E607" s="4"/>
      <c r="F607" s="4"/>
      <c r="G607" s="4"/>
      <c r="H607" s="4"/>
      <c r="I607" s="4"/>
      <c r="J607" s="4"/>
      <c r="K607" s="4"/>
      <c r="L607" s="4"/>
      <c r="M607" s="4"/>
      <c r="N607" s="4"/>
      <c r="O607" s="4"/>
      <c r="P607" s="4"/>
    </row>
    <row r="608">
      <c r="A608" s="4"/>
      <c r="B608" s="4"/>
      <c r="C608" s="4"/>
      <c r="D608" s="4"/>
      <c r="E608" s="4"/>
      <c r="F608" s="4"/>
      <c r="G608" s="4"/>
      <c r="H608" s="4"/>
      <c r="I608" s="4"/>
      <c r="J608" s="4"/>
      <c r="K608" s="4"/>
      <c r="L608" s="4"/>
      <c r="M608" s="4"/>
      <c r="N608" s="4"/>
      <c r="O608" s="4"/>
      <c r="P608" s="4"/>
    </row>
    <row r="609">
      <c r="A609" s="4"/>
      <c r="B609" s="4"/>
      <c r="C609" s="4"/>
      <c r="D609" s="4"/>
      <c r="E609" s="4"/>
      <c r="F609" s="4"/>
      <c r="G609" s="4"/>
      <c r="H609" s="4"/>
      <c r="I609" s="4"/>
      <c r="J609" s="4"/>
      <c r="K609" s="4"/>
      <c r="L609" s="4"/>
      <c r="M609" s="4"/>
      <c r="N609" s="4"/>
      <c r="O609" s="4"/>
      <c r="P609" s="4"/>
    </row>
    <row r="610">
      <c r="A610" s="4"/>
      <c r="B610" s="4"/>
      <c r="C610" s="4"/>
      <c r="D610" s="4"/>
      <c r="E610" s="4"/>
      <c r="F610" s="4"/>
      <c r="G610" s="4"/>
      <c r="H610" s="4"/>
      <c r="I610" s="4"/>
      <c r="J610" s="4"/>
      <c r="K610" s="4"/>
      <c r="L610" s="4"/>
      <c r="M610" s="4"/>
      <c r="N610" s="4"/>
      <c r="O610" s="4"/>
      <c r="P610" s="4"/>
    </row>
    <row r="611">
      <c r="A611" s="4"/>
      <c r="B611" s="4"/>
      <c r="C611" s="4"/>
      <c r="D611" s="4"/>
      <c r="E611" s="4"/>
      <c r="F611" s="4"/>
      <c r="G611" s="4"/>
      <c r="H611" s="4"/>
      <c r="I611" s="4"/>
      <c r="J611" s="4"/>
      <c r="K611" s="4"/>
      <c r="L611" s="4"/>
      <c r="M611" s="4"/>
      <c r="N611" s="4"/>
      <c r="O611" s="4"/>
      <c r="P611" s="4"/>
    </row>
    <row r="612">
      <c r="A612" s="4"/>
      <c r="B612" s="4"/>
      <c r="C612" s="4"/>
      <c r="D612" s="4"/>
      <c r="E612" s="4"/>
      <c r="F612" s="4"/>
      <c r="G612" s="4"/>
      <c r="H612" s="4"/>
      <c r="I612" s="4"/>
      <c r="J612" s="4"/>
      <c r="K612" s="4"/>
      <c r="L612" s="4"/>
      <c r="M612" s="4"/>
      <c r="N612" s="4"/>
      <c r="O612" s="4"/>
      <c r="P612" s="4"/>
    </row>
    <row r="613">
      <c r="A613" s="4"/>
      <c r="B613" s="4"/>
      <c r="C613" s="4"/>
      <c r="D613" s="4"/>
      <c r="E613" s="4"/>
      <c r="F613" s="4"/>
      <c r="G613" s="4"/>
      <c r="H613" s="4"/>
      <c r="I613" s="4"/>
      <c r="J613" s="4"/>
      <c r="K613" s="4"/>
      <c r="L613" s="4"/>
      <c r="M613" s="4"/>
      <c r="N613" s="4"/>
      <c r="O613" s="4"/>
      <c r="P613" s="4"/>
    </row>
    <row r="614">
      <c r="A614" s="4"/>
      <c r="B614" s="4"/>
      <c r="C614" s="4"/>
      <c r="D614" s="4"/>
      <c r="E614" s="4"/>
      <c r="F614" s="4"/>
      <c r="G614" s="4"/>
      <c r="H614" s="4"/>
      <c r="I614" s="4"/>
      <c r="J614" s="4"/>
      <c r="K614" s="4"/>
      <c r="L614" s="4"/>
      <c r="M614" s="4"/>
      <c r="N614" s="4"/>
      <c r="O614" s="4"/>
      <c r="P614" s="4"/>
    </row>
    <row r="615">
      <c r="A615" s="4"/>
      <c r="B615" s="4"/>
      <c r="C615" s="4"/>
      <c r="D615" s="4"/>
      <c r="E615" s="4"/>
      <c r="F615" s="4"/>
      <c r="G615" s="4"/>
      <c r="H615" s="4"/>
      <c r="I615" s="4"/>
      <c r="J615" s="4"/>
      <c r="K615" s="4"/>
      <c r="L615" s="4"/>
      <c r="M615" s="4"/>
      <c r="N615" s="4"/>
      <c r="O615" s="4"/>
      <c r="P615" s="4"/>
    </row>
    <row r="616">
      <c r="A616" s="4"/>
      <c r="B616" s="4"/>
      <c r="C616" s="4"/>
      <c r="D616" s="4"/>
      <c r="E616" s="4"/>
      <c r="F616" s="4"/>
      <c r="G616" s="4"/>
      <c r="H616" s="4"/>
      <c r="I616" s="4"/>
      <c r="J616" s="4"/>
      <c r="K616" s="4"/>
      <c r="L616" s="4"/>
      <c r="M616" s="4"/>
      <c r="N616" s="4"/>
      <c r="O616" s="4"/>
      <c r="P616" s="4"/>
    </row>
    <row r="617">
      <c r="A617" s="4"/>
      <c r="B617" s="4"/>
      <c r="C617" s="4"/>
      <c r="D617" s="4"/>
      <c r="E617" s="4"/>
      <c r="F617" s="4"/>
      <c r="G617" s="4"/>
      <c r="H617" s="4"/>
      <c r="I617" s="4"/>
      <c r="J617" s="4"/>
      <c r="K617" s="4"/>
      <c r="L617" s="4"/>
      <c r="M617" s="4"/>
      <c r="N617" s="4"/>
      <c r="O617" s="4"/>
      <c r="P617" s="4"/>
    </row>
    <row r="618">
      <c r="A618" s="4"/>
      <c r="B618" s="4"/>
      <c r="C618" s="4"/>
      <c r="D618" s="4"/>
      <c r="E618" s="4"/>
      <c r="F618" s="4"/>
      <c r="G618" s="4"/>
      <c r="H618" s="4"/>
      <c r="I618" s="4"/>
      <c r="J618" s="4"/>
      <c r="K618" s="4"/>
      <c r="L618" s="4"/>
      <c r="M618" s="4"/>
      <c r="N618" s="4"/>
      <c r="O618" s="4"/>
      <c r="P618" s="4"/>
    </row>
    <row r="619">
      <c r="A619" s="4"/>
      <c r="B619" s="4"/>
      <c r="C619" s="4"/>
      <c r="D619" s="4"/>
      <c r="E619" s="4"/>
      <c r="F619" s="4"/>
      <c r="G619" s="4"/>
      <c r="H619" s="4"/>
      <c r="I619" s="4"/>
      <c r="J619" s="4"/>
      <c r="K619" s="4"/>
      <c r="L619" s="4"/>
      <c r="M619" s="4"/>
      <c r="N619" s="4"/>
      <c r="O619" s="4"/>
      <c r="P619" s="4"/>
    </row>
    <row r="620">
      <c r="A620" s="4"/>
      <c r="B620" s="4"/>
      <c r="C620" s="4"/>
      <c r="D620" s="4"/>
      <c r="E620" s="4"/>
      <c r="F620" s="4"/>
      <c r="G620" s="4"/>
      <c r="H620" s="4"/>
      <c r="I620" s="4"/>
      <c r="J620" s="4"/>
      <c r="K620" s="4"/>
      <c r="L620" s="4"/>
      <c r="M620" s="4"/>
      <c r="N620" s="4"/>
      <c r="O620" s="4"/>
      <c r="P620" s="4"/>
    </row>
    <row r="621">
      <c r="A621" s="4"/>
      <c r="B621" s="4"/>
      <c r="C621" s="4"/>
      <c r="D621" s="4"/>
      <c r="E621" s="4"/>
      <c r="F621" s="4"/>
      <c r="G621" s="4"/>
      <c r="H621" s="4"/>
      <c r="I621" s="4"/>
      <c r="J621" s="4"/>
      <c r="K621" s="4"/>
      <c r="L621" s="4"/>
      <c r="M621" s="4"/>
      <c r="N621" s="4"/>
      <c r="O621" s="4"/>
      <c r="P621" s="4"/>
    </row>
    <row r="622">
      <c r="A622" s="4"/>
      <c r="B622" s="4"/>
      <c r="C622" s="4"/>
      <c r="D622" s="4"/>
      <c r="E622" s="4"/>
      <c r="F622" s="4"/>
      <c r="G622" s="4"/>
      <c r="H622" s="4"/>
      <c r="I622" s="4"/>
      <c r="J622" s="4"/>
      <c r="K622" s="4"/>
      <c r="L622" s="4"/>
      <c r="M622" s="4"/>
      <c r="N622" s="4"/>
      <c r="O622" s="4"/>
      <c r="P622" s="4"/>
    </row>
    <row r="623">
      <c r="A623" s="4"/>
      <c r="B623" s="4"/>
      <c r="C623" s="4"/>
      <c r="D623" s="4"/>
      <c r="E623" s="4"/>
      <c r="F623" s="4"/>
      <c r="G623" s="4"/>
      <c r="H623" s="4"/>
      <c r="I623" s="4"/>
      <c r="J623" s="4"/>
      <c r="K623" s="4"/>
      <c r="L623" s="4"/>
      <c r="M623" s="4"/>
      <c r="N623" s="4"/>
      <c r="O623" s="4"/>
      <c r="P623" s="4"/>
    </row>
    <row r="624">
      <c r="A624" s="4"/>
      <c r="B624" s="4"/>
      <c r="C624" s="4"/>
      <c r="D624" s="4"/>
      <c r="E624" s="4"/>
      <c r="F624" s="4"/>
      <c r="G624" s="4"/>
      <c r="H624" s="4"/>
      <c r="I624" s="4"/>
      <c r="J624" s="4"/>
      <c r="K624" s="4"/>
      <c r="L624" s="4"/>
      <c r="M624" s="4"/>
      <c r="N624" s="4"/>
      <c r="O624" s="4"/>
      <c r="P624" s="4"/>
    </row>
    <row r="625">
      <c r="A625" s="4"/>
      <c r="B625" s="4"/>
      <c r="C625" s="4"/>
      <c r="D625" s="4"/>
      <c r="E625" s="4"/>
      <c r="F625" s="4"/>
      <c r="G625" s="4"/>
      <c r="H625" s="4"/>
      <c r="I625" s="4"/>
      <c r="J625" s="4"/>
      <c r="K625" s="4"/>
      <c r="L625" s="4"/>
      <c r="M625" s="4"/>
      <c r="N625" s="4"/>
      <c r="O625" s="4"/>
      <c r="P625" s="4"/>
    </row>
    <row r="626">
      <c r="A626" s="4"/>
      <c r="B626" s="4"/>
      <c r="C626" s="4"/>
      <c r="D626" s="4"/>
      <c r="E626" s="4"/>
      <c r="F626" s="4"/>
      <c r="G626" s="4"/>
      <c r="H626" s="4"/>
      <c r="I626" s="4"/>
      <c r="J626" s="4"/>
      <c r="K626" s="4"/>
      <c r="L626" s="4"/>
      <c r="M626" s="4"/>
      <c r="N626" s="4"/>
      <c r="O626" s="4"/>
      <c r="P626" s="4"/>
    </row>
    <row r="627">
      <c r="A627" s="4"/>
      <c r="B627" s="4"/>
      <c r="C627" s="4"/>
      <c r="D627" s="4"/>
      <c r="E627" s="4"/>
      <c r="F627" s="4"/>
      <c r="G627" s="4"/>
      <c r="H627" s="4"/>
      <c r="I627" s="4"/>
      <c r="J627" s="4"/>
      <c r="K627" s="4"/>
      <c r="L627" s="4"/>
      <c r="M627" s="4"/>
      <c r="N627" s="4"/>
      <c r="O627" s="4"/>
      <c r="P627" s="4"/>
    </row>
    <row r="628">
      <c r="A628" s="4"/>
      <c r="B628" s="4"/>
      <c r="C628" s="4"/>
      <c r="D628" s="4"/>
      <c r="E628" s="4"/>
      <c r="F628" s="4"/>
      <c r="G628" s="4"/>
      <c r="H628" s="4"/>
      <c r="I628" s="4"/>
      <c r="J628" s="4"/>
      <c r="K628" s="4"/>
      <c r="L628" s="4"/>
      <c r="M628" s="4"/>
      <c r="N628" s="4"/>
      <c r="O628" s="4"/>
      <c r="P628" s="4"/>
    </row>
    <row r="629">
      <c r="A629" s="4"/>
      <c r="B629" s="4"/>
      <c r="C629" s="4"/>
      <c r="D629" s="4"/>
      <c r="E629" s="4"/>
      <c r="F629" s="4"/>
      <c r="G629" s="4"/>
      <c r="H629" s="4"/>
      <c r="I629" s="4"/>
      <c r="J629" s="4"/>
      <c r="K629" s="4"/>
      <c r="L629" s="4"/>
      <c r="M629" s="4"/>
      <c r="N629" s="4"/>
      <c r="O629" s="4"/>
      <c r="P629" s="4"/>
    </row>
    <row r="630">
      <c r="A630" s="4"/>
      <c r="B630" s="4"/>
      <c r="C630" s="4"/>
      <c r="D630" s="4"/>
      <c r="E630" s="4"/>
      <c r="F630" s="4"/>
      <c r="G630" s="4"/>
      <c r="H630" s="4"/>
      <c r="I630" s="4"/>
      <c r="J630" s="4"/>
      <c r="K630" s="4"/>
      <c r="L630" s="4"/>
      <c r="M630" s="4"/>
      <c r="N630" s="4"/>
      <c r="O630" s="4"/>
      <c r="P630" s="4"/>
    </row>
    <row r="631">
      <c r="A631" s="4"/>
      <c r="B631" s="4"/>
      <c r="C631" s="4"/>
      <c r="D631" s="4"/>
      <c r="E631" s="4"/>
      <c r="F631" s="4"/>
      <c r="G631" s="4"/>
      <c r="H631" s="4"/>
      <c r="I631" s="4"/>
      <c r="J631" s="4"/>
      <c r="K631" s="4"/>
      <c r="L631" s="4"/>
      <c r="M631" s="4"/>
      <c r="N631" s="4"/>
      <c r="O631" s="4"/>
      <c r="P631" s="4"/>
    </row>
    <row r="632">
      <c r="A632" s="4"/>
      <c r="B632" s="4"/>
      <c r="C632" s="4"/>
      <c r="D632" s="4"/>
      <c r="E632" s="4"/>
      <c r="F632" s="4"/>
      <c r="G632" s="4"/>
      <c r="H632" s="4"/>
      <c r="I632" s="4"/>
      <c r="J632" s="4"/>
      <c r="K632" s="4"/>
      <c r="L632" s="4"/>
      <c r="M632" s="4"/>
      <c r="N632" s="4"/>
      <c r="O632" s="4"/>
      <c r="P632" s="4"/>
    </row>
    <row r="633">
      <c r="A633" s="4"/>
      <c r="B633" s="4"/>
      <c r="C633" s="4"/>
      <c r="D633" s="4"/>
      <c r="E633" s="4"/>
      <c r="F633" s="4"/>
      <c r="G633" s="4"/>
      <c r="H633" s="4"/>
      <c r="I633" s="4"/>
      <c r="J633" s="4"/>
      <c r="K633" s="4"/>
      <c r="L633" s="4"/>
      <c r="M633" s="4"/>
      <c r="N633" s="4"/>
      <c r="O633" s="4"/>
      <c r="P633" s="4"/>
    </row>
    <row r="634">
      <c r="A634" s="4"/>
      <c r="B634" s="4"/>
      <c r="C634" s="4"/>
      <c r="D634" s="4"/>
      <c r="E634" s="4"/>
      <c r="F634" s="4"/>
      <c r="G634" s="4"/>
      <c r="H634" s="4"/>
      <c r="I634" s="4"/>
      <c r="J634" s="4"/>
      <c r="K634" s="4"/>
      <c r="L634" s="4"/>
      <c r="M634" s="4"/>
      <c r="N634" s="4"/>
      <c r="O634" s="4"/>
      <c r="P634" s="4"/>
    </row>
    <row r="635">
      <c r="A635" s="4"/>
      <c r="B635" s="4"/>
      <c r="C635" s="4"/>
      <c r="D635" s="4"/>
      <c r="E635" s="4"/>
      <c r="F635" s="4"/>
      <c r="G635" s="4"/>
      <c r="H635" s="4"/>
      <c r="I635" s="4"/>
      <c r="J635" s="4"/>
      <c r="K635" s="4"/>
      <c r="L635" s="4"/>
      <c r="M635" s="4"/>
      <c r="N635" s="4"/>
      <c r="O635" s="4"/>
      <c r="P635" s="4"/>
    </row>
    <row r="636">
      <c r="A636" s="4"/>
      <c r="B636" s="4"/>
      <c r="C636" s="4"/>
      <c r="D636" s="4"/>
      <c r="E636" s="4"/>
      <c r="F636" s="4"/>
      <c r="G636" s="4"/>
      <c r="H636" s="4"/>
      <c r="I636" s="4"/>
      <c r="J636" s="4"/>
      <c r="K636" s="4"/>
      <c r="L636" s="4"/>
      <c r="M636" s="4"/>
      <c r="N636" s="4"/>
      <c r="O636" s="4"/>
      <c r="P636" s="4"/>
    </row>
    <row r="637">
      <c r="A637" s="4"/>
      <c r="B637" s="4"/>
      <c r="C637" s="4"/>
      <c r="D637" s="4"/>
      <c r="E637" s="4"/>
      <c r="F637" s="4"/>
      <c r="G637" s="4"/>
      <c r="H637" s="4"/>
      <c r="I637" s="4"/>
      <c r="J637" s="4"/>
      <c r="K637" s="4"/>
      <c r="L637" s="4"/>
      <c r="M637" s="4"/>
      <c r="N637" s="4"/>
      <c r="O637" s="4"/>
      <c r="P637" s="4"/>
    </row>
    <row r="638">
      <c r="A638" s="4"/>
      <c r="B638" s="4"/>
      <c r="C638" s="4"/>
      <c r="D638" s="4"/>
      <c r="E638" s="4"/>
      <c r="F638" s="4"/>
      <c r="G638" s="4"/>
      <c r="H638" s="4"/>
      <c r="I638" s="4"/>
      <c r="J638" s="4"/>
      <c r="K638" s="4"/>
      <c r="L638" s="4"/>
      <c r="M638" s="4"/>
      <c r="N638" s="4"/>
      <c r="O638" s="4"/>
      <c r="P638" s="4"/>
    </row>
    <row r="639">
      <c r="A639" s="4"/>
      <c r="B639" s="4"/>
      <c r="C639" s="4"/>
      <c r="D639" s="4"/>
      <c r="E639" s="4"/>
      <c r="F639" s="4"/>
      <c r="G639" s="4"/>
      <c r="H639" s="4"/>
      <c r="I639" s="4"/>
      <c r="J639" s="4"/>
      <c r="K639" s="4"/>
      <c r="L639" s="4"/>
      <c r="M639" s="4"/>
      <c r="N639" s="4"/>
      <c r="O639" s="4"/>
      <c r="P639" s="4"/>
    </row>
    <row r="640">
      <c r="A640" s="4"/>
      <c r="B640" s="4"/>
      <c r="C640" s="4"/>
      <c r="D640" s="4"/>
      <c r="E640" s="4"/>
      <c r="F640" s="4"/>
      <c r="G640" s="4"/>
      <c r="H640" s="4"/>
      <c r="I640" s="4"/>
      <c r="J640" s="4"/>
      <c r="K640" s="4"/>
      <c r="L640" s="4"/>
      <c r="M640" s="4"/>
      <c r="N640" s="4"/>
      <c r="O640" s="4"/>
      <c r="P640" s="4"/>
    </row>
    <row r="641">
      <c r="A641" s="4"/>
      <c r="B641" s="4"/>
      <c r="C641" s="4"/>
      <c r="D641" s="4"/>
      <c r="E641" s="4"/>
      <c r="F641" s="4"/>
      <c r="G641" s="4"/>
      <c r="H641" s="4"/>
      <c r="I641" s="4"/>
      <c r="J641" s="4"/>
      <c r="K641" s="4"/>
      <c r="L641" s="4"/>
      <c r="M641" s="4"/>
      <c r="N641" s="4"/>
      <c r="O641" s="4"/>
      <c r="P641" s="4"/>
    </row>
    <row r="642">
      <c r="A642" s="4"/>
      <c r="B642" s="4"/>
      <c r="C642" s="4"/>
      <c r="D642" s="4"/>
      <c r="E642" s="4"/>
      <c r="F642" s="4"/>
      <c r="G642" s="4"/>
      <c r="H642" s="4"/>
      <c r="I642" s="4"/>
      <c r="J642" s="4"/>
      <c r="K642" s="4"/>
      <c r="L642" s="4"/>
      <c r="M642" s="4"/>
      <c r="N642" s="4"/>
      <c r="O642" s="4"/>
      <c r="P642" s="4"/>
    </row>
    <row r="643">
      <c r="A643" s="4"/>
      <c r="B643" s="4"/>
      <c r="C643" s="4"/>
      <c r="D643" s="4"/>
      <c r="E643" s="4"/>
      <c r="F643" s="4"/>
      <c r="G643" s="4"/>
      <c r="H643" s="4"/>
      <c r="I643" s="4"/>
      <c r="J643" s="4"/>
      <c r="K643" s="4"/>
      <c r="L643" s="4"/>
      <c r="M643" s="4"/>
      <c r="N643" s="4"/>
      <c r="O643" s="4"/>
      <c r="P643" s="4"/>
    </row>
    <row r="644">
      <c r="A644" s="4"/>
      <c r="B644" s="4"/>
      <c r="C644" s="4"/>
      <c r="D644" s="4"/>
      <c r="E644" s="4"/>
      <c r="F644" s="4"/>
      <c r="G644" s="4"/>
      <c r="H644" s="4"/>
      <c r="I644" s="4"/>
      <c r="J644" s="4"/>
      <c r="K644" s="4"/>
      <c r="L644" s="4"/>
      <c r="M644" s="4"/>
      <c r="N644" s="4"/>
      <c r="O644" s="4"/>
      <c r="P644" s="4"/>
    </row>
    <row r="645">
      <c r="A645" s="4"/>
      <c r="B645" s="4"/>
      <c r="C645" s="4"/>
      <c r="D645" s="4"/>
      <c r="E645" s="4"/>
      <c r="F645" s="4"/>
      <c r="G645" s="4"/>
      <c r="H645" s="4"/>
      <c r="I645" s="4"/>
      <c r="J645" s="4"/>
      <c r="K645" s="4"/>
      <c r="L645" s="4"/>
      <c r="M645" s="4"/>
      <c r="N645" s="4"/>
      <c r="O645" s="4"/>
      <c r="P645" s="4"/>
    </row>
    <row r="646">
      <c r="A646" s="4"/>
      <c r="B646" s="4"/>
      <c r="C646" s="4"/>
      <c r="D646" s="4"/>
      <c r="E646" s="4"/>
      <c r="F646" s="4"/>
      <c r="G646" s="4"/>
      <c r="H646" s="4"/>
      <c r="I646" s="4"/>
      <c r="J646" s="4"/>
      <c r="K646" s="4"/>
      <c r="L646" s="4"/>
      <c r="M646" s="4"/>
      <c r="N646" s="4"/>
      <c r="O646" s="4"/>
      <c r="P646" s="4"/>
    </row>
    <row r="647">
      <c r="A647" s="4"/>
      <c r="B647" s="4"/>
      <c r="C647" s="4"/>
      <c r="D647" s="4"/>
      <c r="E647" s="4"/>
      <c r="F647" s="4"/>
      <c r="G647" s="4"/>
      <c r="H647" s="4"/>
      <c r="I647" s="4"/>
      <c r="J647" s="4"/>
      <c r="K647" s="4"/>
      <c r="L647" s="4"/>
      <c r="M647" s="4"/>
      <c r="N647" s="4"/>
      <c r="O647" s="4"/>
      <c r="P647" s="4"/>
    </row>
    <row r="648">
      <c r="A648" s="4"/>
      <c r="B648" s="4"/>
      <c r="C648" s="4"/>
      <c r="D648" s="4"/>
      <c r="E648" s="4"/>
      <c r="F648" s="4"/>
      <c r="G648" s="4"/>
      <c r="H648" s="4"/>
      <c r="I648" s="4"/>
      <c r="J648" s="4"/>
      <c r="K648" s="4"/>
      <c r="L648" s="4"/>
      <c r="M648" s="4"/>
      <c r="N648" s="4"/>
      <c r="O648" s="4"/>
      <c r="P648" s="4"/>
    </row>
    <row r="649">
      <c r="A649" s="4"/>
      <c r="B649" s="4"/>
      <c r="C649" s="4"/>
      <c r="D649" s="4"/>
      <c r="E649" s="4"/>
      <c r="F649" s="4"/>
      <c r="G649" s="4"/>
      <c r="H649" s="4"/>
      <c r="I649" s="4"/>
      <c r="J649" s="4"/>
      <c r="K649" s="4"/>
      <c r="L649" s="4"/>
      <c r="M649" s="4"/>
      <c r="N649" s="4"/>
      <c r="O649" s="4"/>
      <c r="P649" s="4"/>
    </row>
    <row r="650">
      <c r="A650" s="4"/>
      <c r="B650" s="4"/>
      <c r="C650" s="4"/>
      <c r="D650" s="4"/>
      <c r="E650" s="4"/>
      <c r="F650" s="4"/>
      <c r="G650" s="4"/>
      <c r="H650" s="4"/>
      <c r="I650" s="4"/>
      <c r="J650" s="4"/>
      <c r="K650" s="4"/>
      <c r="L650" s="4"/>
      <c r="M650" s="4"/>
      <c r="N650" s="4"/>
      <c r="O650" s="4"/>
      <c r="P650" s="4"/>
    </row>
    <row r="651">
      <c r="A651" s="4"/>
      <c r="B651" s="4"/>
      <c r="C651" s="4"/>
      <c r="D651" s="4"/>
      <c r="E651" s="4"/>
      <c r="F651" s="4"/>
      <c r="G651" s="4"/>
      <c r="H651" s="4"/>
      <c r="I651" s="4"/>
      <c r="J651" s="4"/>
      <c r="K651" s="4"/>
      <c r="L651" s="4"/>
      <c r="M651" s="4"/>
      <c r="N651" s="4"/>
      <c r="O651" s="4"/>
      <c r="P651" s="4"/>
    </row>
    <row r="652">
      <c r="A652" s="4"/>
      <c r="B652" s="4"/>
      <c r="C652" s="4"/>
      <c r="D652" s="4"/>
      <c r="E652" s="4"/>
      <c r="F652" s="4"/>
      <c r="G652" s="4"/>
      <c r="H652" s="4"/>
      <c r="I652" s="4"/>
      <c r="J652" s="4"/>
      <c r="K652" s="4"/>
      <c r="L652" s="4"/>
      <c r="M652" s="4"/>
      <c r="N652" s="4"/>
      <c r="O652" s="4"/>
      <c r="P652" s="4"/>
    </row>
    <row r="653">
      <c r="A653" s="4"/>
      <c r="B653" s="4"/>
      <c r="C653" s="4"/>
      <c r="D653" s="4"/>
      <c r="E653" s="4"/>
      <c r="F653" s="4"/>
      <c r="G653" s="4"/>
      <c r="H653" s="4"/>
      <c r="I653" s="4"/>
      <c r="J653" s="4"/>
      <c r="K653" s="4"/>
      <c r="L653" s="4"/>
      <c r="M653" s="4"/>
      <c r="N653" s="4"/>
      <c r="O653" s="4"/>
      <c r="P653" s="4"/>
    </row>
    <row r="654">
      <c r="A654" s="4"/>
      <c r="B654" s="4"/>
      <c r="C654" s="4"/>
      <c r="D654" s="4"/>
      <c r="E654" s="4"/>
      <c r="F654" s="4"/>
      <c r="G654" s="4"/>
      <c r="H654" s="4"/>
      <c r="I654" s="4"/>
      <c r="J654" s="4"/>
      <c r="K654" s="4"/>
      <c r="L654" s="4"/>
      <c r="M654" s="4"/>
      <c r="N654" s="4"/>
      <c r="O654" s="4"/>
      <c r="P654" s="4"/>
    </row>
    <row r="655">
      <c r="A655" s="4"/>
      <c r="B655" s="4"/>
      <c r="C655" s="4"/>
      <c r="D655" s="4"/>
      <c r="E655" s="4"/>
      <c r="F655" s="4"/>
      <c r="G655" s="4"/>
      <c r="H655" s="4"/>
      <c r="I655" s="4"/>
      <c r="J655" s="4"/>
      <c r="K655" s="4"/>
      <c r="L655" s="4"/>
      <c r="M655" s="4"/>
      <c r="N655" s="4"/>
      <c r="O655" s="4"/>
      <c r="P655" s="4"/>
    </row>
    <row r="656">
      <c r="A656" s="4"/>
      <c r="B656" s="4"/>
      <c r="C656" s="4"/>
      <c r="D656" s="4"/>
      <c r="E656" s="4"/>
      <c r="F656" s="4"/>
      <c r="G656" s="4"/>
      <c r="H656" s="4"/>
      <c r="I656" s="4"/>
      <c r="J656" s="4"/>
      <c r="K656" s="4"/>
      <c r="L656" s="4"/>
      <c r="M656" s="4"/>
      <c r="N656" s="4"/>
      <c r="O656" s="4"/>
      <c r="P656" s="4"/>
    </row>
    <row r="657">
      <c r="A657" s="4"/>
      <c r="B657" s="4"/>
      <c r="C657" s="4"/>
      <c r="D657" s="4"/>
      <c r="E657" s="4"/>
      <c r="F657" s="4"/>
      <c r="G657" s="4"/>
      <c r="H657" s="4"/>
      <c r="I657" s="4"/>
      <c r="J657" s="4"/>
      <c r="K657" s="4"/>
      <c r="L657" s="4"/>
      <c r="M657" s="4"/>
      <c r="N657" s="4"/>
      <c r="O657" s="4"/>
      <c r="P657" s="4"/>
    </row>
    <row r="658">
      <c r="A658" s="4"/>
      <c r="B658" s="4"/>
      <c r="C658" s="4"/>
      <c r="D658" s="4"/>
      <c r="E658" s="4"/>
      <c r="F658" s="4"/>
      <c r="G658" s="4"/>
      <c r="H658" s="4"/>
      <c r="I658" s="4"/>
      <c r="J658" s="4"/>
      <c r="K658" s="4"/>
      <c r="L658" s="4"/>
      <c r="M658" s="4"/>
      <c r="N658" s="4"/>
      <c r="O658" s="4"/>
      <c r="P658" s="4"/>
    </row>
    <row r="659">
      <c r="A659" s="4"/>
      <c r="B659" s="4"/>
      <c r="C659" s="4"/>
      <c r="D659" s="4"/>
      <c r="E659" s="4"/>
      <c r="F659" s="4"/>
      <c r="G659" s="4"/>
      <c r="H659" s="4"/>
      <c r="I659" s="4"/>
      <c r="J659" s="4"/>
      <c r="K659" s="4"/>
      <c r="L659" s="4"/>
      <c r="M659" s="4"/>
      <c r="N659" s="4"/>
      <c r="O659" s="4"/>
      <c r="P659" s="4"/>
    </row>
    <row r="660">
      <c r="A660" s="4"/>
      <c r="B660" s="4"/>
      <c r="C660" s="4"/>
      <c r="D660" s="4"/>
      <c r="E660" s="4"/>
      <c r="F660" s="4"/>
      <c r="G660" s="4"/>
      <c r="H660" s="4"/>
      <c r="I660" s="4"/>
      <c r="J660" s="4"/>
      <c r="K660" s="4"/>
      <c r="L660" s="4"/>
      <c r="M660" s="4"/>
      <c r="N660" s="4"/>
      <c r="O660" s="4"/>
      <c r="P660" s="4"/>
    </row>
    <row r="661">
      <c r="A661" s="4"/>
      <c r="B661" s="4"/>
      <c r="C661" s="4"/>
      <c r="D661" s="4"/>
      <c r="E661" s="4"/>
      <c r="F661" s="4"/>
      <c r="G661" s="4"/>
      <c r="H661" s="4"/>
      <c r="I661" s="4"/>
      <c r="J661" s="4"/>
      <c r="K661" s="4"/>
      <c r="L661" s="4"/>
      <c r="M661" s="4"/>
      <c r="N661" s="4"/>
      <c r="O661" s="4"/>
      <c r="P661" s="4"/>
    </row>
    <row r="662">
      <c r="A662" s="4"/>
      <c r="B662" s="4"/>
      <c r="C662" s="4"/>
      <c r="D662" s="4"/>
      <c r="E662" s="4"/>
      <c r="F662" s="4"/>
      <c r="G662" s="4"/>
      <c r="H662" s="4"/>
      <c r="I662" s="4"/>
      <c r="J662" s="4"/>
      <c r="K662" s="4"/>
      <c r="L662" s="4"/>
      <c r="M662" s="4"/>
      <c r="N662" s="4"/>
      <c r="O662" s="4"/>
      <c r="P662" s="4"/>
    </row>
    <row r="663">
      <c r="A663" s="4"/>
      <c r="B663" s="4"/>
      <c r="C663" s="4"/>
      <c r="D663" s="4"/>
      <c r="E663" s="4"/>
      <c r="F663" s="4"/>
      <c r="G663" s="4"/>
      <c r="H663" s="4"/>
      <c r="I663" s="4"/>
      <c r="J663" s="4"/>
      <c r="K663" s="4"/>
      <c r="L663" s="4"/>
      <c r="M663" s="4"/>
      <c r="N663" s="4"/>
      <c r="O663" s="4"/>
      <c r="P663" s="4"/>
    </row>
    <row r="664">
      <c r="A664" s="4"/>
      <c r="B664" s="4"/>
      <c r="C664" s="4"/>
      <c r="D664" s="4"/>
      <c r="E664" s="4"/>
      <c r="F664" s="4"/>
      <c r="G664" s="4"/>
      <c r="H664" s="4"/>
      <c r="I664" s="4"/>
      <c r="J664" s="4"/>
      <c r="K664" s="4"/>
      <c r="L664" s="4"/>
      <c r="M664" s="4"/>
      <c r="N664" s="4"/>
      <c r="O664" s="4"/>
      <c r="P664" s="4"/>
    </row>
    <row r="665">
      <c r="A665" s="4"/>
      <c r="B665" s="4"/>
      <c r="C665" s="4"/>
      <c r="D665" s="4"/>
      <c r="E665" s="4"/>
      <c r="F665" s="4"/>
      <c r="G665" s="4"/>
      <c r="H665" s="4"/>
      <c r="I665" s="4"/>
      <c r="J665" s="4"/>
      <c r="K665" s="4"/>
      <c r="L665" s="4"/>
      <c r="M665" s="4"/>
      <c r="N665" s="4"/>
      <c r="O665" s="4"/>
      <c r="P665" s="4"/>
    </row>
    <row r="666">
      <c r="A666" s="4"/>
      <c r="B666" s="4"/>
      <c r="C666" s="4"/>
      <c r="D666" s="4"/>
      <c r="E666" s="4"/>
      <c r="F666" s="4"/>
      <c r="G666" s="4"/>
      <c r="H666" s="4"/>
      <c r="I666" s="4"/>
      <c r="J666" s="4"/>
      <c r="K666" s="4"/>
      <c r="L666" s="4"/>
      <c r="M666" s="4"/>
      <c r="N666" s="4"/>
      <c r="O666" s="4"/>
      <c r="P666" s="4"/>
    </row>
    <row r="667">
      <c r="A667" s="4"/>
      <c r="B667" s="4"/>
      <c r="C667" s="4"/>
      <c r="D667" s="4"/>
      <c r="E667" s="4"/>
      <c r="F667" s="4"/>
      <c r="G667" s="4"/>
      <c r="H667" s="4"/>
      <c r="I667" s="4"/>
      <c r="J667" s="4"/>
      <c r="K667" s="4"/>
      <c r="L667" s="4"/>
      <c r="M667" s="4"/>
      <c r="N667" s="4"/>
      <c r="O667" s="4"/>
      <c r="P667" s="4"/>
    </row>
    <row r="668">
      <c r="A668" s="4"/>
      <c r="B668" s="4"/>
      <c r="C668" s="4"/>
      <c r="D668" s="4"/>
      <c r="E668" s="4"/>
      <c r="F668" s="4"/>
      <c r="G668" s="4"/>
      <c r="H668" s="4"/>
      <c r="I668" s="4"/>
      <c r="J668" s="4"/>
      <c r="K668" s="4"/>
      <c r="L668" s="4"/>
      <c r="M668" s="4"/>
      <c r="N668" s="4"/>
      <c r="O668" s="4"/>
      <c r="P668" s="4"/>
    </row>
    <row r="669">
      <c r="A669" s="4"/>
      <c r="B669" s="4"/>
      <c r="C669" s="4"/>
      <c r="D669" s="4"/>
      <c r="E669" s="4"/>
      <c r="F669" s="4"/>
      <c r="G669" s="4"/>
      <c r="H669" s="4"/>
      <c r="I669" s="4"/>
      <c r="J669" s="4"/>
      <c r="K669" s="4"/>
      <c r="L669" s="4"/>
      <c r="M669" s="4"/>
      <c r="N669" s="4"/>
      <c r="O669" s="4"/>
      <c r="P669" s="4"/>
    </row>
    <row r="670">
      <c r="A670" s="4"/>
      <c r="B670" s="4"/>
      <c r="C670" s="4"/>
      <c r="D670" s="4"/>
      <c r="E670" s="4"/>
      <c r="F670" s="4"/>
      <c r="G670" s="4"/>
      <c r="H670" s="4"/>
      <c r="I670" s="4"/>
      <c r="J670" s="4"/>
      <c r="K670" s="4"/>
      <c r="L670" s="4"/>
      <c r="M670" s="4"/>
      <c r="N670" s="4"/>
      <c r="O670" s="4"/>
      <c r="P670" s="4"/>
    </row>
    <row r="671">
      <c r="A671" s="4"/>
      <c r="B671" s="4"/>
      <c r="C671" s="4"/>
      <c r="D671" s="4"/>
      <c r="E671" s="4"/>
      <c r="F671" s="4"/>
      <c r="G671" s="4"/>
      <c r="H671" s="4"/>
      <c r="I671" s="4"/>
      <c r="J671" s="4"/>
      <c r="K671" s="4"/>
      <c r="L671" s="4"/>
      <c r="M671" s="4"/>
      <c r="N671" s="4"/>
      <c r="O671" s="4"/>
      <c r="P671" s="4"/>
    </row>
    <row r="672">
      <c r="A672" s="4"/>
      <c r="B672" s="4"/>
      <c r="C672" s="4"/>
      <c r="D672" s="4"/>
      <c r="E672" s="4"/>
      <c r="F672" s="4"/>
      <c r="G672" s="4"/>
      <c r="H672" s="4"/>
      <c r="I672" s="4"/>
      <c r="J672" s="4"/>
      <c r="K672" s="4"/>
      <c r="L672" s="4"/>
      <c r="M672" s="4"/>
      <c r="N672" s="4"/>
      <c r="O672" s="4"/>
      <c r="P672" s="4"/>
    </row>
    <row r="673">
      <c r="A673" s="4"/>
      <c r="B673" s="4"/>
      <c r="C673" s="4"/>
      <c r="D673" s="4"/>
      <c r="E673" s="4"/>
      <c r="F673" s="4"/>
      <c r="G673" s="4"/>
      <c r="H673" s="4"/>
      <c r="I673" s="4"/>
      <c r="J673" s="4"/>
      <c r="K673" s="4"/>
      <c r="L673" s="4"/>
      <c r="M673" s="4"/>
      <c r="N673" s="4"/>
      <c r="O673" s="4"/>
      <c r="P673" s="4"/>
    </row>
    <row r="674">
      <c r="A674" s="4"/>
      <c r="B674" s="4"/>
      <c r="C674" s="4"/>
      <c r="D674" s="4"/>
      <c r="E674" s="4"/>
      <c r="F674" s="4"/>
      <c r="G674" s="4"/>
      <c r="H674" s="4"/>
      <c r="I674" s="4"/>
      <c r="J674" s="4"/>
      <c r="K674" s="4"/>
      <c r="L674" s="4"/>
      <c r="M674" s="4"/>
      <c r="N674" s="4"/>
      <c r="O674" s="4"/>
      <c r="P674" s="4"/>
    </row>
    <row r="675">
      <c r="A675" s="4"/>
      <c r="B675" s="4"/>
      <c r="C675" s="4"/>
      <c r="D675" s="4"/>
      <c r="E675" s="4"/>
      <c r="F675" s="4"/>
      <c r="G675" s="4"/>
      <c r="H675" s="4"/>
      <c r="I675" s="4"/>
      <c r="J675" s="4"/>
      <c r="K675" s="4"/>
      <c r="L675" s="4"/>
      <c r="M675" s="4"/>
      <c r="N675" s="4"/>
      <c r="O675" s="4"/>
      <c r="P675" s="4"/>
    </row>
    <row r="676">
      <c r="A676" s="4"/>
      <c r="B676" s="4"/>
      <c r="C676" s="4"/>
      <c r="D676" s="4"/>
      <c r="E676" s="4"/>
      <c r="F676" s="4"/>
      <c r="G676" s="4"/>
      <c r="H676" s="4"/>
      <c r="I676" s="4"/>
      <c r="J676" s="4"/>
      <c r="K676" s="4"/>
      <c r="L676" s="4"/>
      <c r="M676" s="4"/>
      <c r="N676" s="4"/>
      <c r="O676" s="4"/>
      <c r="P676" s="4"/>
    </row>
    <row r="677">
      <c r="A677" s="4"/>
      <c r="B677" s="4"/>
      <c r="C677" s="4"/>
      <c r="D677" s="4"/>
      <c r="E677" s="4"/>
      <c r="F677" s="4"/>
      <c r="G677" s="4"/>
      <c r="H677" s="4"/>
      <c r="I677" s="4"/>
      <c r="J677" s="4"/>
      <c r="K677" s="4"/>
      <c r="L677" s="4"/>
      <c r="M677" s="4"/>
      <c r="N677" s="4"/>
      <c r="O677" s="4"/>
      <c r="P677" s="4"/>
    </row>
    <row r="678">
      <c r="A678" s="4"/>
      <c r="B678" s="4"/>
      <c r="C678" s="4"/>
      <c r="D678" s="4"/>
      <c r="E678" s="4"/>
      <c r="F678" s="4"/>
      <c r="G678" s="4"/>
      <c r="H678" s="4"/>
      <c r="I678" s="4"/>
      <c r="J678" s="4"/>
      <c r="K678" s="4"/>
      <c r="L678" s="4"/>
      <c r="M678" s="4"/>
      <c r="N678" s="4"/>
      <c r="O678" s="4"/>
      <c r="P678" s="4"/>
    </row>
    <row r="679">
      <c r="A679" s="4"/>
      <c r="B679" s="4"/>
      <c r="C679" s="4"/>
      <c r="D679" s="4"/>
      <c r="E679" s="4"/>
      <c r="F679" s="4"/>
      <c r="G679" s="4"/>
      <c r="H679" s="4"/>
      <c r="I679" s="4"/>
      <c r="J679" s="4"/>
      <c r="K679" s="4"/>
      <c r="L679" s="4"/>
      <c r="M679" s="4"/>
      <c r="N679" s="4"/>
      <c r="O679" s="4"/>
      <c r="P679" s="4"/>
    </row>
    <row r="680">
      <c r="A680" s="4"/>
      <c r="B680" s="4"/>
      <c r="C680" s="4"/>
      <c r="D680" s="4"/>
      <c r="E680" s="4"/>
      <c r="F680" s="4"/>
      <c r="G680" s="4"/>
      <c r="H680" s="4"/>
      <c r="I680" s="4"/>
      <c r="J680" s="4"/>
      <c r="K680" s="4"/>
      <c r="L680" s="4"/>
      <c r="M680" s="4"/>
      <c r="N680" s="4"/>
      <c r="O680" s="4"/>
      <c r="P680" s="4"/>
    </row>
    <row r="681">
      <c r="A681" s="4"/>
      <c r="B681" s="4"/>
      <c r="C681" s="4"/>
      <c r="D681" s="4"/>
      <c r="E681" s="4"/>
      <c r="F681" s="4"/>
      <c r="G681" s="4"/>
      <c r="H681" s="4"/>
      <c r="I681" s="4"/>
      <c r="J681" s="4"/>
      <c r="K681" s="4"/>
      <c r="L681" s="4"/>
      <c r="M681" s="4"/>
      <c r="N681" s="4"/>
      <c r="O681" s="4"/>
      <c r="P681" s="4"/>
    </row>
    <row r="682">
      <c r="A682" s="4"/>
      <c r="B682" s="4"/>
      <c r="C682" s="4"/>
      <c r="D682" s="4"/>
      <c r="E682" s="4"/>
      <c r="F682" s="4"/>
      <c r="G682" s="4"/>
      <c r="H682" s="4"/>
      <c r="I682" s="4"/>
      <c r="J682" s="4"/>
      <c r="K682" s="4"/>
      <c r="L682" s="4"/>
      <c r="M682" s="4"/>
      <c r="N682" s="4"/>
      <c r="O682" s="4"/>
      <c r="P682" s="4"/>
    </row>
    <row r="683">
      <c r="A683" s="4"/>
      <c r="B683" s="4"/>
      <c r="C683" s="4"/>
      <c r="D683" s="4"/>
      <c r="E683" s="4"/>
      <c r="F683" s="4"/>
      <c r="G683" s="4"/>
      <c r="H683" s="4"/>
      <c r="I683" s="4"/>
      <c r="J683" s="4"/>
      <c r="K683" s="4"/>
      <c r="L683" s="4"/>
      <c r="M683" s="4"/>
      <c r="N683" s="4"/>
      <c r="O683" s="4"/>
      <c r="P683" s="4"/>
    </row>
    <row r="684">
      <c r="A684" s="4"/>
      <c r="B684" s="4"/>
      <c r="C684" s="4"/>
      <c r="D684" s="4"/>
      <c r="E684" s="4"/>
      <c r="F684" s="4"/>
      <c r="G684" s="4"/>
      <c r="H684" s="4"/>
      <c r="I684" s="4"/>
      <c r="J684" s="4"/>
      <c r="K684" s="4"/>
      <c r="L684" s="4"/>
      <c r="M684" s="4"/>
      <c r="N684" s="4"/>
      <c r="O684" s="4"/>
      <c r="P684" s="4"/>
    </row>
    <row r="685">
      <c r="A685" s="4"/>
      <c r="B685" s="4"/>
      <c r="C685" s="4"/>
      <c r="D685" s="4"/>
      <c r="E685" s="4"/>
      <c r="F685" s="4"/>
      <c r="G685" s="4"/>
      <c r="H685" s="4"/>
      <c r="I685" s="4"/>
      <c r="J685" s="4"/>
      <c r="K685" s="4"/>
      <c r="L685" s="4"/>
      <c r="M685" s="4"/>
      <c r="N685" s="4"/>
      <c r="O685" s="4"/>
      <c r="P685" s="4"/>
    </row>
    <row r="686">
      <c r="A686" s="4"/>
      <c r="B686" s="4"/>
      <c r="C686" s="4"/>
      <c r="D686" s="4"/>
      <c r="E686" s="4"/>
      <c r="F686" s="4"/>
      <c r="G686" s="4"/>
      <c r="H686" s="4"/>
      <c r="I686" s="4"/>
      <c r="J686" s="4"/>
      <c r="K686" s="4"/>
      <c r="L686" s="4"/>
      <c r="M686" s="4"/>
      <c r="N686" s="4"/>
      <c r="O686" s="4"/>
      <c r="P686" s="4"/>
    </row>
    <row r="687">
      <c r="A687" s="4"/>
      <c r="B687" s="4"/>
      <c r="C687" s="4"/>
      <c r="D687" s="4"/>
      <c r="E687" s="4"/>
      <c r="F687" s="4"/>
      <c r="G687" s="4"/>
      <c r="H687" s="4"/>
      <c r="I687" s="4"/>
      <c r="J687" s="4"/>
      <c r="K687" s="4"/>
      <c r="L687" s="4"/>
      <c r="M687" s="4"/>
      <c r="N687" s="4"/>
      <c r="O687" s="4"/>
      <c r="P687" s="4"/>
    </row>
    <row r="688">
      <c r="A688" s="4"/>
      <c r="B688" s="4"/>
      <c r="C688" s="4"/>
      <c r="D688" s="4"/>
      <c r="E688" s="4"/>
      <c r="F688" s="4"/>
      <c r="G688" s="4"/>
      <c r="H688" s="4"/>
      <c r="I688" s="4"/>
      <c r="J688" s="4"/>
      <c r="K688" s="4"/>
      <c r="L688" s="4"/>
      <c r="M688" s="4"/>
      <c r="N688" s="4"/>
      <c r="O688" s="4"/>
      <c r="P688" s="4"/>
    </row>
    <row r="689">
      <c r="A689" s="4"/>
      <c r="B689" s="4"/>
      <c r="C689" s="4"/>
      <c r="D689" s="4"/>
      <c r="E689" s="4"/>
      <c r="F689" s="4"/>
      <c r="G689" s="4"/>
      <c r="H689" s="4"/>
      <c r="I689" s="4"/>
      <c r="J689" s="4"/>
      <c r="K689" s="4"/>
      <c r="L689" s="4"/>
      <c r="M689" s="4"/>
      <c r="N689" s="4"/>
      <c r="O689" s="4"/>
      <c r="P689" s="4"/>
    </row>
    <row r="690">
      <c r="A690" s="4"/>
      <c r="B690" s="4"/>
      <c r="C690" s="4"/>
      <c r="D690" s="4"/>
      <c r="E690" s="4"/>
      <c r="F690" s="4"/>
      <c r="G690" s="4"/>
      <c r="H690" s="4"/>
      <c r="I690" s="4"/>
      <c r="J690" s="4"/>
      <c r="K690" s="4"/>
      <c r="L690" s="4"/>
      <c r="M690" s="4"/>
      <c r="N690" s="4"/>
      <c r="O690" s="4"/>
      <c r="P690" s="4"/>
    </row>
    <row r="691">
      <c r="A691" s="4"/>
      <c r="B691" s="4"/>
      <c r="C691" s="4"/>
      <c r="D691" s="4"/>
      <c r="E691" s="4"/>
      <c r="F691" s="4"/>
      <c r="G691" s="4"/>
      <c r="H691" s="4"/>
      <c r="I691" s="4"/>
      <c r="J691" s="4"/>
      <c r="K691" s="4"/>
      <c r="L691" s="4"/>
      <c r="M691" s="4"/>
      <c r="N691" s="4"/>
      <c r="O691" s="4"/>
      <c r="P691" s="4"/>
    </row>
    <row r="692">
      <c r="A692" s="4"/>
      <c r="B692" s="4"/>
      <c r="C692" s="4"/>
      <c r="D692" s="4"/>
      <c r="E692" s="4"/>
      <c r="F692" s="4"/>
      <c r="G692" s="4"/>
      <c r="H692" s="4"/>
      <c r="I692" s="4"/>
      <c r="J692" s="4"/>
      <c r="K692" s="4"/>
      <c r="L692" s="4"/>
      <c r="M692" s="4"/>
      <c r="N692" s="4"/>
      <c r="O692" s="4"/>
      <c r="P692" s="4"/>
    </row>
    <row r="693">
      <c r="A693" s="4"/>
      <c r="B693" s="4"/>
      <c r="C693" s="4"/>
      <c r="D693" s="4"/>
      <c r="E693" s="4"/>
      <c r="F693" s="4"/>
      <c r="G693" s="4"/>
      <c r="H693" s="4"/>
      <c r="I693" s="4"/>
      <c r="J693" s="4"/>
      <c r="K693" s="4"/>
      <c r="L693" s="4"/>
      <c r="M693" s="4"/>
      <c r="N693" s="4"/>
      <c r="O693" s="4"/>
      <c r="P693" s="4"/>
    </row>
    <row r="694">
      <c r="A694" s="4"/>
      <c r="B694" s="4"/>
      <c r="C694" s="4"/>
      <c r="D694" s="4"/>
      <c r="E694" s="4"/>
      <c r="F694" s="4"/>
      <c r="G694" s="4"/>
      <c r="H694" s="4"/>
      <c r="I694" s="4"/>
      <c r="J694" s="4"/>
      <c r="K694" s="4"/>
      <c r="L694" s="4"/>
      <c r="M694" s="4"/>
      <c r="N694" s="4"/>
      <c r="O694" s="4"/>
      <c r="P694" s="4"/>
    </row>
    <row r="695">
      <c r="A695" s="4"/>
      <c r="B695" s="4"/>
      <c r="C695" s="4"/>
      <c r="D695" s="4"/>
      <c r="E695" s="4"/>
      <c r="F695" s="4"/>
      <c r="G695" s="4"/>
      <c r="H695" s="4"/>
      <c r="I695" s="4"/>
      <c r="J695" s="4"/>
      <c r="K695" s="4"/>
      <c r="L695" s="4"/>
      <c r="M695" s="4"/>
      <c r="N695" s="4"/>
      <c r="O695" s="4"/>
      <c r="P695" s="4"/>
    </row>
    <row r="696">
      <c r="A696" s="4"/>
      <c r="B696" s="4"/>
      <c r="C696" s="4"/>
      <c r="D696" s="4"/>
      <c r="E696" s="4"/>
      <c r="F696" s="4"/>
      <c r="G696" s="4"/>
      <c r="H696" s="4"/>
      <c r="I696" s="4"/>
      <c r="J696" s="4"/>
      <c r="K696" s="4"/>
      <c r="L696" s="4"/>
      <c r="M696" s="4"/>
      <c r="N696" s="4"/>
      <c r="O696" s="4"/>
      <c r="P696" s="4"/>
    </row>
    <row r="697">
      <c r="A697" s="4"/>
      <c r="B697" s="4"/>
      <c r="C697" s="4"/>
      <c r="D697" s="4"/>
      <c r="E697" s="4"/>
      <c r="F697" s="4"/>
      <c r="G697" s="4"/>
      <c r="H697" s="4"/>
      <c r="I697" s="4"/>
      <c r="J697" s="4"/>
      <c r="K697" s="4"/>
      <c r="L697" s="4"/>
      <c r="M697" s="4"/>
      <c r="N697" s="4"/>
      <c r="O697" s="4"/>
      <c r="P697" s="4"/>
    </row>
    <row r="698">
      <c r="A698" s="4"/>
      <c r="B698" s="4"/>
      <c r="C698" s="4"/>
      <c r="D698" s="4"/>
      <c r="E698" s="4"/>
      <c r="F698" s="4"/>
      <c r="G698" s="4"/>
      <c r="H698" s="4"/>
      <c r="I698" s="4"/>
      <c r="J698" s="4"/>
      <c r="K698" s="4"/>
      <c r="L698" s="4"/>
      <c r="M698" s="4"/>
      <c r="N698" s="4"/>
      <c r="O698" s="4"/>
      <c r="P698" s="4"/>
    </row>
    <row r="699">
      <c r="A699" s="4"/>
      <c r="B699" s="4"/>
      <c r="C699" s="4"/>
      <c r="D699" s="4"/>
      <c r="E699" s="4"/>
      <c r="F699" s="4"/>
      <c r="G699" s="4"/>
      <c r="H699" s="4"/>
      <c r="I699" s="4"/>
      <c r="J699" s="4"/>
      <c r="K699" s="4"/>
      <c r="L699" s="4"/>
      <c r="M699" s="4"/>
      <c r="N699" s="4"/>
      <c r="O699" s="4"/>
      <c r="P699" s="4"/>
    </row>
    <row r="700">
      <c r="A700" s="4"/>
      <c r="B700" s="4"/>
      <c r="C700" s="4"/>
      <c r="D700" s="4"/>
      <c r="E700" s="4"/>
      <c r="F700" s="4"/>
      <c r="G700" s="4"/>
      <c r="H700" s="4"/>
      <c r="I700" s="4"/>
      <c r="J700" s="4"/>
      <c r="K700" s="4"/>
      <c r="L700" s="4"/>
      <c r="M700" s="4"/>
      <c r="N700" s="4"/>
      <c r="O700" s="4"/>
      <c r="P700" s="4"/>
    </row>
    <row r="701">
      <c r="A701" s="4"/>
      <c r="B701" s="4"/>
      <c r="C701" s="4"/>
      <c r="D701" s="4"/>
      <c r="E701" s="4"/>
      <c r="F701" s="4"/>
      <c r="G701" s="4"/>
      <c r="H701" s="4"/>
      <c r="I701" s="4"/>
      <c r="J701" s="4"/>
      <c r="K701" s="4"/>
      <c r="L701" s="4"/>
      <c r="M701" s="4"/>
      <c r="N701" s="4"/>
      <c r="O701" s="4"/>
      <c r="P701" s="4"/>
    </row>
    <row r="702">
      <c r="A702" s="4"/>
      <c r="B702" s="4"/>
      <c r="C702" s="4"/>
      <c r="D702" s="4"/>
      <c r="E702" s="4"/>
      <c r="F702" s="4"/>
      <c r="G702" s="4"/>
      <c r="H702" s="4"/>
      <c r="I702" s="4"/>
      <c r="J702" s="4"/>
      <c r="K702" s="4"/>
      <c r="L702" s="4"/>
      <c r="M702" s="4"/>
      <c r="N702" s="4"/>
      <c r="O702" s="4"/>
      <c r="P702" s="4"/>
    </row>
    <row r="703">
      <c r="A703" s="4"/>
      <c r="B703" s="4"/>
      <c r="C703" s="4"/>
      <c r="D703" s="4"/>
      <c r="E703" s="4"/>
      <c r="F703" s="4"/>
      <c r="G703" s="4"/>
      <c r="H703" s="4"/>
      <c r="I703" s="4"/>
      <c r="J703" s="4"/>
      <c r="K703" s="4"/>
      <c r="L703" s="4"/>
      <c r="M703" s="4"/>
      <c r="N703" s="4"/>
      <c r="O703" s="4"/>
      <c r="P703" s="4"/>
    </row>
    <row r="704">
      <c r="A704" s="4"/>
      <c r="B704" s="4"/>
      <c r="C704" s="4"/>
      <c r="D704" s="4"/>
      <c r="E704" s="4"/>
      <c r="F704" s="4"/>
      <c r="G704" s="4"/>
      <c r="H704" s="4"/>
      <c r="I704" s="4"/>
      <c r="J704" s="4"/>
      <c r="K704" s="4"/>
      <c r="L704" s="4"/>
      <c r="M704" s="4"/>
      <c r="N704" s="4"/>
      <c r="O704" s="4"/>
      <c r="P704" s="4"/>
    </row>
    <row r="705">
      <c r="A705" s="4"/>
      <c r="B705" s="4"/>
      <c r="C705" s="4"/>
      <c r="D705" s="4"/>
      <c r="E705" s="4"/>
      <c r="F705" s="4"/>
      <c r="G705" s="4"/>
      <c r="H705" s="4"/>
      <c r="I705" s="4"/>
      <c r="J705" s="4"/>
      <c r="K705" s="4"/>
      <c r="L705" s="4"/>
      <c r="M705" s="4"/>
      <c r="N705" s="4"/>
      <c r="O705" s="4"/>
      <c r="P705" s="4"/>
    </row>
    <row r="706">
      <c r="A706" s="4"/>
      <c r="B706" s="4"/>
      <c r="C706" s="4"/>
      <c r="D706" s="4"/>
      <c r="E706" s="4"/>
      <c r="F706" s="4"/>
      <c r="G706" s="4"/>
      <c r="H706" s="4"/>
      <c r="I706" s="4"/>
      <c r="J706" s="4"/>
      <c r="K706" s="4"/>
      <c r="L706" s="4"/>
      <c r="M706" s="4"/>
      <c r="N706" s="4"/>
      <c r="O706" s="4"/>
      <c r="P706" s="4"/>
    </row>
    <row r="707">
      <c r="A707" s="4"/>
      <c r="B707" s="4"/>
      <c r="C707" s="4"/>
      <c r="D707" s="4"/>
      <c r="E707" s="4"/>
      <c r="F707" s="4"/>
      <c r="G707" s="4"/>
      <c r="H707" s="4"/>
      <c r="I707" s="4"/>
      <c r="J707" s="4"/>
      <c r="K707" s="4"/>
      <c r="L707" s="4"/>
      <c r="M707" s="4"/>
      <c r="N707" s="4"/>
      <c r="O707" s="4"/>
      <c r="P707" s="4"/>
    </row>
    <row r="708">
      <c r="A708" s="4"/>
      <c r="B708" s="4"/>
      <c r="C708" s="4"/>
      <c r="D708" s="4"/>
      <c r="E708" s="4"/>
      <c r="F708" s="4"/>
      <c r="G708" s="4"/>
      <c r="H708" s="4"/>
      <c r="I708" s="4"/>
      <c r="J708" s="4"/>
      <c r="K708" s="4"/>
      <c r="L708" s="4"/>
      <c r="M708" s="4"/>
      <c r="N708" s="4"/>
      <c r="O708" s="4"/>
      <c r="P708" s="4"/>
    </row>
    <row r="709">
      <c r="A709" s="4"/>
      <c r="B709" s="4"/>
      <c r="C709" s="4"/>
      <c r="D709" s="4"/>
      <c r="E709" s="4"/>
      <c r="F709" s="4"/>
      <c r="G709" s="4"/>
      <c r="H709" s="4"/>
      <c r="I709" s="4"/>
      <c r="J709" s="4"/>
      <c r="K709" s="4"/>
      <c r="L709" s="4"/>
      <c r="M709" s="4"/>
      <c r="N709" s="4"/>
      <c r="O709" s="4"/>
      <c r="P709" s="4"/>
    </row>
    <row r="710">
      <c r="A710" s="4"/>
      <c r="B710" s="4"/>
      <c r="C710" s="4"/>
      <c r="D710" s="4"/>
      <c r="E710" s="4"/>
      <c r="F710" s="4"/>
      <c r="G710" s="4"/>
      <c r="H710" s="4"/>
      <c r="I710" s="4"/>
      <c r="J710" s="4"/>
      <c r="K710" s="4"/>
      <c r="L710" s="4"/>
      <c r="M710" s="4"/>
      <c r="N710" s="4"/>
      <c r="O710" s="4"/>
      <c r="P710" s="4"/>
    </row>
    <row r="711">
      <c r="A711" s="4"/>
      <c r="B711" s="4"/>
      <c r="C711" s="4"/>
      <c r="D711" s="4"/>
      <c r="E711" s="4"/>
      <c r="F711" s="4"/>
      <c r="G711" s="4"/>
      <c r="H711" s="4"/>
      <c r="I711" s="4"/>
      <c r="J711" s="4"/>
      <c r="K711" s="4"/>
      <c r="L711" s="4"/>
      <c r="M711" s="4"/>
      <c r="N711" s="4"/>
      <c r="O711" s="4"/>
      <c r="P711" s="4"/>
    </row>
    <row r="712">
      <c r="A712" s="4"/>
      <c r="B712" s="4"/>
      <c r="C712" s="4"/>
      <c r="D712" s="4"/>
      <c r="E712" s="4"/>
      <c r="F712" s="4"/>
      <c r="G712" s="4"/>
      <c r="H712" s="4"/>
      <c r="I712" s="4"/>
      <c r="J712" s="4"/>
      <c r="K712" s="4"/>
      <c r="L712" s="4"/>
      <c r="M712" s="4"/>
      <c r="N712" s="4"/>
      <c r="O712" s="4"/>
      <c r="P712" s="4"/>
    </row>
    <row r="713">
      <c r="A713" s="4"/>
      <c r="B713" s="4"/>
      <c r="C713" s="4"/>
      <c r="D713" s="4"/>
      <c r="E713" s="4"/>
      <c r="F713" s="4"/>
      <c r="G713" s="4"/>
      <c r="H713" s="4"/>
      <c r="I713" s="4"/>
      <c r="J713" s="4"/>
      <c r="K713" s="4"/>
      <c r="L713" s="4"/>
      <c r="M713" s="4"/>
      <c r="N713" s="4"/>
      <c r="O713" s="4"/>
      <c r="P713" s="4"/>
    </row>
    <row r="714">
      <c r="A714" s="4"/>
      <c r="B714" s="4"/>
      <c r="C714" s="4"/>
      <c r="D714" s="4"/>
      <c r="E714" s="4"/>
      <c r="F714" s="4"/>
      <c r="G714" s="4"/>
      <c r="H714" s="4"/>
      <c r="I714" s="4"/>
      <c r="J714" s="4"/>
      <c r="K714" s="4"/>
      <c r="L714" s="4"/>
      <c r="M714" s="4"/>
      <c r="N714" s="4"/>
      <c r="O714" s="4"/>
      <c r="P714" s="4"/>
    </row>
    <row r="715">
      <c r="A715" s="4"/>
      <c r="B715" s="4"/>
      <c r="C715" s="4"/>
      <c r="D715" s="4"/>
      <c r="E715" s="4"/>
      <c r="F715" s="4"/>
      <c r="G715" s="4"/>
      <c r="H715" s="4"/>
      <c r="I715" s="4"/>
      <c r="J715" s="4"/>
      <c r="K715" s="4"/>
      <c r="L715" s="4"/>
      <c r="M715" s="4"/>
      <c r="N715" s="4"/>
      <c r="O715" s="4"/>
      <c r="P715" s="4"/>
    </row>
    <row r="716">
      <c r="A716" s="4"/>
      <c r="B716" s="4"/>
      <c r="C716" s="4"/>
      <c r="D716" s="4"/>
      <c r="E716" s="4"/>
      <c r="F716" s="4"/>
      <c r="G716" s="4"/>
      <c r="H716" s="4"/>
      <c r="I716" s="4"/>
      <c r="J716" s="4"/>
      <c r="K716" s="4"/>
      <c r="L716" s="4"/>
      <c r="M716" s="4"/>
      <c r="N716" s="4"/>
      <c r="O716" s="4"/>
      <c r="P716" s="4"/>
    </row>
    <row r="717">
      <c r="A717" s="4"/>
      <c r="B717" s="4"/>
      <c r="C717" s="4"/>
      <c r="D717" s="4"/>
      <c r="E717" s="4"/>
      <c r="F717" s="4"/>
      <c r="G717" s="4"/>
      <c r="H717" s="4"/>
      <c r="I717" s="4"/>
      <c r="J717" s="4"/>
      <c r="K717" s="4"/>
      <c r="L717" s="4"/>
      <c r="M717" s="4"/>
      <c r="N717" s="4"/>
      <c r="O717" s="4"/>
      <c r="P717" s="4"/>
    </row>
    <row r="718">
      <c r="A718" s="4"/>
      <c r="B718" s="4"/>
      <c r="C718" s="4"/>
      <c r="D718" s="4"/>
      <c r="E718" s="4"/>
      <c r="F718" s="4"/>
      <c r="G718" s="4"/>
      <c r="H718" s="4"/>
      <c r="I718" s="4"/>
      <c r="J718" s="4"/>
      <c r="K718" s="4"/>
      <c r="L718" s="4"/>
      <c r="M718" s="4"/>
      <c r="N718" s="4"/>
      <c r="O718" s="4"/>
      <c r="P718" s="4"/>
    </row>
    <row r="719">
      <c r="A719" s="4"/>
      <c r="B719" s="4"/>
      <c r="C719" s="4"/>
      <c r="D719" s="4"/>
      <c r="E719" s="4"/>
      <c r="F719" s="4"/>
      <c r="G719" s="4"/>
      <c r="H719" s="4"/>
      <c r="I719" s="4"/>
      <c r="J719" s="4"/>
      <c r="K719" s="4"/>
      <c r="L719" s="4"/>
      <c r="M719" s="4"/>
      <c r="N719" s="4"/>
      <c r="O719" s="4"/>
      <c r="P719" s="4"/>
    </row>
    <row r="720">
      <c r="A720" s="4"/>
      <c r="B720" s="4"/>
      <c r="C720" s="4"/>
      <c r="D720" s="4"/>
      <c r="E720" s="4"/>
      <c r="F720" s="4"/>
      <c r="G720" s="4"/>
      <c r="H720" s="4"/>
      <c r="I720" s="4"/>
      <c r="J720" s="4"/>
      <c r="K720" s="4"/>
      <c r="L720" s="4"/>
      <c r="M720" s="4"/>
      <c r="N720" s="4"/>
      <c r="O720" s="4"/>
      <c r="P720" s="4"/>
    </row>
    <row r="721">
      <c r="A721" s="4"/>
      <c r="B721" s="4"/>
      <c r="C721" s="4"/>
      <c r="D721" s="4"/>
      <c r="E721" s="4"/>
      <c r="F721" s="4"/>
      <c r="G721" s="4"/>
      <c r="H721" s="4"/>
      <c r="I721" s="4"/>
      <c r="J721" s="4"/>
      <c r="K721" s="4"/>
      <c r="L721" s="4"/>
      <c r="M721" s="4"/>
      <c r="N721" s="4"/>
      <c r="O721" s="4"/>
      <c r="P721" s="4"/>
    </row>
    <row r="722">
      <c r="A722" s="4"/>
      <c r="B722" s="4"/>
      <c r="C722" s="4"/>
      <c r="D722" s="4"/>
      <c r="E722" s="4"/>
      <c r="F722" s="4"/>
      <c r="G722" s="4"/>
      <c r="H722" s="4"/>
      <c r="I722" s="4"/>
      <c r="J722" s="4"/>
      <c r="K722" s="4"/>
      <c r="L722" s="4"/>
      <c r="M722" s="4"/>
      <c r="N722" s="4"/>
      <c r="O722" s="4"/>
      <c r="P722" s="4"/>
    </row>
    <row r="723">
      <c r="A723" s="4"/>
      <c r="B723" s="4"/>
      <c r="C723" s="4"/>
      <c r="D723" s="4"/>
      <c r="E723" s="4"/>
      <c r="F723" s="4"/>
      <c r="G723" s="4"/>
      <c r="H723" s="4"/>
      <c r="I723" s="4"/>
      <c r="J723" s="4"/>
      <c r="K723" s="4"/>
      <c r="L723" s="4"/>
      <c r="M723" s="4"/>
      <c r="N723" s="4"/>
      <c r="O723" s="4"/>
      <c r="P723" s="4"/>
    </row>
    <row r="724">
      <c r="A724" s="4"/>
      <c r="B724" s="4"/>
      <c r="C724" s="4"/>
      <c r="D724" s="4"/>
      <c r="E724" s="4"/>
      <c r="F724" s="4"/>
      <c r="G724" s="4"/>
      <c r="H724" s="4"/>
      <c r="I724" s="4"/>
      <c r="J724" s="4"/>
      <c r="K724" s="4"/>
      <c r="L724" s="4"/>
      <c r="M724" s="4"/>
      <c r="N724" s="4"/>
      <c r="O724" s="4"/>
      <c r="P724" s="4"/>
    </row>
    <row r="725">
      <c r="A725" s="4"/>
      <c r="B725" s="4"/>
      <c r="C725" s="4"/>
      <c r="D725" s="4"/>
      <c r="E725" s="4"/>
      <c r="F725" s="4"/>
      <c r="G725" s="4"/>
      <c r="H725" s="4"/>
      <c r="I725" s="4"/>
      <c r="J725" s="4"/>
      <c r="K725" s="4"/>
      <c r="L725" s="4"/>
      <c r="M725" s="4"/>
      <c r="N725" s="4"/>
      <c r="O725" s="4"/>
      <c r="P725" s="4"/>
    </row>
    <row r="726">
      <c r="A726" s="4"/>
      <c r="B726" s="4"/>
      <c r="C726" s="4"/>
      <c r="D726" s="4"/>
      <c r="E726" s="4"/>
      <c r="F726" s="4"/>
      <c r="G726" s="4"/>
      <c r="H726" s="4"/>
      <c r="I726" s="4"/>
      <c r="J726" s="4"/>
      <c r="K726" s="4"/>
      <c r="L726" s="4"/>
      <c r="M726" s="4"/>
      <c r="N726" s="4"/>
      <c r="O726" s="4"/>
      <c r="P726" s="4"/>
    </row>
    <row r="727">
      <c r="A727" s="4"/>
      <c r="B727" s="4"/>
      <c r="C727" s="4"/>
      <c r="D727" s="4"/>
      <c r="E727" s="4"/>
      <c r="F727" s="4"/>
      <c r="G727" s="4"/>
      <c r="H727" s="4"/>
      <c r="I727" s="4"/>
      <c r="J727" s="4"/>
      <c r="K727" s="4"/>
      <c r="L727" s="4"/>
      <c r="M727" s="4"/>
      <c r="N727" s="4"/>
      <c r="O727" s="4"/>
      <c r="P727" s="4"/>
    </row>
    <row r="728">
      <c r="A728" s="4"/>
      <c r="B728" s="4"/>
      <c r="C728" s="4"/>
      <c r="D728" s="4"/>
      <c r="E728" s="4"/>
      <c r="F728" s="4"/>
      <c r="G728" s="4"/>
      <c r="H728" s="4"/>
      <c r="I728" s="4"/>
      <c r="J728" s="4"/>
      <c r="K728" s="4"/>
      <c r="L728" s="4"/>
      <c r="M728" s="4"/>
      <c r="N728" s="4"/>
      <c r="O728" s="4"/>
      <c r="P728" s="4"/>
    </row>
    <row r="729">
      <c r="A729" s="4"/>
      <c r="B729" s="4"/>
      <c r="C729" s="4"/>
      <c r="D729" s="4"/>
      <c r="E729" s="4"/>
      <c r="F729" s="4"/>
      <c r="G729" s="4"/>
      <c r="H729" s="4"/>
      <c r="I729" s="4"/>
      <c r="J729" s="4"/>
      <c r="K729" s="4"/>
      <c r="L729" s="4"/>
      <c r="M729" s="4"/>
      <c r="N729" s="4"/>
      <c r="O729" s="4"/>
      <c r="P729" s="4"/>
    </row>
    <row r="730">
      <c r="A730" s="4"/>
      <c r="B730" s="4"/>
      <c r="C730" s="4"/>
      <c r="D730" s="4"/>
      <c r="E730" s="4"/>
      <c r="F730" s="4"/>
      <c r="G730" s="4"/>
      <c r="H730" s="4"/>
      <c r="I730" s="4"/>
      <c r="J730" s="4"/>
      <c r="K730" s="4"/>
      <c r="L730" s="4"/>
      <c r="M730" s="4"/>
      <c r="N730" s="4"/>
      <c r="O730" s="4"/>
      <c r="P730" s="4"/>
    </row>
    <row r="731">
      <c r="A731" s="4"/>
      <c r="B731" s="4"/>
      <c r="C731" s="4"/>
      <c r="D731" s="4"/>
      <c r="E731" s="4"/>
      <c r="F731" s="4"/>
      <c r="G731" s="4"/>
      <c r="H731" s="4"/>
      <c r="I731" s="4"/>
      <c r="J731" s="4"/>
      <c r="K731" s="4"/>
      <c r="L731" s="4"/>
      <c r="M731" s="4"/>
      <c r="N731" s="4"/>
      <c r="O731" s="4"/>
      <c r="P731" s="4"/>
    </row>
    <row r="732">
      <c r="A732" s="4"/>
      <c r="B732" s="4"/>
      <c r="C732" s="4"/>
      <c r="D732" s="4"/>
      <c r="E732" s="4"/>
      <c r="F732" s="4"/>
      <c r="G732" s="4"/>
      <c r="H732" s="4"/>
      <c r="I732" s="4"/>
      <c r="J732" s="4"/>
      <c r="K732" s="4"/>
      <c r="L732" s="4"/>
      <c r="M732" s="4"/>
      <c r="N732" s="4"/>
      <c r="O732" s="4"/>
      <c r="P732" s="4"/>
    </row>
    <row r="733">
      <c r="A733" s="4"/>
      <c r="B733" s="4"/>
      <c r="C733" s="4"/>
      <c r="D733" s="4"/>
      <c r="E733" s="4"/>
      <c r="F733" s="4"/>
      <c r="G733" s="4"/>
      <c r="H733" s="4"/>
      <c r="I733" s="4"/>
      <c r="J733" s="4"/>
      <c r="K733" s="4"/>
      <c r="L733" s="4"/>
      <c r="M733" s="4"/>
      <c r="N733" s="4"/>
      <c r="O733" s="4"/>
      <c r="P733" s="4"/>
    </row>
    <row r="734">
      <c r="A734" s="4"/>
      <c r="B734" s="4"/>
      <c r="C734" s="4"/>
      <c r="D734" s="4"/>
      <c r="E734" s="4"/>
      <c r="F734" s="4"/>
      <c r="G734" s="4"/>
      <c r="H734" s="4"/>
      <c r="I734" s="4"/>
      <c r="J734" s="4"/>
      <c r="K734" s="4"/>
      <c r="L734" s="4"/>
      <c r="M734" s="4"/>
      <c r="N734" s="4"/>
      <c r="O734" s="4"/>
      <c r="P734" s="4"/>
    </row>
    <row r="735">
      <c r="A735" s="4"/>
      <c r="B735" s="4"/>
      <c r="C735" s="4"/>
      <c r="D735" s="4"/>
      <c r="E735" s="4"/>
      <c r="F735" s="4"/>
      <c r="G735" s="4"/>
      <c r="H735" s="4"/>
      <c r="I735" s="4"/>
      <c r="J735" s="4"/>
      <c r="K735" s="4"/>
      <c r="L735" s="4"/>
      <c r="M735" s="4"/>
      <c r="N735" s="4"/>
      <c r="O735" s="4"/>
      <c r="P735" s="4"/>
    </row>
    <row r="736">
      <c r="A736" s="4"/>
      <c r="B736" s="4"/>
      <c r="C736" s="4"/>
      <c r="D736" s="4"/>
      <c r="E736" s="4"/>
      <c r="F736" s="4"/>
      <c r="G736" s="4"/>
      <c r="H736" s="4"/>
      <c r="I736" s="4"/>
      <c r="J736" s="4"/>
      <c r="K736" s="4"/>
      <c r="L736" s="4"/>
      <c r="M736" s="4"/>
      <c r="N736" s="4"/>
      <c r="O736" s="4"/>
      <c r="P736" s="4"/>
    </row>
    <row r="737">
      <c r="A737" s="4"/>
      <c r="B737" s="4"/>
      <c r="C737" s="4"/>
      <c r="D737" s="4"/>
      <c r="E737" s="4"/>
      <c r="F737" s="4"/>
      <c r="G737" s="4"/>
      <c r="H737" s="4"/>
      <c r="I737" s="4"/>
      <c r="J737" s="4"/>
      <c r="K737" s="4"/>
      <c r="L737" s="4"/>
      <c r="M737" s="4"/>
      <c r="N737" s="4"/>
      <c r="O737" s="4"/>
      <c r="P737" s="4"/>
    </row>
    <row r="738">
      <c r="A738" s="4"/>
      <c r="B738" s="4"/>
      <c r="C738" s="4"/>
      <c r="D738" s="4"/>
      <c r="E738" s="4"/>
      <c r="F738" s="4"/>
      <c r="G738" s="4"/>
      <c r="H738" s="4"/>
      <c r="I738" s="4"/>
      <c r="J738" s="4"/>
      <c r="K738" s="4"/>
      <c r="L738" s="4"/>
      <c r="M738" s="4"/>
      <c r="N738" s="4"/>
      <c r="O738" s="4"/>
      <c r="P738" s="4"/>
    </row>
    <row r="739">
      <c r="A739" s="4"/>
      <c r="B739" s="4"/>
      <c r="C739" s="4"/>
      <c r="D739" s="4"/>
      <c r="E739" s="4"/>
      <c r="F739" s="4"/>
      <c r="G739" s="4"/>
      <c r="H739" s="4"/>
      <c r="I739" s="4"/>
      <c r="J739" s="4"/>
      <c r="K739" s="4"/>
      <c r="L739" s="4"/>
      <c r="M739" s="4"/>
      <c r="N739" s="4"/>
      <c r="O739" s="4"/>
      <c r="P739" s="4"/>
    </row>
    <row r="740">
      <c r="A740" s="4"/>
      <c r="B740" s="4"/>
      <c r="C740" s="4"/>
      <c r="D740" s="4"/>
      <c r="E740" s="4"/>
      <c r="F740" s="4"/>
      <c r="G740" s="4"/>
      <c r="H740" s="4"/>
      <c r="I740" s="4"/>
      <c r="J740" s="4"/>
      <c r="K740" s="4"/>
      <c r="L740" s="4"/>
      <c r="M740" s="4"/>
      <c r="N740" s="4"/>
      <c r="O740" s="4"/>
      <c r="P740" s="4"/>
    </row>
    <row r="741">
      <c r="A741" s="4"/>
      <c r="B741" s="4"/>
      <c r="C741" s="4"/>
      <c r="D741" s="4"/>
      <c r="E741" s="4"/>
      <c r="F741" s="4"/>
      <c r="G741" s="4"/>
      <c r="H741" s="4"/>
      <c r="I741" s="4"/>
      <c r="J741" s="4"/>
      <c r="K741" s="4"/>
      <c r="L741" s="4"/>
      <c r="M741" s="4"/>
      <c r="N741" s="4"/>
      <c r="O741" s="4"/>
      <c r="P741" s="4"/>
    </row>
    <row r="742">
      <c r="A742" s="4"/>
      <c r="B742" s="4"/>
      <c r="C742" s="4"/>
      <c r="D742" s="4"/>
      <c r="E742" s="4"/>
      <c r="F742" s="4"/>
      <c r="G742" s="4"/>
      <c r="H742" s="4"/>
      <c r="I742" s="4"/>
      <c r="J742" s="4"/>
      <c r="K742" s="4"/>
      <c r="L742" s="4"/>
      <c r="M742" s="4"/>
      <c r="N742" s="4"/>
      <c r="O742" s="4"/>
      <c r="P742" s="4"/>
    </row>
    <row r="743">
      <c r="A743" s="4"/>
      <c r="B743" s="4"/>
      <c r="C743" s="4"/>
      <c r="D743" s="4"/>
      <c r="E743" s="4"/>
      <c r="F743" s="4"/>
      <c r="G743" s="4"/>
      <c r="H743" s="4"/>
      <c r="I743" s="4"/>
      <c r="J743" s="4"/>
      <c r="K743" s="4"/>
      <c r="L743" s="4"/>
      <c r="M743" s="4"/>
      <c r="N743" s="4"/>
      <c r="O743" s="4"/>
      <c r="P743" s="4"/>
    </row>
    <row r="744">
      <c r="A744" s="4"/>
      <c r="B744" s="4"/>
      <c r="C744" s="4"/>
      <c r="D744" s="4"/>
      <c r="E744" s="4"/>
      <c r="F744" s="4"/>
      <c r="G744" s="4"/>
      <c r="H744" s="4"/>
      <c r="I744" s="4"/>
      <c r="J744" s="4"/>
      <c r="K744" s="4"/>
      <c r="L744" s="4"/>
      <c r="M744" s="4"/>
      <c r="N744" s="4"/>
      <c r="O744" s="4"/>
      <c r="P744" s="4"/>
    </row>
    <row r="745">
      <c r="A745" s="4"/>
      <c r="B745" s="4"/>
      <c r="C745" s="4"/>
      <c r="D745" s="4"/>
      <c r="E745" s="4"/>
      <c r="F745" s="4"/>
      <c r="G745" s="4"/>
      <c r="H745" s="4"/>
      <c r="I745" s="4"/>
      <c r="J745" s="4"/>
      <c r="K745" s="4"/>
      <c r="L745" s="4"/>
      <c r="M745" s="4"/>
      <c r="N745" s="4"/>
      <c r="O745" s="4"/>
      <c r="P745" s="4"/>
    </row>
    <row r="746">
      <c r="A746" s="4"/>
      <c r="B746" s="4"/>
      <c r="C746" s="4"/>
      <c r="D746" s="4"/>
      <c r="E746" s="4"/>
      <c r="F746" s="4"/>
      <c r="G746" s="4"/>
      <c r="H746" s="4"/>
      <c r="I746" s="4"/>
      <c r="J746" s="4"/>
      <c r="K746" s="4"/>
      <c r="L746" s="4"/>
      <c r="M746" s="4"/>
      <c r="N746" s="4"/>
      <c r="O746" s="4"/>
      <c r="P746" s="4"/>
    </row>
    <row r="747">
      <c r="A747" s="4"/>
      <c r="B747" s="4"/>
      <c r="C747" s="4"/>
      <c r="D747" s="4"/>
      <c r="E747" s="4"/>
      <c r="F747" s="4"/>
      <c r="G747" s="4"/>
      <c r="H747" s="4"/>
      <c r="I747" s="4"/>
      <c r="J747" s="4"/>
      <c r="K747" s="4"/>
      <c r="L747" s="4"/>
      <c r="M747" s="4"/>
      <c r="N747" s="4"/>
      <c r="O747" s="4"/>
      <c r="P747" s="4"/>
    </row>
    <row r="748">
      <c r="A748" s="4"/>
      <c r="B748" s="4"/>
      <c r="C748" s="4"/>
      <c r="D748" s="4"/>
      <c r="E748" s="4"/>
      <c r="F748" s="4"/>
      <c r="G748" s="4"/>
      <c r="H748" s="4"/>
      <c r="I748" s="4"/>
      <c r="J748" s="4"/>
      <c r="K748" s="4"/>
      <c r="L748" s="4"/>
      <c r="M748" s="4"/>
      <c r="N748" s="4"/>
      <c r="O748" s="4"/>
      <c r="P748" s="4"/>
    </row>
    <row r="749">
      <c r="A749" s="4"/>
      <c r="B749" s="4"/>
      <c r="C749" s="4"/>
      <c r="D749" s="4"/>
      <c r="E749" s="4"/>
      <c r="F749" s="4"/>
      <c r="G749" s="4"/>
      <c r="H749" s="4"/>
      <c r="I749" s="4"/>
      <c r="J749" s="4"/>
      <c r="K749" s="4"/>
      <c r="L749" s="4"/>
      <c r="M749" s="4"/>
      <c r="N749" s="4"/>
      <c r="O749" s="4"/>
      <c r="P749" s="4"/>
    </row>
    <row r="750">
      <c r="A750" s="4"/>
      <c r="B750" s="4"/>
      <c r="C750" s="4"/>
      <c r="D750" s="4"/>
      <c r="E750" s="4"/>
      <c r="F750" s="4"/>
      <c r="G750" s="4"/>
      <c r="H750" s="4"/>
      <c r="I750" s="4"/>
      <c r="J750" s="4"/>
      <c r="K750" s="4"/>
      <c r="L750" s="4"/>
      <c r="M750" s="4"/>
      <c r="N750" s="4"/>
      <c r="O750" s="4"/>
      <c r="P750" s="4"/>
    </row>
    <row r="751">
      <c r="A751" s="4"/>
      <c r="B751" s="4"/>
      <c r="C751" s="4"/>
      <c r="D751" s="4"/>
      <c r="E751" s="4"/>
      <c r="F751" s="4"/>
      <c r="G751" s="4"/>
      <c r="H751" s="4"/>
      <c r="I751" s="4"/>
      <c r="J751" s="4"/>
      <c r="K751" s="4"/>
      <c r="L751" s="4"/>
      <c r="M751" s="4"/>
      <c r="N751" s="4"/>
      <c r="O751" s="4"/>
      <c r="P751" s="4"/>
    </row>
    <row r="752">
      <c r="A752" s="4"/>
      <c r="B752" s="4"/>
      <c r="C752" s="4"/>
      <c r="D752" s="4"/>
      <c r="E752" s="4"/>
      <c r="F752" s="4"/>
      <c r="G752" s="4"/>
      <c r="H752" s="4"/>
      <c r="I752" s="4"/>
      <c r="J752" s="4"/>
      <c r="K752" s="4"/>
      <c r="L752" s="4"/>
      <c r="M752" s="4"/>
      <c r="N752" s="4"/>
      <c r="O752" s="4"/>
      <c r="P752" s="4"/>
    </row>
    <row r="753">
      <c r="A753" s="4"/>
      <c r="B753" s="4"/>
      <c r="C753" s="4"/>
      <c r="D753" s="4"/>
      <c r="E753" s="4"/>
      <c r="F753" s="4"/>
      <c r="G753" s="4"/>
      <c r="H753" s="4"/>
      <c r="I753" s="4"/>
      <c r="J753" s="4"/>
      <c r="K753" s="4"/>
      <c r="L753" s="4"/>
      <c r="M753" s="4"/>
      <c r="N753" s="4"/>
      <c r="O753" s="4"/>
      <c r="P753" s="4"/>
    </row>
    <row r="754">
      <c r="A754" s="4"/>
      <c r="B754" s="4"/>
      <c r="C754" s="4"/>
      <c r="D754" s="4"/>
      <c r="E754" s="4"/>
      <c r="F754" s="4"/>
      <c r="G754" s="4"/>
      <c r="H754" s="4"/>
      <c r="I754" s="4"/>
      <c r="J754" s="4"/>
      <c r="K754" s="4"/>
      <c r="L754" s="4"/>
      <c r="M754" s="4"/>
      <c r="N754" s="4"/>
      <c r="O754" s="4"/>
      <c r="P754" s="4"/>
    </row>
    <row r="755">
      <c r="A755" s="4"/>
      <c r="B755" s="4"/>
      <c r="C755" s="4"/>
      <c r="D755" s="4"/>
      <c r="E755" s="4"/>
      <c r="F755" s="4"/>
      <c r="G755" s="4"/>
      <c r="H755" s="4"/>
      <c r="I755" s="4"/>
      <c r="J755" s="4"/>
      <c r="K755" s="4"/>
      <c r="L755" s="4"/>
      <c r="M755" s="4"/>
      <c r="N755" s="4"/>
      <c r="O755" s="4"/>
      <c r="P755" s="4"/>
    </row>
    <row r="756">
      <c r="A756" s="4"/>
      <c r="B756" s="4"/>
      <c r="C756" s="4"/>
      <c r="D756" s="4"/>
      <c r="E756" s="4"/>
      <c r="F756" s="4"/>
      <c r="G756" s="4"/>
      <c r="H756" s="4"/>
      <c r="I756" s="4"/>
      <c r="J756" s="4"/>
      <c r="K756" s="4"/>
      <c r="L756" s="4"/>
      <c r="M756" s="4"/>
      <c r="N756" s="4"/>
      <c r="O756" s="4"/>
      <c r="P756" s="4"/>
    </row>
    <row r="757">
      <c r="A757" s="4"/>
      <c r="B757" s="4"/>
      <c r="C757" s="4"/>
      <c r="D757" s="4"/>
      <c r="E757" s="4"/>
      <c r="F757" s="4"/>
      <c r="G757" s="4"/>
      <c r="H757" s="4"/>
      <c r="I757" s="4"/>
      <c r="J757" s="4"/>
      <c r="K757" s="4"/>
      <c r="L757" s="4"/>
      <c r="M757" s="4"/>
      <c r="N757" s="4"/>
      <c r="O757" s="4"/>
      <c r="P757" s="4"/>
    </row>
    <row r="758">
      <c r="A758" s="4"/>
      <c r="B758" s="4"/>
      <c r="C758" s="4"/>
      <c r="D758" s="4"/>
      <c r="E758" s="4"/>
      <c r="F758" s="4"/>
      <c r="G758" s="4"/>
      <c r="H758" s="4"/>
      <c r="I758" s="4"/>
      <c r="J758" s="4"/>
      <c r="K758" s="4"/>
      <c r="L758" s="4"/>
      <c r="M758" s="4"/>
      <c r="N758" s="4"/>
      <c r="O758" s="4"/>
      <c r="P758" s="4"/>
    </row>
    <row r="759">
      <c r="A759" s="4"/>
      <c r="B759" s="4"/>
      <c r="C759" s="4"/>
      <c r="D759" s="4"/>
      <c r="E759" s="4"/>
      <c r="F759" s="4"/>
      <c r="G759" s="4"/>
      <c r="H759" s="4"/>
      <c r="I759" s="4"/>
      <c r="J759" s="4"/>
      <c r="K759" s="4"/>
      <c r="L759" s="4"/>
      <c r="M759" s="4"/>
      <c r="N759" s="4"/>
      <c r="O759" s="4"/>
      <c r="P759" s="4"/>
    </row>
    <row r="760">
      <c r="A760" s="4"/>
      <c r="B760" s="4"/>
      <c r="C760" s="4"/>
      <c r="D760" s="4"/>
      <c r="E760" s="4"/>
      <c r="F760" s="4"/>
      <c r="G760" s="4"/>
      <c r="H760" s="4"/>
      <c r="I760" s="4"/>
      <c r="J760" s="4"/>
      <c r="K760" s="4"/>
      <c r="L760" s="4"/>
      <c r="M760" s="4"/>
      <c r="N760" s="4"/>
      <c r="O760" s="4"/>
      <c r="P760" s="4"/>
    </row>
    <row r="761">
      <c r="A761" s="4"/>
      <c r="B761" s="4"/>
      <c r="C761" s="4"/>
      <c r="D761" s="4"/>
      <c r="E761" s="4"/>
      <c r="F761" s="4"/>
      <c r="G761" s="4"/>
      <c r="H761" s="4"/>
      <c r="I761" s="4"/>
      <c r="J761" s="4"/>
      <c r="K761" s="4"/>
      <c r="L761" s="4"/>
      <c r="M761" s="4"/>
      <c r="N761" s="4"/>
      <c r="O761" s="4"/>
      <c r="P761" s="4"/>
    </row>
    <row r="762">
      <c r="A762" s="4"/>
      <c r="B762" s="4"/>
      <c r="C762" s="4"/>
      <c r="D762" s="4"/>
      <c r="E762" s="4"/>
      <c r="F762" s="4"/>
      <c r="G762" s="4"/>
      <c r="H762" s="4"/>
      <c r="I762" s="4"/>
      <c r="J762" s="4"/>
      <c r="K762" s="4"/>
      <c r="L762" s="4"/>
      <c r="M762" s="4"/>
      <c r="N762" s="4"/>
      <c r="O762" s="4"/>
      <c r="P762" s="4"/>
    </row>
    <row r="763">
      <c r="A763" s="4"/>
      <c r="B763" s="4"/>
      <c r="C763" s="4"/>
      <c r="D763" s="4"/>
      <c r="E763" s="4"/>
      <c r="F763" s="4"/>
      <c r="G763" s="4"/>
      <c r="H763" s="4"/>
      <c r="I763" s="4"/>
      <c r="J763" s="4"/>
      <c r="K763" s="4"/>
      <c r="L763" s="4"/>
      <c r="M763" s="4"/>
      <c r="N763" s="4"/>
      <c r="O763" s="4"/>
      <c r="P763" s="4"/>
    </row>
    <row r="764">
      <c r="A764" s="4"/>
      <c r="B764" s="4"/>
      <c r="C764" s="4"/>
      <c r="D764" s="4"/>
      <c r="E764" s="4"/>
      <c r="F764" s="4"/>
      <c r="G764" s="4"/>
      <c r="H764" s="4"/>
      <c r="I764" s="4"/>
      <c r="J764" s="4"/>
      <c r="K764" s="4"/>
      <c r="L764" s="4"/>
      <c r="M764" s="4"/>
      <c r="N764" s="4"/>
      <c r="O764" s="4"/>
      <c r="P764" s="4"/>
    </row>
    <row r="765">
      <c r="A765" s="4"/>
      <c r="B765" s="4"/>
      <c r="C765" s="4"/>
      <c r="D765" s="4"/>
      <c r="E765" s="4"/>
      <c r="F765" s="4"/>
      <c r="G765" s="4"/>
      <c r="H765" s="4"/>
      <c r="I765" s="4"/>
      <c r="J765" s="4"/>
      <c r="K765" s="4"/>
      <c r="L765" s="4"/>
      <c r="M765" s="4"/>
      <c r="N765" s="4"/>
      <c r="O765" s="4"/>
      <c r="P765" s="4"/>
    </row>
    <row r="766">
      <c r="A766" s="4"/>
      <c r="B766" s="4"/>
      <c r="C766" s="4"/>
      <c r="D766" s="4"/>
      <c r="E766" s="4"/>
      <c r="F766" s="4"/>
      <c r="G766" s="4"/>
      <c r="H766" s="4"/>
      <c r="I766" s="4"/>
      <c r="J766" s="4"/>
      <c r="K766" s="4"/>
      <c r="L766" s="4"/>
      <c r="M766" s="4"/>
      <c r="N766" s="4"/>
      <c r="O766" s="4"/>
      <c r="P766" s="4"/>
    </row>
    <row r="767">
      <c r="A767" s="4"/>
      <c r="B767" s="4"/>
      <c r="C767" s="4"/>
      <c r="D767" s="4"/>
      <c r="E767" s="4"/>
      <c r="F767" s="4"/>
      <c r="G767" s="4"/>
      <c r="H767" s="4"/>
      <c r="I767" s="4"/>
      <c r="J767" s="4"/>
      <c r="K767" s="4"/>
      <c r="L767" s="4"/>
      <c r="M767" s="4"/>
      <c r="N767" s="4"/>
      <c r="O767" s="4"/>
      <c r="P767" s="4"/>
    </row>
    <row r="768">
      <c r="A768" s="4"/>
      <c r="B768" s="4"/>
      <c r="C768" s="4"/>
      <c r="D768" s="4"/>
      <c r="E768" s="4"/>
      <c r="F768" s="4"/>
      <c r="G768" s="4"/>
      <c r="H768" s="4"/>
      <c r="I768" s="4"/>
      <c r="J768" s="4"/>
      <c r="K768" s="4"/>
      <c r="L768" s="4"/>
      <c r="M768" s="4"/>
      <c r="N768" s="4"/>
      <c r="O768" s="4"/>
      <c r="P768" s="4"/>
    </row>
    <row r="769">
      <c r="A769" s="4"/>
      <c r="B769" s="4"/>
      <c r="C769" s="4"/>
      <c r="D769" s="4"/>
      <c r="E769" s="4"/>
      <c r="F769" s="4"/>
      <c r="G769" s="4"/>
      <c r="H769" s="4"/>
      <c r="I769" s="4"/>
      <c r="J769" s="4"/>
      <c r="K769" s="4"/>
      <c r="L769" s="4"/>
      <c r="M769" s="4"/>
      <c r="N769" s="4"/>
      <c r="O769" s="4"/>
      <c r="P769" s="4"/>
    </row>
    <row r="770">
      <c r="A770" s="4"/>
      <c r="B770" s="4"/>
      <c r="C770" s="4"/>
      <c r="D770" s="4"/>
      <c r="E770" s="4"/>
      <c r="F770" s="4"/>
      <c r="G770" s="4"/>
      <c r="H770" s="4"/>
      <c r="I770" s="4"/>
      <c r="J770" s="4"/>
      <c r="K770" s="4"/>
      <c r="L770" s="4"/>
      <c r="M770" s="4"/>
      <c r="N770" s="4"/>
      <c r="O770" s="4"/>
      <c r="P770" s="4"/>
    </row>
    <row r="771">
      <c r="A771" s="4"/>
      <c r="B771" s="4"/>
      <c r="C771" s="4"/>
      <c r="D771" s="4"/>
      <c r="E771" s="4"/>
      <c r="F771" s="4"/>
      <c r="G771" s="4"/>
      <c r="H771" s="4"/>
      <c r="I771" s="4"/>
      <c r="J771" s="4"/>
      <c r="K771" s="4"/>
      <c r="L771" s="4"/>
      <c r="M771" s="4"/>
      <c r="N771" s="4"/>
      <c r="O771" s="4"/>
      <c r="P771" s="4"/>
    </row>
    <row r="772">
      <c r="A772" s="4"/>
      <c r="B772" s="4"/>
      <c r="C772" s="4"/>
      <c r="D772" s="4"/>
      <c r="E772" s="4"/>
      <c r="F772" s="4"/>
      <c r="G772" s="4"/>
      <c r="H772" s="4"/>
      <c r="I772" s="4"/>
      <c r="J772" s="4"/>
      <c r="K772" s="4"/>
      <c r="L772" s="4"/>
      <c r="M772" s="4"/>
      <c r="N772" s="4"/>
      <c r="O772" s="4"/>
      <c r="P772" s="4"/>
    </row>
    <row r="773">
      <c r="A773" s="4"/>
      <c r="B773" s="4"/>
      <c r="C773" s="4"/>
      <c r="D773" s="4"/>
      <c r="E773" s="4"/>
      <c r="F773" s="4"/>
      <c r="G773" s="4"/>
      <c r="H773" s="4"/>
      <c r="I773" s="4"/>
      <c r="J773" s="4"/>
      <c r="K773" s="4"/>
      <c r="L773" s="4"/>
      <c r="M773" s="4"/>
      <c r="N773" s="4"/>
      <c r="O773" s="4"/>
      <c r="P773" s="4"/>
    </row>
    <row r="774">
      <c r="A774" s="4"/>
      <c r="B774" s="4"/>
      <c r="C774" s="4"/>
      <c r="D774" s="4"/>
      <c r="E774" s="4"/>
      <c r="F774" s="4"/>
      <c r="G774" s="4"/>
      <c r="H774" s="4"/>
      <c r="I774" s="4"/>
      <c r="J774" s="4"/>
      <c r="K774" s="4"/>
      <c r="L774" s="4"/>
      <c r="M774" s="4"/>
      <c r="N774" s="4"/>
      <c r="O774" s="4"/>
      <c r="P774" s="4"/>
    </row>
    <row r="775">
      <c r="A775" s="4"/>
      <c r="B775" s="4"/>
      <c r="C775" s="4"/>
      <c r="D775" s="4"/>
      <c r="E775" s="4"/>
      <c r="F775" s="4"/>
      <c r="G775" s="4"/>
      <c r="H775" s="4"/>
      <c r="I775" s="4"/>
      <c r="J775" s="4"/>
      <c r="K775" s="4"/>
      <c r="L775" s="4"/>
      <c r="M775" s="4"/>
      <c r="N775" s="4"/>
      <c r="O775" s="4"/>
      <c r="P775" s="4"/>
    </row>
    <row r="776">
      <c r="A776" s="4"/>
      <c r="B776" s="4"/>
      <c r="C776" s="4"/>
      <c r="D776" s="4"/>
      <c r="E776" s="4"/>
      <c r="F776" s="4"/>
      <c r="G776" s="4"/>
      <c r="H776" s="4"/>
      <c r="I776" s="4"/>
      <c r="J776" s="4"/>
      <c r="K776" s="4"/>
      <c r="L776" s="4"/>
      <c r="M776" s="4"/>
      <c r="N776" s="4"/>
      <c r="O776" s="4"/>
      <c r="P776" s="4"/>
    </row>
    <row r="777">
      <c r="A777" s="4"/>
      <c r="B777" s="4"/>
      <c r="C777" s="4"/>
      <c r="D777" s="4"/>
      <c r="E777" s="4"/>
      <c r="F777" s="4"/>
      <c r="G777" s="4"/>
      <c r="H777" s="4"/>
      <c r="I777" s="4"/>
      <c r="J777" s="4"/>
      <c r="K777" s="4"/>
      <c r="L777" s="4"/>
      <c r="M777" s="4"/>
      <c r="N777" s="4"/>
      <c r="O777" s="4"/>
      <c r="P777" s="4"/>
    </row>
    <row r="778">
      <c r="A778" s="4"/>
      <c r="B778" s="4"/>
      <c r="C778" s="4"/>
      <c r="D778" s="4"/>
      <c r="E778" s="4"/>
      <c r="F778" s="4"/>
      <c r="G778" s="4"/>
      <c r="H778" s="4"/>
      <c r="I778" s="4"/>
      <c r="J778" s="4"/>
      <c r="K778" s="4"/>
      <c r="L778" s="4"/>
      <c r="M778" s="4"/>
      <c r="N778" s="4"/>
      <c r="O778" s="4"/>
      <c r="P778" s="4"/>
    </row>
    <row r="779">
      <c r="A779" s="4"/>
      <c r="B779" s="4"/>
      <c r="C779" s="4"/>
      <c r="D779" s="4"/>
      <c r="E779" s="4"/>
      <c r="F779" s="4"/>
      <c r="G779" s="4"/>
      <c r="H779" s="4"/>
      <c r="I779" s="4"/>
      <c r="J779" s="4"/>
      <c r="K779" s="4"/>
      <c r="L779" s="4"/>
      <c r="M779" s="4"/>
      <c r="N779" s="4"/>
      <c r="O779" s="4"/>
      <c r="P779" s="4"/>
    </row>
    <row r="780">
      <c r="A780" s="4"/>
      <c r="B780" s="4"/>
      <c r="C780" s="4"/>
      <c r="D780" s="4"/>
      <c r="E780" s="4"/>
      <c r="F780" s="4"/>
      <c r="G780" s="4"/>
      <c r="H780" s="4"/>
      <c r="I780" s="4"/>
      <c r="J780" s="4"/>
      <c r="K780" s="4"/>
      <c r="L780" s="4"/>
      <c r="M780" s="4"/>
      <c r="N780" s="4"/>
      <c r="O780" s="4"/>
      <c r="P780" s="4"/>
    </row>
    <row r="781">
      <c r="A781" s="4"/>
      <c r="B781" s="4"/>
      <c r="C781" s="4"/>
      <c r="D781" s="4"/>
      <c r="E781" s="4"/>
      <c r="F781" s="4"/>
      <c r="G781" s="4"/>
      <c r="H781" s="4"/>
      <c r="I781" s="4"/>
      <c r="J781" s="4"/>
      <c r="K781" s="4"/>
      <c r="L781" s="4"/>
      <c r="M781" s="4"/>
      <c r="N781" s="4"/>
      <c r="O781" s="4"/>
      <c r="P781" s="4"/>
    </row>
    <row r="782">
      <c r="A782" s="4"/>
      <c r="B782" s="4"/>
      <c r="C782" s="4"/>
      <c r="D782" s="4"/>
      <c r="E782" s="4"/>
      <c r="F782" s="4"/>
      <c r="G782" s="4"/>
      <c r="H782" s="4"/>
      <c r="I782" s="4"/>
      <c r="J782" s="4"/>
      <c r="K782" s="4"/>
      <c r="L782" s="4"/>
      <c r="M782" s="4"/>
      <c r="N782" s="4"/>
      <c r="O782" s="4"/>
      <c r="P782" s="4"/>
    </row>
    <row r="783">
      <c r="A783" s="4"/>
      <c r="B783" s="4"/>
      <c r="C783" s="4"/>
      <c r="D783" s="4"/>
      <c r="E783" s="4"/>
      <c r="F783" s="4"/>
      <c r="G783" s="4"/>
      <c r="H783" s="4"/>
      <c r="I783" s="4"/>
      <c r="J783" s="4"/>
      <c r="K783" s="4"/>
      <c r="L783" s="4"/>
      <c r="M783" s="4"/>
      <c r="N783" s="4"/>
      <c r="O783" s="4"/>
      <c r="P783" s="4"/>
    </row>
    <row r="784">
      <c r="A784" s="4"/>
      <c r="B784" s="4"/>
      <c r="C784" s="4"/>
      <c r="D784" s="4"/>
      <c r="E784" s="4"/>
      <c r="F784" s="4"/>
      <c r="G784" s="4"/>
      <c r="H784" s="4"/>
      <c r="I784" s="4"/>
      <c r="J784" s="4"/>
      <c r="K784" s="4"/>
      <c r="L784" s="4"/>
      <c r="M784" s="4"/>
      <c r="N784" s="4"/>
      <c r="O784" s="4"/>
      <c r="P784" s="4"/>
    </row>
    <row r="785">
      <c r="A785" s="4"/>
      <c r="B785" s="4"/>
      <c r="C785" s="4"/>
      <c r="D785" s="4"/>
      <c r="E785" s="4"/>
      <c r="F785" s="4"/>
      <c r="G785" s="4"/>
      <c r="H785" s="4"/>
      <c r="I785" s="4"/>
      <c r="J785" s="4"/>
      <c r="K785" s="4"/>
      <c r="L785" s="4"/>
      <c r="M785" s="4"/>
      <c r="N785" s="4"/>
      <c r="O785" s="4"/>
      <c r="P785" s="4"/>
    </row>
    <row r="786">
      <c r="A786" s="4"/>
      <c r="B786" s="4"/>
      <c r="C786" s="4"/>
      <c r="D786" s="4"/>
      <c r="E786" s="4"/>
      <c r="F786" s="4"/>
      <c r="G786" s="4"/>
      <c r="H786" s="4"/>
      <c r="I786" s="4"/>
      <c r="J786" s="4"/>
      <c r="K786" s="4"/>
      <c r="L786" s="4"/>
      <c r="M786" s="4"/>
      <c r="N786" s="4"/>
      <c r="O786" s="4"/>
      <c r="P786" s="4"/>
    </row>
    <row r="787">
      <c r="A787" s="4"/>
      <c r="B787" s="4"/>
      <c r="C787" s="4"/>
      <c r="D787" s="4"/>
      <c r="E787" s="4"/>
      <c r="F787" s="4"/>
      <c r="G787" s="4"/>
      <c r="H787" s="4"/>
      <c r="I787" s="4"/>
      <c r="J787" s="4"/>
      <c r="K787" s="4"/>
      <c r="L787" s="4"/>
      <c r="M787" s="4"/>
      <c r="N787" s="4"/>
      <c r="O787" s="4"/>
      <c r="P787" s="4"/>
    </row>
    <row r="788">
      <c r="A788" s="4"/>
      <c r="B788" s="4"/>
      <c r="C788" s="4"/>
      <c r="D788" s="4"/>
      <c r="E788" s="4"/>
      <c r="F788" s="4"/>
      <c r="G788" s="4"/>
      <c r="H788" s="4"/>
      <c r="I788" s="4"/>
      <c r="J788" s="4"/>
      <c r="K788" s="4"/>
      <c r="L788" s="4"/>
      <c r="M788" s="4"/>
      <c r="N788" s="4"/>
      <c r="O788" s="4"/>
      <c r="P788" s="4"/>
    </row>
    <row r="789">
      <c r="A789" s="4"/>
      <c r="B789" s="4"/>
      <c r="C789" s="4"/>
      <c r="D789" s="4"/>
      <c r="E789" s="4"/>
      <c r="F789" s="4"/>
      <c r="G789" s="4"/>
      <c r="H789" s="4"/>
      <c r="I789" s="4"/>
      <c r="J789" s="4"/>
      <c r="K789" s="4"/>
      <c r="L789" s="4"/>
      <c r="M789" s="4"/>
      <c r="N789" s="4"/>
      <c r="O789" s="4"/>
      <c r="P789" s="4"/>
    </row>
    <row r="790">
      <c r="A790" s="4"/>
      <c r="B790" s="4"/>
      <c r="C790" s="4"/>
      <c r="D790" s="4"/>
      <c r="E790" s="4"/>
      <c r="F790" s="4"/>
      <c r="G790" s="4"/>
      <c r="H790" s="4"/>
      <c r="I790" s="4"/>
      <c r="J790" s="4"/>
      <c r="K790" s="4"/>
      <c r="L790" s="4"/>
      <c r="M790" s="4"/>
      <c r="N790" s="4"/>
      <c r="O790" s="4"/>
      <c r="P790" s="4"/>
    </row>
    <row r="791">
      <c r="A791" s="4"/>
      <c r="B791" s="4"/>
      <c r="C791" s="4"/>
      <c r="D791" s="4"/>
      <c r="E791" s="4"/>
      <c r="F791" s="4"/>
      <c r="G791" s="4"/>
      <c r="H791" s="4"/>
      <c r="I791" s="4"/>
      <c r="J791" s="4"/>
      <c r="K791" s="4"/>
      <c r="L791" s="4"/>
      <c r="M791" s="4"/>
      <c r="N791" s="4"/>
      <c r="O791" s="4"/>
      <c r="P791" s="4"/>
    </row>
    <row r="792">
      <c r="A792" s="4"/>
      <c r="B792" s="4"/>
      <c r="C792" s="4"/>
      <c r="D792" s="4"/>
      <c r="E792" s="4"/>
      <c r="F792" s="4"/>
      <c r="G792" s="4"/>
      <c r="H792" s="4"/>
      <c r="I792" s="4"/>
      <c r="J792" s="4"/>
      <c r="K792" s="4"/>
      <c r="L792" s="4"/>
      <c r="M792" s="4"/>
      <c r="N792" s="4"/>
      <c r="O792" s="4"/>
      <c r="P792" s="4"/>
    </row>
    <row r="793">
      <c r="A793" s="4"/>
      <c r="B793" s="4"/>
      <c r="C793" s="4"/>
      <c r="D793" s="4"/>
      <c r="E793" s="4"/>
      <c r="F793" s="4"/>
      <c r="G793" s="4"/>
      <c r="H793" s="4"/>
      <c r="I793" s="4"/>
      <c r="J793" s="4"/>
      <c r="K793" s="4"/>
      <c r="L793" s="4"/>
      <c r="M793" s="4"/>
      <c r="N793" s="4"/>
      <c r="O793" s="4"/>
      <c r="P793" s="4"/>
    </row>
    <row r="794">
      <c r="A794" s="4"/>
      <c r="B794" s="4"/>
      <c r="C794" s="4"/>
      <c r="D794" s="4"/>
      <c r="E794" s="4"/>
      <c r="F794" s="4"/>
      <c r="G794" s="4"/>
      <c r="H794" s="4"/>
      <c r="I794" s="4"/>
      <c r="J794" s="4"/>
      <c r="K794" s="4"/>
      <c r="L794" s="4"/>
      <c r="M794" s="4"/>
      <c r="N794" s="4"/>
      <c r="O794" s="4"/>
      <c r="P794" s="4"/>
    </row>
    <row r="795">
      <c r="A795" s="4"/>
      <c r="B795" s="4"/>
      <c r="C795" s="4"/>
      <c r="D795" s="4"/>
      <c r="E795" s="4"/>
      <c r="F795" s="4"/>
      <c r="G795" s="4"/>
      <c r="H795" s="4"/>
      <c r="I795" s="4"/>
      <c r="J795" s="4"/>
      <c r="K795" s="4"/>
      <c r="L795" s="4"/>
      <c r="M795" s="4"/>
      <c r="N795" s="4"/>
      <c r="O795" s="4"/>
      <c r="P795" s="4"/>
    </row>
    <row r="796">
      <c r="A796" s="4"/>
      <c r="B796" s="4"/>
      <c r="C796" s="4"/>
      <c r="D796" s="4"/>
      <c r="E796" s="4"/>
      <c r="F796" s="4"/>
      <c r="G796" s="4"/>
      <c r="H796" s="4"/>
      <c r="I796" s="4"/>
      <c r="J796" s="4"/>
      <c r="K796" s="4"/>
      <c r="L796" s="4"/>
      <c r="M796" s="4"/>
      <c r="N796" s="4"/>
      <c r="O796" s="4"/>
      <c r="P796" s="4"/>
    </row>
    <row r="797">
      <c r="A797" s="4"/>
      <c r="B797" s="4"/>
      <c r="C797" s="4"/>
      <c r="D797" s="4"/>
      <c r="E797" s="4"/>
      <c r="F797" s="4"/>
      <c r="G797" s="4"/>
      <c r="H797" s="4"/>
      <c r="I797" s="4"/>
      <c r="J797" s="4"/>
      <c r="K797" s="4"/>
      <c r="L797" s="4"/>
      <c r="M797" s="4"/>
      <c r="N797" s="4"/>
      <c r="O797" s="4"/>
      <c r="P797" s="4"/>
    </row>
    <row r="798">
      <c r="A798" s="4"/>
      <c r="B798" s="4"/>
      <c r="C798" s="4"/>
      <c r="D798" s="4"/>
      <c r="E798" s="4"/>
      <c r="F798" s="4"/>
      <c r="G798" s="4"/>
      <c r="H798" s="4"/>
      <c r="I798" s="4"/>
      <c r="J798" s="4"/>
      <c r="K798" s="4"/>
      <c r="L798" s="4"/>
      <c r="M798" s="4"/>
      <c r="N798" s="4"/>
      <c r="O798" s="4"/>
      <c r="P798" s="4"/>
    </row>
    <row r="799">
      <c r="A799" s="4"/>
      <c r="B799" s="4"/>
      <c r="C799" s="4"/>
      <c r="D799" s="4"/>
      <c r="E799" s="4"/>
      <c r="F799" s="4"/>
      <c r="G799" s="4"/>
      <c r="H799" s="4"/>
      <c r="I799" s="4"/>
      <c r="J799" s="4"/>
      <c r="K799" s="4"/>
      <c r="L799" s="4"/>
      <c r="M799" s="4"/>
      <c r="N799" s="4"/>
      <c r="O799" s="4"/>
      <c r="P799" s="4"/>
    </row>
    <row r="800">
      <c r="A800" s="4"/>
      <c r="B800" s="4"/>
      <c r="C800" s="4"/>
      <c r="D800" s="4"/>
      <c r="E800" s="4"/>
      <c r="F800" s="4"/>
      <c r="G800" s="4"/>
      <c r="H800" s="4"/>
      <c r="I800" s="4"/>
      <c r="J800" s="4"/>
      <c r="K800" s="4"/>
      <c r="L800" s="4"/>
      <c r="M800" s="4"/>
      <c r="N800" s="4"/>
      <c r="O800" s="4"/>
      <c r="P800" s="4"/>
    </row>
    <row r="801">
      <c r="A801" s="4"/>
      <c r="B801" s="4"/>
      <c r="C801" s="4"/>
      <c r="D801" s="4"/>
      <c r="E801" s="4"/>
      <c r="F801" s="4"/>
      <c r="G801" s="4"/>
      <c r="H801" s="4"/>
      <c r="I801" s="4"/>
      <c r="J801" s="4"/>
      <c r="K801" s="4"/>
      <c r="L801" s="4"/>
      <c r="M801" s="4"/>
      <c r="N801" s="4"/>
      <c r="O801" s="4"/>
      <c r="P801" s="4"/>
    </row>
    <row r="802">
      <c r="A802" s="4"/>
      <c r="B802" s="4"/>
      <c r="C802" s="4"/>
      <c r="D802" s="4"/>
      <c r="E802" s="4"/>
      <c r="F802" s="4"/>
      <c r="G802" s="4"/>
      <c r="H802" s="4"/>
      <c r="I802" s="4"/>
      <c r="J802" s="4"/>
      <c r="K802" s="4"/>
      <c r="L802" s="4"/>
      <c r="M802" s="4"/>
      <c r="N802" s="4"/>
      <c r="O802" s="4"/>
      <c r="P802" s="4"/>
    </row>
    <row r="803">
      <c r="A803" s="4"/>
      <c r="B803" s="4"/>
      <c r="C803" s="4"/>
      <c r="D803" s="4"/>
      <c r="E803" s="4"/>
      <c r="F803" s="4"/>
      <c r="G803" s="4"/>
      <c r="H803" s="4"/>
      <c r="I803" s="4"/>
      <c r="J803" s="4"/>
      <c r="K803" s="4"/>
      <c r="L803" s="4"/>
      <c r="M803" s="4"/>
      <c r="N803" s="4"/>
      <c r="O803" s="4"/>
      <c r="P803" s="4"/>
    </row>
    <row r="804">
      <c r="A804" s="4"/>
      <c r="B804" s="4"/>
      <c r="C804" s="4"/>
      <c r="D804" s="4"/>
      <c r="E804" s="4"/>
      <c r="F804" s="4"/>
      <c r="G804" s="4"/>
      <c r="H804" s="4"/>
      <c r="I804" s="4"/>
      <c r="J804" s="4"/>
      <c r="K804" s="4"/>
      <c r="L804" s="4"/>
      <c r="M804" s="4"/>
      <c r="N804" s="4"/>
      <c r="O804" s="4"/>
      <c r="P804" s="4"/>
    </row>
    <row r="805">
      <c r="A805" s="4"/>
      <c r="B805" s="4"/>
      <c r="C805" s="4"/>
      <c r="D805" s="4"/>
      <c r="E805" s="4"/>
      <c r="F805" s="4"/>
      <c r="G805" s="4"/>
      <c r="H805" s="4"/>
      <c r="I805" s="4"/>
      <c r="J805" s="4"/>
      <c r="K805" s="4"/>
      <c r="L805" s="4"/>
      <c r="M805" s="4"/>
      <c r="N805" s="4"/>
      <c r="O805" s="4"/>
      <c r="P805" s="4"/>
    </row>
    <row r="806">
      <c r="A806" s="4"/>
      <c r="B806" s="4"/>
      <c r="C806" s="4"/>
      <c r="D806" s="4"/>
      <c r="E806" s="4"/>
      <c r="F806" s="4"/>
      <c r="G806" s="4"/>
      <c r="H806" s="4"/>
      <c r="I806" s="4"/>
      <c r="J806" s="4"/>
      <c r="K806" s="4"/>
      <c r="L806" s="4"/>
      <c r="M806" s="4"/>
      <c r="N806" s="4"/>
      <c r="O806" s="4"/>
      <c r="P806" s="4"/>
    </row>
    <row r="807">
      <c r="A807" s="4"/>
      <c r="B807" s="4"/>
      <c r="C807" s="4"/>
      <c r="D807" s="4"/>
      <c r="E807" s="4"/>
      <c r="F807" s="4"/>
      <c r="G807" s="4"/>
      <c r="H807" s="4"/>
      <c r="I807" s="4"/>
      <c r="J807" s="4"/>
      <c r="K807" s="4"/>
      <c r="L807" s="4"/>
      <c r="M807" s="4"/>
      <c r="N807" s="4"/>
      <c r="O807" s="4"/>
      <c r="P807" s="4"/>
    </row>
    <row r="808">
      <c r="A808" s="4"/>
      <c r="B808" s="4"/>
      <c r="C808" s="4"/>
      <c r="D808" s="4"/>
      <c r="E808" s="4"/>
      <c r="F808" s="4"/>
      <c r="G808" s="4"/>
      <c r="H808" s="4"/>
      <c r="I808" s="4"/>
      <c r="J808" s="4"/>
      <c r="K808" s="4"/>
      <c r="L808" s="4"/>
      <c r="M808" s="4"/>
      <c r="N808" s="4"/>
      <c r="O808" s="4"/>
      <c r="P808" s="4"/>
    </row>
    <row r="809">
      <c r="A809" s="4"/>
      <c r="B809" s="4"/>
      <c r="C809" s="4"/>
      <c r="D809" s="4"/>
      <c r="E809" s="4"/>
      <c r="F809" s="4"/>
      <c r="G809" s="4"/>
      <c r="H809" s="4"/>
      <c r="I809" s="4"/>
      <c r="J809" s="4"/>
      <c r="K809" s="4"/>
      <c r="L809" s="4"/>
      <c r="M809" s="4"/>
      <c r="N809" s="4"/>
      <c r="O809" s="4"/>
      <c r="P809" s="4"/>
    </row>
    <row r="810">
      <c r="A810" s="4"/>
      <c r="B810" s="4"/>
      <c r="C810" s="4"/>
      <c r="D810" s="4"/>
      <c r="E810" s="4"/>
      <c r="F810" s="4"/>
      <c r="G810" s="4"/>
      <c r="H810" s="4"/>
      <c r="I810" s="4"/>
      <c r="J810" s="4"/>
      <c r="K810" s="4"/>
      <c r="L810" s="4"/>
      <c r="M810" s="4"/>
      <c r="N810" s="4"/>
      <c r="O810" s="4"/>
      <c r="P810" s="4"/>
    </row>
    <row r="811">
      <c r="A811" s="4"/>
      <c r="B811" s="4"/>
      <c r="C811" s="4"/>
      <c r="D811" s="4"/>
      <c r="E811" s="4"/>
      <c r="F811" s="4"/>
      <c r="G811" s="4"/>
      <c r="H811" s="4"/>
      <c r="I811" s="4"/>
      <c r="J811" s="4"/>
      <c r="K811" s="4"/>
      <c r="L811" s="4"/>
      <c r="M811" s="4"/>
      <c r="N811" s="4"/>
      <c r="O811" s="4"/>
      <c r="P811" s="4"/>
    </row>
    <row r="812">
      <c r="A812" s="4"/>
      <c r="B812" s="4"/>
      <c r="C812" s="4"/>
      <c r="D812" s="4"/>
      <c r="E812" s="4"/>
      <c r="F812" s="4"/>
      <c r="G812" s="4"/>
      <c r="H812" s="4"/>
      <c r="I812" s="4"/>
      <c r="J812" s="4"/>
      <c r="K812" s="4"/>
      <c r="L812" s="4"/>
      <c r="M812" s="4"/>
      <c r="N812" s="4"/>
      <c r="O812" s="4"/>
      <c r="P812" s="4"/>
    </row>
    <row r="813">
      <c r="A813" s="4"/>
      <c r="B813" s="4"/>
      <c r="C813" s="4"/>
      <c r="D813" s="4"/>
      <c r="E813" s="4"/>
      <c r="F813" s="4"/>
      <c r="G813" s="4"/>
      <c r="H813" s="4"/>
      <c r="I813" s="4"/>
      <c r="J813" s="4"/>
      <c r="K813" s="4"/>
      <c r="L813" s="4"/>
      <c r="M813" s="4"/>
      <c r="N813" s="4"/>
      <c r="O813" s="4"/>
      <c r="P813" s="4"/>
    </row>
    <row r="814">
      <c r="A814" s="4"/>
      <c r="B814" s="4"/>
      <c r="C814" s="4"/>
      <c r="D814" s="4"/>
      <c r="E814" s="4"/>
      <c r="F814" s="4"/>
      <c r="G814" s="4"/>
      <c r="H814" s="4"/>
      <c r="I814" s="4"/>
      <c r="J814" s="4"/>
      <c r="K814" s="4"/>
      <c r="L814" s="4"/>
      <c r="M814" s="4"/>
      <c r="N814" s="4"/>
      <c r="O814" s="4"/>
      <c r="P814" s="4"/>
    </row>
    <row r="815">
      <c r="A815" s="4"/>
      <c r="B815" s="4"/>
      <c r="C815" s="4"/>
      <c r="D815" s="4"/>
      <c r="E815" s="4"/>
      <c r="F815" s="4"/>
      <c r="G815" s="4"/>
      <c r="H815" s="4"/>
      <c r="I815" s="4"/>
      <c r="J815" s="4"/>
      <c r="K815" s="4"/>
      <c r="L815" s="4"/>
      <c r="M815" s="4"/>
      <c r="N815" s="4"/>
      <c r="O815" s="4"/>
      <c r="P815" s="4"/>
    </row>
    <row r="816">
      <c r="A816" s="4"/>
      <c r="B816" s="4"/>
      <c r="C816" s="4"/>
      <c r="D816" s="4"/>
      <c r="E816" s="4"/>
      <c r="F816" s="4"/>
      <c r="G816" s="4"/>
      <c r="H816" s="4"/>
      <c r="I816" s="4"/>
      <c r="J816" s="4"/>
      <c r="K816" s="4"/>
      <c r="L816" s="4"/>
      <c r="M816" s="4"/>
      <c r="N816" s="4"/>
      <c r="O816" s="4"/>
      <c r="P816" s="4"/>
    </row>
    <row r="817">
      <c r="A817" s="4"/>
      <c r="B817" s="4"/>
      <c r="C817" s="4"/>
      <c r="D817" s="4"/>
      <c r="E817" s="4"/>
      <c r="F817" s="4"/>
      <c r="G817" s="4"/>
      <c r="H817" s="4"/>
      <c r="I817" s="4"/>
      <c r="J817" s="4"/>
      <c r="K817" s="4"/>
      <c r="L817" s="4"/>
      <c r="M817" s="4"/>
      <c r="N817" s="4"/>
      <c r="O817" s="4"/>
      <c r="P817" s="4"/>
    </row>
    <row r="818">
      <c r="A818" s="4"/>
      <c r="B818" s="4"/>
      <c r="C818" s="4"/>
      <c r="D818" s="4"/>
      <c r="E818" s="4"/>
      <c r="F818" s="4"/>
      <c r="G818" s="4"/>
      <c r="H818" s="4"/>
      <c r="I818" s="4"/>
      <c r="J818" s="4"/>
      <c r="K818" s="4"/>
      <c r="L818" s="4"/>
      <c r="M818" s="4"/>
      <c r="N818" s="4"/>
      <c r="O818" s="4"/>
      <c r="P818" s="4"/>
    </row>
    <row r="819">
      <c r="A819" s="4"/>
      <c r="B819" s="4"/>
      <c r="C819" s="4"/>
      <c r="D819" s="4"/>
      <c r="E819" s="4"/>
      <c r="F819" s="4"/>
      <c r="G819" s="4"/>
      <c r="H819" s="4"/>
      <c r="I819" s="4"/>
      <c r="J819" s="4"/>
      <c r="K819" s="4"/>
      <c r="L819" s="4"/>
      <c r="M819" s="4"/>
      <c r="N819" s="4"/>
      <c r="O819" s="4"/>
      <c r="P819" s="4"/>
    </row>
    <row r="820">
      <c r="A820" s="4"/>
      <c r="B820" s="4"/>
      <c r="C820" s="4"/>
      <c r="D820" s="4"/>
      <c r="E820" s="4"/>
      <c r="F820" s="4"/>
      <c r="G820" s="4"/>
      <c r="H820" s="4"/>
      <c r="I820" s="4"/>
      <c r="J820" s="4"/>
      <c r="K820" s="4"/>
      <c r="L820" s="4"/>
      <c r="M820" s="4"/>
      <c r="N820" s="4"/>
      <c r="O820" s="4"/>
      <c r="P820" s="4"/>
    </row>
    <row r="821">
      <c r="A821" s="4"/>
      <c r="B821" s="4"/>
      <c r="C821" s="4"/>
      <c r="D821" s="4"/>
      <c r="E821" s="4"/>
      <c r="F821" s="4"/>
      <c r="G821" s="4"/>
      <c r="H821" s="4"/>
      <c r="I821" s="4"/>
      <c r="J821" s="4"/>
      <c r="K821" s="4"/>
      <c r="L821" s="4"/>
      <c r="M821" s="4"/>
      <c r="N821" s="4"/>
      <c r="O821" s="4"/>
      <c r="P821" s="4"/>
    </row>
    <row r="822">
      <c r="A822" s="4"/>
      <c r="B822" s="4"/>
      <c r="C822" s="4"/>
      <c r="D822" s="4"/>
      <c r="E822" s="4"/>
      <c r="F822" s="4"/>
      <c r="G822" s="4"/>
      <c r="H822" s="4"/>
      <c r="I822" s="4"/>
      <c r="J822" s="4"/>
      <c r="K822" s="4"/>
      <c r="L822" s="4"/>
      <c r="M822" s="4"/>
      <c r="N822" s="4"/>
      <c r="O822" s="4"/>
      <c r="P822" s="4"/>
    </row>
    <row r="823">
      <c r="A823" s="4"/>
      <c r="B823" s="4"/>
      <c r="C823" s="4"/>
      <c r="D823" s="4"/>
      <c r="E823" s="4"/>
      <c r="F823" s="4"/>
      <c r="G823" s="4"/>
      <c r="H823" s="4"/>
      <c r="I823" s="4"/>
      <c r="J823" s="4"/>
      <c r="K823" s="4"/>
      <c r="L823" s="4"/>
      <c r="M823" s="4"/>
      <c r="N823" s="4"/>
      <c r="O823" s="4"/>
      <c r="P823" s="4"/>
    </row>
    <row r="824">
      <c r="A824" s="4"/>
      <c r="B824" s="4"/>
      <c r="C824" s="4"/>
      <c r="D824" s="4"/>
      <c r="E824" s="4"/>
      <c r="F824" s="4"/>
      <c r="G824" s="4"/>
      <c r="H824" s="4"/>
      <c r="I824" s="4"/>
      <c r="J824" s="4"/>
      <c r="K824" s="4"/>
      <c r="L824" s="4"/>
      <c r="M824" s="4"/>
      <c r="N824" s="4"/>
      <c r="O824" s="4"/>
      <c r="P824" s="4"/>
    </row>
    <row r="825">
      <c r="A825" s="4"/>
      <c r="B825" s="4"/>
      <c r="C825" s="4"/>
      <c r="D825" s="4"/>
      <c r="E825" s="4"/>
      <c r="F825" s="4"/>
      <c r="G825" s="4"/>
      <c r="H825" s="4"/>
      <c r="I825" s="4"/>
      <c r="J825" s="4"/>
      <c r="K825" s="4"/>
      <c r="L825" s="4"/>
      <c r="M825" s="4"/>
      <c r="N825" s="4"/>
      <c r="O825" s="4"/>
      <c r="P825" s="4"/>
    </row>
    <row r="826">
      <c r="A826" s="4"/>
      <c r="B826" s="4"/>
      <c r="C826" s="4"/>
      <c r="D826" s="4"/>
      <c r="E826" s="4"/>
      <c r="F826" s="4"/>
      <c r="G826" s="4"/>
      <c r="H826" s="4"/>
      <c r="I826" s="4"/>
      <c r="J826" s="4"/>
      <c r="K826" s="4"/>
      <c r="L826" s="4"/>
      <c r="M826" s="4"/>
      <c r="N826" s="4"/>
      <c r="O826" s="4"/>
      <c r="P826" s="4"/>
    </row>
    <row r="827">
      <c r="A827" s="4"/>
      <c r="B827" s="4"/>
      <c r="C827" s="4"/>
      <c r="D827" s="4"/>
      <c r="E827" s="4"/>
      <c r="F827" s="4"/>
      <c r="G827" s="4"/>
      <c r="H827" s="4"/>
      <c r="I827" s="4"/>
      <c r="J827" s="4"/>
      <c r="K827" s="4"/>
      <c r="L827" s="4"/>
      <c r="M827" s="4"/>
      <c r="N827" s="4"/>
      <c r="O827" s="4"/>
      <c r="P827" s="4"/>
    </row>
    <row r="828">
      <c r="A828" s="4"/>
      <c r="B828" s="4"/>
      <c r="C828" s="4"/>
      <c r="D828" s="4"/>
      <c r="E828" s="4"/>
      <c r="F828" s="4"/>
      <c r="G828" s="4"/>
      <c r="H828" s="4"/>
      <c r="I828" s="4"/>
      <c r="J828" s="4"/>
      <c r="K828" s="4"/>
      <c r="L828" s="4"/>
      <c r="M828" s="4"/>
      <c r="N828" s="4"/>
      <c r="O828" s="4"/>
      <c r="P828" s="4"/>
    </row>
    <row r="829">
      <c r="A829" s="4"/>
      <c r="B829" s="4"/>
      <c r="C829" s="4"/>
      <c r="D829" s="4"/>
      <c r="E829" s="4"/>
      <c r="F829" s="4"/>
      <c r="G829" s="4"/>
      <c r="H829" s="4"/>
      <c r="I829" s="4"/>
      <c r="J829" s="4"/>
      <c r="K829" s="4"/>
      <c r="L829" s="4"/>
      <c r="M829" s="4"/>
      <c r="N829" s="4"/>
      <c r="O829" s="4"/>
      <c r="P829" s="4"/>
    </row>
    <row r="830">
      <c r="A830" s="4"/>
      <c r="B830" s="4"/>
      <c r="C830" s="4"/>
      <c r="D830" s="4"/>
      <c r="E830" s="4"/>
      <c r="F830" s="4"/>
      <c r="G830" s="4"/>
      <c r="H830" s="4"/>
      <c r="I830" s="4"/>
      <c r="J830" s="4"/>
      <c r="K830" s="4"/>
      <c r="L830" s="4"/>
      <c r="M830" s="4"/>
      <c r="N830" s="4"/>
      <c r="O830" s="4"/>
      <c r="P830" s="4"/>
    </row>
    <row r="831">
      <c r="A831" s="4"/>
      <c r="B831" s="4"/>
      <c r="C831" s="4"/>
      <c r="D831" s="4"/>
      <c r="E831" s="4"/>
      <c r="F831" s="4"/>
      <c r="G831" s="4"/>
      <c r="H831" s="4"/>
      <c r="I831" s="4"/>
      <c r="J831" s="4"/>
      <c r="K831" s="4"/>
      <c r="L831" s="4"/>
      <c r="M831" s="4"/>
      <c r="N831" s="4"/>
      <c r="O831" s="4"/>
      <c r="P831" s="4"/>
    </row>
    <row r="832">
      <c r="A832" s="4"/>
      <c r="B832" s="4"/>
      <c r="C832" s="4"/>
      <c r="D832" s="4"/>
      <c r="E832" s="4"/>
      <c r="F832" s="4"/>
      <c r="G832" s="4"/>
      <c r="H832" s="4"/>
      <c r="I832" s="4"/>
      <c r="J832" s="4"/>
      <c r="K832" s="4"/>
      <c r="L832" s="4"/>
      <c r="M832" s="4"/>
      <c r="N832" s="4"/>
      <c r="O832" s="4"/>
      <c r="P832" s="4"/>
    </row>
    <row r="833">
      <c r="A833" s="4"/>
      <c r="B833" s="4"/>
      <c r="C833" s="4"/>
      <c r="D833" s="4"/>
      <c r="E833" s="4"/>
      <c r="F833" s="4"/>
      <c r="G833" s="4"/>
      <c r="H833" s="4"/>
      <c r="I833" s="4"/>
      <c r="J833" s="4"/>
      <c r="K833" s="4"/>
      <c r="L833" s="4"/>
      <c r="M833" s="4"/>
      <c r="N833" s="4"/>
      <c r="O833" s="4"/>
      <c r="P833" s="4"/>
    </row>
    <row r="834">
      <c r="A834" s="4"/>
      <c r="B834" s="4"/>
      <c r="C834" s="4"/>
      <c r="D834" s="4"/>
      <c r="E834" s="4"/>
      <c r="F834" s="4"/>
      <c r="G834" s="4"/>
      <c r="H834" s="4"/>
      <c r="I834" s="4"/>
      <c r="J834" s="4"/>
      <c r="K834" s="4"/>
      <c r="L834" s="4"/>
      <c r="M834" s="4"/>
      <c r="N834" s="4"/>
      <c r="O834" s="4"/>
      <c r="P834" s="4"/>
    </row>
    <row r="835">
      <c r="A835" s="4"/>
      <c r="B835" s="4"/>
      <c r="C835" s="4"/>
      <c r="D835" s="4"/>
      <c r="E835" s="4"/>
      <c r="F835" s="4"/>
      <c r="G835" s="4"/>
      <c r="H835" s="4"/>
      <c r="I835" s="4"/>
      <c r="J835" s="4"/>
      <c r="K835" s="4"/>
      <c r="L835" s="4"/>
      <c r="M835" s="4"/>
      <c r="N835" s="4"/>
      <c r="O835" s="4"/>
      <c r="P835" s="4"/>
    </row>
    <row r="836">
      <c r="A836" s="4"/>
      <c r="B836" s="4"/>
      <c r="C836" s="4"/>
      <c r="D836" s="4"/>
      <c r="E836" s="4"/>
      <c r="F836" s="4"/>
      <c r="G836" s="4"/>
      <c r="H836" s="4"/>
      <c r="I836" s="4"/>
      <c r="J836" s="4"/>
      <c r="K836" s="4"/>
      <c r="L836" s="4"/>
      <c r="M836" s="4"/>
      <c r="N836" s="4"/>
      <c r="O836" s="4"/>
      <c r="P836" s="4"/>
    </row>
    <row r="837">
      <c r="A837" s="4"/>
      <c r="B837" s="4"/>
      <c r="C837" s="4"/>
      <c r="D837" s="4"/>
      <c r="E837" s="4"/>
      <c r="F837" s="4"/>
      <c r="G837" s="4"/>
      <c r="H837" s="4"/>
      <c r="I837" s="4"/>
      <c r="J837" s="4"/>
      <c r="K837" s="4"/>
      <c r="L837" s="4"/>
      <c r="M837" s="4"/>
      <c r="N837" s="4"/>
      <c r="O837" s="4"/>
      <c r="P837" s="4"/>
    </row>
    <row r="838">
      <c r="A838" s="4"/>
      <c r="B838" s="4"/>
      <c r="C838" s="4"/>
      <c r="D838" s="4"/>
      <c r="E838" s="4"/>
      <c r="F838" s="4"/>
      <c r="G838" s="4"/>
      <c r="H838" s="4"/>
      <c r="I838" s="4"/>
      <c r="J838" s="4"/>
      <c r="K838" s="4"/>
      <c r="L838" s="4"/>
      <c r="M838" s="4"/>
      <c r="N838" s="4"/>
      <c r="O838" s="4"/>
      <c r="P838" s="4"/>
    </row>
    <row r="839">
      <c r="A839" s="4"/>
      <c r="B839" s="4"/>
      <c r="C839" s="4"/>
      <c r="D839" s="4"/>
      <c r="E839" s="4"/>
      <c r="F839" s="4"/>
      <c r="G839" s="4"/>
      <c r="H839" s="4"/>
      <c r="I839" s="4"/>
      <c r="J839" s="4"/>
      <c r="K839" s="4"/>
      <c r="L839" s="4"/>
      <c r="M839" s="4"/>
      <c r="N839" s="4"/>
      <c r="O839" s="4"/>
      <c r="P839" s="4"/>
    </row>
    <row r="840">
      <c r="A840" s="4"/>
      <c r="B840" s="4"/>
      <c r="C840" s="4"/>
      <c r="D840" s="4"/>
      <c r="E840" s="4"/>
      <c r="F840" s="4"/>
      <c r="G840" s="4"/>
      <c r="H840" s="4"/>
      <c r="I840" s="4"/>
      <c r="J840" s="4"/>
      <c r="K840" s="4"/>
      <c r="L840" s="4"/>
      <c r="M840" s="4"/>
      <c r="N840" s="4"/>
      <c r="O840" s="4"/>
      <c r="P840" s="4"/>
    </row>
    <row r="841">
      <c r="A841" s="4"/>
      <c r="B841" s="4"/>
      <c r="C841" s="4"/>
      <c r="D841" s="4"/>
      <c r="E841" s="4"/>
      <c r="F841" s="4"/>
      <c r="G841" s="4"/>
      <c r="H841" s="4"/>
      <c r="I841" s="4"/>
      <c r="J841" s="4"/>
      <c r="K841" s="4"/>
      <c r="L841" s="4"/>
      <c r="M841" s="4"/>
      <c r="N841" s="4"/>
      <c r="O841" s="4"/>
      <c r="P841" s="4"/>
    </row>
    <row r="842">
      <c r="A842" s="4"/>
      <c r="B842" s="4"/>
      <c r="C842" s="4"/>
      <c r="D842" s="4"/>
      <c r="E842" s="4"/>
      <c r="F842" s="4"/>
      <c r="G842" s="4"/>
      <c r="H842" s="4"/>
      <c r="I842" s="4"/>
      <c r="J842" s="4"/>
      <c r="K842" s="4"/>
      <c r="L842" s="4"/>
      <c r="M842" s="4"/>
      <c r="N842" s="4"/>
      <c r="O842" s="4"/>
      <c r="P842" s="4"/>
    </row>
    <row r="843">
      <c r="A843" s="4"/>
      <c r="B843" s="4"/>
      <c r="C843" s="4"/>
      <c r="D843" s="4"/>
      <c r="E843" s="4"/>
      <c r="F843" s="4"/>
      <c r="G843" s="4"/>
      <c r="H843" s="4"/>
      <c r="I843" s="4"/>
      <c r="J843" s="4"/>
      <c r="K843" s="4"/>
      <c r="L843" s="4"/>
      <c r="M843" s="4"/>
      <c r="N843" s="4"/>
      <c r="O843" s="4"/>
      <c r="P843" s="4"/>
    </row>
    <row r="844">
      <c r="A844" s="4"/>
      <c r="B844" s="4"/>
      <c r="C844" s="4"/>
      <c r="D844" s="4"/>
      <c r="E844" s="4"/>
      <c r="F844" s="4"/>
      <c r="G844" s="4"/>
      <c r="H844" s="4"/>
      <c r="I844" s="4"/>
      <c r="J844" s="4"/>
      <c r="K844" s="4"/>
      <c r="L844" s="4"/>
      <c r="M844" s="4"/>
      <c r="N844" s="4"/>
      <c r="O844" s="4"/>
      <c r="P844" s="4"/>
    </row>
    <row r="845">
      <c r="A845" s="4"/>
      <c r="B845" s="4"/>
      <c r="C845" s="4"/>
      <c r="D845" s="4"/>
      <c r="E845" s="4"/>
      <c r="F845" s="4"/>
      <c r="G845" s="4"/>
      <c r="H845" s="4"/>
      <c r="I845" s="4"/>
      <c r="J845" s="4"/>
      <c r="K845" s="4"/>
      <c r="L845" s="4"/>
      <c r="M845" s="4"/>
      <c r="N845" s="4"/>
      <c r="O845" s="4"/>
      <c r="P845" s="4"/>
    </row>
    <row r="846">
      <c r="A846" s="4"/>
      <c r="B846" s="4"/>
      <c r="C846" s="4"/>
      <c r="D846" s="4"/>
      <c r="E846" s="4"/>
      <c r="F846" s="4"/>
      <c r="G846" s="4"/>
      <c r="H846" s="4"/>
      <c r="I846" s="4"/>
      <c r="J846" s="4"/>
      <c r="K846" s="4"/>
      <c r="L846" s="4"/>
      <c r="M846" s="4"/>
      <c r="N846" s="4"/>
      <c r="O846" s="4"/>
      <c r="P846" s="4"/>
    </row>
    <row r="847">
      <c r="A847" s="4"/>
      <c r="B847" s="4"/>
      <c r="C847" s="4"/>
      <c r="D847" s="4"/>
      <c r="E847" s="4"/>
      <c r="F847" s="4"/>
      <c r="G847" s="4"/>
      <c r="H847" s="4"/>
      <c r="I847" s="4"/>
      <c r="J847" s="4"/>
      <c r="K847" s="4"/>
      <c r="L847" s="4"/>
      <c r="M847" s="4"/>
      <c r="N847" s="4"/>
      <c r="O847" s="4"/>
      <c r="P847" s="4"/>
    </row>
    <row r="848">
      <c r="A848" s="4"/>
      <c r="B848" s="4"/>
      <c r="C848" s="4"/>
      <c r="D848" s="4"/>
      <c r="E848" s="4"/>
      <c r="F848" s="4"/>
      <c r="G848" s="4"/>
      <c r="H848" s="4"/>
      <c r="I848" s="4"/>
      <c r="J848" s="4"/>
      <c r="K848" s="4"/>
      <c r="L848" s="4"/>
      <c r="M848" s="4"/>
      <c r="N848" s="4"/>
      <c r="O848" s="4"/>
      <c r="P848" s="4"/>
    </row>
    <row r="849">
      <c r="A849" s="4"/>
      <c r="B849" s="4"/>
      <c r="C849" s="4"/>
      <c r="D849" s="4"/>
      <c r="E849" s="4"/>
      <c r="F849" s="4"/>
      <c r="G849" s="4"/>
      <c r="H849" s="4"/>
      <c r="I849" s="4"/>
      <c r="J849" s="4"/>
      <c r="K849" s="4"/>
      <c r="L849" s="4"/>
      <c r="M849" s="4"/>
      <c r="N849" s="4"/>
      <c r="O849" s="4"/>
      <c r="P849" s="4"/>
    </row>
    <row r="850">
      <c r="A850" s="4"/>
      <c r="B850" s="4"/>
      <c r="C850" s="4"/>
      <c r="D850" s="4"/>
      <c r="E850" s="4"/>
      <c r="F850" s="4"/>
      <c r="G850" s="4"/>
      <c r="H850" s="4"/>
      <c r="I850" s="4"/>
      <c r="J850" s="4"/>
      <c r="K850" s="4"/>
      <c r="L850" s="4"/>
      <c r="M850" s="4"/>
      <c r="N850" s="4"/>
      <c r="O850" s="4"/>
      <c r="P850" s="4"/>
    </row>
    <row r="851">
      <c r="A851" s="4"/>
      <c r="B851" s="4"/>
      <c r="C851" s="4"/>
      <c r="D851" s="4"/>
      <c r="E851" s="4"/>
      <c r="F851" s="4"/>
      <c r="G851" s="4"/>
      <c r="H851" s="4"/>
      <c r="I851" s="4"/>
      <c r="J851" s="4"/>
      <c r="K851" s="4"/>
      <c r="L851" s="4"/>
      <c r="M851" s="4"/>
      <c r="N851" s="4"/>
      <c r="O851" s="4"/>
      <c r="P851" s="4"/>
    </row>
    <row r="852">
      <c r="A852" s="4"/>
      <c r="B852" s="4"/>
      <c r="C852" s="4"/>
      <c r="D852" s="4"/>
      <c r="E852" s="4"/>
      <c r="F852" s="4"/>
      <c r="G852" s="4"/>
      <c r="H852" s="4"/>
      <c r="I852" s="4"/>
      <c r="J852" s="4"/>
      <c r="K852" s="4"/>
      <c r="L852" s="4"/>
      <c r="M852" s="4"/>
      <c r="N852" s="4"/>
      <c r="O852" s="4"/>
      <c r="P852" s="4"/>
    </row>
    <row r="853">
      <c r="A853" s="4"/>
      <c r="B853" s="4"/>
      <c r="C853" s="4"/>
      <c r="D853" s="4"/>
      <c r="E853" s="4"/>
      <c r="F853" s="4"/>
      <c r="G853" s="4"/>
      <c r="H853" s="4"/>
      <c r="I853" s="4"/>
      <c r="J853" s="4"/>
      <c r="K853" s="4"/>
      <c r="L853" s="4"/>
      <c r="M853" s="4"/>
      <c r="N853" s="4"/>
      <c r="O853" s="4"/>
      <c r="P853" s="4"/>
    </row>
    <row r="854">
      <c r="A854" s="4"/>
      <c r="B854" s="4"/>
      <c r="C854" s="4"/>
      <c r="D854" s="4"/>
      <c r="E854" s="4"/>
      <c r="F854" s="4"/>
      <c r="G854" s="4"/>
      <c r="H854" s="4"/>
      <c r="I854" s="4"/>
      <c r="J854" s="4"/>
      <c r="K854" s="4"/>
      <c r="L854" s="4"/>
      <c r="M854" s="4"/>
      <c r="N854" s="4"/>
      <c r="O854" s="4"/>
      <c r="P854" s="4"/>
    </row>
    <row r="855">
      <c r="A855" s="4"/>
      <c r="B855" s="4"/>
      <c r="C855" s="4"/>
      <c r="D855" s="4"/>
      <c r="E855" s="4"/>
      <c r="F855" s="4"/>
      <c r="G855" s="4"/>
      <c r="H855" s="4"/>
      <c r="I855" s="4"/>
      <c r="J855" s="4"/>
      <c r="K855" s="4"/>
      <c r="L855" s="4"/>
      <c r="M855" s="4"/>
      <c r="N855" s="4"/>
      <c r="O855" s="4"/>
      <c r="P855" s="4"/>
    </row>
    <row r="856">
      <c r="A856" s="4"/>
      <c r="B856" s="4"/>
      <c r="C856" s="4"/>
      <c r="D856" s="4"/>
      <c r="E856" s="4"/>
      <c r="F856" s="4"/>
      <c r="G856" s="4"/>
      <c r="H856" s="4"/>
      <c r="I856" s="4"/>
      <c r="J856" s="4"/>
      <c r="K856" s="4"/>
      <c r="L856" s="4"/>
      <c r="M856" s="4"/>
      <c r="N856" s="4"/>
      <c r="O856" s="4"/>
      <c r="P856" s="4"/>
    </row>
    <row r="857">
      <c r="A857" s="4"/>
      <c r="B857" s="4"/>
      <c r="C857" s="4"/>
      <c r="D857" s="4"/>
      <c r="E857" s="4"/>
      <c r="F857" s="4"/>
      <c r="G857" s="4"/>
      <c r="H857" s="4"/>
      <c r="I857" s="4"/>
      <c r="J857" s="4"/>
      <c r="K857" s="4"/>
      <c r="L857" s="4"/>
      <c r="M857" s="4"/>
      <c r="N857" s="4"/>
      <c r="O857" s="4"/>
      <c r="P857" s="4"/>
    </row>
    <row r="858">
      <c r="A858" s="4"/>
      <c r="B858" s="4"/>
      <c r="C858" s="4"/>
      <c r="D858" s="4"/>
      <c r="E858" s="4"/>
      <c r="F858" s="4"/>
      <c r="G858" s="4"/>
      <c r="H858" s="4"/>
      <c r="I858" s="4"/>
      <c r="J858" s="4"/>
      <c r="K858" s="4"/>
      <c r="L858" s="4"/>
      <c r="M858" s="4"/>
      <c r="N858" s="4"/>
      <c r="O858" s="4"/>
      <c r="P858" s="4"/>
    </row>
    <row r="859">
      <c r="A859" s="4"/>
      <c r="B859" s="4"/>
      <c r="C859" s="4"/>
      <c r="D859" s="4"/>
      <c r="E859" s="4"/>
      <c r="F859" s="4"/>
      <c r="G859" s="4"/>
      <c r="H859" s="4"/>
      <c r="I859" s="4"/>
      <c r="J859" s="4"/>
      <c r="K859" s="4"/>
      <c r="L859" s="4"/>
      <c r="M859" s="4"/>
      <c r="N859" s="4"/>
      <c r="O859" s="4"/>
      <c r="P859" s="4"/>
    </row>
    <row r="860">
      <c r="A860" s="4"/>
      <c r="B860" s="4"/>
      <c r="C860" s="4"/>
      <c r="D860" s="4"/>
      <c r="E860" s="4"/>
      <c r="F860" s="4"/>
      <c r="G860" s="4"/>
      <c r="H860" s="4"/>
      <c r="I860" s="4"/>
      <c r="J860" s="4"/>
      <c r="K860" s="4"/>
      <c r="L860" s="4"/>
      <c r="M860" s="4"/>
      <c r="N860" s="4"/>
      <c r="O860" s="4"/>
      <c r="P860" s="4"/>
    </row>
    <row r="861">
      <c r="A861" s="4"/>
      <c r="B861" s="4"/>
      <c r="C861" s="4"/>
      <c r="D861" s="4"/>
      <c r="E861" s="4"/>
      <c r="F861" s="4"/>
      <c r="G861" s="4"/>
      <c r="H861" s="4"/>
      <c r="I861" s="4"/>
      <c r="J861" s="4"/>
      <c r="K861" s="4"/>
      <c r="L861" s="4"/>
      <c r="M861" s="4"/>
      <c r="N861" s="4"/>
      <c r="O861" s="4"/>
      <c r="P861" s="4"/>
    </row>
    <row r="862">
      <c r="A862" s="4"/>
      <c r="B862" s="4"/>
      <c r="C862" s="4"/>
      <c r="D862" s="4"/>
      <c r="E862" s="4"/>
      <c r="F862" s="4"/>
      <c r="G862" s="4"/>
      <c r="H862" s="4"/>
      <c r="I862" s="4"/>
      <c r="J862" s="4"/>
      <c r="K862" s="4"/>
      <c r="L862" s="4"/>
      <c r="M862" s="4"/>
      <c r="N862" s="4"/>
      <c r="O862" s="4"/>
      <c r="P862" s="4"/>
    </row>
    <row r="863">
      <c r="A863" s="4"/>
      <c r="B863" s="4"/>
      <c r="C863" s="4"/>
      <c r="D863" s="4"/>
      <c r="E863" s="4"/>
      <c r="F863" s="4"/>
      <c r="G863" s="4"/>
      <c r="H863" s="4"/>
      <c r="I863" s="4"/>
      <c r="J863" s="4"/>
      <c r="K863" s="4"/>
      <c r="L863" s="4"/>
      <c r="M863" s="4"/>
      <c r="N863" s="4"/>
      <c r="O863" s="4"/>
      <c r="P863" s="4"/>
    </row>
    <row r="864">
      <c r="A864" s="4"/>
      <c r="B864" s="4"/>
      <c r="C864" s="4"/>
      <c r="D864" s="4"/>
      <c r="E864" s="4"/>
      <c r="F864" s="4"/>
      <c r="G864" s="4"/>
      <c r="H864" s="4"/>
      <c r="I864" s="4"/>
      <c r="J864" s="4"/>
      <c r="K864" s="4"/>
      <c r="L864" s="4"/>
      <c r="M864" s="4"/>
      <c r="N864" s="4"/>
      <c r="O864" s="4"/>
      <c r="P864" s="4"/>
    </row>
    <row r="865">
      <c r="A865" s="4"/>
      <c r="B865" s="4"/>
      <c r="C865" s="4"/>
      <c r="D865" s="4"/>
      <c r="E865" s="4"/>
      <c r="F865" s="4"/>
      <c r="G865" s="4"/>
      <c r="H865" s="4"/>
      <c r="I865" s="4"/>
      <c r="J865" s="4"/>
      <c r="K865" s="4"/>
      <c r="L865" s="4"/>
      <c r="M865" s="4"/>
      <c r="N865" s="4"/>
      <c r="O865" s="4"/>
      <c r="P865" s="4"/>
    </row>
    <row r="866">
      <c r="A866" s="4"/>
      <c r="B866" s="4"/>
      <c r="C866" s="4"/>
      <c r="D866" s="4"/>
      <c r="E866" s="4"/>
      <c r="F866" s="4"/>
      <c r="G866" s="4"/>
      <c r="H866" s="4"/>
      <c r="I866" s="4"/>
      <c r="J866" s="4"/>
      <c r="K866" s="4"/>
      <c r="L866" s="4"/>
      <c r="M866" s="4"/>
      <c r="N866" s="4"/>
      <c r="O866" s="4"/>
      <c r="P866" s="4"/>
    </row>
    <row r="867">
      <c r="A867" s="4"/>
      <c r="B867" s="4"/>
      <c r="C867" s="4"/>
      <c r="D867" s="4"/>
      <c r="E867" s="4"/>
      <c r="F867" s="4"/>
      <c r="G867" s="4"/>
      <c r="H867" s="4"/>
      <c r="I867" s="4"/>
      <c r="J867" s="4"/>
      <c r="K867" s="4"/>
      <c r="L867" s="4"/>
      <c r="M867" s="4"/>
      <c r="N867" s="4"/>
      <c r="O867" s="4"/>
      <c r="P867" s="4"/>
    </row>
    <row r="868">
      <c r="A868" s="4"/>
      <c r="B868" s="4"/>
      <c r="C868" s="4"/>
      <c r="D868" s="4"/>
      <c r="E868" s="4"/>
      <c r="F868" s="4"/>
      <c r="G868" s="4"/>
      <c r="H868" s="4"/>
      <c r="I868" s="4"/>
      <c r="J868" s="4"/>
      <c r="K868" s="4"/>
      <c r="L868" s="4"/>
      <c r="M868" s="4"/>
      <c r="N868" s="4"/>
      <c r="O868" s="4"/>
      <c r="P868" s="4"/>
    </row>
    <row r="869">
      <c r="A869" s="4"/>
      <c r="B869" s="4"/>
      <c r="C869" s="4"/>
      <c r="D869" s="4"/>
      <c r="E869" s="4"/>
      <c r="F869" s="4"/>
      <c r="G869" s="4"/>
      <c r="H869" s="4"/>
      <c r="I869" s="4"/>
      <c r="J869" s="4"/>
      <c r="K869" s="4"/>
      <c r="L869" s="4"/>
      <c r="M869" s="4"/>
      <c r="N869" s="4"/>
      <c r="O869" s="4"/>
      <c r="P869" s="4"/>
    </row>
    <row r="870">
      <c r="A870" s="4"/>
      <c r="B870" s="4"/>
      <c r="C870" s="4"/>
      <c r="D870" s="4"/>
      <c r="E870" s="4"/>
      <c r="F870" s="4"/>
      <c r="G870" s="4"/>
      <c r="H870" s="4"/>
      <c r="I870" s="4"/>
      <c r="J870" s="4"/>
      <c r="K870" s="4"/>
      <c r="L870" s="4"/>
      <c r="M870" s="4"/>
      <c r="N870" s="4"/>
      <c r="O870" s="4"/>
      <c r="P870" s="4"/>
    </row>
    <row r="871">
      <c r="A871" s="4"/>
      <c r="B871" s="4"/>
      <c r="C871" s="4"/>
      <c r="D871" s="4"/>
      <c r="E871" s="4"/>
      <c r="F871" s="4"/>
      <c r="G871" s="4"/>
      <c r="H871" s="4"/>
      <c r="I871" s="4"/>
      <c r="J871" s="4"/>
      <c r="K871" s="4"/>
      <c r="L871" s="4"/>
      <c r="M871" s="4"/>
      <c r="N871" s="4"/>
      <c r="O871" s="4"/>
      <c r="P871" s="4"/>
    </row>
    <row r="872">
      <c r="A872" s="4"/>
      <c r="B872" s="4"/>
      <c r="C872" s="4"/>
      <c r="D872" s="4"/>
      <c r="E872" s="4"/>
      <c r="F872" s="4"/>
      <c r="G872" s="4"/>
      <c r="H872" s="4"/>
      <c r="I872" s="4"/>
      <c r="J872" s="4"/>
      <c r="K872" s="4"/>
      <c r="L872" s="4"/>
      <c r="M872" s="4"/>
      <c r="N872" s="4"/>
      <c r="O872" s="4"/>
      <c r="P872" s="4"/>
    </row>
    <row r="873">
      <c r="A873" s="4"/>
      <c r="B873" s="4"/>
      <c r="C873" s="4"/>
      <c r="D873" s="4"/>
      <c r="E873" s="4"/>
      <c r="F873" s="4"/>
      <c r="G873" s="4"/>
      <c r="H873" s="4"/>
      <c r="I873" s="4"/>
      <c r="J873" s="4"/>
      <c r="K873" s="4"/>
      <c r="L873" s="4"/>
      <c r="M873" s="4"/>
      <c r="N873" s="4"/>
      <c r="O873" s="4"/>
      <c r="P873" s="4"/>
    </row>
    <row r="874">
      <c r="A874" s="4"/>
      <c r="B874" s="4"/>
      <c r="C874" s="4"/>
      <c r="D874" s="4"/>
      <c r="E874" s="4"/>
      <c r="F874" s="4"/>
      <c r="G874" s="4"/>
      <c r="H874" s="4"/>
      <c r="I874" s="4"/>
      <c r="J874" s="4"/>
      <c r="K874" s="4"/>
      <c r="L874" s="4"/>
      <c r="M874" s="4"/>
      <c r="N874" s="4"/>
      <c r="O874" s="4"/>
      <c r="P874" s="4"/>
    </row>
    <row r="875">
      <c r="A875" s="4"/>
      <c r="B875" s="4"/>
      <c r="C875" s="4"/>
      <c r="D875" s="4"/>
      <c r="E875" s="4"/>
      <c r="F875" s="4"/>
      <c r="G875" s="4"/>
      <c r="H875" s="4"/>
      <c r="I875" s="4"/>
      <c r="J875" s="4"/>
      <c r="K875" s="4"/>
      <c r="L875" s="4"/>
      <c r="M875" s="4"/>
      <c r="N875" s="4"/>
      <c r="O875" s="4"/>
      <c r="P875" s="4"/>
    </row>
    <row r="876">
      <c r="A876" s="4"/>
      <c r="B876" s="4"/>
      <c r="C876" s="4"/>
      <c r="D876" s="4"/>
      <c r="E876" s="4"/>
      <c r="F876" s="4"/>
      <c r="G876" s="4"/>
      <c r="H876" s="4"/>
      <c r="I876" s="4"/>
      <c r="J876" s="4"/>
      <c r="K876" s="4"/>
      <c r="L876" s="4"/>
      <c r="M876" s="4"/>
      <c r="N876" s="4"/>
      <c r="O876" s="4"/>
      <c r="P876" s="4"/>
    </row>
    <row r="877">
      <c r="A877" s="4"/>
      <c r="B877" s="4"/>
      <c r="C877" s="4"/>
      <c r="D877" s="4"/>
      <c r="E877" s="4"/>
      <c r="F877" s="4"/>
      <c r="G877" s="4"/>
      <c r="H877" s="4"/>
      <c r="I877" s="4"/>
      <c r="J877" s="4"/>
      <c r="K877" s="4"/>
      <c r="L877" s="4"/>
      <c r="M877" s="4"/>
      <c r="N877" s="4"/>
      <c r="O877" s="4"/>
      <c r="P877" s="4"/>
    </row>
    <row r="878">
      <c r="A878" s="4"/>
      <c r="B878" s="4"/>
      <c r="C878" s="4"/>
      <c r="D878" s="4"/>
      <c r="E878" s="4"/>
      <c r="F878" s="4"/>
      <c r="G878" s="4"/>
      <c r="H878" s="4"/>
      <c r="I878" s="4"/>
      <c r="J878" s="4"/>
      <c r="K878" s="4"/>
      <c r="L878" s="4"/>
      <c r="M878" s="4"/>
      <c r="N878" s="4"/>
      <c r="O878" s="4"/>
      <c r="P878" s="4"/>
    </row>
    <row r="879">
      <c r="A879" s="4"/>
      <c r="B879" s="4"/>
      <c r="C879" s="4"/>
      <c r="D879" s="4"/>
      <c r="E879" s="4"/>
      <c r="F879" s="4"/>
      <c r="G879" s="4"/>
      <c r="H879" s="4"/>
      <c r="I879" s="4"/>
      <c r="J879" s="4"/>
      <c r="K879" s="4"/>
      <c r="L879" s="4"/>
      <c r="M879" s="4"/>
      <c r="N879" s="4"/>
      <c r="O879" s="4"/>
      <c r="P879" s="4"/>
    </row>
    <row r="880">
      <c r="A880" s="4"/>
      <c r="B880" s="4"/>
      <c r="C880" s="4"/>
      <c r="D880" s="4"/>
      <c r="E880" s="4"/>
      <c r="F880" s="4"/>
      <c r="G880" s="4"/>
      <c r="H880" s="4"/>
      <c r="I880" s="4"/>
      <c r="J880" s="4"/>
      <c r="K880" s="4"/>
      <c r="L880" s="4"/>
      <c r="M880" s="4"/>
      <c r="N880" s="4"/>
      <c r="O880" s="4"/>
      <c r="P880" s="4"/>
    </row>
    <row r="881">
      <c r="A881" s="4"/>
      <c r="B881" s="4"/>
      <c r="C881" s="4"/>
      <c r="D881" s="4"/>
      <c r="E881" s="4"/>
      <c r="F881" s="4"/>
      <c r="G881" s="4"/>
      <c r="H881" s="4"/>
      <c r="I881" s="4"/>
      <c r="J881" s="4"/>
      <c r="K881" s="4"/>
      <c r="L881" s="4"/>
      <c r="M881" s="4"/>
      <c r="N881" s="4"/>
      <c r="O881" s="4"/>
      <c r="P881" s="4"/>
    </row>
    <row r="882">
      <c r="A882" s="4"/>
      <c r="B882" s="4"/>
      <c r="C882" s="4"/>
      <c r="D882" s="4"/>
      <c r="E882" s="4"/>
      <c r="F882" s="4"/>
      <c r="G882" s="4"/>
      <c r="H882" s="4"/>
      <c r="I882" s="4"/>
      <c r="J882" s="4"/>
      <c r="K882" s="4"/>
      <c r="L882" s="4"/>
      <c r="M882" s="4"/>
      <c r="N882" s="4"/>
      <c r="O882" s="4"/>
      <c r="P882" s="4"/>
    </row>
    <row r="883">
      <c r="A883" s="4"/>
      <c r="B883" s="4"/>
      <c r="C883" s="4"/>
      <c r="D883" s="4"/>
      <c r="E883" s="4"/>
      <c r="F883" s="4"/>
      <c r="G883" s="4"/>
      <c r="H883" s="4"/>
      <c r="I883" s="4"/>
      <c r="J883" s="4"/>
      <c r="K883" s="4"/>
      <c r="L883" s="4"/>
      <c r="M883" s="4"/>
      <c r="N883" s="4"/>
      <c r="O883" s="4"/>
      <c r="P883" s="4"/>
    </row>
    <row r="884">
      <c r="A884" s="4"/>
      <c r="B884" s="4"/>
      <c r="C884" s="4"/>
      <c r="D884" s="4"/>
      <c r="E884" s="4"/>
      <c r="F884" s="4"/>
      <c r="G884" s="4"/>
      <c r="H884" s="4"/>
      <c r="I884" s="4"/>
      <c r="J884" s="4"/>
      <c r="K884" s="4"/>
      <c r="L884" s="4"/>
      <c r="M884" s="4"/>
      <c r="N884" s="4"/>
      <c r="O884" s="4"/>
      <c r="P884" s="4"/>
    </row>
    <row r="885">
      <c r="A885" s="4"/>
      <c r="B885" s="4"/>
      <c r="C885" s="4"/>
      <c r="D885" s="4"/>
      <c r="E885" s="4"/>
      <c r="F885" s="4"/>
      <c r="G885" s="4"/>
      <c r="H885" s="4"/>
      <c r="I885" s="4"/>
      <c r="J885" s="4"/>
      <c r="K885" s="4"/>
      <c r="L885" s="4"/>
      <c r="M885" s="4"/>
      <c r="N885" s="4"/>
      <c r="O885" s="4"/>
      <c r="P885" s="4"/>
    </row>
    <row r="886">
      <c r="A886" s="4"/>
      <c r="B886" s="4"/>
      <c r="C886" s="4"/>
      <c r="D886" s="4"/>
      <c r="E886" s="4"/>
      <c r="F886" s="4"/>
      <c r="G886" s="4"/>
      <c r="H886" s="4"/>
      <c r="I886" s="4"/>
      <c r="J886" s="4"/>
      <c r="K886" s="4"/>
      <c r="L886" s="4"/>
      <c r="M886" s="4"/>
      <c r="N886" s="4"/>
      <c r="O886" s="4"/>
      <c r="P886" s="4"/>
    </row>
    <row r="887">
      <c r="A887" s="4"/>
      <c r="B887" s="4"/>
      <c r="C887" s="4"/>
      <c r="D887" s="4"/>
      <c r="E887" s="4"/>
      <c r="F887" s="4"/>
      <c r="G887" s="4"/>
      <c r="H887" s="4"/>
      <c r="I887" s="4"/>
      <c r="J887" s="4"/>
      <c r="K887" s="4"/>
      <c r="L887" s="4"/>
      <c r="M887" s="4"/>
      <c r="N887" s="4"/>
      <c r="O887" s="4"/>
      <c r="P887" s="4"/>
    </row>
    <row r="888">
      <c r="A888" s="4"/>
      <c r="B888" s="4"/>
      <c r="C888" s="4"/>
      <c r="D888" s="4"/>
      <c r="E888" s="4"/>
      <c r="F888" s="4"/>
      <c r="G888" s="4"/>
      <c r="H888" s="4"/>
      <c r="I888" s="4"/>
      <c r="J888" s="4"/>
      <c r="K888" s="4"/>
      <c r="L888" s="4"/>
      <c r="M888" s="4"/>
      <c r="N888" s="4"/>
      <c r="O888" s="4"/>
      <c r="P888" s="4"/>
    </row>
    <row r="889">
      <c r="A889" s="4"/>
      <c r="B889" s="4"/>
      <c r="C889" s="4"/>
      <c r="D889" s="4"/>
      <c r="E889" s="4"/>
      <c r="F889" s="4"/>
      <c r="G889" s="4"/>
      <c r="H889" s="4"/>
      <c r="I889" s="4"/>
      <c r="J889" s="4"/>
      <c r="K889" s="4"/>
      <c r="L889" s="4"/>
      <c r="M889" s="4"/>
      <c r="N889" s="4"/>
      <c r="O889" s="4"/>
      <c r="P889" s="4"/>
    </row>
    <row r="890">
      <c r="A890" s="4"/>
      <c r="B890" s="4"/>
      <c r="C890" s="4"/>
      <c r="D890" s="4"/>
      <c r="E890" s="4"/>
      <c r="F890" s="4"/>
      <c r="G890" s="4"/>
      <c r="H890" s="4"/>
      <c r="I890" s="4"/>
      <c r="J890" s="4"/>
      <c r="K890" s="4"/>
      <c r="L890" s="4"/>
      <c r="M890" s="4"/>
      <c r="N890" s="4"/>
      <c r="O890" s="4"/>
      <c r="P890" s="4"/>
    </row>
    <row r="891">
      <c r="A891" s="4"/>
      <c r="B891" s="4"/>
      <c r="C891" s="4"/>
      <c r="D891" s="4"/>
      <c r="E891" s="4"/>
      <c r="F891" s="4"/>
      <c r="G891" s="4"/>
      <c r="H891" s="4"/>
      <c r="I891" s="4"/>
      <c r="J891" s="4"/>
      <c r="K891" s="4"/>
      <c r="L891" s="4"/>
      <c r="M891" s="4"/>
      <c r="N891" s="4"/>
      <c r="O891" s="4"/>
      <c r="P891" s="4"/>
    </row>
    <row r="892">
      <c r="A892" s="4"/>
      <c r="B892" s="4"/>
      <c r="C892" s="4"/>
      <c r="D892" s="4"/>
      <c r="E892" s="4"/>
      <c r="F892" s="4"/>
      <c r="G892" s="4"/>
      <c r="H892" s="4"/>
      <c r="I892" s="4"/>
      <c r="J892" s="4"/>
      <c r="K892" s="4"/>
      <c r="L892" s="4"/>
      <c r="M892" s="4"/>
      <c r="N892" s="4"/>
      <c r="O892" s="4"/>
      <c r="P892" s="4"/>
    </row>
    <row r="893">
      <c r="A893" s="4"/>
      <c r="B893" s="4"/>
      <c r="C893" s="4"/>
      <c r="D893" s="4"/>
      <c r="E893" s="4"/>
      <c r="F893" s="4"/>
      <c r="G893" s="4"/>
      <c r="H893" s="4"/>
      <c r="I893" s="4"/>
      <c r="J893" s="4"/>
      <c r="K893" s="4"/>
      <c r="L893" s="4"/>
      <c r="M893" s="4"/>
      <c r="N893" s="4"/>
      <c r="O893" s="4"/>
      <c r="P893" s="4"/>
    </row>
    <row r="894">
      <c r="A894" s="4"/>
      <c r="B894" s="4"/>
      <c r="C894" s="4"/>
      <c r="D894" s="4"/>
      <c r="E894" s="4"/>
      <c r="F894" s="4"/>
      <c r="G894" s="4"/>
      <c r="H894" s="4"/>
      <c r="I894" s="4"/>
      <c r="J894" s="4"/>
      <c r="K894" s="4"/>
      <c r="L894" s="4"/>
      <c r="M894" s="4"/>
      <c r="N894" s="4"/>
      <c r="O894" s="4"/>
      <c r="P894" s="4"/>
    </row>
    <row r="895">
      <c r="A895" s="4"/>
      <c r="B895" s="4"/>
      <c r="C895" s="4"/>
      <c r="D895" s="4"/>
      <c r="E895" s="4"/>
      <c r="F895" s="4"/>
      <c r="G895" s="4"/>
      <c r="H895" s="4"/>
      <c r="I895" s="4"/>
      <c r="J895" s="4"/>
      <c r="K895" s="4"/>
      <c r="L895" s="4"/>
      <c r="M895" s="4"/>
      <c r="N895" s="4"/>
      <c r="O895" s="4"/>
      <c r="P895" s="4"/>
    </row>
    <row r="896">
      <c r="A896" s="4"/>
      <c r="B896" s="4"/>
      <c r="C896" s="4"/>
      <c r="D896" s="4"/>
      <c r="E896" s="4"/>
      <c r="F896" s="4"/>
      <c r="G896" s="4"/>
      <c r="H896" s="4"/>
      <c r="I896" s="4"/>
      <c r="J896" s="4"/>
      <c r="K896" s="4"/>
      <c r="L896" s="4"/>
      <c r="M896" s="4"/>
      <c r="N896" s="4"/>
      <c r="O896" s="4"/>
      <c r="P896" s="4"/>
    </row>
    <row r="897">
      <c r="A897" s="4"/>
      <c r="B897" s="4"/>
      <c r="C897" s="4"/>
      <c r="D897" s="4"/>
      <c r="E897" s="4"/>
      <c r="F897" s="4"/>
      <c r="G897" s="4"/>
      <c r="H897" s="4"/>
      <c r="I897" s="4"/>
      <c r="J897" s="4"/>
      <c r="K897" s="4"/>
      <c r="L897" s="4"/>
      <c r="M897" s="4"/>
      <c r="N897" s="4"/>
      <c r="O897" s="4"/>
      <c r="P897" s="4"/>
    </row>
    <row r="898">
      <c r="A898" s="4"/>
      <c r="B898" s="4"/>
      <c r="C898" s="4"/>
      <c r="D898" s="4"/>
      <c r="E898" s="4"/>
      <c r="F898" s="4"/>
      <c r="G898" s="4"/>
      <c r="H898" s="4"/>
      <c r="I898" s="4"/>
      <c r="J898" s="4"/>
      <c r="K898" s="4"/>
      <c r="L898" s="4"/>
      <c r="M898" s="4"/>
      <c r="N898" s="4"/>
      <c r="O898" s="4"/>
      <c r="P898" s="4"/>
    </row>
    <row r="899">
      <c r="A899" s="4"/>
      <c r="B899" s="4"/>
      <c r="C899" s="4"/>
      <c r="D899" s="4"/>
      <c r="E899" s="4"/>
      <c r="F899" s="4"/>
      <c r="G899" s="4"/>
      <c r="H899" s="4"/>
      <c r="I899" s="4"/>
      <c r="J899" s="4"/>
      <c r="K899" s="4"/>
      <c r="L899" s="4"/>
      <c r="M899" s="4"/>
      <c r="N899" s="4"/>
      <c r="O899" s="4"/>
      <c r="P899" s="4"/>
    </row>
    <row r="900">
      <c r="A900" s="4"/>
      <c r="B900" s="4"/>
      <c r="C900" s="4"/>
      <c r="D900" s="4"/>
      <c r="E900" s="4"/>
      <c r="F900" s="4"/>
      <c r="G900" s="4"/>
      <c r="H900" s="4"/>
      <c r="I900" s="4"/>
      <c r="J900" s="4"/>
      <c r="K900" s="4"/>
      <c r="L900" s="4"/>
      <c r="M900" s="4"/>
      <c r="N900" s="4"/>
      <c r="O900" s="4"/>
      <c r="P900" s="4"/>
    </row>
    <row r="901">
      <c r="A901" s="4"/>
      <c r="B901" s="4"/>
      <c r="C901" s="4"/>
      <c r="D901" s="4"/>
      <c r="E901" s="4"/>
      <c r="F901" s="4"/>
      <c r="G901" s="4"/>
      <c r="H901" s="4"/>
      <c r="I901" s="4"/>
      <c r="J901" s="4"/>
      <c r="K901" s="4"/>
      <c r="L901" s="4"/>
      <c r="M901" s="4"/>
      <c r="N901" s="4"/>
      <c r="O901" s="4"/>
      <c r="P901" s="4"/>
    </row>
    <row r="902">
      <c r="A902" s="4"/>
      <c r="B902" s="4"/>
      <c r="C902" s="4"/>
      <c r="D902" s="4"/>
      <c r="E902" s="4"/>
      <c r="F902" s="4"/>
      <c r="G902" s="4"/>
      <c r="H902" s="4"/>
      <c r="I902" s="4"/>
      <c r="J902" s="4"/>
      <c r="K902" s="4"/>
      <c r="L902" s="4"/>
      <c r="M902" s="4"/>
      <c r="N902" s="4"/>
      <c r="O902" s="4"/>
      <c r="P902" s="4"/>
    </row>
    <row r="903">
      <c r="A903" s="4"/>
      <c r="B903" s="4"/>
      <c r="C903" s="4"/>
      <c r="D903" s="4"/>
      <c r="E903" s="4"/>
      <c r="F903" s="4"/>
      <c r="G903" s="4"/>
      <c r="H903" s="4"/>
      <c r="I903" s="4"/>
      <c r="J903" s="4"/>
      <c r="K903" s="4"/>
      <c r="L903" s="4"/>
      <c r="M903" s="4"/>
      <c r="N903" s="4"/>
      <c r="O903" s="4"/>
      <c r="P903" s="4"/>
    </row>
    <row r="904">
      <c r="A904" s="4"/>
      <c r="B904" s="4"/>
      <c r="C904" s="4"/>
      <c r="D904" s="4"/>
      <c r="E904" s="4"/>
      <c r="F904" s="4"/>
      <c r="G904" s="4"/>
      <c r="H904" s="4"/>
      <c r="I904" s="4"/>
      <c r="J904" s="4"/>
      <c r="K904" s="4"/>
      <c r="L904" s="4"/>
      <c r="M904" s="4"/>
      <c r="N904" s="4"/>
      <c r="O904" s="4"/>
      <c r="P904" s="4"/>
    </row>
    <row r="905">
      <c r="A905" s="4"/>
      <c r="B905" s="4"/>
      <c r="C905" s="4"/>
      <c r="D905" s="4"/>
      <c r="E905" s="4"/>
      <c r="F905" s="4"/>
      <c r="G905" s="4"/>
      <c r="H905" s="4"/>
      <c r="I905" s="4"/>
      <c r="J905" s="4"/>
      <c r="K905" s="4"/>
      <c r="L905" s="4"/>
      <c r="M905" s="4"/>
      <c r="N905" s="4"/>
      <c r="O905" s="4"/>
      <c r="P905" s="4"/>
    </row>
    <row r="906">
      <c r="A906" s="4"/>
      <c r="B906" s="4"/>
      <c r="C906" s="4"/>
      <c r="D906" s="4"/>
      <c r="E906" s="4"/>
      <c r="F906" s="4"/>
      <c r="G906" s="4"/>
      <c r="H906" s="4"/>
      <c r="I906" s="4"/>
      <c r="J906" s="4"/>
      <c r="K906" s="4"/>
      <c r="L906" s="4"/>
      <c r="M906" s="4"/>
      <c r="N906" s="4"/>
      <c r="O906" s="4"/>
      <c r="P906" s="4"/>
    </row>
    <row r="907">
      <c r="A907" s="4"/>
      <c r="B907" s="4"/>
      <c r="C907" s="4"/>
      <c r="D907" s="4"/>
      <c r="E907" s="4"/>
      <c r="F907" s="4"/>
      <c r="G907" s="4"/>
      <c r="H907" s="4"/>
      <c r="I907" s="4"/>
      <c r="J907" s="4"/>
      <c r="K907" s="4"/>
      <c r="L907" s="4"/>
      <c r="M907" s="4"/>
      <c r="N907" s="4"/>
      <c r="O907" s="4"/>
      <c r="P907" s="4"/>
    </row>
    <row r="908">
      <c r="A908" s="4"/>
      <c r="B908" s="4"/>
      <c r="C908" s="4"/>
      <c r="D908" s="4"/>
      <c r="E908" s="4"/>
      <c r="F908" s="4"/>
      <c r="G908" s="4"/>
      <c r="H908" s="4"/>
      <c r="I908" s="4"/>
      <c r="J908" s="4"/>
      <c r="K908" s="4"/>
      <c r="L908" s="4"/>
      <c r="M908" s="4"/>
      <c r="N908" s="4"/>
      <c r="O908" s="4"/>
      <c r="P908" s="4"/>
    </row>
    <row r="909">
      <c r="A909" s="4"/>
      <c r="B909" s="4"/>
      <c r="C909" s="4"/>
      <c r="D909" s="4"/>
      <c r="E909" s="4"/>
      <c r="F909" s="4"/>
      <c r="G909" s="4"/>
      <c r="H909" s="4"/>
      <c r="I909" s="4"/>
      <c r="J909" s="4"/>
      <c r="K909" s="4"/>
      <c r="L909" s="4"/>
      <c r="M909" s="4"/>
      <c r="N909" s="4"/>
      <c r="O909" s="4"/>
      <c r="P909" s="4"/>
    </row>
    <row r="910">
      <c r="A910" s="4"/>
      <c r="B910" s="4"/>
      <c r="C910" s="4"/>
      <c r="D910" s="4"/>
      <c r="E910" s="4"/>
      <c r="F910" s="4"/>
      <c r="G910" s="4"/>
      <c r="H910" s="4"/>
      <c r="I910" s="4"/>
      <c r="J910" s="4"/>
      <c r="K910" s="4"/>
      <c r="L910" s="4"/>
      <c r="M910" s="4"/>
      <c r="N910" s="4"/>
      <c r="O910" s="4"/>
      <c r="P910" s="4"/>
    </row>
    <row r="911">
      <c r="A911" s="4"/>
      <c r="B911" s="4"/>
      <c r="C911" s="4"/>
      <c r="D911" s="4"/>
      <c r="E911" s="4"/>
      <c r="F911" s="4"/>
      <c r="G911" s="4"/>
      <c r="H911" s="4"/>
      <c r="I911" s="4"/>
      <c r="J911" s="4"/>
      <c r="K911" s="4"/>
      <c r="L911" s="4"/>
      <c r="M911" s="4"/>
      <c r="N911" s="4"/>
      <c r="O911" s="4"/>
      <c r="P911" s="4"/>
    </row>
    <row r="912">
      <c r="A912" s="4"/>
      <c r="B912" s="4"/>
      <c r="C912" s="4"/>
      <c r="D912" s="4"/>
      <c r="E912" s="4"/>
      <c r="F912" s="4"/>
      <c r="G912" s="4"/>
      <c r="H912" s="4"/>
      <c r="I912" s="4"/>
      <c r="J912" s="4"/>
      <c r="K912" s="4"/>
      <c r="L912" s="4"/>
      <c r="M912" s="4"/>
      <c r="N912" s="4"/>
      <c r="O912" s="4"/>
      <c r="P912" s="4"/>
    </row>
    <row r="913">
      <c r="A913" s="4"/>
      <c r="B913" s="4"/>
      <c r="C913" s="4"/>
      <c r="D913" s="4"/>
      <c r="E913" s="4"/>
      <c r="F913" s="4"/>
      <c r="G913" s="4"/>
      <c r="H913" s="4"/>
      <c r="I913" s="4"/>
      <c r="J913" s="4"/>
      <c r="K913" s="4"/>
      <c r="L913" s="4"/>
      <c r="M913" s="4"/>
      <c r="N913" s="4"/>
      <c r="O913" s="4"/>
      <c r="P913" s="4"/>
    </row>
    <row r="914">
      <c r="A914" s="4"/>
      <c r="B914" s="4"/>
      <c r="C914" s="4"/>
      <c r="D914" s="4"/>
      <c r="E914" s="4"/>
      <c r="F914" s="4"/>
      <c r="G914" s="4"/>
      <c r="H914" s="4"/>
      <c r="I914" s="4"/>
      <c r="J914" s="4"/>
      <c r="K914" s="4"/>
      <c r="L914" s="4"/>
      <c r="M914" s="4"/>
      <c r="N914" s="4"/>
      <c r="O914" s="4"/>
      <c r="P914" s="4"/>
    </row>
    <row r="915">
      <c r="A915" s="4"/>
      <c r="B915" s="4"/>
      <c r="C915" s="4"/>
      <c r="D915" s="4"/>
      <c r="E915" s="4"/>
      <c r="F915" s="4"/>
      <c r="G915" s="4"/>
      <c r="H915" s="4"/>
      <c r="I915" s="4"/>
      <c r="J915" s="4"/>
      <c r="K915" s="4"/>
      <c r="L915" s="4"/>
      <c r="M915" s="4"/>
      <c r="N915" s="4"/>
      <c r="O915" s="4"/>
      <c r="P915" s="4"/>
    </row>
    <row r="916">
      <c r="A916" s="4"/>
      <c r="B916" s="4"/>
      <c r="C916" s="4"/>
      <c r="D916" s="4"/>
      <c r="E916" s="4"/>
      <c r="F916" s="4"/>
      <c r="G916" s="4"/>
      <c r="H916" s="4"/>
      <c r="I916" s="4"/>
      <c r="J916" s="4"/>
      <c r="K916" s="4"/>
      <c r="L916" s="4"/>
      <c r="M916" s="4"/>
      <c r="N916" s="4"/>
      <c r="O916" s="4"/>
      <c r="P916" s="4"/>
    </row>
    <row r="917">
      <c r="A917" s="4"/>
      <c r="B917" s="4"/>
      <c r="C917" s="4"/>
      <c r="D917" s="4"/>
      <c r="E917" s="4"/>
      <c r="F917" s="4"/>
      <c r="G917" s="4"/>
      <c r="H917" s="4"/>
      <c r="I917" s="4"/>
      <c r="J917" s="4"/>
      <c r="K917" s="4"/>
      <c r="L917" s="4"/>
      <c r="M917" s="4"/>
      <c r="N917" s="4"/>
      <c r="O917" s="4"/>
      <c r="P917" s="4"/>
    </row>
    <row r="918">
      <c r="A918" s="4"/>
      <c r="B918" s="4"/>
      <c r="C918" s="4"/>
      <c r="D918" s="4"/>
      <c r="E918" s="4"/>
      <c r="F918" s="4"/>
      <c r="G918" s="4"/>
      <c r="H918" s="4"/>
      <c r="I918" s="4"/>
      <c r="J918" s="4"/>
      <c r="K918" s="4"/>
      <c r="L918" s="4"/>
      <c r="M918" s="4"/>
      <c r="N918" s="4"/>
      <c r="O918" s="4"/>
      <c r="P918" s="4"/>
    </row>
    <row r="919">
      <c r="A919" s="4"/>
      <c r="B919" s="4"/>
      <c r="C919" s="4"/>
      <c r="D919" s="4"/>
      <c r="E919" s="4"/>
      <c r="F919" s="4"/>
      <c r="G919" s="4"/>
      <c r="H919" s="4"/>
      <c r="I919" s="4"/>
      <c r="J919" s="4"/>
      <c r="K919" s="4"/>
      <c r="L919" s="4"/>
      <c r="M919" s="4"/>
      <c r="N919" s="4"/>
      <c r="O919" s="4"/>
      <c r="P919" s="4"/>
    </row>
    <row r="920">
      <c r="A920" s="4"/>
      <c r="B920" s="4"/>
      <c r="C920" s="4"/>
      <c r="D920" s="4"/>
      <c r="E920" s="4"/>
      <c r="F920" s="4"/>
      <c r="G920" s="4"/>
      <c r="H920" s="4"/>
      <c r="I920" s="4"/>
      <c r="J920" s="4"/>
      <c r="K920" s="4"/>
      <c r="L920" s="4"/>
      <c r="M920" s="4"/>
      <c r="N920" s="4"/>
      <c r="O920" s="4"/>
      <c r="P920" s="4"/>
    </row>
    <row r="921">
      <c r="A921" s="4"/>
      <c r="B921" s="4"/>
      <c r="C921" s="4"/>
      <c r="D921" s="4"/>
      <c r="E921" s="4"/>
      <c r="F921" s="4"/>
      <c r="G921" s="4"/>
      <c r="H921" s="4"/>
      <c r="I921" s="4"/>
      <c r="J921" s="4"/>
      <c r="K921" s="4"/>
      <c r="L921" s="4"/>
      <c r="M921" s="4"/>
      <c r="N921" s="4"/>
      <c r="O921" s="4"/>
      <c r="P921" s="4"/>
    </row>
    <row r="922">
      <c r="A922" s="4"/>
      <c r="B922" s="4"/>
      <c r="C922" s="4"/>
      <c r="D922" s="4"/>
      <c r="E922" s="4"/>
      <c r="F922" s="4"/>
      <c r="G922" s="4"/>
      <c r="H922" s="4"/>
      <c r="I922" s="4"/>
      <c r="J922" s="4"/>
      <c r="K922" s="4"/>
      <c r="L922" s="4"/>
      <c r="M922" s="4"/>
      <c r="N922" s="4"/>
      <c r="O922" s="4"/>
      <c r="P922" s="4"/>
    </row>
    <row r="923">
      <c r="A923" s="4"/>
      <c r="B923" s="4"/>
      <c r="C923" s="4"/>
      <c r="D923" s="4"/>
      <c r="E923" s="4"/>
      <c r="F923" s="4"/>
      <c r="G923" s="4"/>
      <c r="H923" s="4"/>
      <c r="I923" s="4"/>
      <c r="J923" s="4"/>
      <c r="K923" s="4"/>
      <c r="L923" s="4"/>
      <c r="M923" s="4"/>
      <c r="N923" s="4"/>
      <c r="O923" s="4"/>
      <c r="P923" s="4"/>
    </row>
    <row r="924">
      <c r="A924" s="4"/>
      <c r="B924" s="4"/>
      <c r="C924" s="4"/>
      <c r="D924" s="4"/>
      <c r="E924" s="4"/>
      <c r="F924" s="4"/>
      <c r="G924" s="4"/>
      <c r="H924" s="4"/>
      <c r="I924" s="4"/>
      <c r="J924" s="4"/>
      <c r="K924" s="4"/>
      <c r="L924" s="4"/>
      <c r="M924" s="4"/>
      <c r="N924" s="4"/>
      <c r="O924" s="4"/>
      <c r="P924" s="4"/>
    </row>
    <row r="925">
      <c r="A925" s="4"/>
      <c r="B925" s="4"/>
      <c r="C925" s="4"/>
      <c r="D925" s="4"/>
      <c r="E925" s="4"/>
      <c r="F925" s="4"/>
      <c r="G925" s="4"/>
      <c r="H925" s="4"/>
      <c r="I925" s="4"/>
      <c r="J925" s="4"/>
      <c r="K925" s="4"/>
      <c r="L925" s="4"/>
      <c r="M925" s="4"/>
      <c r="N925" s="4"/>
      <c r="O925" s="4"/>
      <c r="P925" s="4"/>
    </row>
    <row r="926">
      <c r="A926" s="4"/>
      <c r="B926" s="4"/>
      <c r="C926" s="4"/>
      <c r="D926" s="4"/>
      <c r="E926" s="4"/>
      <c r="F926" s="4"/>
      <c r="G926" s="4"/>
      <c r="H926" s="4"/>
      <c r="I926" s="4"/>
      <c r="J926" s="4"/>
      <c r="K926" s="4"/>
      <c r="L926" s="4"/>
      <c r="M926" s="4"/>
      <c r="N926" s="4"/>
      <c r="O926" s="4"/>
      <c r="P926" s="4"/>
    </row>
    <row r="927">
      <c r="A927" s="4"/>
      <c r="B927" s="4"/>
      <c r="C927" s="4"/>
      <c r="D927" s="4"/>
      <c r="E927" s="4"/>
      <c r="F927" s="4"/>
      <c r="G927" s="4"/>
      <c r="H927" s="4"/>
      <c r="I927" s="4"/>
      <c r="J927" s="4"/>
      <c r="K927" s="4"/>
      <c r="L927" s="4"/>
      <c r="M927" s="4"/>
      <c r="N927" s="4"/>
      <c r="O927" s="4"/>
      <c r="P927" s="4"/>
    </row>
    <row r="928">
      <c r="A928" s="4"/>
      <c r="B928" s="4"/>
      <c r="C928" s="4"/>
      <c r="D928" s="4"/>
      <c r="E928" s="4"/>
      <c r="F928" s="4"/>
      <c r="G928" s="4"/>
      <c r="H928" s="4"/>
      <c r="I928" s="4"/>
      <c r="J928" s="4"/>
      <c r="K928" s="4"/>
      <c r="L928" s="4"/>
      <c r="M928" s="4"/>
      <c r="N928" s="4"/>
      <c r="O928" s="4"/>
      <c r="P928" s="4"/>
    </row>
    <row r="929">
      <c r="A929" s="4"/>
      <c r="B929" s="4"/>
      <c r="C929" s="4"/>
      <c r="D929" s="4"/>
      <c r="E929" s="4"/>
      <c r="F929" s="4"/>
      <c r="G929" s="4"/>
      <c r="H929" s="4"/>
      <c r="I929" s="4"/>
      <c r="J929" s="4"/>
      <c r="K929" s="4"/>
      <c r="L929" s="4"/>
      <c r="M929" s="4"/>
      <c r="N929" s="4"/>
      <c r="O929" s="4"/>
      <c r="P929" s="4"/>
    </row>
    <row r="930">
      <c r="A930" s="4"/>
      <c r="B930" s="4"/>
      <c r="C930" s="4"/>
      <c r="D930" s="4"/>
      <c r="E930" s="4"/>
      <c r="F930" s="4"/>
      <c r="G930" s="4"/>
      <c r="H930" s="4"/>
      <c r="I930" s="4"/>
      <c r="J930" s="4"/>
      <c r="K930" s="4"/>
      <c r="L930" s="4"/>
      <c r="M930" s="4"/>
      <c r="N930" s="4"/>
      <c r="O930" s="4"/>
      <c r="P930" s="4"/>
    </row>
    <row r="931">
      <c r="A931" s="4"/>
      <c r="B931" s="4"/>
      <c r="C931" s="4"/>
      <c r="D931" s="4"/>
      <c r="E931" s="4"/>
      <c r="F931" s="4"/>
      <c r="G931" s="4"/>
      <c r="H931" s="4"/>
      <c r="I931" s="4"/>
      <c r="J931" s="4"/>
      <c r="K931" s="4"/>
      <c r="L931" s="4"/>
      <c r="M931" s="4"/>
      <c r="N931" s="4"/>
      <c r="O931" s="4"/>
      <c r="P931" s="4"/>
    </row>
    <row r="932">
      <c r="A932" s="4"/>
      <c r="B932" s="4"/>
      <c r="C932" s="4"/>
      <c r="D932" s="4"/>
      <c r="E932" s="4"/>
      <c r="F932" s="4"/>
      <c r="G932" s="4"/>
      <c r="H932" s="4"/>
      <c r="I932" s="4"/>
      <c r="J932" s="4"/>
      <c r="K932" s="4"/>
      <c r="L932" s="4"/>
      <c r="M932" s="4"/>
      <c r="N932" s="4"/>
      <c r="O932" s="4"/>
      <c r="P932" s="4"/>
    </row>
    <row r="933">
      <c r="A933" s="4"/>
      <c r="B933" s="4"/>
      <c r="C933" s="4"/>
      <c r="D933" s="4"/>
      <c r="E933" s="4"/>
      <c r="F933" s="4"/>
      <c r="G933" s="4"/>
      <c r="H933" s="4"/>
      <c r="I933" s="4"/>
      <c r="J933" s="4"/>
      <c r="K933" s="4"/>
      <c r="L933" s="4"/>
      <c r="M933" s="4"/>
      <c r="N933" s="4"/>
      <c r="O933" s="4"/>
      <c r="P933" s="4"/>
    </row>
    <row r="934">
      <c r="A934" s="4"/>
      <c r="B934" s="4"/>
      <c r="C934" s="4"/>
      <c r="D934" s="4"/>
      <c r="E934" s="4"/>
      <c r="F934" s="4"/>
      <c r="G934" s="4"/>
      <c r="H934" s="4"/>
      <c r="I934" s="4"/>
      <c r="J934" s="4"/>
      <c r="K934" s="4"/>
      <c r="L934" s="4"/>
      <c r="M934" s="4"/>
      <c r="N934" s="4"/>
      <c r="O934" s="4"/>
      <c r="P934" s="4"/>
    </row>
    <row r="935">
      <c r="A935" s="4"/>
      <c r="B935" s="4"/>
      <c r="C935" s="4"/>
      <c r="D935" s="4"/>
      <c r="E935" s="4"/>
      <c r="F935" s="4"/>
      <c r="G935" s="4"/>
      <c r="H935" s="4"/>
      <c r="I935" s="4"/>
      <c r="J935" s="4"/>
      <c r="K935" s="4"/>
      <c r="L935" s="4"/>
      <c r="M935" s="4"/>
      <c r="N935" s="4"/>
      <c r="O935" s="4"/>
      <c r="P935" s="4"/>
    </row>
    <row r="936">
      <c r="A936" s="4"/>
      <c r="B936" s="4"/>
      <c r="C936" s="4"/>
      <c r="D936" s="4"/>
      <c r="E936" s="4"/>
      <c r="F936" s="4"/>
      <c r="G936" s="4"/>
      <c r="H936" s="4"/>
      <c r="I936" s="4"/>
      <c r="J936" s="4"/>
      <c r="K936" s="4"/>
      <c r="L936" s="4"/>
      <c r="M936" s="4"/>
      <c r="N936" s="4"/>
      <c r="O936" s="4"/>
      <c r="P936" s="4"/>
    </row>
    <row r="937">
      <c r="A937" s="4"/>
      <c r="B937" s="4"/>
      <c r="C937" s="4"/>
      <c r="D937" s="4"/>
      <c r="E937" s="4"/>
      <c r="F937" s="4"/>
      <c r="G937" s="4"/>
      <c r="H937" s="4"/>
      <c r="I937" s="4"/>
      <c r="J937" s="4"/>
      <c r="K937" s="4"/>
      <c r="L937" s="4"/>
      <c r="M937" s="4"/>
      <c r="N937" s="4"/>
      <c r="O937" s="4"/>
      <c r="P937" s="4"/>
    </row>
    <row r="938">
      <c r="A938" s="4"/>
      <c r="B938" s="4"/>
      <c r="C938" s="4"/>
      <c r="D938" s="4"/>
      <c r="E938" s="4"/>
      <c r="F938" s="4"/>
      <c r="G938" s="4"/>
      <c r="H938" s="4"/>
      <c r="I938" s="4"/>
      <c r="J938" s="4"/>
      <c r="K938" s="4"/>
      <c r="L938" s="4"/>
      <c r="M938" s="4"/>
      <c r="N938" s="4"/>
      <c r="O938" s="4"/>
      <c r="P938" s="4"/>
    </row>
    <row r="939">
      <c r="A939" s="4"/>
      <c r="B939" s="4"/>
      <c r="C939" s="4"/>
      <c r="D939" s="4"/>
      <c r="E939" s="4"/>
      <c r="F939" s="4"/>
      <c r="G939" s="4"/>
      <c r="H939" s="4"/>
      <c r="I939" s="4"/>
      <c r="J939" s="4"/>
      <c r="K939" s="4"/>
      <c r="L939" s="4"/>
      <c r="M939" s="4"/>
      <c r="N939" s="4"/>
      <c r="O939" s="4"/>
      <c r="P939" s="4"/>
    </row>
    <row r="940">
      <c r="A940" s="4"/>
      <c r="B940" s="4"/>
      <c r="C940" s="4"/>
      <c r="D940" s="4"/>
      <c r="E940" s="4"/>
      <c r="F940" s="4"/>
      <c r="G940" s="4"/>
      <c r="H940" s="4"/>
      <c r="I940" s="4"/>
      <c r="J940" s="4"/>
      <c r="K940" s="4"/>
      <c r="L940" s="4"/>
      <c r="M940" s="4"/>
      <c r="N940" s="4"/>
      <c r="O940" s="4"/>
      <c r="P940" s="4"/>
    </row>
    <row r="941">
      <c r="A941" s="4"/>
      <c r="B941" s="4"/>
      <c r="C941" s="4"/>
      <c r="D941" s="4"/>
      <c r="E941" s="4"/>
      <c r="F941" s="4"/>
      <c r="G941" s="4"/>
      <c r="H941" s="4"/>
      <c r="I941" s="4"/>
      <c r="J941" s="4"/>
      <c r="K941" s="4"/>
      <c r="L941" s="4"/>
      <c r="M941" s="4"/>
      <c r="N941" s="4"/>
      <c r="O941" s="4"/>
      <c r="P941" s="4"/>
    </row>
    <row r="942">
      <c r="A942" s="4"/>
      <c r="B942" s="4"/>
      <c r="C942" s="4"/>
      <c r="D942" s="4"/>
      <c r="E942" s="4"/>
      <c r="F942" s="4"/>
      <c r="G942" s="4"/>
      <c r="H942" s="4"/>
      <c r="I942" s="4"/>
      <c r="J942" s="4"/>
      <c r="K942" s="4"/>
      <c r="L942" s="4"/>
      <c r="M942" s="4"/>
      <c r="N942" s="4"/>
      <c r="O942" s="4"/>
      <c r="P942" s="4"/>
    </row>
    <row r="943">
      <c r="A943" s="4"/>
      <c r="B943" s="4"/>
      <c r="C943" s="4"/>
      <c r="D943" s="4"/>
      <c r="E943" s="4"/>
      <c r="F943" s="4"/>
      <c r="G943" s="4"/>
      <c r="H943" s="4"/>
      <c r="I943" s="4"/>
      <c r="J943" s="4"/>
      <c r="K943" s="4"/>
      <c r="L943" s="4"/>
      <c r="M943" s="4"/>
      <c r="N943" s="4"/>
      <c r="O943" s="4"/>
      <c r="P943" s="4"/>
    </row>
    <row r="944">
      <c r="A944" s="4"/>
      <c r="B944" s="4"/>
      <c r="C944" s="4"/>
      <c r="D944" s="4"/>
      <c r="E944" s="4"/>
      <c r="F944" s="4"/>
      <c r="G944" s="4"/>
      <c r="H944" s="4"/>
      <c r="I944" s="4"/>
      <c r="J944" s="4"/>
      <c r="K944" s="4"/>
      <c r="L944" s="4"/>
      <c r="M944" s="4"/>
      <c r="N944" s="4"/>
      <c r="O944" s="4"/>
      <c r="P944" s="4"/>
    </row>
    <row r="945">
      <c r="A945" s="4"/>
      <c r="B945" s="4"/>
      <c r="C945" s="4"/>
      <c r="D945" s="4"/>
      <c r="E945" s="4"/>
      <c r="F945" s="4"/>
      <c r="G945" s="4"/>
      <c r="H945" s="4"/>
      <c r="I945" s="4"/>
      <c r="J945" s="4"/>
      <c r="K945" s="4"/>
      <c r="L945" s="4"/>
      <c r="M945" s="4"/>
      <c r="N945" s="4"/>
      <c r="O945" s="4"/>
      <c r="P945" s="4"/>
    </row>
    <row r="946">
      <c r="A946" s="4"/>
      <c r="B946" s="4"/>
      <c r="C946" s="4"/>
      <c r="D946" s="4"/>
      <c r="E946" s="4"/>
      <c r="F946" s="4"/>
      <c r="G946" s="4"/>
      <c r="H946" s="4"/>
      <c r="I946" s="4"/>
      <c r="J946" s="4"/>
      <c r="K946" s="4"/>
      <c r="L946" s="4"/>
      <c r="M946" s="4"/>
      <c r="N946" s="4"/>
      <c r="O946" s="4"/>
      <c r="P946" s="4"/>
    </row>
    <row r="947">
      <c r="A947" s="4"/>
      <c r="B947" s="4"/>
      <c r="C947" s="4"/>
      <c r="D947" s="4"/>
      <c r="E947" s="4"/>
      <c r="F947" s="4"/>
      <c r="G947" s="4"/>
      <c r="H947" s="4"/>
      <c r="I947" s="4"/>
      <c r="J947" s="4"/>
      <c r="K947" s="4"/>
      <c r="L947" s="4"/>
      <c r="M947" s="4"/>
      <c r="N947" s="4"/>
      <c r="O947" s="4"/>
      <c r="P947" s="4"/>
    </row>
    <row r="948">
      <c r="A948" s="4"/>
      <c r="B948" s="4"/>
      <c r="C948" s="4"/>
      <c r="D948" s="4"/>
      <c r="E948" s="4"/>
      <c r="F948" s="4"/>
      <c r="G948" s="4"/>
      <c r="H948" s="4"/>
      <c r="I948" s="4"/>
      <c r="J948" s="4"/>
      <c r="K948" s="4"/>
      <c r="L948" s="4"/>
      <c r="M948" s="4"/>
      <c r="N948" s="4"/>
      <c r="O948" s="4"/>
      <c r="P948" s="4"/>
    </row>
    <row r="949">
      <c r="A949" s="4"/>
      <c r="B949" s="4"/>
      <c r="C949" s="4"/>
      <c r="D949" s="4"/>
      <c r="E949" s="4"/>
      <c r="F949" s="4"/>
      <c r="G949" s="4"/>
      <c r="H949" s="4"/>
      <c r="I949" s="4"/>
      <c r="J949" s="4"/>
      <c r="K949" s="4"/>
      <c r="L949" s="4"/>
      <c r="M949" s="4"/>
      <c r="N949" s="4"/>
      <c r="O949" s="4"/>
      <c r="P949" s="4"/>
    </row>
    <row r="950">
      <c r="A950" s="4"/>
      <c r="B950" s="4"/>
      <c r="C950" s="4"/>
      <c r="D950" s="4"/>
      <c r="E950" s="4"/>
      <c r="F950" s="4"/>
      <c r="G950" s="4"/>
      <c r="H950" s="4"/>
      <c r="I950" s="4"/>
      <c r="J950" s="4"/>
      <c r="K950" s="4"/>
      <c r="L950" s="4"/>
      <c r="M950" s="4"/>
      <c r="N950" s="4"/>
      <c r="O950" s="4"/>
      <c r="P950" s="4"/>
    </row>
    <row r="951">
      <c r="A951" s="4"/>
      <c r="B951" s="4"/>
      <c r="C951" s="4"/>
      <c r="D951" s="4"/>
      <c r="E951" s="4"/>
      <c r="F951" s="4"/>
      <c r="G951" s="4"/>
      <c r="H951" s="4"/>
      <c r="I951" s="4"/>
      <c r="J951" s="4"/>
      <c r="K951" s="4"/>
      <c r="L951" s="4"/>
      <c r="M951" s="4"/>
      <c r="N951" s="4"/>
      <c r="O951" s="4"/>
      <c r="P951" s="4"/>
    </row>
    <row r="952">
      <c r="A952" s="4"/>
      <c r="B952" s="4"/>
      <c r="C952" s="4"/>
      <c r="D952" s="4"/>
      <c r="E952" s="4"/>
      <c r="F952" s="4"/>
      <c r="G952" s="4"/>
      <c r="H952" s="4"/>
      <c r="I952" s="4"/>
      <c r="J952" s="4"/>
      <c r="K952" s="4"/>
      <c r="L952" s="4"/>
      <c r="M952" s="4"/>
      <c r="N952" s="4"/>
      <c r="O952" s="4"/>
      <c r="P952" s="4"/>
    </row>
    <row r="953">
      <c r="A953" s="4"/>
      <c r="B953" s="4"/>
      <c r="C953" s="4"/>
      <c r="D953" s="4"/>
      <c r="E953" s="4"/>
      <c r="F953" s="4"/>
      <c r="G953" s="4"/>
      <c r="H953" s="4"/>
      <c r="I953" s="4"/>
      <c r="J953" s="4"/>
      <c r="K953" s="4"/>
      <c r="L953" s="4"/>
      <c r="M953" s="4"/>
      <c r="N953" s="4"/>
      <c r="O953" s="4"/>
      <c r="P953" s="4"/>
    </row>
    <row r="954">
      <c r="A954" s="4"/>
      <c r="B954" s="4"/>
      <c r="C954" s="4"/>
      <c r="D954" s="4"/>
      <c r="E954" s="4"/>
      <c r="F954" s="4"/>
      <c r="G954" s="4"/>
      <c r="H954" s="4"/>
      <c r="I954" s="4"/>
      <c r="J954" s="4"/>
      <c r="K954" s="4"/>
      <c r="L954" s="4"/>
      <c r="M954" s="4"/>
      <c r="N954" s="4"/>
      <c r="O954" s="4"/>
      <c r="P954" s="4"/>
    </row>
    <row r="955">
      <c r="A955" s="4"/>
      <c r="B955" s="4"/>
      <c r="C955" s="4"/>
      <c r="D955" s="4"/>
      <c r="E955" s="4"/>
      <c r="F955" s="4"/>
      <c r="G955" s="4"/>
      <c r="H955" s="4"/>
      <c r="I955" s="4"/>
      <c r="J955" s="4"/>
      <c r="K955" s="4"/>
      <c r="L955" s="4"/>
      <c r="M955" s="4"/>
      <c r="N955" s="4"/>
      <c r="O955" s="4"/>
      <c r="P955" s="4"/>
    </row>
    <row r="956">
      <c r="A956" s="4"/>
      <c r="B956" s="4"/>
      <c r="C956" s="4"/>
      <c r="D956" s="4"/>
      <c r="E956" s="4"/>
      <c r="F956" s="4"/>
      <c r="G956" s="4"/>
      <c r="H956" s="4"/>
      <c r="I956" s="4"/>
      <c r="J956" s="4"/>
      <c r="K956" s="4"/>
      <c r="L956" s="4"/>
      <c r="M956" s="4"/>
      <c r="N956" s="4"/>
      <c r="O956" s="4"/>
      <c r="P956" s="4"/>
    </row>
    <row r="957">
      <c r="A957" s="4"/>
      <c r="B957" s="4"/>
      <c r="C957" s="4"/>
      <c r="D957" s="4"/>
      <c r="E957" s="4"/>
      <c r="F957" s="4"/>
      <c r="G957" s="4"/>
      <c r="H957" s="4"/>
      <c r="I957" s="4"/>
      <c r="J957" s="4"/>
      <c r="K957" s="4"/>
      <c r="L957" s="4"/>
      <c r="M957" s="4"/>
      <c r="N957" s="4"/>
      <c r="O957" s="4"/>
      <c r="P957" s="4"/>
    </row>
    <row r="958">
      <c r="A958" s="4"/>
      <c r="B958" s="4"/>
      <c r="C958" s="4"/>
      <c r="D958" s="4"/>
      <c r="E958" s="4"/>
      <c r="F958" s="4"/>
      <c r="G958" s="4"/>
      <c r="H958" s="4"/>
      <c r="I958" s="4"/>
      <c r="J958" s="4"/>
      <c r="K958" s="4"/>
      <c r="L958" s="4"/>
      <c r="M958" s="4"/>
      <c r="N958" s="4"/>
      <c r="O958" s="4"/>
      <c r="P958" s="4"/>
    </row>
    <row r="959">
      <c r="A959" s="4"/>
      <c r="B959" s="4"/>
      <c r="C959" s="4"/>
      <c r="D959" s="4"/>
      <c r="E959" s="4"/>
      <c r="F959" s="4"/>
      <c r="G959" s="4"/>
      <c r="H959" s="4"/>
      <c r="I959" s="4"/>
      <c r="J959" s="4"/>
      <c r="K959" s="4"/>
      <c r="L959" s="4"/>
      <c r="M959" s="4"/>
      <c r="N959" s="4"/>
      <c r="O959" s="4"/>
      <c r="P959" s="4"/>
    </row>
    <row r="960">
      <c r="A960" s="4"/>
      <c r="B960" s="4"/>
      <c r="C960" s="4"/>
      <c r="D960" s="4"/>
      <c r="E960" s="4"/>
      <c r="F960" s="4"/>
      <c r="G960" s="4"/>
      <c r="H960" s="4"/>
      <c r="I960" s="4"/>
      <c r="J960" s="4"/>
      <c r="K960" s="4"/>
      <c r="L960" s="4"/>
      <c r="M960" s="4"/>
      <c r="N960" s="4"/>
      <c r="O960" s="4"/>
      <c r="P960" s="4"/>
    </row>
    <row r="961">
      <c r="A961" s="4"/>
      <c r="B961" s="4"/>
      <c r="C961" s="4"/>
      <c r="D961" s="4"/>
      <c r="E961" s="4"/>
      <c r="F961" s="4"/>
      <c r="G961" s="4"/>
      <c r="H961" s="4"/>
      <c r="I961" s="4"/>
      <c r="J961" s="4"/>
      <c r="K961" s="4"/>
      <c r="L961" s="4"/>
      <c r="M961" s="4"/>
      <c r="N961" s="4"/>
      <c r="O961" s="4"/>
      <c r="P961" s="4"/>
    </row>
    <row r="962">
      <c r="A962" s="4"/>
      <c r="B962" s="4"/>
      <c r="C962" s="4"/>
      <c r="D962" s="4"/>
      <c r="E962" s="4"/>
      <c r="F962" s="4"/>
      <c r="G962" s="4"/>
      <c r="H962" s="4"/>
      <c r="I962" s="4"/>
      <c r="J962" s="4"/>
      <c r="K962" s="4"/>
      <c r="L962" s="4"/>
      <c r="M962" s="4"/>
      <c r="N962" s="4"/>
      <c r="O962" s="4"/>
      <c r="P962" s="4"/>
    </row>
    <row r="963">
      <c r="A963" s="4"/>
      <c r="B963" s="4"/>
      <c r="C963" s="4"/>
      <c r="D963" s="4"/>
      <c r="E963" s="4"/>
      <c r="F963" s="4"/>
      <c r="G963" s="4"/>
      <c r="H963" s="4"/>
      <c r="I963" s="4"/>
      <c r="J963" s="4"/>
      <c r="K963" s="4"/>
      <c r="L963" s="4"/>
      <c r="M963" s="4"/>
      <c r="N963" s="4"/>
      <c r="O963" s="4"/>
      <c r="P963" s="4"/>
    </row>
    <row r="964">
      <c r="A964" s="4"/>
      <c r="B964" s="4"/>
      <c r="C964" s="4"/>
      <c r="D964" s="4"/>
      <c r="E964" s="4"/>
      <c r="F964" s="4"/>
      <c r="G964" s="4"/>
      <c r="H964" s="4"/>
      <c r="I964" s="4"/>
      <c r="J964" s="4"/>
      <c r="K964" s="4"/>
      <c r="L964" s="4"/>
      <c r="M964" s="4"/>
      <c r="N964" s="4"/>
      <c r="O964" s="4"/>
      <c r="P964" s="4"/>
    </row>
    <row r="965">
      <c r="A965" s="4"/>
      <c r="B965" s="4"/>
      <c r="C965" s="4"/>
      <c r="D965" s="4"/>
      <c r="E965" s="4"/>
      <c r="F965" s="4"/>
      <c r="G965" s="4"/>
      <c r="H965" s="4"/>
      <c r="I965" s="4"/>
      <c r="J965" s="4"/>
      <c r="K965" s="4"/>
      <c r="L965" s="4"/>
      <c r="M965" s="4"/>
      <c r="N965" s="4"/>
      <c r="O965" s="4"/>
      <c r="P965" s="4"/>
    </row>
    <row r="966">
      <c r="A966" s="4"/>
      <c r="B966" s="4"/>
      <c r="C966" s="4"/>
      <c r="D966" s="4"/>
      <c r="E966" s="4"/>
      <c r="F966" s="4"/>
      <c r="G966" s="4"/>
      <c r="H966" s="4"/>
      <c r="I966" s="4"/>
      <c r="J966" s="4"/>
      <c r="K966" s="4"/>
      <c r="L966" s="4"/>
      <c r="M966" s="4"/>
      <c r="N966" s="4"/>
      <c r="O966" s="4"/>
      <c r="P966" s="4"/>
    </row>
    <row r="967">
      <c r="A967" s="4"/>
      <c r="B967" s="4"/>
      <c r="C967" s="4"/>
      <c r="D967" s="4"/>
      <c r="E967" s="4"/>
      <c r="F967" s="4"/>
      <c r="G967" s="4"/>
      <c r="H967" s="4"/>
      <c r="I967" s="4"/>
      <c r="J967" s="4"/>
      <c r="K967" s="4"/>
      <c r="L967" s="4"/>
      <c r="M967" s="4"/>
      <c r="N967" s="4"/>
      <c r="O967" s="4"/>
      <c r="P967" s="4"/>
    </row>
    <row r="968">
      <c r="A968" s="4"/>
      <c r="B968" s="4"/>
      <c r="C968" s="4"/>
      <c r="D968" s="4"/>
      <c r="E968" s="4"/>
      <c r="F968" s="4"/>
      <c r="G968" s="4"/>
      <c r="H968" s="4"/>
      <c r="I968" s="4"/>
      <c r="J968" s="4"/>
      <c r="K968" s="4"/>
      <c r="L968" s="4"/>
      <c r="M968" s="4"/>
      <c r="N968" s="4"/>
      <c r="O968" s="4"/>
      <c r="P968" s="4"/>
    </row>
    <row r="969">
      <c r="A969" s="4"/>
      <c r="B969" s="4"/>
      <c r="C969" s="4"/>
      <c r="D969" s="4"/>
      <c r="E969" s="4"/>
      <c r="F969" s="4"/>
      <c r="G969" s="4"/>
      <c r="H969" s="4"/>
      <c r="I969" s="4"/>
      <c r="J969" s="4"/>
      <c r="K969" s="4"/>
      <c r="L969" s="4"/>
      <c r="M969" s="4"/>
      <c r="N969" s="4"/>
      <c r="O969" s="4"/>
      <c r="P969" s="4"/>
    </row>
    <row r="970">
      <c r="A970" s="4"/>
      <c r="B970" s="4"/>
      <c r="C970" s="4"/>
      <c r="D970" s="4"/>
      <c r="E970" s="4"/>
      <c r="F970" s="4"/>
      <c r="G970" s="4"/>
      <c r="H970" s="4"/>
      <c r="I970" s="4"/>
      <c r="J970" s="4"/>
      <c r="K970" s="4"/>
      <c r="L970" s="4"/>
      <c r="M970" s="4"/>
      <c r="N970" s="4"/>
      <c r="O970" s="4"/>
      <c r="P970" s="4"/>
    </row>
    <row r="971">
      <c r="A971" s="4"/>
      <c r="B971" s="4"/>
      <c r="C971" s="4"/>
      <c r="D971" s="4"/>
      <c r="E971" s="4"/>
      <c r="F971" s="4"/>
      <c r="G971" s="4"/>
      <c r="H971" s="4"/>
      <c r="I971" s="4"/>
      <c r="J971" s="4"/>
      <c r="K971" s="4"/>
      <c r="L971" s="4"/>
      <c r="M971" s="4"/>
      <c r="N971" s="4"/>
      <c r="O971" s="4"/>
      <c r="P971" s="4"/>
    </row>
    <row r="972">
      <c r="A972" s="4"/>
      <c r="B972" s="4"/>
      <c r="C972" s="4"/>
      <c r="D972" s="4"/>
      <c r="E972" s="4"/>
      <c r="F972" s="4"/>
      <c r="G972" s="4"/>
      <c r="H972" s="4"/>
      <c r="I972" s="4"/>
      <c r="J972" s="4"/>
      <c r="K972" s="4"/>
      <c r="L972" s="4"/>
      <c r="M972" s="4"/>
      <c r="N972" s="4"/>
      <c r="O972" s="4"/>
      <c r="P972" s="4"/>
    </row>
    <row r="973">
      <c r="A973" s="4"/>
      <c r="B973" s="4"/>
      <c r="C973" s="4"/>
      <c r="D973" s="4"/>
      <c r="E973" s="4"/>
      <c r="F973" s="4"/>
      <c r="G973" s="4"/>
      <c r="H973" s="4"/>
      <c r="I973" s="4"/>
      <c r="J973" s="4"/>
      <c r="K973" s="4"/>
      <c r="L973" s="4"/>
      <c r="M973" s="4"/>
      <c r="N973" s="4"/>
      <c r="O973" s="4"/>
      <c r="P973" s="4"/>
    </row>
    <row r="974">
      <c r="A974" s="4"/>
      <c r="B974" s="4"/>
      <c r="C974" s="4"/>
      <c r="D974" s="4"/>
      <c r="E974" s="4"/>
      <c r="F974" s="4"/>
      <c r="G974" s="4"/>
      <c r="H974" s="4"/>
      <c r="I974" s="4"/>
      <c r="J974" s="4"/>
      <c r="K974" s="4"/>
      <c r="L974" s="4"/>
      <c r="M974" s="4"/>
      <c r="N974" s="4"/>
      <c r="O974" s="4"/>
      <c r="P974" s="4"/>
    </row>
    <row r="975">
      <c r="A975" s="4"/>
      <c r="B975" s="4"/>
      <c r="C975" s="4"/>
      <c r="D975" s="4"/>
      <c r="E975" s="4"/>
      <c r="F975" s="4"/>
      <c r="G975" s="4"/>
      <c r="H975" s="4"/>
      <c r="I975" s="4"/>
      <c r="J975" s="4"/>
      <c r="K975" s="4"/>
      <c r="L975" s="4"/>
      <c r="M975" s="4"/>
      <c r="N975" s="4"/>
      <c r="O975" s="4"/>
      <c r="P975" s="4"/>
    </row>
    <row r="976">
      <c r="A976" s="4"/>
      <c r="B976" s="4"/>
      <c r="C976" s="4"/>
      <c r="D976" s="4"/>
      <c r="E976" s="4"/>
      <c r="F976" s="4"/>
      <c r="G976" s="4"/>
      <c r="H976" s="4"/>
      <c r="I976" s="4"/>
      <c r="J976" s="4"/>
      <c r="K976" s="4"/>
      <c r="L976" s="4"/>
      <c r="M976" s="4"/>
      <c r="N976" s="4"/>
      <c r="O976" s="4"/>
      <c r="P976" s="4"/>
    </row>
    <row r="977">
      <c r="A977" s="4"/>
      <c r="B977" s="4"/>
      <c r="C977" s="4"/>
      <c r="D977" s="4"/>
      <c r="E977" s="4"/>
      <c r="F977" s="4"/>
      <c r="G977" s="4"/>
      <c r="H977" s="4"/>
      <c r="I977" s="4"/>
      <c r="J977" s="4"/>
      <c r="K977" s="4"/>
      <c r="L977" s="4"/>
      <c r="M977" s="4"/>
      <c r="N977" s="4"/>
      <c r="O977" s="4"/>
      <c r="P977" s="4"/>
    </row>
    <row r="978">
      <c r="A978" s="4"/>
      <c r="B978" s="4"/>
      <c r="C978" s="4"/>
      <c r="D978" s="4"/>
      <c r="E978" s="4"/>
      <c r="F978" s="4"/>
      <c r="G978" s="4"/>
      <c r="H978" s="4"/>
      <c r="I978" s="4"/>
      <c r="J978" s="4"/>
      <c r="K978" s="4"/>
      <c r="L978" s="4"/>
      <c r="M978" s="4"/>
      <c r="N978" s="4"/>
      <c r="O978" s="4"/>
      <c r="P978" s="4"/>
    </row>
    <row r="979">
      <c r="A979" s="4"/>
      <c r="B979" s="4"/>
      <c r="C979" s="4"/>
      <c r="D979" s="4"/>
      <c r="E979" s="4"/>
      <c r="F979" s="4"/>
      <c r="G979" s="4"/>
      <c r="H979" s="4"/>
      <c r="I979" s="4"/>
      <c r="J979" s="4"/>
      <c r="K979" s="4"/>
      <c r="L979" s="4"/>
      <c r="M979" s="4"/>
      <c r="N979" s="4"/>
      <c r="O979" s="4"/>
      <c r="P979" s="4"/>
    </row>
    <row r="980">
      <c r="A980" s="4"/>
      <c r="B980" s="4"/>
      <c r="C980" s="4"/>
      <c r="D980" s="4"/>
      <c r="E980" s="4"/>
      <c r="F980" s="4"/>
      <c r="G980" s="4"/>
      <c r="H980" s="4"/>
      <c r="I980" s="4"/>
      <c r="J980" s="4"/>
      <c r="K980" s="4"/>
      <c r="L980" s="4"/>
      <c r="M980" s="4"/>
      <c r="N980" s="4"/>
      <c r="O980" s="4"/>
      <c r="P980" s="4"/>
    </row>
    <row r="981">
      <c r="A981" s="4"/>
      <c r="B981" s="4"/>
      <c r="C981" s="4"/>
      <c r="D981" s="4"/>
      <c r="E981" s="4"/>
      <c r="F981" s="4"/>
      <c r="G981" s="4"/>
      <c r="H981" s="4"/>
      <c r="I981" s="4"/>
      <c r="J981" s="4"/>
      <c r="K981" s="4"/>
      <c r="L981" s="4"/>
      <c r="M981" s="4"/>
      <c r="N981" s="4"/>
      <c r="O981" s="4"/>
      <c r="P981" s="4"/>
    </row>
    <row r="982">
      <c r="A982" s="4"/>
      <c r="B982" s="4"/>
      <c r="C982" s="4"/>
      <c r="D982" s="4"/>
      <c r="E982" s="4"/>
      <c r="F982" s="4"/>
      <c r="G982" s="4"/>
      <c r="H982" s="4"/>
      <c r="I982" s="4"/>
      <c r="J982" s="4"/>
      <c r="K982" s="4"/>
      <c r="L982" s="4"/>
      <c r="M982" s="4"/>
      <c r="N982" s="4"/>
      <c r="O982" s="4"/>
      <c r="P982" s="4"/>
    </row>
    <row r="983">
      <c r="A983" s="4"/>
      <c r="B983" s="4"/>
      <c r="C983" s="4"/>
      <c r="D983" s="4"/>
      <c r="E983" s="4"/>
      <c r="F983" s="4"/>
      <c r="G983" s="4"/>
      <c r="H983" s="4"/>
      <c r="I983" s="4"/>
      <c r="J983" s="4"/>
      <c r="K983" s="4"/>
      <c r="L983" s="4"/>
      <c r="M983" s="4"/>
      <c r="N983" s="4"/>
      <c r="O983" s="4"/>
      <c r="P983" s="4"/>
    </row>
    <row r="984">
      <c r="A984" s="4"/>
      <c r="B984" s="4"/>
      <c r="C984" s="4"/>
      <c r="D984" s="4"/>
      <c r="E984" s="4"/>
      <c r="F984" s="4"/>
      <c r="G984" s="4"/>
      <c r="H984" s="4"/>
      <c r="I984" s="4"/>
      <c r="J984" s="4"/>
      <c r="K984" s="4"/>
      <c r="L984" s="4"/>
      <c r="M984" s="4"/>
      <c r="N984" s="4"/>
      <c r="O984" s="4"/>
      <c r="P984" s="4"/>
    </row>
    <row r="985">
      <c r="A985" s="4"/>
      <c r="B985" s="4"/>
      <c r="C985" s="4"/>
      <c r="D985" s="4"/>
      <c r="E985" s="4"/>
      <c r="F985" s="4"/>
      <c r="G985" s="4"/>
      <c r="H985" s="4"/>
      <c r="I985" s="4"/>
      <c r="J985" s="4"/>
      <c r="K985" s="4"/>
      <c r="L985" s="4"/>
      <c r="M985" s="4"/>
      <c r="N985" s="4"/>
      <c r="O985" s="4"/>
      <c r="P985" s="4"/>
    </row>
    <row r="986">
      <c r="A986" s="4"/>
      <c r="B986" s="4"/>
      <c r="C986" s="4"/>
      <c r="D986" s="4"/>
      <c r="E986" s="4"/>
      <c r="F986" s="4"/>
      <c r="G986" s="4"/>
      <c r="H986" s="4"/>
      <c r="I986" s="4"/>
      <c r="J986" s="4"/>
      <c r="K986" s="4"/>
      <c r="L986" s="4"/>
      <c r="M986" s="4"/>
      <c r="N986" s="4"/>
      <c r="O986" s="4"/>
      <c r="P986" s="4"/>
    </row>
    <row r="987">
      <c r="A987" s="4"/>
      <c r="B987" s="4"/>
      <c r="C987" s="4"/>
      <c r="D987" s="4"/>
      <c r="E987" s="4"/>
      <c r="F987" s="4"/>
      <c r="G987" s="4"/>
      <c r="H987" s="4"/>
      <c r="I987" s="4"/>
      <c r="J987" s="4"/>
      <c r="K987" s="4"/>
      <c r="L987" s="4"/>
      <c r="M987" s="4"/>
      <c r="N987" s="4"/>
      <c r="O987" s="4"/>
      <c r="P987" s="4"/>
    </row>
    <row r="988">
      <c r="A988" s="4"/>
      <c r="B988" s="4"/>
      <c r="C988" s="4"/>
      <c r="D988" s="4"/>
      <c r="E988" s="4"/>
      <c r="F988" s="4"/>
      <c r="G988" s="4"/>
      <c r="H988" s="4"/>
      <c r="I988" s="4"/>
      <c r="J988" s="4"/>
      <c r="K988" s="4"/>
      <c r="L988" s="4"/>
      <c r="M988" s="4"/>
      <c r="N988" s="4"/>
      <c r="O988" s="4"/>
      <c r="P988" s="4"/>
    </row>
    <row r="989">
      <c r="A989" s="4"/>
      <c r="B989" s="4"/>
      <c r="C989" s="4"/>
      <c r="D989" s="4"/>
      <c r="E989" s="4"/>
      <c r="F989" s="4"/>
      <c r="G989" s="4"/>
      <c r="H989" s="4"/>
      <c r="I989" s="4"/>
      <c r="J989" s="4"/>
      <c r="K989" s="4"/>
      <c r="L989" s="4"/>
      <c r="M989" s="4"/>
      <c r="N989" s="4"/>
      <c r="O989" s="4"/>
      <c r="P989" s="4"/>
    </row>
    <row r="990">
      <c r="A990" s="4"/>
      <c r="B990" s="4"/>
      <c r="C990" s="4"/>
      <c r="D990" s="4"/>
      <c r="E990" s="4"/>
      <c r="F990" s="4"/>
      <c r="G990" s="4"/>
      <c r="H990" s="4"/>
      <c r="I990" s="4"/>
      <c r="J990" s="4"/>
      <c r="K990" s="4"/>
      <c r="L990" s="4"/>
      <c r="M990" s="4"/>
      <c r="N990" s="4"/>
      <c r="O990" s="4"/>
      <c r="P990" s="4"/>
    </row>
    <row r="991">
      <c r="A991" s="4"/>
      <c r="B991" s="4"/>
      <c r="C991" s="4"/>
      <c r="D991" s="4"/>
      <c r="E991" s="4"/>
      <c r="F991" s="4"/>
      <c r="G991" s="4"/>
      <c r="H991" s="4"/>
      <c r="I991" s="4"/>
      <c r="J991" s="4"/>
      <c r="K991" s="4"/>
      <c r="L991" s="4"/>
      <c r="M991" s="4"/>
      <c r="N991" s="4"/>
      <c r="O991" s="4"/>
      <c r="P991" s="4"/>
    </row>
    <row r="992">
      <c r="A992" s="4"/>
      <c r="B992" s="4"/>
      <c r="C992" s="4"/>
      <c r="D992" s="4"/>
      <c r="E992" s="4"/>
      <c r="F992" s="4"/>
      <c r="G992" s="4"/>
      <c r="H992" s="4"/>
      <c r="I992" s="4"/>
      <c r="J992" s="4"/>
      <c r="K992" s="4"/>
      <c r="L992" s="4"/>
      <c r="M992" s="4"/>
      <c r="N992" s="4"/>
      <c r="O992" s="4"/>
      <c r="P992" s="4"/>
    </row>
    <row r="993">
      <c r="A993" s="4"/>
      <c r="B993" s="4"/>
      <c r="C993" s="4"/>
      <c r="D993" s="4"/>
      <c r="E993" s="4"/>
      <c r="F993" s="4"/>
      <c r="G993" s="4"/>
      <c r="H993" s="4"/>
      <c r="I993" s="4"/>
      <c r="J993" s="4"/>
      <c r="K993" s="4"/>
      <c r="L993" s="4"/>
      <c r="M993" s="4"/>
      <c r="N993" s="4"/>
      <c r="O993" s="4"/>
      <c r="P993" s="4"/>
    </row>
    <row r="994">
      <c r="A994" s="4"/>
      <c r="B994" s="4"/>
      <c r="C994" s="4"/>
      <c r="D994" s="4"/>
      <c r="E994" s="4"/>
      <c r="F994" s="4"/>
      <c r="G994" s="4"/>
      <c r="H994" s="4"/>
      <c r="I994" s="4"/>
      <c r="J994" s="4"/>
      <c r="K994" s="4"/>
      <c r="L994" s="4"/>
      <c r="M994" s="4"/>
      <c r="N994" s="4"/>
      <c r="O994" s="4"/>
      <c r="P994" s="4"/>
    </row>
    <row r="995">
      <c r="A995" s="4"/>
      <c r="B995" s="4"/>
      <c r="C995" s="4"/>
      <c r="D995" s="4"/>
      <c r="E995" s="4"/>
      <c r="F995" s="4"/>
      <c r="G995" s="4"/>
      <c r="H995" s="4"/>
      <c r="I995" s="4"/>
      <c r="J995" s="4"/>
      <c r="K995" s="4"/>
      <c r="L995" s="4"/>
      <c r="M995" s="4"/>
      <c r="N995" s="4"/>
      <c r="O995" s="4"/>
      <c r="P995" s="4"/>
    </row>
    <row r="996">
      <c r="A996" s="4"/>
      <c r="B996" s="4"/>
      <c r="C996" s="4"/>
      <c r="D996" s="4"/>
      <c r="E996" s="4"/>
      <c r="F996" s="4"/>
      <c r="G996" s="4"/>
      <c r="H996" s="4"/>
      <c r="I996" s="4"/>
      <c r="J996" s="4"/>
      <c r="K996" s="4"/>
      <c r="L996" s="4"/>
      <c r="M996" s="4"/>
      <c r="N996" s="4"/>
      <c r="O996" s="4"/>
      <c r="P996" s="4"/>
    </row>
    <row r="997">
      <c r="A997" s="4"/>
      <c r="B997" s="4"/>
      <c r="C997" s="4"/>
      <c r="D997" s="4"/>
      <c r="E997" s="4"/>
      <c r="F997" s="4"/>
      <c r="G997" s="4"/>
      <c r="H997" s="4"/>
      <c r="I997" s="4"/>
      <c r="J997" s="4"/>
      <c r="K997" s="4"/>
      <c r="L997" s="4"/>
      <c r="M997" s="4"/>
      <c r="N997" s="4"/>
      <c r="O997" s="4"/>
      <c r="P997" s="4"/>
    </row>
    <row r="998">
      <c r="A998" s="4"/>
      <c r="B998" s="4"/>
      <c r="C998" s="4"/>
      <c r="D998" s="4"/>
      <c r="E998" s="4"/>
      <c r="F998" s="4"/>
      <c r="G998" s="4"/>
      <c r="H998" s="4"/>
      <c r="I998" s="4"/>
      <c r="J998" s="4"/>
      <c r="K998" s="4"/>
      <c r="L998" s="4"/>
      <c r="M998" s="4"/>
      <c r="N998" s="4"/>
      <c r="O998" s="4"/>
      <c r="P998" s="4"/>
    </row>
    <row r="999">
      <c r="A999" s="4"/>
      <c r="B999" s="4"/>
      <c r="C999" s="4"/>
      <c r="D999" s="4"/>
      <c r="E999" s="4"/>
      <c r="F999" s="4"/>
      <c r="G999" s="4"/>
      <c r="H999" s="4"/>
      <c r="I999" s="4"/>
      <c r="J999" s="4"/>
      <c r="K999" s="4"/>
      <c r="L999" s="4"/>
      <c r="M999" s="4"/>
      <c r="N999" s="4"/>
      <c r="O999" s="4"/>
      <c r="P999" s="4"/>
    </row>
    <row r="1000">
      <c r="A1000" s="4"/>
      <c r="B1000" s="4"/>
      <c r="C1000" s="4"/>
      <c r="D1000" s="4"/>
      <c r="E1000" s="4"/>
      <c r="F1000" s="4"/>
      <c r="G1000" s="4"/>
      <c r="H1000" s="4"/>
      <c r="I1000" s="4"/>
      <c r="J1000" s="4"/>
      <c r="K1000" s="4"/>
      <c r="L1000" s="4"/>
      <c r="M1000" s="4"/>
      <c r="N1000" s="4"/>
      <c r="O1000" s="4"/>
      <c r="P1000" s="4"/>
    </row>
    <row r="1001">
      <c r="A1001" s="4"/>
      <c r="B1001" s="4"/>
      <c r="C1001" s="4"/>
      <c r="D1001" s="4"/>
      <c r="E1001" s="4"/>
      <c r="F1001" s="4"/>
      <c r="G1001" s="4"/>
      <c r="H1001" s="4"/>
      <c r="I1001" s="4"/>
      <c r="J1001" s="4"/>
      <c r="K1001" s="4"/>
      <c r="L1001" s="4"/>
      <c r="M1001" s="4"/>
      <c r="N1001" s="4"/>
      <c r="O1001" s="4"/>
      <c r="P1001" s="4"/>
    </row>
    <row r="1002">
      <c r="A1002" s="4"/>
      <c r="B1002" s="4"/>
      <c r="C1002" s="4"/>
      <c r="D1002" s="4"/>
      <c r="E1002" s="4"/>
      <c r="F1002" s="4"/>
      <c r="G1002" s="4"/>
      <c r="H1002" s="4"/>
      <c r="I1002" s="4"/>
      <c r="J1002" s="4"/>
      <c r="K1002" s="4"/>
      <c r="L1002" s="4"/>
      <c r="M1002" s="4"/>
      <c r="N1002" s="4"/>
      <c r="O1002" s="4"/>
      <c r="P1002" s="4"/>
    </row>
    <row r="1003">
      <c r="A1003" s="4"/>
      <c r="B1003" s="4"/>
      <c r="C1003" s="4"/>
      <c r="D1003" s="4"/>
      <c r="E1003" s="4"/>
      <c r="F1003" s="4"/>
      <c r="G1003" s="4"/>
      <c r="H1003" s="4"/>
      <c r="I1003" s="4"/>
      <c r="J1003" s="4"/>
      <c r="K1003" s="4"/>
      <c r="L1003" s="4"/>
      <c r="M1003" s="4"/>
      <c r="N1003" s="4"/>
      <c r="O1003" s="4"/>
      <c r="P1003" s="4"/>
    </row>
    <row r="1004">
      <c r="A1004" s="4"/>
      <c r="B1004" s="4"/>
      <c r="C1004" s="4"/>
      <c r="D1004" s="4"/>
      <c r="E1004" s="4"/>
      <c r="F1004" s="4"/>
      <c r="G1004" s="4"/>
      <c r="H1004" s="4"/>
      <c r="I1004" s="4"/>
      <c r="J1004" s="4"/>
      <c r="K1004" s="4"/>
      <c r="L1004" s="4"/>
      <c r="M1004" s="4"/>
      <c r="N1004" s="4"/>
      <c r="O1004" s="4"/>
      <c r="P1004" s="4"/>
    </row>
    <row r="1005">
      <c r="A1005" s="4"/>
      <c r="B1005" s="4"/>
      <c r="C1005" s="4"/>
      <c r="D1005" s="4"/>
      <c r="E1005" s="4"/>
      <c r="F1005" s="4"/>
      <c r="G1005" s="4"/>
      <c r="H1005" s="4"/>
      <c r="I1005" s="4"/>
      <c r="J1005" s="4"/>
      <c r="K1005" s="4"/>
      <c r="L1005" s="4"/>
      <c r="M1005" s="4"/>
      <c r="N1005" s="4"/>
      <c r="O1005" s="4"/>
      <c r="P1005" s="4"/>
    </row>
    <row r="1006">
      <c r="A1006" s="4"/>
      <c r="B1006" s="4"/>
      <c r="C1006" s="4"/>
      <c r="D1006" s="4"/>
      <c r="E1006" s="4"/>
      <c r="F1006" s="4"/>
      <c r="G1006" s="4"/>
      <c r="H1006" s="4"/>
      <c r="I1006" s="4"/>
      <c r="J1006" s="4"/>
      <c r="K1006" s="4"/>
      <c r="L1006" s="4"/>
      <c r="M1006" s="4"/>
      <c r="N1006" s="4"/>
      <c r="O1006" s="4"/>
      <c r="P1006" s="4"/>
    </row>
    <row r="1007">
      <c r="A1007" s="4"/>
      <c r="B1007" s="4"/>
      <c r="C1007" s="4"/>
      <c r="D1007" s="4"/>
      <c r="E1007" s="4"/>
      <c r="F1007" s="4"/>
      <c r="G1007" s="4"/>
      <c r="H1007" s="4"/>
      <c r="I1007" s="4"/>
      <c r="J1007" s="4"/>
      <c r="K1007" s="4"/>
      <c r="L1007" s="4"/>
      <c r="M1007" s="4"/>
      <c r="N1007" s="4"/>
      <c r="O1007" s="4"/>
      <c r="P1007" s="4"/>
    </row>
    <row r="1008">
      <c r="A1008" s="4"/>
      <c r="B1008" s="4"/>
      <c r="C1008" s="4"/>
      <c r="D1008" s="4"/>
      <c r="E1008" s="4"/>
      <c r="F1008" s="4"/>
      <c r="G1008" s="4"/>
      <c r="H1008" s="4"/>
      <c r="I1008" s="4"/>
      <c r="J1008" s="4"/>
      <c r="K1008" s="4"/>
      <c r="L1008" s="4"/>
      <c r="M1008" s="4"/>
      <c r="N1008" s="4"/>
      <c r="O1008" s="4"/>
      <c r="P1008" s="4"/>
    </row>
    <row r="1009">
      <c r="A1009" s="4"/>
      <c r="B1009" s="4"/>
      <c r="C1009" s="4"/>
      <c r="D1009" s="4"/>
      <c r="E1009" s="4"/>
      <c r="F1009" s="4"/>
      <c r="G1009" s="4"/>
      <c r="H1009" s="4"/>
      <c r="I1009" s="4"/>
      <c r="J1009" s="4"/>
      <c r="K1009" s="4"/>
      <c r="L1009" s="4"/>
      <c r="M1009" s="4"/>
      <c r="N1009" s="4"/>
      <c r="O1009" s="4"/>
      <c r="P1009" s="4"/>
    </row>
    <row r="1010">
      <c r="A1010" s="4"/>
      <c r="B1010" s="4"/>
      <c r="C1010" s="4"/>
      <c r="D1010" s="4"/>
      <c r="E1010" s="4"/>
      <c r="F1010" s="4"/>
      <c r="G1010" s="4"/>
      <c r="H1010" s="4"/>
      <c r="I1010" s="4"/>
      <c r="J1010" s="4"/>
      <c r="K1010" s="4"/>
      <c r="L1010" s="4"/>
      <c r="M1010" s="4"/>
      <c r="N1010" s="4"/>
      <c r="O1010" s="4"/>
      <c r="P1010" s="4"/>
    </row>
    <row r="1011">
      <c r="A1011" s="4"/>
      <c r="B1011" s="4"/>
      <c r="C1011" s="4"/>
      <c r="D1011" s="4"/>
      <c r="E1011" s="4"/>
      <c r="F1011" s="4"/>
      <c r="G1011" s="4"/>
      <c r="H1011" s="4"/>
      <c r="I1011" s="4"/>
      <c r="J1011" s="4"/>
      <c r="K1011" s="4"/>
      <c r="L1011" s="4"/>
      <c r="M1011" s="4"/>
      <c r="N1011" s="4"/>
      <c r="O1011" s="4"/>
      <c r="P1011" s="4"/>
    </row>
    <row r="1012">
      <c r="A1012" s="4"/>
      <c r="B1012" s="4"/>
      <c r="C1012" s="4"/>
      <c r="D1012" s="4"/>
      <c r="E1012" s="4"/>
      <c r="F1012" s="4"/>
      <c r="G1012" s="4"/>
      <c r="H1012" s="4"/>
      <c r="I1012" s="4"/>
      <c r="J1012" s="4"/>
      <c r="K1012" s="4"/>
      <c r="L1012" s="4"/>
      <c r="M1012" s="4"/>
      <c r="N1012" s="4"/>
      <c r="O1012" s="4"/>
      <c r="P1012" s="4"/>
    </row>
    <row r="1013">
      <c r="A1013" s="4"/>
      <c r="B1013" s="4"/>
      <c r="C1013" s="4"/>
      <c r="D1013" s="4"/>
      <c r="E1013" s="4"/>
      <c r="F1013" s="4"/>
      <c r="G1013" s="4"/>
      <c r="H1013" s="4"/>
      <c r="I1013" s="4"/>
      <c r="J1013" s="4"/>
      <c r="K1013" s="4"/>
      <c r="L1013" s="4"/>
      <c r="M1013" s="4"/>
      <c r="N1013" s="4"/>
      <c r="O1013" s="4"/>
      <c r="P1013" s="4"/>
    </row>
    <row r="1014">
      <c r="A1014" s="4"/>
      <c r="B1014" s="4"/>
      <c r="C1014" s="4"/>
      <c r="D1014" s="4"/>
      <c r="E1014" s="4"/>
      <c r="F1014" s="4"/>
      <c r="G1014" s="4"/>
      <c r="H1014" s="4"/>
      <c r="I1014" s="4"/>
      <c r="J1014" s="4"/>
      <c r="K1014" s="4"/>
      <c r="L1014" s="4"/>
      <c r="M1014" s="4"/>
      <c r="N1014" s="4"/>
      <c r="O1014" s="4"/>
      <c r="P1014" s="4"/>
    </row>
    <row r="1015">
      <c r="A1015" s="4"/>
      <c r="B1015" s="4"/>
      <c r="C1015" s="4"/>
      <c r="D1015" s="4"/>
      <c r="E1015" s="4"/>
      <c r="F1015" s="4"/>
      <c r="G1015" s="4"/>
      <c r="H1015" s="4"/>
      <c r="I1015" s="4"/>
      <c r="J1015" s="4"/>
      <c r="K1015" s="4"/>
      <c r="L1015" s="4"/>
      <c r="M1015" s="4"/>
      <c r="N1015" s="4"/>
      <c r="O1015" s="4"/>
      <c r="P1015" s="4"/>
    </row>
    <row r="1016">
      <c r="A1016" s="4"/>
      <c r="B1016" s="4"/>
      <c r="C1016" s="4"/>
      <c r="D1016" s="4"/>
      <c r="E1016" s="4"/>
      <c r="F1016" s="4"/>
      <c r="G1016" s="4"/>
      <c r="H1016" s="4"/>
      <c r="I1016" s="4"/>
      <c r="J1016" s="4"/>
      <c r="K1016" s="4"/>
      <c r="L1016" s="4"/>
      <c r="M1016" s="4"/>
      <c r="N1016" s="4"/>
      <c r="O1016" s="4"/>
      <c r="P1016" s="4"/>
    </row>
    <row r="1017">
      <c r="A1017" s="4"/>
      <c r="B1017" s="4"/>
      <c r="C1017" s="4"/>
      <c r="D1017" s="4"/>
      <c r="E1017" s="4"/>
      <c r="F1017" s="4"/>
      <c r="G1017" s="4"/>
      <c r="H1017" s="4"/>
      <c r="I1017" s="4"/>
      <c r="J1017" s="4"/>
      <c r="K1017" s="4"/>
      <c r="L1017" s="4"/>
      <c r="M1017" s="4"/>
      <c r="N1017" s="4"/>
      <c r="O1017" s="4"/>
      <c r="P1017" s="4"/>
    </row>
    <row r="1018">
      <c r="A1018" s="4"/>
      <c r="B1018" s="4"/>
      <c r="C1018" s="4"/>
      <c r="D1018" s="4"/>
      <c r="E1018" s="4"/>
      <c r="F1018" s="4"/>
      <c r="G1018" s="4"/>
      <c r="H1018" s="4"/>
      <c r="I1018" s="4"/>
      <c r="J1018" s="4"/>
      <c r="K1018" s="4"/>
      <c r="L1018" s="4"/>
      <c r="M1018" s="4"/>
      <c r="N1018" s="4"/>
      <c r="O1018" s="4"/>
      <c r="P1018" s="4"/>
    </row>
    <row r="1019">
      <c r="A1019" s="4"/>
      <c r="B1019" s="4"/>
      <c r="C1019" s="4"/>
      <c r="D1019" s="4"/>
      <c r="E1019" s="4"/>
      <c r="F1019" s="4"/>
      <c r="G1019" s="4"/>
      <c r="H1019" s="4"/>
      <c r="I1019" s="4"/>
      <c r="J1019" s="4"/>
      <c r="K1019" s="4"/>
      <c r="L1019" s="4"/>
      <c r="M1019" s="4"/>
      <c r="N1019" s="4"/>
      <c r="O1019" s="4"/>
      <c r="P1019" s="4"/>
    </row>
    <row r="1020">
      <c r="A1020" s="4"/>
      <c r="B1020" s="4"/>
      <c r="C1020" s="4"/>
      <c r="D1020" s="4"/>
      <c r="E1020" s="4"/>
      <c r="F1020" s="4"/>
      <c r="G1020" s="4"/>
      <c r="H1020" s="4"/>
      <c r="I1020" s="4"/>
      <c r="J1020" s="4"/>
      <c r="K1020" s="4"/>
      <c r="L1020" s="4"/>
      <c r="M1020" s="4"/>
      <c r="N1020" s="4"/>
      <c r="O1020" s="4"/>
      <c r="P1020" s="4"/>
    </row>
    <row r="1021">
      <c r="A1021" s="4"/>
      <c r="B1021" s="4"/>
      <c r="C1021" s="4"/>
      <c r="D1021" s="4"/>
      <c r="E1021" s="4"/>
      <c r="F1021" s="4"/>
      <c r="G1021" s="4"/>
      <c r="H1021" s="4"/>
      <c r="I1021" s="4"/>
      <c r="J1021" s="4"/>
      <c r="K1021" s="4"/>
      <c r="L1021" s="4"/>
      <c r="M1021" s="4"/>
      <c r="N1021" s="4"/>
      <c r="O1021" s="4"/>
      <c r="P1021" s="4"/>
    </row>
    <row r="1022">
      <c r="A1022" s="4"/>
      <c r="B1022" s="4"/>
      <c r="C1022" s="4"/>
      <c r="D1022" s="4"/>
      <c r="E1022" s="4"/>
      <c r="F1022" s="4"/>
      <c r="G1022" s="4"/>
      <c r="H1022" s="4"/>
      <c r="I1022" s="4"/>
      <c r="J1022" s="4"/>
      <c r="K1022" s="4"/>
      <c r="L1022" s="4"/>
      <c r="M1022" s="4"/>
      <c r="N1022" s="4"/>
      <c r="O1022" s="4"/>
      <c r="P1022" s="4"/>
    </row>
    <row r="1023">
      <c r="A1023" s="4"/>
      <c r="B1023" s="4"/>
      <c r="C1023" s="4"/>
      <c r="D1023" s="4"/>
      <c r="E1023" s="4"/>
      <c r="F1023" s="4"/>
      <c r="G1023" s="4"/>
      <c r="H1023" s="4"/>
      <c r="I1023" s="4"/>
      <c r="J1023" s="4"/>
      <c r="K1023" s="4"/>
      <c r="L1023" s="4"/>
      <c r="M1023" s="4"/>
      <c r="N1023" s="4"/>
      <c r="O1023" s="4"/>
      <c r="P1023" s="4"/>
    </row>
    <row r="1024">
      <c r="A1024" s="4"/>
      <c r="B1024" s="4"/>
      <c r="C1024" s="4"/>
      <c r="D1024" s="4"/>
      <c r="E1024" s="4"/>
      <c r="F1024" s="4"/>
      <c r="G1024" s="4"/>
      <c r="H1024" s="4"/>
      <c r="I1024" s="4"/>
      <c r="J1024" s="4"/>
      <c r="K1024" s="4"/>
      <c r="L1024" s="4"/>
      <c r="M1024" s="4"/>
      <c r="N1024" s="4"/>
      <c r="O1024" s="4"/>
      <c r="P1024" s="4"/>
    </row>
    <row r="1025">
      <c r="A1025" s="4"/>
      <c r="B1025" s="4"/>
      <c r="C1025" s="4"/>
      <c r="D1025" s="4"/>
      <c r="E1025" s="4"/>
      <c r="F1025" s="4"/>
      <c r="G1025" s="4"/>
      <c r="H1025" s="4"/>
      <c r="I1025" s="4"/>
      <c r="J1025" s="4"/>
      <c r="K1025" s="4"/>
      <c r="L1025" s="4"/>
      <c r="M1025" s="4"/>
      <c r="N1025" s="4"/>
      <c r="O1025" s="4"/>
      <c r="P1025" s="4"/>
    </row>
    <row r="1026">
      <c r="A1026" s="4"/>
      <c r="B1026" s="4"/>
      <c r="C1026" s="4"/>
      <c r="D1026" s="4"/>
      <c r="E1026" s="4"/>
      <c r="F1026" s="4"/>
      <c r="G1026" s="4"/>
      <c r="H1026" s="4"/>
      <c r="I1026" s="4"/>
      <c r="J1026" s="4"/>
      <c r="K1026" s="4"/>
      <c r="L1026" s="4"/>
      <c r="M1026" s="4"/>
      <c r="N1026" s="4"/>
      <c r="O1026" s="4"/>
      <c r="P1026" s="4"/>
    </row>
    <row r="1027">
      <c r="A1027" s="4"/>
      <c r="B1027" s="4"/>
      <c r="C1027" s="4"/>
      <c r="D1027" s="4"/>
      <c r="E1027" s="4"/>
      <c r="F1027" s="4"/>
      <c r="G1027" s="4"/>
      <c r="H1027" s="4"/>
      <c r="I1027" s="4"/>
      <c r="J1027" s="4"/>
      <c r="K1027" s="4"/>
      <c r="L1027" s="4"/>
      <c r="M1027" s="4"/>
      <c r="N1027" s="4"/>
      <c r="O1027" s="4"/>
      <c r="P1027" s="4"/>
    </row>
    <row r="1028">
      <c r="A1028" s="4"/>
      <c r="B1028" s="4"/>
      <c r="C1028" s="4"/>
      <c r="D1028" s="4"/>
      <c r="E1028" s="4"/>
      <c r="F1028" s="4"/>
      <c r="G1028" s="4"/>
      <c r="H1028" s="4"/>
      <c r="I1028" s="4"/>
      <c r="J1028" s="4"/>
      <c r="K1028" s="4"/>
      <c r="L1028" s="4"/>
      <c r="M1028" s="4"/>
      <c r="N1028" s="4"/>
      <c r="O1028" s="4"/>
      <c r="P1028" s="4"/>
    </row>
  </sheetData>
  <mergeCells count="324">
    <mergeCell ref="C20:P20"/>
    <mergeCell ref="C96:E96"/>
    <mergeCell ref="F96:H96"/>
    <mergeCell ref="I96:K96"/>
    <mergeCell ref="C97:E97"/>
    <mergeCell ref="F97:H97"/>
    <mergeCell ref="I97:K97"/>
    <mergeCell ref="F100:H100"/>
    <mergeCell ref="I100:K100"/>
    <mergeCell ref="C98:E98"/>
    <mergeCell ref="F98:H98"/>
    <mergeCell ref="I98:K98"/>
    <mergeCell ref="C99:E99"/>
    <mergeCell ref="F99:H99"/>
    <mergeCell ref="I99:K99"/>
    <mergeCell ref="C100:E100"/>
    <mergeCell ref="F103:H103"/>
    <mergeCell ref="I103:K103"/>
    <mergeCell ref="C101:E101"/>
    <mergeCell ref="F101:H101"/>
    <mergeCell ref="I101:K101"/>
    <mergeCell ref="C102:E102"/>
    <mergeCell ref="F102:H102"/>
    <mergeCell ref="I102:K102"/>
    <mergeCell ref="C103:E103"/>
    <mergeCell ref="F106:H106"/>
    <mergeCell ref="I106:K106"/>
    <mergeCell ref="C104:E104"/>
    <mergeCell ref="F104:H104"/>
    <mergeCell ref="I104:K104"/>
    <mergeCell ref="C105:E105"/>
    <mergeCell ref="F105:H105"/>
    <mergeCell ref="I105:K105"/>
    <mergeCell ref="C106:E106"/>
    <mergeCell ref="F118:H118"/>
    <mergeCell ref="I118:K118"/>
    <mergeCell ref="C116:E116"/>
    <mergeCell ref="F116:H116"/>
    <mergeCell ref="I116:K116"/>
    <mergeCell ref="C117:E117"/>
    <mergeCell ref="F117:H117"/>
    <mergeCell ref="I117:K117"/>
    <mergeCell ref="C118:E118"/>
    <mergeCell ref="F121:H121"/>
    <mergeCell ref="I121:K121"/>
    <mergeCell ref="C119:E119"/>
    <mergeCell ref="F119:H119"/>
    <mergeCell ref="I119:K119"/>
    <mergeCell ref="C120:E120"/>
    <mergeCell ref="F120:H120"/>
    <mergeCell ref="I120:K120"/>
    <mergeCell ref="C121:E121"/>
    <mergeCell ref="F129:H129"/>
    <mergeCell ref="I129:K129"/>
    <mergeCell ref="C127:E127"/>
    <mergeCell ref="F127:H127"/>
    <mergeCell ref="I127:K127"/>
    <mergeCell ref="C128:E128"/>
    <mergeCell ref="F128:H128"/>
    <mergeCell ref="I128:K128"/>
    <mergeCell ref="C129:E129"/>
    <mergeCell ref="F132:H132"/>
    <mergeCell ref="I132:K132"/>
    <mergeCell ref="C130:E130"/>
    <mergeCell ref="F130:H130"/>
    <mergeCell ref="I130:K130"/>
    <mergeCell ref="C131:E131"/>
    <mergeCell ref="F131:H131"/>
    <mergeCell ref="I131:K131"/>
    <mergeCell ref="C132:E132"/>
    <mergeCell ref="F135:H135"/>
    <mergeCell ref="I135:K135"/>
    <mergeCell ref="C133:E133"/>
    <mergeCell ref="F133:H133"/>
    <mergeCell ref="I133:K133"/>
    <mergeCell ref="C134:E134"/>
    <mergeCell ref="F134:H134"/>
    <mergeCell ref="I134:K134"/>
    <mergeCell ref="C135:E135"/>
    <mergeCell ref="F138:H138"/>
    <mergeCell ref="I138:K138"/>
    <mergeCell ref="C136:E136"/>
    <mergeCell ref="F136:H136"/>
    <mergeCell ref="I136:K136"/>
    <mergeCell ref="C137:E137"/>
    <mergeCell ref="F137:H137"/>
    <mergeCell ref="I137:K137"/>
    <mergeCell ref="C138:E138"/>
    <mergeCell ref="F141:H141"/>
    <mergeCell ref="I141:K141"/>
    <mergeCell ref="C139:E139"/>
    <mergeCell ref="F139:H139"/>
    <mergeCell ref="I139:K139"/>
    <mergeCell ref="C140:E140"/>
    <mergeCell ref="F140:H140"/>
    <mergeCell ref="I140:K140"/>
    <mergeCell ref="C141:E141"/>
    <mergeCell ref="F144:H144"/>
    <mergeCell ref="I144:K144"/>
    <mergeCell ref="C142:E142"/>
    <mergeCell ref="F142:H142"/>
    <mergeCell ref="I142:K142"/>
    <mergeCell ref="C143:E143"/>
    <mergeCell ref="F143:H143"/>
    <mergeCell ref="I143:K143"/>
    <mergeCell ref="C144:E144"/>
    <mergeCell ref="F147:H147"/>
    <mergeCell ref="I147:K147"/>
    <mergeCell ref="C145:E145"/>
    <mergeCell ref="F145:H145"/>
    <mergeCell ref="I145:K145"/>
    <mergeCell ref="C146:E146"/>
    <mergeCell ref="F146:H146"/>
    <mergeCell ref="I146:K146"/>
    <mergeCell ref="C147:E147"/>
    <mergeCell ref="F150:H150"/>
    <mergeCell ref="I150:K150"/>
    <mergeCell ref="C148:E148"/>
    <mergeCell ref="F148:H148"/>
    <mergeCell ref="I148:K148"/>
    <mergeCell ref="C149:E149"/>
    <mergeCell ref="F149:H149"/>
    <mergeCell ref="I149:K149"/>
    <mergeCell ref="C150:E150"/>
    <mergeCell ref="F153:H153"/>
    <mergeCell ref="I153:K153"/>
    <mergeCell ref="C151:E151"/>
    <mergeCell ref="F151:H151"/>
    <mergeCell ref="I151:K151"/>
    <mergeCell ref="C152:E152"/>
    <mergeCell ref="F152:H152"/>
    <mergeCell ref="I152:K152"/>
    <mergeCell ref="C153:E153"/>
    <mergeCell ref="F156:H156"/>
    <mergeCell ref="I156:K156"/>
    <mergeCell ref="C154:E154"/>
    <mergeCell ref="F154:H154"/>
    <mergeCell ref="I154:K154"/>
    <mergeCell ref="C155:E155"/>
    <mergeCell ref="F155:H155"/>
    <mergeCell ref="I155:K155"/>
    <mergeCell ref="C156:E156"/>
    <mergeCell ref="F159:H159"/>
    <mergeCell ref="I159:K159"/>
    <mergeCell ref="C157:E157"/>
    <mergeCell ref="F157:H157"/>
    <mergeCell ref="I157:K157"/>
    <mergeCell ref="C158:E158"/>
    <mergeCell ref="F158:H158"/>
    <mergeCell ref="I158:K158"/>
    <mergeCell ref="C159:E159"/>
    <mergeCell ref="F162:H162"/>
    <mergeCell ref="I162:K162"/>
    <mergeCell ref="C160:E160"/>
    <mergeCell ref="F160:H160"/>
    <mergeCell ref="I160:K160"/>
    <mergeCell ref="C161:E161"/>
    <mergeCell ref="F161:H161"/>
    <mergeCell ref="I161:K161"/>
    <mergeCell ref="C162:E162"/>
    <mergeCell ref="F165:H165"/>
    <mergeCell ref="I165:K165"/>
    <mergeCell ref="C163:E163"/>
    <mergeCell ref="F163:H163"/>
    <mergeCell ref="I163:K163"/>
    <mergeCell ref="C164:E164"/>
    <mergeCell ref="F164:H164"/>
    <mergeCell ref="I164:K164"/>
    <mergeCell ref="C165:E165"/>
    <mergeCell ref="F168:H168"/>
    <mergeCell ref="I168:K168"/>
    <mergeCell ref="C166:E166"/>
    <mergeCell ref="F166:H166"/>
    <mergeCell ref="I166:K166"/>
    <mergeCell ref="C167:E167"/>
    <mergeCell ref="F167:H167"/>
    <mergeCell ref="I167:K167"/>
    <mergeCell ref="C168:E168"/>
    <mergeCell ref="F171:H171"/>
    <mergeCell ref="I171:K171"/>
    <mergeCell ref="C169:E169"/>
    <mergeCell ref="F169:H169"/>
    <mergeCell ref="I169:K169"/>
    <mergeCell ref="C170:E170"/>
    <mergeCell ref="F170:H170"/>
    <mergeCell ref="I170:K170"/>
    <mergeCell ref="C171:E171"/>
    <mergeCell ref="F174:H174"/>
    <mergeCell ref="I174:K174"/>
    <mergeCell ref="C172:E172"/>
    <mergeCell ref="F172:H172"/>
    <mergeCell ref="I172:K172"/>
    <mergeCell ref="C173:E173"/>
    <mergeCell ref="F173:H173"/>
    <mergeCell ref="I173:K173"/>
    <mergeCell ref="C174:E174"/>
    <mergeCell ref="F177:H177"/>
    <mergeCell ref="I177:K177"/>
    <mergeCell ref="C175:E175"/>
    <mergeCell ref="F175:H175"/>
    <mergeCell ref="I175:K175"/>
    <mergeCell ref="C176:E176"/>
    <mergeCell ref="F176:H176"/>
    <mergeCell ref="I176:K176"/>
    <mergeCell ref="C177:E177"/>
    <mergeCell ref="F180:H180"/>
    <mergeCell ref="I180:K180"/>
    <mergeCell ref="C178:E178"/>
    <mergeCell ref="F178:H178"/>
    <mergeCell ref="I178:K178"/>
    <mergeCell ref="C179:E179"/>
    <mergeCell ref="F179:H179"/>
    <mergeCell ref="I179:K179"/>
    <mergeCell ref="C180:E180"/>
    <mergeCell ref="C122:E122"/>
    <mergeCell ref="F122:H122"/>
    <mergeCell ref="I122:K122"/>
    <mergeCell ref="F123:H123"/>
    <mergeCell ref="I123:K123"/>
    <mergeCell ref="F124:H124"/>
    <mergeCell ref="I124:K124"/>
    <mergeCell ref="C124:E124"/>
    <mergeCell ref="C125:E125"/>
    <mergeCell ref="F125:H125"/>
    <mergeCell ref="I125:K125"/>
    <mergeCell ref="C126:E126"/>
    <mergeCell ref="F126:H126"/>
    <mergeCell ref="I126:K126"/>
    <mergeCell ref="F109:H109"/>
    <mergeCell ref="I109:K109"/>
    <mergeCell ref="C107:E107"/>
    <mergeCell ref="F107:H107"/>
    <mergeCell ref="I107:K107"/>
    <mergeCell ref="C108:E108"/>
    <mergeCell ref="F108:H108"/>
    <mergeCell ref="I108:K108"/>
    <mergeCell ref="C109:E109"/>
    <mergeCell ref="F112:H112"/>
    <mergeCell ref="I112:K112"/>
    <mergeCell ref="C110:E110"/>
    <mergeCell ref="F110:H110"/>
    <mergeCell ref="I110:K110"/>
    <mergeCell ref="C111:E111"/>
    <mergeCell ref="F111:H111"/>
    <mergeCell ref="I111:K111"/>
    <mergeCell ref="C112:E112"/>
    <mergeCell ref="F115:H115"/>
    <mergeCell ref="I115:K115"/>
    <mergeCell ref="C113:E113"/>
    <mergeCell ref="F113:H113"/>
    <mergeCell ref="I113:K113"/>
    <mergeCell ref="C114:E114"/>
    <mergeCell ref="F114:H114"/>
    <mergeCell ref="I114:K114"/>
    <mergeCell ref="C115:E115"/>
    <mergeCell ref="C202:E202"/>
    <mergeCell ref="F202:H202"/>
    <mergeCell ref="I202:K202"/>
    <mergeCell ref="C203:E203"/>
    <mergeCell ref="F203:H203"/>
    <mergeCell ref="I203:K203"/>
    <mergeCell ref="F183:H183"/>
    <mergeCell ref="I183:K183"/>
    <mergeCell ref="C181:E181"/>
    <mergeCell ref="F181:H181"/>
    <mergeCell ref="I181:K181"/>
    <mergeCell ref="C182:E182"/>
    <mergeCell ref="F182:H182"/>
    <mergeCell ref="I182:K182"/>
    <mergeCell ref="C183:E183"/>
    <mergeCell ref="F186:H186"/>
    <mergeCell ref="I186:K186"/>
    <mergeCell ref="C184:E184"/>
    <mergeCell ref="F184:H184"/>
    <mergeCell ref="I184:K184"/>
    <mergeCell ref="C185:E185"/>
    <mergeCell ref="F185:H185"/>
    <mergeCell ref="I185:K185"/>
    <mergeCell ref="C186:E186"/>
    <mergeCell ref="F189:H189"/>
    <mergeCell ref="I189:K189"/>
    <mergeCell ref="C187:E187"/>
    <mergeCell ref="F187:H187"/>
    <mergeCell ref="I187:K187"/>
    <mergeCell ref="C188:E188"/>
    <mergeCell ref="F188:H188"/>
    <mergeCell ref="I188:K188"/>
    <mergeCell ref="C189:E189"/>
    <mergeCell ref="F192:H192"/>
    <mergeCell ref="I192:K192"/>
    <mergeCell ref="C190:E190"/>
    <mergeCell ref="F190:H190"/>
    <mergeCell ref="I190:K190"/>
    <mergeCell ref="C191:E191"/>
    <mergeCell ref="F191:H191"/>
    <mergeCell ref="I191:K191"/>
    <mergeCell ref="C192:E192"/>
    <mergeCell ref="F195:H195"/>
    <mergeCell ref="I195:K195"/>
    <mergeCell ref="C193:E193"/>
    <mergeCell ref="F193:H193"/>
    <mergeCell ref="I193:K193"/>
    <mergeCell ref="C194:E194"/>
    <mergeCell ref="F194:H194"/>
    <mergeCell ref="I194:K194"/>
    <mergeCell ref="C195:E195"/>
    <mergeCell ref="F198:H198"/>
    <mergeCell ref="I198:K198"/>
    <mergeCell ref="C196:E196"/>
    <mergeCell ref="F196:H196"/>
    <mergeCell ref="I196:K196"/>
    <mergeCell ref="C197:E197"/>
    <mergeCell ref="F197:H197"/>
    <mergeCell ref="I197:K197"/>
    <mergeCell ref="C198:E198"/>
    <mergeCell ref="F201:H201"/>
    <mergeCell ref="I201:K201"/>
    <mergeCell ref="C199:E199"/>
    <mergeCell ref="F199:H199"/>
    <mergeCell ref="I199:K199"/>
    <mergeCell ref="C200:E200"/>
    <mergeCell ref="F200:H200"/>
    <mergeCell ref="I200:K200"/>
    <mergeCell ref="C201:E201"/>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37.25"/>
    <col customWidth="1" min="12" max="12" width="13.25"/>
  </cols>
  <sheetData>
    <row r="1">
      <c r="A1" s="427" t="s">
        <v>649</v>
      </c>
      <c r="B1" s="353"/>
      <c r="C1" s="256"/>
      <c r="D1" s="256"/>
      <c r="E1" s="256"/>
      <c r="F1" s="256"/>
      <c r="G1" s="4"/>
      <c r="H1" s="4"/>
      <c r="I1" s="4"/>
      <c r="J1" s="4"/>
      <c r="K1" s="4"/>
      <c r="L1" s="4"/>
      <c r="M1" s="4"/>
      <c r="N1" s="4"/>
      <c r="O1" s="4"/>
      <c r="P1" s="4"/>
    </row>
    <row r="2">
      <c r="A2" s="354"/>
      <c r="B2" s="355" t="s">
        <v>689</v>
      </c>
      <c r="C2" s="356">
        <v>44600.0</v>
      </c>
      <c r="D2" s="331"/>
      <c r="E2" s="355" t="s">
        <v>690</v>
      </c>
      <c r="F2" s="357" t="s">
        <v>691</v>
      </c>
      <c r="G2" s="4"/>
      <c r="H2" s="325"/>
      <c r="I2" s="358" t="s">
        <v>690</v>
      </c>
      <c r="J2" s="424" t="s">
        <v>692</v>
      </c>
      <c r="K2" s="234" t="s">
        <v>693</v>
      </c>
      <c r="L2" s="4"/>
      <c r="M2" s="4"/>
      <c r="N2" s="4"/>
      <c r="O2" s="4"/>
      <c r="P2" s="4"/>
    </row>
    <row r="3">
      <c r="A3" s="354"/>
      <c r="B3" s="355" t="s">
        <v>694</v>
      </c>
      <c r="C3" s="356">
        <v>44611.0</v>
      </c>
      <c r="D3" s="331"/>
      <c r="E3" s="331">
        <v>0.0</v>
      </c>
      <c r="F3" s="359">
        <f>C7</f>
        <v>190.75</v>
      </c>
      <c r="G3" s="4"/>
      <c r="H3" s="240"/>
      <c r="I3" s="239">
        <v>0.0</v>
      </c>
      <c r="J3" s="359">
        <f>C7</f>
        <v>190.75</v>
      </c>
      <c r="K3" s="360">
        <f>F3</f>
        <v>190.75</v>
      </c>
      <c r="L3" s="4"/>
      <c r="M3" s="4"/>
      <c r="N3" s="4"/>
      <c r="O3" s="4"/>
      <c r="P3" s="4"/>
    </row>
    <row r="4">
      <c r="A4" s="354"/>
      <c r="B4" s="355" t="s">
        <v>695</v>
      </c>
      <c r="C4" s="336">
        <f>C3-C2+1</f>
        <v>12</v>
      </c>
      <c r="D4" s="331"/>
      <c r="E4" s="331">
        <v>1.0</v>
      </c>
      <c r="F4" s="359">
        <f t="shared" ref="F4:F15" si="1">K4</f>
        <v>187</v>
      </c>
      <c r="G4" s="4"/>
      <c r="H4" s="240"/>
      <c r="I4" s="239">
        <v>1.0</v>
      </c>
      <c r="J4" s="360">
        <f>J3-C8</f>
        <v>174.8541667</v>
      </c>
      <c r="K4" s="360">
        <f>K3-E103</f>
        <v>187</v>
      </c>
      <c r="L4" s="4"/>
      <c r="M4" s="4"/>
      <c r="N4" s="4"/>
      <c r="O4" s="4"/>
      <c r="P4" s="4"/>
    </row>
    <row r="5">
      <c r="A5" s="354"/>
      <c r="B5" s="355" t="s">
        <v>696</v>
      </c>
      <c r="C5" s="336">
        <v>8.0</v>
      </c>
      <c r="D5" s="331"/>
      <c r="E5" s="331">
        <v>2.0</v>
      </c>
      <c r="F5" s="359">
        <f t="shared" si="1"/>
        <v>180.75</v>
      </c>
      <c r="G5" s="4"/>
      <c r="H5" s="240"/>
      <c r="I5" s="239">
        <v>2.0</v>
      </c>
      <c r="J5" s="360">
        <f>J4-C8</f>
        <v>158.9583333</v>
      </c>
      <c r="K5" s="360">
        <f>K4-F103</f>
        <v>180.75</v>
      </c>
      <c r="L5" s="4"/>
      <c r="M5" s="4"/>
      <c r="N5" s="4"/>
      <c r="O5" s="4"/>
      <c r="P5" s="4"/>
    </row>
    <row r="6">
      <c r="A6" s="354"/>
      <c r="B6" s="355" t="s">
        <v>697</v>
      </c>
      <c r="C6" s="336">
        <v>200.0</v>
      </c>
      <c r="D6" s="331"/>
      <c r="E6" s="331">
        <v>3.0</v>
      </c>
      <c r="F6" s="360">
        <f t="shared" si="1"/>
        <v>172</v>
      </c>
      <c r="G6" s="4"/>
      <c r="H6" s="240"/>
      <c r="I6" s="239">
        <v>3.0</v>
      </c>
      <c r="J6" s="360">
        <f>J5-C8</f>
        <v>143.0625</v>
      </c>
      <c r="K6" s="360">
        <f>K5-G103</f>
        <v>172</v>
      </c>
      <c r="L6" s="4"/>
      <c r="M6" s="4"/>
      <c r="N6" s="4"/>
      <c r="O6" s="4"/>
      <c r="P6" s="4"/>
    </row>
    <row r="7">
      <c r="A7" s="354"/>
      <c r="B7" s="355" t="s">
        <v>698</v>
      </c>
      <c r="C7" s="336">
        <v>190.75</v>
      </c>
      <c r="D7" s="331"/>
      <c r="E7" s="331">
        <v>4.0</v>
      </c>
      <c r="F7" s="360">
        <f t="shared" si="1"/>
        <v>168</v>
      </c>
      <c r="G7" s="4"/>
      <c r="H7" s="240"/>
      <c r="I7" s="239">
        <v>4.0</v>
      </c>
      <c r="J7" s="360">
        <f>J6-C8</f>
        <v>127.1666667</v>
      </c>
      <c r="K7" s="360">
        <f>K6-H103</f>
        <v>168</v>
      </c>
      <c r="L7" s="4"/>
      <c r="M7" s="4"/>
      <c r="N7" s="4"/>
      <c r="O7" s="4"/>
      <c r="P7" s="4"/>
    </row>
    <row r="8">
      <c r="A8" s="354"/>
      <c r="B8" s="355" t="s">
        <v>699</v>
      </c>
      <c r="C8" s="331">
        <f>C7/C4</f>
        <v>15.89583333</v>
      </c>
      <c r="D8" s="331"/>
      <c r="E8" s="331">
        <v>5.0</v>
      </c>
      <c r="F8" s="360">
        <f t="shared" si="1"/>
        <v>160.5</v>
      </c>
      <c r="G8" s="4"/>
      <c r="H8" s="240"/>
      <c r="I8" s="239">
        <v>5.0</v>
      </c>
      <c r="J8" s="360">
        <f>J7-C8</f>
        <v>111.2708333</v>
      </c>
      <c r="K8" s="360">
        <f>K7-I103</f>
        <v>160.5</v>
      </c>
      <c r="L8" s="4"/>
      <c r="M8" s="4"/>
      <c r="N8" s="4"/>
      <c r="O8" s="4"/>
      <c r="P8" s="4"/>
    </row>
    <row r="9">
      <c r="A9" s="354"/>
      <c r="B9" s="239"/>
      <c r="C9" s="239"/>
      <c r="D9" s="239"/>
      <c r="E9" s="239">
        <v>6.0</v>
      </c>
      <c r="F9" s="360">
        <f t="shared" si="1"/>
        <v>154.5</v>
      </c>
      <c r="G9" s="4"/>
      <c r="H9" s="240"/>
      <c r="I9" s="239">
        <v>6.0</v>
      </c>
      <c r="J9" s="360">
        <f>J8-C8</f>
        <v>95.375</v>
      </c>
      <c r="K9" s="360">
        <f>K8-J103</f>
        <v>154.5</v>
      </c>
      <c r="L9" s="4"/>
      <c r="M9" s="4"/>
      <c r="N9" s="4"/>
      <c r="O9" s="4"/>
      <c r="P9" s="4"/>
    </row>
    <row r="10">
      <c r="A10" s="4"/>
      <c r="B10" s="238"/>
      <c r="C10" s="238"/>
      <c r="D10" s="238"/>
      <c r="E10" s="235">
        <v>7.0</v>
      </c>
      <c r="F10" s="361">
        <f t="shared" si="1"/>
        <v>146</v>
      </c>
      <c r="G10" s="4"/>
      <c r="H10" s="4"/>
      <c r="I10" s="235">
        <v>7.0</v>
      </c>
      <c r="J10" s="361">
        <f>J9-C8</f>
        <v>79.47916667</v>
      </c>
      <c r="K10" s="361">
        <f>K9-K103</f>
        <v>146</v>
      </c>
      <c r="L10" s="4"/>
      <c r="M10" s="4"/>
      <c r="N10" s="4"/>
      <c r="O10" s="4"/>
      <c r="P10" s="4"/>
    </row>
    <row r="11">
      <c r="A11" s="4"/>
      <c r="B11" s="238"/>
      <c r="C11" s="238"/>
      <c r="D11" s="238"/>
      <c r="E11" s="235">
        <v>8.0</v>
      </c>
      <c r="F11" s="361">
        <f t="shared" si="1"/>
        <v>137</v>
      </c>
      <c r="G11" s="4"/>
      <c r="H11" s="4"/>
      <c r="I11" s="235">
        <v>8.0</v>
      </c>
      <c r="J11" s="361">
        <f>J10-C8</f>
        <v>63.58333333</v>
      </c>
      <c r="K11" s="361">
        <f>K10-L103</f>
        <v>137</v>
      </c>
      <c r="L11" s="4"/>
      <c r="M11" s="4"/>
      <c r="N11" s="4"/>
      <c r="O11" s="4"/>
      <c r="P11" s="4"/>
    </row>
    <row r="12">
      <c r="A12" s="4"/>
      <c r="B12" s="238"/>
      <c r="C12" s="388"/>
      <c r="D12" s="388"/>
      <c r="E12" s="235">
        <v>9.0</v>
      </c>
      <c r="F12" s="361">
        <f t="shared" si="1"/>
        <v>127</v>
      </c>
      <c r="G12" s="4"/>
      <c r="H12" s="4"/>
      <c r="I12" s="235">
        <v>9.0</v>
      </c>
      <c r="J12" s="361">
        <f>J11-C8</f>
        <v>47.6875</v>
      </c>
      <c r="K12" s="361">
        <f>K11-M103</f>
        <v>127</v>
      </c>
      <c r="L12" s="4"/>
      <c r="M12" s="4"/>
      <c r="N12" s="4"/>
      <c r="O12" s="4"/>
      <c r="P12" s="4"/>
    </row>
    <row r="13">
      <c r="A13" s="4"/>
      <c r="B13" s="238"/>
      <c r="C13" s="388"/>
      <c r="D13" s="388"/>
      <c r="E13" s="235">
        <v>10.0</v>
      </c>
      <c r="F13" s="361">
        <f t="shared" si="1"/>
        <v>115.5</v>
      </c>
      <c r="G13" s="4"/>
      <c r="H13" s="4"/>
      <c r="I13" s="235">
        <v>10.0</v>
      </c>
      <c r="J13" s="361">
        <f>J12-C8</f>
        <v>31.79166667</v>
      </c>
      <c r="K13" s="361">
        <f>K12-N103</f>
        <v>115.5</v>
      </c>
      <c r="L13" s="4"/>
      <c r="M13" s="4"/>
      <c r="N13" s="4"/>
      <c r="O13" s="4"/>
      <c r="P13" s="4"/>
    </row>
    <row r="14">
      <c r="A14" s="4"/>
      <c r="B14" s="238"/>
      <c r="C14" s="388"/>
      <c r="D14" s="388"/>
      <c r="E14" s="235">
        <v>11.0</v>
      </c>
      <c r="F14" s="361">
        <f t="shared" si="1"/>
        <v>103.75</v>
      </c>
      <c r="G14" s="4"/>
      <c r="H14" s="4"/>
      <c r="I14" s="235">
        <v>11.0</v>
      </c>
      <c r="J14" s="361">
        <f>J13-C8</f>
        <v>15.89583333</v>
      </c>
      <c r="K14" s="361">
        <f>K13-O103</f>
        <v>103.75</v>
      </c>
      <c r="L14" s="4"/>
      <c r="M14" s="4"/>
      <c r="N14" s="4"/>
      <c r="O14" s="4"/>
      <c r="P14" s="4"/>
    </row>
    <row r="15">
      <c r="A15" s="4"/>
      <c r="B15" s="238"/>
      <c r="C15" s="388"/>
      <c r="D15" s="388"/>
      <c r="E15" s="235">
        <v>12.0</v>
      </c>
      <c r="F15" s="361">
        <f t="shared" si="1"/>
        <v>95.25</v>
      </c>
      <c r="G15" s="4"/>
      <c r="H15" s="4"/>
      <c r="I15" s="235">
        <v>12.0</v>
      </c>
      <c r="J15" s="361">
        <f>J14-C8</f>
        <v>0</v>
      </c>
      <c r="K15" s="361">
        <f>K14-P103</f>
        <v>95.25</v>
      </c>
      <c r="L15" s="4"/>
      <c r="M15" s="4"/>
      <c r="N15" s="4"/>
      <c r="O15" s="4"/>
      <c r="P15" s="4"/>
    </row>
    <row r="16">
      <c r="A16" s="4"/>
      <c r="B16" s="4"/>
      <c r="E16" s="3"/>
      <c r="G16" s="4"/>
      <c r="H16" s="4"/>
      <c r="I16" s="3"/>
      <c r="J16" s="4"/>
      <c r="K16" s="4"/>
      <c r="L16" s="4"/>
      <c r="M16" s="4"/>
      <c r="N16" s="4"/>
      <c r="O16" s="4"/>
      <c r="P16" s="4"/>
    </row>
    <row r="17">
      <c r="A17" s="4"/>
      <c r="B17" s="4"/>
      <c r="C17" s="4"/>
      <c r="D17" s="4"/>
      <c r="E17" s="3"/>
      <c r="F17" s="4"/>
      <c r="G17" s="4"/>
      <c r="H17" s="4"/>
      <c r="I17" s="3"/>
      <c r="J17" s="4"/>
      <c r="K17" s="4"/>
      <c r="L17" s="4"/>
      <c r="M17" s="4"/>
      <c r="N17" s="4"/>
      <c r="O17" s="4"/>
      <c r="P17" s="4"/>
    </row>
    <row r="18">
      <c r="A18" s="4"/>
      <c r="B18" s="4"/>
      <c r="C18" s="4"/>
      <c r="D18" s="4"/>
      <c r="E18" s="4"/>
      <c r="F18" s="4"/>
      <c r="G18" s="4"/>
      <c r="H18" s="4"/>
      <c r="I18" s="4"/>
      <c r="J18" s="4"/>
      <c r="K18" s="4"/>
      <c r="L18" s="4"/>
      <c r="M18" s="4"/>
      <c r="N18" s="4"/>
      <c r="O18" s="4"/>
      <c r="P18" s="4"/>
    </row>
    <row r="19">
      <c r="A19" s="4"/>
      <c r="B19" s="4"/>
      <c r="C19" s="4"/>
      <c r="D19" s="3"/>
      <c r="E19" s="353" t="s">
        <v>700</v>
      </c>
      <c r="F19" s="353" t="s">
        <v>701</v>
      </c>
      <c r="G19" s="353" t="s">
        <v>702</v>
      </c>
      <c r="H19" s="353" t="s">
        <v>703</v>
      </c>
      <c r="I19" s="353" t="s">
        <v>704</v>
      </c>
      <c r="J19" s="254" t="s">
        <v>704</v>
      </c>
      <c r="K19" s="353" t="s">
        <v>705</v>
      </c>
      <c r="L19" s="353" t="s">
        <v>700</v>
      </c>
      <c r="M19" s="299" t="s">
        <v>701</v>
      </c>
      <c r="N19" s="299" t="s">
        <v>702</v>
      </c>
      <c r="O19" s="3" t="s">
        <v>703</v>
      </c>
      <c r="P19" s="3" t="s">
        <v>704</v>
      </c>
    </row>
    <row r="20">
      <c r="A20" s="519" t="s">
        <v>706</v>
      </c>
      <c r="B20" s="519" t="s">
        <v>707</v>
      </c>
      <c r="C20" s="520" t="s">
        <v>708</v>
      </c>
      <c r="D20" s="365"/>
      <c r="E20" s="365"/>
      <c r="F20" s="365"/>
      <c r="G20" s="365"/>
      <c r="H20" s="365"/>
      <c r="I20" s="365"/>
      <c r="J20" s="365"/>
      <c r="K20" s="365"/>
      <c r="L20" s="365"/>
      <c r="M20" s="365"/>
      <c r="N20" s="365"/>
      <c r="O20" s="365"/>
      <c r="P20" s="366"/>
      <c r="Q20" s="367"/>
    </row>
    <row r="21">
      <c r="A21" s="521"/>
      <c r="B21" s="521"/>
      <c r="C21" s="522"/>
      <c r="D21" s="519">
        <v>0.0</v>
      </c>
      <c r="E21" s="519">
        <v>1.0</v>
      </c>
      <c r="F21" s="519">
        <v>2.0</v>
      </c>
      <c r="G21" s="519">
        <v>3.0</v>
      </c>
      <c r="H21" s="519">
        <v>4.0</v>
      </c>
      <c r="I21" s="519">
        <v>5.0</v>
      </c>
      <c r="J21" s="519">
        <v>6.0</v>
      </c>
      <c r="K21" s="519">
        <v>7.0</v>
      </c>
      <c r="L21" s="519">
        <v>8.0</v>
      </c>
      <c r="M21" s="519">
        <v>9.0</v>
      </c>
      <c r="N21" s="519">
        <v>10.0</v>
      </c>
      <c r="O21" s="519">
        <v>11.0</v>
      </c>
      <c r="P21" s="519">
        <v>12.0</v>
      </c>
      <c r="Q21" s="367"/>
    </row>
    <row r="22">
      <c r="A22" s="233" t="s">
        <v>68</v>
      </c>
      <c r="B22" s="237"/>
      <c r="C22" s="235"/>
      <c r="D22" s="235"/>
      <c r="E22" s="238"/>
      <c r="F22" s="238"/>
      <c r="G22" s="238"/>
      <c r="H22" s="238"/>
      <c r="I22" s="238"/>
      <c r="J22" s="238"/>
      <c r="K22" s="238"/>
      <c r="L22" s="237"/>
      <c r="M22" s="398"/>
      <c r="N22" s="247"/>
      <c r="O22" s="238"/>
      <c r="P22" s="238"/>
      <c r="Q22" s="9"/>
    </row>
    <row r="23">
      <c r="A23" s="236"/>
      <c r="B23" s="401" t="s">
        <v>375</v>
      </c>
      <c r="C23" s="237">
        <v>3.5</v>
      </c>
      <c r="D23" s="235">
        <v>0.0</v>
      </c>
      <c r="E23" s="235">
        <v>0.0</v>
      </c>
      <c r="F23" s="235">
        <v>2.0</v>
      </c>
      <c r="G23" s="235">
        <v>3.0</v>
      </c>
      <c r="H23" s="235">
        <v>3.0</v>
      </c>
      <c r="I23" s="235">
        <v>2.0</v>
      </c>
      <c r="J23" s="235">
        <v>2.0</v>
      </c>
      <c r="K23" s="235">
        <v>2.0</v>
      </c>
      <c r="L23" s="235">
        <v>2.0</v>
      </c>
      <c r="M23" s="237">
        <v>0.0</v>
      </c>
      <c r="N23" s="237">
        <v>0.0</v>
      </c>
      <c r="O23" s="235">
        <v>0.0</v>
      </c>
      <c r="P23" s="235">
        <v>0.0</v>
      </c>
      <c r="Q23" s="9"/>
    </row>
    <row r="24">
      <c r="A24" s="236"/>
      <c r="B24" s="401" t="s">
        <v>393</v>
      </c>
      <c r="C24" s="237">
        <v>2.0</v>
      </c>
      <c r="D24" s="235">
        <v>0.0</v>
      </c>
      <c r="E24" s="235">
        <v>0.0</v>
      </c>
      <c r="F24" s="235">
        <v>0.0</v>
      </c>
      <c r="G24" s="235">
        <v>0.0</v>
      </c>
      <c r="H24" s="235">
        <v>0.0</v>
      </c>
      <c r="I24" s="235">
        <v>0.0</v>
      </c>
      <c r="J24" s="235">
        <v>0.0</v>
      </c>
      <c r="K24" s="235">
        <v>0.0</v>
      </c>
      <c r="L24" s="235">
        <v>0.0</v>
      </c>
      <c r="M24" s="237">
        <v>2.0</v>
      </c>
      <c r="N24" s="237">
        <v>2.0</v>
      </c>
      <c r="O24" s="235">
        <v>0.0</v>
      </c>
      <c r="P24" s="235">
        <v>0.0</v>
      </c>
      <c r="Q24" s="9"/>
    </row>
    <row r="25">
      <c r="A25" s="236"/>
      <c r="B25" s="401" t="s">
        <v>340</v>
      </c>
      <c r="C25" s="237">
        <v>4.0</v>
      </c>
      <c r="D25" s="235">
        <v>0.0</v>
      </c>
      <c r="E25" s="235">
        <v>0.0</v>
      </c>
      <c r="F25" s="235">
        <v>0.0</v>
      </c>
      <c r="G25" s="235">
        <v>0.0</v>
      </c>
      <c r="H25" s="235">
        <v>0.0</v>
      </c>
      <c r="I25" s="235">
        <v>0.0</v>
      </c>
      <c r="J25" s="235">
        <v>0.0</v>
      </c>
      <c r="K25" s="235">
        <v>0.0</v>
      </c>
      <c r="L25" s="235">
        <v>0.0</v>
      </c>
      <c r="M25" s="237">
        <v>0.0</v>
      </c>
      <c r="N25" s="237">
        <v>0.0</v>
      </c>
      <c r="O25" s="235">
        <v>2.0</v>
      </c>
      <c r="P25" s="235">
        <v>2.0</v>
      </c>
      <c r="Q25" s="9"/>
    </row>
    <row r="26">
      <c r="A26" s="236"/>
      <c r="B26" s="401" t="s">
        <v>407</v>
      </c>
      <c r="C26" s="237">
        <v>4.0</v>
      </c>
      <c r="D26" s="235">
        <v>0.0</v>
      </c>
      <c r="E26" s="235">
        <v>0.0</v>
      </c>
      <c r="F26" s="235">
        <v>0.0</v>
      </c>
      <c r="G26" s="235">
        <v>0.0</v>
      </c>
      <c r="H26" s="235">
        <v>0.0</v>
      </c>
      <c r="I26" s="235">
        <v>0.0</v>
      </c>
      <c r="J26" s="235">
        <v>0.0</v>
      </c>
      <c r="K26" s="235">
        <v>0.0</v>
      </c>
      <c r="L26" s="235">
        <v>0.0</v>
      </c>
      <c r="M26" s="237">
        <v>0.0</v>
      </c>
      <c r="N26" s="237">
        <v>0.0</v>
      </c>
      <c r="O26" s="235">
        <v>0.0</v>
      </c>
      <c r="P26" s="235">
        <v>0.0</v>
      </c>
      <c r="Q26" s="9"/>
    </row>
    <row r="27">
      <c r="A27" s="236"/>
      <c r="B27" s="401" t="s">
        <v>348</v>
      </c>
      <c r="C27" s="237">
        <v>6.0</v>
      </c>
      <c r="D27" s="235">
        <v>0.0</v>
      </c>
      <c r="E27" s="235">
        <v>0.0</v>
      </c>
      <c r="F27" s="235">
        <v>0.0</v>
      </c>
      <c r="G27" s="235">
        <v>0.0</v>
      </c>
      <c r="H27" s="235">
        <v>0.0</v>
      </c>
      <c r="I27" s="235">
        <v>0.0</v>
      </c>
      <c r="J27" s="235">
        <v>0.0</v>
      </c>
      <c r="K27" s="235">
        <v>0.0</v>
      </c>
      <c r="L27" s="235">
        <v>0.0</v>
      </c>
      <c r="M27" s="237">
        <v>0.0</v>
      </c>
      <c r="N27" s="237">
        <v>0.0</v>
      </c>
      <c r="O27" s="235">
        <v>0.0</v>
      </c>
      <c r="P27" s="235">
        <v>0.0</v>
      </c>
      <c r="Q27" s="9"/>
    </row>
    <row r="28">
      <c r="A28" s="236"/>
      <c r="B28" s="401"/>
      <c r="C28" s="237">
        <f>SUM(C23:C27)</f>
        <v>19.5</v>
      </c>
      <c r="D28" s="235"/>
      <c r="E28" s="235"/>
      <c r="F28" s="235"/>
      <c r="G28" s="235"/>
      <c r="H28" s="235"/>
      <c r="I28" s="235"/>
      <c r="J28" s="235"/>
      <c r="K28" s="235">
        <v>0.0</v>
      </c>
      <c r="L28" s="235">
        <v>0.0</v>
      </c>
      <c r="M28" s="237">
        <v>0.0</v>
      </c>
      <c r="N28" s="237">
        <v>0.0</v>
      </c>
      <c r="O28" s="235">
        <v>0.0</v>
      </c>
      <c r="P28" s="235">
        <v>0.0</v>
      </c>
      <c r="Q28" s="9">
        <f>C28-Q29</f>
        <v>12</v>
      </c>
    </row>
    <row r="29">
      <c r="A29" s="522" t="s">
        <v>709</v>
      </c>
      <c r="B29" s="237"/>
      <c r="C29" s="247"/>
      <c r="D29" s="522">
        <v>0.0</v>
      </c>
      <c r="E29" s="522">
        <v>0.0</v>
      </c>
      <c r="F29" s="522">
        <v>0.5</v>
      </c>
      <c r="G29" s="522">
        <v>0.5</v>
      </c>
      <c r="H29" s="522">
        <v>0.5</v>
      </c>
      <c r="I29" s="522">
        <v>0.5</v>
      </c>
      <c r="J29" s="522">
        <v>0.5</v>
      </c>
      <c r="K29" s="522">
        <v>0.5</v>
      </c>
      <c r="L29" s="522">
        <v>0.5</v>
      </c>
      <c r="M29" s="522">
        <v>1.0</v>
      </c>
      <c r="N29" s="522">
        <v>1.0</v>
      </c>
      <c r="O29" s="522">
        <v>1.0</v>
      </c>
      <c r="P29" s="522">
        <v>1.0</v>
      </c>
      <c r="Q29" s="9">
        <f>SUM(D29:P29)</f>
        <v>7.5</v>
      </c>
    </row>
    <row r="30">
      <c r="A30" s="233" t="s">
        <v>85</v>
      </c>
      <c r="B30" s="237"/>
      <c r="C30" s="237"/>
      <c r="D30" s="235"/>
      <c r="E30" s="238"/>
      <c r="F30" s="238"/>
      <c r="G30" s="238"/>
      <c r="H30" s="238"/>
      <c r="I30" s="238"/>
      <c r="J30" s="238"/>
      <c r="K30" s="238"/>
      <c r="L30" s="237"/>
      <c r="M30" s="398"/>
      <c r="N30" s="247"/>
      <c r="O30" s="238"/>
      <c r="P30" s="238"/>
      <c r="Q30" s="9"/>
    </row>
    <row r="31">
      <c r="A31" s="236"/>
      <c r="B31" s="405" t="s">
        <v>390</v>
      </c>
      <c r="C31" s="235">
        <v>1.0</v>
      </c>
      <c r="D31" s="235">
        <v>0.0</v>
      </c>
      <c r="E31" s="235">
        <v>0.0</v>
      </c>
      <c r="F31" s="235">
        <v>0.0</v>
      </c>
      <c r="G31" s="235">
        <v>1.0</v>
      </c>
      <c r="H31" s="235">
        <v>0.0</v>
      </c>
      <c r="I31" s="235">
        <v>0.0</v>
      </c>
      <c r="J31" s="235">
        <v>0.0</v>
      </c>
      <c r="K31" s="235">
        <v>0.0</v>
      </c>
      <c r="L31" s="235">
        <v>0.0</v>
      </c>
      <c r="M31" s="235">
        <v>0.0</v>
      </c>
      <c r="N31" s="235">
        <v>0.0</v>
      </c>
      <c r="O31" s="235">
        <v>0.0</v>
      </c>
      <c r="P31" s="235">
        <v>0.0</v>
      </c>
      <c r="Q31" s="9"/>
    </row>
    <row r="32">
      <c r="A32" s="236"/>
      <c r="B32" s="405" t="s">
        <v>399</v>
      </c>
      <c r="C32" s="235">
        <v>1.0</v>
      </c>
      <c r="D32" s="235">
        <v>0.0</v>
      </c>
      <c r="E32" s="235">
        <v>0.0</v>
      </c>
      <c r="F32" s="235">
        <v>0.0</v>
      </c>
      <c r="G32" s="235">
        <v>0.0</v>
      </c>
      <c r="H32" s="235">
        <v>1.0</v>
      </c>
      <c r="I32" s="235">
        <v>0.5</v>
      </c>
      <c r="J32" s="235">
        <v>0.0</v>
      </c>
      <c r="K32" s="235">
        <v>0.5</v>
      </c>
      <c r="L32" s="235">
        <v>0.0</v>
      </c>
      <c r="M32" s="235">
        <v>0.0</v>
      </c>
      <c r="N32" s="235">
        <v>0.0</v>
      </c>
      <c r="O32" s="235">
        <v>0.0</v>
      </c>
      <c r="P32" s="235">
        <v>0.0</v>
      </c>
      <c r="Q32" s="9"/>
    </row>
    <row r="33">
      <c r="A33" s="236"/>
      <c r="B33" s="405" t="s">
        <v>342</v>
      </c>
      <c r="C33" s="235">
        <v>1.0</v>
      </c>
      <c r="D33" s="235">
        <v>0.0</v>
      </c>
      <c r="E33" s="235">
        <v>0.0</v>
      </c>
      <c r="F33" s="235">
        <v>0.0</v>
      </c>
      <c r="G33" s="235">
        <v>0.0</v>
      </c>
      <c r="H33" s="235">
        <v>0.5</v>
      </c>
      <c r="I33" s="235">
        <v>0.5</v>
      </c>
      <c r="J33" s="235">
        <v>0.0</v>
      </c>
      <c r="K33" s="235">
        <v>0.0</v>
      </c>
      <c r="L33" s="235">
        <v>0.5</v>
      </c>
      <c r="M33" s="235">
        <v>0.0</v>
      </c>
      <c r="N33" s="235">
        <v>0.5</v>
      </c>
      <c r="O33" s="235">
        <v>0.5</v>
      </c>
      <c r="P33" s="235">
        <v>0.0</v>
      </c>
      <c r="Q33" s="9"/>
    </row>
    <row r="34">
      <c r="A34" s="236"/>
      <c r="B34" s="405" t="s">
        <v>349</v>
      </c>
      <c r="C34" s="235">
        <v>2.5</v>
      </c>
      <c r="D34" s="235">
        <v>0.0</v>
      </c>
      <c r="E34" s="235">
        <v>0.0</v>
      </c>
      <c r="F34" s="235">
        <v>1.0</v>
      </c>
      <c r="G34" s="235">
        <v>0.0</v>
      </c>
      <c r="H34" s="235">
        <v>0.5</v>
      </c>
      <c r="I34" s="235">
        <v>1.0</v>
      </c>
      <c r="J34" s="235">
        <v>0.0</v>
      </c>
      <c r="K34" s="235">
        <v>0.0</v>
      </c>
      <c r="L34" s="235">
        <v>1.0</v>
      </c>
      <c r="M34" s="235">
        <v>1.0</v>
      </c>
      <c r="N34" s="235">
        <v>1.0</v>
      </c>
      <c r="O34" s="235">
        <v>4.0</v>
      </c>
      <c r="P34" s="235">
        <v>4.0</v>
      </c>
      <c r="Q34" s="9"/>
    </row>
    <row r="35">
      <c r="A35" s="236"/>
      <c r="B35" s="417" t="s">
        <v>350</v>
      </c>
      <c r="C35" s="235">
        <v>3.0</v>
      </c>
      <c r="D35" s="235">
        <v>0.0</v>
      </c>
      <c r="E35" s="235">
        <v>0.0</v>
      </c>
      <c r="F35" s="235">
        <v>0.0</v>
      </c>
      <c r="G35" s="235">
        <v>0.0</v>
      </c>
      <c r="H35" s="235">
        <v>0.0</v>
      </c>
      <c r="I35" s="235">
        <v>0.0</v>
      </c>
      <c r="J35" s="235">
        <v>0.0</v>
      </c>
      <c r="K35" s="235">
        <v>0.0</v>
      </c>
      <c r="L35" s="235">
        <v>0.0</v>
      </c>
      <c r="M35" s="235">
        <v>1.0</v>
      </c>
      <c r="N35" s="235">
        <v>0.0</v>
      </c>
      <c r="O35" s="235">
        <v>0.5</v>
      </c>
      <c r="P35" s="235">
        <v>1.0</v>
      </c>
      <c r="Q35" s="9"/>
    </row>
    <row r="36">
      <c r="A36" s="236"/>
      <c r="B36" s="405" t="s">
        <v>409</v>
      </c>
      <c r="C36" s="235">
        <v>3.5</v>
      </c>
      <c r="D36" s="235">
        <v>0.0</v>
      </c>
      <c r="E36" s="235">
        <v>0.0</v>
      </c>
      <c r="F36" s="235">
        <v>0.0</v>
      </c>
      <c r="G36" s="235">
        <v>0.0</v>
      </c>
      <c r="H36" s="235">
        <v>0.0</v>
      </c>
      <c r="I36" s="235">
        <v>0.0</v>
      </c>
      <c r="J36" s="235">
        <v>0.0</v>
      </c>
      <c r="K36" s="235">
        <v>0.0</v>
      </c>
      <c r="L36" s="235">
        <v>0.0</v>
      </c>
      <c r="M36" s="235">
        <v>0.0</v>
      </c>
      <c r="N36" s="235">
        <v>0.0</v>
      </c>
      <c r="O36" s="235">
        <v>0.5</v>
      </c>
      <c r="P36" s="235">
        <v>1.0</v>
      </c>
      <c r="Q36" s="9"/>
    </row>
    <row r="37">
      <c r="A37" s="236"/>
      <c r="B37" s="405" t="s">
        <v>395</v>
      </c>
      <c r="C37" s="235">
        <v>2.0</v>
      </c>
      <c r="D37" s="235">
        <v>0.0</v>
      </c>
      <c r="E37" s="235">
        <v>0.0</v>
      </c>
      <c r="F37" s="235">
        <v>0.0</v>
      </c>
      <c r="G37" s="235">
        <v>1.0</v>
      </c>
      <c r="H37" s="235">
        <v>0.0</v>
      </c>
      <c r="I37" s="235">
        <v>0.0</v>
      </c>
      <c r="J37" s="235">
        <v>0.0</v>
      </c>
      <c r="K37" s="235">
        <v>1.0</v>
      </c>
      <c r="L37" s="235">
        <v>0.0</v>
      </c>
      <c r="M37" s="235">
        <v>1.0</v>
      </c>
      <c r="N37" s="235">
        <v>0.5</v>
      </c>
      <c r="O37" s="235">
        <v>0.5</v>
      </c>
      <c r="P37" s="235">
        <v>0.0</v>
      </c>
      <c r="Q37" s="9"/>
    </row>
    <row r="38">
      <c r="A38" s="236"/>
      <c r="B38" s="405" t="s">
        <v>412</v>
      </c>
      <c r="C38" s="235">
        <v>4.0</v>
      </c>
      <c r="D38" s="235">
        <v>0.0</v>
      </c>
      <c r="E38" s="235">
        <v>1.0</v>
      </c>
      <c r="F38" s="235">
        <v>0.0</v>
      </c>
      <c r="G38" s="235">
        <v>0.0</v>
      </c>
      <c r="H38" s="235">
        <v>0.0</v>
      </c>
      <c r="I38" s="235">
        <v>0.0</v>
      </c>
      <c r="J38" s="235">
        <v>0.0</v>
      </c>
      <c r="K38" s="235">
        <v>0.0</v>
      </c>
      <c r="L38" s="235">
        <v>0.0</v>
      </c>
      <c r="M38" s="235">
        <v>0.0</v>
      </c>
      <c r="N38" s="235">
        <v>0.0</v>
      </c>
      <c r="O38" s="235">
        <v>0.0</v>
      </c>
      <c r="P38" s="235">
        <v>0.0</v>
      </c>
      <c r="Q38" s="9"/>
    </row>
    <row r="39">
      <c r="A39" s="236"/>
      <c r="B39" s="405" t="s">
        <v>408</v>
      </c>
      <c r="C39" s="235">
        <v>4.0</v>
      </c>
      <c r="D39" s="235">
        <v>0.0</v>
      </c>
      <c r="E39" s="235">
        <v>0.0</v>
      </c>
      <c r="F39" s="235">
        <v>1.0</v>
      </c>
      <c r="G39" s="235">
        <v>0.0</v>
      </c>
      <c r="H39" s="235">
        <v>0.0</v>
      </c>
      <c r="I39" s="235">
        <v>0.0</v>
      </c>
      <c r="J39" s="235">
        <v>0.0</v>
      </c>
      <c r="K39" s="235">
        <v>0.0</v>
      </c>
      <c r="L39" s="235">
        <v>0.0</v>
      </c>
      <c r="M39" s="235">
        <v>0.0</v>
      </c>
      <c r="N39" s="235">
        <v>0.0</v>
      </c>
      <c r="O39" s="235">
        <v>0.0</v>
      </c>
      <c r="P39" s="235">
        <v>0.0</v>
      </c>
      <c r="Q39" s="9"/>
    </row>
    <row r="40">
      <c r="A40" s="236"/>
      <c r="B40" s="401" t="s">
        <v>413</v>
      </c>
      <c r="C40" s="235">
        <v>4.0</v>
      </c>
      <c r="D40" s="235">
        <v>0.0</v>
      </c>
      <c r="E40" s="235">
        <v>0.0</v>
      </c>
      <c r="F40" s="235">
        <v>0.0</v>
      </c>
      <c r="G40" s="235">
        <v>0.0</v>
      </c>
      <c r="H40" s="235">
        <v>0.0</v>
      </c>
      <c r="I40" s="235">
        <v>0.0</v>
      </c>
      <c r="J40" s="235">
        <v>0.0</v>
      </c>
      <c r="K40" s="235">
        <v>0.0</v>
      </c>
      <c r="L40" s="235">
        <v>0.0</v>
      </c>
      <c r="M40" s="235">
        <v>0.0</v>
      </c>
      <c r="N40" s="235">
        <v>0.0</v>
      </c>
      <c r="O40" s="235">
        <v>1.0</v>
      </c>
      <c r="P40" s="235">
        <v>1.0</v>
      </c>
      <c r="Q40" s="9">
        <f>26-Q41</f>
        <v>9</v>
      </c>
    </row>
    <row r="41">
      <c r="A41" s="522" t="s">
        <v>709</v>
      </c>
      <c r="B41" s="237"/>
      <c r="C41" s="247"/>
      <c r="D41" s="522">
        <v>0.0</v>
      </c>
      <c r="E41" s="522">
        <v>1.0</v>
      </c>
      <c r="F41" s="522">
        <v>1.0</v>
      </c>
      <c r="G41" s="522">
        <v>2.0</v>
      </c>
      <c r="H41" s="522">
        <v>0.5</v>
      </c>
      <c r="I41" s="522">
        <v>1.5</v>
      </c>
      <c r="J41" s="522">
        <v>0.0</v>
      </c>
      <c r="K41" s="522">
        <v>1.0</v>
      </c>
      <c r="L41" s="522">
        <v>1.5</v>
      </c>
      <c r="M41" s="522">
        <v>1.5</v>
      </c>
      <c r="N41" s="522">
        <v>1.0</v>
      </c>
      <c r="O41" s="522">
        <v>3.0</v>
      </c>
      <c r="P41" s="522">
        <v>3.0</v>
      </c>
      <c r="Q41" s="9">
        <f>SUM(D41:P41)</f>
        <v>17</v>
      </c>
    </row>
    <row r="42">
      <c r="A42" s="233" t="s">
        <v>97</v>
      </c>
      <c r="B42" s="237"/>
      <c r="C42" s="237"/>
      <c r="D42" s="235"/>
      <c r="E42" s="238"/>
      <c r="F42" s="238"/>
      <c r="G42" s="238"/>
      <c r="H42" s="238"/>
      <c r="I42" s="238"/>
      <c r="J42" s="238"/>
      <c r="K42" s="238"/>
      <c r="L42" s="237"/>
      <c r="M42" s="398"/>
      <c r="N42" s="247"/>
      <c r="O42" s="238"/>
      <c r="P42" s="238"/>
      <c r="Q42" s="9"/>
    </row>
    <row r="43">
      <c r="A43" s="233"/>
      <c r="B43" s="514" t="s">
        <v>376</v>
      </c>
      <c r="C43" s="237">
        <v>0.25</v>
      </c>
      <c r="D43" s="237">
        <v>0.0</v>
      </c>
      <c r="E43" s="266">
        <v>0.25</v>
      </c>
      <c r="F43" s="272">
        <v>0.0</v>
      </c>
      <c r="G43" s="237">
        <v>0.0</v>
      </c>
      <c r="H43" s="237">
        <v>0.0</v>
      </c>
      <c r="I43" s="237">
        <v>0.0</v>
      </c>
      <c r="J43" s="237">
        <v>0.0</v>
      </c>
      <c r="K43" s="237">
        <v>0.0</v>
      </c>
      <c r="L43" s="237">
        <v>0.0</v>
      </c>
      <c r="M43" s="237">
        <v>0.0</v>
      </c>
      <c r="N43" s="237">
        <v>0.0</v>
      </c>
      <c r="O43" s="237">
        <v>0.0</v>
      </c>
      <c r="P43" s="235">
        <v>0.0</v>
      </c>
      <c r="Q43" s="9"/>
    </row>
    <row r="44">
      <c r="A44" s="233"/>
      <c r="B44" s="401" t="s">
        <v>392</v>
      </c>
      <c r="C44" s="237">
        <v>2.0</v>
      </c>
      <c r="D44" s="237">
        <v>0.0</v>
      </c>
      <c r="E44" s="237">
        <v>0.0</v>
      </c>
      <c r="F44" s="237">
        <v>1.0</v>
      </c>
      <c r="G44" s="237">
        <v>0.0</v>
      </c>
      <c r="H44" s="237">
        <v>2.0</v>
      </c>
      <c r="I44" s="237">
        <v>0.0</v>
      </c>
      <c r="J44" s="237">
        <v>2.0</v>
      </c>
      <c r="K44" s="237">
        <v>0.0</v>
      </c>
      <c r="L44" s="237">
        <v>0.0</v>
      </c>
      <c r="M44" s="237">
        <v>0.0</v>
      </c>
      <c r="N44" s="237">
        <v>0.0</v>
      </c>
      <c r="O44" s="237">
        <v>0.0</v>
      </c>
      <c r="P44" s="235">
        <v>0.0</v>
      </c>
      <c r="Q44" s="9"/>
    </row>
    <row r="45">
      <c r="A45" s="233"/>
      <c r="B45" s="401" t="s">
        <v>400</v>
      </c>
      <c r="C45" s="237">
        <v>10.0</v>
      </c>
      <c r="D45" s="237">
        <v>0.0</v>
      </c>
      <c r="E45" s="237">
        <v>0.0</v>
      </c>
      <c r="F45" s="237">
        <v>0.0</v>
      </c>
      <c r="G45" s="237">
        <v>2.0</v>
      </c>
      <c r="H45" s="237">
        <v>0.0</v>
      </c>
      <c r="I45" s="237">
        <v>1.0</v>
      </c>
      <c r="J45" s="237">
        <v>0.0</v>
      </c>
      <c r="K45" s="237">
        <v>0.5</v>
      </c>
      <c r="L45" s="237">
        <v>2.0</v>
      </c>
      <c r="M45" s="237">
        <v>1.0</v>
      </c>
      <c r="N45" s="237">
        <v>2.0</v>
      </c>
      <c r="O45" s="237">
        <v>1.5</v>
      </c>
      <c r="P45" s="235">
        <v>0.0</v>
      </c>
      <c r="Q45" s="9"/>
    </row>
    <row r="46">
      <c r="A46" s="233"/>
      <c r="B46" s="401" t="s">
        <v>410</v>
      </c>
      <c r="C46" s="237">
        <v>4.0</v>
      </c>
      <c r="D46" s="237">
        <v>0.0</v>
      </c>
      <c r="E46" s="237">
        <v>0.0</v>
      </c>
      <c r="F46" s="237">
        <v>0.0</v>
      </c>
      <c r="G46" s="237">
        <v>0.0</v>
      </c>
      <c r="H46" s="237">
        <v>0.0</v>
      </c>
      <c r="I46" s="237">
        <v>0.0</v>
      </c>
      <c r="J46" s="237">
        <v>0.0</v>
      </c>
      <c r="K46" s="237">
        <v>0.0</v>
      </c>
      <c r="L46" s="237">
        <v>0.0</v>
      </c>
      <c r="M46" s="237">
        <v>0.0</v>
      </c>
      <c r="N46" s="237">
        <v>0.0</v>
      </c>
      <c r="O46" s="237">
        <v>0.0</v>
      </c>
      <c r="P46" s="235">
        <v>0.0</v>
      </c>
      <c r="Q46" s="9"/>
    </row>
    <row r="47">
      <c r="A47" s="236"/>
      <c r="B47" s="416" t="s">
        <v>351</v>
      </c>
      <c r="C47" s="237">
        <v>4.0</v>
      </c>
      <c r="D47" s="235">
        <v>0.0</v>
      </c>
      <c r="E47" s="235">
        <v>0.0</v>
      </c>
      <c r="F47" s="235">
        <v>0.0</v>
      </c>
      <c r="G47" s="235">
        <v>0.0</v>
      </c>
      <c r="H47" s="237">
        <v>0.0</v>
      </c>
      <c r="I47" s="237">
        <v>0.0</v>
      </c>
      <c r="J47" s="235">
        <v>0.0</v>
      </c>
      <c r="K47" s="235">
        <v>0.0</v>
      </c>
      <c r="L47" s="235">
        <v>0.0</v>
      </c>
      <c r="M47" s="235">
        <v>0.0</v>
      </c>
      <c r="N47" s="237">
        <v>0.0</v>
      </c>
      <c r="O47" s="237">
        <v>0.0</v>
      </c>
      <c r="P47" s="235">
        <v>0.0</v>
      </c>
      <c r="Q47" s="9"/>
    </row>
    <row r="48">
      <c r="A48" s="233"/>
      <c r="B48" s="416" t="s">
        <v>352</v>
      </c>
      <c r="C48" s="237">
        <v>4.0</v>
      </c>
      <c r="D48" s="237">
        <v>0.0</v>
      </c>
      <c r="E48" s="237">
        <v>0.0</v>
      </c>
      <c r="F48" s="237">
        <v>0.0</v>
      </c>
      <c r="G48" s="237">
        <v>0.0</v>
      </c>
      <c r="H48" s="237">
        <v>0.0</v>
      </c>
      <c r="I48" s="237">
        <v>0.0</v>
      </c>
      <c r="J48" s="237">
        <v>0.0</v>
      </c>
      <c r="K48" s="237">
        <v>0.0</v>
      </c>
      <c r="L48" s="237">
        <v>0.0</v>
      </c>
      <c r="M48" s="237">
        <v>0.0</v>
      </c>
      <c r="N48" s="237">
        <v>0.0</v>
      </c>
      <c r="O48" s="237">
        <v>0.0</v>
      </c>
      <c r="P48" s="235">
        <v>0.0</v>
      </c>
      <c r="Q48" s="9"/>
    </row>
    <row r="49">
      <c r="A49" s="233"/>
      <c r="B49" s="401" t="s">
        <v>414</v>
      </c>
      <c r="C49" s="237">
        <v>4.0</v>
      </c>
      <c r="D49" s="237">
        <v>0.0</v>
      </c>
      <c r="E49" s="237">
        <v>0.0</v>
      </c>
      <c r="F49" s="237">
        <v>0.0</v>
      </c>
      <c r="G49" s="237">
        <v>0.0</v>
      </c>
      <c r="H49" s="237">
        <v>0.0</v>
      </c>
      <c r="I49" s="237">
        <v>0.0</v>
      </c>
      <c r="J49" s="237">
        <v>0.0</v>
      </c>
      <c r="K49" s="237">
        <v>0.0</v>
      </c>
      <c r="L49" s="237">
        <v>0.0</v>
      </c>
      <c r="M49" s="237">
        <v>0.0</v>
      </c>
      <c r="N49" s="237">
        <v>0.0</v>
      </c>
      <c r="O49" s="237">
        <v>0.0</v>
      </c>
      <c r="P49" s="235">
        <v>0.0</v>
      </c>
      <c r="Q49" s="9">
        <f>C50-Q50</f>
        <v>16</v>
      </c>
    </row>
    <row r="50">
      <c r="A50" s="522" t="s">
        <v>709</v>
      </c>
      <c r="B50" s="237"/>
      <c r="C50" s="237">
        <f>SUM(C43:C49)</f>
        <v>28.25</v>
      </c>
      <c r="D50" s="522">
        <v>0.0</v>
      </c>
      <c r="E50" s="522">
        <f>0.25</f>
        <v>0.25</v>
      </c>
      <c r="F50" s="522">
        <f t="shared" ref="F50:G50" si="2">1</f>
        <v>1</v>
      </c>
      <c r="G50" s="522">
        <f t="shared" si="2"/>
        <v>1</v>
      </c>
      <c r="H50" s="522">
        <v>0.25</v>
      </c>
      <c r="I50" s="522">
        <v>0.5</v>
      </c>
      <c r="J50" s="522">
        <v>1.0</v>
      </c>
      <c r="K50" s="522">
        <v>0.5</v>
      </c>
      <c r="L50" s="522">
        <v>2.5</v>
      </c>
      <c r="M50" s="522">
        <v>1.0</v>
      </c>
      <c r="N50" s="522">
        <v>3.0</v>
      </c>
      <c r="O50" s="522">
        <v>1.25</v>
      </c>
      <c r="P50" s="522">
        <v>0.0</v>
      </c>
      <c r="Q50" s="9">
        <f>SUM(D50:P50)</f>
        <v>12.25</v>
      </c>
    </row>
    <row r="51">
      <c r="A51" s="246" t="s">
        <v>101</v>
      </c>
      <c r="B51" s="237"/>
      <c r="C51" s="237"/>
      <c r="D51" s="237"/>
      <c r="E51" s="237"/>
      <c r="F51" s="237"/>
      <c r="G51" s="237"/>
      <c r="H51" s="237"/>
      <c r="I51" s="237"/>
      <c r="J51" s="237"/>
      <c r="K51" s="237"/>
      <c r="L51" s="237"/>
      <c r="M51" s="237"/>
      <c r="N51" s="237"/>
      <c r="O51" s="237"/>
      <c r="P51" s="237"/>
      <c r="Q51" s="9"/>
    </row>
    <row r="52">
      <c r="A52" s="237"/>
      <c r="B52" s="381" t="s">
        <v>378</v>
      </c>
      <c r="C52" s="235">
        <v>1.0</v>
      </c>
      <c r="D52" s="237">
        <v>0.0</v>
      </c>
      <c r="E52" s="237">
        <v>1.0</v>
      </c>
      <c r="F52" s="237">
        <v>0.0</v>
      </c>
      <c r="G52" s="237">
        <v>0.0</v>
      </c>
      <c r="H52" s="237">
        <v>0.0</v>
      </c>
      <c r="I52" s="237">
        <v>0.0</v>
      </c>
      <c r="J52" s="237">
        <v>0.0</v>
      </c>
      <c r="K52" s="237">
        <v>0.0</v>
      </c>
      <c r="L52" s="237">
        <v>0.0</v>
      </c>
      <c r="M52" s="237">
        <v>0.0</v>
      </c>
      <c r="N52" s="237">
        <v>0.0</v>
      </c>
      <c r="O52" s="237">
        <v>0.0</v>
      </c>
      <c r="P52" s="237">
        <v>0.0</v>
      </c>
      <c r="Q52" s="9"/>
    </row>
    <row r="53">
      <c r="A53" s="237"/>
      <c r="B53" s="523" t="s">
        <v>383</v>
      </c>
      <c r="C53" s="235">
        <v>0.25</v>
      </c>
      <c r="D53" s="237">
        <v>0.0</v>
      </c>
      <c r="E53" s="237">
        <v>0.0</v>
      </c>
      <c r="F53" s="237">
        <v>0.25</v>
      </c>
      <c r="G53" s="237">
        <v>0.0</v>
      </c>
      <c r="H53" s="237">
        <v>0.0</v>
      </c>
      <c r="I53" s="237">
        <v>0.0</v>
      </c>
      <c r="J53" s="237">
        <v>0.0</v>
      </c>
      <c r="K53" s="237">
        <v>0.0</v>
      </c>
      <c r="L53" s="237">
        <v>0.0</v>
      </c>
      <c r="M53" s="237">
        <v>0.0</v>
      </c>
      <c r="N53" s="237">
        <v>0.0</v>
      </c>
      <c r="O53" s="237">
        <v>0.0</v>
      </c>
      <c r="P53" s="237">
        <v>0.0</v>
      </c>
      <c r="Q53" s="9"/>
    </row>
    <row r="54">
      <c r="A54" s="237"/>
      <c r="B54" s="405" t="s">
        <v>428</v>
      </c>
      <c r="C54" s="235">
        <v>4.0</v>
      </c>
      <c r="D54" s="237">
        <v>0.0</v>
      </c>
      <c r="E54" s="237">
        <v>0.0</v>
      </c>
      <c r="F54" s="237">
        <v>0.0</v>
      </c>
      <c r="G54" s="237">
        <v>1.0</v>
      </c>
      <c r="H54" s="237">
        <v>1.0</v>
      </c>
      <c r="I54" s="237">
        <v>1.0</v>
      </c>
      <c r="J54" s="237">
        <v>1.0</v>
      </c>
      <c r="K54" s="237">
        <v>0.0</v>
      </c>
      <c r="L54" s="237">
        <v>0.0</v>
      </c>
      <c r="M54" s="237">
        <v>0.0</v>
      </c>
      <c r="N54" s="237">
        <v>0.0</v>
      </c>
      <c r="O54" s="237">
        <v>0.0</v>
      </c>
      <c r="P54" s="237">
        <v>0.0</v>
      </c>
      <c r="Q54" s="9"/>
    </row>
    <row r="55">
      <c r="A55" s="237"/>
      <c r="B55" s="405" t="s">
        <v>429</v>
      </c>
      <c r="C55" s="235">
        <v>2.0</v>
      </c>
      <c r="D55" s="237">
        <v>0.0</v>
      </c>
      <c r="E55" s="237">
        <v>0.0</v>
      </c>
      <c r="F55" s="237">
        <v>0.0</v>
      </c>
      <c r="G55" s="237">
        <v>0.0</v>
      </c>
      <c r="H55" s="237">
        <v>0.0</v>
      </c>
      <c r="I55" s="237">
        <v>0.0</v>
      </c>
      <c r="J55" s="237">
        <v>0.0</v>
      </c>
      <c r="K55" s="237">
        <v>1.0</v>
      </c>
      <c r="L55" s="237">
        <v>0.0</v>
      </c>
      <c r="M55" s="237">
        <v>1.0</v>
      </c>
      <c r="N55" s="237">
        <v>0.0</v>
      </c>
      <c r="O55" s="237">
        <v>0.0</v>
      </c>
      <c r="P55" s="237">
        <v>0.0</v>
      </c>
      <c r="Q55" s="9"/>
    </row>
    <row r="56">
      <c r="A56" s="237"/>
      <c r="B56" s="405" t="s">
        <v>430</v>
      </c>
      <c r="C56" s="235">
        <v>4.0</v>
      </c>
      <c r="D56" s="237">
        <v>0.0</v>
      </c>
      <c r="E56" s="237">
        <v>0.0</v>
      </c>
      <c r="F56" s="237">
        <v>0.0</v>
      </c>
      <c r="G56" s="237">
        <v>0.0</v>
      </c>
      <c r="H56" s="237">
        <v>0.0</v>
      </c>
      <c r="I56" s="237">
        <v>0.0</v>
      </c>
      <c r="J56" s="237">
        <v>0.0</v>
      </c>
      <c r="K56" s="237">
        <v>0.0</v>
      </c>
      <c r="L56" s="237">
        <v>0.0</v>
      </c>
      <c r="M56" s="237">
        <v>0.0</v>
      </c>
      <c r="N56" s="237">
        <v>1.0</v>
      </c>
      <c r="O56" s="237">
        <v>1.0</v>
      </c>
      <c r="P56" s="237">
        <v>1.0</v>
      </c>
      <c r="Q56" s="9"/>
    </row>
    <row r="57">
      <c r="A57" s="237"/>
      <c r="B57" s="405" t="s">
        <v>431</v>
      </c>
      <c r="C57" s="235">
        <v>6.0</v>
      </c>
      <c r="D57" s="237">
        <v>0.0</v>
      </c>
      <c r="E57" s="237">
        <v>0.0</v>
      </c>
      <c r="F57" s="237">
        <v>0.0</v>
      </c>
      <c r="G57" s="237">
        <v>0.0</v>
      </c>
      <c r="H57" s="237">
        <v>0.0</v>
      </c>
      <c r="I57" s="237">
        <v>0.0</v>
      </c>
      <c r="J57" s="237">
        <v>0.0</v>
      </c>
      <c r="K57" s="237">
        <v>0.0</v>
      </c>
      <c r="L57" s="237">
        <v>0.0</v>
      </c>
      <c r="M57" s="237">
        <v>0.0</v>
      </c>
      <c r="N57" s="237">
        <v>0.0</v>
      </c>
      <c r="O57" s="237">
        <v>0.0</v>
      </c>
      <c r="P57" s="237">
        <v>0.0</v>
      </c>
      <c r="Q57" s="9"/>
    </row>
    <row r="58">
      <c r="A58" s="237"/>
      <c r="B58" s="405" t="s">
        <v>432</v>
      </c>
      <c r="C58" s="235">
        <v>2.0</v>
      </c>
      <c r="D58" s="237">
        <v>0.0</v>
      </c>
      <c r="E58" s="237">
        <v>0.0</v>
      </c>
      <c r="F58" s="237">
        <v>0.0</v>
      </c>
      <c r="G58" s="237">
        <v>0.0</v>
      </c>
      <c r="H58" s="237">
        <v>0.0</v>
      </c>
      <c r="I58" s="237">
        <v>0.0</v>
      </c>
      <c r="J58" s="237">
        <v>0.0</v>
      </c>
      <c r="K58" s="237">
        <v>0.0</v>
      </c>
      <c r="L58" s="237">
        <v>0.0</v>
      </c>
      <c r="M58" s="237">
        <v>0.0</v>
      </c>
      <c r="N58" s="237">
        <v>0.0</v>
      </c>
      <c r="O58" s="237">
        <v>0.0</v>
      </c>
      <c r="P58" s="237">
        <v>0.0</v>
      </c>
      <c r="Q58" s="9"/>
    </row>
    <row r="59">
      <c r="A59" s="237"/>
      <c r="B59" s="405" t="s">
        <v>433</v>
      </c>
      <c r="C59" s="235">
        <v>2.0</v>
      </c>
      <c r="D59" s="237">
        <v>0.0</v>
      </c>
      <c r="E59" s="237">
        <v>0.0</v>
      </c>
      <c r="F59" s="237">
        <v>0.0</v>
      </c>
      <c r="G59" s="237">
        <v>0.0</v>
      </c>
      <c r="H59" s="237">
        <v>0.0</v>
      </c>
      <c r="I59" s="237">
        <v>0.0</v>
      </c>
      <c r="J59" s="237">
        <v>0.0</v>
      </c>
      <c r="K59" s="237">
        <v>0.0</v>
      </c>
      <c r="L59" s="237">
        <v>0.0</v>
      </c>
      <c r="M59" s="237">
        <v>0.0</v>
      </c>
      <c r="N59" s="237">
        <v>0.0</v>
      </c>
      <c r="O59" s="237">
        <v>0.0</v>
      </c>
      <c r="P59" s="237">
        <v>0.0</v>
      </c>
      <c r="Q59" s="9">
        <f>C60-Q60</f>
        <v>11</v>
      </c>
    </row>
    <row r="60">
      <c r="A60" s="522" t="s">
        <v>709</v>
      </c>
      <c r="B60" s="237"/>
      <c r="C60" s="237">
        <f>SUM(C52:C59)</f>
        <v>21.25</v>
      </c>
      <c r="D60" s="522">
        <v>0.0</v>
      </c>
      <c r="E60" s="522">
        <v>1.0</v>
      </c>
      <c r="F60" s="522">
        <v>0.25</v>
      </c>
      <c r="G60" s="522">
        <v>1.0</v>
      </c>
      <c r="H60" s="522">
        <v>1.0</v>
      </c>
      <c r="I60" s="522">
        <v>1.0</v>
      </c>
      <c r="J60" s="522">
        <v>1.0</v>
      </c>
      <c r="K60" s="522">
        <v>1.0</v>
      </c>
      <c r="L60" s="522">
        <v>0.0</v>
      </c>
      <c r="M60" s="522">
        <v>1.0</v>
      </c>
      <c r="N60" s="522">
        <v>1.0</v>
      </c>
      <c r="O60" s="522">
        <v>1.0</v>
      </c>
      <c r="P60" s="522">
        <v>1.0</v>
      </c>
      <c r="Q60" s="9">
        <f>SUM(D60:P60)</f>
        <v>10.25</v>
      </c>
    </row>
    <row r="61">
      <c r="A61" s="246" t="s">
        <v>363</v>
      </c>
      <c r="B61" s="237"/>
      <c r="C61" s="237"/>
      <c r="D61" s="237"/>
      <c r="E61" s="237"/>
      <c r="F61" s="237"/>
      <c r="G61" s="237"/>
      <c r="H61" s="237"/>
      <c r="I61" s="237"/>
      <c r="J61" s="237"/>
      <c r="K61" s="237"/>
      <c r="L61" s="237"/>
      <c r="M61" s="237"/>
      <c r="N61" s="237"/>
      <c r="O61" s="237"/>
      <c r="P61" s="237"/>
      <c r="Q61" s="9"/>
    </row>
    <row r="62">
      <c r="A62" s="237"/>
      <c r="B62" s="409" t="s">
        <v>379</v>
      </c>
      <c r="C62" s="237">
        <v>1.0</v>
      </c>
      <c r="D62" s="237">
        <v>0.0</v>
      </c>
      <c r="E62" s="237">
        <v>1.0</v>
      </c>
      <c r="F62" s="237">
        <v>0.0</v>
      </c>
      <c r="G62" s="237">
        <v>0.0</v>
      </c>
      <c r="H62" s="237">
        <v>0.0</v>
      </c>
      <c r="I62" s="237">
        <v>0.0</v>
      </c>
      <c r="J62" s="237">
        <v>0.0</v>
      </c>
      <c r="K62" s="237">
        <v>0.0</v>
      </c>
      <c r="L62" s="237">
        <v>0.0</v>
      </c>
      <c r="M62" s="237">
        <v>0.0</v>
      </c>
      <c r="N62" s="237">
        <v>0.0</v>
      </c>
      <c r="O62" s="237">
        <v>0.0</v>
      </c>
      <c r="P62" s="237">
        <v>0.0</v>
      </c>
      <c r="Q62" s="9"/>
    </row>
    <row r="63">
      <c r="A63" s="237"/>
      <c r="B63" s="409" t="s">
        <v>380</v>
      </c>
      <c r="C63" s="237">
        <v>1.0</v>
      </c>
      <c r="D63" s="237">
        <v>0.0</v>
      </c>
      <c r="E63" s="237">
        <v>0.0</v>
      </c>
      <c r="F63" s="237">
        <v>1.0</v>
      </c>
      <c r="G63" s="237">
        <v>0.0</v>
      </c>
      <c r="H63" s="237">
        <v>0.0</v>
      </c>
      <c r="I63" s="237">
        <v>0.0</v>
      </c>
      <c r="J63" s="237">
        <v>0.0</v>
      </c>
      <c r="K63" s="237">
        <v>0.0</v>
      </c>
      <c r="L63" s="237">
        <v>0.0</v>
      </c>
      <c r="M63" s="237">
        <v>0.0</v>
      </c>
      <c r="N63" s="237">
        <v>0.0</v>
      </c>
      <c r="O63" s="237">
        <v>0.0</v>
      </c>
      <c r="P63" s="237">
        <v>0.0</v>
      </c>
      <c r="Q63" s="9"/>
    </row>
    <row r="64">
      <c r="A64" s="237"/>
      <c r="B64" s="409" t="s">
        <v>384</v>
      </c>
      <c r="C64" s="237">
        <v>2.0</v>
      </c>
      <c r="D64" s="237">
        <v>0.0</v>
      </c>
      <c r="E64" s="237">
        <v>0.0</v>
      </c>
      <c r="F64" s="237">
        <v>0.0</v>
      </c>
      <c r="G64" s="237">
        <v>1.0</v>
      </c>
      <c r="H64" s="237">
        <v>0.0</v>
      </c>
      <c r="I64" s="237">
        <v>1.0</v>
      </c>
      <c r="J64" s="237">
        <v>0.0</v>
      </c>
      <c r="K64" s="237">
        <v>0.0</v>
      </c>
      <c r="L64" s="237">
        <v>0.0</v>
      </c>
      <c r="M64" s="237">
        <v>0.0</v>
      </c>
      <c r="N64" s="237">
        <v>0.0</v>
      </c>
      <c r="O64" s="237">
        <v>0.0</v>
      </c>
      <c r="P64" s="237">
        <v>0.0</v>
      </c>
      <c r="Q64" s="9"/>
    </row>
    <row r="65">
      <c r="A65" s="237"/>
      <c r="B65" s="409" t="s">
        <v>385</v>
      </c>
      <c r="C65" s="237">
        <v>2.0</v>
      </c>
      <c r="D65" s="237">
        <v>0.0</v>
      </c>
      <c r="E65" s="237">
        <v>0.0</v>
      </c>
      <c r="F65" s="237">
        <v>0.0</v>
      </c>
      <c r="G65" s="237">
        <v>1.0</v>
      </c>
      <c r="H65" s="237">
        <v>1.0</v>
      </c>
      <c r="I65" s="237">
        <v>0.0</v>
      </c>
      <c r="J65" s="237">
        <v>0.0</v>
      </c>
      <c r="K65" s="237">
        <v>0.0</v>
      </c>
      <c r="L65" s="237">
        <v>0.0</v>
      </c>
      <c r="M65" s="237">
        <v>0.0</v>
      </c>
      <c r="N65" s="237">
        <v>0.0</v>
      </c>
      <c r="O65" s="237">
        <v>0.0</v>
      </c>
      <c r="P65" s="237">
        <v>0.0</v>
      </c>
      <c r="Q65" s="9"/>
    </row>
    <row r="66">
      <c r="A66" s="237"/>
      <c r="B66" s="514" t="s">
        <v>404</v>
      </c>
      <c r="C66" s="237">
        <v>4.0</v>
      </c>
      <c r="D66" s="237">
        <v>0.0</v>
      </c>
      <c r="E66" s="237">
        <v>0.0</v>
      </c>
      <c r="F66" s="237">
        <v>0.0</v>
      </c>
      <c r="G66" s="237">
        <v>0.0</v>
      </c>
      <c r="H66" s="237">
        <v>0.0</v>
      </c>
      <c r="I66" s="237">
        <v>0.0</v>
      </c>
      <c r="J66" s="237">
        <v>1.0</v>
      </c>
      <c r="K66" s="237">
        <v>1.0</v>
      </c>
      <c r="L66" s="237">
        <v>0.0</v>
      </c>
      <c r="M66" s="237">
        <v>0.0</v>
      </c>
      <c r="N66" s="237">
        <v>0.0</v>
      </c>
      <c r="O66" s="237">
        <v>0.0</v>
      </c>
      <c r="P66" s="237">
        <v>0.0</v>
      </c>
      <c r="Q66" s="9"/>
    </row>
    <row r="67">
      <c r="A67" s="237"/>
      <c r="B67" s="408" t="s">
        <v>405</v>
      </c>
      <c r="C67" s="281">
        <v>4.0</v>
      </c>
      <c r="D67" s="237">
        <v>0.0</v>
      </c>
      <c r="E67" s="237">
        <v>0.0</v>
      </c>
      <c r="F67" s="237">
        <v>0.0</v>
      </c>
      <c r="G67" s="237">
        <v>0.0</v>
      </c>
      <c r="H67" s="237">
        <v>0.0</v>
      </c>
      <c r="I67" s="237">
        <v>0.0</v>
      </c>
      <c r="J67" s="237">
        <v>0.0</v>
      </c>
      <c r="K67" s="237">
        <v>0.0</v>
      </c>
      <c r="L67" s="237">
        <v>0.0</v>
      </c>
      <c r="M67" s="237">
        <v>0.0</v>
      </c>
      <c r="N67" s="237">
        <v>1.0</v>
      </c>
      <c r="O67" s="237">
        <v>0.0</v>
      </c>
      <c r="P67" s="237">
        <v>0.0</v>
      </c>
      <c r="Q67" s="9"/>
    </row>
    <row r="68">
      <c r="A68" s="237"/>
      <c r="B68" s="514" t="s">
        <v>406</v>
      </c>
      <c r="C68" s="237">
        <v>4.0</v>
      </c>
      <c r="D68" s="237">
        <v>0.0</v>
      </c>
      <c r="E68" s="237">
        <v>0.0</v>
      </c>
      <c r="F68" s="237">
        <v>0.0</v>
      </c>
      <c r="G68" s="237">
        <v>0.0</v>
      </c>
      <c r="H68" s="237">
        <v>0.0</v>
      </c>
      <c r="I68" s="237">
        <v>0.0</v>
      </c>
      <c r="J68" s="237">
        <v>1.0</v>
      </c>
      <c r="K68" s="237">
        <v>0.0</v>
      </c>
      <c r="L68" s="237">
        <v>1.0</v>
      </c>
      <c r="M68" s="237">
        <v>0.0</v>
      </c>
      <c r="N68" s="237">
        <v>0.0</v>
      </c>
      <c r="O68" s="237">
        <v>0.0</v>
      </c>
      <c r="P68" s="237">
        <v>0.0</v>
      </c>
      <c r="Q68" s="9"/>
    </row>
    <row r="69">
      <c r="A69" s="237"/>
      <c r="B69" s="401" t="s">
        <v>402</v>
      </c>
      <c r="C69" s="237">
        <v>4.0</v>
      </c>
      <c r="D69" s="237">
        <v>0.0</v>
      </c>
      <c r="E69" s="237">
        <v>0.0</v>
      </c>
      <c r="F69" s="237">
        <v>0.0</v>
      </c>
      <c r="G69" s="237">
        <v>0.0</v>
      </c>
      <c r="H69" s="237">
        <v>0.0</v>
      </c>
      <c r="I69" s="237">
        <v>0.0</v>
      </c>
      <c r="J69" s="237">
        <v>0.0</v>
      </c>
      <c r="K69" s="237">
        <v>1.0</v>
      </c>
      <c r="L69" s="237">
        <v>1.0</v>
      </c>
      <c r="M69" s="237">
        <v>1.0</v>
      </c>
      <c r="N69" s="237">
        <v>0.0</v>
      </c>
      <c r="O69" s="237">
        <v>0.0</v>
      </c>
      <c r="P69" s="237">
        <v>1.0</v>
      </c>
      <c r="Q69" s="9"/>
    </row>
    <row r="70">
      <c r="A70" s="236"/>
      <c r="B70" s="401" t="s">
        <v>401</v>
      </c>
      <c r="C70" s="237">
        <v>4.0</v>
      </c>
      <c r="D70" s="235">
        <v>0.0</v>
      </c>
      <c r="E70" s="235">
        <v>0.0</v>
      </c>
      <c r="F70" s="235">
        <v>0.0</v>
      </c>
      <c r="G70" s="235">
        <v>0.0</v>
      </c>
      <c r="H70" s="235">
        <v>0.0</v>
      </c>
      <c r="I70" s="235">
        <v>0.0</v>
      </c>
      <c r="J70" s="235">
        <v>0.0</v>
      </c>
      <c r="K70" s="235">
        <v>0.0</v>
      </c>
      <c r="L70" s="237">
        <v>0.0</v>
      </c>
      <c r="M70" s="237">
        <v>1.0</v>
      </c>
      <c r="N70" s="237">
        <v>1.0</v>
      </c>
      <c r="O70" s="235">
        <v>1.0</v>
      </c>
      <c r="P70" s="235">
        <v>1.0</v>
      </c>
      <c r="Q70" s="9">
        <f>C71-Q71</f>
        <v>7</v>
      </c>
    </row>
    <row r="71">
      <c r="A71" s="522" t="s">
        <v>709</v>
      </c>
      <c r="B71" s="237"/>
      <c r="C71" s="237">
        <f>SUM(C62:C70)</f>
        <v>26</v>
      </c>
      <c r="D71" s="522">
        <v>0.0</v>
      </c>
      <c r="E71" s="522">
        <v>1.0</v>
      </c>
      <c r="F71" s="522">
        <v>1.0</v>
      </c>
      <c r="G71" s="522">
        <v>2.0</v>
      </c>
      <c r="H71" s="522">
        <v>1.0</v>
      </c>
      <c r="I71" s="522">
        <v>1.0</v>
      </c>
      <c r="J71" s="522">
        <v>2.0</v>
      </c>
      <c r="K71" s="522">
        <v>2.0</v>
      </c>
      <c r="L71" s="522">
        <v>2.0</v>
      </c>
      <c r="M71" s="522">
        <v>2.0</v>
      </c>
      <c r="N71" s="522">
        <v>2.0</v>
      </c>
      <c r="O71" s="522">
        <v>1.0</v>
      </c>
      <c r="P71" s="522">
        <v>2.0</v>
      </c>
      <c r="Q71" s="9">
        <f>SUM(D71:P71)</f>
        <v>19</v>
      </c>
    </row>
    <row r="72">
      <c r="A72" s="233" t="s">
        <v>616</v>
      </c>
      <c r="B72" s="247"/>
      <c r="C72" s="237"/>
      <c r="D72" s="235"/>
      <c r="E72" s="235"/>
      <c r="F72" s="235"/>
      <c r="G72" s="235"/>
      <c r="H72" s="235"/>
      <c r="I72" s="235"/>
      <c r="J72" s="235"/>
      <c r="K72" s="238"/>
      <c r="L72" s="237"/>
      <c r="M72" s="398"/>
      <c r="N72" s="247"/>
      <c r="O72" s="238"/>
      <c r="P72" s="238"/>
      <c r="Q72" s="9"/>
    </row>
    <row r="73">
      <c r="A73" s="236"/>
      <c r="B73" s="409" t="s">
        <v>389</v>
      </c>
      <c r="C73" s="237">
        <v>0.5</v>
      </c>
      <c r="D73" s="235">
        <v>0.0</v>
      </c>
      <c r="E73" s="235">
        <v>0.0</v>
      </c>
      <c r="F73" s="235">
        <v>0.0</v>
      </c>
      <c r="G73" s="235">
        <v>0.0</v>
      </c>
      <c r="H73" s="235">
        <v>0.0</v>
      </c>
      <c r="I73" s="235">
        <v>0.0</v>
      </c>
      <c r="J73" s="235">
        <v>0.0</v>
      </c>
      <c r="K73" s="235">
        <v>0.0</v>
      </c>
      <c r="L73" s="237">
        <v>0.0</v>
      </c>
      <c r="M73" s="237">
        <v>0.0</v>
      </c>
      <c r="N73" s="237">
        <v>0.0</v>
      </c>
      <c r="O73" s="235">
        <v>0.5</v>
      </c>
      <c r="P73" s="235">
        <v>0.0</v>
      </c>
      <c r="Q73" s="9"/>
    </row>
    <row r="74">
      <c r="A74" s="236"/>
      <c r="B74" s="401" t="s">
        <v>394</v>
      </c>
      <c r="C74" s="237">
        <v>6.0</v>
      </c>
      <c r="D74" s="235">
        <v>0.0</v>
      </c>
      <c r="E74" s="235">
        <v>0.0</v>
      </c>
      <c r="F74" s="235">
        <v>0.0</v>
      </c>
      <c r="G74" s="235">
        <v>0.0</v>
      </c>
      <c r="H74" s="235">
        <v>0.0</v>
      </c>
      <c r="I74" s="235">
        <v>0.0</v>
      </c>
      <c r="J74" s="235">
        <v>0.0</v>
      </c>
      <c r="K74" s="235">
        <v>0.0</v>
      </c>
      <c r="L74" s="237">
        <v>0.0</v>
      </c>
      <c r="M74" s="237">
        <v>0.0</v>
      </c>
      <c r="N74" s="237">
        <v>0.0</v>
      </c>
      <c r="O74" s="235">
        <v>0.5</v>
      </c>
      <c r="P74" s="235">
        <v>0.0</v>
      </c>
      <c r="Q74" s="9"/>
    </row>
    <row r="75">
      <c r="A75" s="236"/>
      <c r="B75" s="416" t="s">
        <v>347</v>
      </c>
      <c r="C75" s="237">
        <v>4.0</v>
      </c>
      <c r="D75" s="235">
        <v>0.0</v>
      </c>
      <c r="E75" s="235">
        <v>1.0</v>
      </c>
      <c r="F75" s="235">
        <v>1.0</v>
      </c>
      <c r="G75" s="235">
        <v>1.0</v>
      </c>
      <c r="H75" s="237">
        <v>0.5</v>
      </c>
      <c r="I75" s="237">
        <v>0.5</v>
      </c>
      <c r="J75" s="235">
        <v>0.5</v>
      </c>
      <c r="K75" s="235">
        <v>1.0</v>
      </c>
      <c r="L75" s="235">
        <v>0.5</v>
      </c>
      <c r="M75" s="235">
        <v>1.0</v>
      </c>
      <c r="N75" s="237">
        <v>1.0</v>
      </c>
      <c r="O75" s="237">
        <v>0.5</v>
      </c>
      <c r="P75" s="235">
        <v>0.0</v>
      </c>
      <c r="Q75" s="9"/>
    </row>
    <row r="76">
      <c r="A76" s="236"/>
      <c r="B76" s="401" t="s">
        <v>415</v>
      </c>
      <c r="C76" s="237">
        <v>4.0</v>
      </c>
      <c r="D76" s="235">
        <v>0.0</v>
      </c>
      <c r="E76" s="235">
        <v>1.0</v>
      </c>
      <c r="F76" s="235">
        <v>1.0</v>
      </c>
      <c r="G76" s="235">
        <v>0.5</v>
      </c>
      <c r="H76" s="235">
        <v>0.5</v>
      </c>
      <c r="I76" s="235">
        <v>0.5</v>
      </c>
      <c r="J76" s="235">
        <v>1.0</v>
      </c>
      <c r="K76" s="235">
        <v>0.0</v>
      </c>
      <c r="L76" s="237">
        <v>0.5</v>
      </c>
      <c r="M76" s="237">
        <v>1.0</v>
      </c>
      <c r="N76" s="237">
        <v>0.5</v>
      </c>
      <c r="O76" s="235">
        <v>0.5</v>
      </c>
      <c r="P76" s="235">
        <v>2.0</v>
      </c>
      <c r="Q76" s="9"/>
    </row>
    <row r="77">
      <c r="A77" s="236"/>
      <c r="B77" s="401" t="s">
        <v>403</v>
      </c>
      <c r="C77" s="237">
        <v>4.0</v>
      </c>
      <c r="D77" s="235">
        <v>0.0</v>
      </c>
      <c r="E77" s="235">
        <v>0.0</v>
      </c>
      <c r="F77" s="235">
        <v>0.0</v>
      </c>
      <c r="G77" s="235">
        <v>0.0</v>
      </c>
      <c r="H77" s="235">
        <v>0.0</v>
      </c>
      <c r="I77" s="235">
        <v>0.5</v>
      </c>
      <c r="J77" s="235">
        <v>0.5</v>
      </c>
      <c r="K77" s="235">
        <v>0.0</v>
      </c>
      <c r="L77" s="237">
        <v>0.0</v>
      </c>
      <c r="M77" s="237">
        <v>0.0</v>
      </c>
      <c r="N77" s="237">
        <v>0.0</v>
      </c>
      <c r="O77" s="235">
        <v>0.0</v>
      </c>
      <c r="P77" s="235">
        <v>0.0</v>
      </c>
      <c r="Q77" s="9">
        <f>C78-Q78</f>
        <v>7.25</v>
      </c>
    </row>
    <row r="78">
      <c r="A78" s="522" t="s">
        <v>709</v>
      </c>
      <c r="B78" s="237"/>
      <c r="C78" s="247">
        <f>SUM(C73:C77)</f>
        <v>18.5</v>
      </c>
      <c r="D78" s="522">
        <v>0.0</v>
      </c>
      <c r="E78" s="522">
        <v>0.5</v>
      </c>
      <c r="F78" s="522">
        <v>1.0</v>
      </c>
      <c r="G78" s="522">
        <v>0.75</v>
      </c>
      <c r="H78" s="522">
        <v>0.5</v>
      </c>
      <c r="I78" s="522">
        <v>1.0</v>
      </c>
      <c r="J78" s="522">
        <v>0.5</v>
      </c>
      <c r="K78" s="522">
        <v>0.5</v>
      </c>
      <c r="L78" s="522">
        <v>1.5</v>
      </c>
      <c r="M78" s="522">
        <v>0.5</v>
      </c>
      <c r="N78" s="522">
        <v>2.0</v>
      </c>
      <c r="O78" s="522">
        <v>2.0</v>
      </c>
      <c r="P78" s="522">
        <v>0.5</v>
      </c>
      <c r="Q78" s="9">
        <f>SUM(D78:P78)</f>
        <v>11.25</v>
      </c>
    </row>
    <row r="79">
      <c r="A79" s="233" t="s">
        <v>166</v>
      </c>
      <c r="B79" s="247"/>
      <c r="C79" s="237"/>
      <c r="D79" s="235"/>
      <c r="E79" s="235"/>
      <c r="F79" s="235"/>
      <c r="G79" s="235"/>
      <c r="H79" s="235"/>
      <c r="I79" s="235"/>
      <c r="J79" s="235"/>
      <c r="K79" s="238"/>
      <c r="L79" s="237"/>
      <c r="M79" s="237"/>
      <c r="N79" s="247"/>
      <c r="O79" s="238"/>
      <c r="P79" s="238"/>
      <c r="Q79" s="9"/>
    </row>
    <row r="80">
      <c r="A80" s="236"/>
      <c r="B80" s="401" t="s">
        <v>391</v>
      </c>
      <c r="C80" s="237">
        <v>2.0</v>
      </c>
      <c r="D80" s="235">
        <v>0.0</v>
      </c>
      <c r="E80" s="235">
        <v>0.0</v>
      </c>
      <c r="F80" s="235">
        <v>1.0</v>
      </c>
      <c r="G80" s="235">
        <v>0.0</v>
      </c>
      <c r="H80" s="235">
        <v>0.0</v>
      </c>
      <c r="I80" s="235">
        <v>0.0</v>
      </c>
      <c r="J80" s="235">
        <v>0.0</v>
      </c>
      <c r="K80" s="235">
        <v>0.0</v>
      </c>
      <c r="L80" s="237">
        <v>0.0</v>
      </c>
      <c r="M80" s="237">
        <v>0.0</v>
      </c>
      <c r="N80" s="237">
        <v>1.0</v>
      </c>
      <c r="O80" s="235">
        <v>0.0</v>
      </c>
      <c r="P80" s="235">
        <v>1.0</v>
      </c>
      <c r="Q80" s="9"/>
    </row>
    <row r="81">
      <c r="A81" s="236"/>
      <c r="B81" s="401" t="s">
        <v>337</v>
      </c>
      <c r="C81" s="237">
        <v>3.0</v>
      </c>
      <c r="D81" s="235">
        <v>0.0</v>
      </c>
      <c r="E81" s="235">
        <v>0.0</v>
      </c>
      <c r="F81" s="235">
        <v>0.0</v>
      </c>
      <c r="G81" s="235">
        <v>1.0</v>
      </c>
      <c r="H81" s="235">
        <v>1.0</v>
      </c>
      <c r="I81" s="235">
        <v>0.0</v>
      </c>
      <c r="J81" s="235">
        <v>0.0</v>
      </c>
      <c r="K81" s="235">
        <v>0.0</v>
      </c>
      <c r="L81" s="235">
        <v>0.0</v>
      </c>
      <c r="M81" s="235">
        <v>0.0</v>
      </c>
      <c r="N81" s="237">
        <v>0.0</v>
      </c>
      <c r="O81" s="235">
        <v>0.0</v>
      </c>
      <c r="P81" s="235">
        <v>0.0</v>
      </c>
      <c r="Q81" s="9"/>
    </row>
    <row r="82">
      <c r="A82" s="236"/>
      <c r="B82" s="401" t="s">
        <v>338</v>
      </c>
      <c r="C82" s="237">
        <v>3.0</v>
      </c>
      <c r="D82" s="235">
        <v>0.0</v>
      </c>
      <c r="E82" s="235">
        <v>0.0</v>
      </c>
      <c r="F82" s="235">
        <v>0.0</v>
      </c>
      <c r="G82" s="235">
        <v>1.0</v>
      </c>
      <c r="H82" s="235">
        <v>0.0</v>
      </c>
      <c r="I82" s="235">
        <v>0.0</v>
      </c>
      <c r="J82" s="235">
        <v>0.0</v>
      </c>
      <c r="K82" s="235">
        <v>0.0</v>
      </c>
      <c r="L82" s="235">
        <v>0.0</v>
      </c>
      <c r="M82" s="235">
        <v>0.0</v>
      </c>
      <c r="N82" s="237">
        <v>0.0</v>
      </c>
      <c r="O82" s="235">
        <v>0.0</v>
      </c>
      <c r="P82" s="235">
        <v>0.0</v>
      </c>
      <c r="Q82" s="9"/>
    </row>
    <row r="83">
      <c r="A83" s="236"/>
      <c r="B83" s="401" t="s">
        <v>396</v>
      </c>
      <c r="C83" s="237">
        <v>3.0</v>
      </c>
      <c r="D83" s="235">
        <v>0.0</v>
      </c>
      <c r="E83" s="235">
        <v>0.0</v>
      </c>
      <c r="F83" s="235">
        <v>0.0</v>
      </c>
      <c r="G83" s="235">
        <v>0.0</v>
      </c>
      <c r="H83" s="235">
        <v>0.0</v>
      </c>
      <c r="I83" s="235">
        <v>0.0</v>
      </c>
      <c r="J83" s="235">
        <v>0.0</v>
      </c>
      <c r="K83" s="235">
        <v>0.0</v>
      </c>
      <c r="L83" s="235">
        <v>0.0</v>
      </c>
      <c r="M83" s="235">
        <v>0.0</v>
      </c>
      <c r="N83" s="237">
        <v>0.0</v>
      </c>
      <c r="O83" s="235">
        <v>0.0</v>
      </c>
      <c r="P83" s="235">
        <v>0.0</v>
      </c>
      <c r="Q83" s="9"/>
    </row>
    <row r="84">
      <c r="A84" s="236"/>
      <c r="B84" s="416" t="s">
        <v>344</v>
      </c>
      <c r="C84" s="237">
        <v>8.0</v>
      </c>
      <c r="D84" s="235">
        <v>0.0</v>
      </c>
      <c r="E84" s="235">
        <v>0.0</v>
      </c>
      <c r="F84" s="235">
        <v>0.0</v>
      </c>
      <c r="G84" s="235">
        <v>0.0</v>
      </c>
      <c r="H84" s="235">
        <v>0.0</v>
      </c>
      <c r="I84" s="235">
        <v>2.0</v>
      </c>
      <c r="J84" s="235">
        <v>0.0</v>
      </c>
      <c r="K84" s="235">
        <v>2.0</v>
      </c>
      <c r="L84" s="235">
        <v>0.0</v>
      </c>
      <c r="M84" s="235">
        <v>2.0</v>
      </c>
      <c r="N84" s="237">
        <v>0.0</v>
      </c>
      <c r="O84" s="235">
        <v>2.0</v>
      </c>
      <c r="P84" s="235">
        <v>0.0</v>
      </c>
      <c r="Q84" s="9"/>
    </row>
    <row r="85">
      <c r="A85" s="236"/>
      <c r="B85" s="401" t="s">
        <v>411</v>
      </c>
      <c r="C85" s="237">
        <v>4.0</v>
      </c>
      <c r="D85" s="235">
        <v>0.0</v>
      </c>
      <c r="E85" s="235">
        <v>0.0</v>
      </c>
      <c r="F85" s="235">
        <v>0.0</v>
      </c>
      <c r="G85" s="235">
        <v>0.0</v>
      </c>
      <c r="H85" s="235">
        <v>0.0</v>
      </c>
      <c r="I85" s="235">
        <v>0.0</v>
      </c>
      <c r="J85" s="235">
        <v>0.0</v>
      </c>
      <c r="K85" s="235">
        <v>0.0</v>
      </c>
      <c r="L85" s="235">
        <v>0.0</v>
      </c>
      <c r="M85" s="235">
        <v>0.0</v>
      </c>
      <c r="N85" s="237">
        <v>0.0</v>
      </c>
      <c r="O85" s="235">
        <v>0.0</v>
      </c>
      <c r="P85" s="235">
        <v>0.0</v>
      </c>
      <c r="Q85" s="9">
        <f>23-11</f>
        <v>12</v>
      </c>
    </row>
    <row r="86">
      <c r="A86" s="522" t="s">
        <v>709</v>
      </c>
      <c r="B86" s="409"/>
      <c r="C86" s="237">
        <f>SUM(C80:C85)</f>
        <v>23</v>
      </c>
      <c r="D86" s="522">
        <v>0.0</v>
      </c>
      <c r="E86" s="522">
        <v>0.0</v>
      </c>
      <c r="F86" s="522">
        <v>1.0</v>
      </c>
      <c r="G86" s="522">
        <v>1.0</v>
      </c>
      <c r="H86" s="522">
        <v>0.0</v>
      </c>
      <c r="I86" s="522">
        <v>1.0</v>
      </c>
      <c r="J86" s="522">
        <v>0.0</v>
      </c>
      <c r="K86" s="522">
        <v>2.0</v>
      </c>
      <c r="L86" s="522">
        <v>0.0</v>
      </c>
      <c r="M86" s="522">
        <v>2.0</v>
      </c>
      <c r="N86" s="522">
        <v>1.0</v>
      </c>
      <c r="O86" s="522">
        <v>2.0</v>
      </c>
      <c r="P86" s="522">
        <v>1.0</v>
      </c>
      <c r="Q86" s="9">
        <f>SUM(D86:P86)</f>
        <v>11</v>
      </c>
    </row>
    <row r="87">
      <c r="A87" s="246" t="s">
        <v>366</v>
      </c>
      <c r="B87" s="409"/>
      <c r="C87" s="237"/>
      <c r="D87" s="235"/>
      <c r="E87" s="235"/>
      <c r="F87" s="235"/>
      <c r="G87" s="235"/>
      <c r="H87" s="235"/>
      <c r="I87" s="235"/>
      <c r="J87" s="235"/>
      <c r="K87" s="235"/>
      <c r="L87" s="235"/>
      <c r="M87" s="235"/>
      <c r="N87" s="237"/>
      <c r="O87" s="235"/>
      <c r="P87" s="235"/>
      <c r="Q87" s="9"/>
    </row>
    <row r="88">
      <c r="A88" s="236"/>
      <c r="B88" s="409" t="s">
        <v>382</v>
      </c>
      <c r="C88" s="237">
        <v>1.0</v>
      </c>
      <c r="D88" s="235">
        <v>0.0</v>
      </c>
      <c r="E88" s="235">
        <v>0.0</v>
      </c>
      <c r="F88" s="235">
        <v>0.5</v>
      </c>
      <c r="G88" s="235">
        <v>0.5</v>
      </c>
      <c r="H88" s="235">
        <v>0.0</v>
      </c>
      <c r="I88" s="235">
        <v>0.0</v>
      </c>
      <c r="J88" s="235">
        <v>0.0</v>
      </c>
      <c r="K88" s="235">
        <v>0.0</v>
      </c>
      <c r="L88" s="235">
        <v>0.0</v>
      </c>
      <c r="M88" s="235">
        <v>0.0</v>
      </c>
      <c r="N88" s="237">
        <v>0.0</v>
      </c>
      <c r="O88" s="235">
        <v>0.0</v>
      </c>
      <c r="P88" s="235">
        <v>0.0</v>
      </c>
      <c r="Q88" s="9"/>
    </row>
    <row r="89">
      <c r="A89" s="236"/>
      <c r="B89" s="514" t="s">
        <v>386</v>
      </c>
      <c r="C89" s="237">
        <v>0.25</v>
      </c>
      <c r="D89" s="235">
        <v>0.0</v>
      </c>
      <c r="E89" s="235">
        <v>0.0</v>
      </c>
      <c r="F89" s="235">
        <v>0.0</v>
      </c>
      <c r="G89" s="235">
        <v>0.0</v>
      </c>
      <c r="H89" s="235">
        <v>0.25</v>
      </c>
      <c r="I89" s="235">
        <v>0.0</v>
      </c>
      <c r="J89" s="235">
        <v>0.0</v>
      </c>
      <c r="K89" s="235">
        <v>0.0</v>
      </c>
      <c r="L89" s="235">
        <v>0.0</v>
      </c>
      <c r="M89" s="235">
        <v>0.0</v>
      </c>
      <c r="N89" s="237">
        <v>0.0</v>
      </c>
      <c r="O89" s="235">
        <v>0.0</v>
      </c>
      <c r="P89" s="235">
        <v>0.0</v>
      </c>
      <c r="Q89" s="9"/>
    </row>
    <row r="90">
      <c r="A90" s="236"/>
      <c r="B90" s="524" t="s">
        <v>416</v>
      </c>
      <c r="C90" s="237">
        <v>4.0</v>
      </c>
      <c r="D90" s="235">
        <v>0.0</v>
      </c>
      <c r="E90" s="235">
        <v>0.0</v>
      </c>
      <c r="F90" s="235">
        <v>0.0</v>
      </c>
      <c r="G90" s="235">
        <v>0.0</v>
      </c>
      <c r="H90" s="235">
        <v>0.0</v>
      </c>
      <c r="I90" s="235">
        <v>1.0</v>
      </c>
      <c r="J90" s="235">
        <v>1.0</v>
      </c>
      <c r="K90" s="235">
        <v>1.0</v>
      </c>
      <c r="L90" s="235">
        <v>1.0</v>
      </c>
      <c r="M90" s="235">
        <v>0.0</v>
      </c>
      <c r="N90" s="237">
        <v>0.0</v>
      </c>
      <c r="O90" s="235">
        <v>0.0</v>
      </c>
      <c r="P90" s="235">
        <v>0.0</v>
      </c>
      <c r="Q90" s="9"/>
    </row>
    <row r="91">
      <c r="A91" s="236"/>
      <c r="B91" s="416" t="s">
        <v>417</v>
      </c>
      <c r="C91" s="237">
        <v>2.0</v>
      </c>
      <c r="D91" s="235">
        <v>0.0</v>
      </c>
      <c r="E91" s="235">
        <v>0.0</v>
      </c>
      <c r="F91" s="235">
        <v>0.0</v>
      </c>
      <c r="G91" s="235">
        <v>0.0</v>
      </c>
      <c r="H91" s="235">
        <v>0.0</v>
      </c>
      <c r="I91" s="235">
        <v>0.0</v>
      </c>
      <c r="J91" s="235">
        <v>0.0</v>
      </c>
      <c r="K91" s="235">
        <v>0.0</v>
      </c>
      <c r="L91" s="235">
        <v>0.0</v>
      </c>
      <c r="M91" s="235">
        <v>1.0</v>
      </c>
      <c r="N91" s="237">
        <v>0.5</v>
      </c>
      <c r="O91" s="235">
        <v>0.5</v>
      </c>
      <c r="P91" s="235">
        <v>0.0</v>
      </c>
      <c r="Q91" s="9"/>
    </row>
    <row r="92">
      <c r="A92" s="236"/>
      <c r="B92" s="401" t="s">
        <v>418</v>
      </c>
      <c r="C92" s="237">
        <v>3.0</v>
      </c>
      <c r="D92" s="235">
        <v>0.0</v>
      </c>
      <c r="E92" s="235">
        <v>0.0</v>
      </c>
      <c r="F92" s="235">
        <v>0.0</v>
      </c>
      <c r="G92" s="235">
        <v>0.0</v>
      </c>
      <c r="H92" s="235">
        <v>0.0</v>
      </c>
      <c r="I92" s="235">
        <v>0.0</v>
      </c>
      <c r="J92" s="235">
        <v>0.0</v>
      </c>
      <c r="K92" s="235">
        <v>0.0</v>
      </c>
      <c r="L92" s="235">
        <v>0.0</v>
      </c>
      <c r="M92" s="235">
        <v>0.0</v>
      </c>
      <c r="N92" s="237">
        <v>0.0</v>
      </c>
      <c r="O92" s="235">
        <v>0.0</v>
      </c>
      <c r="P92" s="235">
        <v>0.0</v>
      </c>
      <c r="Q92" s="9"/>
    </row>
    <row r="93">
      <c r="A93" s="236"/>
      <c r="B93" s="401" t="s">
        <v>419</v>
      </c>
      <c r="C93" s="237">
        <v>4.0</v>
      </c>
      <c r="D93" s="235">
        <v>0.0</v>
      </c>
      <c r="E93" s="235">
        <v>0.0</v>
      </c>
      <c r="F93" s="235">
        <v>0.0</v>
      </c>
      <c r="G93" s="235">
        <v>0.0</v>
      </c>
      <c r="H93" s="235">
        <v>0.0</v>
      </c>
      <c r="I93" s="235">
        <v>0.0</v>
      </c>
      <c r="J93" s="235">
        <v>0.0</v>
      </c>
      <c r="K93" s="235">
        <v>0.0</v>
      </c>
      <c r="L93" s="235">
        <v>0.0</v>
      </c>
      <c r="M93" s="235">
        <v>0.0</v>
      </c>
      <c r="N93" s="237">
        <v>0.0</v>
      </c>
      <c r="O93" s="235">
        <v>0.0</v>
      </c>
      <c r="P93" s="235">
        <v>0.0</v>
      </c>
      <c r="Q93" s="9"/>
    </row>
    <row r="94">
      <c r="A94" s="236"/>
      <c r="B94" s="416" t="s">
        <v>420</v>
      </c>
      <c r="C94" s="237">
        <v>1.0</v>
      </c>
      <c r="D94" s="235">
        <v>0.0</v>
      </c>
      <c r="E94" s="235">
        <v>0.0</v>
      </c>
      <c r="F94" s="235">
        <v>0.0</v>
      </c>
      <c r="G94" s="235">
        <v>0.0</v>
      </c>
      <c r="H94" s="235">
        <v>0.0</v>
      </c>
      <c r="I94" s="235">
        <v>0.0</v>
      </c>
      <c r="J94" s="235">
        <v>0.0</v>
      </c>
      <c r="K94" s="235">
        <v>0.0</v>
      </c>
      <c r="L94" s="235">
        <v>0.0</v>
      </c>
      <c r="M94" s="235">
        <v>0.0</v>
      </c>
      <c r="N94" s="237">
        <v>0.0</v>
      </c>
      <c r="O94" s="235">
        <v>0.0</v>
      </c>
      <c r="P94" s="235">
        <v>0.0</v>
      </c>
      <c r="Q94" s="9"/>
    </row>
    <row r="95">
      <c r="A95" s="236"/>
      <c r="B95" s="416" t="s">
        <v>421</v>
      </c>
      <c r="C95" s="237">
        <v>1.0</v>
      </c>
      <c r="D95" s="235">
        <v>0.0</v>
      </c>
      <c r="E95" s="235">
        <v>0.0</v>
      </c>
      <c r="F95" s="235">
        <v>0.0</v>
      </c>
      <c r="G95" s="235">
        <v>0.0</v>
      </c>
      <c r="H95" s="235">
        <v>0.0</v>
      </c>
      <c r="I95" s="235">
        <v>0.0</v>
      </c>
      <c r="J95" s="235">
        <v>0.0</v>
      </c>
      <c r="K95" s="235">
        <v>0.0</v>
      </c>
      <c r="L95" s="235">
        <v>0.0</v>
      </c>
      <c r="M95" s="235">
        <v>0.0</v>
      </c>
      <c r="N95" s="237">
        <v>0.0</v>
      </c>
      <c r="O95" s="235">
        <v>0.0</v>
      </c>
      <c r="P95" s="235">
        <v>0.0</v>
      </c>
      <c r="Q95" s="9"/>
    </row>
    <row r="96">
      <c r="A96" s="236"/>
      <c r="B96" s="416" t="s">
        <v>422</v>
      </c>
      <c r="C96" s="237">
        <v>1.0</v>
      </c>
      <c r="D96" s="235">
        <v>0.0</v>
      </c>
      <c r="E96" s="235">
        <v>0.0</v>
      </c>
      <c r="F96" s="235">
        <v>0.0</v>
      </c>
      <c r="G96" s="235">
        <v>0.0</v>
      </c>
      <c r="H96" s="235">
        <v>0.0</v>
      </c>
      <c r="I96" s="235">
        <v>0.0</v>
      </c>
      <c r="J96" s="235">
        <v>0.0</v>
      </c>
      <c r="K96" s="235">
        <v>0.0</v>
      </c>
      <c r="L96" s="235">
        <v>0.0</v>
      </c>
      <c r="M96" s="235">
        <v>0.0</v>
      </c>
      <c r="N96" s="237">
        <v>0.0</v>
      </c>
      <c r="O96" s="235">
        <v>0.0</v>
      </c>
      <c r="P96" s="235">
        <v>0.0</v>
      </c>
      <c r="Q96" s="9"/>
    </row>
    <row r="97">
      <c r="A97" s="236"/>
      <c r="B97" s="416" t="s">
        <v>423</v>
      </c>
      <c r="C97" s="237">
        <v>1.0</v>
      </c>
      <c r="D97" s="235">
        <v>0.0</v>
      </c>
      <c r="E97" s="235">
        <v>0.0</v>
      </c>
      <c r="F97" s="235">
        <v>0.0</v>
      </c>
      <c r="G97" s="235">
        <v>0.0</v>
      </c>
      <c r="H97" s="235">
        <v>0.0</v>
      </c>
      <c r="I97" s="235">
        <v>0.0</v>
      </c>
      <c r="J97" s="235">
        <v>0.0</v>
      </c>
      <c r="K97" s="235">
        <v>0.0</v>
      </c>
      <c r="L97" s="235">
        <v>0.0</v>
      </c>
      <c r="M97" s="235">
        <v>0.0</v>
      </c>
      <c r="N97" s="237">
        <v>0.0</v>
      </c>
      <c r="O97" s="235">
        <v>0.0</v>
      </c>
      <c r="P97" s="235">
        <v>0.0</v>
      </c>
      <c r="Q97" s="9"/>
    </row>
    <row r="98">
      <c r="A98" s="236"/>
      <c r="B98" s="416" t="s">
        <v>424</v>
      </c>
      <c r="C98" s="237">
        <v>1.0</v>
      </c>
      <c r="D98" s="235">
        <v>0.0</v>
      </c>
      <c r="E98" s="235">
        <v>0.0</v>
      </c>
      <c r="F98" s="235">
        <v>0.0</v>
      </c>
      <c r="G98" s="235">
        <v>0.0</v>
      </c>
      <c r="H98" s="235">
        <v>0.0</v>
      </c>
      <c r="I98" s="235">
        <v>0.0</v>
      </c>
      <c r="J98" s="235">
        <v>0.0</v>
      </c>
      <c r="K98" s="235">
        <v>0.0</v>
      </c>
      <c r="L98" s="235">
        <v>0.0</v>
      </c>
      <c r="M98" s="235">
        <v>0.0</v>
      </c>
      <c r="N98" s="237">
        <v>0.0</v>
      </c>
      <c r="O98" s="235">
        <v>0.0</v>
      </c>
      <c r="P98" s="235">
        <v>0.0</v>
      </c>
      <c r="Q98" s="9"/>
    </row>
    <row r="99">
      <c r="A99" s="236"/>
      <c r="B99" s="416" t="s">
        <v>425</v>
      </c>
      <c r="C99" s="237">
        <v>1.0</v>
      </c>
      <c r="D99" s="235">
        <v>0.0</v>
      </c>
      <c r="E99" s="235">
        <v>0.0</v>
      </c>
      <c r="F99" s="235">
        <v>0.0</v>
      </c>
      <c r="G99" s="235">
        <v>0.0</v>
      </c>
      <c r="H99" s="235">
        <v>0.0</v>
      </c>
      <c r="I99" s="235">
        <v>0.0</v>
      </c>
      <c r="J99" s="235">
        <v>0.0</v>
      </c>
      <c r="K99" s="235">
        <v>0.0</v>
      </c>
      <c r="L99" s="235">
        <v>0.0</v>
      </c>
      <c r="M99" s="235">
        <v>0.0</v>
      </c>
      <c r="N99" s="237">
        <v>0.0</v>
      </c>
      <c r="O99" s="235">
        <v>0.0</v>
      </c>
      <c r="P99" s="235">
        <v>0.0</v>
      </c>
      <c r="Q99" s="9"/>
    </row>
    <row r="100">
      <c r="A100" s="236"/>
      <c r="B100" s="416" t="s">
        <v>426</v>
      </c>
      <c r="C100" s="237">
        <v>4.0</v>
      </c>
      <c r="D100" s="235">
        <v>0.0</v>
      </c>
      <c r="E100" s="235">
        <v>0.0</v>
      </c>
      <c r="F100" s="235">
        <v>0.0</v>
      </c>
      <c r="G100" s="235">
        <v>0.0</v>
      </c>
      <c r="H100" s="235">
        <v>0.0</v>
      </c>
      <c r="I100" s="235">
        <v>0.0</v>
      </c>
      <c r="J100" s="235">
        <v>0.0</v>
      </c>
      <c r="K100" s="235">
        <v>0.0</v>
      </c>
      <c r="L100" s="235">
        <v>0.0</v>
      </c>
      <c r="M100" s="235">
        <v>0.0</v>
      </c>
      <c r="N100" s="237">
        <v>0.0</v>
      </c>
      <c r="O100" s="235">
        <v>0.0</v>
      </c>
      <c r="P100" s="235">
        <v>0.0</v>
      </c>
      <c r="Q100" s="9"/>
    </row>
    <row r="101">
      <c r="A101" s="236"/>
      <c r="B101" s="416" t="s">
        <v>427</v>
      </c>
      <c r="C101" s="237">
        <v>4.0</v>
      </c>
      <c r="D101" s="235">
        <v>0.0</v>
      </c>
      <c r="E101" s="235">
        <v>0.0</v>
      </c>
      <c r="F101" s="235">
        <v>0.0</v>
      </c>
      <c r="G101" s="235">
        <v>0.0</v>
      </c>
      <c r="H101" s="235">
        <v>0.0</v>
      </c>
      <c r="I101" s="235">
        <v>0.0</v>
      </c>
      <c r="J101" s="235">
        <v>0.0</v>
      </c>
      <c r="K101" s="235">
        <v>0.0</v>
      </c>
      <c r="L101" s="235">
        <v>0.0</v>
      </c>
      <c r="M101" s="235">
        <v>0.0</v>
      </c>
      <c r="N101" s="237">
        <v>0.0</v>
      </c>
      <c r="O101" s="235">
        <v>0.0</v>
      </c>
      <c r="P101" s="235">
        <v>0.0</v>
      </c>
      <c r="Q101" s="9">
        <f>C102-Q102</f>
        <v>21</v>
      </c>
    </row>
    <row r="102">
      <c r="A102" s="522" t="s">
        <v>709</v>
      </c>
      <c r="B102" s="237"/>
      <c r="C102" s="247">
        <f>SUM(C88:C101)</f>
        <v>28.25</v>
      </c>
      <c r="D102" s="522">
        <v>0.0</v>
      </c>
      <c r="E102" s="522">
        <v>0.0</v>
      </c>
      <c r="F102" s="522">
        <v>0.5</v>
      </c>
      <c r="G102" s="522">
        <v>0.5</v>
      </c>
      <c r="H102" s="522">
        <v>0.25</v>
      </c>
      <c r="I102" s="522">
        <v>1.0</v>
      </c>
      <c r="J102" s="522">
        <v>1.0</v>
      </c>
      <c r="K102" s="522">
        <v>1.0</v>
      </c>
      <c r="L102" s="522">
        <v>1.0</v>
      </c>
      <c r="M102" s="522">
        <v>1.0</v>
      </c>
      <c r="N102" s="522">
        <v>0.5</v>
      </c>
      <c r="O102" s="522">
        <v>0.5</v>
      </c>
      <c r="P102" s="522">
        <v>0.0</v>
      </c>
      <c r="Q102" s="9">
        <f>SUM(D102:P102)</f>
        <v>7.25</v>
      </c>
    </row>
    <row r="103">
      <c r="A103" s="522" t="s">
        <v>710</v>
      </c>
      <c r="B103" s="237"/>
      <c r="C103" s="247"/>
      <c r="D103" s="522">
        <f>SUM(D102,D78,D50,D41,D29)</f>
        <v>0</v>
      </c>
      <c r="E103" s="522">
        <f>SUM(E102,E78,E50,E41,E29,E86,E71,E60)</f>
        <v>3.75</v>
      </c>
      <c r="F103" s="522">
        <f>SUM(F86,F102,F78,F71,F60,F50,F41,F29)</f>
        <v>6.25</v>
      </c>
      <c r="G103" s="522">
        <f t="shared" ref="G103:I103" si="3">SUM(G102,G78,G50,G41,G29,G86,G71,G60)</f>
        <v>8.75</v>
      </c>
      <c r="H103" s="522">
        <f t="shared" si="3"/>
        <v>4</v>
      </c>
      <c r="I103" s="522">
        <f t="shared" si="3"/>
        <v>7.5</v>
      </c>
      <c r="J103" s="522">
        <f>SUM(J102,J86,J78,J71,J60,J50,J41,J29)</f>
        <v>6</v>
      </c>
      <c r="K103" s="522">
        <f t="shared" ref="K103:P103" si="4">SUM(K102,K78,K50,K41,K29,K86,K71,K60)</f>
        <v>8.5</v>
      </c>
      <c r="L103" s="522">
        <f t="shared" si="4"/>
        <v>9</v>
      </c>
      <c r="M103" s="522">
        <f t="shared" si="4"/>
        <v>10</v>
      </c>
      <c r="N103" s="522">
        <f t="shared" si="4"/>
        <v>11.5</v>
      </c>
      <c r="O103" s="522">
        <f t="shared" si="4"/>
        <v>11.75</v>
      </c>
      <c r="P103" s="522">
        <f t="shared" si="4"/>
        <v>8.5</v>
      </c>
    </row>
    <row r="104">
      <c r="A104" s="4"/>
      <c r="B104" s="4"/>
      <c r="C104" s="4"/>
      <c r="D104" s="4"/>
      <c r="E104" s="4"/>
      <c r="F104" s="4"/>
      <c r="G104" s="3"/>
      <c r="H104" s="3"/>
      <c r="I104" s="3"/>
      <c r="J104" s="3"/>
      <c r="K104" s="4"/>
      <c r="L104" s="4"/>
      <c r="M104" s="4"/>
      <c r="N104" s="4"/>
      <c r="O104" s="4"/>
      <c r="P104" s="4"/>
    </row>
    <row r="105">
      <c r="A105" s="4"/>
      <c r="B105" s="4"/>
      <c r="C105" s="4"/>
      <c r="D105" s="4"/>
      <c r="E105" s="4"/>
      <c r="F105" s="4"/>
      <c r="G105" s="3"/>
      <c r="H105" s="3"/>
      <c r="I105" s="3"/>
      <c r="J105" s="3"/>
      <c r="K105" s="4"/>
      <c r="L105" s="4"/>
      <c r="M105" s="4"/>
      <c r="N105" s="4"/>
      <c r="O105" s="4"/>
      <c r="P105" s="4"/>
    </row>
    <row r="106">
      <c r="A106" s="367" t="s">
        <v>711</v>
      </c>
      <c r="B106" s="4"/>
      <c r="C106" s="4"/>
      <c r="D106" s="4"/>
      <c r="E106" s="4"/>
      <c r="F106" s="4"/>
      <c r="G106" s="4"/>
      <c r="H106" s="4"/>
      <c r="I106" s="4"/>
      <c r="J106" s="4"/>
      <c r="K106" s="4"/>
      <c r="L106" s="4"/>
      <c r="M106" s="4"/>
      <c r="N106" s="4"/>
      <c r="O106" s="4"/>
      <c r="P106" s="4"/>
    </row>
    <row r="107">
      <c r="A107" s="519" t="s">
        <v>712</v>
      </c>
      <c r="B107" s="519" t="s">
        <v>706</v>
      </c>
      <c r="C107" s="525" t="s">
        <v>713</v>
      </c>
      <c r="D107" s="365"/>
      <c r="E107" s="366"/>
      <c r="F107" s="525" t="s">
        <v>714</v>
      </c>
      <c r="G107" s="365"/>
      <c r="H107" s="366"/>
      <c r="I107" s="525" t="s">
        <v>715</v>
      </c>
      <c r="J107" s="365"/>
      <c r="K107" s="366"/>
      <c r="L107" s="379"/>
      <c r="M107" s="379"/>
      <c r="N107" s="379"/>
      <c r="O107" s="379"/>
      <c r="P107" s="379"/>
      <c r="Q107" s="380"/>
      <c r="R107" s="380"/>
      <c r="S107" s="380"/>
      <c r="T107" s="380"/>
      <c r="U107" s="380"/>
      <c r="V107" s="380"/>
      <c r="W107" s="380"/>
      <c r="X107" s="380"/>
      <c r="Y107" s="380"/>
      <c r="Z107" s="380"/>
      <c r="AA107" s="380"/>
      <c r="AB107" s="380"/>
      <c r="AC107" s="380"/>
      <c r="AD107" s="380"/>
      <c r="AE107" s="380"/>
      <c r="AF107" s="380"/>
      <c r="AG107" s="380"/>
      <c r="AH107" s="380"/>
      <c r="AI107" s="380"/>
      <c r="AJ107" s="380"/>
      <c r="AK107" s="380"/>
      <c r="AL107" s="380"/>
      <c r="AM107" s="380"/>
      <c r="AN107" s="380"/>
      <c r="AO107" s="380"/>
      <c r="AP107" s="380"/>
      <c r="AQ107" s="380"/>
    </row>
    <row r="108">
      <c r="A108" s="233" t="s">
        <v>716</v>
      </c>
      <c r="B108" s="235" t="s">
        <v>68</v>
      </c>
      <c r="C108" s="383" t="s">
        <v>474</v>
      </c>
      <c r="D108" s="365"/>
      <c r="E108" s="366"/>
      <c r="F108" s="383" t="s">
        <v>474</v>
      </c>
      <c r="G108" s="365"/>
      <c r="H108" s="366"/>
      <c r="I108" s="383" t="s">
        <v>718</v>
      </c>
      <c r="J108" s="365"/>
      <c r="K108" s="366"/>
      <c r="L108" s="4"/>
      <c r="M108" s="4"/>
      <c r="N108" s="4"/>
      <c r="O108" s="4"/>
      <c r="P108" s="4"/>
    </row>
    <row r="109">
      <c r="A109" s="235"/>
      <c r="B109" s="235" t="s">
        <v>85</v>
      </c>
      <c r="C109" s="383" t="s">
        <v>474</v>
      </c>
      <c r="D109" s="365"/>
      <c r="E109" s="366"/>
      <c r="F109" s="384" t="s">
        <v>1139</v>
      </c>
      <c r="G109" s="385"/>
      <c r="H109" s="386"/>
      <c r="I109" s="383" t="s">
        <v>718</v>
      </c>
      <c r="J109" s="365"/>
      <c r="K109" s="366"/>
      <c r="L109" s="4"/>
      <c r="M109" s="4"/>
      <c r="N109" s="4"/>
      <c r="O109" s="4"/>
      <c r="P109" s="4"/>
    </row>
    <row r="110">
      <c r="A110" s="235"/>
      <c r="B110" s="235" t="s">
        <v>97</v>
      </c>
      <c r="C110" s="383" t="s">
        <v>474</v>
      </c>
      <c r="D110" s="365"/>
      <c r="E110" s="366"/>
      <c r="F110" s="387" t="s">
        <v>1140</v>
      </c>
      <c r="G110" s="365"/>
      <c r="H110" s="366"/>
      <c r="I110" s="383" t="s">
        <v>718</v>
      </c>
      <c r="J110" s="365"/>
      <c r="K110" s="366"/>
      <c r="L110" s="4"/>
      <c r="M110" s="4"/>
      <c r="N110" s="4"/>
      <c r="O110" s="4"/>
      <c r="P110" s="4"/>
    </row>
    <row r="111">
      <c r="A111" s="235"/>
      <c r="B111" s="235" t="s">
        <v>101</v>
      </c>
      <c r="C111" s="383" t="s">
        <v>474</v>
      </c>
      <c r="D111" s="365"/>
      <c r="E111" s="366"/>
      <c r="F111" s="387" t="s">
        <v>1141</v>
      </c>
      <c r="G111" s="365"/>
      <c r="H111" s="366"/>
      <c r="I111" s="383" t="s">
        <v>718</v>
      </c>
      <c r="J111" s="365"/>
      <c r="K111" s="366"/>
      <c r="L111" s="4"/>
      <c r="M111" s="4"/>
      <c r="N111" s="4"/>
      <c r="O111" s="4"/>
      <c r="P111" s="4"/>
    </row>
    <row r="112">
      <c r="A112" s="235"/>
      <c r="B112" s="235" t="s">
        <v>363</v>
      </c>
      <c r="C112" s="383" t="s">
        <v>474</v>
      </c>
      <c r="D112" s="365"/>
      <c r="E112" s="366"/>
      <c r="F112" s="383" t="s">
        <v>1142</v>
      </c>
      <c r="G112" s="365"/>
      <c r="H112" s="366"/>
      <c r="I112" s="383" t="s">
        <v>718</v>
      </c>
      <c r="J112" s="365"/>
      <c r="K112" s="366"/>
      <c r="L112" s="4"/>
      <c r="M112" s="4"/>
      <c r="N112" s="4"/>
      <c r="O112" s="4"/>
      <c r="P112" s="4"/>
    </row>
    <row r="113">
      <c r="A113" s="235"/>
      <c r="B113" s="235" t="s">
        <v>168</v>
      </c>
      <c r="C113" s="383" t="s">
        <v>474</v>
      </c>
      <c r="D113" s="365"/>
      <c r="E113" s="366"/>
      <c r="F113" s="383" t="s">
        <v>1143</v>
      </c>
      <c r="G113" s="365"/>
      <c r="H113" s="366"/>
      <c r="I113" s="383" t="s">
        <v>718</v>
      </c>
      <c r="J113" s="365"/>
      <c r="K113" s="366"/>
      <c r="L113" s="4"/>
      <c r="M113" s="4"/>
      <c r="N113" s="4"/>
      <c r="O113" s="4"/>
      <c r="P113" s="4"/>
    </row>
    <row r="114">
      <c r="A114" s="235"/>
      <c r="B114" s="235" t="s">
        <v>166</v>
      </c>
      <c r="C114" s="383" t="s">
        <v>474</v>
      </c>
      <c r="D114" s="365"/>
      <c r="E114" s="366"/>
      <c r="F114" s="383" t="s">
        <v>474</v>
      </c>
      <c r="G114" s="365"/>
      <c r="H114" s="366"/>
      <c r="I114" s="383" t="s">
        <v>718</v>
      </c>
      <c r="J114" s="365"/>
      <c r="K114" s="366"/>
      <c r="L114" s="4"/>
      <c r="M114" s="4"/>
      <c r="N114" s="4"/>
      <c r="O114" s="4"/>
      <c r="P114" s="4"/>
    </row>
    <row r="115">
      <c r="A115" s="235"/>
      <c r="B115" s="235" t="s">
        <v>366</v>
      </c>
      <c r="C115" s="383" t="s">
        <v>474</v>
      </c>
      <c r="D115" s="365"/>
      <c r="E115" s="366"/>
      <c r="F115" s="383" t="s">
        <v>474</v>
      </c>
      <c r="G115" s="365"/>
      <c r="H115" s="366"/>
      <c r="I115" s="383" t="s">
        <v>718</v>
      </c>
      <c r="J115" s="365"/>
      <c r="K115" s="366"/>
      <c r="L115" s="4"/>
      <c r="M115" s="4"/>
      <c r="N115" s="4"/>
      <c r="O115" s="4"/>
      <c r="P115" s="4"/>
    </row>
    <row r="116">
      <c r="A116" s="388"/>
      <c r="B116" s="388"/>
      <c r="C116" s="389"/>
      <c r="D116" s="365"/>
      <c r="E116" s="366"/>
      <c r="F116" s="389"/>
      <c r="G116" s="365"/>
      <c r="H116" s="366"/>
      <c r="I116" s="389"/>
      <c r="J116" s="365"/>
      <c r="K116" s="366"/>
      <c r="L116" s="4"/>
      <c r="M116" s="4"/>
      <c r="N116" s="4"/>
      <c r="O116" s="4"/>
      <c r="P116" s="4"/>
    </row>
    <row r="117">
      <c r="A117" s="233" t="s">
        <v>721</v>
      </c>
      <c r="B117" s="235" t="s">
        <v>68</v>
      </c>
      <c r="C117" s="383" t="str">
        <f t="shared" ref="C117:C119" si="5">F108</f>
        <v>n/a</v>
      </c>
      <c r="D117" s="365"/>
      <c r="E117" s="366"/>
      <c r="F117" s="383" t="s">
        <v>474</v>
      </c>
      <c r="G117" s="365"/>
      <c r="H117" s="366"/>
      <c r="I117" s="383" t="s">
        <v>718</v>
      </c>
      <c r="J117" s="365"/>
      <c r="K117" s="366"/>
      <c r="L117" s="4"/>
      <c r="M117" s="4"/>
      <c r="N117" s="4"/>
      <c r="O117" s="4"/>
      <c r="P117" s="4"/>
    </row>
    <row r="118">
      <c r="A118" s="235"/>
      <c r="B118" s="235" t="s">
        <v>85</v>
      </c>
      <c r="C118" s="383" t="str">
        <f t="shared" si="5"/>
        <v>email verification front end</v>
      </c>
      <c r="D118" s="365"/>
      <c r="E118" s="366"/>
      <c r="F118" s="383" t="s">
        <v>1144</v>
      </c>
      <c r="G118" s="365"/>
      <c r="H118" s="366"/>
      <c r="I118" s="383" t="s">
        <v>718</v>
      </c>
      <c r="J118" s="365"/>
      <c r="K118" s="366"/>
      <c r="L118" s="4"/>
      <c r="M118" s="4"/>
      <c r="N118" s="4"/>
      <c r="O118" s="4"/>
      <c r="P118" s="4"/>
    </row>
    <row r="119">
      <c r="A119" s="235"/>
      <c r="B119" s="235" t="s">
        <v>97</v>
      </c>
      <c r="C119" s="383" t="str">
        <f t="shared" si="5"/>
        <v>extending site map for new features</v>
      </c>
      <c r="D119" s="365"/>
      <c r="E119" s="366"/>
      <c r="F119" s="387" t="s">
        <v>1145</v>
      </c>
      <c r="G119" s="365"/>
      <c r="H119" s="366"/>
      <c r="I119" s="383" t="s">
        <v>718</v>
      </c>
      <c r="J119" s="365"/>
      <c r="K119" s="366"/>
      <c r="L119" s="4"/>
      <c r="M119" s="4"/>
      <c r="N119" s="4"/>
      <c r="O119" s="4"/>
      <c r="P119" s="4"/>
    </row>
    <row r="120">
      <c r="A120" s="235"/>
      <c r="B120" s="235" t="s">
        <v>101</v>
      </c>
      <c r="C120" s="383" t="s">
        <v>474</v>
      </c>
      <c r="D120" s="365"/>
      <c r="E120" s="366"/>
      <c r="F120" s="387" t="s">
        <v>1146</v>
      </c>
      <c r="G120" s="365"/>
      <c r="H120" s="366"/>
      <c r="I120" s="383" t="s">
        <v>718</v>
      </c>
      <c r="J120" s="365"/>
      <c r="K120" s="366"/>
      <c r="L120" s="4"/>
      <c r="M120" s="4"/>
      <c r="N120" s="4"/>
      <c r="O120" s="4"/>
      <c r="P120" s="4"/>
    </row>
    <row r="121">
      <c r="A121" s="235"/>
      <c r="B121" s="235" t="s">
        <v>363</v>
      </c>
      <c r="C121" s="383" t="str">
        <f t="shared" ref="C121:C124" si="6">F112</f>
        <v>book selling site map</v>
      </c>
      <c r="D121" s="365"/>
      <c r="E121" s="366"/>
      <c r="F121" s="383" t="s">
        <v>1147</v>
      </c>
      <c r="G121" s="365"/>
      <c r="H121" s="366"/>
      <c r="I121" s="383" t="s">
        <v>718</v>
      </c>
      <c r="J121" s="365"/>
      <c r="K121" s="366"/>
      <c r="L121" s="4"/>
      <c r="M121" s="4"/>
      <c r="N121" s="4"/>
      <c r="O121" s="4"/>
      <c r="P121" s="4"/>
    </row>
    <row r="122">
      <c r="A122" s="235"/>
      <c r="B122" s="235" t="s">
        <v>168</v>
      </c>
      <c r="C122" s="383" t="str">
        <f t="shared" si="6"/>
        <v>registration backend and error handling </v>
      </c>
      <c r="D122" s="365"/>
      <c r="E122" s="366"/>
      <c r="F122" s="383" t="str">
        <f>C122</f>
        <v>registration backend and error handling </v>
      </c>
      <c r="G122" s="365"/>
      <c r="H122" s="366"/>
      <c r="I122" s="383" t="s">
        <v>718</v>
      </c>
      <c r="J122" s="365"/>
      <c r="K122" s="366"/>
      <c r="L122" s="4"/>
      <c r="M122" s="4"/>
      <c r="N122" s="4"/>
      <c r="O122" s="4"/>
      <c r="P122" s="4"/>
    </row>
    <row r="123">
      <c r="A123" s="235"/>
      <c r="B123" s="235" t="s">
        <v>166</v>
      </c>
      <c r="C123" s="383" t="str">
        <f t="shared" si="6"/>
        <v>n/a</v>
      </c>
      <c r="D123" s="365"/>
      <c r="E123" s="366"/>
      <c r="F123" s="390" t="s">
        <v>391</v>
      </c>
      <c r="G123" s="365"/>
      <c r="H123" s="366"/>
      <c r="I123" s="383" t="s">
        <v>718</v>
      </c>
      <c r="J123" s="365"/>
      <c r="K123" s="366"/>
      <c r="L123" s="4"/>
      <c r="M123" s="4"/>
      <c r="N123" s="4"/>
      <c r="O123" s="4"/>
      <c r="P123" s="4"/>
    </row>
    <row r="124">
      <c r="A124" s="235"/>
      <c r="B124" s="235" t="s">
        <v>366</v>
      </c>
      <c r="C124" s="383" t="str">
        <f t="shared" si="6"/>
        <v>n/a</v>
      </c>
      <c r="D124" s="365"/>
      <c r="E124" s="366"/>
      <c r="F124" s="383" t="s">
        <v>474</v>
      </c>
      <c r="G124" s="365"/>
      <c r="H124" s="366"/>
      <c r="I124" s="383" t="s">
        <v>718</v>
      </c>
      <c r="J124" s="365"/>
      <c r="K124" s="366"/>
      <c r="L124" s="4"/>
      <c r="M124" s="4"/>
      <c r="N124" s="4"/>
      <c r="O124" s="4"/>
      <c r="P124" s="4"/>
    </row>
    <row r="125">
      <c r="A125" s="388"/>
      <c r="B125" s="388"/>
      <c r="C125" s="389"/>
      <c r="D125" s="365"/>
      <c r="E125" s="366"/>
      <c r="F125" s="389"/>
      <c r="G125" s="365"/>
      <c r="H125" s="366"/>
      <c r="I125" s="389"/>
      <c r="J125" s="365"/>
      <c r="K125" s="366"/>
      <c r="L125" s="4"/>
      <c r="M125" s="4"/>
      <c r="N125" s="4"/>
      <c r="O125" s="4"/>
      <c r="P125" s="4"/>
    </row>
    <row r="126">
      <c r="A126" s="233" t="s">
        <v>725</v>
      </c>
      <c r="B126" s="235" t="s">
        <v>68</v>
      </c>
      <c r="C126" s="383" t="str">
        <f t="shared" ref="C126:C133" si="7">F117</f>
        <v>n/a</v>
      </c>
      <c r="D126" s="365"/>
      <c r="E126" s="366"/>
      <c r="F126" s="390" t="s">
        <v>375</v>
      </c>
      <c r="G126" s="365"/>
      <c r="H126" s="366"/>
      <c r="I126" s="383" t="s">
        <v>718</v>
      </c>
      <c r="J126" s="365"/>
      <c r="K126" s="366"/>
      <c r="L126" s="4"/>
      <c r="M126" s="4"/>
      <c r="N126" s="4"/>
      <c r="O126" s="4"/>
      <c r="P126" s="4"/>
    </row>
    <row r="127">
      <c r="A127" s="235"/>
      <c r="B127" s="235" t="s">
        <v>85</v>
      </c>
      <c r="C127" s="383" t="str">
        <f t="shared" si="7"/>
        <v>email verrifcaiton tests</v>
      </c>
      <c r="D127" s="365"/>
      <c r="E127" s="366"/>
      <c r="F127" s="391" t="s">
        <v>1148</v>
      </c>
      <c r="G127" s="365"/>
      <c r="H127" s="366"/>
      <c r="I127" s="383" t="s">
        <v>718</v>
      </c>
      <c r="J127" s="365"/>
      <c r="K127" s="366"/>
      <c r="L127" s="4"/>
      <c r="M127" s="4"/>
      <c r="N127" s="4"/>
      <c r="O127" s="4"/>
      <c r="P127" s="4"/>
    </row>
    <row r="128">
      <c r="A128" s="235"/>
      <c r="B128" s="235" t="s">
        <v>97</v>
      </c>
      <c r="C128" s="383" t="str">
        <f t="shared" si="7"/>
        <v>addressing test parity for logging</v>
      </c>
      <c r="D128" s="365"/>
      <c r="E128" s="366"/>
      <c r="F128" s="387" t="s">
        <v>1149</v>
      </c>
      <c r="G128" s="365"/>
      <c r="H128" s="366"/>
      <c r="I128" s="383" t="s">
        <v>718</v>
      </c>
      <c r="J128" s="365"/>
      <c r="K128" s="366"/>
      <c r="L128" s="4"/>
      <c r="M128" s="4"/>
      <c r="N128" s="4"/>
      <c r="O128" s="4"/>
      <c r="P128" s="4"/>
    </row>
    <row r="129">
      <c r="A129" s="235"/>
      <c r="B129" s="235" t="s">
        <v>101</v>
      </c>
      <c r="C129" s="383" t="str">
        <f t="shared" si="7"/>
        <v>Review Recipe Sharing  Test plan</v>
      </c>
      <c r="D129" s="365"/>
      <c r="E129" s="366"/>
      <c r="F129" s="387" t="s">
        <v>1150</v>
      </c>
      <c r="G129" s="365"/>
      <c r="H129" s="366"/>
      <c r="I129" s="383" t="s">
        <v>718</v>
      </c>
      <c r="J129" s="365"/>
      <c r="K129" s="366"/>
      <c r="L129" s="4"/>
      <c r="M129" s="4"/>
      <c r="N129" s="4"/>
      <c r="O129" s="4"/>
      <c r="P129" s="4"/>
    </row>
    <row r="130">
      <c r="A130" s="235"/>
      <c r="B130" s="235" t="s">
        <v>363</v>
      </c>
      <c r="C130" s="383" t="str">
        <f t="shared" si="7"/>
        <v>grade calculator site map</v>
      </c>
      <c r="D130" s="365"/>
      <c r="E130" s="366"/>
      <c r="F130" s="383" t="s">
        <v>1151</v>
      </c>
      <c r="G130" s="365"/>
      <c r="H130" s="366"/>
      <c r="I130" s="383" t="s">
        <v>718</v>
      </c>
      <c r="J130" s="365"/>
      <c r="K130" s="366"/>
      <c r="L130" s="4"/>
      <c r="M130" s="4"/>
      <c r="N130" s="4"/>
      <c r="O130" s="4"/>
      <c r="P130" s="4"/>
    </row>
    <row r="131">
      <c r="A131" s="235"/>
      <c r="B131" s="235" t="s">
        <v>168</v>
      </c>
      <c r="C131" s="383" t="str">
        <f t="shared" si="7"/>
        <v>registration backend and error handling </v>
      </c>
      <c r="D131" s="365"/>
      <c r="E131" s="366"/>
      <c r="F131" s="383" t="str">
        <f>C131</f>
        <v>registration backend and error handling </v>
      </c>
      <c r="G131" s="365"/>
      <c r="H131" s="366"/>
      <c r="I131" s="383" t="s">
        <v>718</v>
      </c>
      <c r="J131" s="365"/>
      <c r="K131" s="366"/>
      <c r="L131" s="4"/>
      <c r="M131" s="4"/>
      <c r="N131" s="4"/>
      <c r="O131" s="4"/>
      <c r="P131" s="4"/>
    </row>
    <row r="132">
      <c r="A132" s="235"/>
      <c r="B132" s="235" t="s">
        <v>166</v>
      </c>
      <c r="C132" s="383" t="str">
        <f t="shared" si="7"/>
        <v>Address test parity (tests should pass when desired result happens) (Archiving)</v>
      </c>
      <c r="D132" s="365"/>
      <c r="E132" s="366"/>
      <c r="F132" s="383" t="s">
        <v>1152</v>
      </c>
      <c r="G132" s="365"/>
      <c r="H132" s="366"/>
      <c r="I132" s="383" t="s">
        <v>718</v>
      </c>
      <c r="J132" s="365"/>
      <c r="K132" s="366"/>
      <c r="L132" s="4"/>
      <c r="M132" s="4"/>
      <c r="N132" s="4"/>
      <c r="O132" s="4"/>
      <c r="P132" s="4"/>
    </row>
    <row r="133">
      <c r="A133" s="235"/>
      <c r="B133" s="235" t="s">
        <v>366</v>
      </c>
      <c r="C133" s="383" t="str">
        <f t="shared" si="7"/>
        <v>n/a</v>
      </c>
      <c r="D133" s="365"/>
      <c r="E133" s="366"/>
      <c r="F133" s="383" t="s">
        <v>1153</v>
      </c>
      <c r="G133" s="365"/>
      <c r="H133" s="366"/>
      <c r="I133" s="383" t="s">
        <v>718</v>
      </c>
      <c r="J133" s="365"/>
      <c r="K133" s="366"/>
      <c r="L133" s="4"/>
      <c r="M133" s="4"/>
      <c r="N133" s="4"/>
      <c r="O133" s="4"/>
      <c r="P133" s="4"/>
    </row>
    <row r="134">
      <c r="A134" s="238"/>
      <c r="B134" s="235"/>
      <c r="C134" s="383"/>
      <c r="D134" s="365"/>
      <c r="E134" s="366"/>
      <c r="F134" s="383"/>
      <c r="G134" s="365"/>
      <c r="H134" s="366"/>
      <c r="I134" s="383"/>
      <c r="J134" s="365"/>
      <c r="K134" s="366"/>
      <c r="L134" s="4"/>
      <c r="M134" s="4"/>
      <c r="N134" s="4"/>
      <c r="O134" s="4"/>
      <c r="P134" s="4"/>
    </row>
    <row r="135">
      <c r="A135" s="233" t="s">
        <v>727</v>
      </c>
      <c r="B135" s="235" t="s">
        <v>68</v>
      </c>
      <c r="C135" s="390" t="s">
        <v>375</v>
      </c>
      <c r="D135" s="365"/>
      <c r="E135" s="366"/>
      <c r="F135" s="390" t="s">
        <v>375</v>
      </c>
      <c r="G135" s="365"/>
      <c r="H135" s="366"/>
      <c r="I135" s="383" t="s">
        <v>718</v>
      </c>
      <c r="J135" s="365"/>
      <c r="K135" s="366"/>
      <c r="L135" s="4"/>
      <c r="M135" s="4"/>
      <c r="N135" s="4"/>
      <c r="O135" s="4"/>
      <c r="P135" s="4"/>
    </row>
    <row r="136">
      <c r="A136" s="235"/>
      <c r="B136" s="235" t="s">
        <v>85</v>
      </c>
      <c r="C136" s="383" t="str">
        <f t="shared" ref="C136:C142" si="8">F127</f>
        <v>Address test parity (tests should pass when desired result happens) (UM), email verification class</v>
      </c>
      <c r="D136" s="365"/>
      <c r="E136" s="366"/>
      <c r="F136" s="391" t="s">
        <v>1154</v>
      </c>
      <c r="G136" s="365"/>
      <c r="H136" s="366"/>
      <c r="I136" s="383" t="s">
        <v>718</v>
      </c>
      <c r="J136" s="365"/>
      <c r="K136" s="366"/>
      <c r="L136" s="4"/>
      <c r="M136" s="4"/>
      <c r="N136" s="4"/>
      <c r="O136" s="4"/>
      <c r="P136" s="4"/>
    </row>
    <row r="137">
      <c r="A137" s="235"/>
      <c r="B137" s="235" t="s">
        <v>97</v>
      </c>
      <c r="C137" s="383" t="str">
        <f t="shared" si="8"/>
        <v>logout behavior diagram</v>
      </c>
      <c r="D137" s="365"/>
      <c r="E137" s="366"/>
      <c r="F137" s="387" t="s">
        <v>1155</v>
      </c>
      <c r="G137" s="365"/>
      <c r="H137" s="366"/>
      <c r="I137" s="383" t="s">
        <v>718</v>
      </c>
      <c r="J137" s="365"/>
      <c r="K137" s="366"/>
      <c r="L137" s="4"/>
      <c r="M137" s="4"/>
      <c r="N137" s="4"/>
      <c r="O137" s="4"/>
      <c r="P137" s="4"/>
    </row>
    <row r="138">
      <c r="A138" s="235"/>
      <c r="B138" s="235" t="s">
        <v>101</v>
      </c>
      <c r="C138" s="383" t="str">
        <f t="shared" si="8"/>
        <v>start working on User Access Control Behavior diagrams</v>
      </c>
      <c r="D138" s="365"/>
      <c r="E138" s="366"/>
      <c r="F138" s="387" t="s">
        <v>1156</v>
      </c>
      <c r="G138" s="365"/>
      <c r="H138" s="366"/>
      <c r="I138" s="383" t="s">
        <v>718</v>
      </c>
      <c r="J138" s="365"/>
      <c r="K138" s="366"/>
      <c r="L138" s="4"/>
      <c r="M138" s="4"/>
      <c r="N138" s="4"/>
      <c r="O138" s="4"/>
      <c r="P138" s="4"/>
    </row>
    <row r="139">
      <c r="A139" s="235"/>
      <c r="B139" s="235" t="s">
        <v>363</v>
      </c>
      <c r="C139" s="383" t="str">
        <f t="shared" si="8"/>
        <v>book selling test plan</v>
      </c>
      <c r="D139" s="365"/>
      <c r="E139" s="366"/>
      <c r="F139" s="383" t="s">
        <v>1157</v>
      </c>
      <c r="G139" s="365"/>
      <c r="H139" s="366"/>
      <c r="I139" s="383" t="s">
        <v>718</v>
      </c>
      <c r="J139" s="365"/>
      <c r="K139" s="366"/>
      <c r="L139" s="4"/>
      <c r="M139" s="4"/>
      <c r="N139" s="4"/>
      <c r="O139" s="4"/>
      <c r="P139" s="4"/>
    </row>
    <row r="140">
      <c r="A140" s="235"/>
      <c r="B140" s="235" t="s">
        <v>168</v>
      </c>
      <c r="C140" s="383" t="str">
        <f t="shared" si="8"/>
        <v>registration backend and error handling </v>
      </c>
      <c r="D140" s="365"/>
      <c r="E140" s="366"/>
      <c r="F140" s="383" t="str">
        <f>C140</f>
        <v>registration backend and error handling </v>
      </c>
      <c r="G140" s="365"/>
      <c r="H140" s="366"/>
      <c r="I140" s="383" t="s">
        <v>718</v>
      </c>
      <c r="J140" s="365"/>
      <c r="K140" s="366"/>
      <c r="L140" s="4"/>
      <c r="M140" s="4"/>
      <c r="N140" s="4"/>
      <c r="O140" s="4"/>
      <c r="P140" s="4"/>
    </row>
    <row r="141">
      <c r="A141" s="235"/>
      <c r="B141" s="235" t="s">
        <v>166</v>
      </c>
      <c r="C141" s="383" t="str">
        <f t="shared" si="8"/>
        <v>html and css tech approval</v>
      </c>
      <c r="D141" s="365"/>
      <c r="E141" s="366"/>
      <c r="F141" s="383" t="s">
        <v>1158</v>
      </c>
      <c r="G141" s="365"/>
      <c r="H141" s="366"/>
      <c r="I141" s="383" t="s">
        <v>718</v>
      </c>
      <c r="J141" s="365"/>
      <c r="K141" s="366"/>
      <c r="L141" s="4"/>
      <c r="M141" s="4"/>
      <c r="N141" s="4"/>
      <c r="O141" s="4"/>
      <c r="P141" s="4"/>
    </row>
    <row r="142">
      <c r="A142" s="235"/>
      <c r="B142" s="235" t="s">
        <v>366</v>
      </c>
      <c r="C142" s="383" t="str">
        <f t="shared" si="8"/>
        <v>event planing site map</v>
      </c>
      <c r="D142" s="365"/>
      <c r="E142" s="366"/>
      <c r="F142" s="383" t="str">
        <f>C142</f>
        <v>event planing site map</v>
      </c>
      <c r="G142" s="365"/>
      <c r="H142" s="366"/>
      <c r="I142" s="383" t="s">
        <v>718</v>
      </c>
      <c r="J142" s="365"/>
      <c r="K142" s="366"/>
      <c r="L142" s="4"/>
      <c r="M142" s="4"/>
      <c r="N142" s="4"/>
      <c r="O142" s="4"/>
      <c r="P142" s="4"/>
    </row>
    <row r="143">
      <c r="A143" s="388"/>
      <c r="B143" s="388"/>
      <c r="C143" s="389"/>
      <c r="D143" s="365"/>
      <c r="E143" s="366"/>
      <c r="F143" s="389"/>
      <c r="G143" s="365"/>
      <c r="H143" s="366"/>
      <c r="I143" s="389"/>
      <c r="J143" s="365"/>
      <c r="K143" s="366"/>
      <c r="L143" s="4"/>
      <c r="M143" s="4"/>
      <c r="N143" s="4"/>
      <c r="O143" s="4"/>
      <c r="P143" s="4"/>
    </row>
    <row r="144">
      <c r="A144" s="233" t="s">
        <v>729</v>
      </c>
      <c r="B144" s="235" t="s">
        <v>68</v>
      </c>
      <c r="C144" s="383" t="str">
        <f t="shared" ref="C144:C151" si="9">F135</f>
        <v>Tech Approval: Jobs API</v>
      </c>
      <c r="D144" s="365"/>
      <c r="E144" s="366"/>
      <c r="F144" s="390" t="s">
        <v>375</v>
      </c>
      <c r="G144" s="365"/>
      <c r="H144" s="366"/>
      <c r="I144" s="383" t="s">
        <v>718</v>
      </c>
      <c r="J144" s="365"/>
      <c r="K144" s="366"/>
      <c r="L144" s="4"/>
      <c r="M144" s="4"/>
      <c r="N144" s="4"/>
      <c r="O144" s="4"/>
      <c r="P144" s="4"/>
    </row>
    <row r="145">
      <c r="A145" s="235"/>
      <c r="B145" s="235" t="s">
        <v>85</v>
      </c>
      <c r="C145" s="383" t="str">
        <f t="shared" si="9"/>
        <v>Login Behavior Diagram, login class, login backend</v>
      </c>
      <c r="D145" s="365"/>
      <c r="E145" s="366"/>
      <c r="F145" s="391" t="s">
        <v>1159</v>
      </c>
      <c r="G145" s="365"/>
      <c r="H145" s="366"/>
      <c r="I145" s="383" t="s">
        <v>718</v>
      </c>
      <c r="J145" s="365"/>
      <c r="K145" s="366"/>
      <c r="L145" s="4"/>
      <c r="M145" s="4"/>
      <c r="N145" s="4"/>
      <c r="O145" s="4"/>
      <c r="P145" s="4"/>
    </row>
    <row r="146">
      <c r="A146" s="235"/>
      <c r="B146" s="235" t="s">
        <v>97</v>
      </c>
      <c r="C146" s="383" t="str">
        <f t="shared" si="9"/>
        <v>address test parity for logging</v>
      </c>
      <c r="D146" s="365"/>
      <c r="E146" s="366"/>
      <c r="F146" s="387" t="s">
        <v>1160</v>
      </c>
      <c r="G146" s="365"/>
      <c r="H146" s="366"/>
      <c r="I146" s="383" t="s">
        <v>718</v>
      </c>
      <c r="J146" s="365"/>
      <c r="K146" s="366"/>
      <c r="L146" s="4"/>
      <c r="M146" s="4"/>
      <c r="N146" s="4"/>
      <c r="O146" s="4"/>
      <c r="P146" s="4"/>
    </row>
    <row r="147">
      <c r="A147" s="235"/>
      <c r="B147" s="235" t="s">
        <v>101</v>
      </c>
      <c r="C147" s="383" t="str">
        <f t="shared" si="9"/>
        <v>still working on UAC Behavior diagrams</v>
      </c>
      <c r="D147" s="365"/>
      <c r="E147" s="366"/>
      <c r="F147" s="387" t="s">
        <v>1156</v>
      </c>
      <c r="G147" s="365"/>
      <c r="H147" s="366"/>
      <c r="I147" s="383" t="s">
        <v>718</v>
      </c>
      <c r="J147" s="365"/>
      <c r="K147" s="366"/>
      <c r="L147" s="4"/>
      <c r="M147" s="4"/>
      <c r="N147" s="4"/>
      <c r="O147" s="4"/>
      <c r="P147" s="4"/>
    </row>
    <row r="148">
      <c r="A148" s="235"/>
      <c r="B148" s="235" t="s">
        <v>363</v>
      </c>
      <c r="C148" s="383" t="str">
        <f t="shared" si="9"/>
        <v>grade calculator test plan </v>
      </c>
      <c r="D148" s="365"/>
      <c r="E148" s="366"/>
      <c r="F148" s="383" t="s">
        <v>1151</v>
      </c>
      <c r="G148" s="365"/>
      <c r="H148" s="366"/>
      <c r="I148" s="383" t="s">
        <v>718</v>
      </c>
      <c r="J148" s="365"/>
      <c r="K148" s="366"/>
      <c r="L148" s="4"/>
      <c r="M148" s="4"/>
      <c r="N148" s="4"/>
      <c r="O148" s="4"/>
      <c r="P148" s="4"/>
    </row>
    <row r="149">
      <c r="A149" s="235"/>
      <c r="B149" s="235" t="s">
        <v>168</v>
      </c>
      <c r="C149" s="383" t="str">
        <f t="shared" si="9"/>
        <v>registration backend and error handling </v>
      </c>
      <c r="D149" s="365"/>
      <c r="E149" s="366"/>
      <c r="F149" s="383" t="s">
        <v>1161</v>
      </c>
      <c r="G149" s="365"/>
      <c r="H149" s="366"/>
      <c r="I149" s="383" t="s">
        <v>718</v>
      </c>
      <c r="J149" s="365"/>
      <c r="K149" s="366"/>
      <c r="L149" s="4"/>
      <c r="M149" s="4"/>
      <c r="N149" s="4"/>
      <c r="O149" s="4"/>
      <c r="P149" s="4"/>
    </row>
    <row r="150">
      <c r="A150" s="235"/>
      <c r="B150" s="235" t="s">
        <v>166</v>
      </c>
      <c r="C150" s="383" t="str">
        <f t="shared" si="9"/>
        <v>html tech approval</v>
      </c>
      <c r="D150" s="365"/>
      <c r="E150" s="366"/>
      <c r="F150" s="383" t="s">
        <v>1162</v>
      </c>
      <c r="G150" s="365"/>
      <c r="H150" s="366"/>
      <c r="I150" s="383" t="s">
        <v>718</v>
      </c>
      <c r="J150" s="365"/>
      <c r="K150" s="366"/>
      <c r="L150" s="4"/>
      <c r="M150" s="4"/>
      <c r="N150" s="4"/>
      <c r="O150" s="4"/>
      <c r="P150" s="4"/>
    </row>
    <row r="151">
      <c r="A151" s="235"/>
      <c r="B151" s="235" t="s">
        <v>366</v>
      </c>
      <c r="C151" s="383" t="str">
        <f t="shared" si="9"/>
        <v>event planing site map</v>
      </c>
      <c r="D151" s="365"/>
      <c r="E151" s="366"/>
      <c r="F151" s="383" t="s">
        <v>1163</v>
      </c>
      <c r="G151" s="365"/>
      <c r="H151" s="366"/>
      <c r="I151" s="383" t="s">
        <v>718</v>
      </c>
      <c r="J151" s="365"/>
      <c r="K151" s="366"/>
      <c r="L151" s="4"/>
      <c r="M151" s="4"/>
      <c r="N151" s="4"/>
      <c r="O151" s="4"/>
      <c r="P151" s="4"/>
    </row>
    <row r="152">
      <c r="A152" s="388"/>
      <c r="B152" s="388"/>
      <c r="C152" s="389"/>
      <c r="D152" s="365"/>
      <c r="E152" s="366"/>
      <c r="F152" s="389"/>
      <c r="G152" s="365"/>
      <c r="H152" s="366"/>
      <c r="I152" s="389"/>
      <c r="J152" s="365"/>
      <c r="K152" s="366"/>
      <c r="L152" s="4"/>
      <c r="M152" s="4"/>
      <c r="N152" s="4"/>
      <c r="O152" s="4"/>
      <c r="P152" s="4"/>
    </row>
    <row r="153">
      <c r="A153" s="233" t="s">
        <v>732</v>
      </c>
      <c r="B153" s="235" t="s">
        <v>68</v>
      </c>
      <c r="C153" s="383" t="str">
        <f t="shared" ref="C153:C160" si="10">F144</f>
        <v>Tech Approval: Jobs API</v>
      </c>
      <c r="D153" s="365"/>
      <c r="E153" s="366"/>
      <c r="F153" s="390" t="s">
        <v>375</v>
      </c>
      <c r="G153" s="365"/>
      <c r="H153" s="366"/>
      <c r="I153" s="383" t="s">
        <v>718</v>
      </c>
      <c r="J153" s="365"/>
      <c r="K153" s="366"/>
      <c r="L153" s="4"/>
      <c r="M153" s="4"/>
      <c r="N153" s="4"/>
      <c r="O153" s="4"/>
      <c r="P153" s="4"/>
    </row>
    <row r="154">
      <c r="A154" s="235"/>
      <c r="B154" s="235" t="s">
        <v>85</v>
      </c>
      <c r="C154" s="383" t="str">
        <f t="shared" si="10"/>
        <v>Login Behavior Diagram, login class</v>
      </c>
      <c r="D154" s="365"/>
      <c r="E154" s="366"/>
      <c r="F154" s="383" t="s">
        <v>474</v>
      </c>
      <c r="G154" s="365"/>
      <c r="H154" s="366"/>
      <c r="I154" s="383" t="s">
        <v>718</v>
      </c>
      <c r="J154" s="365"/>
      <c r="K154" s="366"/>
      <c r="L154" s="4"/>
      <c r="M154" s="4"/>
      <c r="N154" s="4"/>
      <c r="O154" s="4"/>
      <c r="P154" s="4"/>
    </row>
    <row r="155">
      <c r="A155" s="235"/>
      <c r="B155" s="235" t="s">
        <v>97</v>
      </c>
      <c r="C155" s="383" t="str">
        <f t="shared" si="10"/>
        <v>logout behavior diagram &amp; classes</v>
      </c>
      <c r="D155" s="365"/>
      <c r="E155" s="366"/>
      <c r="F155" s="387" t="s">
        <v>1164</v>
      </c>
      <c r="G155" s="365"/>
      <c r="H155" s="366"/>
      <c r="I155" s="383" t="s">
        <v>718</v>
      </c>
      <c r="J155" s="365"/>
      <c r="K155" s="366"/>
      <c r="L155" s="4"/>
      <c r="M155" s="4"/>
      <c r="N155" s="4"/>
      <c r="O155" s="4"/>
      <c r="P155" s="4"/>
    </row>
    <row r="156">
      <c r="A156" s="235"/>
      <c r="B156" s="235" t="s">
        <v>101</v>
      </c>
      <c r="C156" s="383" t="str">
        <f t="shared" si="10"/>
        <v>still working on UAC Behavior diagrams</v>
      </c>
      <c r="D156" s="365"/>
      <c r="E156" s="366"/>
      <c r="F156" s="387" t="s">
        <v>1156</v>
      </c>
      <c r="G156" s="365"/>
      <c r="H156" s="366"/>
      <c r="I156" s="383" t="s">
        <v>718</v>
      </c>
      <c r="J156" s="365"/>
      <c r="K156" s="366"/>
      <c r="L156" s="4"/>
      <c r="M156" s="4"/>
      <c r="N156" s="4"/>
      <c r="O156" s="4"/>
      <c r="P156" s="4"/>
    </row>
    <row r="157">
      <c r="A157" s="235"/>
      <c r="B157" s="235" t="s">
        <v>363</v>
      </c>
      <c r="C157" s="383" t="str">
        <f t="shared" si="10"/>
        <v>book selling test plan</v>
      </c>
      <c r="D157" s="365"/>
      <c r="E157" s="366"/>
      <c r="F157" s="383" t="s">
        <v>1165</v>
      </c>
      <c r="G157" s="365"/>
      <c r="H157" s="366"/>
      <c r="I157" s="383" t="s">
        <v>718</v>
      </c>
      <c r="J157" s="365"/>
      <c r="K157" s="366"/>
      <c r="L157" s="4"/>
      <c r="M157" s="4"/>
      <c r="N157" s="4"/>
      <c r="O157" s="4"/>
      <c r="P157" s="4"/>
    </row>
    <row r="158">
      <c r="A158" s="235"/>
      <c r="B158" s="235" t="s">
        <v>168</v>
      </c>
      <c r="C158" s="383" t="str">
        <f t="shared" si="10"/>
        <v>registration backend and error handling, review logout errors</v>
      </c>
      <c r="D158" s="365"/>
      <c r="E158" s="366"/>
      <c r="F158" s="383" t="str">
        <f>C158</f>
        <v>registration backend and error handling, review logout errors</v>
      </c>
      <c r="G158" s="365"/>
      <c r="H158" s="366"/>
      <c r="I158" s="383" t="s">
        <v>718</v>
      </c>
      <c r="J158" s="365"/>
      <c r="K158" s="366"/>
      <c r="L158" s="4"/>
      <c r="M158" s="4"/>
      <c r="N158" s="4"/>
      <c r="O158" s="4"/>
      <c r="P158" s="4"/>
    </row>
    <row r="159">
      <c r="A159" s="235"/>
      <c r="B159" s="235" t="s">
        <v>166</v>
      </c>
      <c r="C159" s="383" t="str">
        <f t="shared" si="10"/>
        <v>logout class diagram </v>
      </c>
      <c r="D159" s="365"/>
      <c r="E159" s="366"/>
      <c r="F159" s="383" t="s">
        <v>474</v>
      </c>
      <c r="G159" s="365"/>
      <c r="H159" s="366"/>
      <c r="I159" s="383" t="s">
        <v>718</v>
      </c>
      <c r="J159" s="365"/>
      <c r="K159" s="366"/>
      <c r="L159" s="4"/>
      <c r="M159" s="4"/>
      <c r="N159" s="4"/>
      <c r="O159" s="4"/>
      <c r="P159" s="4"/>
    </row>
    <row r="160">
      <c r="A160" s="235"/>
      <c r="B160" s="235" t="s">
        <v>366</v>
      </c>
      <c r="C160" s="383" t="str">
        <f t="shared" si="10"/>
        <v>review test plan </v>
      </c>
      <c r="D160" s="365"/>
      <c r="E160" s="366"/>
      <c r="F160" s="383" t="s">
        <v>1166</v>
      </c>
      <c r="G160" s="365"/>
      <c r="H160" s="366"/>
      <c r="I160" s="383" t="s">
        <v>718</v>
      </c>
      <c r="J160" s="365"/>
      <c r="K160" s="366"/>
      <c r="L160" s="4"/>
      <c r="M160" s="4"/>
      <c r="N160" s="4"/>
      <c r="O160" s="4"/>
      <c r="P160" s="4"/>
    </row>
    <row r="161">
      <c r="A161" s="388"/>
      <c r="B161" s="388"/>
      <c r="C161" s="389"/>
      <c r="D161" s="365"/>
      <c r="E161" s="366"/>
      <c r="F161" s="389"/>
      <c r="G161" s="365"/>
      <c r="H161" s="366"/>
      <c r="I161" s="389"/>
      <c r="J161" s="365"/>
      <c r="K161" s="366"/>
      <c r="L161" s="4"/>
      <c r="M161" s="4"/>
      <c r="N161" s="4"/>
      <c r="O161" s="4"/>
      <c r="P161" s="4"/>
    </row>
    <row r="162">
      <c r="A162" s="233" t="s">
        <v>734</v>
      </c>
      <c r="B162" s="235" t="s">
        <v>68</v>
      </c>
      <c r="C162" s="383" t="str">
        <f t="shared" ref="C162:C169" si="11">F153</f>
        <v>Tech Approval: Jobs API</v>
      </c>
      <c r="D162" s="365"/>
      <c r="E162" s="366"/>
      <c r="F162" s="383" t="str">
        <f>C162</f>
        <v>Tech Approval: Jobs API</v>
      </c>
      <c r="G162" s="365"/>
      <c r="H162" s="366"/>
      <c r="I162" s="383" t="s">
        <v>718</v>
      </c>
      <c r="J162" s="365"/>
      <c r="K162" s="366"/>
      <c r="L162" s="4"/>
      <c r="M162" s="4"/>
      <c r="N162" s="4"/>
      <c r="O162" s="4"/>
      <c r="P162" s="4"/>
    </row>
    <row r="163">
      <c r="A163" s="235"/>
      <c r="B163" s="235" t="s">
        <v>85</v>
      </c>
      <c r="C163" s="383" t="str">
        <f t="shared" si="11"/>
        <v>n/a</v>
      </c>
      <c r="D163" s="365"/>
      <c r="E163" s="366"/>
      <c r="F163" s="383" t="s">
        <v>1167</v>
      </c>
      <c r="G163" s="365"/>
      <c r="H163" s="366"/>
      <c r="I163" s="383" t="s">
        <v>718</v>
      </c>
      <c r="J163" s="365"/>
      <c r="K163" s="366"/>
      <c r="L163" s="4"/>
      <c r="M163" s="4"/>
      <c r="N163" s="4"/>
      <c r="O163" s="4"/>
      <c r="P163" s="4"/>
    </row>
    <row r="164">
      <c r="A164" s="235"/>
      <c r="B164" s="235" t="s">
        <v>97</v>
      </c>
      <c r="C164" s="383" t="str">
        <f t="shared" si="11"/>
        <v>logging test parity</v>
      </c>
      <c r="D164" s="365"/>
      <c r="E164" s="366"/>
      <c r="F164" s="387" t="s">
        <v>1149</v>
      </c>
      <c r="G164" s="365"/>
      <c r="H164" s="366"/>
      <c r="I164" s="383" t="s">
        <v>718</v>
      </c>
      <c r="J164" s="365"/>
      <c r="K164" s="366"/>
      <c r="L164" s="4"/>
      <c r="M164" s="4"/>
      <c r="N164" s="4"/>
      <c r="O164" s="4"/>
      <c r="P164" s="4"/>
    </row>
    <row r="165">
      <c r="A165" s="235"/>
      <c r="B165" s="235" t="s">
        <v>101</v>
      </c>
      <c r="C165" s="383" t="str">
        <f t="shared" si="11"/>
        <v>still working on UAC Behavior diagrams</v>
      </c>
      <c r="D165" s="365"/>
      <c r="E165" s="366"/>
      <c r="F165" s="387" t="s">
        <v>1168</v>
      </c>
      <c r="G165" s="365"/>
      <c r="H165" s="366"/>
      <c r="I165" s="383" t="s">
        <v>718</v>
      </c>
      <c r="J165" s="365"/>
      <c r="K165" s="366"/>
      <c r="L165" s="4"/>
      <c r="M165" s="4"/>
      <c r="N165" s="4"/>
      <c r="O165" s="4"/>
      <c r="P165" s="4"/>
    </row>
    <row r="166">
      <c r="A166" s="235"/>
      <c r="B166" s="235" t="s">
        <v>363</v>
      </c>
      <c r="C166" s="383" t="str">
        <f t="shared" si="11"/>
        <v>user management frontend</v>
      </c>
      <c r="D166" s="365"/>
      <c r="E166" s="366"/>
      <c r="F166" s="383" t="s">
        <v>1169</v>
      </c>
      <c r="G166" s="365"/>
      <c r="H166" s="366"/>
      <c r="I166" s="383" t="s">
        <v>718</v>
      </c>
      <c r="J166" s="365"/>
      <c r="K166" s="366"/>
      <c r="L166" s="4"/>
      <c r="M166" s="4"/>
      <c r="N166" s="4"/>
      <c r="O166" s="4"/>
      <c r="P166" s="4"/>
    </row>
    <row r="167">
      <c r="A167" s="235"/>
      <c r="B167" s="235" t="s">
        <v>168</v>
      </c>
      <c r="C167" s="383" t="str">
        <f t="shared" si="11"/>
        <v>registration backend and error handling, review logout errors</v>
      </c>
      <c r="D167" s="365"/>
      <c r="E167" s="366"/>
      <c r="F167" s="383" t="s">
        <v>1170</v>
      </c>
      <c r="G167" s="365"/>
      <c r="H167" s="366"/>
      <c r="I167" s="383" t="s">
        <v>718</v>
      </c>
      <c r="J167" s="365"/>
      <c r="K167" s="366"/>
      <c r="L167" s="4"/>
      <c r="M167" s="4"/>
      <c r="N167" s="4"/>
      <c r="O167" s="4"/>
      <c r="P167" s="4"/>
    </row>
    <row r="168">
      <c r="A168" s="235"/>
      <c r="B168" s="235" t="s">
        <v>166</v>
      </c>
      <c r="C168" s="383" t="str">
        <f t="shared" si="11"/>
        <v>n/a</v>
      </c>
      <c r="D168" s="365"/>
      <c r="E168" s="366"/>
      <c r="F168" s="383" t="s">
        <v>1162</v>
      </c>
      <c r="G168" s="365"/>
      <c r="H168" s="366"/>
      <c r="I168" s="383" t="s">
        <v>718</v>
      </c>
      <c r="J168" s="365"/>
      <c r="K168" s="366"/>
      <c r="L168" s="4"/>
      <c r="M168" s="4"/>
      <c r="N168" s="4"/>
      <c r="O168" s="4"/>
      <c r="P168" s="4"/>
    </row>
    <row r="169">
      <c r="A169" s="235"/>
      <c r="B169" s="235" t="s">
        <v>366</v>
      </c>
      <c r="C169" s="383" t="str">
        <f t="shared" si="11"/>
        <v>behavioral diagram</v>
      </c>
      <c r="D169" s="365"/>
      <c r="E169" s="366"/>
      <c r="F169" s="383" t="str">
        <f>C169</f>
        <v>behavioral diagram</v>
      </c>
      <c r="G169" s="365"/>
      <c r="H169" s="366"/>
      <c r="I169" s="383" t="s">
        <v>718</v>
      </c>
      <c r="J169" s="365"/>
      <c r="K169" s="366"/>
      <c r="L169" s="4"/>
      <c r="M169" s="4"/>
      <c r="N169" s="4"/>
      <c r="O169" s="4"/>
      <c r="P169" s="4"/>
    </row>
    <row r="170">
      <c r="A170" s="388"/>
      <c r="B170" s="388"/>
      <c r="C170" s="389"/>
      <c r="D170" s="365"/>
      <c r="E170" s="366"/>
      <c r="F170" s="389"/>
      <c r="G170" s="365"/>
      <c r="H170" s="366"/>
      <c r="I170" s="389"/>
      <c r="J170" s="365"/>
      <c r="K170" s="366"/>
      <c r="L170" s="4"/>
      <c r="M170" s="4"/>
      <c r="N170" s="4"/>
      <c r="O170" s="4"/>
      <c r="P170" s="4"/>
    </row>
    <row r="171">
      <c r="A171" s="233" t="s">
        <v>735</v>
      </c>
      <c r="B171" s="235" t="s">
        <v>68</v>
      </c>
      <c r="C171" s="383" t="str">
        <f t="shared" ref="C171:C178" si="12">F162</f>
        <v>Tech Approval: Jobs API</v>
      </c>
      <c r="D171" s="365"/>
      <c r="E171" s="366"/>
      <c r="F171" s="383" t="str">
        <f>C171</f>
        <v>Tech Approval: Jobs API</v>
      </c>
      <c r="G171" s="365"/>
      <c r="H171" s="366"/>
      <c r="I171" s="383" t="s">
        <v>718</v>
      </c>
      <c r="J171" s="365"/>
      <c r="K171" s="366"/>
      <c r="L171" s="4"/>
      <c r="M171" s="4"/>
      <c r="N171" s="4"/>
      <c r="O171" s="4"/>
      <c r="P171" s="4"/>
    </row>
    <row r="172">
      <c r="A172" s="235"/>
      <c r="B172" s="235" t="s">
        <v>85</v>
      </c>
      <c r="C172" s="383" t="str">
        <f t="shared" si="12"/>
        <v>login backend, email verification </v>
      </c>
      <c r="D172" s="365"/>
      <c r="E172" s="366"/>
      <c r="F172" s="383" t="s">
        <v>1171</v>
      </c>
      <c r="G172" s="365"/>
      <c r="H172" s="366"/>
      <c r="I172" s="383" t="s">
        <v>718</v>
      </c>
      <c r="J172" s="365"/>
      <c r="K172" s="366"/>
      <c r="L172" s="4"/>
      <c r="M172" s="4"/>
      <c r="N172" s="4"/>
      <c r="O172" s="4"/>
      <c r="P172" s="4"/>
    </row>
    <row r="173">
      <c r="A173" s="235"/>
      <c r="B173" s="235" t="s">
        <v>97</v>
      </c>
      <c r="C173" s="383" t="str">
        <f t="shared" si="12"/>
        <v>logout behavior diagram</v>
      </c>
      <c r="D173" s="365"/>
      <c r="E173" s="366"/>
      <c r="F173" s="387" t="s">
        <v>1172</v>
      </c>
      <c r="G173" s="365"/>
      <c r="H173" s="366"/>
      <c r="I173" s="383" t="s">
        <v>718</v>
      </c>
      <c r="J173" s="365"/>
      <c r="K173" s="366"/>
      <c r="L173" s="4"/>
      <c r="M173" s="4"/>
      <c r="N173" s="4"/>
      <c r="O173" s="4"/>
      <c r="P173" s="4"/>
    </row>
    <row r="174">
      <c r="A174" s="235"/>
      <c r="B174" s="235" t="s">
        <v>101</v>
      </c>
      <c r="C174" s="383" t="str">
        <f t="shared" si="12"/>
        <v>UAC Class/database diagram</v>
      </c>
      <c r="D174" s="365"/>
      <c r="E174" s="366"/>
      <c r="F174" s="387" t="s">
        <v>361</v>
      </c>
      <c r="G174" s="365"/>
      <c r="H174" s="366"/>
      <c r="I174" s="383" t="s">
        <v>718</v>
      </c>
      <c r="J174" s="365"/>
      <c r="K174" s="366"/>
      <c r="L174" s="4"/>
      <c r="M174" s="4"/>
      <c r="N174" s="4"/>
      <c r="O174" s="4"/>
      <c r="P174" s="4"/>
    </row>
    <row r="175">
      <c r="A175" s="235"/>
      <c r="B175" s="235" t="s">
        <v>363</v>
      </c>
      <c r="C175" s="383" t="str">
        <f t="shared" si="12"/>
        <v>user management frontend and check registration for errors</v>
      </c>
      <c r="D175" s="365"/>
      <c r="E175" s="366"/>
      <c r="F175" s="383" t="str">
        <f>C175</f>
        <v>user management frontend and check registration for errors</v>
      </c>
      <c r="G175" s="365"/>
      <c r="H175" s="366"/>
      <c r="I175" s="383" t="s">
        <v>718</v>
      </c>
      <c r="J175" s="365"/>
      <c r="K175" s="366"/>
      <c r="L175" s="4"/>
      <c r="M175" s="4"/>
      <c r="N175" s="4"/>
      <c r="O175" s="4"/>
      <c r="P175" s="4"/>
    </row>
    <row r="176">
      <c r="A176" s="235"/>
      <c r="B176" s="235" t="s">
        <v>168</v>
      </c>
      <c r="C176" s="383" t="str">
        <f t="shared" si="12"/>
        <v>registration backend</v>
      </c>
      <c r="D176" s="365"/>
      <c r="E176" s="366"/>
      <c r="F176" s="383" t="s">
        <v>1173</v>
      </c>
      <c r="G176" s="365"/>
      <c r="H176" s="366"/>
      <c r="I176" s="383" t="s">
        <v>718</v>
      </c>
      <c r="J176" s="365"/>
      <c r="K176" s="366"/>
      <c r="L176" s="4"/>
      <c r="M176" s="4"/>
      <c r="N176" s="4"/>
      <c r="O176" s="4"/>
      <c r="P176" s="4"/>
    </row>
    <row r="177">
      <c r="A177" s="235"/>
      <c r="B177" s="235" t="s">
        <v>166</v>
      </c>
      <c r="C177" s="383" t="str">
        <f t="shared" si="12"/>
        <v>logout class diagram </v>
      </c>
      <c r="D177" s="365"/>
      <c r="E177" s="366"/>
      <c r="F177" s="383" t="s">
        <v>474</v>
      </c>
      <c r="G177" s="365"/>
      <c r="H177" s="366"/>
      <c r="I177" s="383" t="s">
        <v>718</v>
      </c>
      <c r="J177" s="365"/>
      <c r="K177" s="366"/>
      <c r="L177" s="4"/>
      <c r="M177" s="4"/>
      <c r="N177" s="4"/>
      <c r="O177" s="4"/>
      <c r="P177" s="4"/>
    </row>
    <row r="178">
      <c r="A178" s="235"/>
      <c r="B178" s="235" t="s">
        <v>366</v>
      </c>
      <c r="C178" s="383" t="str">
        <f t="shared" si="12"/>
        <v>behavioral diagram</v>
      </c>
      <c r="D178" s="365"/>
      <c r="E178" s="366"/>
      <c r="F178" s="383" t="s">
        <v>1166</v>
      </c>
      <c r="G178" s="365"/>
      <c r="H178" s="366"/>
      <c r="I178" s="383" t="s">
        <v>718</v>
      </c>
      <c r="J178" s="365"/>
      <c r="K178" s="366"/>
      <c r="L178" s="4"/>
      <c r="M178" s="4"/>
      <c r="N178" s="4"/>
      <c r="O178" s="4"/>
      <c r="P178" s="4"/>
    </row>
    <row r="179">
      <c r="A179" s="388"/>
      <c r="B179" s="388"/>
      <c r="C179" s="389"/>
      <c r="D179" s="365"/>
      <c r="E179" s="366"/>
      <c r="F179" s="389"/>
      <c r="G179" s="365"/>
      <c r="H179" s="366"/>
      <c r="I179" s="389"/>
      <c r="J179" s="365"/>
      <c r="K179" s="366"/>
      <c r="L179" s="4"/>
      <c r="M179" s="4"/>
      <c r="N179" s="4"/>
      <c r="O179" s="4"/>
      <c r="P179" s="4"/>
    </row>
    <row r="180">
      <c r="A180" s="233" t="s">
        <v>746</v>
      </c>
      <c r="B180" s="235" t="s">
        <v>68</v>
      </c>
      <c r="C180" s="383" t="str">
        <f t="shared" ref="C180:C181" si="13">F171</f>
        <v>Tech Approval: Jobs API</v>
      </c>
      <c r="D180" s="365"/>
      <c r="E180" s="366"/>
      <c r="F180" s="383" t="s">
        <v>1174</v>
      </c>
      <c r="G180" s="365"/>
      <c r="H180" s="366"/>
      <c r="I180" s="383" t="s">
        <v>718</v>
      </c>
      <c r="J180" s="365"/>
      <c r="K180" s="366"/>
      <c r="L180" s="4"/>
      <c r="M180" s="4"/>
      <c r="N180" s="4"/>
      <c r="O180" s="4"/>
      <c r="P180" s="4"/>
    </row>
    <row r="181">
      <c r="A181" s="235"/>
      <c r="B181" s="235" t="s">
        <v>85</v>
      </c>
      <c r="C181" s="383" t="str">
        <f t="shared" si="13"/>
        <v>login backend and class</v>
      </c>
      <c r="D181" s="365"/>
      <c r="E181" s="366"/>
      <c r="F181" s="383" t="s">
        <v>1175</v>
      </c>
      <c r="G181" s="365"/>
      <c r="H181" s="366"/>
      <c r="I181" s="383" t="s">
        <v>718</v>
      </c>
      <c r="J181" s="365"/>
      <c r="K181" s="366"/>
      <c r="L181" s="4"/>
      <c r="M181" s="4"/>
      <c r="N181" s="4"/>
      <c r="O181" s="4"/>
      <c r="P181" s="4"/>
    </row>
    <row r="182">
      <c r="A182" s="235"/>
      <c r="B182" s="235" t="s">
        <v>97</v>
      </c>
      <c r="C182" s="383" t="s">
        <v>1176</v>
      </c>
      <c r="D182" s="365"/>
      <c r="E182" s="366"/>
      <c r="F182" s="387" t="s">
        <v>1149</v>
      </c>
      <c r="G182" s="365"/>
      <c r="H182" s="366"/>
      <c r="I182" s="383" t="s">
        <v>718</v>
      </c>
      <c r="J182" s="365"/>
      <c r="K182" s="366"/>
      <c r="L182" s="4"/>
      <c r="M182" s="4"/>
      <c r="N182" s="4"/>
      <c r="O182" s="4"/>
      <c r="P182" s="4"/>
    </row>
    <row r="183">
      <c r="A183" s="235"/>
      <c r="B183" s="235" t="s">
        <v>101</v>
      </c>
      <c r="C183" s="383" t="str">
        <f t="shared" ref="C183:C187" si="14">F174</f>
        <v>N/A</v>
      </c>
      <c r="D183" s="365"/>
      <c r="E183" s="366"/>
      <c r="F183" s="387" t="s">
        <v>1177</v>
      </c>
      <c r="G183" s="365"/>
      <c r="H183" s="366"/>
      <c r="I183" s="383" t="s">
        <v>718</v>
      </c>
      <c r="J183" s="365"/>
      <c r="K183" s="366"/>
      <c r="L183" s="4"/>
      <c r="M183" s="4"/>
      <c r="N183" s="4"/>
      <c r="O183" s="4"/>
      <c r="P183" s="4"/>
    </row>
    <row r="184">
      <c r="A184" s="235"/>
      <c r="B184" s="235" t="s">
        <v>363</v>
      </c>
      <c r="C184" s="383" t="str">
        <f t="shared" si="14"/>
        <v>user management frontend and check registration for errors</v>
      </c>
      <c r="D184" s="365"/>
      <c r="E184" s="366"/>
      <c r="F184" s="383" t="s">
        <v>1178</v>
      </c>
      <c r="G184" s="365"/>
      <c r="H184" s="366"/>
      <c r="I184" s="383" t="s">
        <v>718</v>
      </c>
      <c r="J184" s="365"/>
      <c r="K184" s="366"/>
      <c r="L184" s="4"/>
      <c r="M184" s="4"/>
      <c r="N184" s="4"/>
      <c r="O184" s="4"/>
      <c r="P184" s="4"/>
    </row>
    <row r="185">
      <c r="A185" s="235"/>
      <c r="B185" s="235" t="s">
        <v>168</v>
      </c>
      <c r="C185" s="383" t="str">
        <f t="shared" si="14"/>
        <v>registation backend and error handling </v>
      </c>
      <c r="D185" s="365"/>
      <c r="E185" s="366"/>
      <c r="F185" s="383" t="str">
        <f>C185</f>
        <v>registation backend and error handling </v>
      </c>
      <c r="G185" s="365"/>
      <c r="H185" s="366"/>
      <c r="I185" s="383" t="s">
        <v>718</v>
      </c>
      <c r="J185" s="365"/>
      <c r="K185" s="366"/>
      <c r="L185" s="4"/>
      <c r="M185" s="4"/>
      <c r="N185" s="4"/>
      <c r="O185" s="4"/>
      <c r="P185" s="4"/>
    </row>
    <row r="186">
      <c r="A186" s="235"/>
      <c r="B186" s="235" t="s">
        <v>166</v>
      </c>
      <c r="C186" s="383" t="str">
        <f t="shared" si="14"/>
        <v>n/a</v>
      </c>
      <c r="D186" s="365"/>
      <c r="E186" s="366"/>
      <c r="F186" s="383" t="s">
        <v>1162</v>
      </c>
      <c r="G186" s="365"/>
      <c r="H186" s="366"/>
      <c r="I186" s="383" t="s">
        <v>718</v>
      </c>
      <c r="J186" s="365"/>
      <c r="K186" s="366"/>
      <c r="L186" s="4"/>
      <c r="M186" s="4"/>
      <c r="N186" s="4"/>
      <c r="O186" s="4"/>
      <c r="P186" s="4"/>
    </row>
    <row r="187">
      <c r="A187" s="235"/>
      <c r="B187" s="235" t="s">
        <v>366</v>
      </c>
      <c r="C187" s="383" t="str">
        <f t="shared" si="14"/>
        <v>behavioral diagram</v>
      </c>
      <c r="D187" s="365"/>
      <c r="E187" s="366"/>
      <c r="F187" s="383" t="s">
        <v>1179</v>
      </c>
      <c r="G187" s="365"/>
      <c r="H187" s="366"/>
      <c r="I187" s="383" t="s">
        <v>718</v>
      </c>
      <c r="J187" s="365"/>
      <c r="K187" s="366"/>
      <c r="L187" s="4"/>
      <c r="M187" s="4"/>
      <c r="N187" s="4"/>
      <c r="O187" s="4"/>
      <c r="P187" s="4"/>
    </row>
    <row r="188">
      <c r="A188" s="388"/>
      <c r="B188" s="388"/>
      <c r="C188" s="389"/>
      <c r="D188" s="365"/>
      <c r="E188" s="366"/>
      <c r="F188" s="389"/>
      <c r="G188" s="365"/>
      <c r="H188" s="366"/>
      <c r="I188" s="389"/>
      <c r="J188" s="365"/>
      <c r="K188" s="366"/>
      <c r="L188" s="4"/>
      <c r="M188" s="4"/>
      <c r="N188" s="4"/>
      <c r="O188" s="4"/>
      <c r="P188" s="4"/>
    </row>
    <row r="189">
      <c r="A189" s="233" t="s">
        <v>747</v>
      </c>
      <c r="B189" s="235" t="s">
        <v>68</v>
      </c>
      <c r="C189" s="383" t="str">
        <f t="shared" ref="C189:C195" si="15">F180</f>
        <v>registration behavioral diagram </v>
      </c>
      <c r="D189" s="365"/>
      <c r="E189" s="366"/>
      <c r="F189" s="383" t="str">
        <f>C189</f>
        <v>registration behavioral diagram </v>
      </c>
      <c r="G189" s="365"/>
      <c r="H189" s="366"/>
      <c r="I189" s="383" t="s">
        <v>718</v>
      </c>
      <c r="J189" s="365"/>
      <c r="K189" s="366"/>
      <c r="L189" s="4"/>
      <c r="M189" s="4"/>
      <c r="N189" s="4"/>
      <c r="O189" s="4"/>
      <c r="P189" s="4"/>
    </row>
    <row r="190">
      <c r="A190" s="235"/>
      <c r="B190" s="235" t="s">
        <v>85</v>
      </c>
      <c r="C190" s="383" t="str">
        <f t="shared" si="15"/>
        <v>login backend and frontend</v>
      </c>
      <c r="D190" s="365"/>
      <c r="E190" s="366"/>
      <c r="F190" s="383" t="s">
        <v>1180</v>
      </c>
      <c r="G190" s="365"/>
      <c r="H190" s="366"/>
      <c r="I190" s="383" t="s">
        <v>718</v>
      </c>
      <c r="J190" s="365"/>
      <c r="K190" s="366"/>
      <c r="L190" s="4"/>
      <c r="M190" s="4"/>
      <c r="N190" s="4"/>
      <c r="O190" s="4"/>
      <c r="P190" s="4"/>
    </row>
    <row r="191">
      <c r="A191" s="235"/>
      <c r="B191" s="235" t="s">
        <v>97</v>
      </c>
      <c r="C191" s="383" t="str">
        <f t="shared" si="15"/>
        <v>logout behavior diagram</v>
      </c>
      <c r="D191" s="365"/>
      <c r="E191" s="366"/>
      <c r="F191" s="387" t="str">
        <f>C191</f>
        <v>logout behavior diagram</v>
      </c>
      <c r="G191" s="365"/>
      <c r="H191" s="366"/>
      <c r="I191" s="383" t="s">
        <v>718</v>
      </c>
      <c r="J191" s="365"/>
      <c r="K191" s="366"/>
      <c r="L191" s="4"/>
      <c r="M191" s="4"/>
      <c r="N191" s="4"/>
      <c r="O191" s="4"/>
      <c r="P191" s="4"/>
    </row>
    <row r="192">
      <c r="A192" s="235"/>
      <c r="B192" s="235" t="s">
        <v>101</v>
      </c>
      <c r="C192" s="383" t="str">
        <f t="shared" si="15"/>
        <v>still working on UAC Class/database diagram</v>
      </c>
      <c r="D192" s="365"/>
      <c r="E192" s="366"/>
      <c r="F192" s="387" t="s">
        <v>1181</v>
      </c>
      <c r="G192" s="365"/>
      <c r="H192" s="366"/>
      <c r="I192" s="383" t="s">
        <v>718</v>
      </c>
      <c r="J192" s="365"/>
      <c r="K192" s="366"/>
      <c r="L192" s="4"/>
      <c r="M192" s="4"/>
      <c r="N192" s="4"/>
      <c r="O192" s="4"/>
      <c r="P192" s="4"/>
    </row>
    <row r="193">
      <c r="A193" s="235"/>
      <c r="B193" s="235" t="s">
        <v>363</v>
      </c>
      <c r="C193" s="383" t="str">
        <f t="shared" si="15"/>
        <v>error handling login and registration </v>
      </c>
      <c r="D193" s="365"/>
      <c r="E193" s="366"/>
      <c r="F193" s="383" t="s">
        <v>1182</v>
      </c>
      <c r="G193" s="365"/>
      <c r="H193" s="366"/>
      <c r="I193" s="383" t="s">
        <v>718</v>
      </c>
      <c r="J193" s="365"/>
      <c r="K193" s="366"/>
      <c r="L193" s="4"/>
      <c r="M193" s="4"/>
      <c r="N193" s="4"/>
      <c r="O193" s="4"/>
      <c r="P193" s="4"/>
    </row>
    <row r="194">
      <c r="A194" s="235"/>
      <c r="B194" s="235" t="s">
        <v>168</v>
      </c>
      <c r="C194" s="383" t="str">
        <f t="shared" si="15"/>
        <v>registation backend and error handling </v>
      </c>
      <c r="D194" s="365"/>
      <c r="E194" s="366"/>
      <c r="F194" s="383" t="str">
        <f>C194</f>
        <v>registation backend and error handling </v>
      </c>
      <c r="G194" s="365"/>
      <c r="H194" s="366"/>
      <c r="I194" s="383" t="s">
        <v>718</v>
      </c>
      <c r="J194" s="365"/>
      <c r="K194" s="366"/>
      <c r="L194" s="4"/>
      <c r="M194" s="4"/>
      <c r="N194" s="4"/>
      <c r="O194" s="4"/>
      <c r="P194" s="4"/>
    </row>
    <row r="195">
      <c r="A195" s="235"/>
      <c r="B195" s="235" t="s">
        <v>166</v>
      </c>
      <c r="C195" s="383" t="str">
        <f t="shared" si="15"/>
        <v>logout class diagram </v>
      </c>
      <c r="D195" s="365"/>
      <c r="E195" s="366"/>
      <c r="F195" s="390" t="s">
        <v>391</v>
      </c>
      <c r="G195" s="365"/>
      <c r="H195" s="366"/>
      <c r="I195" s="383" t="s">
        <v>718</v>
      </c>
      <c r="J195" s="365"/>
      <c r="K195" s="366"/>
      <c r="L195" s="4"/>
      <c r="M195" s="4"/>
      <c r="N195" s="4"/>
      <c r="O195" s="4"/>
      <c r="P195" s="4"/>
    </row>
    <row r="196">
      <c r="A196" s="235"/>
      <c r="B196" s="235" t="s">
        <v>366</v>
      </c>
      <c r="C196" s="383" t="s">
        <v>1179</v>
      </c>
      <c r="D196" s="365"/>
      <c r="E196" s="366"/>
      <c r="F196" s="383" t="s">
        <v>1179</v>
      </c>
      <c r="G196" s="365"/>
      <c r="H196" s="366"/>
      <c r="I196" s="383" t="s">
        <v>718</v>
      </c>
      <c r="J196" s="365"/>
      <c r="K196" s="366"/>
      <c r="L196" s="4"/>
      <c r="M196" s="4"/>
      <c r="N196" s="4"/>
      <c r="O196" s="4"/>
      <c r="P196" s="4"/>
    </row>
    <row r="197">
      <c r="A197" s="388"/>
      <c r="B197" s="388"/>
      <c r="C197" s="389"/>
      <c r="D197" s="365"/>
      <c r="E197" s="366"/>
      <c r="F197" s="389"/>
      <c r="G197" s="365"/>
      <c r="H197" s="366"/>
      <c r="I197" s="389"/>
      <c r="J197" s="365"/>
      <c r="K197" s="366"/>
      <c r="L197" s="4"/>
      <c r="M197" s="4"/>
      <c r="N197" s="4"/>
      <c r="O197" s="4"/>
      <c r="P197" s="4"/>
    </row>
    <row r="198">
      <c r="A198" s="233" t="s">
        <v>748</v>
      </c>
      <c r="B198" s="235" t="s">
        <v>68</v>
      </c>
      <c r="C198" s="383" t="str">
        <f t="shared" ref="C198:C204" si="16">F189</f>
        <v>registration behavioral diagram </v>
      </c>
      <c r="D198" s="365"/>
      <c r="E198" s="366"/>
      <c r="F198" s="383" t="s">
        <v>1111</v>
      </c>
      <c r="G198" s="365"/>
      <c r="H198" s="366"/>
      <c r="I198" s="383" t="s">
        <v>718</v>
      </c>
      <c r="J198" s="365"/>
      <c r="K198" s="366"/>
      <c r="L198" s="4"/>
      <c r="M198" s="4"/>
      <c r="N198" s="4"/>
      <c r="O198" s="4"/>
      <c r="P198" s="4"/>
    </row>
    <row r="199">
      <c r="A199" s="235"/>
      <c r="B199" s="235" t="s">
        <v>85</v>
      </c>
      <c r="C199" s="383" t="str">
        <f t="shared" si="16"/>
        <v>login in backend, class, email verificaiton</v>
      </c>
      <c r="D199" s="365"/>
      <c r="E199" s="366"/>
      <c r="F199" s="383" t="s">
        <v>1183</v>
      </c>
      <c r="G199" s="365"/>
      <c r="H199" s="366"/>
      <c r="I199" s="383" t="s">
        <v>718</v>
      </c>
      <c r="J199" s="365"/>
      <c r="K199" s="366"/>
      <c r="L199" s="4"/>
      <c r="M199" s="4"/>
      <c r="N199" s="4"/>
      <c r="O199" s="4"/>
      <c r="P199" s="4"/>
    </row>
    <row r="200">
      <c r="A200" s="235"/>
      <c r="B200" s="235" t="s">
        <v>97</v>
      </c>
      <c r="C200" s="383" t="str">
        <f t="shared" si="16"/>
        <v>logout behavior diagram</v>
      </c>
      <c r="D200" s="365"/>
      <c r="E200" s="366"/>
      <c r="F200" s="387" t="str">
        <f>C200</f>
        <v>logout behavior diagram</v>
      </c>
      <c r="G200" s="365"/>
      <c r="H200" s="366"/>
      <c r="I200" s="383" t="s">
        <v>718</v>
      </c>
      <c r="J200" s="365"/>
      <c r="K200" s="366"/>
      <c r="L200" s="4"/>
      <c r="M200" s="4"/>
      <c r="N200" s="4"/>
      <c r="O200" s="4"/>
      <c r="P200" s="4"/>
    </row>
    <row r="201">
      <c r="A201" s="235"/>
      <c r="B201" s="235" t="s">
        <v>101</v>
      </c>
      <c r="C201" s="383" t="str">
        <f t="shared" si="16"/>
        <v>start working on UAC Test</v>
      </c>
      <c r="D201" s="365"/>
      <c r="E201" s="366"/>
      <c r="F201" s="387" t="s">
        <v>1184</v>
      </c>
      <c r="G201" s="365"/>
      <c r="H201" s="366"/>
      <c r="I201" s="383" t="s">
        <v>718</v>
      </c>
      <c r="J201" s="365"/>
      <c r="K201" s="366"/>
      <c r="L201" s="4"/>
      <c r="M201" s="4"/>
      <c r="N201" s="4"/>
      <c r="O201" s="4"/>
      <c r="P201" s="4"/>
    </row>
    <row r="202">
      <c r="A202" s="235"/>
      <c r="B202" s="235" t="s">
        <v>363</v>
      </c>
      <c r="C202" s="383" t="str">
        <f t="shared" si="16"/>
        <v>user management frontend and review login for error handling </v>
      </c>
      <c r="D202" s="365"/>
      <c r="E202" s="366"/>
      <c r="F202" s="383" t="s">
        <v>1185</v>
      </c>
      <c r="G202" s="365"/>
      <c r="H202" s="366"/>
      <c r="I202" s="383" t="s">
        <v>718</v>
      </c>
      <c r="J202" s="365"/>
      <c r="K202" s="366"/>
      <c r="L202" s="4"/>
      <c r="M202" s="4"/>
      <c r="N202" s="4"/>
      <c r="O202" s="4"/>
      <c r="P202" s="4"/>
    </row>
    <row r="203">
      <c r="A203" s="235"/>
      <c r="B203" s="235" t="s">
        <v>168</v>
      </c>
      <c r="C203" s="383" t="str">
        <f t="shared" si="16"/>
        <v>registation backend and error handling </v>
      </c>
      <c r="D203" s="365"/>
      <c r="E203" s="366"/>
      <c r="F203" s="383" t="s">
        <v>1186</v>
      </c>
      <c r="G203" s="365"/>
      <c r="H203" s="366"/>
      <c r="I203" s="383" t="s">
        <v>718</v>
      </c>
      <c r="J203" s="365"/>
      <c r="K203" s="366"/>
      <c r="L203" s="4"/>
      <c r="M203" s="4"/>
      <c r="N203" s="4"/>
      <c r="O203" s="4"/>
      <c r="P203" s="4"/>
    </row>
    <row r="204">
      <c r="A204" s="235"/>
      <c r="B204" s="235" t="s">
        <v>166</v>
      </c>
      <c r="C204" s="383" t="str">
        <f t="shared" si="16"/>
        <v>Address test parity (tests should pass when desired result happens) (Archiving)</v>
      </c>
      <c r="D204" s="365"/>
      <c r="E204" s="366"/>
      <c r="F204" s="383" t="s">
        <v>1162</v>
      </c>
      <c r="G204" s="365"/>
      <c r="H204" s="366"/>
      <c r="I204" s="383" t="s">
        <v>718</v>
      </c>
      <c r="J204" s="365"/>
      <c r="K204" s="366"/>
      <c r="L204" s="4"/>
      <c r="M204" s="4"/>
      <c r="N204" s="4"/>
      <c r="O204" s="4"/>
      <c r="P204" s="4"/>
    </row>
    <row r="205">
      <c r="A205" s="235"/>
      <c r="B205" s="235" t="s">
        <v>366</v>
      </c>
      <c r="C205" s="383" t="s">
        <v>1179</v>
      </c>
      <c r="D205" s="365"/>
      <c r="E205" s="366"/>
      <c r="F205" s="383" t="s">
        <v>1179</v>
      </c>
      <c r="G205" s="365"/>
      <c r="H205" s="366"/>
      <c r="I205" s="383" t="s">
        <v>718</v>
      </c>
      <c r="J205" s="365"/>
      <c r="K205" s="366"/>
      <c r="L205" s="4"/>
      <c r="M205" s="4"/>
      <c r="N205" s="4"/>
      <c r="O205" s="4"/>
      <c r="P205" s="4"/>
    </row>
    <row r="206">
      <c r="A206" s="388"/>
      <c r="B206" s="388"/>
      <c r="C206" s="389"/>
      <c r="D206" s="365"/>
      <c r="E206" s="366"/>
      <c r="F206" s="389"/>
      <c r="G206" s="365"/>
      <c r="H206" s="366"/>
      <c r="I206" s="389"/>
      <c r="J206" s="365"/>
      <c r="K206" s="366"/>
      <c r="L206" s="4"/>
      <c r="M206" s="4"/>
      <c r="N206" s="4"/>
      <c r="O206" s="4"/>
      <c r="P206" s="4"/>
    </row>
    <row r="207">
      <c r="A207" s="233" t="s">
        <v>749</v>
      </c>
      <c r="B207" s="235" t="s">
        <v>68</v>
      </c>
      <c r="C207" s="383" t="str">
        <f t="shared" ref="C207:C213" si="17">F198</f>
        <v>registration class diagram </v>
      </c>
      <c r="D207" s="365"/>
      <c r="E207" s="366"/>
      <c r="F207" s="383" t="str">
        <f>C207</f>
        <v>registration class diagram </v>
      </c>
      <c r="G207" s="365"/>
      <c r="H207" s="366"/>
      <c r="I207" s="383" t="s">
        <v>718</v>
      </c>
      <c r="J207" s="365"/>
      <c r="K207" s="366"/>
      <c r="L207" s="4"/>
      <c r="M207" s="4"/>
      <c r="N207" s="4"/>
      <c r="O207" s="4"/>
      <c r="P207" s="4"/>
    </row>
    <row r="208">
      <c r="A208" s="235"/>
      <c r="B208" s="235" t="s">
        <v>85</v>
      </c>
      <c r="C208" s="383" t="str">
        <f t="shared" si="17"/>
        <v>login in backend, frontend, tests, email verificaiton</v>
      </c>
      <c r="D208" s="365"/>
      <c r="E208" s="366"/>
      <c r="F208" s="383" t="s">
        <v>1187</v>
      </c>
      <c r="G208" s="365"/>
      <c r="H208" s="366"/>
      <c r="I208" s="383" t="s">
        <v>718</v>
      </c>
      <c r="J208" s="365"/>
      <c r="K208" s="366"/>
      <c r="L208" s="4"/>
      <c r="M208" s="4"/>
      <c r="N208" s="4"/>
      <c r="O208" s="4"/>
      <c r="P208" s="4"/>
    </row>
    <row r="209">
      <c r="A209" s="235"/>
      <c r="B209" s="235" t="s">
        <v>97</v>
      </c>
      <c r="C209" s="383" t="str">
        <f t="shared" si="17"/>
        <v>logout behavior diagram</v>
      </c>
      <c r="D209" s="365"/>
      <c r="E209" s="366"/>
      <c r="F209" s="387" t="s">
        <v>1114</v>
      </c>
      <c r="G209" s="365"/>
      <c r="H209" s="366"/>
      <c r="I209" s="383" t="s">
        <v>718</v>
      </c>
      <c r="J209" s="365"/>
      <c r="K209" s="366"/>
      <c r="L209" s="4"/>
      <c r="M209" s="4"/>
      <c r="N209" s="4"/>
      <c r="O209" s="4"/>
      <c r="P209" s="4"/>
    </row>
    <row r="210">
      <c r="A210" s="235"/>
      <c r="B210" s="235" t="s">
        <v>101</v>
      </c>
      <c r="C210" s="383" t="str">
        <f t="shared" si="17"/>
        <v>still working on UAC Test</v>
      </c>
      <c r="D210" s="365"/>
      <c r="E210" s="366"/>
      <c r="F210" s="387" t="s">
        <v>1184</v>
      </c>
      <c r="G210" s="365"/>
      <c r="H210" s="366"/>
      <c r="I210" s="383" t="s">
        <v>718</v>
      </c>
      <c r="J210" s="365"/>
      <c r="K210" s="366"/>
      <c r="L210" s="4"/>
      <c r="M210" s="4"/>
      <c r="N210" s="4"/>
      <c r="O210" s="4"/>
      <c r="P210" s="4"/>
    </row>
    <row r="211">
      <c r="A211" s="235"/>
      <c r="B211" s="235" t="s">
        <v>363</v>
      </c>
      <c r="C211" s="383" t="str">
        <f t="shared" si="17"/>
        <v>review login for error handling </v>
      </c>
      <c r="D211" s="365"/>
      <c r="E211" s="366"/>
      <c r="F211" s="383" t="s">
        <v>1185</v>
      </c>
      <c r="G211" s="365"/>
      <c r="H211" s="366"/>
      <c r="I211" s="383" t="s">
        <v>718</v>
      </c>
      <c r="J211" s="365"/>
      <c r="K211" s="366"/>
      <c r="L211" s="4"/>
      <c r="M211" s="4"/>
      <c r="N211" s="4"/>
      <c r="O211" s="4"/>
      <c r="P211" s="4"/>
    </row>
    <row r="212">
      <c r="A212" s="235"/>
      <c r="B212" s="235" t="s">
        <v>168</v>
      </c>
      <c r="C212" s="383" t="str">
        <f t="shared" si="17"/>
        <v>automated moderating test plan, registration backend and error handling, review logout </v>
      </c>
      <c r="D212" s="365"/>
      <c r="E212" s="366"/>
      <c r="F212" s="383" t="s">
        <v>1143</v>
      </c>
      <c r="G212" s="365"/>
      <c r="H212" s="366"/>
      <c r="I212" s="383" t="s">
        <v>718</v>
      </c>
      <c r="J212" s="365"/>
      <c r="K212" s="366"/>
      <c r="L212" s="4"/>
      <c r="M212" s="4"/>
      <c r="N212" s="4"/>
      <c r="O212" s="4"/>
      <c r="P212" s="4"/>
    </row>
    <row r="213">
      <c r="A213" s="235"/>
      <c r="B213" s="235" t="s">
        <v>166</v>
      </c>
      <c r="C213" s="383" t="str">
        <f t="shared" si="17"/>
        <v>logout class diagram </v>
      </c>
      <c r="D213" s="365"/>
      <c r="E213" s="366"/>
      <c r="F213" s="390" t="s">
        <v>391</v>
      </c>
      <c r="G213" s="365"/>
      <c r="H213" s="366"/>
      <c r="I213" s="383" t="s">
        <v>718</v>
      </c>
      <c r="J213" s="365"/>
      <c r="K213" s="366"/>
      <c r="L213" s="4"/>
      <c r="M213" s="4"/>
      <c r="N213" s="4"/>
      <c r="O213" s="4"/>
      <c r="P213" s="4"/>
    </row>
    <row r="214">
      <c r="A214" s="235"/>
      <c r="B214" s="235" t="s">
        <v>366</v>
      </c>
      <c r="C214" s="383" t="s">
        <v>1179</v>
      </c>
      <c r="D214" s="365"/>
      <c r="E214" s="366"/>
      <c r="F214" s="383" t="s">
        <v>474</v>
      </c>
      <c r="G214" s="365"/>
      <c r="H214" s="366"/>
      <c r="I214" s="383" t="s">
        <v>718</v>
      </c>
      <c r="J214" s="365"/>
      <c r="K214" s="366"/>
      <c r="L214" s="4"/>
      <c r="M214" s="4"/>
      <c r="N214" s="4"/>
      <c r="O214" s="4"/>
      <c r="P214" s="4"/>
    </row>
    <row r="215">
      <c r="A215" s="4"/>
      <c r="B215" s="4"/>
      <c r="C215" s="4"/>
      <c r="D215" s="4"/>
      <c r="E215" s="4"/>
      <c r="F215" s="4"/>
      <c r="G215" s="4"/>
      <c r="H215" s="4"/>
      <c r="I215" s="4"/>
      <c r="J215" s="4"/>
      <c r="K215" s="4"/>
      <c r="L215" s="4"/>
      <c r="M215" s="4"/>
      <c r="N215" s="4"/>
      <c r="O215" s="4"/>
      <c r="P215" s="4"/>
    </row>
    <row r="216">
      <c r="A216" s="4"/>
      <c r="B216" s="4"/>
      <c r="C216" s="4"/>
      <c r="D216" s="4"/>
      <c r="E216" s="4"/>
      <c r="F216" s="4"/>
      <c r="G216" s="4"/>
      <c r="H216" s="4"/>
      <c r="I216" s="4"/>
      <c r="J216" s="4"/>
      <c r="K216" s="4"/>
      <c r="L216" s="4"/>
      <c r="M216" s="4"/>
      <c r="N216" s="4"/>
      <c r="O216" s="4"/>
      <c r="P216" s="4"/>
    </row>
    <row r="217">
      <c r="A217" s="4"/>
      <c r="B217" s="4"/>
      <c r="C217" s="4"/>
      <c r="D217" s="4"/>
      <c r="E217" s="4"/>
      <c r="F217" s="4"/>
      <c r="G217" s="4"/>
      <c r="H217" s="4"/>
      <c r="I217" s="4"/>
      <c r="J217" s="4"/>
      <c r="K217" s="4"/>
      <c r="L217" s="4"/>
      <c r="M217" s="4"/>
      <c r="N217" s="4"/>
      <c r="O217" s="4"/>
      <c r="P217" s="4"/>
    </row>
    <row r="218">
      <c r="A218" s="4"/>
      <c r="B218" s="4"/>
      <c r="C218" s="4"/>
      <c r="D218" s="4"/>
      <c r="E218" s="4"/>
      <c r="F218" s="4"/>
      <c r="G218" s="4"/>
      <c r="H218" s="4"/>
      <c r="I218" s="4"/>
      <c r="J218" s="4"/>
      <c r="K218" s="4"/>
      <c r="L218" s="4"/>
      <c r="M218" s="4"/>
      <c r="N218" s="4"/>
      <c r="O218" s="4"/>
      <c r="P218" s="4"/>
    </row>
    <row r="219">
      <c r="A219" s="4"/>
      <c r="B219" s="4"/>
      <c r="C219" s="4"/>
      <c r="D219" s="4"/>
      <c r="E219" s="4"/>
      <c r="F219" s="4"/>
      <c r="G219" s="4"/>
      <c r="H219" s="4"/>
      <c r="I219" s="4"/>
      <c r="J219" s="4"/>
      <c r="K219" s="4"/>
      <c r="L219" s="4"/>
      <c r="M219" s="4"/>
      <c r="N219" s="4"/>
      <c r="O219" s="4"/>
      <c r="P219" s="4"/>
    </row>
    <row r="220">
      <c r="A220" s="4"/>
      <c r="B220" s="4"/>
      <c r="C220" s="4"/>
      <c r="D220" s="4"/>
      <c r="E220" s="4"/>
      <c r="F220" s="4"/>
      <c r="G220" s="4"/>
      <c r="H220" s="4"/>
      <c r="I220" s="4"/>
      <c r="J220" s="4"/>
      <c r="K220" s="4"/>
      <c r="L220" s="4"/>
      <c r="M220" s="4"/>
      <c r="N220" s="4"/>
      <c r="O220" s="4"/>
      <c r="P220" s="4"/>
    </row>
    <row r="221">
      <c r="A221" s="4"/>
      <c r="B221" s="4"/>
      <c r="C221" s="4"/>
      <c r="D221" s="4"/>
      <c r="E221" s="4"/>
      <c r="F221" s="4"/>
      <c r="G221" s="4"/>
      <c r="H221" s="4"/>
      <c r="I221" s="4"/>
      <c r="J221" s="4"/>
      <c r="K221" s="4"/>
      <c r="L221" s="4"/>
      <c r="M221" s="4"/>
      <c r="N221" s="4"/>
      <c r="O221" s="4"/>
      <c r="P221" s="4"/>
    </row>
    <row r="222">
      <c r="A222" s="4"/>
      <c r="B222" s="4"/>
      <c r="C222" s="4"/>
      <c r="D222" s="4"/>
      <c r="E222" s="4"/>
      <c r="F222" s="4"/>
      <c r="G222" s="4"/>
      <c r="H222" s="4"/>
      <c r="I222" s="4"/>
      <c r="J222" s="4"/>
      <c r="K222" s="4"/>
      <c r="L222" s="4"/>
      <c r="M222" s="4"/>
      <c r="N222" s="4"/>
      <c r="O222" s="4"/>
      <c r="P222" s="4"/>
    </row>
    <row r="223">
      <c r="A223" s="4"/>
      <c r="B223" s="4"/>
      <c r="C223" s="4"/>
      <c r="D223" s="4"/>
      <c r="E223" s="4"/>
      <c r="F223" s="4"/>
      <c r="G223" s="4"/>
      <c r="H223" s="4"/>
      <c r="I223" s="4"/>
      <c r="J223" s="4"/>
      <c r="K223" s="4"/>
      <c r="L223" s="4"/>
      <c r="M223" s="4"/>
      <c r="N223" s="4"/>
      <c r="O223" s="4"/>
      <c r="P223" s="4"/>
    </row>
    <row r="224">
      <c r="A224" s="4"/>
      <c r="B224" s="4"/>
      <c r="C224" s="4"/>
      <c r="D224" s="4"/>
      <c r="E224" s="4"/>
      <c r="F224" s="4"/>
      <c r="G224" s="4"/>
      <c r="H224" s="4"/>
      <c r="I224" s="4"/>
      <c r="J224" s="4"/>
      <c r="K224" s="4"/>
      <c r="L224" s="4"/>
      <c r="M224" s="4"/>
      <c r="N224" s="4"/>
      <c r="O224" s="4"/>
      <c r="P224" s="4"/>
    </row>
    <row r="225">
      <c r="A225" s="4"/>
      <c r="B225" s="4"/>
      <c r="C225" s="4"/>
      <c r="D225" s="4"/>
      <c r="E225" s="4"/>
      <c r="F225" s="4"/>
      <c r="G225" s="4"/>
      <c r="H225" s="4"/>
      <c r="I225" s="4"/>
      <c r="J225" s="4"/>
      <c r="K225" s="4"/>
      <c r="L225" s="4"/>
      <c r="M225" s="4"/>
      <c r="N225" s="4"/>
      <c r="O225" s="4"/>
      <c r="P225" s="4"/>
    </row>
    <row r="226">
      <c r="A226" s="4"/>
      <c r="B226" s="4"/>
      <c r="C226" s="4"/>
      <c r="D226" s="4"/>
      <c r="E226" s="4"/>
      <c r="F226" s="4"/>
      <c r="G226" s="4"/>
      <c r="H226" s="4"/>
      <c r="I226" s="4"/>
      <c r="J226" s="4"/>
      <c r="K226" s="4"/>
      <c r="L226" s="4"/>
      <c r="M226" s="4"/>
      <c r="N226" s="4"/>
      <c r="O226" s="4"/>
      <c r="P226" s="4"/>
    </row>
    <row r="227">
      <c r="A227" s="4"/>
      <c r="B227" s="4"/>
      <c r="C227" s="4"/>
      <c r="D227" s="4"/>
      <c r="E227" s="4"/>
      <c r="F227" s="4"/>
      <c r="G227" s="4"/>
      <c r="H227" s="4"/>
      <c r="I227" s="4"/>
      <c r="J227" s="4"/>
      <c r="K227" s="4"/>
      <c r="L227" s="4"/>
      <c r="M227" s="4"/>
      <c r="N227" s="4"/>
      <c r="O227" s="4"/>
      <c r="P227" s="4"/>
    </row>
    <row r="228">
      <c r="A228" s="4"/>
      <c r="B228" s="4"/>
      <c r="C228" s="4"/>
      <c r="D228" s="4"/>
      <c r="E228" s="4"/>
      <c r="F228" s="4"/>
      <c r="G228" s="4"/>
      <c r="H228" s="4"/>
      <c r="I228" s="4"/>
      <c r="J228" s="4"/>
      <c r="K228" s="4"/>
      <c r="L228" s="4"/>
      <c r="M228" s="4"/>
      <c r="N228" s="4"/>
      <c r="O228" s="4"/>
      <c r="P228" s="4"/>
    </row>
    <row r="229">
      <c r="A229" s="4"/>
      <c r="B229" s="4"/>
      <c r="C229" s="4"/>
      <c r="D229" s="4"/>
      <c r="E229" s="4"/>
      <c r="F229" s="4"/>
      <c r="G229" s="4"/>
      <c r="H229" s="4"/>
      <c r="I229" s="4"/>
      <c r="J229" s="4"/>
      <c r="K229" s="4"/>
      <c r="L229" s="4"/>
      <c r="M229" s="4"/>
      <c r="N229" s="4"/>
      <c r="O229" s="4"/>
      <c r="P229" s="4"/>
    </row>
    <row r="230">
      <c r="A230" s="4"/>
      <c r="B230" s="4"/>
      <c r="C230" s="4"/>
      <c r="D230" s="4"/>
      <c r="E230" s="4"/>
      <c r="F230" s="4"/>
      <c r="G230" s="4"/>
      <c r="H230" s="4"/>
      <c r="I230" s="4"/>
      <c r="J230" s="4"/>
      <c r="K230" s="4"/>
      <c r="L230" s="4"/>
      <c r="M230" s="4"/>
      <c r="N230" s="4"/>
      <c r="O230" s="4"/>
      <c r="P230" s="4"/>
    </row>
    <row r="231">
      <c r="A231" s="4"/>
      <c r="B231" s="4"/>
      <c r="C231" s="4"/>
      <c r="D231" s="4"/>
      <c r="E231" s="4"/>
      <c r="F231" s="4"/>
      <c r="G231" s="4"/>
      <c r="H231" s="4"/>
      <c r="I231" s="4"/>
      <c r="J231" s="4"/>
      <c r="K231" s="4"/>
      <c r="L231" s="4"/>
      <c r="M231" s="4"/>
      <c r="N231" s="4"/>
      <c r="O231" s="4"/>
      <c r="P231" s="4"/>
    </row>
    <row r="232">
      <c r="A232" s="4"/>
      <c r="B232" s="4"/>
      <c r="C232" s="4"/>
      <c r="D232" s="4"/>
      <c r="E232" s="4"/>
      <c r="F232" s="4"/>
      <c r="G232" s="4"/>
      <c r="H232" s="4"/>
      <c r="I232" s="4"/>
      <c r="J232" s="4"/>
      <c r="K232" s="4"/>
      <c r="L232" s="4"/>
      <c r="M232" s="4"/>
      <c r="N232" s="4"/>
      <c r="O232" s="4"/>
      <c r="P232" s="4"/>
    </row>
    <row r="233">
      <c r="A233" s="4"/>
      <c r="B233" s="4"/>
      <c r="C233" s="4"/>
      <c r="D233" s="4"/>
      <c r="E233" s="4"/>
      <c r="F233" s="4"/>
      <c r="G233" s="4"/>
      <c r="H233" s="4"/>
      <c r="I233" s="4"/>
      <c r="J233" s="4"/>
      <c r="K233" s="4"/>
      <c r="L233" s="4"/>
      <c r="M233" s="4"/>
      <c r="N233" s="4"/>
      <c r="O233" s="4"/>
      <c r="P233" s="4"/>
    </row>
    <row r="234">
      <c r="A234" s="4"/>
      <c r="B234" s="4"/>
      <c r="C234" s="4"/>
      <c r="D234" s="4"/>
      <c r="E234" s="4"/>
      <c r="F234" s="4"/>
      <c r="G234" s="4"/>
      <c r="H234" s="4"/>
      <c r="I234" s="4"/>
      <c r="J234" s="4"/>
      <c r="K234" s="4"/>
      <c r="L234" s="4"/>
      <c r="M234" s="4"/>
      <c r="N234" s="4"/>
      <c r="O234" s="4"/>
      <c r="P234" s="4"/>
    </row>
    <row r="235">
      <c r="A235" s="4"/>
      <c r="B235" s="4"/>
      <c r="C235" s="4"/>
      <c r="D235" s="4"/>
      <c r="E235" s="4"/>
      <c r="F235" s="4"/>
      <c r="G235" s="4"/>
      <c r="H235" s="4"/>
      <c r="I235" s="4"/>
      <c r="J235" s="4"/>
      <c r="K235" s="4"/>
      <c r="L235" s="4"/>
      <c r="M235" s="4"/>
      <c r="N235" s="4"/>
      <c r="O235" s="4"/>
      <c r="P235" s="4"/>
    </row>
    <row r="236">
      <c r="A236" s="4"/>
      <c r="B236" s="4"/>
      <c r="C236" s="4"/>
      <c r="D236" s="4"/>
      <c r="E236" s="4"/>
      <c r="F236" s="4"/>
      <c r="G236" s="4"/>
      <c r="H236" s="4"/>
      <c r="I236" s="4"/>
      <c r="J236" s="4"/>
      <c r="K236" s="4"/>
      <c r="L236" s="4"/>
      <c r="M236" s="4"/>
      <c r="N236" s="4"/>
      <c r="O236" s="4"/>
      <c r="P236" s="4"/>
    </row>
    <row r="237">
      <c r="A237" s="4"/>
      <c r="B237" s="4"/>
      <c r="C237" s="4"/>
      <c r="D237" s="4"/>
      <c r="E237" s="4"/>
      <c r="F237" s="4"/>
      <c r="G237" s="4"/>
      <c r="H237" s="4"/>
      <c r="I237" s="4"/>
      <c r="J237" s="4"/>
      <c r="K237" s="4"/>
      <c r="L237" s="4"/>
      <c r="M237" s="4"/>
      <c r="N237" s="4"/>
      <c r="O237" s="4"/>
      <c r="P237" s="4"/>
    </row>
    <row r="238">
      <c r="A238" s="4"/>
      <c r="B238" s="4"/>
      <c r="C238" s="4"/>
      <c r="D238" s="4"/>
      <c r="E238" s="4"/>
      <c r="F238" s="4"/>
      <c r="G238" s="4"/>
      <c r="H238" s="4"/>
      <c r="I238" s="4"/>
      <c r="J238" s="4"/>
      <c r="K238" s="4"/>
      <c r="L238" s="4"/>
      <c r="M238" s="4"/>
      <c r="N238" s="4"/>
      <c r="O238" s="4"/>
      <c r="P238" s="4"/>
    </row>
    <row r="239">
      <c r="A239" s="4"/>
      <c r="B239" s="4"/>
      <c r="C239" s="4"/>
      <c r="D239" s="4"/>
      <c r="E239" s="4"/>
      <c r="F239" s="4"/>
      <c r="G239" s="4"/>
      <c r="H239" s="4"/>
      <c r="I239" s="4"/>
      <c r="J239" s="4"/>
      <c r="K239" s="4"/>
      <c r="L239" s="4"/>
      <c r="M239" s="4"/>
      <c r="N239" s="4"/>
      <c r="O239" s="4"/>
      <c r="P239" s="4"/>
    </row>
    <row r="240">
      <c r="A240" s="4"/>
      <c r="B240" s="4"/>
      <c r="C240" s="4"/>
      <c r="D240" s="4"/>
      <c r="E240" s="4"/>
      <c r="F240" s="4"/>
      <c r="G240" s="4"/>
      <c r="H240" s="4"/>
      <c r="I240" s="4"/>
      <c r="J240" s="4"/>
      <c r="K240" s="4"/>
      <c r="L240" s="4"/>
      <c r="M240" s="4"/>
      <c r="N240" s="4"/>
      <c r="O240" s="4"/>
      <c r="P240" s="4"/>
    </row>
    <row r="241">
      <c r="A241" s="4"/>
      <c r="B241" s="4"/>
      <c r="C241" s="4"/>
      <c r="D241" s="4"/>
      <c r="E241" s="4"/>
      <c r="F241" s="4"/>
      <c r="G241" s="4"/>
      <c r="H241" s="4"/>
      <c r="I241" s="4"/>
      <c r="J241" s="4"/>
      <c r="K241" s="4"/>
      <c r="L241" s="4"/>
      <c r="M241" s="4"/>
      <c r="N241" s="4"/>
      <c r="O241" s="4"/>
      <c r="P241" s="4"/>
    </row>
    <row r="242">
      <c r="A242" s="4"/>
      <c r="B242" s="4"/>
      <c r="C242" s="4"/>
      <c r="D242" s="4"/>
      <c r="E242" s="4"/>
      <c r="F242" s="4"/>
      <c r="G242" s="4"/>
      <c r="H242" s="4"/>
      <c r="I242" s="4"/>
      <c r="J242" s="4"/>
      <c r="K242" s="4"/>
      <c r="L242" s="4"/>
      <c r="M242" s="4"/>
      <c r="N242" s="4"/>
      <c r="O242" s="4"/>
      <c r="P242" s="4"/>
    </row>
    <row r="243">
      <c r="A243" s="4"/>
      <c r="B243" s="4"/>
      <c r="C243" s="4"/>
      <c r="D243" s="4"/>
      <c r="E243" s="4"/>
      <c r="F243" s="4"/>
      <c r="G243" s="4"/>
      <c r="H243" s="4"/>
      <c r="I243" s="4"/>
      <c r="J243" s="4"/>
      <c r="K243" s="4"/>
      <c r="L243" s="4"/>
      <c r="M243" s="4"/>
      <c r="N243" s="4"/>
      <c r="O243" s="4"/>
      <c r="P243" s="4"/>
    </row>
    <row r="244">
      <c r="A244" s="4"/>
      <c r="B244" s="4"/>
      <c r="C244" s="4"/>
      <c r="D244" s="4"/>
      <c r="E244" s="4"/>
      <c r="F244" s="4"/>
      <c r="G244" s="4"/>
      <c r="H244" s="4"/>
      <c r="I244" s="4"/>
      <c r="J244" s="4"/>
      <c r="K244" s="4"/>
      <c r="L244" s="4"/>
      <c r="M244" s="4"/>
      <c r="N244" s="4"/>
      <c r="O244" s="4"/>
      <c r="P244" s="4"/>
    </row>
    <row r="245">
      <c r="A245" s="4"/>
      <c r="B245" s="4"/>
      <c r="C245" s="4"/>
      <c r="D245" s="4"/>
      <c r="E245" s="4"/>
      <c r="F245" s="4"/>
      <c r="G245" s="4"/>
      <c r="H245" s="4"/>
      <c r="I245" s="4"/>
      <c r="J245" s="4"/>
      <c r="K245" s="4"/>
      <c r="L245" s="4"/>
      <c r="M245" s="4"/>
      <c r="N245" s="4"/>
      <c r="O245" s="4"/>
      <c r="P245" s="4"/>
    </row>
    <row r="246">
      <c r="A246" s="4"/>
      <c r="B246" s="4"/>
      <c r="C246" s="4"/>
      <c r="D246" s="4"/>
      <c r="E246" s="4"/>
      <c r="F246" s="4"/>
      <c r="G246" s="4"/>
      <c r="H246" s="4"/>
      <c r="I246" s="4"/>
      <c r="J246" s="4"/>
      <c r="K246" s="4"/>
      <c r="L246" s="4"/>
      <c r="M246" s="4"/>
      <c r="N246" s="4"/>
      <c r="O246" s="4"/>
      <c r="P246" s="4"/>
    </row>
    <row r="247">
      <c r="A247" s="4"/>
      <c r="B247" s="4"/>
      <c r="C247" s="4"/>
      <c r="D247" s="4"/>
      <c r="E247" s="4"/>
      <c r="F247" s="4"/>
      <c r="G247" s="4"/>
      <c r="H247" s="4"/>
      <c r="I247" s="4"/>
      <c r="J247" s="4"/>
      <c r="K247" s="4"/>
      <c r="L247" s="4"/>
      <c r="M247" s="4"/>
      <c r="N247" s="4"/>
      <c r="O247" s="4"/>
      <c r="P247" s="4"/>
    </row>
    <row r="248">
      <c r="A248" s="4"/>
      <c r="B248" s="4"/>
      <c r="C248" s="4"/>
      <c r="D248" s="4"/>
      <c r="E248" s="4"/>
      <c r="F248" s="4"/>
      <c r="G248" s="4"/>
      <c r="H248" s="4"/>
      <c r="I248" s="4"/>
      <c r="J248" s="4"/>
      <c r="K248" s="4"/>
      <c r="L248" s="4"/>
      <c r="M248" s="4"/>
      <c r="N248" s="4"/>
      <c r="O248" s="4"/>
      <c r="P248" s="4"/>
    </row>
    <row r="249">
      <c r="A249" s="4"/>
      <c r="B249" s="4"/>
      <c r="C249" s="4"/>
      <c r="D249" s="4"/>
      <c r="E249" s="4"/>
      <c r="F249" s="4"/>
      <c r="G249" s="4"/>
      <c r="H249" s="4"/>
      <c r="I249" s="4"/>
      <c r="J249" s="4"/>
      <c r="K249" s="4"/>
      <c r="L249" s="4"/>
      <c r="M249" s="4"/>
      <c r="N249" s="4"/>
      <c r="O249" s="4"/>
      <c r="P249" s="4"/>
    </row>
    <row r="250">
      <c r="A250" s="4"/>
      <c r="B250" s="4"/>
      <c r="C250" s="4"/>
      <c r="D250" s="4"/>
      <c r="E250" s="4"/>
      <c r="F250" s="4"/>
      <c r="G250" s="4"/>
      <c r="H250" s="4"/>
      <c r="I250" s="4"/>
      <c r="J250" s="4"/>
      <c r="K250" s="4"/>
      <c r="L250" s="4"/>
      <c r="M250" s="4"/>
      <c r="N250" s="4"/>
      <c r="O250" s="4"/>
      <c r="P250" s="4"/>
    </row>
    <row r="251">
      <c r="A251" s="4"/>
      <c r="B251" s="4"/>
      <c r="C251" s="4"/>
      <c r="D251" s="4"/>
      <c r="E251" s="4"/>
      <c r="F251" s="4"/>
      <c r="G251" s="4"/>
      <c r="H251" s="4"/>
      <c r="I251" s="4"/>
      <c r="J251" s="4"/>
      <c r="K251" s="4"/>
      <c r="L251" s="4"/>
      <c r="M251" s="4"/>
      <c r="N251" s="4"/>
      <c r="O251" s="4"/>
      <c r="P251" s="4"/>
    </row>
    <row r="252">
      <c r="A252" s="4"/>
      <c r="B252" s="4"/>
      <c r="C252" s="4"/>
      <c r="D252" s="4"/>
      <c r="E252" s="4"/>
      <c r="F252" s="4"/>
      <c r="G252" s="4"/>
      <c r="H252" s="4"/>
      <c r="I252" s="4"/>
      <c r="J252" s="4"/>
      <c r="K252" s="4"/>
      <c r="L252" s="4"/>
      <c r="M252" s="4"/>
      <c r="N252" s="4"/>
      <c r="O252" s="4"/>
      <c r="P252" s="4"/>
    </row>
    <row r="253">
      <c r="A253" s="4"/>
      <c r="B253" s="4"/>
      <c r="C253" s="4"/>
      <c r="D253" s="4"/>
      <c r="E253" s="4"/>
      <c r="F253" s="4"/>
      <c r="G253" s="4"/>
      <c r="H253" s="4"/>
      <c r="I253" s="4"/>
      <c r="J253" s="4"/>
      <c r="K253" s="4"/>
      <c r="L253" s="4"/>
      <c r="M253" s="4"/>
      <c r="N253" s="4"/>
      <c r="O253" s="4"/>
      <c r="P253" s="4"/>
    </row>
    <row r="254">
      <c r="A254" s="4"/>
      <c r="B254" s="4"/>
      <c r="C254" s="4"/>
      <c r="D254" s="4"/>
      <c r="E254" s="4"/>
      <c r="F254" s="4"/>
      <c r="G254" s="4"/>
      <c r="H254" s="4"/>
      <c r="I254" s="4"/>
      <c r="J254" s="4"/>
      <c r="K254" s="4"/>
      <c r="L254" s="4"/>
      <c r="M254" s="4"/>
      <c r="N254" s="4"/>
      <c r="O254" s="4"/>
      <c r="P254" s="4"/>
    </row>
    <row r="255">
      <c r="A255" s="4"/>
      <c r="B255" s="4"/>
      <c r="C255" s="4"/>
      <c r="D255" s="4"/>
      <c r="E255" s="4"/>
      <c r="F255" s="4"/>
      <c r="G255" s="4"/>
      <c r="H255" s="4"/>
      <c r="I255" s="4"/>
      <c r="J255" s="4"/>
      <c r="K255" s="4"/>
      <c r="L255" s="4"/>
      <c r="M255" s="4"/>
      <c r="N255" s="4"/>
      <c r="O255" s="4"/>
      <c r="P255" s="4"/>
    </row>
    <row r="256">
      <c r="A256" s="4"/>
      <c r="B256" s="4"/>
      <c r="C256" s="4"/>
      <c r="D256" s="4"/>
      <c r="E256" s="4"/>
      <c r="F256" s="4"/>
      <c r="G256" s="4"/>
      <c r="H256" s="4"/>
      <c r="I256" s="4"/>
      <c r="J256" s="4"/>
      <c r="K256" s="4"/>
      <c r="L256" s="4"/>
      <c r="M256" s="4"/>
      <c r="N256" s="4"/>
      <c r="O256" s="4"/>
      <c r="P256" s="4"/>
    </row>
    <row r="257">
      <c r="A257" s="4"/>
      <c r="B257" s="4"/>
      <c r="C257" s="4"/>
      <c r="D257" s="4"/>
      <c r="E257" s="4"/>
      <c r="F257" s="4"/>
      <c r="G257" s="4"/>
      <c r="H257" s="4"/>
      <c r="I257" s="4"/>
      <c r="J257" s="4"/>
      <c r="K257" s="4"/>
      <c r="L257" s="4"/>
      <c r="M257" s="4"/>
      <c r="N257" s="4"/>
      <c r="O257" s="4"/>
      <c r="P257" s="4"/>
    </row>
    <row r="258">
      <c r="A258" s="4"/>
      <c r="B258" s="4"/>
      <c r="C258" s="4"/>
      <c r="D258" s="4"/>
      <c r="E258" s="4"/>
      <c r="F258" s="4"/>
      <c r="G258" s="4"/>
      <c r="H258" s="4"/>
      <c r="I258" s="4"/>
      <c r="J258" s="4"/>
      <c r="K258" s="4"/>
      <c r="L258" s="4"/>
      <c r="M258" s="4"/>
      <c r="N258" s="4"/>
      <c r="O258" s="4"/>
      <c r="P258" s="4"/>
    </row>
    <row r="259">
      <c r="A259" s="4"/>
      <c r="B259" s="4"/>
      <c r="C259" s="4"/>
      <c r="D259" s="4"/>
      <c r="E259" s="4"/>
      <c r="F259" s="4"/>
      <c r="G259" s="4"/>
      <c r="H259" s="4"/>
      <c r="I259" s="4"/>
      <c r="J259" s="4"/>
      <c r="K259" s="4"/>
      <c r="L259" s="4"/>
      <c r="M259" s="4"/>
      <c r="N259" s="4"/>
      <c r="O259" s="4"/>
      <c r="P259" s="4"/>
    </row>
    <row r="260">
      <c r="A260" s="4"/>
      <c r="B260" s="4"/>
      <c r="C260" s="4"/>
      <c r="D260" s="4"/>
      <c r="E260" s="4"/>
      <c r="F260" s="4"/>
      <c r="G260" s="4"/>
      <c r="H260" s="4"/>
      <c r="I260" s="4"/>
      <c r="J260" s="4"/>
      <c r="K260" s="4"/>
      <c r="L260" s="4"/>
      <c r="M260" s="4"/>
      <c r="N260" s="4"/>
      <c r="O260" s="4"/>
      <c r="P260" s="4"/>
    </row>
    <row r="261">
      <c r="A261" s="4"/>
      <c r="B261" s="4"/>
      <c r="C261" s="4"/>
      <c r="D261" s="4"/>
      <c r="E261" s="4"/>
      <c r="F261" s="4"/>
      <c r="G261" s="4"/>
      <c r="H261" s="4"/>
      <c r="I261" s="4"/>
      <c r="J261" s="4"/>
      <c r="K261" s="4"/>
      <c r="L261" s="4"/>
      <c r="M261" s="4"/>
      <c r="N261" s="4"/>
      <c r="O261" s="4"/>
      <c r="P261" s="4"/>
    </row>
    <row r="262">
      <c r="A262" s="4"/>
      <c r="B262" s="4"/>
      <c r="C262" s="4"/>
      <c r="D262" s="4"/>
      <c r="E262" s="4"/>
      <c r="F262" s="4"/>
      <c r="G262" s="4"/>
      <c r="H262" s="4"/>
      <c r="I262" s="4"/>
      <c r="J262" s="4"/>
      <c r="K262" s="4"/>
      <c r="L262" s="4"/>
      <c r="M262" s="4"/>
      <c r="N262" s="4"/>
      <c r="O262" s="4"/>
      <c r="P262" s="4"/>
    </row>
    <row r="263">
      <c r="A263" s="4"/>
      <c r="B263" s="4"/>
      <c r="C263" s="4"/>
      <c r="D263" s="4"/>
      <c r="E263" s="4"/>
      <c r="F263" s="4"/>
      <c r="G263" s="4"/>
      <c r="H263" s="4"/>
      <c r="I263" s="4"/>
      <c r="J263" s="4"/>
      <c r="K263" s="4"/>
      <c r="L263" s="4"/>
      <c r="M263" s="4"/>
      <c r="N263" s="4"/>
      <c r="O263" s="4"/>
      <c r="P263" s="4"/>
    </row>
    <row r="264">
      <c r="A264" s="4"/>
      <c r="B264" s="4"/>
      <c r="C264" s="4"/>
      <c r="D264" s="4"/>
      <c r="E264" s="4"/>
      <c r="F264" s="4"/>
      <c r="G264" s="4"/>
      <c r="H264" s="4"/>
      <c r="I264" s="4"/>
      <c r="J264" s="4"/>
      <c r="K264" s="4"/>
      <c r="L264" s="4"/>
      <c r="M264" s="4"/>
      <c r="N264" s="4"/>
      <c r="O264" s="4"/>
      <c r="P264" s="4"/>
    </row>
    <row r="265">
      <c r="A265" s="4"/>
      <c r="B265" s="4"/>
      <c r="C265" s="4"/>
      <c r="D265" s="4"/>
      <c r="E265" s="4"/>
      <c r="F265" s="4"/>
      <c r="G265" s="4"/>
      <c r="H265" s="4"/>
      <c r="I265" s="4"/>
      <c r="J265" s="4"/>
      <c r="K265" s="4"/>
      <c r="L265" s="4"/>
      <c r="M265" s="4"/>
      <c r="N265" s="4"/>
      <c r="O265" s="4"/>
      <c r="P265" s="4"/>
    </row>
    <row r="266">
      <c r="A266" s="4"/>
      <c r="B266" s="4"/>
      <c r="C266" s="4"/>
      <c r="D266" s="4"/>
      <c r="E266" s="4"/>
      <c r="F266" s="4"/>
      <c r="G266" s="4"/>
      <c r="H266" s="4"/>
      <c r="I266" s="4"/>
      <c r="J266" s="4"/>
      <c r="K266" s="4"/>
      <c r="L266" s="4"/>
      <c r="M266" s="4"/>
      <c r="N266" s="4"/>
      <c r="O266" s="4"/>
      <c r="P266" s="4"/>
    </row>
    <row r="267">
      <c r="A267" s="4"/>
      <c r="B267" s="4"/>
      <c r="C267" s="4"/>
      <c r="D267" s="4"/>
      <c r="E267" s="4"/>
      <c r="F267" s="4"/>
      <c r="G267" s="4"/>
      <c r="H267" s="4"/>
      <c r="I267" s="4"/>
      <c r="J267" s="4"/>
      <c r="K267" s="4"/>
      <c r="L267" s="4"/>
      <c r="M267" s="4"/>
      <c r="N267" s="4"/>
      <c r="O267" s="4"/>
      <c r="P267" s="4"/>
    </row>
    <row r="268">
      <c r="A268" s="4"/>
      <c r="B268" s="4"/>
      <c r="C268" s="4"/>
      <c r="D268" s="4"/>
      <c r="E268" s="4"/>
      <c r="F268" s="4"/>
      <c r="G268" s="4"/>
      <c r="H268" s="4"/>
      <c r="I268" s="4"/>
      <c r="J268" s="4"/>
      <c r="K268" s="4"/>
      <c r="L268" s="4"/>
      <c r="M268" s="4"/>
      <c r="N268" s="4"/>
      <c r="O268" s="4"/>
      <c r="P268" s="4"/>
    </row>
    <row r="269">
      <c r="A269" s="4"/>
      <c r="B269" s="4"/>
      <c r="C269" s="4"/>
      <c r="D269" s="4"/>
      <c r="E269" s="4"/>
      <c r="F269" s="4"/>
      <c r="G269" s="4"/>
      <c r="H269" s="4"/>
      <c r="I269" s="4"/>
      <c r="J269" s="4"/>
      <c r="K269" s="4"/>
      <c r="L269" s="4"/>
      <c r="M269" s="4"/>
      <c r="N269" s="4"/>
      <c r="O269" s="4"/>
      <c r="P269" s="4"/>
    </row>
    <row r="270">
      <c r="A270" s="4"/>
      <c r="B270" s="4"/>
      <c r="C270" s="4"/>
      <c r="D270" s="4"/>
      <c r="E270" s="4"/>
      <c r="F270" s="4"/>
      <c r="G270" s="4"/>
      <c r="H270" s="4"/>
      <c r="I270" s="4"/>
      <c r="J270" s="4"/>
      <c r="K270" s="4"/>
      <c r="L270" s="4"/>
      <c r="M270" s="4"/>
      <c r="N270" s="4"/>
      <c r="O270" s="4"/>
      <c r="P270" s="4"/>
    </row>
    <row r="271">
      <c r="A271" s="4"/>
      <c r="B271" s="4"/>
      <c r="C271" s="4"/>
      <c r="D271" s="4"/>
      <c r="E271" s="4"/>
      <c r="F271" s="4"/>
      <c r="G271" s="4"/>
      <c r="H271" s="4"/>
      <c r="I271" s="4"/>
      <c r="J271" s="4"/>
      <c r="K271" s="4"/>
      <c r="L271" s="4"/>
      <c r="M271" s="4"/>
      <c r="N271" s="4"/>
      <c r="O271" s="4"/>
      <c r="P271" s="4"/>
    </row>
    <row r="272">
      <c r="A272" s="4"/>
      <c r="B272" s="4"/>
      <c r="C272" s="4"/>
      <c r="D272" s="4"/>
      <c r="E272" s="4"/>
      <c r="F272" s="4"/>
      <c r="G272" s="4"/>
      <c r="H272" s="4"/>
      <c r="I272" s="4"/>
      <c r="J272" s="4"/>
      <c r="K272" s="4"/>
      <c r="L272" s="4"/>
      <c r="M272" s="4"/>
      <c r="N272" s="4"/>
      <c r="O272" s="4"/>
      <c r="P272" s="4"/>
    </row>
    <row r="273">
      <c r="A273" s="4"/>
      <c r="B273" s="4"/>
      <c r="C273" s="4"/>
      <c r="D273" s="4"/>
      <c r="E273" s="4"/>
      <c r="F273" s="4"/>
      <c r="G273" s="4"/>
      <c r="H273" s="4"/>
      <c r="I273" s="4"/>
      <c r="J273" s="4"/>
      <c r="K273" s="4"/>
      <c r="L273" s="4"/>
      <c r="M273" s="4"/>
      <c r="N273" s="4"/>
      <c r="O273" s="4"/>
      <c r="P273" s="4"/>
    </row>
    <row r="274">
      <c r="A274" s="4"/>
      <c r="B274" s="4"/>
      <c r="C274" s="4"/>
      <c r="D274" s="4"/>
      <c r="E274" s="4"/>
      <c r="F274" s="4"/>
      <c r="G274" s="4"/>
      <c r="H274" s="4"/>
      <c r="I274" s="4"/>
      <c r="J274" s="4"/>
      <c r="K274" s="4"/>
      <c r="L274" s="4"/>
      <c r="M274" s="4"/>
      <c r="N274" s="4"/>
      <c r="O274" s="4"/>
      <c r="P274" s="4"/>
    </row>
    <row r="275">
      <c r="A275" s="4"/>
      <c r="B275" s="4"/>
      <c r="C275" s="4"/>
      <c r="D275" s="4"/>
      <c r="E275" s="4"/>
      <c r="F275" s="4"/>
      <c r="G275" s="4"/>
      <c r="H275" s="4"/>
      <c r="I275" s="4"/>
      <c r="J275" s="4"/>
      <c r="K275" s="4"/>
      <c r="L275" s="4"/>
      <c r="M275" s="4"/>
      <c r="N275" s="4"/>
      <c r="O275" s="4"/>
      <c r="P275" s="4"/>
    </row>
    <row r="276">
      <c r="A276" s="4"/>
      <c r="B276" s="4"/>
      <c r="C276" s="4"/>
      <c r="D276" s="4"/>
      <c r="E276" s="4"/>
      <c r="F276" s="4"/>
      <c r="G276" s="4"/>
      <c r="H276" s="4"/>
      <c r="I276" s="4"/>
      <c r="J276" s="4"/>
      <c r="K276" s="4"/>
      <c r="L276" s="4"/>
      <c r="M276" s="4"/>
      <c r="N276" s="4"/>
      <c r="O276" s="4"/>
      <c r="P276" s="4"/>
    </row>
    <row r="277">
      <c r="A277" s="4"/>
      <c r="B277" s="4"/>
      <c r="C277" s="4"/>
      <c r="D277" s="4"/>
      <c r="E277" s="4"/>
      <c r="F277" s="4"/>
      <c r="G277" s="4"/>
      <c r="H277" s="4"/>
      <c r="I277" s="4"/>
      <c r="J277" s="4"/>
      <c r="K277" s="4"/>
      <c r="L277" s="4"/>
      <c r="M277" s="4"/>
      <c r="N277" s="4"/>
      <c r="O277" s="4"/>
      <c r="P277" s="4"/>
    </row>
    <row r="278">
      <c r="A278" s="4"/>
      <c r="B278" s="4"/>
      <c r="C278" s="4"/>
      <c r="D278" s="4"/>
      <c r="E278" s="4"/>
      <c r="F278" s="4"/>
      <c r="G278" s="4"/>
      <c r="H278" s="4"/>
      <c r="I278" s="4"/>
      <c r="J278" s="4"/>
      <c r="K278" s="4"/>
      <c r="L278" s="4"/>
      <c r="M278" s="4"/>
      <c r="N278" s="4"/>
      <c r="O278" s="4"/>
      <c r="P278" s="4"/>
    </row>
    <row r="279">
      <c r="A279" s="4"/>
      <c r="B279" s="4"/>
      <c r="C279" s="4"/>
      <c r="D279" s="4"/>
      <c r="E279" s="4"/>
      <c r="F279" s="4"/>
      <c r="G279" s="4"/>
      <c r="H279" s="4"/>
      <c r="I279" s="4"/>
      <c r="J279" s="4"/>
      <c r="K279" s="4"/>
      <c r="L279" s="4"/>
      <c r="M279" s="4"/>
      <c r="N279" s="4"/>
      <c r="O279" s="4"/>
      <c r="P279" s="4"/>
    </row>
    <row r="280">
      <c r="A280" s="4"/>
      <c r="B280" s="4"/>
      <c r="C280" s="4"/>
      <c r="D280" s="4"/>
      <c r="E280" s="4"/>
      <c r="F280" s="4"/>
      <c r="G280" s="4"/>
      <c r="H280" s="4"/>
      <c r="I280" s="4"/>
      <c r="J280" s="4"/>
      <c r="K280" s="4"/>
      <c r="L280" s="4"/>
      <c r="M280" s="4"/>
      <c r="N280" s="4"/>
      <c r="O280" s="4"/>
      <c r="P280" s="4"/>
    </row>
    <row r="281">
      <c r="A281" s="4"/>
      <c r="B281" s="4"/>
      <c r="C281" s="4"/>
      <c r="D281" s="4"/>
      <c r="E281" s="4"/>
      <c r="F281" s="4"/>
      <c r="G281" s="4"/>
      <c r="H281" s="4"/>
      <c r="I281" s="4"/>
      <c r="J281" s="4"/>
      <c r="K281" s="4"/>
      <c r="L281" s="4"/>
      <c r="M281" s="4"/>
      <c r="N281" s="4"/>
      <c r="O281" s="4"/>
      <c r="P281" s="4"/>
    </row>
    <row r="282">
      <c r="A282" s="4"/>
      <c r="B282" s="4"/>
      <c r="C282" s="4"/>
      <c r="D282" s="4"/>
      <c r="E282" s="4"/>
      <c r="F282" s="4"/>
      <c r="G282" s="4"/>
      <c r="H282" s="4"/>
      <c r="I282" s="4"/>
      <c r="J282" s="4"/>
      <c r="K282" s="4"/>
      <c r="L282" s="4"/>
      <c r="M282" s="4"/>
      <c r="N282" s="4"/>
      <c r="O282" s="4"/>
      <c r="P282" s="4"/>
    </row>
    <row r="283">
      <c r="A283" s="4"/>
      <c r="B283" s="4"/>
      <c r="C283" s="4"/>
      <c r="D283" s="4"/>
      <c r="E283" s="4"/>
      <c r="F283" s="4"/>
      <c r="G283" s="4"/>
      <c r="H283" s="4"/>
      <c r="I283" s="4"/>
      <c r="J283" s="4"/>
      <c r="K283" s="4"/>
      <c r="L283" s="4"/>
      <c r="M283" s="4"/>
      <c r="N283" s="4"/>
      <c r="O283" s="4"/>
      <c r="P283" s="4"/>
    </row>
    <row r="284">
      <c r="A284" s="4"/>
      <c r="B284" s="4"/>
      <c r="C284" s="4"/>
      <c r="D284" s="4"/>
      <c r="E284" s="4"/>
      <c r="F284" s="4"/>
      <c r="G284" s="4"/>
      <c r="H284" s="4"/>
      <c r="I284" s="4"/>
      <c r="J284" s="4"/>
      <c r="K284" s="4"/>
      <c r="L284" s="4"/>
      <c r="M284" s="4"/>
      <c r="N284" s="4"/>
      <c r="O284" s="4"/>
      <c r="P284" s="4"/>
    </row>
    <row r="285">
      <c r="A285" s="4"/>
      <c r="B285" s="4"/>
      <c r="C285" s="4"/>
      <c r="D285" s="4"/>
      <c r="E285" s="4"/>
      <c r="F285" s="4"/>
      <c r="G285" s="4"/>
      <c r="H285" s="4"/>
      <c r="I285" s="4"/>
      <c r="J285" s="4"/>
      <c r="K285" s="4"/>
      <c r="L285" s="4"/>
      <c r="M285" s="4"/>
      <c r="N285" s="4"/>
      <c r="O285" s="4"/>
      <c r="P285" s="4"/>
    </row>
    <row r="286">
      <c r="A286" s="4"/>
      <c r="B286" s="4"/>
      <c r="C286" s="4"/>
      <c r="D286" s="4"/>
      <c r="E286" s="4"/>
      <c r="F286" s="4"/>
      <c r="G286" s="4"/>
      <c r="H286" s="4"/>
      <c r="I286" s="4"/>
      <c r="J286" s="4"/>
      <c r="K286" s="4"/>
      <c r="L286" s="4"/>
      <c r="M286" s="4"/>
      <c r="N286" s="4"/>
      <c r="O286" s="4"/>
      <c r="P286" s="4"/>
    </row>
    <row r="287">
      <c r="A287" s="4"/>
      <c r="B287" s="4"/>
      <c r="C287" s="4"/>
      <c r="D287" s="4"/>
      <c r="E287" s="4"/>
      <c r="F287" s="4"/>
      <c r="G287" s="4"/>
      <c r="H287" s="4"/>
      <c r="I287" s="4"/>
      <c r="J287" s="4"/>
      <c r="K287" s="4"/>
      <c r="L287" s="4"/>
      <c r="M287" s="4"/>
      <c r="N287" s="4"/>
      <c r="O287" s="4"/>
      <c r="P287" s="4"/>
    </row>
    <row r="288">
      <c r="A288" s="4"/>
      <c r="B288" s="4"/>
      <c r="C288" s="4"/>
      <c r="D288" s="4"/>
      <c r="E288" s="4"/>
      <c r="F288" s="4"/>
      <c r="G288" s="4"/>
      <c r="H288" s="4"/>
      <c r="I288" s="4"/>
      <c r="J288" s="4"/>
      <c r="K288" s="4"/>
      <c r="L288" s="4"/>
      <c r="M288" s="4"/>
      <c r="N288" s="4"/>
      <c r="O288" s="4"/>
      <c r="P288" s="4"/>
    </row>
    <row r="289">
      <c r="A289" s="4"/>
      <c r="B289" s="4"/>
      <c r="C289" s="4"/>
      <c r="D289" s="4"/>
      <c r="E289" s="4"/>
      <c r="F289" s="4"/>
      <c r="G289" s="4"/>
      <c r="H289" s="4"/>
      <c r="I289" s="4"/>
      <c r="J289" s="4"/>
      <c r="K289" s="4"/>
      <c r="L289" s="4"/>
      <c r="M289" s="4"/>
      <c r="N289" s="4"/>
      <c r="O289" s="4"/>
      <c r="P289" s="4"/>
    </row>
    <row r="290">
      <c r="A290" s="4"/>
      <c r="B290" s="4"/>
      <c r="C290" s="4"/>
      <c r="D290" s="4"/>
      <c r="E290" s="4"/>
      <c r="F290" s="4"/>
      <c r="G290" s="4"/>
      <c r="H290" s="4"/>
      <c r="I290" s="4"/>
      <c r="J290" s="4"/>
      <c r="K290" s="4"/>
      <c r="L290" s="4"/>
      <c r="M290" s="4"/>
      <c r="N290" s="4"/>
      <c r="O290" s="4"/>
      <c r="P290" s="4"/>
    </row>
    <row r="291">
      <c r="A291" s="4"/>
      <c r="B291" s="4"/>
      <c r="C291" s="4"/>
      <c r="D291" s="4"/>
      <c r="E291" s="4"/>
      <c r="F291" s="4"/>
      <c r="G291" s="4"/>
      <c r="H291" s="4"/>
      <c r="I291" s="4"/>
      <c r="J291" s="4"/>
      <c r="K291" s="4"/>
      <c r="L291" s="4"/>
      <c r="M291" s="4"/>
      <c r="N291" s="4"/>
      <c r="O291" s="4"/>
      <c r="P291" s="4"/>
    </row>
    <row r="292">
      <c r="A292" s="4"/>
      <c r="B292" s="4"/>
      <c r="C292" s="4"/>
      <c r="D292" s="4"/>
      <c r="E292" s="4"/>
      <c r="F292" s="4"/>
      <c r="G292" s="4"/>
      <c r="H292" s="4"/>
      <c r="I292" s="4"/>
      <c r="J292" s="4"/>
      <c r="K292" s="4"/>
      <c r="L292" s="4"/>
      <c r="M292" s="4"/>
      <c r="N292" s="4"/>
      <c r="O292" s="4"/>
      <c r="P292" s="4"/>
    </row>
    <row r="293">
      <c r="A293" s="4"/>
      <c r="B293" s="4"/>
      <c r="C293" s="4"/>
      <c r="D293" s="4"/>
      <c r="E293" s="4"/>
      <c r="F293" s="4"/>
      <c r="G293" s="4"/>
      <c r="H293" s="4"/>
      <c r="I293" s="4"/>
      <c r="J293" s="4"/>
      <c r="K293" s="4"/>
      <c r="L293" s="4"/>
      <c r="M293" s="4"/>
      <c r="N293" s="4"/>
      <c r="O293" s="4"/>
      <c r="P293" s="4"/>
    </row>
    <row r="294">
      <c r="A294" s="4"/>
      <c r="B294" s="4"/>
      <c r="C294" s="4"/>
      <c r="D294" s="4"/>
      <c r="E294" s="4"/>
      <c r="F294" s="4"/>
      <c r="G294" s="4"/>
      <c r="H294" s="4"/>
      <c r="I294" s="4"/>
      <c r="J294" s="4"/>
      <c r="K294" s="4"/>
      <c r="L294" s="4"/>
      <c r="M294" s="4"/>
      <c r="N294" s="4"/>
      <c r="O294" s="4"/>
      <c r="P294" s="4"/>
    </row>
    <row r="295">
      <c r="A295" s="4"/>
      <c r="B295" s="4"/>
      <c r="C295" s="4"/>
      <c r="D295" s="4"/>
      <c r="E295" s="4"/>
      <c r="F295" s="4"/>
      <c r="G295" s="4"/>
      <c r="H295" s="4"/>
      <c r="I295" s="4"/>
      <c r="J295" s="4"/>
      <c r="K295" s="4"/>
      <c r="L295" s="4"/>
      <c r="M295" s="4"/>
      <c r="N295" s="4"/>
      <c r="O295" s="4"/>
      <c r="P295" s="4"/>
    </row>
    <row r="296">
      <c r="A296" s="4"/>
      <c r="B296" s="4"/>
      <c r="C296" s="4"/>
      <c r="D296" s="4"/>
      <c r="E296" s="4"/>
      <c r="F296" s="4"/>
      <c r="G296" s="4"/>
      <c r="H296" s="4"/>
      <c r="I296" s="4"/>
      <c r="J296" s="4"/>
      <c r="K296" s="4"/>
      <c r="L296" s="4"/>
      <c r="M296" s="4"/>
      <c r="N296" s="4"/>
      <c r="O296" s="4"/>
      <c r="P296" s="4"/>
    </row>
    <row r="297">
      <c r="A297" s="4"/>
      <c r="B297" s="4"/>
      <c r="C297" s="4"/>
      <c r="D297" s="4"/>
      <c r="E297" s="4"/>
      <c r="F297" s="4"/>
      <c r="G297" s="4"/>
      <c r="H297" s="4"/>
      <c r="I297" s="4"/>
      <c r="J297" s="4"/>
      <c r="K297" s="4"/>
      <c r="L297" s="4"/>
      <c r="M297" s="4"/>
      <c r="N297" s="4"/>
      <c r="O297" s="4"/>
      <c r="P297" s="4"/>
    </row>
    <row r="298">
      <c r="A298" s="4"/>
      <c r="B298" s="4"/>
      <c r="C298" s="4"/>
      <c r="D298" s="4"/>
      <c r="E298" s="4"/>
      <c r="F298" s="4"/>
      <c r="G298" s="4"/>
      <c r="H298" s="4"/>
      <c r="I298" s="4"/>
      <c r="J298" s="4"/>
      <c r="K298" s="4"/>
      <c r="L298" s="4"/>
      <c r="M298" s="4"/>
      <c r="N298" s="4"/>
      <c r="O298" s="4"/>
      <c r="P298" s="4"/>
    </row>
    <row r="299">
      <c r="A299" s="4"/>
      <c r="B299" s="4"/>
      <c r="C299" s="4"/>
      <c r="D299" s="4"/>
      <c r="E299" s="4"/>
      <c r="F299" s="4"/>
      <c r="G299" s="4"/>
      <c r="H299" s="4"/>
      <c r="I299" s="4"/>
      <c r="J299" s="4"/>
      <c r="K299" s="4"/>
      <c r="L299" s="4"/>
      <c r="M299" s="4"/>
      <c r="N299" s="4"/>
      <c r="O299" s="4"/>
      <c r="P299" s="4"/>
    </row>
    <row r="300">
      <c r="A300" s="4"/>
      <c r="B300" s="4"/>
      <c r="C300" s="4"/>
      <c r="D300" s="4"/>
      <c r="E300" s="4"/>
      <c r="F300" s="4"/>
      <c r="G300" s="4"/>
      <c r="H300" s="4"/>
      <c r="I300" s="4"/>
      <c r="J300" s="4"/>
      <c r="K300" s="4"/>
      <c r="L300" s="4"/>
      <c r="M300" s="4"/>
      <c r="N300" s="4"/>
      <c r="O300" s="4"/>
      <c r="P300" s="4"/>
    </row>
    <row r="301">
      <c r="A301" s="4"/>
      <c r="B301" s="4"/>
      <c r="C301" s="4"/>
      <c r="D301" s="4"/>
      <c r="E301" s="4"/>
      <c r="F301" s="4"/>
      <c r="G301" s="4"/>
      <c r="H301" s="4"/>
      <c r="I301" s="4"/>
      <c r="J301" s="4"/>
      <c r="K301" s="4"/>
      <c r="L301" s="4"/>
      <c r="M301" s="4"/>
      <c r="N301" s="4"/>
      <c r="O301" s="4"/>
      <c r="P301" s="4"/>
    </row>
    <row r="302">
      <c r="A302" s="4"/>
      <c r="B302" s="4"/>
      <c r="C302" s="4"/>
      <c r="D302" s="4"/>
      <c r="E302" s="4"/>
      <c r="F302" s="4"/>
      <c r="G302" s="4"/>
      <c r="H302" s="4"/>
      <c r="I302" s="4"/>
      <c r="J302" s="4"/>
      <c r="K302" s="4"/>
      <c r="L302" s="4"/>
      <c r="M302" s="4"/>
      <c r="N302" s="4"/>
      <c r="O302" s="4"/>
      <c r="P302" s="4"/>
    </row>
    <row r="303">
      <c r="A303" s="4"/>
      <c r="B303" s="4"/>
      <c r="C303" s="4"/>
      <c r="D303" s="4"/>
      <c r="E303" s="4"/>
      <c r="F303" s="4"/>
      <c r="G303" s="4"/>
      <c r="H303" s="4"/>
      <c r="I303" s="4"/>
      <c r="J303" s="4"/>
      <c r="K303" s="4"/>
      <c r="L303" s="4"/>
      <c r="M303" s="4"/>
      <c r="N303" s="4"/>
      <c r="O303" s="4"/>
      <c r="P303" s="4"/>
    </row>
    <row r="304">
      <c r="A304" s="4"/>
      <c r="B304" s="4"/>
      <c r="C304" s="4"/>
      <c r="D304" s="4"/>
      <c r="E304" s="4"/>
      <c r="F304" s="4"/>
      <c r="G304" s="4"/>
      <c r="H304" s="4"/>
      <c r="I304" s="4"/>
      <c r="J304" s="4"/>
      <c r="K304" s="4"/>
      <c r="L304" s="4"/>
      <c r="M304" s="4"/>
      <c r="N304" s="4"/>
      <c r="O304" s="4"/>
      <c r="P304" s="4"/>
    </row>
    <row r="305">
      <c r="A305" s="4"/>
      <c r="B305" s="4"/>
      <c r="C305" s="4"/>
      <c r="D305" s="4"/>
      <c r="E305" s="4"/>
      <c r="F305" s="4"/>
      <c r="G305" s="4"/>
      <c r="H305" s="4"/>
      <c r="I305" s="4"/>
      <c r="J305" s="4"/>
      <c r="K305" s="4"/>
      <c r="L305" s="4"/>
      <c r="M305" s="4"/>
      <c r="N305" s="4"/>
      <c r="O305" s="4"/>
      <c r="P305" s="4"/>
    </row>
    <row r="306">
      <c r="A306" s="4"/>
      <c r="B306" s="4"/>
      <c r="C306" s="4"/>
      <c r="D306" s="4"/>
      <c r="E306" s="4"/>
      <c r="F306" s="4"/>
      <c r="G306" s="4"/>
      <c r="H306" s="4"/>
      <c r="I306" s="4"/>
      <c r="J306" s="4"/>
      <c r="K306" s="4"/>
      <c r="L306" s="4"/>
      <c r="M306" s="4"/>
      <c r="N306" s="4"/>
      <c r="O306" s="4"/>
      <c r="P306" s="4"/>
    </row>
    <row r="307">
      <c r="A307" s="4"/>
      <c r="B307" s="4"/>
      <c r="C307" s="4"/>
      <c r="D307" s="4"/>
      <c r="E307" s="4"/>
      <c r="F307" s="4"/>
      <c r="G307" s="4"/>
      <c r="H307" s="4"/>
      <c r="I307" s="4"/>
      <c r="J307" s="4"/>
      <c r="K307" s="4"/>
      <c r="L307" s="4"/>
      <c r="M307" s="4"/>
      <c r="N307" s="4"/>
      <c r="O307" s="4"/>
      <c r="P307" s="4"/>
    </row>
    <row r="308">
      <c r="A308" s="4"/>
      <c r="B308" s="4"/>
      <c r="C308" s="4"/>
      <c r="D308" s="4"/>
      <c r="E308" s="4"/>
      <c r="F308" s="4"/>
      <c r="G308" s="4"/>
      <c r="H308" s="4"/>
      <c r="I308" s="4"/>
      <c r="J308" s="4"/>
      <c r="K308" s="4"/>
      <c r="L308" s="4"/>
      <c r="M308" s="4"/>
      <c r="N308" s="4"/>
      <c r="O308" s="4"/>
      <c r="P308" s="4"/>
    </row>
    <row r="309">
      <c r="A309" s="4"/>
      <c r="B309" s="4"/>
      <c r="C309" s="4"/>
      <c r="D309" s="4"/>
      <c r="E309" s="4"/>
      <c r="F309" s="4"/>
      <c r="G309" s="4"/>
      <c r="H309" s="4"/>
      <c r="I309" s="4"/>
      <c r="J309" s="4"/>
      <c r="K309" s="4"/>
      <c r="L309" s="4"/>
      <c r="M309" s="4"/>
      <c r="N309" s="4"/>
      <c r="O309" s="4"/>
      <c r="P309" s="4"/>
    </row>
    <row r="310">
      <c r="A310" s="4"/>
      <c r="B310" s="4"/>
      <c r="C310" s="4"/>
      <c r="D310" s="4"/>
      <c r="E310" s="4"/>
      <c r="F310" s="4"/>
      <c r="G310" s="4"/>
      <c r="H310" s="4"/>
      <c r="I310" s="4"/>
      <c r="J310" s="4"/>
      <c r="K310" s="4"/>
      <c r="L310" s="4"/>
      <c r="M310" s="4"/>
      <c r="N310" s="4"/>
      <c r="O310" s="4"/>
      <c r="P310" s="4"/>
    </row>
    <row r="311">
      <c r="A311" s="4"/>
      <c r="B311" s="4"/>
      <c r="C311" s="4"/>
      <c r="D311" s="4"/>
      <c r="E311" s="4"/>
      <c r="F311" s="4"/>
      <c r="G311" s="4"/>
      <c r="H311" s="4"/>
      <c r="I311" s="4"/>
      <c r="J311" s="4"/>
      <c r="K311" s="4"/>
      <c r="L311" s="4"/>
      <c r="M311" s="4"/>
      <c r="N311" s="4"/>
      <c r="O311" s="4"/>
      <c r="P311" s="4"/>
    </row>
    <row r="312">
      <c r="A312" s="4"/>
      <c r="B312" s="4"/>
      <c r="C312" s="4"/>
      <c r="D312" s="4"/>
      <c r="E312" s="4"/>
      <c r="F312" s="4"/>
      <c r="G312" s="4"/>
      <c r="H312" s="4"/>
      <c r="I312" s="4"/>
      <c r="J312" s="4"/>
      <c r="K312" s="4"/>
      <c r="L312" s="4"/>
      <c r="M312" s="4"/>
      <c r="N312" s="4"/>
      <c r="O312" s="4"/>
      <c r="P312" s="4"/>
    </row>
    <row r="313">
      <c r="A313" s="4"/>
      <c r="B313" s="4"/>
      <c r="C313" s="4"/>
      <c r="D313" s="4"/>
      <c r="E313" s="4"/>
      <c r="F313" s="4"/>
      <c r="G313" s="4"/>
      <c r="H313" s="4"/>
      <c r="I313" s="4"/>
      <c r="J313" s="4"/>
      <c r="K313" s="4"/>
      <c r="L313" s="4"/>
      <c r="M313" s="4"/>
      <c r="N313" s="4"/>
      <c r="O313" s="4"/>
      <c r="P313" s="4"/>
    </row>
    <row r="314">
      <c r="A314" s="4"/>
      <c r="B314" s="4"/>
      <c r="C314" s="4"/>
      <c r="D314" s="4"/>
      <c r="E314" s="4"/>
      <c r="F314" s="4"/>
      <c r="G314" s="4"/>
      <c r="H314" s="4"/>
      <c r="I314" s="4"/>
      <c r="J314" s="4"/>
      <c r="K314" s="4"/>
      <c r="L314" s="4"/>
      <c r="M314" s="4"/>
      <c r="N314" s="4"/>
      <c r="O314" s="4"/>
      <c r="P314" s="4"/>
    </row>
    <row r="315">
      <c r="A315" s="4"/>
      <c r="B315" s="4"/>
      <c r="C315" s="4"/>
      <c r="D315" s="4"/>
      <c r="E315" s="4"/>
      <c r="F315" s="4"/>
      <c r="G315" s="4"/>
      <c r="H315" s="4"/>
      <c r="I315" s="4"/>
      <c r="J315" s="4"/>
      <c r="K315" s="4"/>
      <c r="L315" s="4"/>
      <c r="M315" s="4"/>
      <c r="N315" s="4"/>
      <c r="O315" s="4"/>
      <c r="P315" s="4"/>
    </row>
    <row r="316">
      <c r="A316" s="4"/>
      <c r="B316" s="4"/>
      <c r="C316" s="4"/>
      <c r="D316" s="4"/>
      <c r="E316" s="4"/>
      <c r="F316" s="4"/>
      <c r="G316" s="4"/>
      <c r="H316" s="4"/>
      <c r="I316" s="4"/>
      <c r="J316" s="4"/>
      <c r="K316" s="4"/>
      <c r="L316" s="4"/>
      <c r="M316" s="4"/>
      <c r="N316" s="4"/>
      <c r="O316" s="4"/>
      <c r="P316" s="4"/>
    </row>
    <row r="317">
      <c r="A317" s="4"/>
      <c r="B317" s="4"/>
      <c r="C317" s="4"/>
      <c r="D317" s="4"/>
      <c r="E317" s="4"/>
      <c r="F317" s="4"/>
      <c r="G317" s="4"/>
      <c r="H317" s="4"/>
      <c r="I317" s="4"/>
      <c r="J317" s="4"/>
      <c r="K317" s="4"/>
      <c r="L317" s="4"/>
      <c r="M317" s="4"/>
      <c r="N317" s="4"/>
      <c r="O317" s="4"/>
      <c r="P317" s="4"/>
    </row>
    <row r="318">
      <c r="A318" s="4"/>
      <c r="B318" s="4"/>
      <c r="C318" s="4"/>
      <c r="D318" s="4"/>
      <c r="E318" s="4"/>
      <c r="F318" s="4"/>
      <c r="G318" s="4"/>
      <c r="H318" s="4"/>
      <c r="I318" s="4"/>
      <c r="J318" s="4"/>
      <c r="K318" s="4"/>
      <c r="L318" s="4"/>
      <c r="M318" s="4"/>
      <c r="N318" s="4"/>
      <c r="O318" s="4"/>
      <c r="P318" s="4"/>
    </row>
    <row r="319">
      <c r="A319" s="4"/>
      <c r="B319" s="4"/>
      <c r="C319" s="4"/>
      <c r="D319" s="4"/>
      <c r="E319" s="4"/>
      <c r="F319" s="4"/>
      <c r="G319" s="4"/>
      <c r="H319" s="4"/>
      <c r="I319" s="4"/>
      <c r="J319" s="4"/>
      <c r="K319" s="4"/>
      <c r="L319" s="4"/>
      <c r="M319" s="4"/>
      <c r="N319" s="4"/>
      <c r="O319" s="4"/>
      <c r="P319" s="4"/>
    </row>
    <row r="320">
      <c r="A320" s="4"/>
      <c r="B320" s="4"/>
      <c r="C320" s="4"/>
      <c r="D320" s="4"/>
      <c r="E320" s="4"/>
      <c r="F320" s="4"/>
      <c r="G320" s="4"/>
      <c r="H320" s="4"/>
      <c r="I320" s="4"/>
      <c r="J320" s="4"/>
      <c r="K320" s="4"/>
      <c r="L320" s="4"/>
      <c r="M320" s="4"/>
      <c r="N320" s="4"/>
      <c r="O320" s="4"/>
      <c r="P320" s="4"/>
    </row>
    <row r="321">
      <c r="A321" s="4"/>
      <c r="B321" s="4"/>
      <c r="C321" s="4"/>
      <c r="D321" s="4"/>
      <c r="E321" s="4"/>
      <c r="F321" s="4"/>
      <c r="G321" s="4"/>
      <c r="H321" s="4"/>
      <c r="I321" s="4"/>
      <c r="J321" s="4"/>
      <c r="K321" s="4"/>
      <c r="L321" s="4"/>
      <c r="M321" s="4"/>
      <c r="N321" s="4"/>
      <c r="O321" s="4"/>
      <c r="P321" s="4"/>
    </row>
    <row r="322">
      <c r="A322" s="4"/>
      <c r="B322" s="4"/>
      <c r="C322" s="4"/>
      <c r="D322" s="4"/>
      <c r="E322" s="4"/>
      <c r="F322" s="4"/>
      <c r="G322" s="4"/>
      <c r="H322" s="4"/>
      <c r="I322" s="4"/>
      <c r="J322" s="4"/>
      <c r="K322" s="4"/>
      <c r="L322" s="4"/>
      <c r="M322" s="4"/>
      <c r="N322" s="4"/>
      <c r="O322" s="4"/>
      <c r="P322" s="4"/>
    </row>
    <row r="323">
      <c r="A323" s="4"/>
      <c r="B323" s="4"/>
      <c r="C323" s="4"/>
      <c r="D323" s="4"/>
      <c r="E323" s="4"/>
      <c r="F323" s="4"/>
      <c r="G323" s="4"/>
      <c r="H323" s="4"/>
      <c r="I323" s="4"/>
      <c r="J323" s="4"/>
      <c r="K323" s="4"/>
      <c r="L323" s="4"/>
      <c r="M323" s="4"/>
      <c r="N323" s="4"/>
      <c r="O323" s="4"/>
      <c r="P323" s="4"/>
    </row>
    <row r="324">
      <c r="A324" s="4"/>
      <c r="B324" s="4"/>
      <c r="C324" s="4"/>
      <c r="D324" s="4"/>
      <c r="E324" s="4"/>
      <c r="F324" s="4"/>
      <c r="G324" s="4"/>
      <c r="H324" s="4"/>
      <c r="I324" s="4"/>
      <c r="J324" s="4"/>
      <c r="K324" s="4"/>
      <c r="L324" s="4"/>
      <c r="M324" s="4"/>
      <c r="N324" s="4"/>
      <c r="O324" s="4"/>
      <c r="P324" s="4"/>
    </row>
    <row r="325">
      <c r="A325" s="4"/>
      <c r="B325" s="4"/>
      <c r="C325" s="4"/>
      <c r="D325" s="4"/>
      <c r="E325" s="4"/>
      <c r="F325" s="4"/>
      <c r="G325" s="4"/>
      <c r="H325" s="4"/>
      <c r="I325" s="4"/>
      <c r="J325" s="4"/>
      <c r="K325" s="4"/>
      <c r="L325" s="4"/>
      <c r="M325" s="4"/>
      <c r="N325" s="4"/>
      <c r="O325" s="4"/>
      <c r="P325" s="4"/>
    </row>
    <row r="326">
      <c r="A326" s="4"/>
      <c r="B326" s="4"/>
      <c r="C326" s="4"/>
      <c r="D326" s="4"/>
      <c r="E326" s="4"/>
      <c r="F326" s="4"/>
      <c r="G326" s="4"/>
      <c r="H326" s="4"/>
      <c r="I326" s="4"/>
      <c r="J326" s="4"/>
      <c r="K326" s="4"/>
      <c r="L326" s="4"/>
      <c r="M326" s="4"/>
      <c r="N326" s="4"/>
      <c r="O326" s="4"/>
      <c r="P326" s="4"/>
    </row>
    <row r="327">
      <c r="A327" s="4"/>
      <c r="B327" s="4"/>
      <c r="C327" s="4"/>
      <c r="D327" s="4"/>
      <c r="E327" s="4"/>
      <c r="F327" s="4"/>
      <c r="G327" s="4"/>
      <c r="H327" s="4"/>
      <c r="I327" s="4"/>
      <c r="J327" s="4"/>
      <c r="K327" s="4"/>
      <c r="L327" s="4"/>
      <c r="M327" s="4"/>
      <c r="N327" s="4"/>
      <c r="O327" s="4"/>
      <c r="P327" s="4"/>
    </row>
    <row r="328">
      <c r="A328" s="4"/>
      <c r="B328" s="4"/>
      <c r="C328" s="4"/>
      <c r="D328" s="4"/>
      <c r="E328" s="4"/>
      <c r="F328" s="4"/>
      <c r="G328" s="4"/>
      <c r="H328" s="4"/>
      <c r="I328" s="4"/>
      <c r="J328" s="4"/>
      <c r="K328" s="4"/>
      <c r="L328" s="4"/>
      <c r="M328" s="4"/>
      <c r="N328" s="4"/>
      <c r="O328" s="4"/>
      <c r="P328" s="4"/>
    </row>
    <row r="329">
      <c r="A329" s="4"/>
      <c r="B329" s="4"/>
      <c r="C329" s="4"/>
      <c r="D329" s="4"/>
      <c r="E329" s="4"/>
      <c r="F329" s="4"/>
      <c r="G329" s="4"/>
      <c r="H329" s="4"/>
      <c r="I329" s="4"/>
      <c r="J329" s="4"/>
      <c r="K329" s="4"/>
      <c r="L329" s="4"/>
      <c r="M329" s="4"/>
      <c r="N329" s="4"/>
      <c r="O329" s="4"/>
      <c r="P329" s="4"/>
    </row>
    <row r="330">
      <c r="A330" s="4"/>
      <c r="B330" s="4"/>
      <c r="C330" s="4"/>
      <c r="D330" s="4"/>
      <c r="E330" s="4"/>
      <c r="F330" s="4"/>
      <c r="G330" s="4"/>
      <c r="H330" s="4"/>
      <c r="I330" s="4"/>
      <c r="J330" s="4"/>
      <c r="K330" s="4"/>
      <c r="L330" s="4"/>
      <c r="M330" s="4"/>
      <c r="N330" s="4"/>
      <c r="O330" s="4"/>
      <c r="P330" s="4"/>
    </row>
    <row r="331">
      <c r="A331" s="4"/>
      <c r="B331" s="4"/>
      <c r="C331" s="4"/>
      <c r="D331" s="4"/>
      <c r="E331" s="4"/>
      <c r="F331" s="4"/>
      <c r="G331" s="4"/>
      <c r="H331" s="4"/>
      <c r="I331" s="4"/>
      <c r="J331" s="4"/>
      <c r="K331" s="4"/>
      <c r="L331" s="4"/>
      <c r="M331" s="4"/>
      <c r="N331" s="4"/>
      <c r="O331" s="4"/>
      <c r="P331" s="4"/>
    </row>
    <row r="332">
      <c r="A332" s="4"/>
      <c r="B332" s="4"/>
      <c r="C332" s="4"/>
      <c r="D332" s="4"/>
      <c r="E332" s="4"/>
      <c r="F332" s="4"/>
      <c r="G332" s="4"/>
      <c r="H332" s="4"/>
      <c r="I332" s="4"/>
      <c r="J332" s="4"/>
      <c r="K332" s="4"/>
      <c r="L332" s="4"/>
      <c r="M332" s="4"/>
      <c r="N332" s="4"/>
      <c r="O332" s="4"/>
      <c r="P332" s="4"/>
    </row>
    <row r="333">
      <c r="A333" s="4"/>
      <c r="B333" s="4"/>
      <c r="C333" s="4"/>
      <c r="D333" s="4"/>
      <c r="E333" s="4"/>
      <c r="F333" s="4"/>
      <c r="G333" s="4"/>
      <c r="H333" s="4"/>
      <c r="I333" s="4"/>
      <c r="J333" s="4"/>
      <c r="K333" s="4"/>
      <c r="L333" s="4"/>
      <c r="M333" s="4"/>
      <c r="N333" s="4"/>
      <c r="O333" s="4"/>
      <c r="P333" s="4"/>
    </row>
    <row r="334">
      <c r="A334" s="4"/>
      <c r="B334" s="4"/>
      <c r="C334" s="4"/>
      <c r="D334" s="4"/>
      <c r="E334" s="4"/>
      <c r="F334" s="4"/>
      <c r="G334" s="4"/>
      <c r="H334" s="4"/>
      <c r="I334" s="4"/>
      <c r="J334" s="4"/>
      <c r="K334" s="4"/>
      <c r="L334" s="4"/>
      <c r="M334" s="4"/>
      <c r="N334" s="4"/>
      <c r="O334" s="4"/>
      <c r="P334" s="4"/>
    </row>
    <row r="335">
      <c r="A335" s="4"/>
      <c r="B335" s="4"/>
      <c r="C335" s="4"/>
      <c r="D335" s="4"/>
      <c r="E335" s="4"/>
      <c r="F335" s="4"/>
      <c r="G335" s="4"/>
      <c r="H335" s="4"/>
      <c r="I335" s="4"/>
      <c r="J335" s="4"/>
      <c r="K335" s="4"/>
      <c r="L335" s="4"/>
      <c r="M335" s="4"/>
      <c r="N335" s="4"/>
      <c r="O335" s="4"/>
      <c r="P335" s="4"/>
    </row>
    <row r="336">
      <c r="A336" s="4"/>
      <c r="B336" s="4"/>
      <c r="C336" s="4"/>
      <c r="D336" s="4"/>
      <c r="E336" s="4"/>
      <c r="F336" s="4"/>
      <c r="G336" s="4"/>
      <c r="H336" s="4"/>
      <c r="I336" s="4"/>
      <c r="J336" s="4"/>
      <c r="K336" s="4"/>
      <c r="L336" s="4"/>
      <c r="M336" s="4"/>
      <c r="N336" s="4"/>
      <c r="O336" s="4"/>
      <c r="P336" s="4"/>
    </row>
    <row r="337">
      <c r="A337" s="4"/>
      <c r="B337" s="4"/>
      <c r="C337" s="4"/>
      <c r="D337" s="4"/>
      <c r="E337" s="4"/>
      <c r="F337" s="4"/>
      <c r="G337" s="4"/>
      <c r="H337" s="4"/>
      <c r="I337" s="4"/>
      <c r="J337" s="4"/>
      <c r="K337" s="4"/>
      <c r="L337" s="4"/>
      <c r="M337" s="4"/>
      <c r="N337" s="4"/>
      <c r="O337" s="4"/>
      <c r="P337" s="4"/>
    </row>
    <row r="338">
      <c r="A338" s="4"/>
      <c r="B338" s="4"/>
      <c r="C338" s="4"/>
      <c r="D338" s="4"/>
      <c r="E338" s="4"/>
      <c r="F338" s="4"/>
      <c r="G338" s="4"/>
      <c r="H338" s="4"/>
      <c r="I338" s="4"/>
      <c r="J338" s="4"/>
      <c r="K338" s="4"/>
      <c r="L338" s="4"/>
      <c r="M338" s="4"/>
      <c r="N338" s="4"/>
      <c r="O338" s="4"/>
      <c r="P338" s="4"/>
    </row>
    <row r="339">
      <c r="A339" s="4"/>
      <c r="B339" s="4"/>
      <c r="C339" s="4"/>
      <c r="D339" s="4"/>
      <c r="E339" s="4"/>
      <c r="F339" s="4"/>
      <c r="G339" s="4"/>
      <c r="H339" s="4"/>
      <c r="I339" s="4"/>
      <c r="J339" s="4"/>
      <c r="K339" s="4"/>
      <c r="L339" s="4"/>
      <c r="M339" s="4"/>
      <c r="N339" s="4"/>
      <c r="O339" s="4"/>
      <c r="P339" s="4"/>
    </row>
    <row r="340">
      <c r="A340" s="4"/>
      <c r="B340" s="4"/>
      <c r="C340" s="4"/>
      <c r="D340" s="4"/>
      <c r="E340" s="4"/>
      <c r="F340" s="4"/>
      <c r="G340" s="4"/>
      <c r="H340" s="4"/>
      <c r="I340" s="4"/>
      <c r="J340" s="4"/>
      <c r="K340" s="4"/>
      <c r="L340" s="4"/>
      <c r="M340" s="4"/>
      <c r="N340" s="4"/>
      <c r="O340" s="4"/>
      <c r="P340" s="4"/>
    </row>
    <row r="341">
      <c r="A341" s="4"/>
      <c r="B341" s="4"/>
      <c r="C341" s="4"/>
      <c r="D341" s="4"/>
      <c r="E341" s="4"/>
      <c r="F341" s="4"/>
      <c r="G341" s="4"/>
      <c r="H341" s="4"/>
      <c r="I341" s="4"/>
      <c r="J341" s="4"/>
      <c r="K341" s="4"/>
      <c r="L341" s="4"/>
      <c r="M341" s="4"/>
      <c r="N341" s="4"/>
      <c r="O341" s="4"/>
      <c r="P341" s="4"/>
    </row>
    <row r="342">
      <c r="A342" s="4"/>
      <c r="B342" s="4"/>
      <c r="C342" s="4"/>
      <c r="D342" s="4"/>
      <c r="E342" s="4"/>
      <c r="F342" s="4"/>
      <c r="G342" s="4"/>
      <c r="H342" s="4"/>
      <c r="I342" s="4"/>
      <c r="J342" s="4"/>
      <c r="K342" s="4"/>
      <c r="L342" s="4"/>
      <c r="M342" s="4"/>
      <c r="N342" s="4"/>
      <c r="O342" s="4"/>
      <c r="P342" s="4"/>
    </row>
    <row r="343">
      <c r="A343" s="4"/>
      <c r="B343" s="4"/>
      <c r="C343" s="4"/>
      <c r="D343" s="4"/>
      <c r="E343" s="4"/>
      <c r="F343" s="4"/>
      <c r="G343" s="4"/>
      <c r="H343" s="4"/>
      <c r="I343" s="4"/>
      <c r="J343" s="4"/>
      <c r="K343" s="4"/>
      <c r="L343" s="4"/>
      <c r="M343" s="4"/>
      <c r="N343" s="4"/>
      <c r="O343" s="4"/>
      <c r="P343" s="4"/>
    </row>
    <row r="344">
      <c r="A344" s="4"/>
      <c r="B344" s="4"/>
      <c r="C344" s="4"/>
      <c r="D344" s="4"/>
      <c r="E344" s="4"/>
      <c r="F344" s="4"/>
      <c r="G344" s="4"/>
      <c r="H344" s="4"/>
      <c r="I344" s="4"/>
      <c r="J344" s="4"/>
      <c r="K344" s="4"/>
      <c r="L344" s="4"/>
      <c r="M344" s="4"/>
      <c r="N344" s="4"/>
      <c r="O344" s="4"/>
      <c r="P344" s="4"/>
    </row>
    <row r="345">
      <c r="A345" s="4"/>
      <c r="B345" s="4"/>
      <c r="C345" s="4"/>
      <c r="D345" s="4"/>
      <c r="E345" s="4"/>
      <c r="F345" s="4"/>
      <c r="G345" s="4"/>
      <c r="H345" s="4"/>
      <c r="I345" s="4"/>
      <c r="J345" s="4"/>
      <c r="K345" s="4"/>
      <c r="L345" s="4"/>
      <c r="M345" s="4"/>
      <c r="N345" s="4"/>
      <c r="O345" s="4"/>
      <c r="P345" s="4"/>
    </row>
    <row r="346">
      <c r="A346" s="4"/>
      <c r="B346" s="4"/>
      <c r="C346" s="4"/>
      <c r="D346" s="4"/>
      <c r="E346" s="4"/>
      <c r="F346" s="4"/>
      <c r="G346" s="4"/>
      <c r="H346" s="4"/>
      <c r="I346" s="4"/>
      <c r="J346" s="4"/>
      <c r="K346" s="4"/>
      <c r="L346" s="4"/>
      <c r="M346" s="4"/>
      <c r="N346" s="4"/>
      <c r="O346" s="4"/>
      <c r="P346" s="4"/>
    </row>
    <row r="347">
      <c r="A347" s="4"/>
      <c r="B347" s="4"/>
      <c r="C347" s="4"/>
      <c r="D347" s="4"/>
      <c r="E347" s="4"/>
      <c r="F347" s="4"/>
      <c r="G347" s="4"/>
      <c r="H347" s="4"/>
      <c r="I347" s="4"/>
      <c r="J347" s="4"/>
      <c r="K347" s="4"/>
      <c r="L347" s="4"/>
      <c r="M347" s="4"/>
      <c r="N347" s="4"/>
      <c r="O347" s="4"/>
      <c r="P347" s="4"/>
    </row>
    <row r="348">
      <c r="A348" s="4"/>
      <c r="B348" s="4"/>
      <c r="C348" s="4"/>
      <c r="D348" s="4"/>
      <c r="E348" s="4"/>
      <c r="F348" s="4"/>
      <c r="G348" s="4"/>
      <c r="H348" s="4"/>
      <c r="I348" s="4"/>
      <c r="J348" s="4"/>
      <c r="K348" s="4"/>
      <c r="L348" s="4"/>
      <c r="M348" s="4"/>
      <c r="N348" s="4"/>
      <c r="O348" s="4"/>
      <c r="P348" s="4"/>
    </row>
    <row r="349">
      <c r="A349" s="4"/>
      <c r="B349" s="4"/>
      <c r="C349" s="4"/>
      <c r="D349" s="4"/>
      <c r="E349" s="4"/>
      <c r="F349" s="4"/>
      <c r="G349" s="4"/>
      <c r="H349" s="4"/>
      <c r="I349" s="4"/>
      <c r="J349" s="4"/>
      <c r="K349" s="4"/>
      <c r="L349" s="4"/>
      <c r="M349" s="4"/>
      <c r="N349" s="4"/>
      <c r="O349" s="4"/>
      <c r="P349" s="4"/>
    </row>
    <row r="350">
      <c r="A350" s="4"/>
      <c r="B350" s="4"/>
      <c r="C350" s="4"/>
      <c r="D350" s="4"/>
      <c r="E350" s="4"/>
      <c r="F350" s="4"/>
      <c r="G350" s="4"/>
      <c r="H350" s="4"/>
      <c r="I350" s="4"/>
      <c r="J350" s="4"/>
      <c r="K350" s="4"/>
      <c r="L350" s="4"/>
      <c r="M350" s="4"/>
      <c r="N350" s="4"/>
      <c r="O350" s="4"/>
      <c r="P350" s="4"/>
    </row>
    <row r="351">
      <c r="A351" s="4"/>
      <c r="B351" s="4"/>
      <c r="C351" s="4"/>
      <c r="D351" s="4"/>
      <c r="E351" s="4"/>
      <c r="F351" s="4"/>
      <c r="G351" s="4"/>
      <c r="H351" s="4"/>
      <c r="I351" s="4"/>
      <c r="J351" s="4"/>
      <c r="K351" s="4"/>
      <c r="L351" s="4"/>
      <c r="M351" s="4"/>
      <c r="N351" s="4"/>
      <c r="O351" s="4"/>
      <c r="P351" s="4"/>
    </row>
    <row r="352">
      <c r="A352" s="4"/>
      <c r="B352" s="4"/>
      <c r="C352" s="4"/>
      <c r="D352" s="4"/>
      <c r="E352" s="4"/>
      <c r="F352" s="4"/>
      <c r="G352" s="4"/>
      <c r="H352" s="4"/>
      <c r="I352" s="4"/>
      <c r="J352" s="4"/>
      <c r="K352" s="4"/>
      <c r="L352" s="4"/>
      <c r="M352" s="4"/>
      <c r="N352" s="4"/>
      <c r="O352" s="4"/>
      <c r="P352" s="4"/>
    </row>
    <row r="353">
      <c r="A353" s="4"/>
      <c r="B353" s="4"/>
      <c r="C353" s="4"/>
      <c r="D353" s="4"/>
      <c r="E353" s="4"/>
      <c r="F353" s="4"/>
      <c r="G353" s="4"/>
      <c r="H353" s="4"/>
      <c r="I353" s="4"/>
      <c r="J353" s="4"/>
      <c r="K353" s="4"/>
      <c r="L353" s="4"/>
      <c r="M353" s="4"/>
      <c r="N353" s="4"/>
      <c r="O353" s="4"/>
      <c r="P353" s="4"/>
    </row>
    <row r="354">
      <c r="A354" s="4"/>
      <c r="B354" s="4"/>
      <c r="C354" s="4"/>
      <c r="D354" s="4"/>
      <c r="E354" s="4"/>
      <c r="F354" s="4"/>
      <c r="G354" s="4"/>
      <c r="H354" s="4"/>
      <c r="I354" s="4"/>
      <c r="J354" s="4"/>
      <c r="K354" s="4"/>
      <c r="L354" s="4"/>
      <c r="M354" s="4"/>
      <c r="N354" s="4"/>
      <c r="O354" s="4"/>
      <c r="P354" s="4"/>
    </row>
    <row r="355">
      <c r="A355" s="4"/>
      <c r="B355" s="4"/>
      <c r="C355" s="4"/>
      <c r="D355" s="4"/>
      <c r="E355" s="4"/>
      <c r="F355" s="4"/>
      <c r="G355" s="4"/>
      <c r="H355" s="4"/>
      <c r="I355" s="4"/>
      <c r="J355" s="4"/>
      <c r="K355" s="4"/>
      <c r="L355" s="4"/>
      <c r="M355" s="4"/>
      <c r="N355" s="4"/>
      <c r="O355" s="4"/>
      <c r="P355" s="4"/>
    </row>
    <row r="356">
      <c r="A356" s="4"/>
      <c r="B356" s="4"/>
      <c r="C356" s="4"/>
      <c r="D356" s="4"/>
      <c r="E356" s="4"/>
      <c r="F356" s="4"/>
      <c r="G356" s="4"/>
      <c r="H356" s="4"/>
      <c r="I356" s="4"/>
      <c r="J356" s="4"/>
      <c r="K356" s="4"/>
      <c r="L356" s="4"/>
      <c r="M356" s="4"/>
      <c r="N356" s="4"/>
      <c r="O356" s="4"/>
      <c r="P356" s="4"/>
    </row>
    <row r="357">
      <c r="A357" s="4"/>
      <c r="B357" s="4"/>
      <c r="C357" s="4"/>
      <c r="D357" s="4"/>
      <c r="E357" s="4"/>
      <c r="F357" s="4"/>
      <c r="G357" s="4"/>
      <c r="H357" s="4"/>
      <c r="I357" s="4"/>
      <c r="J357" s="4"/>
      <c r="K357" s="4"/>
      <c r="L357" s="4"/>
      <c r="M357" s="4"/>
      <c r="N357" s="4"/>
      <c r="O357" s="4"/>
      <c r="P357" s="4"/>
    </row>
    <row r="358">
      <c r="A358" s="4"/>
      <c r="B358" s="4"/>
      <c r="C358" s="4"/>
      <c r="D358" s="4"/>
      <c r="E358" s="4"/>
      <c r="F358" s="4"/>
      <c r="G358" s="4"/>
      <c r="H358" s="4"/>
      <c r="I358" s="4"/>
      <c r="J358" s="4"/>
      <c r="K358" s="4"/>
      <c r="L358" s="4"/>
      <c r="M358" s="4"/>
      <c r="N358" s="4"/>
      <c r="O358" s="4"/>
      <c r="P358" s="4"/>
    </row>
    <row r="359">
      <c r="A359" s="4"/>
      <c r="B359" s="4"/>
      <c r="C359" s="4"/>
      <c r="D359" s="4"/>
      <c r="E359" s="4"/>
      <c r="F359" s="4"/>
      <c r="G359" s="4"/>
      <c r="H359" s="4"/>
      <c r="I359" s="4"/>
      <c r="J359" s="4"/>
      <c r="K359" s="4"/>
      <c r="L359" s="4"/>
      <c r="M359" s="4"/>
      <c r="N359" s="4"/>
      <c r="O359" s="4"/>
      <c r="P359" s="4"/>
    </row>
    <row r="360">
      <c r="A360" s="4"/>
      <c r="B360" s="4"/>
      <c r="C360" s="4"/>
      <c r="D360" s="4"/>
      <c r="E360" s="4"/>
      <c r="F360" s="4"/>
      <c r="G360" s="4"/>
      <c r="H360" s="4"/>
      <c r="I360" s="4"/>
      <c r="J360" s="4"/>
      <c r="K360" s="4"/>
      <c r="L360" s="4"/>
      <c r="M360" s="4"/>
      <c r="N360" s="4"/>
      <c r="O360" s="4"/>
      <c r="P360" s="4"/>
    </row>
    <row r="361">
      <c r="A361" s="4"/>
      <c r="B361" s="4"/>
      <c r="C361" s="4"/>
      <c r="D361" s="4"/>
      <c r="E361" s="4"/>
      <c r="F361" s="4"/>
      <c r="G361" s="4"/>
      <c r="H361" s="4"/>
      <c r="I361" s="4"/>
      <c r="J361" s="4"/>
      <c r="K361" s="4"/>
      <c r="L361" s="4"/>
      <c r="M361" s="4"/>
      <c r="N361" s="4"/>
      <c r="O361" s="4"/>
      <c r="P361" s="4"/>
    </row>
    <row r="362">
      <c r="A362" s="4"/>
      <c r="B362" s="4"/>
      <c r="C362" s="4"/>
      <c r="D362" s="4"/>
      <c r="E362" s="4"/>
      <c r="F362" s="4"/>
      <c r="G362" s="4"/>
      <c r="H362" s="4"/>
      <c r="I362" s="4"/>
      <c r="J362" s="4"/>
      <c r="K362" s="4"/>
      <c r="L362" s="4"/>
      <c r="M362" s="4"/>
      <c r="N362" s="4"/>
      <c r="O362" s="4"/>
      <c r="P362" s="4"/>
    </row>
    <row r="363">
      <c r="A363" s="4"/>
      <c r="B363" s="4"/>
      <c r="C363" s="4"/>
      <c r="D363" s="4"/>
      <c r="E363" s="4"/>
      <c r="F363" s="4"/>
      <c r="G363" s="4"/>
      <c r="H363" s="4"/>
      <c r="I363" s="4"/>
      <c r="J363" s="4"/>
      <c r="K363" s="4"/>
      <c r="L363" s="4"/>
      <c r="M363" s="4"/>
      <c r="N363" s="4"/>
      <c r="O363" s="4"/>
      <c r="P363" s="4"/>
    </row>
    <row r="364">
      <c r="A364" s="4"/>
      <c r="B364" s="4"/>
      <c r="C364" s="4"/>
      <c r="D364" s="4"/>
      <c r="E364" s="4"/>
      <c r="F364" s="4"/>
      <c r="G364" s="4"/>
      <c r="H364" s="4"/>
      <c r="I364" s="4"/>
      <c r="J364" s="4"/>
      <c r="K364" s="4"/>
      <c r="L364" s="4"/>
      <c r="M364" s="4"/>
      <c r="N364" s="4"/>
      <c r="O364" s="4"/>
      <c r="P364" s="4"/>
    </row>
    <row r="365">
      <c r="A365" s="4"/>
      <c r="B365" s="4"/>
      <c r="C365" s="4"/>
      <c r="D365" s="4"/>
      <c r="E365" s="4"/>
      <c r="F365" s="4"/>
      <c r="G365" s="4"/>
      <c r="H365" s="4"/>
      <c r="I365" s="4"/>
      <c r="J365" s="4"/>
      <c r="K365" s="4"/>
      <c r="L365" s="4"/>
      <c r="M365" s="4"/>
      <c r="N365" s="4"/>
      <c r="O365" s="4"/>
      <c r="P365" s="4"/>
    </row>
    <row r="366">
      <c r="A366" s="4"/>
      <c r="B366" s="4"/>
      <c r="C366" s="4"/>
      <c r="D366" s="4"/>
      <c r="E366" s="4"/>
      <c r="F366" s="4"/>
      <c r="G366" s="4"/>
      <c r="H366" s="4"/>
      <c r="I366" s="4"/>
      <c r="J366" s="4"/>
      <c r="K366" s="4"/>
      <c r="L366" s="4"/>
      <c r="M366" s="4"/>
      <c r="N366" s="4"/>
      <c r="O366" s="4"/>
      <c r="P366" s="4"/>
    </row>
    <row r="367">
      <c r="A367" s="4"/>
      <c r="B367" s="4"/>
      <c r="C367" s="4"/>
      <c r="D367" s="4"/>
      <c r="E367" s="4"/>
      <c r="F367" s="4"/>
      <c r="G367" s="4"/>
      <c r="H367" s="4"/>
      <c r="I367" s="4"/>
      <c r="J367" s="4"/>
      <c r="K367" s="4"/>
      <c r="L367" s="4"/>
      <c r="M367" s="4"/>
      <c r="N367" s="4"/>
      <c r="O367" s="4"/>
      <c r="P367" s="4"/>
    </row>
    <row r="368">
      <c r="A368" s="4"/>
      <c r="B368" s="4"/>
      <c r="C368" s="4"/>
      <c r="D368" s="4"/>
      <c r="E368" s="4"/>
      <c r="F368" s="4"/>
      <c r="G368" s="4"/>
      <c r="H368" s="4"/>
      <c r="I368" s="4"/>
      <c r="J368" s="4"/>
      <c r="K368" s="4"/>
      <c r="L368" s="4"/>
      <c r="M368" s="4"/>
      <c r="N368" s="4"/>
      <c r="O368" s="4"/>
      <c r="P368" s="4"/>
    </row>
    <row r="369">
      <c r="A369" s="4"/>
      <c r="B369" s="4"/>
      <c r="C369" s="4"/>
      <c r="D369" s="4"/>
      <c r="E369" s="4"/>
      <c r="F369" s="4"/>
      <c r="G369" s="4"/>
      <c r="H369" s="4"/>
      <c r="I369" s="4"/>
      <c r="J369" s="4"/>
      <c r="K369" s="4"/>
      <c r="L369" s="4"/>
      <c r="M369" s="4"/>
      <c r="N369" s="4"/>
      <c r="O369" s="4"/>
      <c r="P369" s="4"/>
    </row>
    <row r="370">
      <c r="A370" s="4"/>
      <c r="B370" s="4"/>
      <c r="C370" s="4"/>
      <c r="D370" s="4"/>
      <c r="E370" s="4"/>
      <c r="F370" s="4"/>
      <c r="G370" s="4"/>
      <c r="H370" s="4"/>
      <c r="I370" s="4"/>
      <c r="J370" s="4"/>
      <c r="K370" s="4"/>
      <c r="L370" s="4"/>
      <c r="M370" s="4"/>
      <c r="N370" s="4"/>
      <c r="O370" s="4"/>
      <c r="P370" s="4"/>
    </row>
    <row r="371">
      <c r="A371" s="4"/>
      <c r="B371" s="4"/>
      <c r="C371" s="4"/>
      <c r="D371" s="4"/>
      <c r="E371" s="4"/>
      <c r="F371" s="4"/>
      <c r="G371" s="4"/>
      <c r="H371" s="4"/>
      <c r="I371" s="4"/>
      <c r="J371" s="4"/>
      <c r="K371" s="4"/>
      <c r="L371" s="4"/>
      <c r="M371" s="4"/>
      <c r="N371" s="4"/>
      <c r="O371" s="4"/>
      <c r="P371" s="4"/>
    </row>
    <row r="372">
      <c r="A372" s="4"/>
      <c r="B372" s="4"/>
      <c r="C372" s="4"/>
      <c r="D372" s="4"/>
      <c r="E372" s="4"/>
      <c r="F372" s="4"/>
      <c r="G372" s="4"/>
      <c r="H372" s="4"/>
      <c r="I372" s="4"/>
      <c r="J372" s="4"/>
      <c r="K372" s="4"/>
      <c r="L372" s="4"/>
      <c r="M372" s="4"/>
      <c r="N372" s="4"/>
      <c r="O372" s="4"/>
      <c r="P372" s="4"/>
    </row>
    <row r="373">
      <c r="A373" s="4"/>
      <c r="B373" s="4"/>
      <c r="C373" s="4"/>
      <c r="D373" s="4"/>
      <c r="E373" s="4"/>
      <c r="F373" s="4"/>
      <c r="G373" s="4"/>
      <c r="H373" s="4"/>
      <c r="I373" s="4"/>
      <c r="J373" s="4"/>
      <c r="K373" s="4"/>
      <c r="L373" s="4"/>
      <c r="M373" s="4"/>
      <c r="N373" s="4"/>
      <c r="O373" s="4"/>
      <c r="P373" s="4"/>
    </row>
    <row r="374">
      <c r="A374" s="4"/>
      <c r="B374" s="4"/>
      <c r="C374" s="4"/>
      <c r="D374" s="4"/>
      <c r="E374" s="4"/>
      <c r="F374" s="4"/>
      <c r="G374" s="4"/>
      <c r="H374" s="4"/>
      <c r="I374" s="4"/>
      <c r="J374" s="4"/>
      <c r="K374" s="4"/>
      <c r="L374" s="4"/>
      <c r="M374" s="4"/>
      <c r="N374" s="4"/>
      <c r="O374" s="4"/>
      <c r="P374" s="4"/>
    </row>
    <row r="375">
      <c r="A375" s="4"/>
      <c r="B375" s="4"/>
      <c r="C375" s="4"/>
      <c r="D375" s="4"/>
      <c r="E375" s="4"/>
      <c r="F375" s="4"/>
      <c r="G375" s="4"/>
      <c r="H375" s="4"/>
      <c r="I375" s="4"/>
      <c r="J375" s="4"/>
      <c r="K375" s="4"/>
      <c r="L375" s="4"/>
      <c r="M375" s="4"/>
      <c r="N375" s="4"/>
      <c r="O375" s="4"/>
      <c r="P375" s="4"/>
    </row>
    <row r="376">
      <c r="A376" s="4"/>
      <c r="B376" s="4"/>
      <c r="C376" s="4"/>
      <c r="D376" s="4"/>
      <c r="E376" s="4"/>
      <c r="F376" s="4"/>
      <c r="G376" s="4"/>
      <c r="H376" s="4"/>
      <c r="I376" s="4"/>
      <c r="J376" s="4"/>
      <c r="K376" s="4"/>
      <c r="L376" s="4"/>
      <c r="M376" s="4"/>
      <c r="N376" s="4"/>
      <c r="O376" s="4"/>
      <c r="P376" s="4"/>
    </row>
    <row r="377">
      <c r="A377" s="4"/>
      <c r="B377" s="4"/>
      <c r="C377" s="4"/>
      <c r="D377" s="4"/>
      <c r="E377" s="4"/>
      <c r="F377" s="4"/>
      <c r="G377" s="4"/>
      <c r="H377" s="4"/>
      <c r="I377" s="4"/>
      <c r="J377" s="4"/>
      <c r="K377" s="4"/>
      <c r="L377" s="4"/>
      <c r="M377" s="4"/>
      <c r="N377" s="4"/>
      <c r="O377" s="4"/>
      <c r="P377" s="4"/>
    </row>
    <row r="378">
      <c r="A378" s="4"/>
      <c r="B378" s="4"/>
      <c r="C378" s="4"/>
      <c r="D378" s="4"/>
      <c r="E378" s="4"/>
      <c r="F378" s="4"/>
      <c r="G378" s="4"/>
      <c r="H378" s="4"/>
      <c r="I378" s="4"/>
      <c r="J378" s="4"/>
      <c r="K378" s="4"/>
      <c r="L378" s="4"/>
      <c r="M378" s="4"/>
      <c r="N378" s="4"/>
      <c r="O378" s="4"/>
      <c r="P378" s="4"/>
    </row>
    <row r="379">
      <c r="A379" s="4"/>
      <c r="B379" s="4"/>
      <c r="C379" s="4"/>
      <c r="D379" s="4"/>
      <c r="E379" s="4"/>
      <c r="F379" s="4"/>
      <c r="G379" s="4"/>
      <c r="H379" s="4"/>
      <c r="I379" s="4"/>
      <c r="J379" s="4"/>
      <c r="K379" s="4"/>
      <c r="L379" s="4"/>
      <c r="M379" s="4"/>
      <c r="N379" s="4"/>
      <c r="O379" s="4"/>
      <c r="P379" s="4"/>
    </row>
    <row r="380">
      <c r="A380" s="4"/>
      <c r="B380" s="4"/>
      <c r="C380" s="4"/>
      <c r="D380" s="4"/>
      <c r="E380" s="4"/>
      <c r="F380" s="4"/>
      <c r="G380" s="4"/>
      <c r="H380" s="4"/>
      <c r="I380" s="4"/>
      <c r="J380" s="4"/>
      <c r="K380" s="4"/>
      <c r="L380" s="4"/>
      <c r="M380" s="4"/>
      <c r="N380" s="4"/>
      <c r="O380" s="4"/>
      <c r="P380" s="4"/>
    </row>
    <row r="381">
      <c r="A381" s="4"/>
      <c r="B381" s="4"/>
      <c r="C381" s="4"/>
      <c r="D381" s="4"/>
      <c r="E381" s="4"/>
      <c r="F381" s="4"/>
      <c r="G381" s="4"/>
      <c r="H381" s="4"/>
      <c r="I381" s="4"/>
      <c r="J381" s="4"/>
      <c r="K381" s="4"/>
      <c r="L381" s="4"/>
      <c r="M381" s="4"/>
      <c r="N381" s="4"/>
      <c r="O381" s="4"/>
      <c r="P381" s="4"/>
    </row>
    <row r="382">
      <c r="A382" s="4"/>
      <c r="B382" s="4"/>
      <c r="C382" s="4"/>
      <c r="D382" s="4"/>
      <c r="E382" s="4"/>
      <c r="F382" s="4"/>
      <c r="G382" s="4"/>
      <c r="H382" s="4"/>
      <c r="I382" s="4"/>
      <c r="J382" s="4"/>
      <c r="K382" s="4"/>
      <c r="L382" s="4"/>
      <c r="M382" s="4"/>
      <c r="N382" s="4"/>
      <c r="O382" s="4"/>
      <c r="P382" s="4"/>
    </row>
    <row r="383">
      <c r="A383" s="4"/>
      <c r="B383" s="4"/>
      <c r="C383" s="4"/>
      <c r="D383" s="4"/>
      <c r="E383" s="4"/>
      <c r="F383" s="4"/>
      <c r="G383" s="4"/>
      <c r="H383" s="4"/>
      <c r="I383" s="4"/>
      <c r="J383" s="4"/>
      <c r="K383" s="4"/>
      <c r="L383" s="4"/>
      <c r="M383" s="4"/>
      <c r="N383" s="4"/>
      <c r="O383" s="4"/>
      <c r="P383" s="4"/>
    </row>
    <row r="384">
      <c r="A384" s="4"/>
      <c r="B384" s="4"/>
      <c r="C384" s="4"/>
      <c r="D384" s="4"/>
      <c r="E384" s="4"/>
      <c r="F384" s="4"/>
      <c r="G384" s="4"/>
      <c r="H384" s="4"/>
      <c r="I384" s="4"/>
      <c r="J384" s="4"/>
      <c r="K384" s="4"/>
      <c r="L384" s="4"/>
      <c r="M384" s="4"/>
      <c r="N384" s="4"/>
      <c r="O384" s="4"/>
      <c r="P384" s="4"/>
    </row>
    <row r="385">
      <c r="A385" s="4"/>
      <c r="B385" s="4"/>
      <c r="C385" s="4"/>
      <c r="D385" s="4"/>
      <c r="E385" s="4"/>
      <c r="F385" s="4"/>
      <c r="G385" s="4"/>
      <c r="H385" s="4"/>
      <c r="I385" s="4"/>
      <c r="J385" s="4"/>
      <c r="K385" s="4"/>
      <c r="L385" s="4"/>
      <c r="M385" s="4"/>
      <c r="N385" s="4"/>
      <c r="O385" s="4"/>
      <c r="P385" s="4"/>
    </row>
    <row r="386">
      <c r="A386" s="4"/>
      <c r="B386" s="4"/>
      <c r="C386" s="4"/>
      <c r="D386" s="4"/>
      <c r="E386" s="4"/>
      <c r="F386" s="4"/>
      <c r="G386" s="4"/>
      <c r="H386" s="4"/>
      <c r="I386" s="4"/>
      <c r="J386" s="4"/>
      <c r="K386" s="4"/>
      <c r="L386" s="4"/>
      <c r="M386" s="4"/>
      <c r="N386" s="4"/>
      <c r="O386" s="4"/>
      <c r="P386" s="4"/>
    </row>
    <row r="387">
      <c r="A387" s="4"/>
      <c r="B387" s="4"/>
      <c r="C387" s="4"/>
      <c r="D387" s="4"/>
      <c r="E387" s="4"/>
      <c r="F387" s="4"/>
      <c r="G387" s="4"/>
      <c r="H387" s="4"/>
      <c r="I387" s="4"/>
      <c r="J387" s="4"/>
      <c r="K387" s="4"/>
      <c r="L387" s="4"/>
      <c r="M387" s="4"/>
      <c r="N387" s="4"/>
      <c r="O387" s="4"/>
      <c r="P387" s="4"/>
    </row>
    <row r="388">
      <c r="A388" s="4"/>
      <c r="B388" s="4"/>
      <c r="C388" s="4"/>
      <c r="D388" s="4"/>
      <c r="E388" s="4"/>
      <c r="F388" s="4"/>
      <c r="G388" s="4"/>
      <c r="H388" s="4"/>
      <c r="I388" s="4"/>
      <c r="J388" s="4"/>
      <c r="K388" s="4"/>
      <c r="L388" s="4"/>
      <c r="M388" s="4"/>
      <c r="N388" s="4"/>
      <c r="O388" s="4"/>
      <c r="P388" s="4"/>
    </row>
    <row r="389">
      <c r="A389" s="4"/>
      <c r="B389" s="4"/>
      <c r="C389" s="4"/>
      <c r="D389" s="4"/>
      <c r="E389" s="4"/>
      <c r="F389" s="4"/>
      <c r="G389" s="4"/>
      <c r="H389" s="4"/>
      <c r="I389" s="4"/>
      <c r="J389" s="4"/>
      <c r="K389" s="4"/>
      <c r="L389" s="4"/>
      <c r="M389" s="4"/>
      <c r="N389" s="4"/>
      <c r="O389" s="4"/>
      <c r="P389" s="4"/>
    </row>
    <row r="390">
      <c r="A390" s="4"/>
      <c r="B390" s="4"/>
      <c r="C390" s="4"/>
      <c r="D390" s="4"/>
      <c r="E390" s="4"/>
      <c r="F390" s="4"/>
      <c r="G390" s="4"/>
      <c r="H390" s="4"/>
      <c r="I390" s="4"/>
      <c r="J390" s="4"/>
      <c r="K390" s="4"/>
      <c r="L390" s="4"/>
      <c r="M390" s="4"/>
      <c r="N390" s="4"/>
      <c r="O390" s="4"/>
      <c r="P390" s="4"/>
    </row>
    <row r="391">
      <c r="A391" s="4"/>
      <c r="B391" s="4"/>
      <c r="C391" s="4"/>
      <c r="D391" s="4"/>
      <c r="E391" s="4"/>
      <c r="F391" s="4"/>
      <c r="G391" s="4"/>
      <c r="H391" s="4"/>
      <c r="I391" s="4"/>
      <c r="J391" s="4"/>
      <c r="K391" s="4"/>
      <c r="L391" s="4"/>
      <c r="M391" s="4"/>
      <c r="N391" s="4"/>
      <c r="O391" s="4"/>
      <c r="P391" s="4"/>
    </row>
    <row r="392">
      <c r="A392" s="4"/>
      <c r="B392" s="4"/>
      <c r="C392" s="4"/>
      <c r="D392" s="4"/>
      <c r="E392" s="4"/>
      <c r="F392" s="4"/>
      <c r="G392" s="4"/>
      <c r="H392" s="4"/>
      <c r="I392" s="4"/>
      <c r="J392" s="4"/>
      <c r="K392" s="4"/>
      <c r="L392" s="4"/>
      <c r="M392" s="4"/>
      <c r="N392" s="4"/>
      <c r="O392" s="4"/>
      <c r="P392" s="4"/>
    </row>
    <row r="393">
      <c r="A393" s="4"/>
      <c r="B393" s="4"/>
      <c r="C393" s="4"/>
      <c r="D393" s="4"/>
      <c r="E393" s="4"/>
      <c r="F393" s="4"/>
      <c r="G393" s="4"/>
      <c r="H393" s="4"/>
      <c r="I393" s="4"/>
      <c r="J393" s="4"/>
      <c r="K393" s="4"/>
      <c r="L393" s="4"/>
      <c r="M393" s="4"/>
      <c r="N393" s="4"/>
      <c r="O393" s="4"/>
      <c r="P393" s="4"/>
    </row>
    <row r="394">
      <c r="A394" s="4"/>
      <c r="B394" s="4"/>
      <c r="C394" s="4"/>
      <c r="D394" s="4"/>
      <c r="E394" s="4"/>
      <c r="F394" s="4"/>
      <c r="G394" s="4"/>
      <c r="H394" s="4"/>
      <c r="I394" s="4"/>
      <c r="J394" s="4"/>
      <c r="K394" s="4"/>
      <c r="L394" s="4"/>
      <c r="M394" s="4"/>
      <c r="N394" s="4"/>
      <c r="O394" s="4"/>
      <c r="P394" s="4"/>
    </row>
    <row r="395">
      <c r="A395" s="4"/>
      <c r="B395" s="4"/>
      <c r="C395" s="4"/>
      <c r="D395" s="4"/>
      <c r="E395" s="4"/>
      <c r="F395" s="4"/>
      <c r="G395" s="4"/>
      <c r="H395" s="4"/>
      <c r="I395" s="4"/>
      <c r="J395" s="4"/>
      <c r="K395" s="4"/>
      <c r="L395" s="4"/>
      <c r="M395" s="4"/>
      <c r="N395" s="4"/>
      <c r="O395" s="4"/>
      <c r="P395" s="4"/>
    </row>
    <row r="396">
      <c r="A396" s="4"/>
      <c r="B396" s="4"/>
      <c r="C396" s="4"/>
      <c r="D396" s="4"/>
      <c r="E396" s="4"/>
      <c r="F396" s="4"/>
      <c r="G396" s="4"/>
      <c r="H396" s="4"/>
      <c r="I396" s="4"/>
      <c r="J396" s="4"/>
      <c r="K396" s="4"/>
      <c r="L396" s="4"/>
      <c r="M396" s="4"/>
      <c r="N396" s="4"/>
      <c r="O396" s="4"/>
      <c r="P396" s="4"/>
    </row>
    <row r="397">
      <c r="A397" s="4"/>
      <c r="B397" s="4"/>
      <c r="C397" s="4"/>
      <c r="D397" s="4"/>
      <c r="E397" s="4"/>
      <c r="F397" s="4"/>
      <c r="G397" s="4"/>
      <c r="H397" s="4"/>
      <c r="I397" s="4"/>
      <c r="J397" s="4"/>
      <c r="K397" s="4"/>
      <c r="L397" s="4"/>
      <c r="M397" s="4"/>
      <c r="N397" s="4"/>
      <c r="O397" s="4"/>
      <c r="P397" s="4"/>
    </row>
    <row r="398">
      <c r="A398" s="4"/>
      <c r="B398" s="4"/>
      <c r="C398" s="4"/>
      <c r="D398" s="4"/>
      <c r="E398" s="4"/>
      <c r="F398" s="4"/>
      <c r="G398" s="4"/>
      <c r="H398" s="4"/>
      <c r="I398" s="4"/>
      <c r="J398" s="4"/>
      <c r="K398" s="4"/>
      <c r="L398" s="4"/>
      <c r="M398" s="4"/>
      <c r="N398" s="4"/>
      <c r="O398" s="4"/>
      <c r="P398" s="4"/>
    </row>
    <row r="399">
      <c r="A399" s="4"/>
      <c r="B399" s="4"/>
      <c r="C399" s="4"/>
      <c r="D399" s="4"/>
      <c r="E399" s="4"/>
      <c r="F399" s="4"/>
      <c r="G399" s="4"/>
      <c r="H399" s="4"/>
      <c r="I399" s="4"/>
      <c r="J399" s="4"/>
      <c r="K399" s="4"/>
      <c r="L399" s="4"/>
      <c r="M399" s="4"/>
      <c r="N399" s="4"/>
      <c r="O399" s="4"/>
      <c r="P399" s="4"/>
    </row>
    <row r="400">
      <c r="A400" s="4"/>
      <c r="B400" s="4"/>
      <c r="C400" s="4"/>
      <c r="D400" s="4"/>
      <c r="E400" s="4"/>
      <c r="F400" s="4"/>
      <c r="G400" s="4"/>
      <c r="H400" s="4"/>
      <c r="I400" s="4"/>
      <c r="J400" s="4"/>
      <c r="K400" s="4"/>
      <c r="L400" s="4"/>
      <c r="M400" s="4"/>
      <c r="N400" s="4"/>
      <c r="O400" s="4"/>
      <c r="P400" s="4"/>
    </row>
    <row r="401">
      <c r="A401" s="4"/>
      <c r="B401" s="4"/>
      <c r="C401" s="4"/>
      <c r="D401" s="4"/>
      <c r="E401" s="4"/>
      <c r="F401" s="4"/>
      <c r="G401" s="4"/>
      <c r="H401" s="4"/>
      <c r="I401" s="4"/>
      <c r="J401" s="4"/>
      <c r="K401" s="4"/>
      <c r="L401" s="4"/>
      <c r="M401" s="4"/>
      <c r="N401" s="4"/>
      <c r="O401" s="4"/>
      <c r="P401" s="4"/>
    </row>
    <row r="402">
      <c r="A402" s="4"/>
      <c r="B402" s="4"/>
      <c r="C402" s="4"/>
      <c r="D402" s="4"/>
      <c r="E402" s="4"/>
      <c r="F402" s="4"/>
      <c r="G402" s="4"/>
      <c r="H402" s="4"/>
      <c r="I402" s="4"/>
      <c r="J402" s="4"/>
      <c r="K402" s="4"/>
      <c r="L402" s="4"/>
      <c r="M402" s="4"/>
      <c r="N402" s="4"/>
      <c r="O402" s="4"/>
      <c r="P402" s="4"/>
    </row>
    <row r="403">
      <c r="A403" s="4"/>
      <c r="B403" s="4"/>
      <c r="C403" s="4"/>
      <c r="D403" s="4"/>
      <c r="E403" s="4"/>
      <c r="F403" s="4"/>
      <c r="G403" s="4"/>
      <c r="H403" s="4"/>
      <c r="I403" s="4"/>
      <c r="J403" s="4"/>
      <c r="K403" s="4"/>
      <c r="L403" s="4"/>
      <c r="M403" s="4"/>
      <c r="N403" s="4"/>
      <c r="O403" s="4"/>
      <c r="P403" s="4"/>
    </row>
    <row r="404">
      <c r="A404" s="4"/>
      <c r="B404" s="4"/>
      <c r="C404" s="4"/>
      <c r="D404" s="4"/>
      <c r="E404" s="4"/>
      <c r="F404" s="4"/>
      <c r="G404" s="4"/>
      <c r="H404" s="4"/>
      <c r="I404" s="4"/>
      <c r="J404" s="4"/>
      <c r="K404" s="4"/>
      <c r="L404" s="4"/>
      <c r="M404" s="4"/>
      <c r="N404" s="4"/>
      <c r="O404" s="4"/>
      <c r="P404" s="4"/>
    </row>
    <row r="405">
      <c r="A405" s="4"/>
      <c r="B405" s="4"/>
      <c r="C405" s="4"/>
      <c r="D405" s="4"/>
      <c r="E405" s="4"/>
      <c r="F405" s="4"/>
      <c r="G405" s="4"/>
      <c r="H405" s="4"/>
      <c r="I405" s="4"/>
      <c r="J405" s="4"/>
      <c r="K405" s="4"/>
      <c r="L405" s="4"/>
      <c r="M405" s="4"/>
      <c r="N405" s="4"/>
      <c r="O405" s="4"/>
      <c r="P405" s="4"/>
    </row>
    <row r="406">
      <c r="A406" s="4"/>
      <c r="B406" s="4"/>
      <c r="C406" s="4"/>
      <c r="D406" s="4"/>
      <c r="E406" s="4"/>
      <c r="F406" s="4"/>
      <c r="G406" s="4"/>
      <c r="H406" s="4"/>
      <c r="I406" s="4"/>
      <c r="J406" s="4"/>
      <c r="K406" s="4"/>
      <c r="L406" s="4"/>
      <c r="M406" s="4"/>
      <c r="N406" s="4"/>
      <c r="O406" s="4"/>
      <c r="P406" s="4"/>
    </row>
    <row r="407">
      <c r="A407" s="4"/>
      <c r="B407" s="4"/>
      <c r="C407" s="4"/>
      <c r="D407" s="4"/>
      <c r="E407" s="4"/>
      <c r="F407" s="4"/>
      <c r="G407" s="4"/>
      <c r="H407" s="4"/>
      <c r="I407" s="4"/>
      <c r="J407" s="4"/>
      <c r="K407" s="4"/>
      <c r="L407" s="4"/>
      <c r="M407" s="4"/>
      <c r="N407" s="4"/>
      <c r="O407" s="4"/>
      <c r="P407" s="4"/>
    </row>
    <row r="408">
      <c r="A408" s="4"/>
      <c r="B408" s="4"/>
      <c r="C408" s="4"/>
      <c r="D408" s="4"/>
      <c r="E408" s="4"/>
      <c r="F408" s="4"/>
      <c r="G408" s="4"/>
      <c r="H408" s="4"/>
      <c r="I408" s="4"/>
      <c r="J408" s="4"/>
      <c r="K408" s="4"/>
      <c r="L408" s="4"/>
      <c r="M408" s="4"/>
      <c r="N408" s="4"/>
      <c r="O408" s="4"/>
      <c r="P408" s="4"/>
    </row>
    <row r="409">
      <c r="A409" s="4"/>
      <c r="B409" s="4"/>
      <c r="C409" s="4"/>
      <c r="D409" s="4"/>
      <c r="E409" s="4"/>
      <c r="F409" s="4"/>
      <c r="G409" s="4"/>
      <c r="H409" s="4"/>
      <c r="I409" s="4"/>
      <c r="J409" s="4"/>
      <c r="K409" s="4"/>
      <c r="L409" s="4"/>
      <c r="M409" s="4"/>
      <c r="N409" s="4"/>
      <c r="O409" s="4"/>
      <c r="P409" s="4"/>
    </row>
    <row r="410">
      <c r="A410" s="4"/>
      <c r="B410" s="4"/>
      <c r="C410" s="4"/>
      <c r="D410" s="4"/>
      <c r="E410" s="4"/>
      <c r="F410" s="4"/>
      <c r="G410" s="4"/>
      <c r="H410" s="4"/>
      <c r="I410" s="4"/>
      <c r="J410" s="4"/>
      <c r="K410" s="4"/>
      <c r="L410" s="4"/>
      <c r="M410" s="4"/>
      <c r="N410" s="4"/>
      <c r="O410" s="4"/>
      <c r="P410" s="4"/>
    </row>
    <row r="411">
      <c r="A411" s="4"/>
      <c r="B411" s="4"/>
      <c r="C411" s="4"/>
      <c r="D411" s="4"/>
      <c r="E411" s="4"/>
      <c r="F411" s="4"/>
      <c r="G411" s="4"/>
      <c r="H411" s="4"/>
      <c r="I411" s="4"/>
      <c r="J411" s="4"/>
      <c r="K411" s="4"/>
      <c r="L411" s="4"/>
      <c r="M411" s="4"/>
      <c r="N411" s="4"/>
      <c r="O411" s="4"/>
      <c r="P411" s="4"/>
    </row>
    <row r="412">
      <c r="A412" s="4"/>
      <c r="B412" s="4"/>
      <c r="C412" s="4"/>
      <c r="D412" s="4"/>
      <c r="E412" s="4"/>
      <c r="F412" s="4"/>
      <c r="G412" s="4"/>
      <c r="H412" s="4"/>
      <c r="I412" s="4"/>
      <c r="J412" s="4"/>
      <c r="K412" s="4"/>
      <c r="L412" s="4"/>
      <c r="M412" s="4"/>
      <c r="N412" s="4"/>
      <c r="O412" s="4"/>
      <c r="P412" s="4"/>
    </row>
    <row r="413">
      <c r="A413" s="4"/>
      <c r="B413" s="4"/>
      <c r="C413" s="4"/>
      <c r="D413" s="4"/>
      <c r="E413" s="4"/>
      <c r="F413" s="4"/>
      <c r="G413" s="4"/>
      <c r="H413" s="4"/>
      <c r="I413" s="4"/>
      <c r="J413" s="4"/>
      <c r="K413" s="4"/>
      <c r="L413" s="4"/>
      <c r="M413" s="4"/>
      <c r="N413" s="4"/>
      <c r="O413" s="4"/>
      <c r="P413" s="4"/>
    </row>
    <row r="414">
      <c r="A414" s="4"/>
      <c r="B414" s="4"/>
      <c r="C414" s="4"/>
      <c r="D414" s="4"/>
      <c r="E414" s="4"/>
      <c r="F414" s="4"/>
      <c r="G414" s="4"/>
      <c r="H414" s="4"/>
      <c r="I414" s="4"/>
      <c r="J414" s="4"/>
      <c r="K414" s="4"/>
      <c r="L414" s="4"/>
      <c r="M414" s="4"/>
      <c r="N414" s="4"/>
      <c r="O414" s="4"/>
      <c r="P414" s="4"/>
    </row>
    <row r="415">
      <c r="A415" s="4"/>
      <c r="B415" s="4"/>
      <c r="C415" s="4"/>
      <c r="D415" s="4"/>
      <c r="E415" s="4"/>
      <c r="F415" s="4"/>
      <c r="G415" s="4"/>
      <c r="H415" s="4"/>
      <c r="I415" s="4"/>
      <c r="J415" s="4"/>
      <c r="K415" s="4"/>
      <c r="L415" s="4"/>
      <c r="M415" s="4"/>
      <c r="N415" s="4"/>
      <c r="O415" s="4"/>
      <c r="P415" s="4"/>
    </row>
    <row r="416">
      <c r="A416" s="4"/>
      <c r="B416" s="4"/>
      <c r="C416" s="4"/>
      <c r="D416" s="4"/>
      <c r="E416" s="4"/>
      <c r="F416" s="4"/>
      <c r="G416" s="4"/>
      <c r="H416" s="4"/>
      <c r="I416" s="4"/>
      <c r="J416" s="4"/>
      <c r="K416" s="4"/>
      <c r="L416" s="4"/>
      <c r="M416" s="4"/>
      <c r="N416" s="4"/>
      <c r="O416" s="4"/>
      <c r="P416" s="4"/>
    </row>
    <row r="417">
      <c r="A417" s="4"/>
      <c r="B417" s="4"/>
      <c r="C417" s="4"/>
      <c r="D417" s="4"/>
      <c r="E417" s="4"/>
      <c r="F417" s="4"/>
      <c r="G417" s="4"/>
      <c r="H417" s="4"/>
      <c r="I417" s="4"/>
      <c r="J417" s="4"/>
      <c r="K417" s="4"/>
      <c r="L417" s="4"/>
      <c r="M417" s="4"/>
      <c r="N417" s="4"/>
      <c r="O417" s="4"/>
      <c r="P417" s="4"/>
    </row>
    <row r="418">
      <c r="A418" s="4"/>
      <c r="B418" s="4"/>
      <c r="C418" s="4"/>
      <c r="D418" s="4"/>
      <c r="E418" s="4"/>
      <c r="F418" s="4"/>
      <c r="G418" s="4"/>
      <c r="H418" s="4"/>
      <c r="I418" s="4"/>
      <c r="J418" s="4"/>
      <c r="K418" s="4"/>
      <c r="L418" s="4"/>
      <c r="M418" s="4"/>
      <c r="N418" s="4"/>
      <c r="O418" s="4"/>
      <c r="P418" s="4"/>
    </row>
    <row r="419">
      <c r="A419" s="4"/>
      <c r="B419" s="4"/>
      <c r="C419" s="4"/>
      <c r="D419" s="4"/>
      <c r="E419" s="4"/>
      <c r="F419" s="4"/>
      <c r="G419" s="4"/>
      <c r="H419" s="4"/>
      <c r="I419" s="4"/>
      <c r="J419" s="4"/>
      <c r="K419" s="4"/>
      <c r="L419" s="4"/>
      <c r="M419" s="4"/>
      <c r="N419" s="4"/>
      <c r="O419" s="4"/>
      <c r="P419" s="4"/>
    </row>
    <row r="420">
      <c r="A420" s="4"/>
      <c r="B420" s="4"/>
      <c r="C420" s="4"/>
      <c r="D420" s="4"/>
      <c r="E420" s="4"/>
      <c r="F420" s="4"/>
      <c r="G420" s="4"/>
      <c r="H420" s="4"/>
      <c r="I420" s="4"/>
      <c r="J420" s="4"/>
      <c r="K420" s="4"/>
      <c r="L420" s="4"/>
      <c r="M420" s="4"/>
      <c r="N420" s="4"/>
      <c r="O420" s="4"/>
      <c r="P420" s="4"/>
    </row>
    <row r="421">
      <c r="A421" s="4"/>
      <c r="B421" s="4"/>
      <c r="C421" s="4"/>
      <c r="D421" s="4"/>
      <c r="E421" s="4"/>
      <c r="F421" s="4"/>
      <c r="G421" s="4"/>
      <c r="H421" s="4"/>
      <c r="I421" s="4"/>
      <c r="J421" s="4"/>
      <c r="K421" s="4"/>
      <c r="L421" s="4"/>
      <c r="M421" s="4"/>
      <c r="N421" s="4"/>
      <c r="O421" s="4"/>
      <c r="P421" s="4"/>
    </row>
    <row r="422">
      <c r="A422" s="4"/>
      <c r="B422" s="4"/>
      <c r="C422" s="4"/>
      <c r="D422" s="4"/>
      <c r="E422" s="4"/>
      <c r="F422" s="4"/>
      <c r="G422" s="4"/>
      <c r="H422" s="4"/>
      <c r="I422" s="4"/>
      <c r="J422" s="4"/>
      <c r="K422" s="4"/>
      <c r="L422" s="4"/>
      <c r="M422" s="4"/>
      <c r="N422" s="4"/>
      <c r="O422" s="4"/>
      <c r="P422" s="4"/>
    </row>
    <row r="423">
      <c r="A423" s="4"/>
      <c r="B423" s="4"/>
      <c r="C423" s="4"/>
      <c r="D423" s="4"/>
      <c r="E423" s="4"/>
      <c r="F423" s="4"/>
      <c r="G423" s="4"/>
      <c r="H423" s="4"/>
      <c r="I423" s="4"/>
      <c r="J423" s="4"/>
      <c r="K423" s="4"/>
      <c r="L423" s="4"/>
      <c r="M423" s="4"/>
      <c r="N423" s="4"/>
      <c r="O423" s="4"/>
      <c r="P423" s="4"/>
    </row>
    <row r="424">
      <c r="A424" s="4"/>
      <c r="B424" s="4"/>
      <c r="C424" s="4"/>
      <c r="D424" s="4"/>
      <c r="E424" s="4"/>
      <c r="F424" s="4"/>
      <c r="G424" s="4"/>
      <c r="H424" s="4"/>
      <c r="I424" s="4"/>
      <c r="J424" s="4"/>
      <c r="K424" s="4"/>
      <c r="L424" s="4"/>
      <c r="M424" s="4"/>
      <c r="N424" s="4"/>
      <c r="O424" s="4"/>
      <c r="P424" s="4"/>
    </row>
    <row r="425">
      <c r="A425" s="4"/>
      <c r="B425" s="4"/>
      <c r="C425" s="4"/>
      <c r="D425" s="4"/>
      <c r="E425" s="4"/>
      <c r="F425" s="4"/>
      <c r="G425" s="4"/>
      <c r="H425" s="4"/>
      <c r="I425" s="4"/>
      <c r="J425" s="4"/>
      <c r="K425" s="4"/>
      <c r="L425" s="4"/>
      <c r="M425" s="4"/>
      <c r="N425" s="4"/>
      <c r="O425" s="4"/>
      <c r="P425" s="4"/>
    </row>
    <row r="426">
      <c r="A426" s="4"/>
      <c r="B426" s="4"/>
      <c r="C426" s="4"/>
      <c r="D426" s="4"/>
      <c r="E426" s="4"/>
      <c r="F426" s="4"/>
      <c r="G426" s="4"/>
      <c r="H426" s="4"/>
      <c r="I426" s="4"/>
      <c r="J426" s="4"/>
      <c r="K426" s="4"/>
      <c r="L426" s="4"/>
      <c r="M426" s="4"/>
      <c r="N426" s="4"/>
      <c r="O426" s="4"/>
      <c r="P426" s="4"/>
    </row>
    <row r="427">
      <c r="A427" s="4"/>
      <c r="B427" s="4"/>
      <c r="C427" s="4"/>
      <c r="D427" s="4"/>
      <c r="E427" s="4"/>
      <c r="F427" s="4"/>
      <c r="G427" s="4"/>
      <c r="H427" s="4"/>
      <c r="I427" s="4"/>
      <c r="J427" s="4"/>
      <c r="K427" s="4"/>
      <c r="L427" s="4"/>
      <c r="M427" s="4"/>
      <c r="N427" s="4"/>
      <c r="O427" s="4"/>
      <c r="P427" s="4"/>
    </row>
    <row r="428">
      <c r="A428" s="4"/>
      <c r="B428" s="4"/>
      <c r="C428" s="4"/>
      <c r="D428" s="4"/>
      <c r="E428" s="4"/>
      <c r="F428" s="4"/>
      <c r="G428" s="4"/>
      <c r="H428" s="4"/>
      <c r="I428" s="4"/>
      <c r="J428" s="4"/>
      <c r="K428" s="4"/>
      <c r="L428" s="4"/>
      <c r="M428" s="4"/>
      <c r="N428" s="4"/>
      <c r="O428" s="4"/>
      <c r="P428" s="4"/>
    </row>
    <row r="429">
      <c r="A429" s="4"/>
      <c r="B429" s="4"/>
      <c r="C429" s="4"/>
      <c r="D429" s="4"/>
      <c r="E429" s="4"/>
      <c r="F429" s="4"/>
      <c r="G429" s="4"/>
      <c r="H429" s="4"/>
      <c r="I429" s="4"/>
      <c r="J429" s="4"/>
      <c r="K429" s="4"/>
      <c r="L429" s="4"/>
      <c r="M429" s="4"/>
      <c r="N429" s="4"/>
      <c r="O429" s="4"/>
      <c r="P429" s="4"/>
    </row>
    <row r="430">
      <c r="A430" s="4"/>
      <c r="B430" s="4"/>
      <c r="C430" s="4"/>
      <c r="D430" s="4"/>
      <c r="E430" s="4"/>
      <c r="F430" s="4"/>
      <c r="G430" s="4"/>
      <c r="H430" s="4"/>
      <c r="I430" s="4"/>
      <c r="J430" s="4"/>
      <c r="K430" s="4"/>
      <c r="L430" s="4"/>
      <c r="M430" s="4"/>
      <c r="N430" s="4"/>
      <c r="O430" s="4"/>
      <c r="P430" s="4"/>
    </row>
    <row r="431">
      <c r="A431" s="4"/>
      <c r="B431" s="4"/>
      <c r="C431" s="4"/>
      <c r="D431" s="4"/>
      <c r="E431" s="4"/>
      <c r="F431" s="4"/>
      <c r="G431" s="4"/>
      <c r="H431" s="4"/>
      <c r="I431" s="4"/>
      <c r="J431" s="4"/>
      <c r="K431" s="4"/>
      <c r="L431" s="4"/>
      <c r="M431" s="4"/>
      <c r="N431" s="4"/>
      <c r="O431" s="4"/>
      <c r="P431" s="4"/>
    </row>
    <row r="432">
      <c r="A432" s="4"/>
      <c r="B432" s="4"/>
      <c r="C432" s="4"/>
      <c r="D432" s="4"/>
      <c r="E432" s="4"/>
      <c r="F432" s="4"/>
      <c r="G432" s="4"/>
      <c r="H432" s="4"/>
      <c r="I432" s="4"/>
      <c r="J432" s="4"/>
      <c r="K432" s="4"/>
      <c r="L432" s="4"/>
      <c r="M432" s="4"/>
      <c r="N432" s="4"/>
      <c r="O432" s="4"/>
      <c r="P432" s="4"/>
    </row>
    <row r="433">
      <c r="A433" s="4"/>
      <c r="B433" s="4"/>
      <c r="C433" s="4"/>
      <c r="D433" s="4"/>
      <c r="E433" s="4"/>
      <c r="F433" s="4"/>
      <c r="G433" s="4"/>
      <c r="H433" s="4"/>
      <c r="I433" s="4"/>
      <c r="J433" s="4"/>
      <c r="K433" s="4"/>
      <c r="L433" s="4"/>
      <c r="M433" s="4"/>
      <c r="N433" s="4"/>
      <c r="O433" s="4"/>
      <c r="P433" s="4"/>
    </row>
    <row r="434">
      <c r="A434" s="4"/>
      <c r="B434" s="4"/>
      <c r="C434" s="4"/>
      <c r="D434" s="4"/>
      <c r="E434" s="4"/>
      <c r="F434" s="4"/>
      <c r="G434" s="4"/>
      <c r="H434" s="4"/>
      <c r="I434" s="4"/>
      <c r="J434" s="4"/>
      <c r="K434" s="4"/>
      <c r="L434" s="4"/>
      <c r="M434" s="4"/>
      <c r="N434" s="4"/>
      <c r="O434" s="4"/>
      <c r="P434" s="4"/>
    </row>
    <row r="435">
      <c r="A435" s="4"/>
      <c r="B435" s="4"/>
      <c r="C435" s="4"/>
      <c r="D435" s="4"/>
      <c r="E435" s="4"/>
      <c r="F435" s="4"/>
      <c r="G435" s="4"/>
      <c r="H435" s="4"/>
      <c r="I435" s="4"/>
      <c r="J435" s="4"/>
      <c r="K435" s="4"/>
      <c r="L435" s="4"/>
      <c r="M435" s="4"/>
      <c r="N435" s="4"/>
      <c r="O435" s="4"/>
      <c r="P435" s="4"/>
    </row>
    <row r="436">
      <c r="A436" s="4"/>
      <c r="B436" s="4"/>
      <c r="C436" s="4"/>
      <c r="D436" s="4"/>
      <c r="E436" s="4"/>
      <c r="F436" s="4"/>
      <c r="G436" s="4"/>
      <c r="H436" s="4"/>
      <c r="I436" s="4"/>
      <c r="J436" s="4"/>
      <c r="K436" s="4"/>
      <c r="L436" s="4"/>
      <c r="M436" s="4"/>
      <c r="N436" s="4"/>
      <c r="O436" s="4"/>
      <c r="P436" s="4"/>
    </row>
    <row r="437">
      <c r="A437" s="4"/>
      <c r="B437" s="4"/>
      <c r="C437" s="4"/>
      <c r="D437" s="4"/>
      <c r="E437" s="4"/>
      <c r="F437" s="4"/>
      <c r="G437" s="4"/>
      <c r="H437" s="4"/>
      <c r="I437" s="4"/>
      <c r="J437" s="4"/>
      <c r="K437" s="4"/>
      <c r="L437" s="4"/>
      <c r="M437" s="4"/>
      <c r="N437" s="4"/>
      <c r="O437" s="4"/>
      <c r="P437" s="4"/>
    </row>
    <row r="438">
      <c r="A438" s="4"/>
      <c r="B438" s="4"/>
      <c r="C438" s="4"/>
      <c r="D438" s="4"/>
      <c r="E438" s="4"/>
      <c r="F438" s="4"/>
      <c r="G438" s="4"/>
      <c r="H438" s="4"/>
      <c r="I438" s="4"/>
      <c r="J438" s="4"/>
      <c r="K438" s="4"/>
      <c r="L438" s="4"/>
      <c r="M438" s="4"/>
      <c r="N438" s="4"/>
      <c r="O438" s="4"/>
      <c r="P438" s="4"/>
    </row>
    <row r="439">
      <c r="A439" s="4"/>
      <c r="B439" s="4"/>
      <c r="C439" s="4"/>
      <c r="D439" s="4"/>
      <c r="E439" s="4"/>
      <c r="F439" s="4"/>
      <c r="G439" s="4"/>
      <c r="H439" s="4"/>
      <c r="I439" s="4"/>
      <c r="J439" s="4"/>
      <c r="K439" s="4"/>
      <c r="L439" s="4"/>
      <c r="M439" s="4"/>
      <c r="N439" s="4"/>
      <c r="O439" s="4"/>
      <c r="P439" s="4"/>
    </row>
    <row r="440">
      <c r="A440" s="4"/>
      <c r="B440" s="4"/>
      <c r="C440" s="4"/>
      <c r="D440" s="4"/>
      <c r="E440" s="4"/>
      <c r="F440" s="4"/>
      <c r="G440" s="4"/>
      <c r="H440" s="4"/>
      <c r="I440" s="4"/>
      <c r="J440" s="4"/>
      <c r="K440" s="4"/>
      <c r="L440" s="4"/>
      <c r="M440" s="4"/>
      <c r="N440" s="4"/>
      <c r="O440" s="4"/>
      <c r="P440" s="4"/>
    </row>
    <row r="441">
      <c r="A441" s="4"/>
      <c r="B441" s="4"/>
      <c r="C441" s="4"/>
      <c r="D441" s="4"/>
      <c r="E441" s="4"/>
      <c r="F441" s="4"/>
      <c r="G441" s="4"/>
      <c r="H441" s="4"/>
      <c r="I441" s="4"/>
      <c r="J441" s="4"/>
      <c r="K441" s="4"/>
      <c r="L441" s="4"/>
      <c r="M441" s="4"/>
      <c r="N441" s="4"/>
      <c r="O441" s="4"/>
      <c r="P441" s="4"/>
    </row>
    <row r="442">
      <c r="A442" s="4"/>
      <c r="B442" s="4"/>
      <c r="C442" s="4"/>
      <c r="D442" s="4"/>
      <c r="E442" s="4"/>
      <c r="F442" s="4"/>
      <c r="G442" s="4"/>
      <c r="H442" s="4"/>
      <c r="I442" s="4"/>
      <c r="J442" s="4"/>
      <c r="K442" s="4"/>
      <c r="L442" s="4"/>
      <c r="M442" s="4"/>
      <c r="N442" s="4"/>
      <c r="O442" s="4"/>
      <c r="P442" s="4"/>
    </row>
    <row r="443">
      <c r="A443" s="4"/>
      <c r="B443" s="4"/>
      <c r="C443" s="4"/>
      <c r="D443" s="4"/>
      <c r="E443" s="4"/>
      <c r="F443" s="4"/>
      <c r="G443" s="4"/>
      <c r="H443" s="4"/>
      <c r="I443" s="4"/>
      <c r="J443" s="4"/>
      <c r="K443" s="4"/>
      <c r="L443" s="4"/>
      <c r="M443" s="4"/>
      <c r="N443" s="4"/>
      <c r="O443" s="4"/>
      <c r="P443" s="4"/>
    </row>
    <row r="444">
      <c r="A444" s="4"/>
      <c r="B444" s="4"/>
      <c r="C444" s="4"/>
      <c r="D444" s="4"/>
      <c r="E444" s="4"/>
      <c r="F444" s="4"/>
      <c r="G444" s="4"/>
      <c r="H444" s="4"/>
      <c r="I444" s="4"/>
      <c r="J444" s="4"/>
      <c r="K444" s="4"/>
      <c r="L444" s="4"/>
      <c r="M444" s="4"/>
      <c r="N444" s="4"/>
      <c r="O444" s="4"/>
      <c r="P444" s="4"/>
    </row>
    <row r="445">
      <c r="A445" s="4"/>
      <c r="B445" s="4"/>
      <c r="C445" s="4"/>
      <c r="D445" s="4"/>
      <c r="E445" s="4"/>
      <c r="F445" s="4"/>
      <c r="G445" s="4"/>
      <c r="H445" s="4"/>
      <c r="I445" s="4"/>
      <c r="J445" s="4"/>
      <c r="K445" s="4"/>
      <c r="L445" s="4"/>
      <c r="M445" s="4"/>
      <c r="N445" s="4"/>
      <c r="O445" s="4"/>
      <c r="P445" s="4"/>
    </row>
    <row r="446">
      <c r="A446" s="4"/>
      <c r="B446" s="4"/>
      <c r="C446" s="4"/>
      <c r="D446" s="4"/>
      <c r="E446" s="4"/>
      <c r="F446" s="4"/>
      <c r="G446" s="4"/>
      <c r="H446" s="4"/>
      <c r="I446" s="4"/>
      <c r="J446" s="4"/>
      <c r="K446" s="4"/>
      <c r="L446" s="4"/>
      <c r="M446" s="4"/>
      <c r="N446" s="4"/>
      <c r="O446" s="4"/>
      <c r="P446" s="4"/>
    </row>
    <row r="447">
      <c r="A447" s="4"/>
      <c r="B447" s="4"/>
      <c r="C447" s="4"/>
      <c r="D447" s="4"/>
      <c r="E447" s="4"/>
      <c r="F447" s="4"/>
      <c r="G447" s="4"/>
      <c r="H447" s="4"/>
      <c r="I447" s="4"/>
      <c r="J447" s="4"/>
      <c r="K447" s="4"/>
      <c r="L447" s="4"/>
      <c r="M447" s="4"/>
      <c r="N447" s="4"/>
      <c r="O447" s="4"/>
      <c r="P447" s="4"/>
    </row>
    <row r="448">
      <c r="A448" s="4"/>
      <c r="B448" s="4"/>
      <c r="C448" s="4"/>
      <c r="D448" s="4"/>
      <c r="E448" s="4"/>
      <c r="F448" s="4"/>
      <c r="G448" s="4"/>
      <c r="H448" s="4"/>
      <c r="I448" s="4"/>
      <c r="J448" s="4"/>
      <c r="K448" s="4"/>
      <c r="L448" s="4"/>
      <c r="M448" s="4"/>
      <c r="N448" s="4"/>
      <c r="O448" s="4"/>
      <c r="P448" s="4"/>
    </row>
    <row r="449">
      <c r="A449" s="4"/>
      <c r="B449" s="4"/>
      <c r="C449" s="4"/>
      <c r="D449" s="4"/>
      <c r="E449" s="4"/>
      <c r="F449" s="4"/>
      <c r="G449" s="4"/>
      <c r="H449" s="4"/>
      <c r="I449" s="4"/>
      <c r="J449" s="4"/>
      <c r="K449" s="4"/>
      <c r="L449" s="4"/>
      <c r="M449" s="4"/>
      <c r="N449" s="4"/>
      <c r="O449" s="4"/>
      <c r="P449" s="4"/>
    </row>
    <row r="450">
      <c r="A450" s="4"/>
      <c r="B450" s="4"/>
      <c r="C450" s="4"/>
      <c r="D450" s="4"/>
      <c r="E450" s="4"/>
      <c r="F450" s="4"/>
      <c r="G450" s="4"/>
      <c r="H450" s="4"/>
      <c r="I450" s="4"/>
      <c r="J450" s="4"/>
      <c r="K450" s="4"/>
      <c r="L450" s="4"/>
      <c r="M450" s="4"/>
      <c r="N450" s="4"/>
      <c r="O450" s="4"/>
      <c r="P450" s="4"/>
    </row>
    <row r="451">
      <c r="A451" s="4"/>
      <c r="B451" s="4"/>
      <c r="C451" s="4"/>
      <c r="D451" s="4"/>
      <c r="E451" s="4"/>
      <c r="F451" s="4"/>
      <c r="G451" s="4"/>
      <c r="H451" s="4"/>
      <c r="I451" s="4"/>
      <c r="J451" s="4"/>
      <c r="K451" s="4"/>
      <c r="L451" s="4"/>
      <c r="M451" s="4"/>
      <c r="N451" s="4"/>
      <c r="O451" s="4"/>
      <c r="P451" s="4"/>
    </row>
    <row r="452">
      <c r="A452" s="4"/>
      <c r="B452" s="4"/>
      <c r="C452" s="4"/>
      <c r="D452" s="4"/>
      <c r="E452" s="4"/>
      <c r="F452" s="4"/>
      <c r="G452" s="4"/>
      <c r="H452" s="4"/>
      <c r="I452" s="4"/>
      <c r="J452" s="4"/>
      <c r="K452" s="4"/>
      <c r="L452" s="4"/>
      <c r="M452" s="4"/>
      <c r="N452" s="4"/>
      <c r="O452" s="4"/>
      <c r="P452" s="4"/>
    </row>
    <row r="453">
      <c r="A453" s="4"/>
      <c r="B453" s="4"/>
      <c r="C453" s="4"/>
      <c r="D453" s="4"/>
      <c r="E453" s="4"/>
      <c r="F453" s="4"/>
      <c r="G453" s="4"/>
      <c r="H453" s="4"/>
      <c r="I453" s="4"/>
      <c r="J453" s="4"/>
      <c r="K453" s="4"/>
      <c r="L453" s="4"/>
      <c r="M453" s="4"/>
      <c r="N453" s="4"/>
      <c r="O453" s="4"/>
      <c r="P453" s="4"/>
    </row>
    <row r="454">
      <c r="A454" s="4"/>
      <c r="B454" s="4"/>
      <c r="C454" s="4"/>
      <c r="D454" s="4"/>
      <c r="E454" s="4"/>
      <c r="F454" s="4"/>
      <c r="G454" s="4"/>
      <c r="H454" s="4"/>
      <c r="I454" s="4"/>
      <c r="J454" s="4"/>
      <c r="K454" s="4"/>
      <c r="L454" s="4"/>
      <c r="M454" s="4"/>
      <c r="N454" s="4"/>
      <c r="O454" s="4"/>
      <c r="P454" s="4"/>
    </row>
    <row r="455">
      <c r="A455" s="4"/>
      <c r="B455" s="4"/>
      <c r="C455" s="4"/>
      <c r="D455" s="4"/>
      <c r="E455" s="4"/>
      <c r="F455" s="4"/>
      <c r="G455" s="4"/>
      <c r="H455" s="4"/>
      <c r="I455" s="4"/>
      <c r="J455" s="4"/>
      <c r="K455" s="4"/>
      <c r="L455" s="4"/>
      <c r="M455" s="4"/>
      <c r="N455" s="4"/>
      <c r="O455" s="4"/>
      <c r="P455" s="4"/>
    </row>
    <row r="456">
      <c r="A456" s="4"/>
      <c r="B456" s="4"/>
      <c r="C456" s="4"/>
      <c r="D456" s="4"/>
      <c r="E456" s="4"/>
      <c r="F456" s="4"/>
      <c r="G456" s="4"/>
      <c r="H456" s="4"/>
      <c r="I456" s="4"/>
      <c r="J456" s="4"/>
      <c r="K456" s="4"/>
      <c r="L456" s="4"/>
      <c r="M456" s="4"/>
      <c r="N456" s="4"/>
      <c r="O456" s="4"/>
      <c r="P456" s="4"/>
    </row>
    <row r="457">
      <c r="A457" s="4"/>
      <c r="B457" s="4"/>
      <c r="C457" s="4"/>
      <c r="D457" s="4"/>
      <c r="E457" s="4"/>
      <c r="F457" s="4"/>
      <c r="G457" s="4"/>
      <c r="H457" s="4"/>
      <c r="I457" s="4"/>
      <c r="J457" s="4"/>
      <c r="K457" s="4"/>
      <c r="L457" s="4"/>
      <c r="M457" s="4"/>
      <c r="N457" s="4"/>
      <c r="O457" s="4"/>
      <c r="P457" s="4"/>
    </row>
    <row r="458">
      <c r="A458" s="4"/>
      <c r="B458" s="4"/>
      <c r="C458" s="4"/>
      <c r="D458" s="4"/>
      <c r="E458" s="4"/>
      <c r="F458" s="4"/>
      <c r="G458" s="4"/>
      <c r="H458" s="4"/>
      <c r="I458" s="4"/>
      <c r="J458" s="4"/>
      <c r="K458" s="4"/>
      <c r="L458" s="4"/>
      <c r="M458" s="4"/>
      <c r="N458" s="4"/>
      <c r="O458" s="4"/>
      <c r="P458" s="4"/>
    </row>
    <row r="459">
      <c r="A459" s="4"/>
      <c r="B459" s="4"/>
      <c r="C459" s="4"/>
      <c r="D459" s="4"/>
      <c r="E459" s="4"/>
      <c r="F459" s="4"/>
      <c r="G459" s="4"/>
      <c r="H459" s="4"/>
      <c r="I459" s="4"/>
      <c r="J459" s="4"/>
      <c r="K459" s="4"/>
      <c r="L459" s="4"/>
      <c r="M459" s="4"/>
      <c r="N459" s="4"/>
      <c r="O459" s="4"/>
      <c r="P459" s="4"/>
    </row>
    <row r="460">
      <c r="A460" s="4"/>
      <c r="B460" s="4"/>
      <c r="C460" s="4"/>
      <c r="D460" s="4"/>
      <c r="E460" s="4"/>
      <c r="F460" s="4"/>
      <c r="G460" s="4"/>
      <c r="H460" s="4"/>
      <c r="I460" s="4"/>
      <c r="J460" s="4"/>
      <c r="K460" s="4"/>
      <c r="L460" s="4"/>
      <c r="M460" s="4"/>
      <c r="N460" s="4"/>
      <c r="O460" s="4"/>
      <c r="P460" s="4"/>
    </row>
    <row r="461">
      <c r="A461" s="4"/>
      <c r="B461" s="4"/>
      <c r="C461" s="4"/>
      <c r="D461" s="4"/>
      <c r="E461" s="4"/>
      <c r="F461" s="4"/>
      <c r="G461" s="4"/>
      <c r="H461" s="4"/>
      <c r="I461" s="4"/>
      <c r="J461" s="4"/>
      <c r="K461" s="4"/>
      <c r="L461" s="4"/>
      <c r="M461" s="4"/>
      <c r="N461" s="4"/>
      <c r="O461" s="4"/>
      <c r="P461" s="4"/>
    </row>
    <row r="462">
      <c r="A462" s="4"/>
      <c r="B462" s="4"/>
      <c r="C462" s="4"/>
      <c r="D462" s="4"/>
      <c r="E462" s="4"/>
      <c r="F462" s="4"/>
      <c r="G462" s="4"/>
      <c r="H462" s="4"/>
      <c r="I462" s="4"/>
      <c r="J462" s="4"/>
      <c r="K462" s="4"/>
      <c r="L462" s="4"/>
      <c r="M462" s="4"/>
      <c r="N462" s="4"/>
      <c r="O462" s="4"/>
      <c r="P462" s="4"/>
    </row>
    <row r="463">
      <c r="A463" s="4"/>
      <c r="B463" s="4"/>
      <c r="C463" s="4"/>
      <c r="D463" s="4"/>
      <c r="E463" s="4"/>
      <c r="F463" s="4"/>
      <c r="G463" s="4"/>
      <c r="H463" s="4"/>
      <c r="I463" s="4"/>
      <c r="J463" s="4"/>
      <c r="K463" s="4"/>
      <c r="L463" s="4"/>
      <c r="M463" s="4"/>
      <c r="N463" s="4"/>
      <c r="O463" s="4"/>
      <c r="P463" s="4"/>
    </row>
    <row r="464">
      <c r="A464" s="4"/>
      <c r="B464" s="4"/>
      <c r="C464" s="4"/>
      <c r="D464" s="4"/>
      <c r="E464" s="4"/>
      <c r="F464" s="4"/>
      <c r="G464" s="4"/>
      <c r="H464" s="4"/>
      <c r="I464" s="4"/>
      <c r="J464" s="4"/>
      <c r="K464" s="4"/>
      <c r="L464" s="4"/>
      <c r="M464" s="4"/>
      <c r="N464" s="4"/>
      <c r="O464" s="4"/>
      <c r="P464" s="4"/>
    </row>
    <row r="465">
      <c r="A465" s="4"/>
      <c r="B465" s="4"/>
      <c r="C465" s="4"/>
      <c r="D465" s="4"/>
      <c r="E465" s="4"/>
      <c r="F465" s="4"/>
      <c r="G465" s="4"/>
      <c r="H465" s="4"/>
      <c r="I465" s="4"/>
      <c r="J465" s="4"/>
      <c r="K465" s="4"/>
      <c r="L465" s="4"/>
      <c r="M465" s="4"/>
      <c r="N465" s="4"/>
      <c r="O465" s="4"/>
      <c r="P465" s="4"/>
    </row>
    <row r="466">
      <c r="A466" s="4"/>
      <c r="B466" s="4"/>
      <c r="C466" s="4"/>
      <c r="D466" s="4"/>
      <c r="E466" s="4"/>
      <c r="F466" s="4"/>
      <c r="G466" s="4"/>
      <c r="H466" s="4"/>
      <c r="I466" s="4"/>
      <c r="J466" s="4"/>
      <c r="K466" s="4"/>
      <c r="L466" s="4"/>
      <c r="M466" s="4"/>
      <c r="N466" s="4"/>
      <c r="O466" s="4"/>
      <c r="P466" s="4"/>
    </row>
    <row r="467">
      <c r="A467" s="4"/>
      <c r="B467" s="4"/>
      <c r="C467" s="4"/>
      <c r="D467" s="4"/>
      <c r="E467" s="4"/>
      <c r="F467" s="4"/>
      <c r="G467" s="4"/>
      <c r="H467" s="4"/>
      <c r="I467" s="4"/>
      <c r="J467" s="4"/>
      <c r="K467" s="4"/>
      <c r="L467" s="4"/>
      <c r="M467" s="4"/>
      <c r="N467" s="4"/>
      <c r="O467" s="4"/>
      <c r="P467" s="4"/>
    </row>
    <row r="468">
      <c r="A468" s="4"/>
      <c r="B468" s="4"/>
      <c r="C468" s="4"/>
      <c r="D468" s="4"/>
      <c r="E468" s="4"/>
      <c r="F468" s="4"/>
      <c r="G468" s="4"/>
      <c r="H468" s="4"/>
      <c r="I468" s="4"/>
      <c r="J468" s="4"/>
      <c r="K468" s="4"/>
      <c r="L468" s="4"/>
      <c r="M468" s="4"/>
      <c r="N468" s="4"/>
      <c r="O468" s="4"/>
      <c r="P468" s="4"/>
    </row>
    <row r="469">
      <c r="A469" s="4"/>
      <c r="B469" s="4"/>
      <c r="C469" s="4"/>
      <c r="D469" s="4"/>
      <c r="E469" s="4"/>
      <c r="F469" s="4"/>
      <c r="G469" s="4"/>
      <c r="H469" s="4"/>
      <c r="I469" s="4"/>
      <c r="J469" s="4"/>
      <c r="K469" s="4"/>
      <c r="L469" s="4"/>
      <c r="M469" s="4"/>
      <c r="N469" s="4"/>
      <c r="O469" s="4"/>
      <c r="P469" s="4"/>
    </row>
    <row r="470">
      <c r="A470" s="4"/>
      <c r="B470" s="4"/>
      <c r="C470" s="4"/>
      <c r="D470" s="4"/>
      <c r="E470" s="4"/>
      <c r="F470" s="4"/>
      <c r="G470" s="4"/>
      <c r="H470" s="4"/>
      <c r="I470" s="4"/>
      <c r="J470" s="4"/>
      <c r="K470" s="4"/>
      <c r="L470" s="4"/>
      <c r="M470" s="4"/>
      <c r="N470" s="4"/>
      <c r="O470" s="4"/>
      <c r="P470" s="4"/>
    </row>
    <row r="471">
      <c r="A471" s="4"/>
      <c r="B471" s="4"/>
      <c r="C471" s="4"/>
      <c r="D471" s="4"/>
      <c r="E471" s="4"/>
      <c r="F471" s="4"/>
      <c r="G471" s="4"/>
      <c r="H471" s="4"/>
      <c r="I471" s="4"/>
      <c r="J471" s="4"/>
      <c r="K471" s="4"/>
      <c r="L471" s="4"/>
      <c r="M471" s="4"/>
      <c r="N471" s="4"/>
      <c r="O471" s="4"/>
      <c r="P471" s="4"/>
    </row>
    <row r="472">
      <c r="A472" s="4"/>
      <c r="B472" s="4"/>
      <c r="C472" s="4"/>
      <c r="D472" s="4"/>
      <c r="E472" s="4"/>
      <c r="F472" s="4"/>
      <c r="G472" s="4"/>
      <c r="H472" s="4"/>
      <c r="I472" s="4"/>
      <c r="J472" s="4"/>
      <c r="K472" s="4"/>
      <c r="L472" s="4"/>
      <c r="M472" s="4"/>
      <c r="N472" s="4"/>
      <c r="O472" s="4"/>
      <c r="P472" s="4"/>
    </row>
    <row r="473">
      <c r="A473" s="4"/>
      <c r="B473" s="4"/>
      <c r="C473" s="4"/>
      <c r="D473" s="4"/>
      <c r="E473" s="4"/>
      <c r="F473" s="4"/>
      <c r="G473" s="4"/>
      <c r="H473" s="4"/>
      <c r="I473" s="4"/>
      <c r="J473" s="4"/>
      <c r="K473" s="4"/>
      <c r="L473" s="4"/>
      <c r="M473" s="4"/>
      <c r="N473" s="4"/>
      <c r="O473" s="4"/>
      <c r="P473" s="4"/>
    </row>
    <row r="474">
      <c r="A474" s="4"/>
      <c r="B474" s="4"/>
      <c r="C474" s="4"/>
      <c r="D474" s="4"/>
      <c r="E474" s="4"/>
      <c r="F474" s="4"/>
      <c r="G474" s="4"/>
      <c r="H474" s="4"/>
      <c r="I474" s="4"/>
      <c r="J474" s="4"/>
      <c r="K474" s="4"/>
      <c r="L474" s="4"/>
      <c r="M474" s="4"/>
      <c r="N474" s="4"/>
      <c r="O474" s="4"/>
      <c r="P474" s="4"/>
    </row>
    <row r="475">
      <c r="A475" s="4"/>
      <c r="B475" s="4"/>
      <c r="C475" s="4"/>
      <c r="D475" s="4"/>
      <c r="E475" s="4"/>
      <c r="F475" s="4"/>
      <c r="G475" s="4"/>
      <c r="H475" s="4"/>
      <c r="I475" s="4"/>
      <c r="J475" s="4"/>
      <c r="K475" s="4"/>
      <c r="L475" s="4"/>
      <c r="M475" s="4"/>
      <c r="N475" s="4"/>
      <c r="O475" s="4"/>
      <c r="P475" s="4"/>
    </row>
    <row r="476">
      <c r="A476" s="4"/>
      <c r="B476" s="4"/>
      <c r="C476" s="4"/>
      <c r="D476" s="4"/>
      <c r="E476" s="4"/>
      <c r="F476" s="4"/>
      <c r="G476" s="4"/>
      <c r="H476" s="4"/>
      <c r="I476" s="4"/>
      <c r="J476" s="4"/>
      <c r="K476" s="4"/>
      <c r="L476" s="4"/>
      <c r="M476" s="4"/>
      <c r="N476" s="4"/>
      <c r="O476" s="4"/>
      <c r="P476" s="4"/>
    </row>
    <row r="477">
      <c r="A477" s="4"/>
      <c r="B477" s="4"/>
      <c r="C477" s="4"/>
      <c r="D477" s="4"/>
      <c r="E477" s="4"/>
      <c r="F477" s="4"/>
      <c r="G477" s="4"/>
      <c r="H477" s="4"/>
      <c r="I477" s="4"/>
      <c r="J477" s="4"/>
      <c r="K477" s="4"/>
      <c r="L477" s="4"/>
      <c r="M477" s="4"/>
      <c r="N477" s="4"/>
      <c r="O477" s="4"/>
      <c r="P477" s="4"/>
    </row>
    <row r="478">
      <c r="A478" s="4"/>
      <c r="B478" s="4"/>
      <c r="C478" s="4"/>
      <c r="D478" s="4"/>
      <c r="E478" s="4"/>
      <c r="F478" s="4"/>
      <c r="G478" s="4"/>
      <c r="H478" s="4"/>
      <c r="I478" s="4"/>
      <c r="J478" s="4"/>
      <c r="K478" s="4"/>
      <c r="L478" s="4"/>
      <c r="M478" s="4"/>
      <c r="N478" s="4"/>
      <c r="O478" s="4"/>
      <c r="P478" s="4"/>
    </row>
    <row r="479">
      <c r="A479" s="4"/>
      <c r="B479" s="4"/>
      <c r="C479" s="4"/>
      <c r="D479" s="4"/>
      <c r="E479" s="4"/>
      <c r="F479" s="4"/>
      <c r="G479" s="4"/>
      <c r="H479" s="4"/>
      <c r="I479" s="4"/>
      <c r="J479" s="4"/>
      <c r="K479" s="4"/>
      <c r="L479" s="4"/>
      <c r="M479" s="4"/>
      <c r="N479" s="4"/>
      <c r="O479" s="4"/>
      <c r="P479" s="4"/>
    </row>
    <row r="480">
      <c r="A480" s="4"/>
      <c r="B480" s="4"/>
      <c r="C480" s="4"/>
      <c r="D480" s="4"/>
      <c r="E480" s="4"/>
      <c r="F480" s="4"/>
      <c r="G480" s="4"/>
      <c r="H480" s="4"/>
      <c r="I480" s="4"/>
      <c r="J480" s="4"/>
      <c r="K480" s="4"/>
      <c r="L480" s="4"/>
      <c r="M480" s="4"/>
      <c r="N480" s="4"/>
      <c r="O480" s="4"/>
      <c r="P480" s="4"/>
    </row>
    <row r="481">
      <c r="A481" s="4"/>
      <c r="B481" s="4"/>
      <c r="C481" s="4"/>
      <c r="D481" s="4"/>
      <c r="E481" s="4"/>
      <c r="F481" s="4"/>
      <c r="G481" s="4"/>
      <c r="H481" s="4"/>
      <c r="I481" s="4"/>
      <c r="J481" s="4"/>
      <c r="K481" s="4"/>
      <c r="L481" s="4"/>
      <c r="M481" s="4"/>
      <c r="N481" s="4"/>
      <c r="O481" s="4"/>
      <c r="P481" s="4"/>
    </row>
    <row r="482">
      <c r="A482" s="4"/>
      <c r="B482" s="4"/>
      <c r="C482" s="4"/>
      <c r="D482" s="4"/>
      <c r="E482" s="4"/>
      <c r="F482" s="4"/>
      <c r="G482" s="4"/>
      <c r="H482" s="4"/>
      <c r="I482" s="4"/>
      <c r="J482" s="4"/>
      <c r="K482" s="4"/>
      <c r="L482" s="4"/>
      <c r="M482" s="4"/>
      <c r="N482" s="4"/>
      <c r="O482" s="4"/>
      <c r="P482" s="4"/>
    </row>
    <row r="483">
      <c r="A483" s="4"/>
      <c r="B483" s="4"/>
      <c r="C483" s="4"/>
      <c r="D483" s="4"/>
      <c r="E483" s="4"/>
      <c r="F483" s="4"/>
      <c r="G483" s="4"/>
      <c r="H483" s="4"/>
      <c r="I483" s="4"/>
      <c r="J483" s="4"/>
      <c r="K483" s="4"/>
      <c r="L483" s="4"/>
      <c r="M483" s="4"/>
      <c r="N483" s="4"/>
      <c r="O483" s="4"/>
      <c r="P483" s="4"/>
    </row>
    <row r="484">
      <c r="A484" s="4"/>
      <c r="B484" s="4"/>
      <c r="C484" s="4"/>
      <c r="D484" s="4"/>
      <c r="E484" s="4"/>
      <c r="F484" s="4"/>
      <c r="G484" s="4"/>
      <c r="H484" s="4"/>
      <c r="I484" s="4"/>
      <c r="J484" s="4"/>
      <c r="K484" s="4"/>
      <c r="L484" s="4"/>
      <c r="M484" s="4"/>
      <c r="N484" s="4"/>
      <c r="O484" s="4"/>
      <c r="P484" s="4"/>
    </row>
    <row r="485">
      <c r="A485" s="4"/>
      <c r="B485" s="4"/>
      <c r="C485" s="4"/>
      <c r="D485" s="4"/>
      <c r="E485" s="4"/>
      <c r="F485" s="4"/>
      <c r="G485" s="4"/>
      <c r="H485" s="4"/>
      <c r="I485" s="4"/>
      <c r="J485" s="4"/>
      <c r="K485" s="4"/>
      <c r="L485" s="4"/>
      <c r="M485" s="4"/>
      <c r="N485" s="4"/>
      <c r="O485" s="4"/>
      <c r="P485" s="4"/>
    </row>
    <row r="486">
      <c r="A486" s="4"/>
      <c r="B486" s="4"/>
      <c r="C486" s="4"/>
      <c r="D486" s="4"/>
      <c r="E486" s="4"/>
      <c r="F486" s="4"/>
      <c r="G486" s="4"/>
      <c r="H486" s="4"/>
      <c r="I486" s="4"/>
      <c r="J486" s="4"/>
      <c r="K486" s="4"/>
      <c r="L486" s="4"/>
      <c r="M486" s="4"/>
      <c r="N486" s="4"/>
      <c r="O486" s="4"/>
      <c r="P486" s="4"/>
    </row>
    <row r="487">
      <c r="A487" s="4"/>
      <c r="B487" s="4"/>
      <c r="C487" s="4"/>
      <c r="D487" s="4"/>
      <c r="E487" s="4"/>
      <c r="F487" s="4"/>
      <c r="G487" s="4"/>
      <c r="H487" s="4"/>
      <c r="I487" s="4"/>
      <c r="J487" s="4"/>
      <c r="K487" s="4"/>
      <c r="L487" s="4"/>
      <c r="M487" s="4"/>
      <c r="N487" s="4"/>
      <c r="O487" s="4"/>
      <c r="P487" s="4"/>
    </row>
    <row r="488">
      <c r="A488" s="4"/>
      <c r="B488" s="4"/>
      <c r="C488" s="4"/>
      <c r="D488" s="4"/>
      <c r="E488" s="4"/>
      <c r="F488" s="4"/>
      <c r="G488" s="4"/>
      <c r="H488" s="4"/>
      <c r="I488" s="4"/>
      <c r="J488" s="4"/>
      <c r="K488" s="4"/>
      <c r="L488" s="4"/>
      <c r="M488" s="4"/>
      <c r="N488" s="4"/>
      <c r="O488" s="4"/>
      <c r="P488" s="4"/>
    </row>
    <row r="489">
      <c r="A489" s="4"/>
      <c r="B489" s="4"/>
      <c r="C489" s="4"/>
      <c r="D489" s="4"/>
      <c r="E489" s="4"/>
      <c r="F489" s="4"/>
      <c r="G489" s="4"/>
      <c r="H489" s="4"/>
      <c r="I489" s="4"/>
      <c r="J489" s="4"/>
      <c r="K489" s="4"/>
      <c r="L489" s="4"/>
      <c r="M489" s="4"/>
      <c r="N489" s="4"/>
      <c r="O489" s="4"/>
      <c r="P489" s="4"/>
    </row>
    <row r="490">
      <c r="A490" s="4"/>
      <c r="B490" s="4"/>
      <c r="C490" s="4"/>
      <c r="D490" s="4"/>
      <c r="E490" s="4"/>
      <c r="F490" s="4"/>
      <c r="G490" s="4"/>
      <c r="H490" s="4"/>
      <c r="I490" s="4"/>
      <c r="J490" s="4"/>
      <c r="K490" s="4"/>
      <c r="L490" s="4"/>
      <c r="M490" s="4"/>
      <c r="N490" s="4"/>
      <c r="O490" s="4"/>
      <c r="P490" s="4"/>
    </row>
    <row r="491">
      <c r="A491" s="4"/>
      <c r="B491" s="4"/>
      <c r="C491" s="4"/>
      <c r="D491" s="4"/>
      <c r="E491" s="4"/>
      <c r="F491" s="4"/>
      <c r="G491" s="4"/>
      <c r="H491" s="4"/>
      <c r="I491" s="4"/>
      <c r="J491" s="4"/>
      <c r="K491" s="4"/>
      <c r="L491" s="4"/>
      <c r="M491" s="4"/>
      <c r="N491" s="4"/>
      <c r="O491" s="4"/>
      <c r="P491" s="4"/>
    </row>
    <row r="492">
      <c r="A492" s="4"/>
      <c r="B492" s="4"/>
      <c r="C492" s="4"/>
      <c r="D492" s="4"/>
      <c r="E492" s="4"/>
      <c r="F492" s="4"/>
      <c r="G492" s="4"/>
      <c r="H492" s="4"/>
      <c r="I492" s="4"/>
      <c r="J492" s="4"/>
      <c r="K492" s="4"/>
      <c r="L492" s="4"/>
      <c r="M492" s="4"/>
      <c r="N492" s="4"/>
      <c r="O492" s="4"/>
      <c r="P492" s="4"/>
    </row>
    <row r="493">
      <c r="A493" s="4"/>
      <c r="B493" s="4"/>
      <c r="C493" s="4"/>
      <c r="D493" s="4"/>
      <c r="E493" s="4"/>
      <c r="F493" s="4"/>
      <c r="G493" s="4"/>
      <c r="H493" s="4"/>
      <c r="I493" s="4"/>
      <c r="J493" s="4"/>
      <c r="K493" s="4"/>
      <c r="L493" s="4"/>
      <c r="M493" s="4"/>
      <c r="N493" s="4"/>
      <c r="O493" s="4"/>
      <c r="P493" s="4"/>
    </row>
    <row r="494">
      <c r="A494" s="4"/>
      <c r="B494" s="4"/>
      <c r="C494" s="4"/>
      <c r="D494" s="4"/>
      <c r="E494" s="4"/>
      <c r="F494" s="4"/>
      <c r="G494" s="4"/>
      <c r="H494" s="4"/>
      <c r="I494" s="4"/>
      <c r="J494" s="4"/>
      <c r="K494" s="4"/>
      <c r="L494" s="4"/>
      <c r="M494" s="4"/>
      <c r="N494" s="4"/>
      <c r="O494" s="4"/>
      <c r="P494" s="4"/>
    </row>
    <row r="495">
      <c r="A495" s="4"/>
      <c r="B495" s="4"/>
      <c r="C495" s="4"/>
      <c r="D495" s="4"/>
      <c r="E495" s="4"/>
      <c r="F495" s="4"/>
      <c r="G495" s="4"/>
      <c r="H495" s="4"/>
      <c r="I495" s="4"/>
      <c r="J495" s="4"/>
      <c r="K495" s="4"/>
      <c r="L495" s="4"/>
      <c r="M495" s="4"/>
      <c r="N495" s="4"/>
      <c r="O495" s="4"/>
      <c r="P495" s="4"/>
    </row>
    <row r="496">
      <c r="A496" s="4"/>
      <c r="B496" s="4"/>
      <c r="C496" s="4"/>
      <c r="D496" s="4"/>
      <c r="E496" s="4"/>
      <c r="F496" s="4"/>
      <c r="G496" s="4"/>
      <c r="H496" s="4"/>
      <c r="I496" s="4"/>
      <c r="J496" s="4"/>
      <c r="K496" s="4"/>
      <c r="L496" s="4"/>
      <c r="M496" s="4"/>
      <c r="N496" s="4"/>
      <c r="O496" s="4"/>
      <c r="P496" s="4"/>
    </row>
    <row r="497">
      <c r="A497" s="4"/>
      <c r="B497" s="4"/>
      <c r="C497" s="4"/>
      <c r="D497" s="4"/>
      <c r="E497" s="4"/>
      <c r="F497" s="4"/>
      <c r="G497" s="4"/>
      <c r="H497" s="4"/>
      <c r="I497" s="4"/>
      <c r="J497" s="4"/>
      <c r="K497" s="4"/>
      <c r="L497" s="4"/>
      <c r="M497" s="4"/>
      <c r="N497" s="4"/>
      <c r="O497" s="4"/>
      <c r="P497" s="4"/>
    </row>
    <row r="498">
      <c r="A498" s="4"/>
      <c r="B498" s="4"/>
      <c r="C498" s="4"/>
      <c r="D498" s="4"/>
      <c r="E498" s="4"/>
      <c r="F498" s="4"/>
      <c r="G498" s="4"/>
      <c r="H498" s="4"/>
      <c r="I498" s="4"/>
      <c r="J498" s="4"/>
      <c r="K498" s="4"/>
      <c r="L498" s="4"/>
      <c r="M498" s="4"/>
      <c r="N498" s="4"/>
      <c r="O498" s="4"/>
      <c r="P498" s="4"/>
    </row>
    <row r="499">
      <c r="A499" s="4"/>
      <c r="B499" s="4"/>
      <c r="C499" s="4"/>
      <c r="D499" s="4"/>
      <c r="E499" s="4"/>
      <c r="F499" s="4"/>
      <c r="G499" s="4"/>
      <c r="H499" s="4"/>
      <c r="I499" s="4"/>
      <c r="J499" s="4"/>
      <c r="K499" s="4"/>
      <c r="L499" s="4"/>
      <c r="M499" s="4"/>
      <c r="N499" s="4"/>
      <c r="O499" s="4"/>
      <c r="P499" s="4"/>
    </row>
    <row r="500">
      <c r="A500" s="4"/>
      <c r="B500" s="4"/>
      <c r="C500" s="4"/>
      <c r="D500" s="4"/>
      <c r="E500" s="4"/>
      <c r="F500" s="4"/>
      <c r="G500" s="4"/>
      <c r="H500" s="4"/>
      <c r="I500" s="4"/>
      <c r="J500" s="4"/>
      <c r="K500" s="4"/>
      <c r="L500" s="4"/>
      <c r="M500" s="4"/>
      <c r="N500" s="4"/>
      <c r="O500" s="4"/>
      <c r="P500" s="4"/>
    </row>
    <row r="501">
      <c r="A501" s="4"/>
      <c r="B501" s="4"/>
      <c r="C501" s="4"/>
      <c r="D501" s="4"/>
      <c r="E501" s="4"/>
      <c r="F501" s="4"/>
      <c r="G501" s="4"/>
      <c r="H501" s="4"/>
      <c r="I501" s="4"/>
      <c r="J501" s="4"/>
      <c r="K501" s="4"/>
      <c r="L501" s="4"/>
      <c r="M501" s="4"/>
      <c r="N501" s="4"/>
      <c r="O501" s="4"/>
      <c r="P501" s="4"/>
    </row>
    <row r="502">
      <c r="A502" s="4"/>
      <c r="B502" s="4"/>
      <c r="C502" s="4"/>
      <c r="D502" s="4"/>
      <c r="E502" s="4"/>
      <c r="F502" s="4"/>
      <c r="G502" s="4"/>
      <c r="H502" s="4"/>
      <c r="I502" s="4"/>
      <c r="J502" s="4"/>
      <c r="K502" s="4"/>
      <c r="L502" s="4"/>
      <c r="M502" s="4"/>
      <c r="N502" s="4"/>
      <c r="O502" s="4"/>
      <c r="P502" s="4"/>
    </row>
    <row r="503">
      <c r="A503" s="4"/>
      <c r="B503" s="4"/>
      <c r="C503" s="4"/>
      <c r="D503" s="4"/>
      <c r="E503" s="4"/>
      <c r="F503" s="4"/>
      <c r="G503" s="4"/>
      <c r="H503" s="4"/>
      <c r="I503" s="4"/>
      <c r="J503" s="4"/>
      <c r="K503" s="4"/>
      <c r="L503" s="4"/>
      <c r="M503" s="4"/>
      <c r="N503" s="4"/>
      <c r="O503" s="4"/>
      <c r="P503" s="4"/>
    </row>
    <row r="504">
      <c r="A504" s="4"/>
      <c r="B504" s="4"/>
      <c r="C504" s="4"/>
      <c r="D504" s="4"/>
      <c r="E504" s="4"/>
      <c r="F504" s="4"/>
      <c r="G504" s="4"/>
      <c r="H504" s="4"/>
      <c r="I504" s="4"/>
      <c r="J504" s="4"/>
      <c r="K504" s="4"/>
      <c r="L504" s="4"/>
      <c r="M504" s="4"/>
      <c r="N504" s="4"/>
      <c r="O504" s="4"/>
      <c r="P504" s="4"/>
    </row>
    <row r="505">
      <c r="A505" s="4"/>
      <c r="B505" s="4"/>
      <c r="C505" s="4"/>
      <c r="D505" s="4"/>
      <c r="E505" s="4"/>
      <c r="F505" s="4"/>
      <c r="G505" s="4"/>
      <c r="H505" s="4"/>
      <c r="I505" s="4"/>
      <c r="J505" s="4"/>
      <c r="K505" s="4"/>
      <c r="L505" s="4"/>
      <c r="M505" s="4"/>
      <c r="N505" s="4"/>
      <c r="O505" s="4"/>
      <c r="P505" s="4"/>
    </row>
    <row r="506">
      <c r="A506" s="4"/>
      <c r="B506" s="4"/>
      <c r="C506" s="4"/>
      <c r="D506" s="4"/>
      <c r="E506" s="4"/>
      <c r="F506" s="4"/>
      <c r="G506" s="4"/>
      <c r="H506" s="4"/>
      <c r="I506" s="4"/>
      <c r="J506" s="4"/>
      <c r="K506" s="4"/>
      <c r="L506" s="4"/>
      <c r="M506" s="4"/>
      <c r="N506" s="4"/>
      <c r="O506" s="4"/>
      <c r="P506" s="4"/>
    </row>
    <row r="507">
      <c r="A507" s="4"/>
      <c r="B507" s="4"/>
      <c r="C507" s="4"/>
      <c r="D507" s="4"/>
      <c r="E507" s="4"/>
      <c r="F507" s="4"/>
      <c r="G507" s="4"/>
      <c r="H507" s="4"/>
      <c r="I507" s="4"/>
      <c r="J507" s="4"/>
      <c r="K507" s="4"/>
      <c r="L507" s="4"/>
      <c r="M507" s="4"/>
      <c r="N507" s="4"/>
      <c r="O507" s="4"/>
      <c r="P507" s="4"/>
    </row>
    <row r="508">
      <c r="A508" s="4"/>
      <c r="B508" s="4"/>
      <c r="C508" s="4"/>
      <c r="D508" s="4"/>
      <c r="E508" s="4"/>
      <c r="F508" s="4"/>
      <c r="G508" s="4"/>
      <c r="H508" s="4"/>
      <c r="I508" s="4"/>
      <c r="J508" s="4"/>
      <c r="K508" s="4"/>
      <c r="L508" s="4"/>
      <c r="M508" s="4"/>
      <c r="N508" s="4"/>
      <c r="O508" s="4"/>
      <c r="P508" s="4"/>
    </row>
    <row r="509">
      <c r="A509" s="4"/>
      <c r="B509" s="4"/>
      <c r="C509" s="4"/>
      <c r="D509" s="4"/>
      <c r="E509" s="4"/>
      <c r="F509" s="4"/>
      <c r="G509" s="4"/>
      <c r="H509" s="4"/>
      <c r="I509" s="4"/>
      <c r="J509" s="4"/>
      <c r="K509" s="4"/>
      <c r="L509" s="4"/>
      <c r="M509" s="4"/>
      <c r="N509" s="4"/>
      <c r="O509" s="4"/>
      <c r="P509" s="4"/>
    </row>
    <row r="510">
      <c r="A510" s="4"/>
      <c r="B510" s="4"/>
      <c r="C510" s="4"/>
      <c r="D510" s="4"/>
      <c r="E510" s="4"/>
      <c r="F510" s="4"/>
      <c r="G510" s="4"/>
      <c r="H510" s="4"/>
      <c r="I510" s="4"/>
      <c r="J510" s="4"/>
      <c r="K510" s="4"/>
      <c r="L510" s="4"/>
      <c r="M510" s="4"/>
      <c r="N510" s="4"/>
      <c r="O510" s="4"/>
      <c r="P510" s="4"/>
    </row>
    <row r="511">
      <c r="A511" s="4"/>
      <c r="B511" s="4"/>
      <c r="C511" s="4"/>
      <c r="D511" s="4"/>
      <c r="E511" s="4"/>
      <c r="F511" s="4"/>
      <c r="G511" s="4"/>
      <c r="H511" s="4"/>
      <c r="I511" s="4"/>
      <c r="J511" s="4"/>
      <c r="K511" s="4"/>
      <c r="L511" s="4"/>
      <c r="M511" s="4"/>
      <c r="N511" s="4"/>
      <c r="O511" s="4"/>
      <c r="P511" s="4"/>
    </row>
    <row r="512">
      <c r="A512" s="4"/>
      <c r="B512" s="4"/>
      <c r="C512" s="4"/>
      <c r="D512" s="4"/>
      <c r="E512" s="4"/>
      <c r="F512" s="4"/>
      <c r="G512" s="4"/>
      <c r="H512" s="4"/>
      <c r="I512" s="4"/>
      <c r="J512" s="4"/>
      <c r="K512" s="4"/>
      <c r="L512" s="4"/>
      <c r="M512" s="4"/>
      <c r="N512" s="4"/>
      <c r="O512" s="4"/>
      <c r="P512" s="4"/>
    </row>
    <row r="513">
      <c r="A513" s="4"/>
      <c r="B513" s="4"/>
      <c r="C513" s="4"/>
      <c r="D513" s="4"/>
      <c r="E513" s="4"/>
      <c r="F513" s="4"/>
      <c r="G513" s="4"/>
      <c r="H513" s="4"/>
      <c r="I513" s="4"/>
      <c r="J513" s="4"/>
      <c r="K513" s="4"/>
      <c r="L513" s="4"/>
      <c r="M513" s="4"/>
      <c r="N513" s="4"/>
      <c r="O513" s="4"/>
      <c r="P513" s="4"/>
    </row>
    <row r="514">
      <c r="A514" s="4"/>
      <c r="B514" s="4"/>
      <c r="C514" s="4"/>
      <c r="D514" s="4"/>
      <c r="E514" s="4"/>
      <c r="F514" s="4"/>
      <c r="G514" s="4"/>
      <c r="H514" s="4"/>
      <c r="I514" s="4"/>
      <c r="J514" s="4"/>
      <c r="K514" s="4"/>
      <c r="L514" s="4"/>
      <c r="M514" s="4"/>
      <c r="N514" s="4"/>
      <c r="O514" s="4"/>
      <c r="P514" s="4"/>
    </row>
    <row r="515">
      <c r="A515" s="4"/>
      <c r="B515" s="4"/>
      <c r="C515" s="4"/>
      <c r="D515" s="4"/>
      <c r="E515" s="4"/>
      <c r="F515" s="4"/>
      <c r="G515" s="4"/>
      <c r="H515" s="4"/>
      <c r="I515" s="4"/>
      <c r="J515" s="4"/>
      <c r="K515" s="4"/>
      <c r="L515" s="4"/>
      <c r="M515" s="4"/>
      <c r="N515" s="4"/>
      <c r="O515" s="4"/>
      <c r="P515" s="4"/>
    </row>
    <row r="516">
      <c r="A516" s="4"/>
      <c r="B516" s="4"/>
      <c r="C516" s="4"/>
      <c r="D516" s="4"/>
      <c r="E516" s="4"/>
      <c r="F516" s="4"/>
      <c r="G516" s="4"/>
      <c r="H516" s="4"/>
      <c r="I516" s="4"/>
      <c r="J516" s="4"/>
      <c r="K516" s="4"/>
      <c r="L516" s="4"/>
      <c r="M516" s="4"/>
      <c r="N516" s="4"/>
      <c r="O516" s="4"/>
      <c r="P516" s="4"/>
    </row>
    <row r="517">
      <c r="A517" s="4"/>
      <c r="B517" s="4"/>
      <c r="C517" s="4"/>
      <c r="D517" s="4"/>
      <c r="E517" s="4"/>
      <c r="F517" s="4"/>
      <c r="G517" s="4"/>
      <c r="H517" s="4"/>
      <c r="I517" s="4"/>
      <c r="J517" s="4"/>
      <c r="K517" s="4"/>
      <c r="L517" s="4"/>
      <c r="M517" s="4"/>
      <c r="N517" s="4"/>
      <c r="O517" s="4"/>
      <c r="P517" s="4"/>
    </row>
    <row r="518">
      <c r="A518" s="4"/>
      <c r="B518" s="4"/>
      <c r="C518" s="4"/>
      <c r="D518" s="4"/>
      <c r="E518" s="4"/>
      <c r="F518" s="4"/>
      <c r="G518" s="4"/>
      <c r="H518" s="4"/>
      <c r="I518" s="4"/>
      <c r="J518" s="4"/>
      <c r="K518" s="4"/>
      <c r="L518" s="4"/>
      <c r="M518" s="4"/>
      <c r="N518" s="4"/>
      <c r="O518" s="4"/>
      <c r="P518" s="4"/>
    </row>
    <row r="519">
      <c r="A519" s="4"/>
      <c r="B519" s="4"/>
      <c r="C519" s="4"/>
      <c r="D519" s="4"/>
      <c r="E519" s="4"/>
      <c r="F519" s="4"/>
      <c r="G519" s="4"/>
      <c r="H519" s="4"/>
      <c r="I519" s="4"/>
      <c r="J519" s="4"/>
      <c r="K519" s="4"/>
      <c r="L519" s="4"/>
      <c r="M519" s="4"/>
      <c r="N519" s="4"/>
      <c r="O519" s="4"/>
      <c r="P519" s="4"/>
    </row>
    <row r="520">
      <c r="A520" s="4"/>
      <c r="B520" s="4"/>
      <c r="C520" s="4"/>
      <c r="D520" s="4"/>
      <c r="E520" s="4"/>
      <c r="F520" s="4"/>
      <c r="G520" s="4"/>
      <c r="H520" s="4"/>
      <c r="I520" s="4"/>
      <c r="J520" s="4"/>
      <c r="K520" s="4"/>
      <c r="L520" s="4"/>
      <c r="M520" s="4"/>
      <c r="N520" s="4"/>
      <c r="O520" s="4"/>
      <c r="P520" s="4"/>
    </row>
    <row r="521">
      <c r="A521" s="4"/>
      <c r="B521" s="4"/>
      <c r="C521" s="4"/>
      <c r="D521" s="4"/>
      <c r="E521" s="4"/>
      <c r="F521" s="4"/>
      <c r="G521" s="4"/>
      <c r="H521" s="4"/>
      <c r="I521" s="4"/>
      <c r="J521" s="4"/>
      <c r="K521" s="4"/>
      <c r="L521" s="4"/>
      <c r="M521" s="4"/>
      <c r="N521" s="4"/>
      <c r="O521" s="4"/>
      <c r="P521" s="4"/>
    </row>
    <row r="522">
      <c r="A522" s="4"/>
      <c r="B522" s="4"/>
      <c r="C522" s="4"/>
      <c r="D522" s="4"/>
      <c r="E522" s="4"/>
      <c r="F522" s="4"/>
      <c r="G522" s="4"/>
      <c r="H522" s="4"/>
      <c r="I522" s="4"/>
      <c r="J522" s="4"/>
      <c r="K522" s="4"/>
      <c r="L522" s="4"/>
      <c r="M522" s="4"/>
      <c r="N522" s="4"/>
      <c r="O522" s="4"/>
      <c r="P522" s="4"/>
    </row>
    <row r="523">
      <c r="A523" s="4"/>
      <c r="B523" s="4"/>
      <c r="C523" s="4"/>
      <c r="D523" s="4"/>
      <c r="E523" s="4"/>
      <c r="F523" s="4"/>
      <c r="G523" s="4"/>
      <c r="H523" s="4"/>
      <c r="I523" s="4"/>
      <c r="J523" s="4"/>
      <c r="K523" s="4"/>
      <c r="L523" s="4"/>
      <c r="M523" s="4"/>
      <c r="N523" s="4"/>
      <c r="O523" s="4"/>
      <c r="P523" s="4"/>
    </row>
    <row r="524">
      <c r="A524" s="4"/>
      <c r="B524" s="4"/>
      <c r="C524" s="4"/>
      <c r="D524" s="4"/>
      <c r="E524" s="4"/>
      <c r="F524" s="4"/>
      <c r="G524" s="4"/>
      <c r="H524" s="4"/>
      <c r="I524" s="4"/>
      <c r="J524" s="4"/>
      <c r="K524" s="4"/>
      <c r="L524" s="4"/>
      <c r="M524" s="4"/>
      <c r="N524" s="4"/>
      <c r="O524" s="4"/>
      <c r="P524" s="4"/>
    </row>
    <row r="525">
      <c r="A525" s="4"/>
      <c r="B525" s="4"/>
      <c r="C525" s="4"/>
      <c r="D525" s="4"/>
      <c r="E525" s="4"/>
      <c r="F525" s="4"/>
      <c r="G525" s="4"/>
      <c r="H525" s="4"/>
      <c r="I525" s="4"/>
      <c r="J525" s="4"/>
      <c r="K525" s="4"/>
      <c r="L525" s="4"/>
      <c r="M525" s="4"/>
      <c r="N525" s="4"/>
      <c r="O525" s="4"/>
      <c r="P525" s="4"/>
    </row>
    <row r="526">
      <c r="A526" s="4"/>
      <c r="B526" s="4"/>
      <c r="C526" s="4"/>
      <c r="D526" s="4"/>
      <c r="E526" s="4"/>
      <c r="F526" s="4"/>
      <c r="G526" s="4"/>
      <c r="H526" s="4"/>
      <c r="I526" s="4"/>
      <c r="J526" s="4"/>
      <c r="K526" s="4"/>
      <c r="L526" s="4"/>
      <c r="M526" s="4"/>
      <c r="N526" s="4"/>
      <c r="O526" s="4"/>
      <c r="P526" s="4"/>
    </row>
    <row r="527">
      <c r="A527" s="4"/>
      <c r="B527" s="4"/>
      <c r="C527" s="4"/>
      <c r="D527" s="4"/>
      <c r="E527" s="4"/>
      <c r="F527" s="4"/>
      <c r="G527" s="4"/>
      <c r="H527" s="4"/>
      <c r="I527" s="4"/>
      <c r="J527" s="4"/>
      <c r="K527" s="4"/>
      <c r="L527" s="4"/>
      <c r="M527" s="4"/>
      <c r="N527" s="4"/>
      <c r="O527" s="4"/>
      <c r="P527" s="4"/>
    </row>
    <row r="528">
      <c r="A528" s="4"/>
      <c r="B528" s="4"/>
      <c r="C528" s="4"/>
      <c r="D528" s="4"/>
      <c r="E528" s="4"/>
      <c r="F528" s="4"/>
      <c r="G528" s="4"/>
      <c r="H528" s="4"/>
      <c r="I528" s="4"/>
      <c r="J528" s="4"/>
      <c r="K528" s="4"/>
      <c r="L528" s="4"/>
      <c r="M528" s="4"/>
      <c r="N528" s="4"/>
      <c r="O528" s="4"/>
      <c r="P528" s="4"/>
    </row>
    <row r="529">
      <c r="A529" s="4"/>
      <c r="B529" s="4"/>
      <c r="C529" s="4"/>
      <c r="D529" s="4"/>
      <c r="E529" s="4"/>
      <c r="F529" s="4"/>
      <c r="G529" s="4"/>
      <c r="H529" s="4"/>
      <c r="I529" s="4"/>
      <c r="J529" s="4"/>
      <c r="K529" s="4"/>
      <c r="L529" s="4"/>
      <c r="M529" s="4"/>
      <c r="N529" s="4"/>
      <c r="O529" s="4"/>
      <c r="P529" s="4"/>
    </row>
    <row r="530">
      <c r="A530" s="4"/>
      <c r="B530" s="4"/>
      <c r="C530" s="4"/>
      <c r="D530" s="4"/>
      <c r="E530" s="4"/>
      <c r="F530" s="4"/>
      <c r="G530" s="4"/>
      <c r="H530" s="4"/>
      <c r="I530" s="4"/>
      <c r="J530" s="4"/>
      <c r="K530" s="4"/>
      <c r="L530" s="4"/>
      <c r="M530" s="4"/>
      <c r="N530" s="4"/>
      <c r="O530" s="4"/>
      <c r="P530" s="4"/>
    </row>
    <row r="531">
      <c r="A531" s="4"/>
      <c r="B531" s="4"/>
      <c r="C531" s="4"/>
      <c r="D531" s="4"/>
      <c r="E531" s="4"/>
      <c r="F531" s="4"/>
      <c r="G531" s="4"/>
      <c r="H531" s="4"/>
      <c r="I531" s="4"/>
      <c r="J531" s="4"/>
      <c r="K531" s="4"/>
      <c r="L531" s="4"/>
      <c r="M531" s="4"/>
      <c r="N531" s="4"/>
      <c r="O531" s="4"/>
      <c r="P531" s="4"/>
    </row>
    <row r="532">
      <c r="A532" s="4"/>
      <c r="B532" s="4"/>
      <c r="C532" s="4"/>
      <c r="D532" s="4"/>
      <c r="E532" s="4"/>
      <c r="F532" s="4"/>
      <c r="G532" s="4"/>
      <c r="H532" s="4"/>
      <c r="I532" s="4"/>
      <c r="J532" s="4"/>
      <c r="K532" s="4"/>
      <c r="L532" s="4"/>
      <c r="M532" s="4"/>
      <c r="N532" s="4"/>
      <c r="O532" s="4"/>
      <c r="P532" s="4"/>
    </row>
    <row r="533">
      <c r="A533" s="4"/>
      <c r="B533" s="4"/>
      <c r="C533" s="4"/>
      <c r="D533" s="4"/>
      <c r="E533" s="4"/>
      <c r="F533" s="4"/>
      <c r="G533" s="4"/>
      <c r="H533" s="4"/>
      <c r="I533" s="4"/>
      <c r="J533" s="4"/>
      <c r="K533" s="4"/>
      <c r="L533" s="4"/>
      <c r="M533" s="4"/>
      <c r="N533" s="4"/>
      <c r="O533" s="4"/>
      <c r="P533" s="4"/>
    </row>
    <row r="534">
      <c r="A534" s="4"/>
      <c r="B534" s="4"/>
      <c r="C534" s="4"/>
      <c r="D534" s="4"/>
      <c r="E534" s="4"/>
      <c r="F534" s="4"/>
      <c r="G534" s="4"/>
      <c r="H534" s="4"/>
      <c r="I534" s="4"/>
      <c r="J534" s="4"/>
      <c r="K534" s="4"/>
      <c r="L534" s="4"/>
      <c r="M534" s="4"/>
      <c r="N534" s="4"/>
      <c r="O534" s="4"/>
      <c r="P534" s="4"/>
    </row>
    <row r="535">
      <c r="A535" s="4"/>
      <c r="B535" s="4"/>
      <c r="C535" s="4"/>
      <c r="D535" s="4"/>
      <c r="E535" s="4"/>
      <c r="F535" s="4"/>
      <c r="G535" s="4"/>
      <c r="H535" s="4"/>
      <c r="I535" s="4"/>
      <c r="J535" s="4"/>
      <c r="K535" s="4"/>
      <c r="L535" s="4"/>
      <c r="M535" s="4"/>
      <c r="N535" s="4"/>
      <c r="O535" s="4"/>
      <c r="P535" s="4"/>
    </row>
    <row r="536">
      <c r="A536" s="4"/>
      <c r="B536" s="4"/>
      <c r="C536" s="4"/>
      <c r="D536" s="4"/>
      <c r="E536" s="4"/>
      <c r="F536" s="4"/>
      <c r="G536" s="4"/>
      <c r="H536" s="4"/>
      <c r="I536" s="4"/>
      <c r="J536" s="4"/>
      <c r="K536" s="4"/>
      <c r="L536" s="4"/>
      <c r="M536" s="4"/>
      <c r="N536" s="4"/>
      <c r="O536" s="4"/>
      <c r="P536" s="4"/>
    </row>
    <row r="537">
      <c r="A537" s="4"/>
      <c r="B537" s="4"/>
      <c r="C537" s="4"/>
      <c r="D537" s="4"/>
      <c r="E537" s="4"/>
      <c r="F537" s="4"/>
      <c r="G537" s="4"/>
      <c r="H537" s="4"/>
      <c r="I537" s="4"/>
      <c r="J537" s="4"/>
      <c r="K537" s="4"/>
      <c r="L537" s="4"/>
      <c r="M537" s="4"/>
      <c r="N537" s="4"/>
      <c r="O537" s="4"/>
      <c r="P537" s="4"/>
    </row>
    <row r="538">
      <c r="A538" s="4"/>
      <c r="B538" s="4"/>
      <c r="C538" s="4"/>
      <c r="D538" s="4"/>
      <c r="E538" s="4"/>
      <c r="F538" s="4"/>
      <c r="G538" s="4"/>
      <c r="H538" s="4"/>
      <c r="I538" s="4"/>
      <c r="J538" s="4"/>
      <c r="K538" s="4"/>
      <c r="L538" s="4"/>
      <c r="M538" s="4"/>
      <c r="N538" s="4"/>
      <c r="O538" s="4"/>
      <c r="P538" s="4"/>
    </row>
    <row r="539">
      <c r="A539" s="4"/>
      <c r="B539" s="4"/>
      <c r="C539" s="4"/>
      <c r="D539" s="4"/>
      <c r="E539" s="4"/>
      <c r="F539" s="4"/>
      <c r="G539" s="4"/>
      <c r="H539" s="4"/>
      <c r="I539" s="4"/>
      <c r="J539" s="4"/>
      <c r="K539" s="4"/>
      <c r="L539" s="4"/>
      <c r="M539" s="4"/>
      <c r="N539" s="4"/>
      <c r="O539" s="4"/>
      <c r="P539" s="4"/>
    </row>
    <row r="540">
      <c r="A540" s="4"/>
      <c r="B540" s="4"/>
      <c r="C540" s="4"/>
      <c r="D540" s="4"/>
      <c r="E540" s="4"/>
      <c r="F540" s="4"/>
      <c r="G540" s="4"/>
      <c r="H540" s="4"/>
      <c r="I540" s="4"/>
      <c r="J540" s="4"/>
      <c r="K540" s="4"/>
      <c r="L540" s="4"/>
      <c r="M540" s="4"/>
      <c r="N540" s="4"/>
      <c r="O540" s="4"/>
      <c r="P540" s="4"/>
    </row>
    <row r="541">
      <c r="A541" s="4"/>
      <c r="B541" s="4"/>
      <c r="C541" s="4"/>
      <c r="D541" s="4"/>
      <c r="E541" s="4"/>
      <c r="F541" s="4"/>
      <c r="G541" s="4"/>
      <c r="H541" s="4"/>
      <c r="I541" s="4"/>
      <c r="J541" s="4"/>
      <c r="K541" s="4"/>
      <c r="L541" s="4"/>
      <c r="M541" s="4"/>
      <c r="N541" s="4"/>
      <c r="O541" s="4"/>
      <c r="P541" s="4"/>
    </row>
    <row r="542">
      <c r="A542" s="4"/>
      <c r="B542" s="4"/>
      <c r="C542" s="4"/>
      <c r="D542" s="4"/>
      <c r="E542" s="4"/>
      <c r="F542" s="4"/>
      <c r="G542" s="4"/>
      <c r="H542" s="4"/>
      <c r="I542" s="4"/>
      <c r="J542" s="4"/>
      <c r="K542" s="4"/>
      <c r="L542" s="4"/>
      <c r="M542" s="4"/>
      <c r="N542" s="4"/>
      <c r="O542" s="4"/>
      <c r="P542" s="4"/>
    </row>
    <row r="543">
      <c r="A543" s="4"/>
      <c r="B543" s="4"/>
      <c r="C543" s="4"/>
      <c r="D543" s="4"/>
      <c r="E543" s="4"/>
      <c r="F543" s="4"/>
      <c r="G543" s="4"/>
      <c r="H543" s="4"/>
      <c r="I543" s="4"/>
      <c r="J543" s="4"/>
      <c r="K543" s="4"/>
      <c r="L543" s="4"/>
      <c r="M543" s="4"/>
      <c r="N543" s="4"/>
      <c r="O543" s="4"/>
      <c r="P543" s="4"/>
    </row>
    <row r="544">
      <c r="A544" s="4"/>
      <c r="B544" s="4"/>
      <c r="C544" s="4"/>
      <c r="D544" s="4"/>
      <c r="E544" s="4"/>
      <c r="F544" s="4"/>
      <c r="G544" s="4"/>
      <c r="H544" s="4"/>
      <c r="I544" s="4"/>
      <c r="J544" s="4"/>
      <c r="K544" s="4"/>
      <c r="L544" s="4"/>
      <c r="M544" s="4"/>
      <c r="N544" s="4"/>
      <c r="O544" s="4"/>
      <c r="P544" s="4"/>
    </row>
    <row r="545">
      <c r="A545" s="4"/>
      <c r="B545" s="4"/>
      <c r="C545" s="4"/>
      <c r="D545" s="4"/>
      <c r="E545" s="4"/>
      <c r="F545" s="4"/>
      <c r="G545" s="4"/>
      <c r="H545" s="4"/>
      <c r="I545" s="4"/>
      <c r="J545" s="4"/>
      <c r="K545" s="4"/>
      <c r="L545" s="4"/>
      <c r="M545" s="4"/>
      <c r="N545" s="4"/>
      <c r="O545" s="4"/>
      <c r="P545" s="4"/>
    </row>
    <row r="546">
      <c r="A546" s="4"/>
      <c r="B546" s="4"/>
      <c r="C546" s="4"/>
      <c r="D546" s="4"/>
      <c r="E546" s="4"/>
      <c r="F546" s="4"/>
      <c r="G546" s="4"/>
      <c r="H546" s="4"/>
      <c r="I546" s="4"/>
      <c r="J546" s="4"/>
      <c r="K546" s="4"/>
      <c r="L546" s="4"/>
      <c r="M546" s="4"/>
      <c r="N546" s="4"/>
      <c r="O546" s="4"/>
      <c r="P546" s="4"/>
    </row>
    <row r="547">
      <c r="A547" s="4"/>
      <c r="B547" s="4"/>
      <c r="C547" s="4"/>
      <c r="D547" s="4"/>
      <c r="E547" s="4"/>
      <c r="F547" s="4"/>
      <c r="G547" s="4"/>
      <c r="H547" s="4"/>
      <c r="I547" s="4"/>
      <c r="J547" s="4"/>
      <c r="K547" s="4"/>
      <c r="L547" s="4"/>
      <c r="M547" s="4"/>
      <c r="N547" s="4"/>
      <c r="O547" s="4"/>
      <c r="P547" s="4"/>
    </row>
    <row r="548">
      <c r="A548" s="4"/>
      <c r="B548" s="4"/>
      <c r="C548" s="4"/>
      <c r="D548" s="4"/>
      <c r="E548" s="4"/>
      <c r="F548" s="4"/>
      <c r="G548" s="4"/>
      <c r="H548" s="4"/>
      <c r="I548" s="4"/>
      <c r="J548" s="4"/>
      <c r="K548" s="4"/>
      <c r="L548" s="4"/>
      <c r="M548" s="4"/>
      <c r="N548" s="4"/>
      <c r="O548" s="4"/>
      <c r="P548" s="4"/>
    </row>
    <row r="549">
      <c r="A549" s="4"/>
      <c r="B549" s="4"/>
      <c r="C549" s="4"/>
      <c r="D549" s="4"/>
      <c r="E549" s="4"/>
      <c r="F549" s="4"/>
      <c r="G549" s="4"/>
      <c r="H549" s="4"/>
      <c r="I549" s="4"/>
      <c r="J549" s="4"/>
      <c r="K549" s="4"/>
      <c r="L549" s="4"/>
      <c r="M549" s="4"/>
      <c r="N549" s="4"/>
      <c r="O549" s="4"/>
      <c r="P549" s="4"/>
    </row>
    <row r="550">
      <c r="A550" s="4"/>
      <c r="B550" s="4"/>
      <c r="C550" s="4"/>
      <c r="D550" s="4"/>
      <c r="E550" s="4"/>
      <c r="F550" s="4"/>
      <c r="G550" s="4"/>
      <c r="H550" s="4"/>
      <c r="I550" s="4"/>
      <c r="J550" s="4"/>
      <c r="K550" s="4"/>
      <c r="L550" s="4"/>
      <c r="M550" s="4"/>
      <c r="N550" s="4"/>
      <c r="O550" s="4"/>
      <c r="P550" s="4"/>
    </row>
    <row r="551">
      <c r="A551" s="4"/>
      <c r="B551" s="4"/>
      <c r="C551" s="4"/>
      <c r="D551" s="4"/>
      <c r="E551" s="4"/>
      <c r="F551" s="4"/>
      <c r="G551" s="4"/>
      <c r="H551" s="4"/>
      <c r="I551" s="4"/>
      <c r="J551" s="4"/>
      <c r="K551" s="4"/>
      <c r="L551" s="4"/>
      <c r="M551" s="4"/>
      <c r="N551" s="4"/>
      <c r="O551" s="4"/>
      <c r="P551" s="4"/>
    </row>
    <row r="552">
      <c r="A552" s="4"/>
      <c r="B552" s="4"/>
      <c r="C552" s="4"/>
      <c r="D552" s="4"/>
      <c r="E552" s="4"/>
      <c r="F552" s="4"/>
      <c r="G552" s="4"/>
      <c r="H552" s="4"/>
      <c r="I552" s="4"/>
      <c r="J552" s="4"/>
      <c r="K552" s="4"/>
      <c r="L552" s="4"/>
      <c r="M552" s="4"/>
      <c r="N552" s="4"/>
      <c r="O552" s="4"/>
      <c r="P552" s="4"/>
    </row>
    <row r="553">
      <c r="A553" s="4"/>
      <c r="B553" s="4"/>
      <c r="C553" s="4"/>
      <c r="D553" s="4"/>
      <c r="E553" s="4"/>
      <c r="F553" s="4"/>
      <c r="G553" s="4"/>
      <c r="H553" s="4"/>
      <c r="I553" s="4"/>
      <c r="J553" s="4"/>
      <c r="K553" s="4"/>
      <c r="L553" s="4"/>
      <c r="M553" s="4"/>
      <c r="N553" s="4"/>
      <c r="O553" s="4"/>
      <c r="P553" s="4"/>
    </row>
    <row r="554">
      <c r="A554" s="4"/>
      <c r="B554" s="4"/>
      <c r="C554" s="4"/>
      <c r="D554" s="4"/>
      <c r="E554" s="4"/>
      <c r="F554" s="4"/>
      <c r="G554" s="4"/>
      <c r="H554" s="4"/>
      <c r="I554" s="4"/>
      <c r="J554" s="4"/>
      <c r="K554" s="4"/>
      <c r="L554" s="4"/>
      <c r="M554" s="4"/>
      <c r="N554" s="4"/>
      <c r="O554" s="4"/>
      <c r="P554" s="4"/>
    </row>
    <row r="555">
      <c r="A555" s="4"/>
      <c r="B555" s="4"/>
      <c r="C555" s="4"/>
      <c r="D555" s="4"/>
      <c r="E555" s="4"/>
      <c r="F555" s="4"/>
      <c r="G555" s="4"/>
      <c r="H555" s="4"/>
      <c r="I555" s="4"/>
      <c r="J555" s="4"/>
      <c r="K555" s="4"/>
      <c r="L555" s="4"/>
      <c r="M555" s="4"/>
      <c r="N555" s="4"/>
      <c r="O555" s="4"/>
      <c r="P555" s="4"/>
    </row>
    <row r="556">
      <c r="A556" s="4"/>
      <c r="B556" s="4"/>
      <c r="C556" s="4"/>
      <c r="D556" s="4"/>
      <c r="E556" s="4"/>
      <c r="F556" s="4"/>
      <c r="G556" s="4"/>
      <c r="H556" s="4"/>
      <c r="I556" s="4"/>
      <c r="J556" s="4"/>
      <c r="K556" s="4"/>
      <c r="L556" s="4"/>
      <c r="M556" s="4"/>
      <c r="N556" s="4"/>
      <c r="O556" s="4"/>
      <c r="P556" s="4"/>
    </row>
    <row r="557">
      <c r="A557" s="4"/>
      <c r="B557" s="4"/>
      <c r="C557" s="4"/>
      <c r="D557" s="4"/>
      <c r="E557" s="4"/>
      <c r="F557" s="4"/>
      <c r="G557" s="4"/>
      <c r="H557" s="4"/>
      <c r="I557" s="4"/>
      <c r="J557" s="4"/>
      <c r="K557" s="4"/>
      <c r="L557" s="4"/>
      <c r="M557" s="4"/>
      <c r="N557" s="4"/>
      <c r="O557" s="4"/>
      <c r="P557" s="4"/>
    </row>
    <row r="558">
      <c r="A558" s="4"/>
      <c r="B558" s="4"/>
      <c r="C558" s="4"/>
      <c r="D558" s="4"/>
      <c r="E558" s="4"/>
      <c r="F558" s="4"/>
      <c r="G558" s="4"/>
      <c r="H558" s="4"/>
      <c r="I558" s="4"/>
      <c r="J558" s="4"/>
      <c r="K558" s="4"/>
      <c r="L558" s="4"/>
      <c r="M558" s="4"/>
      <c r="N558" s="4"/>
      <c r="O558" s="4"/>
      <c r="P558" s="4"/>
    </row>
    <row r="559">
      <c r="A559" s="4"/>
      <c r="B559" s="4"/>
      <c r="C559" s="4"/>
      <c r="D559" s="4"/>
      <c r="E559" s="4"/>
      <c r="F559" s="4"/>
      <c r="G559" s="4"/>
      <c r="H559" s="4"/>
      <c r="I559" s="4"/>
      <c r="J559" s="4"/>
      <c r="K559" s="4"/>
      <c r="L559" s="4"/>
      <c r="M559" s="4"/>
      <c r="N559" s="4"/>
      <c r="O559" s="4"/>
      <c r="P559" s="4"/>
    </row>
    <row r="560">
      <c r="A560" s="4"/>
      <c r="B560" s="4"/>
      <c r="C560" s="4"/>
      <c r="D560" s="4"/>
      <c r="E560" s="4"/>
      <c r="F560" s="4"/>
      <c r="G560" s="4"/>
      <c r="H560" s="4"/>
      <c r="I560" s="4"/>
      <c r="J560" s="4"/>
      <c r="K560" s="4"/>
      <c r="L560" s="4"/>
      <c r="M560" s="4"/>
      <c r="N560" s="4"/>
      <c r="O560" s="4"/>
      <c r="P560" s="4"/>
    </row>
    <row r="561">
      <c r="A561" s="4"/>
      <c r="B561" s="4"/>
      <c r="C561" s="4"/>
      <c r="D561" s="4"/>
      <c r="E561" s="4"/>
      <c r="F561" s="4"/>
      <c r="G561" s="4"/>
      <c r="H561" s="4"/>
      <c r="I561" s="4"/>
      <c r="J561" s="4"/>
      <c r="K561" s="4"/>
      <c r="L561" s="4"/>
      <c r="M561" s="4"/>
      <c r="N561" s="4"/>
      <c r="O561" s="4"/>
      <c r="P561" s="4"/>
    </row>
    <row r="562">
      <c r="A562" s="4"/>
      <c r="B562" s="4"/>
      <c r="C562" s="4"/>
      <c r="D562" s="4"/>
      <c r="E562" s="4"/>
      <c r="F562" s="4"/>
      <c r="G562" s="4"/>
      <c r="H562" s="4"/>
      <c r="I562" s="4"/>
      <c r="J562" s="4"/>
      <c r="K562" s="4"/>
      <c r="L562" s="4"/>
      <c r="M562" s="4"/>
      <c r="N562" s="4"/>
      <c r="O562" s="4"/>
      <c r="P562" s="4"/>
    </row>
    <row r="563">
      <c r="A563" s="4"/>
      <c r="B563" s="4"/>
      <c r="C563" s="4"/>
      <c r="D563" s="4"/>
      <c r="E563" s="4"/>
      <c r="F563" s="4"/>
      <c r="G563" s="4"/>
      <c r="H563" s="4"/>
      <c r="I563" s="4"/>
      <c r="J563" s="4"/>
      <c r="K563" s="4"/>
      <c r="L563" s="4"/>
      <c r="M563" s="4"/>
      <c r="N563" s="4"/>
      <c r="O563" s="4"/>
      <c r="P563" s="4"/>
    </row>
    <row r="564">
      <c r="A564" s="4"/>
      <c r="B564" s="4"/>
      <c r="C564" s="4"/>
      <c r="D564" s="4"/>
      <c r="E564" s="4"/>
      <c r="F564" s="4"/>
      <c r="G564" s="4"/>
      <c r="H564" s="4"/>
      <c r="I564" s="4"/>
      <c r="J564" s="4"/>
      <c r="K564" s="4"/>
      <c r="L564" s="4"/>
      <c r="M564" s="4"/>
      <c r="N564" s="4"/>
      <c r="O564" s="4"/>
      <c r="P564" s="4"/>
    </row>
    <row r="565">
      <c r="A565" s="4"/>
      <c r="B565" s="4"/>
      <c r="C565" s="4"/>
      <c r="D565" s="4"/>
      <c r="E565" s="4"/>
      <c r="F565" s="4"/>
      <c r="G565" s="4"/>
      <c r="H565" s="4"/>
      <c r="I565" s="4"/>
      <c r="J565" s="4"/>
      <c r="K565" s="4"/>
      <c r="L565" s="4"/>
      <c r="M565" s="4"/>
      <c r="N565" s="4"/>
      <c r="O565" s="4"/>
      <c r="P565" s="4"/>
    </row>
    <row r="566">
      <c r="A566" s="4"/>
      <c r="B566" s="4"/>
      <c r="C566" s="4"/>
      <c r="D566" s="4"/>
      <c r="E566" s="4"/>
      <c r="F566" s="4"/>
      <c r="G566" s="4"/>
      <c r="H566" s="4"/>
      <c r="I566" s="4"/>
      <c r="J566" s="4"/>
      <c r="K566" s="4"/>
      <c r="L566" s="4"/>
      <c r="M566" s="4"/>
      <c r="N566" s="4"/>
      <c r="O566" s="4"/>
      <c r="P566" s="4"/>
    </row>
    <row r="567">
      <c r="A567" s="4"/>
      <c r="B567" s="4"/>
      <c r="C567" s="4"/>
      <c r="D567" s="4"/>
      <c r="E567" s="4"/>
      <c r="F567" s="4"/>
      <c r="G567" s="4"/>
      <c r="H567" s="4"/>
      <c r="I567" s="4"/>
      <c r="J567" s="4"/>
      <c r="K567" s="4"/>
      <c r="L567" s="4"/>
      <c r="M567" s="4"/>
      <c r="N567" s="4"/>
      <c r="O567" s="4"/>
      <c r="P567" s="4"/>
    </row>
    <row r="568">
      <c r="A568" s="4"/>
      <c r="B568" s="4"/>
      <c r="C568" s="4"/>
      <c r="D568" s="4"/>
      <c r="E568" s="4"/>
      <c r="F568" s="4"/>
      <c r="G568" s="4"/>
      <c r="H568" s="4"/>
      <c r="I568" s="4"/>
      <c r="J568" s="4"/>
      <c r="K568" s="4"/>
      <c r="L568" s="4"/>
      <c r="M568" s="4"/>
      <c r="N568" s="4"/>
      <c r="O568" s="4"/>
      <c r="P568" s="4"/>
    </row>
    <row r="569">
      <c r="A569" s="4"/>
      <c r="B569" s="4"/>
      <c r="C569" s="4"/>
      <c r="D569" s="4"/>
      <c r="E569" s="4"/>
      <c r="F569" s="4"/>
      <c r="G569" s="4"/>
      <c r="H569" s="4"/>
      <c r="I569" s="4"/>
      <c r="J569" s="4"/>
      <c r="K569" s="4"/>
      <c r="L569" s="4"/>
      <c r="M569" s="4"/>
      <c r="N569" s="4"/>
      <c r="O569" s="4"/>
      <c r="P569" s="4"/>
    </row>
    <row r="570">
      <c r="A570" s="4"/>
      <c r="B570" s="4"/>
      <c r="C570" s="4"/>
      <c r="D570" s="4"/>
      <c r="E570" s="4"/>
      <c r="F570" s="4"/>
      <c r="G570" s="4"/>
      <c r="H570" s="4"/>
      <c r="I570" s="4"/>
      <c r="J570" s="4"/>
      <c r="K570" s="4"/>
      <c r="L570" s="4"/>
      <c r="M570" s="4"/>
      <c r="N570" s="4"/>
      <c r="O570" s="4"/>
      <c r="P570" s="4"/>
    </row>
    <row r="571">
      <c r="A571" s="4"/>
      <c r="B571" s="4"/>
      <c r="C571" s="4"/>
      <c r="D571" s="4"/>
      <c r="E571" s="4"/>
      <c r="F571" s="4"/>
      <c r="G571" s="4"/>
      <c r="H571" s="4"/>
      <c r="I571" s="4"/>
      <c r="J571" s="4"/>
      <c r="K571" s="4"/>
      <c r="L571" s="4"/>
      <c r="M571" s="4"/>
      <c r="N571" s="4"/>
      <c r="O571" s="4"/>
      <c r="P571" s="4"/>
    </row>
    <row r="572">
      <c r="A572" s="4"/>
      <c r="B572" s="4"/>
      <c r="C572" s="4"/>
      <c r="D572" s="4"/>
      <c r="E572" s="4"/>
      <c r="F572" s="4"/>
      <c r="G572" s="4"/>
      <c r="H572" s="4"/>
      <c r="I572" s="4"/>
      <c r="J572" s="4"/>
      <c r="K572" s="4"/>
      <c r="L572" s="4"/>
      <c r="M572" s="4"/>
      <c r="N572" s="4"/>
      <c r="O572" s="4"/>
      <c r="P572" s="4"/>
    </row>
    <row r="573">
      <c r="A573" s="4"/>
      <c r="B573" s="4"/>
      <c r="C573" s="4"/>
      <c r="D573" s="4"/>
      <c r="E573" s="4"/>
      <c r="F573" s="4"/>
      <c r="G573" s="4"/>
      <c r="H573" s="4"/>
      <c r="I573" s="4"/>
      <c r="J573" s="4"/>
      <c r="K573" s="4"/>
      <c r="L573" s="4"/>
      <c r="M573" s="4"/>
      <c r="N573" s="4"/>
      <c r="O573" s="4"/>
      <c r="P573" s="4"/>
    </row>
    <row r="574">
      <c r="A574" s="4"/>
      <c r="B574" s="4"/>
      <c r="C574" s="4"/>
      <c r="D574" s="4"/>
      <c r="E574" s="4"/>
      <c r="F574" s="4"/>
      <c r="G574" s="4"/>
      <c r="H574" s="4"/>
      <c r="I574" s="4"/>
      <c r="J574" s="4"/>
      <c r="K574" s="4"/>
      <c r="L574" s="4"/>
      <c r="M574" s="4"/>
      <c r="N574" s="4"/>
      <c r="O574" s="4"/>
      <c r="P574" s="4"/>
    </row>
    <row r="575">
      <c r="A575" s="4"/>
      <c r="B575" s="4"/>
      <c r="C575" s="4"/>
      <c r="D575" s="4"/>
      <c r="E575" s="4"/>
      <c r="F575" s="4"/>
      <c r="G575" s="4"/>
      <c r="H575" s="4"/>
      <c r="I575" s="4"/>
      <c r="J575" s="4"/>
      <c r="K575" s="4"/>
      <c r="L575" s="4"/>
      <c r="M575" s="4"/>
      <c r="N575" s="4"/>
      <c r="O575" s="4"/>
      <c r="P575" s="4"/>
    </row>
    <row r="576">
      <c r="A576" s="4"/>
      <c r="B576" s="4"/>
      <c r="C576" s="4"/>
      <c r="D576" s="4"/>
      <c r="E576" s="4"/>
      <c r="F576" s="4"/>
      <c r="G576" s="4"/>
      <c r="H576" s="4"/>
      <c r="I576" s="4"/>
      <c r="J576" s="4"/>
      <c r="K576" s="4"/>
      <c r="L576" s="4"/>
      <c r="M576" s="4"/>
      <c r="N576" s="4"/>
      <c r="O576" s="4"/>
      <c r="P576" s="4"/>
    </row>
    <row r="577">
      <c r="A577" s="4"/>
      <c r="B577" s="4"/>
      <c r="C577" s="4"/>
      <c r="D577" s="4"/>
      <c r="E577" s="4"/>
      <c r="F577" s="4"/>
      <c r="G577" s="4"/>
      <c r="H577" s="4"/>
      <c r="I577" s="4"/>
      <c r="J577" s="4"/>
      <c r="K577" s="4"/>
      <c r="L577" s="4"/>
      <c r="M577" s="4"/>
      <c r="N577" s="4"/>
      <c r="O577" s="4"/>
      <c r="P577" s="4"/>
    </row>
    <row r="578">
      <c r="A578" s="4"/>
      <c r="B578" s="4"/>
      <c r="C578" s="4"/>
      <c r="D578" s="4"/>
      <c r="E578" s="4"/>
      <c r="F578" s="4"/>
      <c r="G578" s="4"/>
      <c r="H578" s="4"/>
      <c r="I578" s="4"/>
      <c r="J578" s="4"/>
      <c r="K578" s="4"/>
      <c r="L578" s="4"/>
      <c r="M578" s="4"/>
      <c r="N578" s="4"/>
      <c r="O578" s="4"/>
      <c r="P578" s="4"/>
    </row>
    <row r="579">
      <c r="A579" s="4"/>
      <c r="B579" s="4"/>
      <c r="C579" s="4"/>
      <c r="D579" s="4"/>
      <c r="E579" s="4"/>
      <c r="F579" s="4"/>
      <c r="G579" s="4"/>
      <c r="H579" s="4"/>
      <c r="I579" s="4"/>
      <c r="J579" s="4"/>
      <c r="K579" s="4"/>
      <c r="L579" s="4"/>
      <c r="M579" s="4"/>
      <c r="N579" s="4"/>
      <c r="O579" s="4"/>
      <c r="P579" s="4"/>
    </row>
    <row r="580">
      <c r="A580" s="4"/>
      <c r="B580" s="4"/>
      <c r="C580" s="4"/>
      <c r="D580" s="4"/>
      <c r="E580" s="4"/>
      <c r="F580" s="4"/>
      <c r="G580" s="4"/>
      <c r="H580" s="4"/>
      <c r="I580" s="4"/>
      <c r="J580" s="4"/>
      <c r="K580" s="4"/>
      <c r="L580" s="4"/>
      <c r="M580" s="4"/>
      <c r="N580" s="4"/>
      <c r="O580" s="4"/>
      <c r="P580" s="4"/>
    </row>
    <row r="581">
      <c r="A581" s="4"/>
      <c r="B581" s="4"/>
      <c r="C581" s="4"/>
      <c r="D581" s="4"/>
      <c r="E581" s="4"/>
      <c r="F581" s="4"/>
      <c r="G581" s="4"/>
      <c r="H581" s="4"/>
      <c r="I581" s="4"/>
      <c r="J581" s="4"/>
      <c r="K581" s="4"/>
      <c r="L581" s="4"/>
      <c r="M581" s="4"/>
      <c r="N581" s="4"/>
      <c r="O581" s="4"/>
      <c r="P581" s="4"/>
    </row>
    <row r="582">
      <c r="A582" s="4"/>
      <c r="B582" s="4"/>
      <c r="C582" s="4"/>
      <c r="D582" s="4"/>
      <c r="E582" s="4"/>
      <c r="F582" s="4"/>
      <c r="G582" s="4"/>
      <c r="H582" s="4"/>
      <c r="I582" s="4"/>
      <c r="J582" s="4"/>
      <c r="K582" s="4"/>
      <c r="L582" s="4"/>
      <c r="M582" s="4"/>
      <c r="N582" s="4"/>
      <c r="O582" s="4"/>
      <c r="P582" s="4"/>
    </row>
    <row r="583">
      <c r="A583" s="4"/>
      <c r="B583" s="4"/>
      <c r="C583" s="4"/>
      <c r="D583" s="4"/>
      <c r="E583" s="4"/>
      <c r="F583" s="4"/>
      <c r="G583" s="4"/>
      <c r="H583" s="4"/>
      <c r="I583" s="4"/>
      <c r="J583" s="4"/>
      <c r="K583" s="4"/>
      <c r="L583" s="4"/>
      <c r="M583" s="4"/>
      <c r="N583" s="4"/>
      <c r="O583" s="4"/>
      <c r="P583" s="4"/>
    </row>
    <row r="584">
      <c r="A584" s="4"/>
      <c r="B584" s="4"/>
      <c r="C584" s="4"/>
      <c r="D584" s="4"/>
      <c r="E584" s="4"/>
      <c r="F584" s="4"/>
      <c r="G584" s="4"/>
      <c r="H584" s="4"/>
      <c r="I584" s="4"/>
      <c r="J584" s="4"/>
      <c r="K584" s="4"/>
      <c r="L584" s="4"/>
      <c r="M584" s="4"/>
      <c r="N584" s="4"/>
      <c r="O584" s="4"/>
      <c r="P584" s="4"/>
    </row>
    <row r="585">
      <c r="A585" s="4"/>
      <c r="B585" s="4"/>
      <c r="C585" s="4"/>
      <c r="D585" s="4"/>
      <c r="E585" s="4"/>
      <c r="F585" s="4"/>
      <c r="G585" s="4"/>
      <c r="H585" s="4"/>
      <c r="I585" s="4"/>
      <c r="J585" s="4"/>
      <c r="K585" s="4"/>
      <c r="L585" s="4"/>
      <c r="M585" s="4"/>
      <c r="N585" s="4"/>
      <c r="O585" s="4"/>
      <c r="P585" s="4"/>
    </row>
    <row r="586">
      <c r="A586" s="4"/>
      <c r="B586" s="4"/>
      <c r="C586" s="4"/>
      <c r="D586" s="4"/>
      <c r="E586" s="4"/>
      <c r="F586" s="4"/>
      <c r="G586" s="4"/>
      <c r="H586" s="4"/>
      <c r="I586" s="4"/>
      <c r="J586" s="4"/>
      <c r="K586" s="4"/>
      <c r="L586" s="4"/>
      <c r="M586" s="4"/>
      <c r="N586" s="4"/>
      <c r="O586" s="4"/>
      <c r="P586" s="4"/>
    </row>
    <row r="587">
      <c r="A587" s="4"/>
      <c r="B587" s="4"/>
      <c r="C587" s="4"/>
      <c r="D587" s="4"/>
      <c r="E587" s="4"/>
      <c r="F587" s="4"/>
      <c r="G587" s="4"/>
      <c r="H587" s="4"/>
      <c r="I587" s="4"/>
      <c r="J587" s="4"/>
      <c r="K587" s="4"/>
      <c r="L587" s="4"/>
      <c r="M587" s="4"/>
      <c r="N587" s="4"/>
      <c r="O587" s="4"/>
      <c r="P587" s="4"/>
    </row>
    <row r="588">
      <c r="A588" s="4"/>
      <c r="B588" s="4"/>
      <c r="C588" s="4"/>
      <c r="D588" s="4"/>
      <c r="E588" s="4"/>
      <c r="F588" s="4"/>
      <c r="G588" s="4"/>
      <c r="H588" s="4"/>
      <c r="I588" s="4"/>
      <c r="J588" s="4"/>
      <c r="K588" s="4"/>
      <c r="L588" s="4"/>
      <c r="M588" s="4"/>
      <c r="N588" s="4"/>
      <c r="O588" s="4"/>
      <c r="P588" s="4"/>
    </row>
    <row r="589">
      <c r="A589" s="4"/>
      <c r="B589" s="4"/>
      <c r="C589" s="4"/>
      <c r="D589" s="4"/>
      <c r="E589" s="4"/>
      <c r="F589" s="4"/>
      <c r="G589" s="4"/>
      <c r="H589" s="4"/>
      <c r="I589" s="4"/>
      <c r="J589" s="4"/>
      <c r="K589" s="4"/>
      <c r="L589" s="4"/>
      <c r="M589" s="4"/>
      <c r="N589" s="4"/>
      <c r="O589" s="4"/>
      <c r="P589" s="4"/>
    </row>
    <row r="590">
      <c r="A590" s="4"/>
      <c r="B590" s="4"/>
      <c r="C590" s="4"/>
      <c r="D590" s="4"/>
      <c r="E590" s="4"/>
      <c r="F590" s="4"/>
      <c r="G590" s="4"/>
      <c r="H590" s="4"/>
      <c r="I590" s="4"/>
      <c r="J590" s="4"/>
      <c r="K590" s="4"/>
      <c r="L590" s="4"/>
      <c r="M590" s="4"/>
      <c r="N590" s="4"/>
      <c r="O590" s="4"/>
      <c r="P590" s="4"/>
    </row>
    <row r="591">
      <c r="A591" s="4"/>
      <c r="B591" s="4"/>
      <c r="C591" s="4"/>
      <c r="D591" s="4"/>
      <c r="E591" s="4"/>
      <c r="F591" s="4"/>
      <c r="G591" s="4"/>
      <c r="H591" s="4"/>
      <c r="I591" s="4"/>
      <c r="J591" s="4"/>
      <c r="K591" s="4"/>
      <c r="L591" s="4"/>
      <c r="M591" s="4"/>
      <c r="N591" s="4"/>
      <c r="O591" s="4"/>
      <c r="P591" s="4"/>
    </row>
    <row r="592">
      <c r="A592" s="4"/>
      <c r="B592" s="4"/>
      <c r="C592" s="4"/>
      <c r="D592" s="4"/>
      <c r="E592" s="4"/>
      <c r="F592" s="4"/>
      <c r="G592" s="4"/>
      <c r="H592" s="4"/>
      <c r="I592" s="4"/>
      <c r="J592" s="4"/>
      <c r="K592" s="4"/>
      <c r="L592" s="4"/>
      <c r="M592" s="4"/>
      <c r="N592" s="4"/>
      <c r="O592" s="4"/>
      <c r="P592" s="4"/>
    </row>
    <row r="593">
      <c r="A593" s="4"/>
      <c r="B593" s="4"/>
      <c r="C593" s="4"/>
      <c r="D593" s="4"/>
      <c r="E593" s="4"/>
      <c r="F593" s="4"/>
      <c r="G593" s="4"/>
      <c r="H593" s="4"/>
      <c r="I593" s="4"/>
      <c r="J593" s="4"/>
      <c r="K593" s="4"/>
      <c r="L593" s="4"/>
      <c r="M593" s="4"/>
      <c r="N593" s="4"/>
      <c r="O593" s="4"/>
      <c r="P593" s="4"/>
    </row>
    <row r="594">
      <c r="A594" s="4"/>
      <c r="B594" s="4"/>
      <c r="C594" s="4"/>
      <c r="D594" s="4"/>
      <c r="E594" s="4"/>
      <c r="F594" s="4"/>
      <c r="G594" s="4"/>
      <c r="H594" s="4"/>
      <c r="I594" s="4"/>
      <c r="J594" s="4"/>
      <c r="K594" s="4"/>
      <c r="L594" s="4"/>
      <c r="M594" s="4"/>
      <c r="N594" s="4"/>
      <c r="O594" s="4"/>
      <c r="P594" s="4"/>
    </row>
    <row r="595">
      <c r="A595" s="4"/>
      <c r="B595" s="4"/>
      <c r="C595" s="4"/>
      <c r="D595" s="4"/>
      <c r="E595" s="4"/>
      <c r="F595" s="4"/>
      <c r="G595" s="4"/>
      <c r="H595" s="4"/>
      <c r="I595" s="4"/>
      <c r="J595" s="4"/>
      <c r="K595" s="4"/>
      <c r="L595" s="4"/>
      <c r="M595" s="4"/>
      <c r="N595" s="4"/>
      <c r="O595" s="4"/>
      <c r="P595" s="4"/>
    </row>
    <row r="596">
      <c r="A596" s="4"/>
      <c r="B596" s="4"/>
      <c r="C596" s="4"/>
      <c r="D596" s="4"/>
      <c r="E596" s="4"/>
      <c r="F596" s="4"/>
      <c r="G596" s="4"/>
      <c r="H596" s="4"/>
      <c r="I596" s="4"/>
      <c r="J596" s="4"/>
      <c r="K596" s="4"/>
      <c r="L596" s="4"/>
      <c r="M596" s="4"/>
      <c r="N596" s="4"/>
      <c r="O596" s="4"/>
      <c r="P596" s="4"/>
    </row>
    <row r="597">
      <c r="A597" s="4"/>
      <c r="B597" s="4"/>
      <c r="C597" s="4"/>
      <c r="D597" s="4"/>
      <c r="E597" s="4"/>
      <c r="F597" s="4"/>
      <c r="G597" s="4"/>
      <c r="H597" s="4"/>
      <c r="I597" s="4"/>
      <c r="J597" s="4"/>
      <c r="K597" s="4"/>
      <c r="L597" s="4"/>
      <c r="M597" s="4"/>
      <c r="N597" s="4"/>
      <c r="O597" s="4"/>
      <c r="P597" s="4"/>
    </row>
    <row r="598">
      <c r="A598" s="4"/>
      <c r="B598" s="4"/>
      <c r="C598" s="4"/>
      <c r="D598" s="4"/>
      <c r="E598" s="4"/>
      <c r="F598" s="4"/>
      <c r="G598" s="4"/>
      <c r="H598" s="4"/>
      <c r="I598" s="4"/>
      <c r="J598" s="4"/>
      <c r="K598" s="4"/>
      <c r="L598" s="4"/>
      <c r="M598" s="4"/>
      <c r="N598" s="4"/>
      <c r="O598" s="4"/>
      <c r="P598" s="4"/>
    </row>
    <row r="599">
      <c r="A599" s="4"/>
      <c r="B599" s="4"/>
      <c r="C599" s="4"/>
      <c r="D599" s="4"/>
      <c r="E599" s="4"/>
      <c r="F599" s="4"/>
      <c r="G599" s="4"/>
      <c r="H599" s="4"/>
      <c r="I599" s="4"/>
      <c r="J599" s="4"/>
      <c r="K599" s="4"/>
      <c r="L599" s="4"/>
      <c r="M599" s="4"/>
      <c r="N599" s="4"/>
      <c r="O599" s="4"/>
      <c r="P599" s="4"/>
    </row>
    <row r="600">
      <c r="A600" s="4"/>
      <c r="B600" s="4"/>
      <c r="C600" s="4"/>
      <c r="D600" s="4"/>
      <c r="E600" s="4"/>
      <c r="F600" s="4"/>
      <c r="G600" s="4"/>
      <c r="H600" s="4"/>
      <c r="I600" s="4"/>
      <c r="J600" s="4"/>
      <c r="K600" s="4"/>
      <c r="L600" s="4"/>
      <c r="M600" s="4"/>
      <c r="N600" s="4"/>
      <c r="O600" s="4"/>
      <c r="P600" s="4"/>
    </row>
    <row r="601">
      <c r="A601" s="4"/>
      <c r="B601" s="4"/>
      <c r="C601" s="4"/>
      <c r="D601" s="4"/>
      <c r="E601" s="4"/>
      <c r="F601" s="4"/>
      <c r="G601" s="4"/>
      <c r="H601" s="4"/>
      <c r="I601" s="4"/>
      <c r="J601" s="4"/>
      <c r="K601" s="4"/>
      <c r="L601" s="4"/>
      <c r="M601" s="4"/>
      <c r="N601" s="4"/>
      <c r="O601" s="4"/>
      <c r="P601" s="4"/>
    </row>
    <row r="602">
      <c r="A602" s="4"/>
      <c r="B602" s="4"/>
      <c r="C602" s="4"/>
      <c r="D602" s="4"/>
      <c r="E602" s="4"/>
      <c r="F602" s="4"/>
      <c r="G602" s="4"/>
      <c r="H602" s="4"/>
      <c r="I602" s="4"/>
      <c r="J602" s="4"/>
      <c r="K602" s="4"/>
      <c r="L602" s="4"/>
      <c r="M602" s="4"/>
      <c r="N602" s="4"/>
      <c r="O602" s="4"/>
      <c r="P602" s="4"/>
    </row>
    <row r="603">
      <c r="A603" s="4"/>
      <c r="B603" s="4"/>
      <c r="C603" s="4"/>
      <c r="D603" s="4"/>
      <c r="E603" s="4"/>
      <c r="F603" s="4"/>
      <c r="G603" s="4"/>
      <c r="H603" s="4"/>
      <c r="I603" s="4"/>
      <c r="J603" s="4"/>
      <c r="K603" s="4"/>
      <c r="L603" s="4"/>
      <c r="M603" s="4"/>
      <c r="N603" s="4"/>
      <c r="O603" s="4"/>
      <c r="P603" s="4"/>
    </row>
    <row r="604">
      <c r="A604" s="4"/>
      <c r="B604" s="4"/>
      <c r="C604" s="4"/>
      <c r="D604" s="4"/>
      <c r="E604" s="4"/>
      <c r="F604" s="4"/>
      <c r="G604" s="4"/>
      <c r="H604" s="4"/>
      <c r="I604" s="4"/>
      <c r="J604" s="4"/>
      <c r="K604" s="4"/>
      <c r="L604" s="4"/>
      <c r="M604" s="4"/>
      <c r="N604" s="4"/>
      <c r="O604" s="4"/>
      <c r="P604" s="4"/>
    </row>
    <row r="605">
      <c r="A605" s="4"/>
      <c r="B605" s="4"/>
      <c r="C605" s="4"/>
      <c r="D605" s="4"/>
      <c r="E605" s="4"/>
      <c r="F605" s="4"/>
      <c r="G605" s="4"/>
      <c r="H605" s="4"/>
      <c r="I605" s="4"/>
      <c r="J605" s="4"/>
      <c r="K605" s="4"/>
      <c r="L605" s="4"/>
      <c r="M605" s="4"/>
      <c r="N605" s="4"/>
      <c r="O605" s="4"/>
      <c r="P605" s="4"/>
    </row>
    <row r="606">
      <c r="A606" s="4"/>
      <c r="B606" s="4"/>
      <c r="C606" s="4"/>
      <c r="D606" s="4"/>
      <c r="E606" s="4"/>
      <c r="F606" s="4"/>
      <c r="G606" s="4"/>
      <c r="H606" s="4"/>
      <c r="I606" s="4"/>
      <c r="J606" s="4"/>
      <c r="K606" s="4"/>
      <c r="L606" s="4"/>
      <c r="M606" s="4"/>
      <c r="N606" s="4"/>
      <c r="O606" s="4"/>
      <c r="P606" s="4"/>
    </row>
    <row r="607">
      <c r="A607" s="4"/>
      <c r="B607" s="4"/>
      <c r="C607" s="4"/>
      <c r="D607" s="4"/>
      <c r="E607" s="4"/>
      <c r="F607" s="4"/>
      <c r="G607" s="4"/>
      <c r="H607" s="4"/>
      <c r="I607" s="4"/>
      <c r="J607" s="4"/>
      <c r="K607" s="4"/>
      <c r="L607" s="4"/>
      <c r="M607" s="4"/>
      <c r="N607" s="4"/>
      <c r="O607" s="4"/>
      <c r="P607" s="4"/>
    </row>
    <row r="608">
      <c r="A608" s="4"/>
      <c r="B608" s="4"/>
      <c r="C608" s="4"/>
      <c r="D608" s="4"/>
      <c r="E608" s="4"/>
      <c r="F608" s="4"/>
      <c r="G608" s="4"/>
      <c r="H608" s="4"/>
      <c r="I608" s="4"/>
      <c r="J608" s="4"/>
      <c r="K608" s="4"/>
      <c r="L608" s="4"/>
      <c r="M608" s="4"/>
      <c r="N608" s="4"/>
      <c r="O608" s="4"/>
      <c r="P608" s="4"/>
    </row>
    <row r="609">
      <c r="A609" s="4"/>
      <c r="B609" s="4"/>
      <c r="C609" s="4"/>
      <c r="D609" s="4"/>
      <c r="E609" s="4"/>
      <c r="F609" s="4"/>
      <c r="G609" s="4"/>
      <c r="H609" s="4"/>
      <c r="I609" s="4"/>
      <c r="J609" s="4"/>
      <c r="K609" s="4"/>
      <c r="L609" s="4"/>
      <c r="M609" s="4"/>
      <c r="N609" s="4"/>
      <c r="O609" s="4"/>
      <c r="P609" s="4"/>
    </row>
    <row r="610">
      <c r="A610" s="4"/>
      <c r="B610" s="4"/>
      <c r="C610" s="4"/>
      <c r="D610" s="4"/>
      <c r="E610" s="4"/>
      <c r="F610" s="4"/>
      <c r="G610" s="4"/>
      <c r="H610" s="4"/>
      <c r="I610" s="4"/>
      <c r="J610" s="4"/>
      <c r="K610" s="4"/>
      <c r="L610" s="4"/>
      <c r="M610" s="4"/>
      <c r="N610" s="4"/>
      <c r="O610" s="4"/>
      <c r="P610" s="4"/>
    </row>
    <row r="611">
      <c r="A611" s="4"/>
      <c r="B611" s="4"/>
      <c r="C611" s="4"/>
      <c r="D611" s="4"/>
      <c r="E611" s="4"/>
      <c r="F611" s="4"/>
      <c r="G611" s="4"/>
      <c r="H611" s="4"/>
      <c r="I611" s="4"/>
      <c r="J611" s="4"/>
      <c r="K611" s="4"/>
      <c r="L611" s="4"/>
      <c r="M611" s="4"/>
      <c r="N611" s="4"/>
      <c r="O611" s="4"/>
      <c r="P611" s="4"/>
    </row>
    <row r="612">
      <c r="A612" s="4"/>
      <c r="B612" s="4"/>
      <c r="C612" s="4"/>
      <c r="D612" s="4"/>
      <c r="E612" s="4"/>
      <c r="F612" s="4"/>
      <c r="G612" s="4"/>
      <c r="H612" s="4"/>
      <c r="I612" s="4"/>
      <c r="J612" s="4"/>
      <c r="K612" s="4"/>
      <c r="L612" s="4"/>
      <c r="M612" s="4"/>
      <c r="N612" s="4"/>
      <c r="O612" s="4"/>
      <c r="P612" s="4"/>
    </row>
    <row r="613">
      <c r="A613" s="4"/>
      <c r="B613" s="4"/>
      <c r="C613" s="4"/>
      <c r="D613" s="4"/>
      <c r="E613" s="4"/>
      <c r="F613" s="4"/>
      <c r="G613" s="4"/>
      <c r="H613" s="4"/>
      <c r="I613" s="4"/>
      <c r="J613" s="4"/>
      <c r="K613" s="4"/>
      <c r="L613" s="4"/>
      <c r="M613" s="4"/>
      <c r="N613" s="4"/>
      <c r="O613" s="4"/>
      <c r="P613" s="4"/>
    </row>
    <row r="614">
      <c r="A614" s="4"/>
      <c r="B614" s="4"/>
      <c r="C614" s="4"/>
      <c r="D614" s="4"/>
      <c r="E614" s="4"/>
      <c r="F614" s="4"/>
      <c r="G614" s="4"/>
      <c r="H614" s="4"/>
      <c r="I614" s="4"/>
      <c r="J614" s="4"/>
      <c r="K614" s="4"/>
      <c r="L614" s="4"/>
      <c r="M614" s="4"/>
      <c r="N614" s="4"/>
      <c r="O614" s="4"/>
      <c r="P614" s="4"/>
    </row>
    <row r="615">
      <c r="A615" s="4"/>
      <c r="B615" s="4"/>
      <c r="C615" s="4"/>
      <c r="D615" s="4"/>
      <c r="E615" s="4"/>
      <c r="F615" s="4"/>
      <c r="G615" s="4"/>
      <c r="H615" s="4"/>
      <c r="I615" s="4"/>
      <c r="J615" s="4"/>
      <c r="K615" s="4"/>
      <c r="L615" s="4"/>
      <c r="M615" s="4"/>
      <c r="N615" s="4"/>
      <c r="O615" s="4"/>
      <c r="P615" s="4"/>
    </row>
    <row r="616">
      <c r="A616" s="4"/>
      <c r="B616" s="4"/>
      <c r="C616" s="4"/>
      <c r="D616" s="4"/>
      <c r="E616" s="4"/>
      <c r="F616" s="4"/>
      <c r="G616" s="4"/>
      <c r="H616" s="4"/>
      <c r="I616" s="4"/>
      <c r="J616" s="4"/>
      <c r="K616" s="4"/>
      <c r="L616" s="4"/>
      <c r="M616" s="4"/>
      <c r="N616" s="4"/>
      <c r="O616" s="4"/>
      <c r="P616" s="4"/>
    </row>
    <row r="617">
      <c r="A617" s="4"/>
      <c r="B617" s="4"/>
      <c r="C617" s="4"/>
      <c r="D617" s="4"/>
      <c r="E617" s="4"/>
      <c r="F617" s="4"/>
      <c r="G617" s="4"/>
      <c r="H617" s="4"/>
      <c r="I617" s="4"/>
      <c r="J617" s="4"/>
      <c r="K617" s="4"/>
      <c r="L617" s="4"/>
      <c r="M617" s="4"/>
      <c r="N617" s="4"/>
      <c r="O617" s="4"/>
      <c r="P617" s="4"/>
    </row>
    <row r="618">
      <c r="A618" s="4"/>
      <c r="B618" s="4"/>
      <c r="C618" s="4"/>
      <c r="D618" s="4"/>
      <c r="E618" s="4"/>
      <c r="F618" s="4"/>
      <c r="G618" s="4"/>
      <c r="H618" s="4"/>
      <c r="I618" s="4"/>
      <c r="J618" s="4"/>
      <c r="K618" s="4"/>
      <c r="L618" s="4"/>
      <c r="M618" s="4"/>
      <c r="N618" s="4"/>
      <c r="O618" s="4"/>
      <c r="P618" s="4"/>
    </row>
    <row r="619">
      <c r="A619" s="4"/>
      <c r="B619" s="4"/>
      <c r="C619" s="4"/>
      <c r="D619" s="4"/>
      <c r="E619" s="4"/>
      <c r="F619" s="4"/>
      <c r="G619" s="4"/>
      <c r="H619" s="4"/>
      <c r="I619" s="4"/>
      <c r="J619" s="4"/>
      <c r="K619" s="4"/>
      <c r="L619" s="4"/>
      <c r="M619" s="4"/>
      <c r="N619" s="4"/>
      <c r="O619" s="4"/>
      <c r="P619" s="4"/>
    </row>
    <row r="620">
      <c r="A620" s="4"/>
      <c r="B620" s="4"/>
      <c r="C620" s="4"/>
      <c r="D620" s="4"/>
      <c r="E620" s="4"/>
      <c r="F620" s="4"/>
      <c r="G620" s="4"/>
      <c r="H620" s="4"/>
      <c r="I620" s="4"/>
      <c r="J620" s="4"/>
      <c r="K620" s="4"/>
      <c r="L620" s="4"/>
      <c r="M620" s="4"/>
      <c r="N620" s="4"/>
      <c r="O620" s="4"/>
      <c r="P620" s="4"/>
    </row>
    <row r="621">
      <c r="A621" s="4"/>
      <c r="B621" s="4"/>
      <c r="C621" s="4"/>
      <c r="D621" s="4"/>
      <c r="E621" s="4"/>
      <c r="F621" s="4"/>
      <c r="G621" s="4"/>
      <c r="H621" s="4"/>
      <c r="I621" s="4"/>
      <c r="J621" s="4"/>
      <c r="K621" s="4"/>
      <c r="L621" s="4"/>
      <c r="M621" s="4"/>
      <c r="N621" s="4"/>
      <c r="O621" s="4"/>
      <c r="P621" s="4"/>
    </row>
    <row r="622">
      <c r="A622" s="4"/>
      <c r="B622" s="4"/>
      <c r="C622" s="4"/>
      <c r="D622" s="4"/>
      <c r="E622" s="4"/>
      <c r="F622" s="4"/>
      <c r="G622" s="4"/>
      <c r="H622" s="4"/>
      <c r="I622" s="4"/>
      <c r="J622" s="4"/>
      <c r="K622" s="4"/>
      <c r="L622" s="4"/>
      <c r="M622" s="4"/>
      <c r="N622" s="4"/>
      <c r="O622" s="4"/>
      <c r="P622" s="4"/>
    </row>
    <row r="623">
      <c r="A623" s="4"/>
      <c r="B623" s="4"/>
      <c r="C623" s="4"/>
      <c r="D623" s="4"/>
      <c r="E623" s="4"/>
      <c r="F623" s="4"/>
      <c r="G623" s="4"/>
      <c r="H623" s="4"/>
      <c r="I623" s="4"/>
      <c r="J623" s="4"/>
      <c r="K623" s="4"/>
      <c r="L623" s="4"/>
      <c r="M623" s="4"/>
      <c r="N623" s="4"/>
      <c r="O623" s="4"/>
      <c r="P623" s="4"/>
    </row>
    <row r="624">
      <c r="A624" s="4"/>
      <c r="B624" s="4"/>
      <c r="C624" s="4"/>
      <c r="D624" s="4"/>
      <c r="E624" s="4"/>
      <c r="F624" s="4"/>
      <c r="G624" s="4"/>
      <c r="H624" s="4"/>
      <c r="I624" s="4"/>
      <c r="J624" s="4"/>
      <c r="K624" s="4"/>
      <c r="L624" s="4"/>
      <c r="M624" s="4"/>
      <c r="N624" s="4"/>
      <c r="O624" s="4"/>
      <c r="P624" s="4"/>
    </row>
    <row r="625">
      <c r="A625" s="4"/>
      <c r="B625" s="4"/>
      <c r="C625" s="4"/>
      <c r="D625" s="4"/>
      <c r="E625" s="4"/>
      <c r="F625" s="4"/>
      <c r="G625" s="4"/>
      <c r="H625" s="4"/>
      <c r="I625" s="4"/>
      <c r="J625" s="4"/>
      <c r="K625" s="4"/>
      <c r="L625" s="4"/>
      <c r="M625" s="4"/>
      <c r="N625" s="4"/>
      <c r="O625" s="4"/>
      <c r="P625" s="4"/>
    </row>
    <row r="626">
      <c r="A626" s="4"/>
      <c r="B626" s="4"/>
      <c r="C626" s="4"/>
      <c r="D626" s="4"/>
      <c r="E626" s="4"/>
      <c r="F626" s="4"/>
      <c r="G626" s="4"/>
      <c r="H626" s="4"/>
      <c r="I626" s="4"/>
      <c r="J626" s="4"/>
      <c r="K626" s="4"/>
      <c r="L626" s="4"/>
      <c r="M626" s="4"/>
      <c r="N626" s="4"/>
      <c r="O626" s="4"/>
      <c r="P626" s="4"/>
    </row>
    <row r="627">
      <c r="A627" s="4"/>
      <c r="B627" s="4"/>
      <c r="C627" s="4"/>
      <c r="D627" s="4"/>
      <c r="E627" s="4"/>
      <c r="F627" s="4"/>
      <c r="G627" s="4"/>
      <c r="H627" s="4"/>
      <c r="I627" s="4"/>
      <c r="J627" s="4"/>
      <c r="K627" s="4"/>
      <c r="L627" s="4"/>
      <c r="M627" s="4"/>
      <c r="N627" s="4"/>
      <c r="O627" s="4"/>
      <c r="P627" s="4"/>
    </row>
    <row r="628">
      <c r="A628" s="4"/>
      <c r="B628" s="4"/>
      <c r="C628" s="4"/>
      <c r="D628" s="4"/>
      <c r="E628" s="4"/>
      <c r="F628" s="4"/>
      <c r="G628" s="4"/>
      <c r="H628" s="4"/>
      <c r="I628" s="4"/>
      <c r="J628" s="4"/>
      <c r="K628" s="4"/>
      <c r="L628" s="4"/>
      <c r="M628" s="4"/>
      <c r="N628" s="4"/>
      <c r="O628" s="4"/>
      <c r="P628" s="4"/>
    </row>
    <row r="629">
      <c r="A629" s="4"/>
      <c r="B629" s="4"/>
      <c r="C629" s="4"/>
      <c r="D629" s="4"/>
      <c r="E629" s="4"/>
      <c r="F629" s="4"/>
      <c r="G629" s="4"/>
      <c r="H629" s="4"/>
      <c r="I629" s="4"/>
      <c r="J629" s="4"/>
      <c r="K629" s="4"/>
      <c r="L629" s="4"/>
      <c r="M629" s="4"/>
      <c r="N629" s="4"/>
      <c r="O629" s="4"/>
      <c r="P629" s="4"/>
    </row>
    <row r="630">
      <c r="A630" s="4"/>
      <c r="B630" s="4"/>
      <c r="C630" s="4"/>
      <c r="D630" s="4"/>
      <c r="E630" s="4"/>
      <c r="F630" s="4"/>
      <c r="G630" s="4"/>
      <c r="H630" s="4"/>
      <c r="I630" s="4"/>
      <c r="J630" s="4"/>
      <c r="K630" s="4"/>
      <c r="L630" s="4"/>
      <c r="M630" s="4"/>
      <c r="N630" s="4"/>
      <c r="O630" s="4"/>
      <c r="P630" s="4"/>
    </row>
    <row r="631">
      <c r="A631" s="4"/>
      <c r="B631" s="4"/>
      <c r="C631" s="4"/>
      <c r="D631" s="4"/>
      <c r="E631" s="4"/>
      <c r="F631" s="4"/>
      <c r="G631" s="4"/>
      <c r="H631" s="4"/>
      <c r="I631" s="4"/>
      <c r="J631" s="4"/>
      <c r="K631" s="4"/>
      <c r="L631" s="4"/>
      <c r="M631" s="4"/>
      <c r="N631" s="4"/>
      <c r="O631" s="4"/>
      <c r="P631" s="4"/>
    </row>
    <row r="632">
      <c r="A632" s="4"/>
      <c r="B632" s="4"/>
      <c r="C632" s="4"/>
      <c r="D632" s="4"/>
      <c r="E632" s="4"/>
      <c r="F632" s="4"/>
      <c r="G632" s="4"/>
      <c r="H632" s="4"/>
      <c r="I632" s="4"/>
      <c r="J632" s="4"/>
      <c r="K632" s="4"/>
      <c r="L632" s="4"/>
      <c r="M632" s="4"/>
      <c r="N632" s="4"/>
      <c r="O632" s="4"/>
      <c r="P632" s="4"/>
    </row>
    <row r="633">
      <c r="A633" s="4"/>
      <c r="B633" s="4"/>
      <c r="C633" s="4"/>
      <c r="D633" s="4"/>
      <c r="E633" s="4"/>
      <c r="F633" s="4"/>
      <c r="G633" s="4"/>
      <c r="H633" s="4"/>
      <c r="I633" s="4"/>
      <c r="J633" s="4"/>
      <c r="K633" s="4"/>
      <c r="L633" s="4"/>
      <c r="M633" s="4"/>
      <c r="N633" s="4"/>
      <c r="O633" s="4"/>
      <c r="P633" s="4"/>
    </row>
    <row r="634">
      <c r="A634" s="4"/>
      <c r="B634" s="4"/>
      <c r="C634" s="4"/>
      <c r="D634" s="4"/>
      <c r="E634" s="4"/>
      <c r="F634" s="4"/>
      <c r="G634" s="4"/>
      <c r="H634" s="4"/>
      <c r="I634" s="4"/>
      <c r="J634" s="4"/>
      <c r="K634" s="4"/>
      <c r="L634" s="4"/>
      <c r="M634" s="4"/>
      <c r="N634" s="4"/>
      <c r="O634" s="4"/>
      <c r="P634" s="4"/>
    </row>
    <row r="635">
      <c r="A635" s="4"/>
      <c r="B635" s="4"/>
      <c r="C635" s="4"/>
      <c r="D635" s="4"/>
      <c r="E635" s="4"/>
      <c r="F635" s="4"/>
      <c r="G635" s="4"/>
      <c r="H635" s="4"/>
      <c r="I635" s="4"/>
      <c r="J635" s="4"/>
      <c r="K635" s="4"/>
      <c r="L635" s="4"/>
      <c r="M635" s="4"/>
      <c r="N635" s="4"/>
      <c r="O635" s="4"/>
      <c r="P635" s="4"/>
    </row>
    <row r="636">
      <c r="A636" s="4"/>
      <c r="B636" s="4"/>
      <c r="C636" s="4"/>
      <c r="D636" s="4"/>
      <c r="E636" s="4"/>
      <c r="F636" s="4"/>
      <c r="G636" s="4"/>
      <c r="H636" s="4"/>
      <c r="I636" s="4"/>
      <c r="J636" s="4"/>
      <c r="K636" s="4"/>
      <c r="L636" s="4"/>
      <c r="M636" s="4"/>
      <c r="N636" s="4"/>
      <c r="O636" s="4"/>
      <c r="P636" s="4"/>
    </row>
    <row r="637">
      <c r="A637" s="4"/>
      <c r="B637" s="4"/>
      <c r="C637" s="4"/>
      <c r="D637" s="4"/>
      <c r="E637" s="4"/>
      <c r="F637" s="4"/>
      <c r="G637" s="4"/>
      <c r="H637" s="4"/>
      <c r="I637" s="4"/>
      <c r="J637" s="4"/>
      <c r="K637" s="4"/>
      <c r="L637" s="4"/>
      <c r="M637" s="4"/>
      <c r="N637" s="4"/>
      <c r="O637" s="4"/>
      <c r="P637" s="4"/>
    </row>
    <row r="638">
      <c r="A638" s="4"/>
      <c r="B638" s="4"/>
      <c r="C638" s="4"/>
      <c r="D638" s="4"/>
      <c r="E638" s="4"/>
      <c r="F638" s="4"/>
      <c r="G638" s="4"/>
      <c r="H638" s="4"/>
      <c r="I638" s="4"/>
      <c r="J638" s="4"/>
      <c r="K638" s="4"/>
      <c r="L638" s="4"/>
      <c r="M638" s="4"/>
      <c r="N638" s="4"/>
      <c r="O638" s="4"/>
      <c r="P638" s="4"/>
    </row>
    <row r="639">
      <c r="A639" s="4"/>
      <c r="B639" s="4"/>
      <c r="C639" s="4"/>
      <c r="D639" s="4"/>
      <c r="E639" s="4"/>
      <c r="F639" s="4"/>
      <c r="G639" s="4"/>
      <c r="H639" s="4"/>
      <c r="I639" s="4"/>
      <c r="J639" s="4"/>
      <c r="K639" s="4"/>
      <c r="L639" s="4"/>
      <c r="M639" s="4"/>
      <c r="N639" s="4"/>
      <c r="O639" s="4"/>
      <c r="P639" s="4"/>
    </row>
    <row r="640">
      <c r="A640" s="4"/>
      <c r="B640" s="4"/>
      <c r="C640" s="4"/>
      <c r="D640" s="4"/>
      <c r="E640" s="4"/>
      <c r="F640" s="4"/>
      <c r="G640" s="4"/>
      <c r="H640" s="4"/>
      <c r="I640" s="4"/>
      <c r="J640" s="4"/>
      <c r="K640" s="4"/>
      <c r="L640" s="4"/>
      <c r="M640" s="4"/>
      <c r="N640" s="4"/>
      <c r="O640" s="4"/>
      <c r="P640" s="4"/>
    </row>
    <row r="641">
      <c r="A641" s="4"/>
      <c r="B641" s="4"/>
      <c r="C641" s="4"/>
      <c r="D641" s="4"/>
      <c r="E641" s="4"/>
      <c r="F641" s="4"/>
      <c r="G641" s="4"/>
      <c r="H641" s="4"/>
      <c r="I641" s="4"/>
      <c r="J641" s="4"/>
      <c r="K641" s="4"/>
      <c r="L641" s="4"/>
      <c r="M641" s="4"/>
      <c r="N641" s="4"/>
      <c r="O641" s="4"/>
      <c r="P641" s="4"/>
    </row>
    <row r="642">
      <c r="A642" s="4"/>
      <c r="B642" s="4"/>
      <c r="C642" s="4"/>
      <c r="D642" s="4"/>
      <c r="E642" s="4"/>
      <c r="F642" s="4"/>
      <c r="G642" s="4"/>
      <c r="H642" s="4"/>
      <c r="I642" s="4"/>
      <c r="J642" s="4"/>
      <c r="K642" s="4"/>
      <c r="L642" s="4"/>
      <c r="M642" s="4"/>
      <c r="N642" s="4"/>
      <c r="O642" s="4"/>
      <c r="P642" s="4"/>
    </row>
    <row r="643">
      <c r="A643" s="4"/>
      <c r="B643" s="4"/>
      <c r="C643" s="4"/>
      <c r="D643" s="4"/>
      <c r="E643" s="4"/>
      <c r="F643" s="4"/>
      <c r="G643" s="4"/>
      <c r="H643" s="4"/>
      <c r="I643" s="4"/>
      <c r="J643" s="4"/>
      <c r="K643" s="4"/>
      <c r="L643" s="4"/>
      <c r="M643" s="4"/>
      <c r="N643" s="4"/>
      <c r="O643" s="4"/>
      <c r="P643" s="4"/>
    </row>
    <row r="644">
      <c r="A644" s="4"/>
      <c r="B644" s="4"/>
      <c r="C644" s="4"/>
      <c r="D644" s="4"/>
      <c r="E644" s="4"/>
      <c r="F644" s="4"/>
      <c r="G644" s="4"/>
      <c r="H644" s="4"/>
      <c r="I644" s="4"/>
      <c r="J644" s="4"/>
      <c r="K644" s="4"/>
      <c r="L644" s="4"/>
      <c r="M644" s="4"/>
      <c r="N644" s="4"/>
      <c r="O644" s="4"/>
      <c r="P644" s="4"/>
    </row>
    <row r="645">
      <c r="A645" s="4"/>
      <c r="B645" s="4"/>
      <c r="C645" s="4"/>
      <c r="D645" s="4"/>
      <c r="E645" s="4"/>
      <c r="F645" s="4"/>
      <c r="G645" s="4"/>
      <c r="H645" s="4"/>
      <c r="I645" s="4"/>
      <c r="J645" s="4"/>
      <c r="K645" s="4"/>
      <c r="L645" s="4"/>
      <c r="M645" s="4"/>
      <c r="N645" s="4"/>
      <c r="O645" s="4"/>
      <c r="P645" s="4"/>
    </row>
    <row r="646">
      <c r="A646" s="4"/>
      <c r="B646" s="4"/>
      <c r="C646" s="4"/>
      <c r="D646" s="4"/>
      <c r="E646" s="4"/>
      <c r="F646" s="4"/>
      <c r="G646" s="4"/>
      <c r="H646" s="4"/>
      <c r="I646" s="4"/>
      <c r="J646" s="4"/>
      <c r="K646" s="4"/>
      <c r="L646" s="4"/>
      <c r="M646" s="4"/>
      <c r="N646" s="4"/>
      <c r="O646" s="4"/>
      <c r="P646" s="4"/>
    </row>
    <row r="647">
      <c r="A647" s="4"/>
      <c r="B647" s="4"/>
      <c r="C647" s="4"/>
      <c r="D647" s="4"/>
      <c r="E647" s="4"/>
      <c r="F647" s="4"/>
      <c r="G647" s="4"/>
      <c r="H647" s="4"/>
      <c r="I647" s="4"/>
      <c r="J647" s="4"/>
      <c r="K647" s="4"/>
      <c r="L647" s="4"/>
      <c r="M647" s="4"/>
      <c r="N647" s="4"/>
      <c r="O647" s="4"/>
      <c r="P647" s="4"/>
    </row>
    <row r="648">
      <c r="A648" s="4"/>
      <c r="B648" s="4"/>
      <c r="C648" s="4"/>
      <c r="D648" s="4"/>
      <c r="E648" s="4"/>
      <c r="F648" s="4"/>
      <c r="G648" s="4"/>
      <c r="H648" s="4"/>
      <c r="I648" s="4"/>
      <c r="J648" s="4"/>
      <c r="K648" s="4"/>
      <c r="L648" s="4"/>
      <c r="M648" s="4"/>
      <c r="N648" s="4"/>
      <c r="O648" s="4"/>
      <c r="P648" s="4"/>
    </row>
    <row r="649">
      <c r="A649" s="4"/>
      <c r="B649" s="4"/>
      <c r="C649" s="4"/>
      <c r="D649" s="4"/>
      <c r="E649" s="4"/>
      <c r="F649" s="4"/>
      <c r="G649" s="4"/>
      <c r="H649" s="4"/>
      <c r="I649" s="4"/>
      <c r="J649" s="4"/>
      <c r="K649" s="4"/>
      <c r="L649" s="4"/>
      <c r="M649" s="4"/>
      <c r="N649" s="4"/>
      <c r="O649" s="4"/>
      <c r="P649" s="4"/>
    </row>
    <row r="650">
      <c r="A650" s="4"/>
      <c r="B650" s="4"/>
      <c r="C650" s="4"/>
      <c r="D650" s="4"/>
      <c r="E650" s="4"/>
      <c r="F650" s="4"/>
      <c r="G650" s="4"/>
      <c r="H650" s="4"/>
      <c r="I650" s="4"/>
      <c r="J650" s="4"/>
      <c r="K650" s="4"/>
      <c r="L650" s="4"/>
      <c r="M650" s="4"/>
      <c r="N650" s="4"/>
      <c r="O650" s="4"/>
      <c r="P650" s="4"/>
    </row>
    <row r="651">
      <c r="A651" s="4"/>
      <c r="B651" s="4"/>
      <c r="C651" s="4"/>
      <c r="D651" s="4"/>
      <c r="E651" s="4"/>
      <c r="F651" s="4"/>
      <c r="G651" s="4"/>
      <c r="H651" s="4"/>
      <c r="I651" s="4"/>
      <c r="J651" s="4"/>
      <c r="K651" s="4"/>
      <c r="L651" s="4"/>
      <c r="M651" s="4"/>
      <c r="N651" s="4"/>
      <c r="O651" s="4"/>
      <c r="P651" s="4"/>
    </row>
    <row r="652">
      <c r="A652" s="4"/>
      <c r="B652" s="4"/>
      <c r="C652" s="4"/>
      <c r="D652" s="4"/>
      <c r="E652" s="4"/>
      <c r="F652" s="4"/>
      <c r="G652" s="4"/>
      <c r="H652" s="4"/>
      <c r="I652" s="4"/>
      <c r="J652" s="4"/>
      <c r="K652" s="4"/>
      <c r="L652" s="4"/>
      <c r="M652" s="4"/>
      <c r="N652" s="4"/>
      <c r="O652" s="4"/>
      <c r="P652" s="4"/>
    </row>
    <row r="653">
      <c r="A653" s="4"/>
      <c r="B653" s="4"/>
      <c r="C653" s="4"/>
      <c r="D653" s="4"/>
      <c r="E653" s="4"/>
      <c r="F653" s="4"/>
      <c r="G653" s="4"/>
      <c r="H653" s="4"/>
      <c r="I653" s="4"/>
      <c r="J653" s="4"/>
      <c r="K653" s="4"/>
      <c r="L653" s="4"/>
      <c r="M653" s="4"/>
      <c r="N653" s="4"/>
      <c r="O653" s="4"/>
      <c r="P653" s="4"/>
    </row>
    <row r="654">
      <c r="A654" s="4"/>
      <c r="B654" s="4"/>
      <c r="C654" s="4"/>
      <c r="D654" s="4"/>
      <c r="E654" s="4"/>
      <c r="F654" s="4"/>
      <c r="G654" s="4"/>
      <c r="H654" s="4"/>
      <c r="I654" s="4"/>
      <c r="J654" s="4"/>
      <c r="K654" s="4"/>
      <c r="L654" s="4"/>
      <c r="M654" s="4"/>
      <c r="N654" s="4"/>
      <c r="O654" s="4"/>
      <c r="P654" s="4"/>
    </row>
    <row r="655">
      <c r="A655" s="4"/>
      <c r="B655" s="4"/>
      <c r="C655" s="4"/>
      <c r="D655" s="4"/>
      <c r="E655" s="4"/>
      <c r="F655" s="4"/>
      <c r="G655" s="4"/>
      <c r="H655" s="4"/>
      <c r="I655" s="4"/>
      <c r="J655" s="4"/>
      <c r="K655" s="4"/>
      <c r="L655" s="4"/>
      <c r="M655" s="4"/>
      <c r="N655" s="4"/>
      <c r="O655" s="4"/>
      <c r="P655" s="4"/>
    </row>
    <row r="656">
      <c r="A656" s="4"/>
      <c r="B656" s="4"/>
      <c r="C656" s="4"/>
      <c r="D656" s="4"/>
      <c r="E656" s="4"/>
      <c r="F656" s="4"/>
      <c r="G656" s="4"/>
      <c r="H656" s="4"/>
      <c r="I656" s="4"/>
      <c r="J656" s="4"/>
      <c r="K656" s="4"/>
      <c r="L656" s="4"/>
      <c r="M656" s="4"/>
      <c r="N656" s="4"/>
      <c r="O656" s="4"/>
      <c r="P656" s="4"/>
    </row>
    <row r="657">
      <c r="A657" s="4"/>
      <c r="B657" s="4"/>
      <c r="C657" s="4"/>
      <c r="D657" s="4"/>
      <c r="E657" s="4"/>
      <c r="F657" s="4"/>
      <c r="G657" s="4"/>
      <c r="H657" s="4"/>
      <c r="I657" s="4"/>
      <c r="J657" s="4"/>
      <c r="K657" s="4"/>
      <c r="L657" s="4"/>
      <c r="M657" s="4"/>
      <c r="N657" s="4"/>
      <c r="O657" s="4"/>
      <c r="P657" s="4"/>
    </row>
    <row r="658">
      <c r="A658" s="4"/>
      <c r="B658" s="4"/>
      <c r="C658" s="4"/>
      <c r="D658" s="4"/>
      <c r="E658" s="4"/>
      <c r="F658" s="4"/>
      <c r="G658" s="4"/>
      <c r="H658" s="4"/>
      <c r="I658" s="4"/>
      <c r="J658" s="4"/>
      <c r="K658" s="4"/>
      <c r="L658" s="4"/>
      <c r="M658" s="4"/>
      <c r="N658" s="4"/>
      <c r="O658" s="4"/>
      <c r="P658" s="4"/>
    </row>
    <row r="659">
      <c r="A659" s="4"/>
      <c r="B659" s="4"/>
      <c r="C659" s="4"/>
      <c r="D659" s="4"/>
      <c r="E659" s="4"/>
      <c r="F659" s="4"/>
      <c r="G659" s="4"/>
      <c r="H659" s="4"/>
      <c r="I659" s="4"/>
      <c r="J659" s="4"/>
      <c r="K659" s="4"/>
      <c r="L659" s="4"/>
      <c r="M659" s="4"/>
      <c r="N659" s="4"/>
      <c r="O659" s="4"/>
      <c r="P659" s="4"/>
    </row>
    <row r="660">
      <c r="A660" s="4"/>
      <c r="B660" s="4"/>
      <c r="C660" s="4"/>
      <c r="D660" s="4"/>
      <c r="E660" s="4"/>
      <c r="F660" s="4"/>
      <c r="G660" s="4"/>
      <c r="H660" s="4"/>
      <c r="I660" s="4"/>
      <c r="J660" s="4"/>
      <c r="K660" s="4"/>
      <c r="L660" s="4"/>
      <c r="M660" s="4"/>
      <c r="N660" s="4"/>
      <c r="O660" s="4"/>
      <c r="P660" s="4"/>
    </row>
    <row r="661">
      <c r="A661" s="4"/>
      <c r="B661" s="4"/>
      <c r="C661" s="4"/>
      <c r="D661" s="4"/>
      <c r="E661" s="4"/>
      <c r="F661" s="4"/>
      <c r="G661" s="4"/>
      <c r="H661" s="4"/>
      <c r="I661" s="4"/>
      <c r="J661" s="4"/>
      <c r="K661" s="4"/>
      <c r="L661" s="4"/>
      <c r="M661" s="4"/>
      <c r="N661" s="4"/>
      <c r="O661" s="4"/>
      <c r="P661" s="4"/>
    </row>
    <row r="662">
      <c r="A662" s="4"/>
      <c r="B662" s="4"/>
      <c r="C662" s="4"/>
      <c r="D662" s="4"/>
      <c r="E662" s="4"/>
      <c r="F662" s="4"/>
      <c r="G662" s="4"/>
      <c r="H662" s="4"/>
      <c r="I662" s="4"/>
      <c r="J662" s="4"/>
      <c r="K662" s="4"/>
      <c r="L662" s="4"/>
      <c r="M662" s="4"/>
      <c r="N662" s="4"/>
      <c r="O662" s="4"/>
      <c r="P662" s="4"/>
    </row>
    <row r="663">
      <c r="A663" s="4"/>
      <c r="B663" s="4"/>
      <c r="C663" s="4"/>
      <c r="D663" s="4"/>
      <c r="E663" s="4"/>
      <c r="F663" s="4"/>
      <c r="G663" s="4"/>
      <c r="H663" s="4"/>
      <c r="I663" s="4"/>
      <c r="J663" s="4"/>
      <c r="K663" s="4"/>
      <c r="L663" s="4"/>
      <c r="M663" s="4"/>
      <c r="N663" s="4"/>
      <c r="O663" s="4"/>
      <c r="P663" s="4"/>
    </row>
    <row r="664">
      <c r="A664" s="4"/>
      <c r="B664" s="4"/>
      <c r="C664" s="4"/>
      <c r="D664" s="4"/>
      <c r="E664" s="4"/>
      <c r="F664" s="4"/>
      <c r="G664" s="4"/>
      <c r="H664" s="4"/>
      <c r="I664" s="4"/>
      <c r="J664" s="4"/>
      <c r="K664" s="4"/>
      <c r="L664" s="4"/>
      <c r="M664" s="4"/>
      <c r="N664" s="4"/>
      <c r="O664" s="4"/>
      <c r="P664" s="4"/>
    </row>
    <row r="665">
      <c r="A665" s="4"/>
      <c r="B665" s="4"/>
      <c r="C665" s="4"/>
      <c r="D665" s="4"/>
      <c r="E665" s="4"/>
      <c r="F665" s="4"/>
      <c r="G665" s="4"/>
      <c r="H665" s="4"/>
      <c r="I665" s="4"/>
      <c r="J665" s="4"/>
      <c r="K665" s="4"/>
      <c r="L665" s="4"/>
      <c r="M665" s="4"/>
      <c r="N665" s="4"/>
      <c r="O665" s="4"/>
      <c r="P665" s="4"/>
    </row>
    <row r="666">
      <c r="A666" s="4"/>
      <c r="B666" s="4"/>
      <c r="C666" s="4"/>
      <c r="D666" s="4"/>
      <c r="E666" s="4"/>
      <c r="F666" s="4"/>
      <c r="G666" s="4"/>
      <c r="H666" s="4"/>
      <c r="I666" s="4"/>
      <c r="J666" s="4"/>
      <c r="K666" s="4"/>
      <c r="L666" s="4"/>
      <c r="M666" s="4"/>
      <c r="N666" s="4"/>
      <c r="O666" s="4"/>
      <c r="P666" s="4"/>
    </row>
    <row r="667">
      <c r="A667" s="4"/>
      <c r="B667" s="4"/>
      <c r="C667" s="4"/>
      <c r="D667" s="4"/>
      <c r="E667" s="4"/>
      <c r="F667" s="4"/>
      <c r="G667" s="4"/>
      <c r="H667" s="4"/>
      <c r="I667" s="4"/>
      <c r="J667" s="4"/>
      <c r="K667" s="4"/>
      <c r="L667" s="4"/>
      <c r="M667" s="4"/>
      <c r="N667" s="4"/>
      <c r="O667" s="4"/>
      <c r="P667" s="4"/>
    </row>
    <row r="668">
      <c r="A668" s="4"/>
      <c r="B668" s="4"/>
      <c r="C668" s="4"/>
      <c r="D668" s="4"/>
      <c r="E668" s="4"/>
      <c r="F668" s="4"/>
      <c r="G668" s="4"/>
      <c r="H668" s="4"/>
      <c r="I668" s="4"/>
      <c r="J668" s="4"/>
      <c r="K668" s="4"/>
      <c r="L668" s="4"/>
      <c r="M668" s="4"/>
      <c r="N668" s="4"/>
      <c r="O668" s="4"/>
      <c r="P668" s="4"/>
    </row>
    <row r="669">
      <c r="A669" s="4"/>
      <c r="B669" s="4"/>
      <c r="C669" s="4"/>
      <c r="D669" s="4"/>
      <c r="E669" s="4"/>
      <c r="F669" s="4"/>
      <c r="G669" s="4"/>
      <c r="H669" s="4"/>
      <c r="I669" s="4"/>
      <c r="J669" s="4"/>
      <c r="K669" s="4"/>
      <c r="L669" s="4"/>
      <c r="M669" s="4"/>
      <c r="N669" s="4"/>
      <c r="O669" s="4"/>
      <c r="P669" s="4"/>
    </row>
    <row r="670">
      <c r="A670" s="4"/>
      <c r="B670" s="4"/>
      <c r="C670" s="4"/>
      <c r="D670" s="4"/>
      <c r="E670" s="4"/>
      <c r="F670" s="4"/>
      <c r="G670" s="4"/>
      <c r="H670" s="4"/>
      <c r="I670" s="4"/>
      <c r="J670" s="4"/>
      <c r="K670" s="4"/>
      <c r="L670" s="4"/>
      <c r="M670" s="4"/>
      <c r="N670" s="4"/>
      <c r="O670" s="4"/>
      <c r="P670" s="4"/>
    </row>
    <row r="671">
      <c r="A671" s="4"/>
      <c r="B671" s="4"/>
      <c r="C671" s="4"/>
      <c r="D671" s="4"/>
      <c r="E671" s="4"/>
      <c r="F671" s="4"/>
      <c r="G671" s="4"/>
      <c r="H671" s="4"/>
      <c r="I671" s="4"/>
      <c r="J671" s="4"/>
      <c r="K671" s="4"/>
      <c r="L671" s="4"/>
      <c r="M671" s="4"/>
      <c r="N671" s="4"/>
      <c r="O671" s="4"/>
      <c r="P671" s="4"/>
    </row>
    <row r="672">
      <c r="A672" s="4"/>
      <c r="B672" s="4"/>
      <c r="C672" s="4"/>
      <c r="D672" s="4"/>
      <c r="E672" s="4"/>
      <c r="F672" s="4"/>
      <c r="G672" s="4"/>
      <c r="H672" s="4"/>
      <c r="I672" s="4"/>
      <c r="J672" s="4"/>
      <c r="K672" s="4"/>
      <c r="L672" s="4"/>
      <c r="M672" s="4"/>
      <c r="N672" s="4"/>
      <c r="O672" s="4"/>
      <c r="P672" s="4"/>
    </row>
    <row r="673">
      <c r="A673" s="4"/>
      <c r="B673" s="4"/>
      <c r="C673" s="4"/>
      <c r="D673" s="4"/>
      <c r="E673" s="4"/>
      <c r="F673" s="4"/>
      <c r="G673" s="4"/>
      <c r="H673" s="4"/>
      <c r="I673" s="4"/>
      <c r="J673" s="4"/>
      <c r="K673" s="4"/>
      <c r="L673" s="4"/>
      <c r="M673" s="4"/>
      <c r="N673" s="4"/>
      <c r="O673" s="4"/>
      <c r="P673" s="4"/>
    </row>
    <row r="674">
      <c r="A674" s="4"/>
      <c r="B674" s="4"/>
      <c r="C674" s="4"/>
      <c r="D674" s="4"/>
      <c r="E674" s="4"/>
      <c r="F674" s="4"/>
      <c r="G674" s="4"/>
      <c r="H674" s="4"/>
      <c r="I674" s="4"/>
      <c r="J674" s="4"/>
      <c r="K674" s="4"/>
      <c r="L674" s="4"/>
      <c r="M674" s="4"/>
      <c r="N674" s="4"/>
      <c r="O674" s="4"/>
      <c r="P674" s="4"/>
    </row>
    <row r="675">
      <c r="A675" s="4"/>
      <c r="B675" s="4"/>
      <c r="C675" s="4"/>
      <c r="D675" s="4"/>
      <c r="E675" s="4"/>
      <c r="F675" s="4"/>
      <c r="G675" s="4"/>
      <c r="H675" s="4"/>
      <c r="I675" s="4"/>
      <c r="J675" s="4"/>
      <c r="K675" s="4"/>
      <c r="L675" s="4"/>
      <c r="M675" s="4"/>
      <c r="N675" s="4"/>
      <c r="O675" s="4"/>
      <c r="P675" s="4"/>
    </row>
    <row r="676">
      <c r="A676" s="4"/>
      <c r="B676" s="4"/>
      <c r="C676" s="4"/>
      <c r="D676" s="4"/>
      <c r="E676" s="4"/>
      <c r="F676" s="4"/>
      <c r="G676" s="4"/>
      <c r="H676" s="4"/>
      <c r="I676" s="4"/>
      <c r="J676" s="4"/>
      <c r="K676" s="4"/>
      <c r="L676" s="4"/>
      <c r="M676" s="4"/>
      <c r="N676" s="4"/>
      <c r="O676" s="4"/>
      <c r="P676" s="4"/>
    </row>
    <row r="677">
      <c r="A677" s="4"/>
      <c r="B677" s="4"/>
      <c r="C677" s="4"/>
      <c r="D677" s="4"/>
      <c r="E677" s="4"/>
      <c r="F677" s="4"/>
      <c r="G677" s="4"/>
      <c r="H677" s="4"/>
      <c r="I677" s="4"/>
      <c r="J677" s="4"/>
      <c r="K677" s="4"/>
      <c r="L677" s="4"/>
      <c r="M677" s="4"/>
      <c r="N677" s="4"/>
      <c r="O677" s="4"/>
      <c r="P677" s="4"/>
    </row>
    <row r="678">
      <c r="A678" s="4"/>
      <c r="B678" s="4"/>
      <c r="C678" s="4"/>
      <c r="D678" s="4"/>
      <c r="E678" s="4"/>
      <c r="F678" s="4"/>
      <c r="G678" s="4"/>
      <c r="H678" s="4"/>
      <c r="I678" s="4"/>
      <c r="J678" s="4"/>
      <c r="K678" s="4"/>
      <c r="L678" s="4"/>
      <c r="M678" s="4"/>
      <c r="N678" s="4"/>
      <c r="O678" s="4"/>
      <c r="P678" s="4"/>
    </row>
    <row r="679">
      <c r="A679" s="4"/>
      <c r="B679" s="4"/>
      <c r="C679" s="4"/>
      <c r="D679" s="4"/>
      <c r="E679" s="4"/>
      <c r="F679" s="4"/>
      <c r="G679" s="4"/>
      <c r="H679" s="4"/>
      <c r="I679" s="4"/>
      <c r="J679" s="4"/>
      <c r="K679" s="4"/>
      <c r="L679" s="4"/>
      <c r="M679" s="4"/>
      <c r="N679" s="4"/>
      <c r="O679" s="4"/>
      <c r="P679" s="4"/>
    </row>
    <row r="680">
      <c r="A680" s="4"/>
      <c r="B680" s="4"/>
      <c r="C680" s="4"/>
      <c r="D680" s="4"/>
      <c r="E680" s="4"/>
      <c r="F680" s="4"/>
      <c r="G680" s="4"/>
      <c r="H680" s="4"/>
      <c r="I680" s="4"/>
      <c r="J680" s="4"/>
      <c r="K680" s="4"/>
      <c r="L680" s="4"/>
      <c r="M680" s="4"/>
      <c r="N680" s="4"/>
      <c r="O680" s="4"/>
      <c r="P680" s="4"/>
    </row>
    <row r="681">
      <c r="A681" s="4"/>
      <c r="B681" s="4"/>
      <c r="C681" s="4"/>
      <c r="D681" s="4"/>
      <c r="E681" s="4"/>
      <c r="F681" s="4"/>
      <c r="G681" s="4"/>
      <c r="H681" s="4"/>
      <c r="I681" s="4"/>
      <c r="J681" s="4"/>
      <c r="K681" s="4"/>
      <c r="L681" s="4"/>
      <c r="M681" s="4"/>
      <c r="N681" s="4"/>
      <c r="O681" s="4"/>
      <c r="P681" s="4"/>
    </row>
    <row r="682">
      <c r="A682" s="4"/>
      <c r="B682" s="4"/>
      <c r="C682" s="4"/>
      <c r="D682" s="4"/>
      <c r="E682" s="4"/>
      <c r="F682" s="4"/>
      <c r="G682" s="4"/>
      <c r="H682" s="4"/>
      <c r="I682" s="4"/>
      <c r="J682" s="4"/>
      <c r="K682" s="4"/>
      <c r="L682" s="4"/>
      <c r="M682" s="4"/>
      <c r="N682" s="4"/>
      <c r="O682" s="4"/>
      <c r="P682" s="4"/>
    </row>
    <row r="683">
      <c r="A683" s="4"/>
      <c r="B683" s="4"/>
      <c r="C683" s="4"/>
      <c r="D683" s="4"/>
      <c r="E683" s="4"/>
      <c r="F683" s="4"/>
      <c r="G683" s="4"/>
      <c r="H683" s="4"/>
      <c r="I683" s="4"/>
      <c r="J683" s="4"/>
      <c r="K683" s="4"/>
      <c r="L683" s="4"/>
      <c r="M683" s="4"/>
      <c r="N683" s="4"/>
      <c r="O683" s="4"/>
      <c r="P683" s="4"/>
    </row>
    <row r="684">
      <c r="A684" s="4"/>
      <c r="B684" s="4"/>
      <c r="C684" s="4"/>
      <c r="D684" s="4"/>
      <c r="E684" s="4"/>
      <c r="F684" s="4"/>
      <c r="G684" s="4"/>
      <c r="H684" s="4"/>
      <c r="I684" s="4"/>
      <c r="J684" s="4"/>
      <c r="K684" s="4"/>
      <c r="L684" s="4"/>
      <c r="M684" s="4"/>
      <c r="N684" s="4"/>
      <c r="O684" s="4"/>
      <c r="P684" s="4"/>
    </row>
    <row r="685">
      <c r="A685" s="4"/>
      <c r="B685" s="4"/>
      <c r="C685" s="4"/>
      <c r="D685" s="4"/>
      <c r="E685" s="4"/>
      <c r="F685" s="4"/>
      <c r="G685" s="4"/>
      <c r="H685" s="4"/>
      <c r="I685" s="4"/>
      <c r="J685" s="4"/>
      <c r="K685" s="4"/>
      <c r="L685" s="4"/>
      <c r="M685" s="4"/>
      <c r="N685" s="4"/>
      <c r="O685" s="4"/>
      <c r="P685" s="4"/>
    </row>
    <row r="686">
      <c r="A686" s="4"/>
      <c r="B686" s="4"/>
      <c r="C686" s="4"/>
      <c r="D686" s="4"/>
      <c r="E686" s="4"/>
      <c r="F686" s="4"/>
      <c r="G686" s="4"/>
      <c r="H686" s="4"/>
      <c r="I686" s="4"/>
      <c r="J686" s="4"/>
      <c r="K686" s="4"/>
      <c r="L686" s="4"/>
      <c r="M686" s="4"/>
      <c r="N686" s="4"/>
      <c r="O686" s="4"/>
      <c r="P686" s="4"/>
    </row>
    <row r="687">
      <c r="A687" s="4"/>
      <c r="B687" s="4"/>
      <c r="C687" s="4"/>
      <c r="D687" s="4"/>
      <c r="E687" s="4"/>
      <c r="F687" s="4"/>
      <c r="G687" s="4"/>
      <c r="H687" s="4"/>
      <c r="I687" s="4"/>
      <c r="J687" s="4"/>
      <c r="K687" s="4"/>
      <c r="L687" s="4"/>
      <c r="M687" s="4"/>
      <c r="N687" s="4"/>
      <c r="O687" s="4"/>
      <c r="P687" s="4"/>
    </row>
    <row r="688">
      <c r="A688" s="4"/>
      <c r="B688" s="4"/>
      <c r="C688" s="4"/>
      <c r="D688" s="4"/>
      <c r="E688" s="4"/>
      <c r="F688" s="4"/>
      <c r="G688" s="4"/>
      <c r="H688" s="4"/>
      <c r="I688" s="4"/>
      <c r="J688" s="4"/>
      <c r="K688" s="4"/>
      <c r="L688" s="4"/>
      <c r="M688" s="4"/>
      <c r="N688" s="4"/>
      <c r="O688" s="4"/>
      <c r="P688" s="4"/>
    </row>
    <row r="689">
      <c r="A689" s="4"/>
      <c r="B689" s="4"/>
      <c r="C689" s="4"/>
      <c r="D689" s="4"/>
      <c r="E689" s="4"/>
      <c r="F689" s="4"/>
      <c r="G689" s="4"/>
      <c r="H689" s="4"/>
      <c r="I689" s="4"/>
      <c r="J689" s="4"/>
      <c r="K689" s="4"/>
      <c r="L689" s="4"/>
      <c r="M689" s="4"/>
      <c r="N689" s="4"/>
      <c r="O689" s="4"/>
      <c r="P689" s="4"/>
    </row>
    <row r="690">
      <c r="A690" s="4"/>
      <c r="B690" s="4"/>
      <c r="C690" s="4"/>
      <c r="D690" s="4"/>
      <c r="E690" s="4"/>
      <c r="F690" s="4"/>
      <c r="G690" s="4"/>
      <c r="H690" s="4"/>
      <c r="I690" s="4"/>
      <c r="J690" s="4"/>
      <c r="K690" s="4"/>
      <c r="L690" s="4"/>
      <c r="M690" s="4"/>
      <c r="N690" s="4"/>
      <c r="O690" s="4"/>
      <c r="P690" s="4"/>
    </row>
    <row r="691">
      <c r="A691" s="4"/>
      <c r="B691" s="4"/>
      <c r="C691" s="4"/>
      <c r="D691" s="4"/>
      <c r="E691" s="4"/>
      <c r="F691" s="4"/>
      <c r="G691" s="4"/>
      <c r="H691" s="4"/>
      <c r="I691" s="4"/>
      <c r="J691" s="4"/>
      <c r="K691" s="4"/>
      <c r="L691" s="4"/>
      <c r="M691" s="4"/>
      <c r="N691" s="4"/>
      <c r="O691" s="4"/>
      <c r="P691" s="4"/>
    </row>
    <row r="692">
      <c r="A692" s="4"/>
      <c r="B692" s="4"/>
      <c r="C692" s="4"/>
      <c r="D692" s="4"/>
      <c r="E692" s="4"/>
      <c r="F692" s="4"/>
      <c r="G692" s="4"/>
      <c r="H692" s="4"/>
      <c r="I692" s="4"/>
      <c r="J692" s="4"/>
      <c r="K692" s="4"/>
      <c r="L692" s="4"/>
      <c r="M692" s="4"/>
      <c r="N692" s="4"/>
      <c r="O692" s="4"/>
      <c r="P692" s="4"/>
    </row>
    <row r="693">
      <c r="A693" s="4"/>
      <c r="B693" s="4"/>
      <c r="C693" s="4"/>
      <c r="D693" s="4"/>
      <c r="E693" s="4"/>
      <c r="F693" s="4"/>
      <c r="G693" s="4"/>
      <c r="H693" s="4"/>
      <c r="I693" s="4"/>
      <c r="J693" s="4"/>
      <c r="K693" s="4"/>
      <c r="L693" s="4"/>
      <c r="M693" s="4"/>
      <c r="N693" s="4"/>
      <c r="O693" s="4"/>
      <c r="P693" s="4"/>
    </row>
    <row r="694">
      <c r="A694" s="4"/>
      <c r="B694" s="4"/>
      <c r="C694" s="4"/>
      <c r="D694" s="4"/>
      <c r="E694" s="4"/>
      <c r="F694" s="4"/>
      <c r="G694" s="4"/>
      <c r="H694" s="4"/>
      <c r="I694" s="4"/>
      <c r="J694" s="4"/>
      <c r="K694" s="4"/>
      <c r="L694" s="4"/>
      <c r="M694" s="4"/>
      <c r="N694" s="4"/>
      <c r="O694" s="4"/>
      <c r="P694" s="4"/>
    </row>
    <row r="695">
      <c r="A695" s="4"/>
      <c r="B695" s="4"/>
      <c r="C695" s="4"/>
      <c r="D695" s="4"/>
      <c r="E695" s="4"/>
      <c r="F695" s="4"/>
      <c r="G695" s="4"/>
      <c r="H695" s="4"/>
      <c r="I695" s="4"/>
      <c r="J695" s="4"/>
      <c r="K695" s="4"/>
      <c r="L695" s="4"/>
      <c r="M695" s="4"/>
      <c r="N695" s="4"/>
      <c r="O695" s="4"/>
      <c r="P695" s="4"/>
    </row>
    <row r="696">
      <c r="A696" s="4"/>
      <c r="B696" s="4"/>
      <c r="C696" s="4"/>
      <c r="D696" s="4"/>
      <c r="E696" s="4"/>
      <c r="F696" s="4"/>
      <c r="G696" s="4"/>
      <c r="H696" s="4"/>
      <c r="I696" s="4"/>
      <c r="J696" s="4"/>
      <c r="K696" s="4"/>
      <c r="L696" s="4"/>
      <c r="M696" s="4"/>
      <c r="N696" s="4"/>
      <c r="O696" s="4"/>
      <c r="P696" s="4"/>
    </row>
    <row r="697">
      <c r="A697" s="4"/>
      <c r="B697" s="4"/>
      <c r="C697" s="4"/>
      <c r="D697" s="4"/>
      <c r="E697" s="4"/>
      <c r="F697" s="4"/>
      <c r="G697" s="4"/>
      <c r="H697" s="4"/>
      <c r="I697" s="4"/>
      <c r="J697" s="4"/>
      <c r="K697" s="4"/>
      <c r="L697" s="4"/>
      <c r="M697" s="4"/>
      <c r="N697" s="4"/>
      <c r="O697" s="4"/>
      <c r="P697" s="4"/>
    </row>
    <row r="698">
      <c r="A698" s="4"/>
      <c r="B698" s="4"/>
      <c r="C698" s="4"/>
      <c r="D698" s="4"/>
      <c r="E698" s="4"/>
      <c r="F698" s="4"/>
      <c r="G698" s="4"/>
      <c r="H698" s="4"/>
      <c r="I698" s="4"/>
      <c r="J698" s="4"/>
      <c r="K698" s="4"/>
      <c r="L698" s="4"/>
      <c r="M698" s="4"/>
      <c r="N698" s="4"/>
      <c r="O698" s="4"/>
      <c r="P698" s="4"/>
    </row>
    <row r="699">
      <c r="A699" s="4"/>
      <c r="B699" s="4"/>
      <c r="C699" s="4"/>
      <c r="D699" s="4"/>
      <c r="E699" s="4"/>
      <c r="F699" s="4"/>
      <c r="G699" s="4"/>
      <c r="H699" s="4"/>
      <c r="I699" s="4"/>
      <c r="J699" s="4"/>
      <c r="K699" s="4"/>
      <c r="L699" s="4"/>
      <c r="M699" s="4"/>
      <c r="N699" s="4"/>
      <c r="O699" s="4"/>
      <c r="P699" s="4"/>
    </row>
    <row r="700">
      <c r="A700" s="4"/>
      <c r="B700" s="4"/>
      <c r="C700" s="4"/>
      <c r="D700" s="4"/>
      <c r="E700" s="4"/>
      <c r="F700" s="4"/>
      <c r="G700" s="4"/>
      <c r="H700" s="4"/>
      <c r="I700" s="4"/>
      <c r="J700" s="4"/>
      <c r="K700" s="4"/>
      <c r="L700" s="4"/>
      <c r="M700" s="4"/>
      <c r="N700" s="4"/>
      <c r="O700" s="4"/>
      <c r="P700" s="4"/>
    </row>
    <row r="701">
      <c r="A701" s="4"/>
      <c r="B701" s="4"/>
      <c r="C701" s="4"/>
      <c r="D701" s="4"/>
      <c r="E701" s="4"/>
      <c r="F701" s="4"/>
      <c r="G701" s="4"/>
      <c r="H701" s="4"/>
      <c r="I701" s="4"/>
      <c r="J701" s="4"/>
      <c r="K701" s="4"/>
      <c r="L701" s="4"/>
      <c r="M701" s="4"/>
      <c r="N701" s="4"/>
      <c r="O701" s="4"/>
      <c r="P701" s="4"/>
    </row>
    <row r="702">
      <c r="A702" s="4"/>
      <c r="B702" s="4"/>
      <c r="C702" s="4"/>
      <c r="D702" s="4"/>
      <c r="E702" s="4"/>
      <c r="F702" s="4"/>
      <c r="G702" s="4"/>
      <c r="H702" s="4"/>
      <c r="I702" s="4"/>
      <c r="J702" s="4"/>
      <c r="K702" s="4"/>
      <c r="L702" s="4"/>
      <c r="M702" s="4"/>
      <c r="N702" s="4"/>
      <c r="O702" s="4"/>
      <c r="P702" s="4"/>
    </row>
    <row r="703">
      <c r="A703" s="4"/>
      <c r="B703" s="4"/>
      <c r="C703" s="4"/>
      <c r="D703" s="4"/>
      <c r="E703" s="4"/>
      <c r="F703" s="4"/>
      <c r="G703" s="4"/>
      <c r="H703" s="4"/>
      <c r="I703" s="4"/>
      <c r="J703" s="4"/>
      <c r="K703" s="4"/>
      <c r="L703" s="4"/>
      <c r="M703" s="4"/>
      <c r="N703" s="4"/>
      <c r="O703" s="4"/>
      <c r="P703" s="4"/>
    </row>
    <row r="704">
      <c r="A704" s="4"/>
      <c r="B704" s="4"/>
      <c r="C704" s="4"/>
      <c r="D704" s="4"/>
      <c r="E704" s="4"/>
      <c r="F704" s="4"/>
      <c r="G704" s="4"/>
      <c r="H704" s="4"/>
      <c r="I704" s="4"/>
      <c r="J704" s="4"/>
      <c r="K704" s="4"/>
      <c r="L704" s="4"/>
      <c r="M704" s="4"/>
      <c r="N704" s="4"/>
      <c r="O704" s="4"/>
      <c r="P704" s="4"/>
    </row>
    <row r="705">
      <c r="A705" s="4"/>
      <c r="B705" s="4"/>
      <c r="C705" s="4"/>
      <c r="D705" s="4"/>
      <c r="E705" s="4"/>
      <c r="F705" s="4"/>
      <c r="G705" s="4"/>
      <c r="H705" s="4"/>
      <c r="I705" s="4"/>
      <c r="J705" s="4"/>
      <c r="K705" s="4"/>
      <c r="L705" s="4"/>
      <c r="M705" s="4"/>
      <c r="N705" s="4"/>
      <c r="O705" s="4"/>
      <c r="P705" s="4"/>
    </row>
    <row r="706">
      <c r="A706" s="4"/>
      <c r="B706" s="4"/>
      <c r="C706" s="4"/>
      <c r="D706" s="4"/>
      <c r="E706" s="4"/>
      <c r="F706" s="4"/>
      <c r="G706" s="4"/>
      <c r="H706" s="4"/>
      <c r="I706" s="4"/>
      <c r="J706" s="4"/>
      <c r="K706" s="4"/>
      <c r="L706" s="4"/>
      <c r="M706" s="4"/>
      <c r="N706" s="4"/>
      <c r="O706" s="4"/>
      <c r="P706" s="4"/>
    </row>
    <row r="707">
      <c r="A707" s="4"/>
      <c r="B707" s="4"/>
      <c r="C707" s="4"/>
      <c r="D707" s="4"/>
      <c r="E707" s="4"/>
      <c r="F707" s="4"/>
      <c r="G707" s="4"/>
      <c r="H707" s="4"/>
      <c r="I707" s="4"/>
      <c r="J707" s="4"/>
      <c r="K707" s="4"/>
      <c r="L707" s="4"/>
      <c r="M707" s="4"/>
      <c r="N707" s="4"/>
      <c r="O707" s="4"/>
      <c r="P707" s="4"/>
    </row>
    <row r="708">
      <c r="A708" s="4"/>
      <c r="B708" s="4"/>
      <c r="C708" s="4"/>
      <c r="D708" s="4"/>
      <c r="E708" s="4"/>
      <c r="F708" s="4"/>
      <c r="G708" s="4"/>
      <c r="H708" s="4"/>
      <c r="I708" s="4"/>
      <c r="J708" s="4"/>
      <c r="K708" s="4"/>
      <c r="L708" s="4"/>
      <c r="M708" s="4"/>
      <c r="N708" s="4"/>
      <c r="O708" s="4"/>
      <c r="P708" s="4"/>
    </row>
    <row r="709">
      <c r="A709" s="4"/>
      <c r="B709" s="4"/>
      <c r="C709" s="4"/>
      <c r="D709" s="4"/>
      <c r="E709" s="4"/>
      <c r="F709" s="4"/>
      <c r="G709" s="4"/>
      <c r="H709" s="4"/>
      <c r="I709" s="4"/>
      <c r="J709" s="4"/>
      <c r="K709" s="4"/>
      <c r="L709" s="4"/>
      <c r="M709" s="4"/>
      <c r="N709" s="4"/>
      <c r="O709" s="4"/>
      <c r="P709" s="4"/>
    </row>
    <row r="710">
      <c r="A710" s="4"/>
      <c r="B710" s="4"/>
      <c r="C710" s="4"/>
      <c r="D710" s="4"/>
      <c r="E710" s="4"/>
      <c r="F710" s="4"/>
      <c r="G710" s="4"/>
      <c r="H710" s="4"/>
      <c r="I710" s="4"/>
      <c r="J710" s="4"/>
      <c r="K710" s="4"/>
      <c r="L710" s="4"/>
      <c r="M710" s="4"/>
      <c r="N710" s="4"/>
      <c r="O710" s="4"/>
      <c r="P710" s="4"/>
    </row>
    <row r="711">
      <c r="A711" s="4"/>
      <c r="B711" s="4"/>
      <c r="C711" s="4"/>
      <c r="D711" s="4"/>
      <c r="E711" s="4"/>
      <c r="F711" s="4"/>
      <c r="G711" s="4"/>
      <c r="H711" s="4"/>
      <c r="I711" s="4"/>
      <c r="J711" s="4"/>
      <c r="K711" s="4"/>
      <c r="L711" s="4"/>
      <c r="M711" s="4"/>
      <c r="N711" s="4"/>
      <c r="O711" s="4"/>
      <c r="P711" s="4"/>
    </row>
    <row r="712">
      <c r="A712" s="4"/>
      <c r="B712" s="4"/>
      <c r="C712" s="4"/>
      <c r="D712" s="4"/>
      <c r="E712" s="4"/>
      <c r="F712" s="4"/>
      <c r="G712" s="4"/>
      <c r="H712" s="4"/>
      <c r="I712" s="4"/>
      <c r="J712" s="4"/>
      <c r="K712" s="4"/>
      <c r="L712" s="4"/>
      <c r="M712" s="4"/>
      <c r="N712" s="4"/>
      <c r="O712" s="4"/>
      <c r="P712" s="4"/>
    </row>
    <row r="713">
      <c r="A713" s="4"/>
      <c r="B713" s="4"/>
      <c r="C713" s="4"/>
      <c r="D713" s="4"/>
      <c r="E713" s="4"/>
      <c r="F713" s="4"/>
      <c r="G713" s="4"/>
      <c r="H713" s="4"/>
      <c r="I713" s="4"/>
      <c r="J713" s="4"/>
      <c r="K713" s="4"/>
      <c r="L713" s="4"/>
      <c r="M713" s="4"/>
      <c r="N713" s="4"/>
      <c r="O713" s="4"/>
      <c r="P713" s="4"/>
    </row>
    <row r="714">
      <c r="A714" s="4"/>
      <c r="B714" s="4"/>
      <c r="C714" s="4"/>
      <c r="D714" s="4"/>
      <c r="E714" s="4"/>
      <c r="F714" s="4"/>
      <c r="G714" s="4"/>
      <c r="H714" s="4"/>
      <c r="I714" s="4"/>
      <c r="J714" s="4"/>
      <c r="K714" s="4"/>
      <c r="L714" s="4"/>
      <c r="M714" s="4"/>
      <c r="N714" s="4"/>
      <c r="O714" s="4"/>
      <c r="P714" s="4"/>
    </row>
    <row r="715">
      <c r="A715" s="4"/>
      <c r="B715" s="4"/>
      <c r="C715" s="4"/>
      <c r="D715" s="4"/>
      <c r="E715" s="4"/>
      <c r="F715" s="4"/>
      <c r="G715" s="4"/>
      <c r="H715" s="4"/>
      <c r="I715" s="4"/>
      <c r="J715" s="4"/>
      <c r="K715" s="4"/>
      <c r="L715" s="4"/>
      <c r="M715" s="4"/>
      <c r="N715" s="4"/>
      <c r="O715" s="4"/>
      <c r="P715" s="4"/>
    </row>
    <row r="716">
      <c r="A716" s="4"/>
      <c r="B716" s="4"/>
      <c r="C716" s="4"/>
      <c r="D716" s="4"/>
      <c r="E716" s="4"/>
      <c r="F716" s="4"/>
      <c r="G716" s="4"/>
      <c r="H716" s="4"/>
      <c r="I716" s="4"/>
      <c r="J716" s="4"/>
      <c r="K716" s="4"/>
      <c r="L716" s="4"/>
      <c r="M716" s="4"/>
      <c r="N716" s="4"/>
      <c r="O716" s="4"/>
      <c r="P716" s="4"/>
    </row>
    <row r="717">
      <c r="A717" s="4"/>
      <c r="B717" s="4"/>
      <c r="C717" s="4"/>
      <c r="D717" s="4"/>
      <c r="E717" s="4"/>
      <c r="F717" s="4"/>
      <c r="G717" s="4"/>
      <c r="H717" s="4"/>
      <c r="I717" s="4"/>
      <c r="J717" s="4"/>
      <c r="K717" s="4"/>
      <c r="L717" s="4"/>
      <c r="M717" s="4"/>
      <c r="N717" s="4"/>
      <c r="O717" s="4"/>
      <c r="P717" s="4"/>
    </row>
    <row r="718">
      <c r="A718" s="4"/>
      <c r="B718" s="4"/>
      <c r="C718" s="4"/>
      <c r="D718" s="4"/>
      <c r="E718" s="4"/>
      <c r="F718" s="4"/>
      <c r="G718" s="4"/>
      <c r="H718" s="4"/>
      <c r="I718" s="4"/>
      <c r="J718" s="4"/>
      <c r="K718" s="4"/>
      <c r="L718" s="4"/>
      <c r="M718" s="4"/>
      <c r="N718" s="4"/>
      <c r="O718" s="4"/>
      <c r="P718" s="4"/>
    </row>
    <row r="719">
      <c r="A719" s="4"/>
      <c r="B719" s="4"/>
      <c r="C719" s="4"/>
      <c r="D719" s="4"/>
      <c r="E719" s="4"/>
      <c r="F719" s="4"/>
      <c r="G719" s="4"/>
      <c r="H719" s="4"/>
      <c r="I719" s="4"/>
      <c r="J719" s="4"/>
      <c r="K719" s="4"/>
      <c r="L719" s="4"/>
      <c r="M719" s="4"/>
      <c r="N719" s="4"/>
      <c r="O719" s="4"/>
      <c r="P719" s="4"/>
    </row>
    <row r="720">
      <c r="A720" s="4"/>
      <c r="B720" s="4"/>
      <c r="C720" s="4"/>
      <c r="D720" s="4"/>
      <c r="E720" s="4"/>
      <c r="F720" s="4"/>
      <c r="G720" s="4"/>
      <c r="H720" s="4"/>
      <c r="I720" s="4"/>
      <c r="J720" s="4"/>
      <c r="K720" s="4"/>
      <c r="L720" s="4"/>
      <c r="M720" s="4"/>
      <c r="N720" s="4"/>
      <c r="O720" s="4"/>
      <c r="P720" s="4"/>
    </row>
    <row r="721">
      <c r="A721" s="4"/>
      <c r="B721" s="4"/>
      <c r="C721" s="4"/>
      <c r="D721" s="4"/>
      <c r="E721" s="4"/>
      <c r="F721" s="4"/>
      <c r="G721" s="4"/>
      <c r="H721" s="4"/>
      <c r="I721" s="4"/>
      <c r="J721" s="4"/>
      <c r="K721" s="4"/>
      <c r="L721" s="4"/>
      <c r="M721" s="4"/>
      <c r="N721" s="4"/>
      <c r="O721" s="4"/>
      <c r="P721" s="4"/>
    </row>
    <row r="722">
      <c r="A722" s="4"/>
      <c r="B722" s="4"/>
      <c r="C722" s="4"/>
      <c r="D722" s="4"/>
      <c r="E722" s="4"/>
      <c r="F722" s="4"/>
      <c r="G722" s="4"/>
      <c r="H722" s="4"/>
      <c r="I722" s="4"/>
      <c r="J722" s="4"/>
      <c r="K722" s="4"/>
      <c r="L722" s="4"/>
      <c r="M722" s="4"/>
      <c r="N722" s="4"/>
      <c r="O722" s="4"/>
      <c r="P722" s="4"/>
    </row>
    <row r="723">
      <c r="A723" s="4"/>
      <c r="B723" s="4"/>
      <c r="C723" s="4"/>
      <c r="D723" s="4"/>
      <c r="E723" s="4"/>
      <c r="F723" s="4"/>
      <c r="G723" s="4"/>
      <c r="H723" s="4"/>
      <c r="I723" s="4"/>
      <c r="J723" s="4"/>
      <c r="K723" s="4"/>
      <c r="L723" s="4"/>
      <c r="M723" s="4"/>
      <c r="N723" s="4"/>
      <c r="O723" s="4"/>
      <c r="P723" s="4"/>
    </row>
    <row r="724">
      <c r="A724" s="4"/>
      <c r="B724" s="4"/>
      <c r="C724" s="4"/>
      <c r="D724" s="4"/>
      <c r="E724" s="4"/>
      <c r="F724" s="4"/>
      <c r="G724" s="4"/>
      <c r="H724" s="4"/>
      <c r="I724" s="4"/>
      <c r="J724" s="4"/>
      <c r="K724" s="4"/>
      <c r="L724" s="4"/>
      <c r="M724" s="4"/>
      <c r="N724" s="4"/>
      <c r="O724" s="4"/>
      <c r="P724" s="4"/>
    </row>
    <row r="725">
      <c r="A725" s="4"/>
      <c r="B725" s="4"/>
      <c r="C725" s="4"/>
      <c r="D725" s="4"/>
      <c r="E725" s="4"/>
      <c r="F725" s="4"/>
      <c r="G725" s="4"/>
      <c r="H725" s="4"/>
      <c r="I725" s="4"/>
      <c r="J725" s="4"/>
      <c r="K725" s="4"/>
      <c r="L725" s="4"/>
      <c r="M725" s="4"/>
      <c r="N725" s="4"/>
      <c r="O725" s="4"/>
      <c r="P725" s="4"/>
    </row>
    <row r="726">
      <c r="A726" s="4"/>
      <c r="B726" s="4"/>
      <c r="C726" s="4"/>
      <c r="D726" s="4"/>
      <c r="E726" s="4"/>
      <c r="F726" s="4"/>
      <c r="G726" s="4"/>
      <c r="H726" s="4"/>
      <c r="I726" s="4"/>
      <c r="J726" s="4"/>
      <c r="K726" s="4"/>
      <c r="L726" s="4"/>
      <c r="M726" s="4"/>
      <c r="N726" s="4"/>
      <c r="O726" s="4"/>
      <c r="P726" s="4"/>
    </row>
    <row r="727">
      <c r="A727" s="4"/>
      <c r="B727" s="4"/>
      <c r="C727" s="4"/>
      <c r="D727" s="4"/>
      <c r="E727" s="4"/>
      <c r="F727" s="4"/>
      <c r="G727" s="4"/>
      <c r="H727" s="4"/>
      <c r="I727" s="4"/>
      <c r="J727" s="4"/>
      <c r="K727" s="4"/>
      <c r="L727" s="4"/>
      <c r="M727" s="4"/>
      <c r="N727" s="4"/>
      <c r="O727" s="4"/>
      <c r="P727" s="4"/>
    </row>
    <row r="728">
      <c r="A728" s="4"/>
      <c r="B728" s="4"/>
      <c r="C728" s="4"/>
      <c r="D728" s="4"/>
      <c r="E728" s="4"/>
      <c r="F728" s="4"/>
      <c r="G728" s="4"/>
      <c r="H728" s="4"/>
      <c r="I728" s="4"/>
      <c r="J728" s="4"/>
      <c r="K728" s="4"/>
      <c r="L728" s="4"/>
      <c r="M728" s="4"/>
      <c r="N728" s="4"/>
      <c r="O728" s="4"/>
      <c r="P728" s="4"/>
    </row>
    <row r="729">
      <c r="A729" s="4"/>
      <c r="B729" s="4"/>
      <c r="C729" s="4"/>
      <c r="D729" s="4"/>
      <c r="E729" s="4"/>
      <c r="F729" s="4"/>
      <c r="G729" s="4"/>
      <c r="H729" s="4"/>
      <c r="I729" s="4"/>
      <c r="J729" s="4"/>
      <c r="K729" s="4"/>
      <c r="L729" s="4"/>
      <c r="M729" s="4"/>
      <c r="N729" s="4"/>
      <c r="O729" s="4"/>
      <c r="P729" s="4"/>
    </row>
    <row r="730">
      <c r="A730" s="4"/>
      <c r="B730" s="4"/>
      <c r="C730" s="4"/>
      <c r="D730" s="4"/>
      <c r="E730" s="4"/>
      <c r="F730" s="4"/>
      <c r="G730" s="4"/>
      <c r="H730" s="4"/>
      <c r="I730" s="4"/>
      <c r="J730" s="4"/>
      <c r="K730" s="4"/>
      <c r="L730" s="4"/>
      <c r="M730" s="4"/>
      <c r="N730" s="4"/>
      <c r="O730" s="4"/>
      <c r="P730" s="4"/>
    </row>
    <row r="731">
      <c r="A731" s="4"/>
      <c r="B731" s="4"/>
      <c r="C731" s="4"/>
      <c r="D731" s="4"/>
      <c r="E731" s="4"/>
      <c r="F731" s="4"/>
      <c r="G731" s="4"/>
      <c r="H731" s="4"/>
      <c r="I731" s="4"/>
      <c r="J731" s="4"/>
      <c r="K731" s="4"/>
      <c r="L731" s="4"/>
      <c r="M731" s="4"/>
      <c r="N731" s="4"/>
      <c r="O731" s="4"/>
      <c r="P731" s="4"/>
    </row>
    <row r="732">
      <c r="A732" s="4"/>
      <c r="B732" s="4"/>
      <c r="C732" s="4"/>
      <c r="D732" s="4"/>
      <c r="E732" s="4"/>
      <c r="F732" s="4"/>
      <c r="G732" s="4"/>
      <c r="H732" s="4"/>
      <c r="I732" s="4"/>
      <c r="J732" s="4"/>
      <c r="K732" s="4"/>
      <c r="L732" s="4"/>
      <c r="M732" s="4"/>
      <c r="N732" s="4"/>
      <c r="O732" s="4"/>
      <c r="P732" s="4"/>
    </row>
    <row r="733">
      <c r="A733" s="4"/>
      <c r="B733" s="4"/>
      <c r="C733" s="4"/>
      <c r="D733" s="4"/>
      <c r="E733" s="4"/>
      <c r="F733" s="4"/>
      <c r="G733" s="4"/>
      <c r="H733" s="4"/>
      <c r="I733" s="4"/>
      <c r="J733" s="4"/>
      <c r="K733" s="4"/>
      <c r="L733" s="4"/>
      <c r="M733" s="4"/>
      <c r="N733" s="4"/>
      <c r="O733" s="4"/>
      <c r="P733" s="4"/>
    </row>
    <row r="734">
      <c r="A734" s="4"/>
      <c r="B734" s="4"/>
      <c r="C734" s="4"/>
      <c r="D734" s="4"/>
      <c r="E734" s="4"/>
      <c r="F734" s="4"/>
      <c r="G734" s="4"/>
      <c r="H734" s="4"/>
      <c r="I734" s="4"/>
      <c r="J734" s="4"/>
      <c r="K734" s="4"/>
      <c r="L734" s="4"/>
      <c r="M734" s="4"/>
      <c r="N734" s="4"/>
      <c r="O734" s="4"/>
      <c r="P734" s="4"/>
    </row>
    <row r="735">
      <c r="A735" s="4"/>
      <c r="B735" s="4"/>
      <c r="C735" s="4"/>
      <c r="D735" s="4"/>
      <c r="E735" s="4"/>
      <c r="F735" s="4"/>
      <c r="G735" s="4"/>
      <c r="H735" s="4"/>
      <c r="I735" s="4"/>
      <c r="J735" s="4"/>
      <c r="K735" s="4"/>
      <c r="L735" s="4"/>
      <c r="M735" s="4"/>
      <c r="N735" s="4"/>
      <c r="O735" s="4"/>
      <c r="P735" s="4"/>
    </row>
    <row r="736">
      <c r="A736" s="4"/>
      <c r="B736" s="4"/>
      <c r="C736" s="4"/>
      <c r="D736" s="4"/>
      <c r="E736" s="4"/>
      <c r="F736" s="4"/>
      <c r="G736" s="4"/>
      <c r="H736" s="4"/>
      <c r="I736" s="4"/>
      <c r="J736" s="4"/>
      <c r="K736" s="4"/>
      <c r="L736" s="4"/>
      <c r="M736" s="4"/>
      <c r="N736" s="4"/>
      <c r="O736" s="4"/>
      <c r="P736" s="4"/>
    </row>
    <row r="737">
      <c r="A737" s="4"/>
      <c r="B737" s="4"/>
      <c r="C737" s="4"/>
      <c r="D737" s="4"/>
      <c r="E737" s="4"/>
      <c r="F737" s="4"/>
      <c r="G737" s="4"/>
      <c r="H737" s="4"/>
      <c r="I737" s="4"/>
      <c r="J737" s="4"/>
      <c r="K737" s="4"/>
      <c r="L737" s="4"/>
      <c r="M737" s="4"/>
      <c r="N737" s="4"/>
      <c r="O737" s="4"/>
      <c r="P737" s="4"/>
    </row>
    <row r="738">
      <c r="A738" s="4"/>
      <c r="B738" s="4"/>
      <c r="C738" s="4"/>
      <c r="D738" s="4"/>
      <c r="E738" s="4"/>
      <c r="F738" s="4"/>
      <c r="G738" s="4"/>
      <c r="H738" s="4"/>
      <c r="I738" s="4"/>
      <c r="J738" s="4"/>
      <c r="K738" s="4"/>
      <c r="L738" s="4"/>
      <c r="M738" s="4"/>
      <c r="N738" s="4"/>
      <c r="O738" s="4"/>
      <c r="P738" s="4"/>
    </row>
    <row r="739">
      <c r="A739" s="4"/>
      <c r="B739" s="4"/>
      <c r="C739" s="4"/>
      <c r="D739" s="4"/>
      <c r="E739" s="4"/>
      <c r="F739" s="4"/>
      <c r="G739" s="4"/>
      <c r="H739" s="4"/>
      <c r="I739" s="4"/>
      <c r="J739" s="4"/>
      <c r="K739" s="4"/>
      <c r="L739" s="4"/>
      <c r="M739" s="4"/>
      <c r="N739" s="4"/>
      <c r="O739" s="4"/>
      <c r="P739" s="4"/>
    </row>
    <row r="740">
      <c r="A740" s="4"/>
      <c r="B740" s="4"/>
      <c r="C740" s="4"/>
      <c r="D740" s="4"/>
      <c r="E740" s="4"/>
      <c r="F740" s="4"/>
      <c r="G740" s="4"/>
      <c r="H740" s="4"/>
      <c r="I740" s="4"/>
      <c r="J740" s="4"/>
      <c r="K740" s="4"/>
      <c r="L740" s="4"/>
      <c r="M740" s="4"/>
      <c r="N740" s="4"/>
      <c r="O740" s="4"/>
      <c r="P740" s="4"/>
    </row>
    <row r="741">
      <c r="A741" s="4"/>
      <c r="B741" s="4"/>
      <c r="C741" s="4"/>
      <c r="D741" s="4"/>
      <c r="E741" s="4"/>
      <c r="F741" s="4"/>
      <c r="G741" s="4"/>
      <c r="H741" s="4"/>
      <c r="I741" s="4"/>
      <c r="J741" s="4"/>
      <c r="K741" s="4"/>
      <c r="L741" s="4"/>
      <c r="M741" s="4"/>
      <c r="N741" s="4"/>
      <c r="O741" s="4"/>
      <c r="P741" s="4"/>
    </row>
    <row r="742">
      <c r="A742" s="4"/>
      <c r="B742" s="4"/>
      <c r="C742" s="4"/>
      <c r="D742" s="4"/>
      <c r="E742" s="4"/>
      <c r="F742" s="4"/>
      <c r="G742" s="4"/>
      <c r="H742" s="4"/>
      <c r="I742" s="4"/>
      <c r="J742" s="4"/>
      <c r="K742" s="4"/>
      <c r="L742" s="4"/>
      <c r="M742" s="4"/>
      <c r="N742" s="4"/>
      <c r="O742" s="4"/>
      <c r="P742" s="4"/>
    </row>
    <row r="743">
      <c r="A743" s="4"/>
      <c r="B743" s="4"/>
      <c r="C743" s="4"/>
      <c r="D743" s="4"/>
      <c r="E743" s="4"/>
      <c r="F743" s="4"/>
      <c r="G743" s="4"/>
      <c r="H743" s="4"/>
      <c r="I743" s="4"/>
      <c r="J743" s="4"/>
      <c r="K743" s="4"/>
      <c r="L743" s="4"/>
      <c r="M743" s="4"/>
      <c r="N743" s="4"/>
      <c r="O743" s="4"/>
      <c r="P743" s="4"/>
    </row>
    <row r="744">
      <c r="A744" s="4"/>
      <c r="B744" s="4"/>
      <c r="C744" s="4"/>
      <c r="D744" s="4"/>
      <c r="E744" s="4"/>
      <c r="F744" s="4"/>
      <c r="G744" s="4"/>
      <c r="H744" s="4"/>
      <c r="I744" s="4"/>
      <c r="J744" s="4"/>
      <c r="K744" s="4"/>
      <c r="L744" s="4"/>
      <c r="M744" s="4"/>
      <c r="N744" s="4"/>
      <c r="O744" s="4"/>
      <c r="P744" s="4"/>
    </row>
    <row r="745">
      <c r="A745" s="4"/>
      <c r="B745" s="4"/>
      <c r="C745" s="4"/>
      <c r="D745" s="4"/>
      <c r="E745" s="4"/>
      <c r="F745" s="4"/>
      <c r="G745" s="4"/>
      <c r="H745" s="4"/>
      <c r="I745" s="4"/>
      <c r="J745" s="4"/>
      <c r="K745" s="4"/>
      <c r="L745" s="4"/>
      <c r="M745" s="4"/>
      <c r="N745" s="4"/>
      <c r="O745" s="4"/>
      <c r="P745" s="4"/>
    </row>
    <row r="746">
      <c r="A746" s="4"/>
      <c r="B746" s="4"/>
      <c r="C746" s="4"/>
      <c r="D746" s="4"/>
      <c r="E746" s="4"/>
      <c r="F746" s="4"/>
      <c r="G746" s="4"/>
      <c r="H746" s="4"/>
      <c r="I746" s="4"/>
      <c r="J746" s="4"/>
      <c r="K746" s="4"/>
      <c r="L746" s="4"/>
      <c r="M746" s="4"/>
      <c r="N746" s="4"/>
      <c r="O746" s="4"/>
      <c r="P746" s="4"/>
    </row>
    <row r="747">
      <c r="A747" s="4"/>
      <c r="B747" s="4"/>
      <c r="C747" s="4"/>
      <c r="D747" s="4"/>
      <c r="E747" s="4"/>
      <c r="F747" s="4"/>
      <c r="G747" s="4"/>
      <c r="H747" s="4"/>
      <c r="I747" s="4"/>
      <c r="J747" s="4"/>
      <c r="K747" s="4"/>
      <c r="L747" s="4"/>
      <c r="M747" s="4"/>
      <c r="N747" s="4"/>
      <c r="O747" s="4"/>
      <c r="P747" s="4"/>
    </row>
    <row r="748">
      <c r="A748" s="4"/>
      <c r="B748" s="4"/>
      <c r="C748" s="4"/>
      <c r="D748" s="4"/>
      <c r="E748" s="4"/>
      <c r="F748" s="4"/>
      <c r="G748" s="4"/>
      <c r="H748" s="4"/>
      <c r="I748" s="4"/>
      <c r="J748" s="4"/>
      <c r="K748" s="4"/>
      <c r="L748" s="4"/>
      <c r="M748" s="4"/>
      <c r="N748" s="4"/>
      <c r="O748" s="4"/>
      <c r="P748" s="4"/>
    </row>
    <row r="749">
      <c r="A749" s="4"/>
      <c r="B749" s="4"/>
      <c r="C749" s="4"/>
      <c r="D749" s="4"/>
      <c r="E749" s="4"/>
      <c r="F749" s="4"/>
      <c r="G749" s="4"/>
      <c r="H749" s="4"/>
      <c r="I749" s="4"/>
      <c r="J749" s="4"/>
      <c r="K749" s="4"/>
      <c r="L749" s="4"/>
      <c r="M749" s="4"/>
      <c r="N749" s="4"/>
      <c r="O749" s="4"/>
      <c r="P749" s="4"/>
    </row>
    <row r="750">
      <c r="A750" s="4"/>
      <c r="B750" s="4"/>
      <c r="C750" s="4"/>
      <c r="D750" s="4"/>
      <c r="E750" s="4"/>
      <c r="F750" s="4"/>
      <c r="G750" s="4"/>
      <c r="H750" s="4"/>
      <c r="I750" s="4"/>
      <c r="J750" s="4"/>
      <c r="K750" s="4"/>
      <c r="L750" s="4"/>
      <c r="M750" s="4"/>
      <c r="N750" s="4"/>
      <c r="O750" s="4"/>
      <c r="P750" s="4"/>
    </row>
    <row r="751">
      <c r="A751" s="4"/>
      <c r="B751" s="4"/>
      <c r="C751" s="4"/>
      <c r="D751" s="4"/>
      <c r="E751" s="4"/>
      <c r="F751" s="4"/>
      <c r="G751" s="4"/>
      <c r="H751" s="4"/>
      <c r="I751" s="4"/>
      <c r="J751" s="4"/>
      <c r="K751" s="4"/>
      <c r="L751" s="4"/>
      <c r="M751" s="4"/>
      <c r="N751" s="4"/>
      <c r="O751" s="4"/>
      <c r="P751" s="4"/>
    </row>
    <row r="752">
      <c r="A752" s="4"/>
      <c r="B752" s="4"/>
      <c r="C752" s="4"/>
      <c r="D752" s="4"/>
      <c r="E752" s="4"/>
      <c r="F752" s="4"/>
      <c r="G752" s="4"/>
      <c r="H752" s="4"/>
      <c r="I752" s="4"/>
      <c r="J752" s="4"/>
      <c r="K752" s="4"/>
      <c r="L752" s="4"/>
      <c r="M752" s="4"/>
      <c r="N752" s="4"/>
      <c r="O752" s="4"/>
      <c r="P752" s="4"/>
    </row>
    <row r="753">
      <c r="A753" s="4"/>
      <c r="B753" s="4"/>
      <c r="C753" s="4"/>
      <c r="D753" s="4"/>
      <c r="E753" s="4"/>
      <c r="F753" s="4"/>
      <c r="G753" s="4"/>
      <c r="H753" s="4"/>
      <c r="I753" s="4"/>
      <c r="J753" s="4"/>
      <c r="K753" s="4"/>
      <c r="L753" s="4"/>
      <c r="M753" s="4"/>
      <c r="N753" s="4"/>
      <c r="O753" s="4"/>
      <c r="P753" s="4"/>
    </row>
    <row r="754">
      <c r="A754" s="4"/>
      <c r="B754" s="4"/>
      <c r="C754" s="4"/>
      <c r="D754" s="4"/>
      <c r="E754" s="4"/>
      <c r="F754" s="4"/>
      <c r="G754" s="4"/>
      <c r="H754" s="4"/>
      <c r="I754" s="4"/>
      <c r="J754" s="4"/>
      <c r="K754" s="4"/>
      <c r="L754" s="4"/>
      <c r="M754" s="4"/>
      <c r="N754" s="4"/>
      <c r="O754" s="4"/>
      <c r="P754" s="4"/>
    </row>
    <row r="755">
      <c r="A755" s="4"/>
      <c r="B755" s="4"/>
      <c r="C755" s="4"/>
      <c r="D755" s="4"/>
      <c r="E755" s="4"/>
      <c r="F755" s="4"/>
      <c r="G755" s="4"/>
      <c r="H755" s="4"/>
      <c r="I755" s="4"/>
      <c r="J755" s="4"/>
      <c r="K755" s="4"/>
      <c r="L755" s="4"/>
      <c r="M755" s="4"/>
      <c r="N755" s="4"/>
      <c r="O755" s="4"/>
      <c r="P755" s="4"/>
    </row>
    <row r="756">
      <c r="A756" s="4"/>
      <c r="B756" s="4"/>
      <c r="C756" s="4"/>
      <c r="D756" s="4"/>
      <c r="E756" s="4"/>
      <c r="F756" s="4"/>
      <c r="G756" s="4"/>
      <c r="H756" s="4"/>
      <c r="I756" s="4"/>
      <c r="J756" s="4"/>
      <c r="K756" s="4"/>
      <c r="L756" s="4"/>
      <c r="M756" s="4"/>
      <c r="N756" s="4"/>
      <c r="O756" s="4"/>
      <c r="P756" s="4"/>
    </row>
    <row r="757">
      <c r="A757" s="4"/>
      <c r="B757" s="4"/>
      <c r="C757" s="4"/>
      <c r="D757" s="4"/>
      <c r="E757" s="4"/>
      <c r="F757" s="4"/>
      <c r="G757" s="4"/>
      <c r="H757" s="4"/>
      <c r="I757" s="4"/>
      <c r="J757" s="4"/>
      <c r="K757" s="4"/>
      <c r="L757" s="4"/>
      <c r="M757" s="4"/>
      <c r="N757" s="4"/>
      <c r="O757" s="4"/>
      <c r="P757" s="4"/>
    </row>
    <row r="758">
      <c r="A758" s="4"/>
      <c r="B758" s="4"/>
      <c r="C758" s="4"/>
      <c r="D758" s="4"/>
      <c r="E758" s="4"/>
      <c r="F758" s="4"/>
      <c r="G758" s="4"/>
      <c r="H758" s="4"/>
      <c r="I758" s="4"/>
      <c r="J758" s="4"/>
      <c r="K758" s="4"/>
      <c r="L758" s="4"/>
      <c r="M758" s="4"/>
      <c r="N758" s="4"/>
      <c r="O758" s="4"/>
      <c r="P758" s="4"/>
    </row>
    <row r="759">
      <c r="A759" s="4"/>
      <c r="B759" s="4"/>
      <c r="C759" s="4"/>
      <c r="D759" s="4"/>
      <c r="E759" s="4"/>
      <c r="F759" s="4"/>
      <c r="G759" s="4"/>
      <c r="H759" s="4"/>
      <c r="I759" s="4"/>
      <c r="J759" s="4"/>
      <c r="K759" s="4"/>
      <c r="L759" s="4"/>
      <c r="M759" s="4"/>
      <c r="N759" s="4"/>
      <c r="O759" s="4"/>
      <c r="P759" s="4"/>
    </row>
    <row r="760">
      <c r="A760" s="4"/>
      <c r="B760" s="4"/>
      <c r="C760" s="4"/>
      <c r="D760" s="4"/>
      <c r="E760" s="4"/>
      <c r="F760" s="4"/>
      <c r="G760" s="4"/>
      <c r="H760" s="4"/>
      <c r="I760" s="4"/>
      <c r="J760" s="4"/>
      <c r="K760" s="4"/>
      <c r="L760" s="4"/>
      <c r="M760" s="4"/>
      <c r="N760" s="4"/>
      <c r="O760" s="4"/>
      <c r="P760" s="4"/>
    </row>
    <row r="761">
      <c r="A761" s="4"/>
      <c r="B761" s="4"/>
      <c r="C761" s="4"/>
      <c r="D761" s="4"/>
      <c r="E761" s="4"/>
      <c r="F761" s="4"/>
      <c r="G761" s="4"/>
      <c r="H761" s="4"/>
      <c r="I761" s="4"/>
      <c r="J761" s="4"/>
      <c r="K761" s="4"/>
      <c r="L761" s="4"/>
      <c r="M761" s="4"/>
      <c r="N761" s="4"/>
      <c r="O761" s="4"/>
      <c r="P761" s="4"/>
    </row>
    <row r="762">
      <c r="A762" s="4"/>
      <c r="B762" s="4"/>
      <c r="C762" s="4"/>
      <c r="D762" s="4"/>
      <c r="E762" s="4"/>
      <c r="F762" s="4"/>
      <c r="G762" s="4"/>
      <c r="H762" s="4"/>
      <c r="I762" s="4"/>
      <c r="J762" s="4"/>
      <c r="K762" s="4"/>
      <c r="L762" s="4"/>
      <c r="M762" s="4"/>
      <c r="N762" s="4"/>
      <c r="O762" s="4"/>
      <c r="P762" s="4"/>
    </row>
    <row r="763">
      <c r="A763" s="4"/>
      <c r="B763" s="4"/>
      <c r="C763" s="4"/>
      <c r="D763" s="4"/>
      <c r="E763" s="4"/>
      <c r="F763" s="4"/>
      <c r="G763" s="4"/>
      <c r="H763" s="4"/>
      <c r="I763" s="4"/>
      <c r="J763" s="4"/>
      <c r="K763" s="4"/>
      <c r="L763" s="4"/>
      <c r="M763" s="4"/>
      <c r="N763" s="4"/>
      <c r="O763" s="4"/>
      <c r="P763" s="4"/>
    </row>
    <row r="764">
      <c r="A764" s="4"/>
      <c r="B764" s="4"/>
      <c r="C764" s="4"/>
      <c r="D764" s="4"/>
      <c r="E764" s="4"/>
      <c r="F764" s="4"/>
      <c r="G764" s="4"/>
      <c r="H764" s="4"/>
      <c r="I764" s="4"/>
      <c r="J764" s="4"/>
      <c r="K764" s="4"/>
      <c r="L764" s="4"/>
      <c r="M764" s="4"/>
      <c r="N764" s="4"/>
      <c r="O764" s="4"/>
      <c r="P764" s="4"/>
    </row>
    <row r="765">
      <c r="A765" s="4"/>
      <c r="B765" s="4"/>
      <c r="C765" s="4"/>
      <c r="D765" s="4"/>
      <c r="E765" s="4"/>
      <c r="F765" s="4"/>
      <c r="G765" s="4"/>
      <c r="H765" s="4"/>
      <c r="I765" s="4"/>
      <c r="J765" s="4"/>
      <c r="K765" s="4"/>
      <c r="L765" s="4"/>
      <c r="M765" s="4"/>
      <c r="N765" s="4"/>
      <c r="O765" s="4"/>
      <c r="P765" s="4"/>
    </row>
    <row r="766">
      <c r="A766" s="4"/>
      <c r="B766" s="4"/>
      <c r="C766" s="4"/>
      <c r="D766" s="4"/>
      <c r="E766" s="4"/>
      <c r="F766" s="4"/>
      <c r="G766" s="4"/>
      <c r="H766" s="4"/>
      <c r="I766" s="4"/>
      <c r="J766" s="4"/>
      <c r="K766" s="4"/>
      <c r="L766" s="4"/>
      <c r="M766" s="4"/>
      <c r="N766" s="4"/>
      <c r="O766" s="4"/>
      <c r="P766" s="4"/>
    </row>
    <row r="767">
      <c r="A767" s="4"/>
      <c r="B767" s="4"/>
      <c r="C767" s="4"/>
      <c r="D767" s="4"/>
      <c r="E767" s="4"/>
      <c r="F767" s="4"/>
      <c r="G767" s="4"/>
      <c r="H767" s="4"/>
      <c r="I767" s="4"/>
      <c r="J767" s="4"/>
      <c r="K767" s="4"/>
      <c r="L767" s="4"/>
      <c r="M767" s="4"/>
      <c r="N767" s="4"/>
      <c r="O767" s="4"/>
      <c r="P767" s="4"/>
    </row>
    <row r="768">
      <c r="A768" s="4"/>
      <c r="B768" s="4"/>
      <c r="C768" s="4"/>
      <c r="D768" s="4"/>
      <c r="E768" s="4"/>
      <c r="F768" s="4"/>
      <c r="G768" s="4"/>
      <c r="H768" s="4"/>
      <c r="I768" s="4"/>
      <c r="J768" s="4"/>
      <c r="K768" s="4"/>
      <c r="L768" s="4"/>
      <c r="M768" s="4"/>
      <c r="N768" s="4"/>
      <c r="O768" s="4"/>
      <c r="P768" s="4"/>
    </row>
    <row r="769">
      <c r="A769" s="4"/>
      <c r="B769" s="4"/>
      <c r="C769" s="4"/>
      <c r="D769" s="4"/>
      <c r="E769" s="4"/>
      <c r="F769" s="4"/>
      <c r="G769" s="4"/>
      <c r="H769" s="4"/>
      <c r="I769" s="4"/>
      <c r="J769" s="4"/>
      <c r="K769" s="4"/>
      <c r="L769" s="4"/>
      <c r="M769" s="4"/>
      <c r="N769" s="4"/>
      <c r="O769" s="4"/>
      <c r="P769" s="4"/>
    </row>
    <row r="770">
      <c r="A770" s="4"/>
      <c r="B770" s="4"/>
      <c r="C770" s="4"/>
      <c r="D770" s="4"/>
      <c r="E770" s="4"/>
      <c r="F770" s="4"/>
      <c r="G770" s="4"/>
      <c r="H770" s="4"/>
      <c r="I770" s="4"/>
      <c r="J770" s="4"/>
      <c r="K770" s="4"/>
      <c r="L770" s="4"/>
      <c r="M770" s="4"/>
      <c r="N770" s="4"/>
      <c r="O770" s="4"/>
      <c r="P770" s="4"/>
    </row>
    <row r="771">
      <c r="A771" s="4"/>
      <c r="B771" s="4"/>
      <c r="C771" s="4"/>
      <c r="D771" s="4"/>
      <c r="E771" s="4"/>
      <c r="F771" s="4"/>
      <c r="G771" s="4"/>
      <c r="H771" s="4"/>
      <c r="I771" s="4"/>
      <c r="J771" s="4"/>
      <c r="K771" s="4"/>
      <c r="L771" s="4"/>
      <c r="M771" s="4"/>
      <c r="N771" s="4"/>
      <c r="O771" s="4"/>
      <c r="P771" s="4"/>
    </row>
    <row r="772">
      <c r="A772" s="4"/>
      <c r="B772" s="4"/>
      <c r="C772" s="4"/>
      <c r="D772" s="4"/>
      <c r="E772" s="4"/>
      <c r="F772" s="4"/>
      <c r="G772" s="4"/>
      <c r="H772" s="4"/>
      <c r="I772" s="4"/>
      <c r="J772" s="4"/>
      <c r="K772" s="4"/>
      <c r="L772" s="4"/>
      <c r="M772" s="4"/>
      <c r="N772" s="4"/>
      <c r="O772" s="4"/>
      <c r="P772" s="4"/>
    </row>
    <row r="773">
      <c r="A773" s="4"/>
      <c r="B773" s="4"/>
      <c r="C773" s="4"/>
      <c r="D773" s="4"/>
      <c r="E773" s="4"/>
      <c r="F773" s="4"/>
      <c r="G773" s="4"/>
      <c r="H773" s="4"/>
      <c r="I773" s="4"/>
      <c r="J773" s="4"/>
      <c r="K773" s="4"/>
      <c r="L773" s="4"/>
      <c r="M773" s="4"/>
      <c r="N773" s="4"/>
      <c r="O773" s="4"/>
      <c r="P773" s="4"/>
    </row>
    <row r="774">
      <c r="A774" s="4"/>
      <c r="B774" s="4"/>
      <c r="C774" s="4"/>
      <c r="D774" s="4"/>
      <c r="E774" s="4"/>
      <c r="F774" s="4"/>
      <c r="G774" s="4"/>
      <c r="H774" s="4"/>
      <c r="I774" s="4"/>
      <c r="J774" s="4"/>
      <c r="K774" s="4"/>
      <c r="L774" s="4"/>
      <c r="M774" s="4"/>
      <c r="N774" s="4"/>
      <c r="O774" s="4"/>
      <c r="P774" s="4"/>
    </row>
    <row r="775">
      <c r="A775" s="4"/>
      <c r="B775" s="4"/>
      <c r="C775" s="4"/>
      <c r="D775" s="4"/>
      <c r="E775" s="4"/>
      <c r="F775" s="4"/>
      <c r="G775" s="4"/>
      <c r="H775" s="4"/>
      <c r="I775" s="4"/>
      <c r="J775" s="4"/>
      <c r="K775" s="4"/>
      <c r="L775" s="4"/>
      <c r="M775" s="4"/>
      <c r="N775" s="4"/>
      <c r="O775" s="4"/>
      <c r="P775" s="4"/>
    </row>
    <row r="776">
      <c r="A776" s="4"/>
      <c r="B776" s="4"/>
      <c r="C776" s="4"/>
      <c r="D776" s="4"/>
      <c r="E776" s="4"/>
      <c r="F776" s="4"/>
      <c r="G776" s="4"/>
      <c r="H776" s="4"/>
      <c r="I776" s="4"/>
      <c r="J776" s="4"/>
      <c r="K776" s="4"/>
      <c r="L776" s="4"/>
      <c r="M776" s="4"/>
      <c r="N776" s="4"/>
      <c r="O776" s="4"/>
      <c r="P776" s="4"/>
    </row>
    <row r="777">
      <c r="A777" s="4"/>
      <c r="B777" s="4"/>
      <c r="C777" s="4"/>
      <c r="D777" s="4"/>
      <c r="E777" s="4"/>
      <c r="F777" s="4"/>
      <c r="G777" s="4"/>
      <c r="H777" s="4"/>
      <c r="I777" s="4"/>
      <c r="J777" s="4"/>
      <c r="K777" s="4"/>
      <c r="L777" s="4"/>
      <c r="M777" s="4"/>
      <c r="N777" s="4"/>
      <c r="O777" s="4"/>
      <c r="P777" s="4"/>
    </row>
    <row r="778">
      <c r="A778" s="4"/>
      <c r="B778" s="4"/>
      <c r="C778" s="4"/>
      <c r="D778" s="4"/>
      <c r="E778" s="4"/>
      <c r="F778" s="4"/>
      <c r="G778" s="4"/>
      <c r="H778" s="4"/>
      <c r="I778" s="4"/>
      <c r="J778" s="4"/>
      <c r="K778" s="4"/>
      <c r="L778" s="4"/>
      <c r="M778" s="4"/>
      <c r="N778" s="4"/>
      <c r="O778" s="4"/>
      <c r="P778" s="4"/>
    </row>
    <row r="779">
      <c r="A779" s="4"/>
      <c r="B779" s="4"/>
      <c r="C779" s="4"/>
      <c r="D779" s="4"/>
      <c r="E779" s="4"/>
      <c r="F779" s="4"/>
      <c r="G779" s="4"/>
      <c r="H779" s="4"/>
      <c r="I779" s="4"/>
      <c r="J779" s="4"/>
      <c r="K779" s="4"/>
      <c r="L779" s="4"/>
      <c r="M779" s="4"/>
      <c r="N779" s="4"/>
      <c r="O779" s="4"/>
      <c r="P779" s="4"/>
    </row>
    <row r="780">
      <c r="A780" s="4"/>
      <c r="B780" s="4"/>
      <c r="C780" s="4"/>
      <c r="D780" s="4"/>
      <c r="E780" s="4"/>
      <c r="F780" s="4"/>
      <c r="G780" s="4"/>
      <c r="H780" s="4"/>
      <c r="I780" s="4"/>
      <c r="J780" s="4"/>
      <c r="K780" s="4"/>
      <c r="L780" s="4"/>
      <c r="M780" s="4"/>
      <c r="N780" s="4"/>
      <c r="O780" s="4"/>
      <c r="P780" s="4"/>
    </row>
    <row r="781">
      <c r="A781" s="4"/>
      <c r="B781" s="4"/>
      <c r="C781" s="4"/>
      <c r="D781" s="4"/>
      <c r="E781" s="4"/>
      <c r="F781" s="4"/>
      <c r="G781" s="4"/>
      <c r="H781" s="4"/>
      <c r="I781" s="4"/>
      <c r="J781" s="4"/>
      <c r="K781" s="4"/>
      <c r="L781" s="4"/>
      <c r="M781" s="4"/>
      <c r="N781" s="4"/>
      <c r="O781" s="4"/>
      <c r="P781" s="4"/>
    </row>
    <row r="782">
      <c r="A782" s="4"/>
      <c r="B782" s="4"/>
      <c r="C782" s="4"/>
      <c r="D782" s="4"/>
      <c r="E782" s="4"/>
      <c r="F782" s="4"/>
      <c r="G782" s="4"/>
      <c r="H782" s="4"/>
      <c r="I782" s="4"/>
      <c r="J782" s="4"/>
      <c r="K782" s="4"/>
      <c r="L782" s="4"/>
      <c r="M782" s="4"/>
      <c r="N782" s="4"/>
      <c r="O782" s="4"/>
      <c r="P782" s="4"/>
    </row>
    <row r="783">
      <c r="A783" s="4"/>
      <c r="B783" s="4"/>
      <c r="C783" s="4"/>
      <c r="D783" s="4"/>
      <c r="E783" s="4"/>
      <c r="F783" s="4"/>
      <c r="G783" s="4"/>
      <c r="H783" s="4"/>
      <c r="I783" s="4"/>
      <c r="J783" s="4"/>
      <c r="K783" s="4"/>
      <c r="L783" s="4"/>
      <c r="M783" s="4"/>
      <c r="N783" s="4"/>
      <c r="O783" s="4"/>
      <c r="P783" s="4"/>
    </row>
    <row r="784">
      <c r="A784" s="4"/>
      <c r="B784" s="4"/>
      <c r="C784" s="4"/>
      <c r="D784" s="4"/>
      <c r="E784" s="4"/>
      <c r="F784" s="4"/>
      <c r="G784" s="4"/>
      <c r="H784" s="4"/>
      <c r="I784" s="4"/>
      <c r="J784" s="4"/>
      <c r="K784" s="4"/>
      <c r="L784" s="4"/>
      <c r="M784" s="4"/>
      <c r="N784" s="4"/>
      <c r="O784" s="4"/>
      <c r="P784" s="4"/>
    </row>
    <row r="785">
      <c r="A785" s="4"/>
      <c r="B785" s="4"/>
      <c r="C785" s="4"/>
      <c r="D785" s="4"/>
      <c r="E785" s="4"/>
      <c r="F785" s="4"/>
      <c r="G785" s="4"/>
      <c r="H785" s="4"/>
      <c r="I785" s="4"/>
      <c r="J785" s="4"/>
      <c r="K785" s="4"/>
      <c r="L785" s="4"/>
      <c r="M785" s="4"/>
      <c r="N785" s="4"/>
      <c r="O785" s="4"/>
      <c r="P785" s="4"/>
    </row>
    <row r="786">
      <c r="A786" s="4"/>
      <c r="B786" s="4"/>
      <c r="C786" s="4"/>
      <c r="D786" s="4"/>
      <c r="E786" s="4"/>
      <c r="F786" s="4"/>
      <c r="G786" s="4"/>
      <c r="H786" s="4"/>
      <c r="I786" s="4"/>
      <c r="J786" s="4"/>
      <c r="K786" s="4"/>
      <c r="L786" s="4"/>
      <c r="M786" s="4"/>
      <c r="N786" s="4"/>
      <c r="O786" s="4"/>
      <c r="P786" s="4"/>
    </row>
    <row r="787">
      <c r="A787" s="4"/>
      <c r="B787" s="4"/>
      <c r="C787" s="4"/>
      <c r="D787" s="4"/>
      <c r="E787" s="4"/>
      <c r="F787" s="4"/>
      <c r="G787" s="4"/>
      <c r="H787" s="4"/>
      <c r="I787" s="4"/>
      <c r="J787" s="4"/>
      <c r="K787" s="4"/>
      <c r="L787" s="4"/>
      <c r="M787" s="4"/>
      <c r="N787" s="4"/>
      <c r="O787" s="4"/>
      <c r="P787" s="4"/>
    </row>
    <row r="788">
      <c r="A788" s="4"/>
      <c r="B788" s="4"/>
      <c r="C788" s="4"/>
      <c r="D788" s="4"/>
      <c r="E788" s="4"/>
      <c r="F788" s="4"/>
      <c r="G788" s="4"/>
      <c r="H788" s="4"/>
      <c r="I788" s="4"/>
      <c r="J788" s="4"/>
      <c r="K788" s="4"/>
      <c r="L788" s="4"/>
      <c r="M788" s="4"/>
      <c r="N788" s="4"/>
      <c r="O788" s="4"/>
      <c r="P788" s="4"/>
    </row>
    <row r="789">
      <c r="A789" s="4"/>
      <c r="B789" s="4"/>
      <c r="C789" s="4"/>
      <c r="D789" s="4"/>
      <c r="E789" s="4"/>
      <c r="F789" s="4"/>
      <c r="G789" s="4"/>
      <c r="H789" s="4"/>
      <c r="I789" s="4"/>
      <c r="J789" s="4"/>
      <c r="K789" s="4"/>
      <c r="L789" s="4"/>
      <c r="M789" s="4"/>
      <c r="N789" s="4"/>
      <c r="O789" s="4"/>
      <c r="P789" s="4"/>
    </row>
    <row r="790">
      <c r="A790" s="4"/>
      <c r="B790" s="4"/>
      <c r="C790" s="4"/>
      <c r="D790" s="4"/>
      <c r="E790" s="4"/>
      <c r="F790" s="4"/>
      <c r="G790" s="4"/>
      <c r="H790" s="4"/>
      <c r="I790" s="4"/>
      <c r="J790" s="4"/>
      <c r="K790" s="4"/>
      <c r="L790" s="4"/>
      <c r="M790" s="4"/>
      <c r="N790" s="4"/>
      <c r="O790" s="4"/>
      <c r="P790" s="4"/>
    </row>
    <row r="791">
      <c r="A791" s="4"/>
      <c r="B791" s="4"/>
      <c r="C791" s="4"/>
      <c r="D791" s="4"/>
      <c r="E791" s="4"/>
      <c r="F791" s="4"/>
      <c r="G791" s="4"/>
      <c r="H791" s="4"/>
      <c r="I791" s="4"/>
      <c r="J791" s="4"/>
      <c r="K791" s="4"/>
      <c r="L791" s="4"/>
      <c r="M791" s="4"/>
      <c r="N791" s="4"/>
      <c r="O791" s="4"/>
      <c r="P791" s="4"/>
    </row>
    <row r="792">
      <c r="A792" s="4"/>
      <c r="B792" s="4"/>
      <c r="C792" s="4"/>
      <c r="D792" s="4"/>
      <c r="E792" s="4"/>
      <c r="F792" s="4"/>
      <c r="G792" s="4"/>
      <c r="H792" s="4"/>
      <c r="I792" s="4"/>
      <c r="J792" s="4"/>
      <c r="K792" s="4"/>
      <c r="L792" s="4"/>
      <c r="M792" s="4"/>
      <c r="N792" s="4"/>
      <c r="O792" s="4"/>
      <c r="P792" s="4"/>
    </row>
    <row r="793">
      <c r="A793" s="4"/>
      <c r="B793" s="4"/>
      <c r="C793" s="4"/>
      <c r="D793" s="4"/>
      <c r="E793" s="4"/>
      <c r="F793" s="4"/>
      <c r="G793" s="4"/>
      <c r="H793" s="4"/>
      <c r="I793" s="4"/>
      <c r="J793" s="4"/>
      <c r="K793" s="4"/>
      <c r="L793" s="4"/>
      <c r="M793" s="4"/>
      <c r="N793" s="4"/>
      <c r="O793" s="4"/>
      <c r="P793" s="4"/>
    </row>
    <row r="794">
      <c r="A794" s="4"/>
      <c r="B794" s="4"/>
      <c r="C794" s="4"/>
      <c r="D794" s="4"/>
      <c r="E794" s="4"/>
      <c r="F794" s="4"/>
      <c r="G794" s="4"/>
      <c r="H794" s="4"/>
      <c r="I794" s="4"/>
      <c r="J794" s="4"/>
      <c r="K794" s="4"/>
      <c r="L794" s="4"/>
      <c r="M794" s="4"/>
      <c r="N794" s="4"/>
      <c r="O794" s="4"/>
      <c r="P794" s="4"/>
    </row>
    <row r="795">
      <c r="A795" s="4"/>
      <c r="B795" s="4"/>
      <c r="C795" s="4"/>
      <c r="D795" s="4"/>
      <c r="E795" s="4"/>
      <c r="F795" s="4"/>
      <c r="G795" s="4"/>
      <c r="H795" s="4"/>
      <c r="I795" s="4"/>
      <c r="J795" s="4"/>
      <c r="K795" s="4"/>
      <c r="L795" s="4"/>
      <c r="M795" s="4"/>
      <c r="N795" s="4"/>
      <c r="O795" s="4"/>
      <c r="P795" s="4"/>
    </row>
    <row r="796">
      <c r="A796" s="4"/>
      <c r="B796" s="4"/>
      <c r="C796" s="4"/>
      <c r="D796" s="4"/>
      <c r="E796" s="4"/>
      <c r="F796" s="4"/>
      <c r="G796" s="4"/>
      <c r="H796" s="4"/>
      <c r="I796" s="4"/>
      <c r="J796" s="4"/>
      <c r="K796" s="4"/>
      <c r="L796" s="4"/>
      <c r="M796" s="4"/>
      <c r="N796" s="4"/>
      <c r="O796" s="4"/>
      <c r="P796" s="4"/>
    </row>
    <row r="797">
      <c r="A797" s="4"/>
      <c r="B797" s="4"/>
      <c r="C797" s="4"/>
      <c r="D797" s="4"/>
      <c r="E797" s="4"/>
      <c r="F797" s="4"/>
      <c r="G797" s="4"/>
      <c r="H797" s="4"/>
      <c r="I797" s="4"/>
      <c r="J797" s="4"/>
      <c r="K797" s="4"/>
      <c r="L797" s="4"/>
      <c r="M797" s="4"/>
      <c r="N797" s="4"/>
      <c r="O797" s="4"/>
      <c r="P797" s="4"/>
    </row>
    <row r="798">
      <c r="A798" s="4"/>
      <c r="B798" s="4"/>
      <c r="C798" s="4"/>
      <c r="D798" s="4"/>
      <c r="E798" s="4"/>
      <c r="F798" s="4"/>
      <c r="G798" s="4"/>
      <c r="H798" s="4"/>
      <c r="I798" s="4"/>
      <c r="J798" s="4"/>
      <c r="K798" s="4"/>
      <c r="L798" s="4"/>
      <c r="M798" s="4"/>
      <c r="N798" s="4"/>
      <c r="O798" s="4"/>
      <c r="P798" s="4"/>
    </row>
    <row r="799">
      <c r="A799" s="4"/>
      <c r="B799" s="4"/>
      <c r="C799" s="4"/>
      <c r="D799" s="4"/>
      <c r="E799" s="4"/>
      <c r="F799" s="4"/>
      <c r="G799" s="4"/>
      <c r="H799" s="4"/>
      <c r="I799" s="4"/>
      <c r="J799" s="4"/>
      <c r="K799" s="4"/>
      <c r="L799" s="4"/>
      <c r="M799" s="4"/>
      <c r="N799" s="4"/>
      <c r="O799" s="4"/>
      <c r="P799" s="4"/>
    </row>
    <row r="800">
      <c r="A800" s="4"/>
      <c r="B800" s="4"/>
      <c r="C800" s="4"/>
      <c r="D800" s="4"/>
      <c r="E800" s="4"/>
      <c r="F800" s="4"/>
      <c r="G800" s="4"/>
      <c r="H800" s="4"/>
      <c r="I800" s="4"/>
      <c r="J800" s="4"/>
      <c r="K800" s="4"/>
      <c r="L800" s="4"/>
      <c r="M800" s="4"/>
      <c r="N800" s="4"/>
      <c r="O800" s="4"/>
      <c r="P800" s="4"/>
    </row>
    <row r="801">
      <c r="A801" s="4"/>
      <c r="B801" s="4"/>
      <c r="C801" s="4"/>
      <c r="D801" s="4"/>
      <c r="E801" s="4"/>
      <c r="F801" s="4"/>
      <c r="G801" s="4"/>
      <c r="H801" s="4"/>
      <c r="I801" s="4"/>
      <c r="J801" s="4"/>
      <c r="K801" s="4"/>
      <c r="L801" s="4"/>
      <c r="M801" s="4"/>
      <c r="N801" s="4"/>
      <c r="O801" s="4"/>
      <c r="P801" s="4"/>
    </row>
    <row r="802">
      <c r="A802" s="4"/>
      <c r="B802" s="4"/>
      <c r="C802" s="4"/>
      <c r="D802" s="4"/>
      <c r="E802" s="4"/>
      <c r="F802" s="4"/>
      <c r="G802" s="4"/>
      <c r="H802" s="4"/>
      <c r="I802" s="4"/>
      <c r="J802" s="4"/>
      <c r="K802" s="4"/>
      <c r="L802" s="4"/>
      <c r="M802" s="4"/>
      <c r="N802" s="4"/>
      <c r="O802" s="4"/>
      <c r="P802" s="4"/>
    </row>
    <row r="803">
      <c r="A803" s="4"/>
      <c r="B803" s="4"/>
      <c r="C803" s="4"/>
      <c r="D803" s="4"/>
      <c r="E803" s="4"/>
      <c r="F803" s="4"/>
      <c r="G803" s="4"/>
      <c r="H803" s="4"/>
      <c r="I803" s="4"/>
      <c r="J803" s="4"/>
      <c r="K803" s="4"/>
      <c r="L803" s="4"/>
      <c r="M803" s="4"/>
      <c r="N803" s="4"/>
      <c r="O803" s="4"/>
      <c r="P803" s="4"/>
    </row>
    <row r="804">
      <c r="A804" s="4"/>
      <c r="B804" s="4"/>
      <c r="C804" s="4"/>
      <c r="D804" s="4"/>
      <c r="E804" s="4"/>
      <c r="F804" s="4"/>
      <c r="G804" s="4"/>
      <c r="H804" s="4"/>
      <c r="I804" s="4"/>
      <c r="J804" s="4"/>
      <c r="K804" s="4"/>
      <c r="L804" s="4"/>
      <c r="M804" s="4"/>
      <c r="N804" s="4"/>
      <c r="O804" s="4"/>
      <c r="P804" s="4"/>
    </row>
    <row r="805">
      <c r="A805" s="4"/>
      <c r="B805" s="4"/>
      <c r="C805" s="4"/>
      <c r="D805" s="4"/>
      <c r="E805" s="4"/>
      <c r="F805" s="4"/>
      <c r="G805" s="4"/>
      <c r="H805" s="4"/>
      <c r="I805" s="4"/>
      <c r="J805" s="4"/>
      <c r="K805" s="4"/>
      <c r="L805" s="4"/>
      <c r="M805" s="4"/>
      <c r="N805" s="4"/>
      <c r="O805" s="4"/>
      <c r="P805" s="4"/>
    </row>
    <row r="806">
      <c r="A806" s="4"/>
      <c r="B806" s="4"/>
      <c r="C806" s="4"/>
      <c r="D806" s="4"/>
      <c r="E806" s="4"/>
      <c r="F806" s="4"/>
      <c r="G806" s="4"/>
      <c r="H806" s="4"/>
      <c r="I806" s="4"/>
      <c r="J806" s="4"/>
      <c r="K806" s="4"/>
      <c r="L806" s="4"/>
      <c r="M806" s="4"/>
      <c r="N806" s="4"/>
      <c r="O806" s="4"/>
      <c r="P806" s="4"/>
    </row>
    <row r="807">
      <c r="A807" s="4"/>
      <c r="B807" s="4"/>
      <c r="C807" s="4"/>
      <c r="D807" s="4"/>
      <c r="E807" s="4"/>
      <c r="F807" s="4"/>
      <c r="G807" s="4"/>
      <c r="H807" s="4"/>
      <c r="I807" s="4"/>
      <c r="J807" s="4"/>
      <c r="K807" s="4"/>
      <c r="L807" s="4"/>
      <c r="M807" s="4"/>
      <c r="N807" s="4"/>
      <c r="O807" s="4"/>
      <c r="P807" s="4"/>
    </row>
    <row r="808">
      <c r="A808" s="4"/>
      <c r="B808" s="4"/>
      <c r="C808" s="4"/>
      <c r="D808" s="4"/>
      <c r="E808" s="4"/>
      <c r="F808" s="4"/>
      <c r="G808" s="4"/>
      <c r="H808" s="4"/>
      <c r="I808" s="4"/>
      <c r="J808" s="4"/>
      <c r="K808" s="4"/>
      <c r="L808" s="4"/>
      <c r="M808" s="4"/>
      <c r="N808" s="4"/>
      <c r="O808" s="4"/>
      <c r="P808" s="4"/>
    </row>
    <row r="809">
      <c r="A809" s="4"/>
      <c r="B809" s="4"/>
      <c r="C809" s="4"/>
      <c r="D809" s="4"/>
      <c r="E809" s="4"/>
      <c r="F809" s="4"/>
      <c r="G809" s="4"/>
      <c r="H809" s="4"/>
      <c r="I809" s="4"/>
      <c r="J809" s="4"/>
      <c r="K809" s="4"/>
      <c r="L809" s="4"/>
      <c r="M809" s="4"/>
      <c r="N809" s="4"/>
      <c r="O809" s="4"/>
      <c r="P809" s="4"/>
    </row>
    <row r="810">
      <c r="A810" s="4"/>
      <c r="B810" s="4"/>
      <c r="C810" s="4"/>
      <c r="D810" s="4"/>
      <c r="E810" s="4"/>
      <c r="F810" s="4"/>
      <c r="G810" s="4"/>
      <c r="H810" s="4"/>
      <c r="I810" s="4"/>
      <c r="J810" s="4"/>
      <c r="K810" s="4"/>
      <c r="L810" s="4"/>
      <c r="M810" s="4"/>
      <c r="N810" s="4"/>
      <c r="O810" s="4"/>
      <c r="P810" s="4"/>
    </row>
    <row r="811">
      <c r="A811" s="4"/>
      <c r="B811" s="4"/>
      <c r="C811" s="4"/>
      <c r="D811" s="4"/>
      <c r="E811" s="4"/>
      <c r="F811" s="4"/>
      <c r="G811" s="4"/>
      <c r="H811" s="4"/>
      <c r="I811" s="4"/>
      <c r="J811" s="4"/>
      <c r="K811" s="4"/>
      <c r="L811" s="4"/>
      <c r="M811" s="4"/>
      <c r="N811" s="4"/>
      <c r="O811" s="4"/>
      <c r="P811" s="4"/>
    </row>
    <row r="812">
      <c r="A812" s="4"/>
      <c r="B812" s="4"/>
      <c r="C812" s="4"/>
      <c r="D812" s="4"/>
      <c r="E812" s="4"/>
      <c r="F812" s="4"/>
      <c r="G812" s="4"/>
      <c r="H812" s="4"/>
      <c r="I812" s="4"/>
      <c r="J812" s="4"/>
      <c r="K812" s="4"/>
      <c r="L812" s="4"/>
      <c r="M812" s="4"/>
      <c r="N812" s="4"/>
      <c r="O812" s="4"/>
      <c r="P812" s="4"/>
    </row>
    <row r="813">
      <c r="A813" s="4"/>
      <c r="B813" s="4"/>
      <c r="C813" s="4"/>
      <c r="D813" s="4"/>
      <c r="E813" s="4"/>
      <c r="F813" s="4"/>
      <c r="G813" s="4"/>
      <c r="H813" s="4"/>
      <c r="I813" s="4"/>
      <c r="J813" s="4"/>
      <c r="K813" s="4"/>
      <c r="L813" s="4"/>
      <c r="M813" s="4"/>
      <c r="N813" s="4"/>
      <c r="O813" s="4"/>
      <c r="P813" s="4"/>
    </row>
    <row r="814">
      <c r="A814" s="4"/>
      <c r="B814" s="4"/>
      <c r="C814" s="4"/>
      <c r="D814" s="4"/>
      <c r="E814" s="4"/>
      <c r="F814" s="4"/>
      <c r="G814" s="4"/>
      <c r="H814" s="4"/>
      <c r="I814" s="4"/>
      <c r="J814" s="4"/>
      <c r="K814" s="4"/>
      <c r="L814" s="4"/>
      <c r="M814" s="4"/>
      <c r="N814" s="4"/>
      <c r="O814" s="4"/>
      <c r="P814" s="4"/>
    </row>
    <row r="815">
      <c r="A815" s="4"/>
      <c r="B815" s="4"/>
      <c r="C815" s="4"/>
      <c r="D815" s="4"/>
      <c r="E815" s="4"/>
      <c r="F815" s="4"/>
      <c r="G815" s="4"/>
      <c r="H815" s="4"/>
      <c r="I815" s="4"/>
      <c r="J815" s="4"/>
      <c r="K815" s="4"/>
      <c r="L815" s="4"/>
      <c r="M815" s="4"/>
      <c r="N815" s="4"/>
      <c r="O815" s="4"/>
      <c r="P815" s="4"/>
    </row>
    <row r="816">
      <c r="A816" s="4"/>
      <c r="B816" s="4"/>
      <c r="C816" s="4"/>
      <c r="D816" s="4"/>
      <c r="E816" s="4"/>
      <c r="F816" s="4"/>
      <c r="G816" s="4"/>
      <c r="H816" s="4"/>
      <c r="I816" s="4"/>
      <c r="J816" s="4"/>
      <c r="K816" s="4"/>
      <c r="L816" s="4"/>
      <c r="M816" s="4"/>
      <c r="N816" s="4"/>
      <c r="O816" s="4"/>
      <c r="P816" s="4"/>
    </row>
    <row r="817">
      <c r="A817" s="4"/>
      <c r="B817" s="4"/>
      <c r="C817" s="4"/>
      <c r="D817" s="4"/>
      <c r="E817" s="4"/>
      <c r="F817" s="4"/>
      <c r="G817" s="4"/>
      <c r="H817" s="4"/>
      <c r="I817" s="4"/>
      <c r="J817" s="4"/>
      <c r="K817" s="4"/>
      <c r="L817" s="4"/>
      <c r="M817" s="4"/>
      <c r="N817" s="4"/>
      <c r="O817" s="4"/>
      <c r="P817" s="4"/>
    </row>
    <row r="818">
      <c r="A818" s="4"/>
      <c r="B818" s="4"/>
      <c r="C818" s="4"/>
      <c r="D818" s="4"/>
      <c r="E818" s="4"/>
      <c r="F818" s="4"/>
      <c r="G818" s="4"/>
      <c r="H818" s="4"/>
      <c r="I818" s="4"/>
      <c r="J818" s="4"/>
      <c r="K818" s="4"/>
      <c r="L818" s="4"/>
      <c r="M818" s="4"/>
      <c r="N818" s="4"/>
      <c r="O818" s="4"/>
      <c r="P818" s="4"/>
    </row>
    <row r="819">
      <c r="A819" s="4"/>
      <c r="B819" s="4"/>
      <c r="C819" s="4"/>
      <c r="D819" s="4"/>
      <c r="E819" s="4"/>
      <c r="F819" s="4"/>
      <c r="G819" s="4"/>
      <c r="H819" s="4"/>
      <c r="I819" s="4"/>
      <c r="J819" s="4"/>
      <c r="K819" s="4"/>
      <c r="L819" s="4"/>
      <c r="M819" s="4"/>
      <c r="N819" s="4"/>
      <c r="O819" s="4"/>
      <c r="P819" s="4"/>
    </row>
    <row r="820">
      <c r="A820" s="4"/>
      <c r="B820" s="4"/>
      <c r="C820" s="4"/>
      <c r="D820" s="4"/>
      <c r="E820" s="4"/>
      <c r="F820" s="4"/>
      <c r="G820" s="4"/>
      <c r="H820" s="4"/>
      <c r="I820" s="4"/>
      <c r="J820" s="4"/>
      <c r="K820" s="4"/>
      <c r="L820" s="4"/>
      <c r="M820" s="4"/>
      <c r="N820" s="4"/>
      <c r="O820" s="4"/>
      <c r="P820" s="4"/>
    </row>
    <row r="821">
      <c r="A821" s="4"/>
      <c r="B821" s="4"/>
      <c r="C821" s="4"/>
      <c r="D821" s="4"/>
      <c r="E821" s="4"/>
      <c r="F821" s="4"/>
      <c r="G821" s="4"/>
      <c r="H821" s="4"/>
      <c r="I821" s="4"/>
      <c r="J821" s="4"/>
      <c r="K821" s="4"/>
      <c r="L821" s="4"/>
      <c r="M821" s="4"/>
      <c r="N821" s="4"/>
      <c r="O821" s="4"/>
      <c r="P821" s="4"/>
    </row>
    <row r="822">
      <c r="A822" s="4"/>
      <c r="B822" s="4"/>
      <c r="C822" s="4"/>
      <c r="D822" s="4"/>
      <c r="E822" s="4"/>
      <c r="F822" s="4"/>
      <c r="G822" s="4"/>
      <c r="H822" s="4"/>
      <c r="I822" s="4"/>
      <c r="J822" s="4"/>
      <c r="K822" s="4"/>
      <c r="L822" s="4"/>
      <c r="M822" s="4"/>
      <c r="N822" s="4"/>
      <c r="O822" s="4"/>
      <c r="P822" s="4"/>
    </row>
    <row r="823">
      <c r="A823" s="4"/>
      <c r="B823" s="4"/>
      <c r="C823" s="4"/>
      <c r="D823" s="4"/>
      <c r="E823" s="4"/>
      <c r="F823" s="4"/>
      <c r="G823" s="4"/>
      <c r="H823" s="4"/>
      <c r="I823" s="4"/>
      <c r="J823" s="4"/>
      <c r="K823" s="4"/>
      <c r="L823" s="4"/>
      <c r="M823" s="4"/>
      <c r="N823" s="4"/>
      <c r="O823" s="4"/>
      <c r="P823" s="4"/>
    </row>
    <row r="824">
      <c r="A824" s="4"/>
      <c r="B824" s="4"/>
      <c r="C824" s="4"/>
      <c r="D824" s="4"/>
      <c r="E824" s="4"/>
      <c r="F824" s="4"/>
      <c r="G824" s="4"/>
      <c r="H824" s="4"/>
      <c r="I824" s="4"/>
      <c r="J824" s="4"/>
      <c r="K824" s="4"/>
      <c r="L824" s="4"/>
      <c r="M824" s="4"/>
      <c r="N824" s="4"/>
      <c r="O824" s="4"/>
      <c r="P824" s="4"/>
    </row>
    <row r="825">
      <c r="A825" s="4"/>
      <c r="B825" s="4"/>
      <c r="C825" s="4"/>
      <c r="D825" s="4"/>
      <c r="E825" s="4"/>
      <c r="F825" s="4"/>
      <c r="G825" s="4"/>
      <c r="H825" s="4"/>
      <c r="I825" s="4"/>
      <c r="J825" s="4"/>
      <c r="K825" s="4"/>
      <c r="L825" s="4"/>
      <c r="M825" s="4"/>
      <c r="N825" s="4"/>
      <c r="O825" s="4"/>
      <c r="P825" s="4"/>
    </row>
    <row r="826">
      <c r="A826" s="4"/>
      <c r="B826" s="4"/>
      <c r="C826" s="4"/>
      <c r="D826" s="4"/>
      <c r="E826" s="4"/>
      <c r="F826" s="4"/>
      <c r="G826" s="4"/>
      <c r="H826" s="4"/>
      <c r="I826" s="4"/>
      <c r="J826" s="4"/>
      <c r="K826" s="4"/>
      <c r="L826" s="4"/>
      <c r="M826" s="4"/>
      <c r="N826" s="4"/>
      <c r="O826" s="4"/>
      <c r="P826" s="4"/>
    </row>
    <row r="827">
      <c r="A827" s="4"/>
      <c r="B827" s="4"/>
      <c r="C827" s="4"/>
      <c r="D827" s="4"/>
      <c r="E827" s="4"/>
      <c r="F827" s="4"/>
      <c r="G827" s="4"/>
      <c r="H827" s="4"/>
      <c r="I827" s="4"/>
      <c r="J827" s="4"/>
      <c r="K827" s="4"/>
      <c r="L827" s="4"/>
      <c r="M827" s="4"/>
      <c r="N827" s="4"/>
      <c r="O827" s="4"/>
      <c r="P827" s="4"/>
    </row>
    <row r="828">
      <c r="A828" s="4"/>
      <c r="B828" s="4"/>
      <c r="C828" s="4"/>
      <c r="D828" s="4"/>
      <c r="E828" s="4"/>
      <c r="F828" s="4"/>
      <c r="G828" s="4"/>
      <c r="H828" s="4"/>
      <c r="I828" s="4"/>
      <c r="J828" s="4"/>
      <c r="K828" s="4"/>
      <c r="L828" s="4"/>
      <c r="M828" s="4"/>
      <c r="N828" s="4"/>
      <c r="O828" s="4"/>
      <c r="P828" s="4"/>
    </row>
    <row r="829">
      <c r="A829" s="4"/>
      <c r="B829" s="4"/>
      <c r="C829" s="4"/>
      <c r="D829" s="4"/>
      <c r="E829" s="4"/>
      <c r="F829" s="4"/>
      <c r="G829" s="4"/>
      <c r="H829" s="4"/>
      <c r="I829" s="4"/>
      <c r="J829" s="4"/>
      <c r="K829" s="4"/>
      <c r="L829" s="4"/>
      <c r="M829" s="4"/>
      <c r="N829" s="4"/>
      <c r="O829" s="4"/>
      <c r="P829" s="4"/>
    </row>
    <row r="830">
      <c r="A830" s="4"/>
      <c r="B830" s="4"/>
      <c r="C830" s="4"/>
      <c r="D830" s="4"/>
      <c r="E830" s="4"/>
      <c r="F830" s="4"/>
      <c r="G830" s="4"/>
      <c r="H830" s="4"/>
      <c r="I830" s="4"/>
      <c r="J830" s="4"/>
      <c r="K830" s="4"/>
      <c r="L830" s="4"/>
      <c r="M830" s="4"/>
      <c r="N830" s="4"/>
      <c r="O830" s="4"/>
      <c r="P830" s="4"/>
    </row>
    <row r="831">
      <c r="A831" s="4"/>
      <c r="B831" s="4"/>
      <c r="C831" s="4"/>
      <c r="D831" s="4"/>
      <c r="E831" s="4"/>
      <c r="F831" s="4"/>
      <c r="G831" s="4"/>
      <c r="H831" s="4"/>
      <c r="I831" s="4"/>
      <c r="J831" s="4"/>
      <c r="K831" s="4"/>
      <c r="L831" s="4"/>
      <c r="M831" s="4"/>
      <c r="N831" s="4"/>
      <c r="O831" s="4"/>
      <c r="P831" s="4"/>
    </row>
    <row r="832">
      <c r="A832" s="4"/>
      <c r="B832" s="4"/>
      <c r="C832" s="4"/>
      <c r="D832" s="4"/>
      <c r="E832" s="4"/>
      <c r="F832" s="4"/>
      <c r="G832" s="4"/>
      <c r="H832" s="4"/>
      <c r="I832" s="4"/>
      <c r="J832" s="4"/>
      <c r="K832" s="4"/>
      <c r="L832" s="4"/>
      <c r="M832" s="4"/>
      <c r="N832" s="4"/>
      <c r="O832" s="4"/>
      <c r="P832" s="4"/>
    </row>
    <row r="833">
      <c r="A833" s="4"/>
      <c r="B833" s="4"/>
      <c r="C833" s="4"/>
      <c r="D833" s="4"/>
      <c r="E833" s="4"/>
      <c r="F833" s="4"/>
      <c r="G833" s="4"/>
      <c r="H833" s="4"/>
      <c r="I833" s="4"/>
      <c r="J833" s="4"/>
      <c r="K833" s="4"/>
      <c r="L833" s="4"/>
      <c r="M833" s="4"/>
      <c r="N833" s="4"/>
      <c r="O833" s="4"/>
      <c r="P833" s="4"/>
    </row>
    <row r="834">
      <c r="A834" s="4"/>
      <c r="B834" s="4"/>
      <c r="C834" s="4"/>
      <c r="D834" s="4"/>
      <c r="E834" s="4"/>
      <c r="F834" s="4"/>
      <c r="G834" s="4"/>
      <c r="H834" s="4"/>
      <c r="I834" s="4"/>
      <c r="J834" s="4"/>
      <c r="K834" s="4"/>
      <c r="L834" s="4"/>
      <c r="M834" s="4"/>
      <c r="N834" s="4"/>
      <c r="O834" s="4"/>
      <c r="P834" s="4"/>
    </row>
    <row r="835">
      <c r="A835" s="4"/>
      <c r="B835" s="4"/>
      <c r="C835" s="4"/>
      <c r="D835" s="4"/>
      <c r="E835" s="4"/>
      <c r="F835" s="4"/>
      <c r="G835" s="4"/>
      <c r="H835" s="4"/>
      <c r="I835" s="4"/>
      <c r="J835" s="4"/>
      <c r="K835" s="4"/>
      <c r="L835" s="4"/>
      <c r="M835" s="4"/>
      <c r="N835" s="4"/>
      <c r="O835" s="4"/>
      <c r="P835" s="4"/>
    </row>
    <row r="836">
      <c r="A836" s="4"/>
      <c r="B836" s="4"/>
      <c r="C836" s="4"/>
      <c r="D836" s="4"/>
      <c r="E836" s="4"/>
      <c r="F836" s="4"/>
      <c r="G836" s="4"/>
      <c r="H836" s="4"/>
      <c r="I836" s="4"/>
      <c r="J836" s="4"/>
      <c r="K836" s="4"/>
      <c r="L836" s="4"/>
      <c r="M836" s="4"/>
      <c r="N836" s="4"/>
      <c r="O836" s="4"/>
      <c r="P836" s="4"/>
    </row>
    <row r="837">
      <c r="A837" s="4"/>
      <c r="B837" s="4"/>
      <c r="C837" s="4"/>
      <c r="D837" s="4"/>
      <c r="E837" s="4"/>
      <c r="F837" s="4"/>
      <c r="G837" s="4"/>
      <c r="H837" s="4"/>
      <c r="I837" s="4"/>
      <c r="J837" s="4"/>
      <c r="K837" s="4"/>
      <c r="L837" s="4"/>
      <c r="M837" s="4"/>
      <c r="N837" s="4"/>
      <c r="O837" s="4"/>
      <c r="P837" s="4"/>
    </row>
    <row r="838">
      <c r="A838" s="4"/>
      <c r="B838" s="4"/>
      <c r="C838" s="4"/>
      <c r="D838" s="4"/>
      <c r="E838" s="4"/>
      <c r="F838" s="4"/>
      <c r="G838" s="4"/>
      <c r="H838" s="4"/>
      <c r="I838" s="4"/>
      <c r="J838" s="4"/>
      <c r="K838" s="4"/>
      <c r="L838" s="4"/>
      <c r="M838" s="4"/>
      <c r="N838" s="4"/>
      <c r="O838" s="4"/>
      <c r="P838" s="4"/>
    </row>
    <row r="839">
      <c r="A839" s="4"/>
      <c r="B839" s="4"/>
      <c r="C839" s="4"/>
      <c r="D839" s="4"/>
      <c r="E839" s="4"/>
      <c r="F839" s="4"/>
      <c r="G839" s="4"/>
      <c r="H839" s="4"/>
      <c r="I839" s="4"/>
      <c r="J839" s="4"/>
      <c r="K839" s="4"/>
      <c r="L839" s="4"/>
      <c r="M839" s="4"/>
      <c r="N839" s="4"/>
      <c r="O839" s="4"/>
      <c r="P839" s="4"/>
    </row>
    <row r="840">
      <c r="A840" s="4"/>
      <c r="B840" s="4"/>
      <c r="C840" s="4"/>
      <c r="D840" s="4"/>
      <c r="E840" s="4"/>
      <c r="F840" s="4"/>
      <c r="G840" s="4"/>
      <c r="H840" s="4"/>
      <c r="I840" s="4"/>
      <c r="J840" s="4"/>
      <c r="K840" s="4"/>
      <c r="L840" s="4"/>
      <c r="M840" s="4"/>
      <c r="N840" s="4"/>
      <c r="O840" s="4"/>
      <c r="P840" s="4"/>
    </row>
    <row r="841">
      <c r="A841" s="4"/>
      <c r="B841" s="4"/>
      <c r="C841" s="4"/>
      <c r="D841" s="4"/>
      <c r="E841" s="4"/>
      <c r="F841" s="4"/>
      <c r="G841" s="4"/>
      <c r="H841" s="4"/>
      <c r="I841" s="4"/>
      <c r="J841" s="4"/>
      <c r="K841" s="4"/>
      <c r="L841" s="4"/>
      <c r="M841" s="4"/>
      <c r="N841" s="4"/>
      <c r="O841" s="4"/>
      <c r="P841" s="4"/>
    </row>
    <row r="842">
      <c r="A842" s="4"/>
      <c r="B842" s="4"/>
      <c r="C842" s="4"/>
      <c r="D842" s="4"/>
      <c r="E842" s="4"/>
      <c r="F842" s="4"/>
      <c r="G842" s="4"/>
      <c r="H842" s="4"/>
      <c r="I842" s="4"/>
      <c r="J842" s="4"/>
      <c r="K842" s="4"/>
      <c r="L842" s="4"/>
      <c r="M842" s="4"/>
      <c r="N842" s="4"/>
      <c r="O842" s="4"/>
      <c r="P842" s="4"/>
    </row>
    <row r="843">
      <c r="A843" s="4"/>
      <c r="B843" s="4"/>
      <c r="C843" s="4"/>
      <c r="D843" s="4"/>
      <c r="E843" s="4"/>
      <c r="F843" s="4"/>
      <c r="G843" s="4"/>
      <c r="H843" s="4"/>
      <c r="I843" s="4"/>
      <c r="J843" s="4"/>
      <c r="K843" s="4"/>
      <c r="L843" s="4"/>
      <c r="M843" s="4"/>
      <c r="N843" s="4"/>
      <c r="O843" s="4"/>
      <c r="P843" s="4"/>
    </row>
    <row r="844">
      <c r="A844" s="4"/>
      <c r="B844" s="4"/>
      <c r="C844" s="4"/>
      <c r="D844" s="4"/>
      <c r="E844" s="4"/>
      <c r="F844" s="4"/>
      <c r="G844" s="4"/>
      <c r="H844" s="4"/>
      <c r="I844" s="4"/>
      <c r="J844" s="4"/>
      <c r="K844" s="4"/>
      <c r="L844" s="4"/>
      <c r="M844" s="4"/>
      <c r="N844" s="4"/>
      <c r="O844" s="4"/>
      <c r="P844" s="4"/>
    </row>
    <row r="845">
      <c r="A845" s="4"/>
      <c r="B845" s="4"/>
      <c r="C845" s="4"/>
      <c r="D845" s="4"/>
      <c r="E845" s="4"/>
      <c r="F845" s="4"/>
      <c r="G845" s="4"/>
      <c r="H845" s="4"/>
      <c r="I845" s="4"/>
      <c r="J845" s="4"/>
      <c r="K845" s="4"/>
      <c r="L845" s="4"/>
      <c r="M845" s="4"/>
      <c r="N845" s="4"/>
      <c r="O845" s="4"/>
      <c r="P845" s="4"/>
    </row>
    <row r="846">
      <c r="A846" s="4"/>
      <c r="B846" s="4"/>
      <c r="C846" s="4"/>
      <c r="D846" s="4"/>
      <c r="E846" s="4"/>
      <c r="F846" s="4"/>
      <c r="G846" s="4"/>
      <c r="H846" s="4"/>
      <c r="I846" s="4"/>
      <c r="J846" s="4"/>
      <c r="K846" s="4"/>
      <c r="L846" s="4"/>
      <c r="M846" s="4"/>
      <c r="N846" s="4"/>
      <c r="O846" s="4"/>
      <c r="P846" s="4"/>
    </row>
    <row r="847">
      <c r="A847" s="4"/>
      <c r="B847" s="4"/>
      <c r="C847" s="4"/>
      <c r="D847" s="4"/>
      <c r="E847" s="4"/>
      <c r="F847" s="4"/>
      <c r="G847" s="4"/>
      <c r="H847" s="4"/>
      <c r="I847" s="4"/>
      <c r="J847" s="4"/>
      <c r="K847" s="4"/>
      <c r="L847" s="4"/>
      <c r="M847" s="4"/>
      <c r="N847" s="4"/>
      <c r="O847" s="4"/>
      <c r="P847" s="4"/>
    </row>
    <row r="848">
      <c r="A848" s="4"/>
      <c r="B848" s="4"/>
      <c r="C848" s="4"/>
      <c r="D848" s="4"/>
      <c r="E848" s="4"/>
      <c r="F848" s="4"/>
      <c r="G848" s="4"/>
      <c r="H848" s="4"/>
      <c r="I848" s="4"/>
      <c r="J848" s="4"/>
      <c r="K848" s="4"/>
      <c r="L848" s="4"/>
      <c r="M848" s="4"/>
      <c r="N848" s="4"/>
      <c r="O848" s="4"/>
      <c r="P848" s="4"/>
    </row>
    <row r="849">
      <c r="A849" s="4"/>
      <c r="B849" s="4"/>
      <c r="C849" s="4"/>
      <c r="D849" s="4"/>
      <c r="E849" s="4"/>
      <c r="F849" s="4"/>
      <c r="G849" s="4"/>
      <c r="H849" s="4"/>
      <c r="I849" s="4"/>
      <c r="J849" s="4"/>
      <c r="K849" s="4"/>
      <c r="L849" s="4"/>
      <c r="M849" s="4"/>
      <c r="N849" s="4"/>
      <c r="O849" s="4"/>
      <c r="P849" s="4"/>
    </row>
    <row r="850">
      <c r="A850" s="4"/>
      <c r="B850" s="4"/>
      <c r="C850" s="4"/>
      <c r="D850" s="4"/>
      <c r="E850" s="4"/>
      <c r="F850" s="4"/>
      <c r="G850" s="4"/>
      <c r="H850" s="4"/>
      <c r="I850" s="4"/>
      <c r="J850" s="4"/>
      <c r="K850" s="4"/>
      <c r="L850" s="4"/>
      <c r="M850" s="4"/>
      <c r="N850" s="4"/>
      <c r="O850" s="4"/>
      <c r="P850" s="4"/>
    </row>
    <row r="851">
      <c r="A851" s="4"/>
      <c r="B851" s="4"/>
      <c r="C851" s="4"/>
      <c r="D851" s="4"/>
      <c r="E851" s="4"/>
      <c r="F851" s="4"/>
      <c r="G851" s="4"/>
      <c r="H851" s="4"/>
      <c r="I851" s="4"/>
      <c r="J851" s="4"/>
      <c r="K851" s="4"/>
      <c r="L851" s="4"/>
      <c r="M851" s="4"/>
      <c r="N851" s="4"/>
      <c r="O851" s="4"/>
      <c r="P851" s="4"/>
    </row>
    <row r="852">
      <c r="A852" s="4"/>
      <c r="B852" s="4"/>
      <c r="C852" s="4"/>
      <c r="D852" s="4"/>
      <c r="E852" s="4"/>
      <c r="F852" s="4"/>
      <c r="G852" s="4"/>
      <c r="H852" s="4"/>
      <c r="I852" s="4"/>
      <c r="J852" s="4"/>
      <c r="K852" s="4"/>
      <c r="L852" s="4"/>
      <c r="M852" s="4"/>
      <c r="N852" s="4"/>
      <c r="O852" s="4"/>
      <c r="P852" s="4"/>
    </row>
    <row r="853">
      <c r="A853" s="4"/>
      <c r="B853" s="4"/>
      <c r="C853" s="4"/>
      <c r="D853" s="4"/>
      <c r="E853" s="4"/>
      <c r="F853" s="4"/>
      <c r="G853" s="4"/>
      <c r="H853" s="4"/>
      <c r="I853" s="4"/>
      <c r="J853" s="4"/>
      <c r="K853" s="4"/>
      <c r="L853" s="4"/>
      <c r="M853" s="4"/>
      <c r="N853" s="4"/>
      <c r="O853" s="4"/>
      <c r="P853" s="4"/>
    </row>
    <row r="854">
      <c r="A854" s="4"/>
      <c r="B854" s="4"/>
      <c r="C854" s="4"/>
      <c r="D854" s="4"/>
      <c r="E854" s="4"/>
      <c r="F854" s="4"/>
      <c r="G854" s="4"/>
      <c r="H854" s="4"/>
      <c r="I854" s="4"/>
      <c r="J854" s="4"/>
      <c r="K854" s="4"/>
      <c r="L854" s="4"/>
      <c r="M854" s="4"/>
      <c r="N854" s="4"/>
      <c r="O854" s="4"/>
      <c r="P854" s="4"/>
    </row>
    <row r="855">
      <c r="A855" s="4"/>
      <c r="B855" s="4"/>
      <c r="C855" s="4"/>
      <c r="D855" s="4"/>
      <c r="E855" s="4"/>
      <c r="F855" s="4"/>
      <c r="G855" s="4"/>
      <c r="H855" s="4"/>
      <c r="I855" s="4"/>
      <c r="J855" s="4"/>
      <c r="K855" s="4"/>
      <c r="L855" s="4"/>
      <c r="M855" s="4"/>
      <c r="N855" s="4"/>
      <c r="O855" s="4"/>
      <c r="P855" s="4"/>
    </row>
    <row r="856">
      <c r="A856" s="4"/>
      <c r="B856" s="4"/>
      <c r="C856" s="4"/>
      <c r="D856" s="4"/>
      <c r="E856" s="4"/>
      <c r="F856" s="4"/>
      <c r="G856" s="4"/>
      <c r="H856" s="4"/>
      <c r="I856" s="4"/>
      <c r="J856" s="4"/>
      <c r="K856" s="4"/>
      <c r="L856" s="4"/>
      <c r="M856" s="4"/>
      <c r="N856" s="4"/>
      <c r="O856" s="4"/>
      <c r="P856" s="4"/>
    </row>
    <row r="857">
      <c r="A857" s="4"/>
      <c r="B857" s="4"/>
      <c r="C857" s="4"/>
      <c r="D857" s="4"/>
      <c r="E857" s="4"/>
      <c r="F857" s="4"/>
      <c r="G857" s="4"/>
      <c r="H857" s="4"/>
      <c r="I857" s="4"/>
      <c r="J857" s="4"/>
      <c r="K857" s="4"/>
      <c r="L857" s="4"/>
      <c r="M857" s="4"/>
      <c r="N857" s="4"/>
      <c r="O857" s="4"/>
      <c r="P857" s="4"/>
    </row>
    <row r="858">
      <c r="A858" s="4"/>
      <c r="B858" s="4"/>
      <c r="C858" s="4"/>
      <c r="D858" s="4"/>
      <c r="E858" s="4"/>
      <c r="F858" s="4"/>
      <c r="G858" s="4"/>
      <c r="H858" s="4"/>
      <c r="I858" s="4"/>
      <c r="J858" s="4"/>
      <c r="K858" s="4"/>
      <c r="L858" s="4"/>
      <c r="M858" s="4"/>
      <c r="N858" s="4"/>
      <c r="O858" s="4"/>
      <c r="P858" s="4"/>
    </row>
    <row r="859">
      <c r="A859" s="4"/>
      <c r="B859" s="4"/>
      <c r="C859" s="4"/>
      <c r="D859" s="4"/>
      <c r="E859" s="4"/>
      <c r="F859" s="4"/>
      <c r="G859" s="4"/>
      <c r="H859" s="4"/>
      <c r="I859" s="4"/>
      <c r="J859" s="4"/>
      <c r="K859" s="4"/>
      <c r="L859" s="4"/>
      <c r="M859" s="4"/>
      <c r="N859" s="4"/>
      <c r="O859" s="4"/>
      <c r="P859" s="4"/>
    </row>
    <row r="860">
      <c r="A860" s="4"/>
      <c r="B860" s="4"/>
      <c r="C860" s="4"/>
      <c r="D860" s="4"/>
      <c r="E860" s="4"/>
      <c r="F860" s="4"/>
      <c r="G860" s="4"/>
      <c r="H860" s="4"/>
      <c r="I860" s="4"/>
      <c r="J860" s="4"/>
      <c r="K860" s="4"/>
      <c r="L860" s="4"/>
      <c r="M860" s="4"/>
      <c r="N860" s="4"/>
      <c r="O860" s="4"/>
      <c r="P860" s="4"/>
    </row>
    <row r="861">
      <c r="A861" s="4"/>
      <c r="B861" s="4"/>
      <c r="C861" s="4"/>
      <c r="D861" s="4"/>
      <c r="E861" s="4"/>
      <c r="F861" s="4"/>
      <c r="G861" s="4"/>
      <c r="H861" s="4"/>
      <c r="I861" s="4"/>
      <c r="J861" s="4"/>
      <c r="K861" s="4"/>
      <c r="L861" s="4"/>
      <c r="M861" s="4"/>
      <c r="N861" s="4"/>
      <c r="O861" s="4"/>
      <c r="P861" s="4"/>
    </row>
    <row r="862">
      <c r="A862" s="4"/>
      <c r="B862" s="4"/>
      <c r="C862" s="4"/>
      <c r="D862" s="4"/>
      <c r="E862" s="4"/>
      <c r="F862" s="4"/>
      <c r="G862" s="4"/>
      <c r="H862" s="4"/>
      <c r="I862" s="4"/>
      <c r="J862" s="4"/>
      <c r="K862" s="4"/>
      <c r="L862" s="4"/>
      <c r="M862" s="4"/>
      <c r="N862" s="4"/>
      <c r="O862" s="4"/>
      <c r="P862" s="4"/>
    </row>
    <row r="863">
      <c r="A863" s="4"/>
      <c r="B863" s="4"/>
      <c r="C863" s="4"/>
      <c r="D863" s="4"/>
      <c r="E863" s="4"/>
      <c r="F863" s="4"/>
      <c r="G863" s="4"/>
      <c r="H863" s="4"/>
      <c r="I863" s="4"/>
      <c r="J863" s="4"/>
      <c r="K863" s="4"/>
      <c r="L863" s="4"/>
      <c r="M863" s="4"/>
      <c r="N863" s="4"/>
      <c r="O863" s="4"/>
      <c r="P863" s="4"/>
    </row>
    <row r="864">
      <c r="A864" s="4"/>
      <c r="B864" s="4"/>
      <c r="C864" s="4"/>
      <c r="D864" s="4"/>
      <c r="E864" s="4"/>
      <c r="F864" s="4"/>
      <c r="G864" s="4"/>
      <c r="H864" s="4"/>
      <c r="I864" s="4"/>
      <c r="J864" s="4"/>
      <c r="K864" s="4"/>
      <c r="L864" s="4"/>
      <c r="M864" s="4"/>
      <c r="N864" s="4"/>
      <c r="O864" s="4"/>
      <c r="P864" s="4"/>
    </row>
    <row r="865">
      <c r="A865" s="4"/>
      <c r="B865" s="4"/>
      <c r="C865" s="4"/>
      <c r="D865" s="4"/>
      <c r="E865" s="4"/>
      <c r="F865" s="4"/>
      <c r="G865" s="4"/>
      <c r="H865" s="4"/>
      <c r="I865" s="4"/>
      <c r="J865" s="4"/>
      <c r="K865" s="4"/>
      <c r="L865" s="4"/>
      <c r="M865" s="4"/>
      <c r="N865" s="4"/>
      <c r="O865" s="4"/>
      <c r="P865" s="4"/>
    </row>
    <row r="866">
      <c r="A866" s="4"/>
      <c r="B866" s="4"/>
      <c r="C866" s="4"/>
      <c r="D866" s="4"/>
      <c r="E866" s="4"/>
      <c r="F866" s="4"/>
      <c r="G866" s="4"/>
      <c r="H866" s="4"/>
      <c r="I866" s="4"/>
      <c r="J866" s="4"/>
      <c r="K866" s="4"/>
      <c r="L866" s="4"/>
      <c r="M866" s="4"/>
      <c r="N866" s="4"/>
      <c r="O866" s="4"/>
      <c r="P866" s="4"/>
    </row>
    <row r="867">
      <c r="A867" s="4"/>
      <c r="B867" s="4"/>
      <c r="C867" s="4"/>
      <c r="D867" s="4"/>
      <c r="E867" s="4"/>
      <c r="F867" s="4"/>
      <c r="G867" s="4"/>
      <c r="H867" s="4"/>
      <c r="I867" s="4"/>
      <c r="J867" s="4"/>
      <c r="K867" s="4"/>
      <c r="L867" s="4"/>
      <c r="M867" s="4"/>
      <c r="N867" s="4"/>
      <c r="O867" s="4"/>
      <c r="P867" s="4"/>
    </row>
    <row r="868">
      <c r="A868" s="4"/>
      <c r="B868" s="4"/>
      <c r="C868" s="4"/>
      <c r="D868" s="4"/>
      <c r="E868" s="4"/>
      <c r="F868" s="4"/>
      <c r="G868" s="4"/>
      <c r="H868" s="4"/>
      <c r="I868" s="4"/>
      <c r="J868" s="4"/>
      <c r="K868" s="4"/>
      <c r="L868" s="4"/>
      <c r="M868" s="4"/>
      <c r="N868" s="4"/>
      <c r="O868" s="4"/>
      <c r="P868" s="4"/>
    </row>
    <row r="869">
      <c r="A869" s="4"/>
      <c r="B869" s="4"/>
      <c r="C869" s="4"/>
      <c r="D869" s="4"/>
      <c r="E869" s="4"/>
      <c r="F869" s="4"/>
      <c r="G869" s="4"/>
      <c r="H869" s="4"/>
      <c r="I869" s="4"/>
      <c r="J869" s="4"/>
      <c r="K869" s="4"/>
      <c r="L869" s="4"/>
      <c r="M869" s="4"/>
      <c r="N869" s="4"/>
      <c r="O869" s="4"/>
      <c r="P869" s="4"/>
    </row>
    <row r="870">
      <c r="A870" s="4"/>
      <c r="B870" s="4"/>
      <c r="C870" s="4"/>
      <c r="D870" s="4"/>
      <c r="E870" s="4"/>
      <c r="F870" s="4"/>
      <c r="G870" s="4"/>
      <c r="H870" s="4"/>
      <c r="I870" s="4"/>
      <c r="J870" s="4"/>
      <c r="K870" s="4"/>
      <c r="L870" s="4"/>
      <c r="M870" s="4"/>
      <c r="N870" s="4"/>
      <c r="O870" s="4"/>
      <c r="P870" s="4"/>
    </row>
    <row r="871">
      <c r="A871" s="4"/>
      <c r="B871" s="4"/>
      <c r="C871" s="4"/>
      <c r="D871" s="4"/>
      <c r="E871" s="4"/>
      <c r="F871" s="4"/>
      <c r="G871" s="4"/>
      <c r="H871" s="4"/>
      <c r="I871" s="4"/>
      <c r="J871" s="4"/>
      <c r="K871" s="4"/>
      <c r="L871" s="4"/>
      <c r="M871" s="4"/>
      <c r="N871" s="4"/>
      <c r="O871" s="4"/>
      <c r="P871" s="4"/>
    </row>
    <row r="872">
      <c r="A872" s="4"/>
      <c r="B872" s="4"/>
      <c r="C872" s="4"/>
      <c r="D872" s="4"/>
      <c r="E872" s="4"/>
      <c r="F872" s="4"/>
      <c r="G872" s="4"/>
      <c r="H872" s="4"/>
      <c r="I872" s="4"/>
      <c r="J872" s="4"/>
      <c r="K872" s="4"/>
      <c r="L872" s="4"/>
      <c r="M872" s="4"/>
      <c r="N872" s="4"/>
      <c r="O872" s="4"/>
      <c r="P872" s="4"/>
    </row>
    <row r="873">
      <c r="A873" s="4"/>
      <c r="B873" s="4"/>
      <c r="C873" s="4"/>
      <c r="D873" s="4"/>
      <c r="E873" s="4"/>
      <c r="F873" s="4"/>
      <c r="G873" s="4"/>
      <c r="H873" s="4"/>
      <c r="I873" s="4"/>
      <c r="J873" s="4"/>
      <c r="K873" s="4"/>
      <c r="L873" s="4"/>
      <c r="M873" s="4"/>
      <c r="N873" s="4"/>
      <c r="O873" s="4"/>
      <c r="P873" s="4"/>
    </row>
    <row r="874">
      <c r="A874" s="4"/>
      <c r="B874" s="4"/>
      <c r="C874" s="4"/>
      <c r="D874" s="4"/>
      <c r="E874" s="4"/>
      <c r="F874" s="4"/>
      <c r="G874" s="4"/>
      <c r="H874" s="4"/>
      <c r="I874" s="4"/>
      <c r="J874" s="4"/>
      <c r="K874" s="4"/>
      <c r="L874" s="4"/>
      <c r="M874" s="4"/>
      <c r="N874" s="4"/>
      <c r="O874" s="4"/>
      <c r="P874" s="4"/>
    </row>
    <row r="875">
      <c r="A875" s="4"/>
      <c r="B875" s="4"/>
      <c r="C875" s="4"/>
      <c r="D875" s="4"/>
      <c r="E875" s="4"/>
      <c r="F875" s="4"/>
      <c r="G875" s="4"/>
      <c r="H875" s="4"/>
      <c r="I875" s="4"/>
      <c r="J875" s="4"/>
      <c r="K875" s="4"/>
      <c r="L875" s="4"/>
      <c r="M875" s="4"/>
      <c r="N875" s="4"/>
      <c r="O875" s="4"/>
      <c r="P875" s="4"/>
    </row>
    <row r="876">
      <c r="A876" s="4"/>
      <c r="B876" s="4"/>
      <c r="C876" s="4"/>
      <c r="D876" s="4"/>
      <c r="E876" s="4"/>
      <c r="F876" s="4"/>
      <c r="G876" s="4"/>
      <c r="H876" s="4"/>
      <c r="I876" s="4"/>
      <c r="J876" s="4"/>
      <c r="K876" s="4"/>
      <c r="L876" s="4"/>
      <c r="M876" s="4"/>
      <c r="N876" s="4"/>
      <c r="O876" s="4"/>
      <c r="P876" s="4"/>
    </row>
    <row r="877">
      <c r="A877" s="4"/>
      <c r="B877" s="4"/>
      <c r="C877" s="4"/>
      <c r="D877" s="4"/>
      <c r="E877" s="4"/>
      <c r="F877" s="4"/>
      <c r="G877" s="4"/>
      <c r="H877" s="4"/>
      <c r="I877" s="4"/>
      <c r="J877" s="4"/>
      <c r="K877" s="4"/>
      <c r="L877" s="4"/>
      <c r="M877" s="4"/>
      <c r="N877" s="4"/>
      <c r="O877" s="4"/>
      <c r="P877" s="4"/>
    </row>
    <row r="878">
      <c r="A878" s="4"/>
      <c r="B878" s="4"/>
      <c r="C878" s="4"/>
      <c r="D878" s="4"/>
      <c r="E878" s="4"/>
      <c r="F878" s="4"/>
      <c r="G878" s="4"/>
      <c r="H878" s="4"/>
      <c r="I878" s="4"/>
      <c r="J878" s="4"/>
      <c r="K878" s="4"/>
      <c r="L878" s="4"/>
      <c r="M878" s="4"/>
      <c r="N878" s="4"/>
      <c r="O878" s="4"/>
      <c r="P878" s="4"/>
    </row>
    <row r="879">
      <c r="A879" s="4"/>
      <c r="B879" s="4"/>
      <c r="C879" s="4"/>
      <c r="D879" s="4"/>
      <c r="E879" s="4"/>
      <c r="F879" s="4"/>
      <c r="G879" s="4"/>
      <c r="H879" s="4"/>
      <c r="I879" s="4"/>
      <c r="J879" s="4"/>
      <c r="K879" s="4"/>
      <c r="L879" s="4"/>
      <c r="M879" s="4"/>
      <c r="N879" s="4"/>
      <c r="O879" s="4"/>
      <c r="P879" s="4"/>
    </row>
    <row r="880">
      <c r="A880" s="4"/>
      <c r="B880" s="4"/>
      <c r="C880" s="4"/>
      <c r="D880" s="4"/>
      <c r="E880" s="4"/>
      <c r="F880" s="4"/>
      <c r="G880" s="4"/>
      <c r="H880" s="4"/>
      <c r="I880" s="4"/>
      <c r="J880" s="4"/>
      <c r="K880" s="4"/>
      <c r="L880" s="4"/>
      <c r="M880" s="4"/>
      <c r="N880" s="4"/>
      <c r="O880" s="4"/>
      <c r="P880" s="4"/>
    </row>
    <row r="881">
      <c r="A881" s="4"/>
      <c r="B881" s="4"/>
      <c r="C881" s="4"/>
      <c r="D881" s="4"/>
      <c r="E881" s="4"/>
      <c r="F881" s="4"/>
      <c r="G881" s="4"/>
      <c r="H881" s="4"/>
      <c r="I881" s="4"/>
      <c r="J881" s="4"/>
      <c r="K881" s="4"/>
      <c r="L881" s="4"/>
      <c r="M881" s="4"/>
      <c r="N881" s="4"/>
      <c r="O881" s="4"/>
      <c r="P881" s="4"/>
    </row>
    <row r="882">
      <c r="A882" s="4"/>
      <c r="B882" s="4"/>
      <c r="C882" s="4"/>
      <c r="D882" s="4"/>
      <c r="E882" s="4"/>
      <c r="F882" s="4"/>
      <c r="G882" s="4"/>
      <c r="H882" s="4"/>
      <c r="I882" s="4"/>
      <c r="J882" s="4"/>
      <c r="K882" s="4"/>
      <c r="L882" s="4"/>
      <c r="M882" s="4"/>
      <c r="N882" s="4"/>
      <c r="O882" s="4"/>
      <c r="P882" s="4"/>
    </row>
    <row r="883">
      <c r="A883" s="4"/>
      <c r="B883" s="4"/>
      <c r="C883" s="4"/>
      <c r="D883" s="4"/>
      <c r="E883" s="4"/>
      <c r="F883" s="4"/>
      <c r="G883" s="4"/>
      <c r="H883" s="4"/>
      <c r="I883" s="4"/>
      <c r="J883" s="4"/>
      <c r="K883" s="4"/>
      <c r="L883" s="4"/>
      <c r="M883" s="4"/>
      <c r="N883" s="4"/>
      <c r="O883" s="4"/>
      <c r="P883" s="4"/>
    </row>
    <row r="884">
      <c r="A884" s="4"/>
      <c r="B884" s="4"/>
      <c r="C884" s="4"/>
      <c r="D884" s="4"/>
      <c r="E884" s="4"/>
      <c r="F884" s="4"/>
      <c r="G884" s="4"/>
      <c r="H884" s="4"/>
      <c r="I884" s="4"/>
      <c r="J884" s="4"/>
      <c r="K884" s="4"/>
      <c r="L884" s="4"/>
      <c r="M884" s="4"/>
      <c r="N884" s="4"/>
      <c r="O884" s="4"/>
      <c r="P884" s="4"/>
    </row>
    <row r="885">
      <c r="A885" s="4"/>
      <c r="B885" s="4"/>
      <c r="C885" s="4"/>
      <c r="D885" s="4"/>
      <c r="E885" s="4"/>
      <c r="F885" s="4"/>
      <c r="G885" s="4"/>
      <c r="H885" s="4"/>
      <c r="I885" s="4"/>
      <c r="J885" s="4"/>
      <c r="K885" s="4"/>
      <c r="L885" s="4"/>
      <c r="M885" s="4"/>
      <c r="N885" s="4"/>
      <c r="O885" s="4"/>
      <c r="P885" s="4"/>
    </row>
    <row r="886">
      <c r="A886" s="4"/>
      <c r="B886" s="4"/>
      <c r="C886" s="4"/>
      <c r="D886" s="4"/>
      <c r="E886" s="4"/>
      <c r="F886" s="4"/>
      <c r="G886" s="4"/>
      <c r="H886" s="4"/>
      <c r="I886" s="4"/>
      <c r="J886" s="4"/>
      <c r="K886" s="4"/>
      <c r="L886" s="4"/>
      <c r="M886" s="4"/>
      <c r="N886" s="4"/>
      <c r="O886" s="4"/>
      <c r="P886" s="4"/>
    </row>
    <row r="887">
      <c r="A887" s="4"/>
      <c r="B887" s="4"/>
      <c r="C887" s="4"/>
      <c r="D887" s="4"/>
      <c r="E887" s="4"/>
      <c r="F887" s="4"/>
      <c r="G887" s="4"/>
      <c r="H887" s="4"/>
      <c r="I887" s="4"/>
      <c r="J887" s="4"/>
      <c r="K887" s="4"/>
      <c r="L887" s="4"/>
      <c r="M887" s="4"/>
      <c r="N887" s="4"/>
      <c r="O887" s="4"/>
      <c r="P887" s="4"/>
    </row>
    <row r="888">
      <c r="A888" s="4"/>
      <c r="B888" s="4"/>
      <c r="C888" s="4"/>
      <c r="D888" s="4"/>
      <c r="E888" s="4"/>
      <c r="F888" s="4"/>
      <c r="G888" s="4"/>
      <c r="H888" s="4"/>
      <c r="I888" s="4"/>
      <c r="J888" s="4"/>
      <c r="K888" s="4"/>
      <c r="L888" s="4"/>
      <c r="M888" s="4"/>
      <c r="N888" s="4"/>
      <c r="O888" s="4"/>
      <c r="P888" s="4"/>
    </row>
    <row r="889">
      <c r="A889" s="4"/>
      <c r="B889" s="4"/>
      <c r="C889" s="4"/>
      <c r="D889" s="4"/>
      <c r="E889" s="4"/>
      <c r="F889" s="4"/>
      <c r="G889" s="4"/>
      <c r="H889" s="4"/>
      <c r="I889" s="4"/>
      <c r="J889" s="4"/>
      <c r="K889" s="4"/>
      <c r="L889" s="4"/>
      <c r="M889" s="4"/>
      <c r="N889" s="4"/>
      <c r="O889" s="4"/>
      <c r="P889" s="4"/>
    </row>
    <row r="890">
      <c r="A890" s="4"/>
      <c r="B890" s="4"/>
      <c r="C890" s="4"/>
      <c r="D890" s="4"/>
      <c r="E890" s="4"/>
      <c r="F890" s="4"/>
      <c r="G890" s="4"/>
      <c r="H890" s="4"/>
      <c r="I890" s="4"/>
      <c r="J890" s="4"/>
      <c r="K890" s="4"/>
      <c r="L890" s="4"/>
      <c r="M890" s="4"/>
      <c r="N890" s="4"/>
      <c r="O890" s="4"/>
      <c r="P890" s="4"/>
    </row>
    <row r="891">
      <c r="A891" s="4"/>
      <c r="B891" s="4"/>
      <c r="C891" s="4"/>
      <c r="D891" s="4"/>
      <c r="E891" s="4"/>
      <c r="F891" s="4"/>
      <c r="G891" s="4"/>
      <c r="H891" s="4"/>
      <c r="I891" s="4"/>
      <c r="J891" s="4"/>
      <c r="K891" s="4"/>
      <c r="L891" s="4"/>
      <c r="M891" s="4"/>
      <c r="N891" s="4"/>
      <c r="O891" s="4"/>
      <c r="P891" s="4"/>
    </row>
    <row r="892">
      <c r="A892" s="4"/>
      <c r="B892" s="4"/>
      <c r="C892" s="4"/>
      <c r="D892" s="4"/>
      <c r="E892" s="4"/>
      <c r="F892" s="4"/>
      <c r="G892" s="4"/>
      <c r="H892" s="4"/>
      <c r="I892" s="4"/>
      <c r="J892" s="4"/>
      <c r="K892" s="4"/>
      <c r="L892" s="4"/>
      <c r="M892" s="4"/>
      <c r="N892" s="4"/>
      <c r="O892" s="4"/>
      <c r="P892" s="4"/>
    </row>
    <row r="893">
      <c r="A893" s="4"/>
      <c r="B893" s="4"/>
      <c r="C893" s="4"/>
      <c r="D893" s="4"/>
      <c r="E893" s="4"/>
      <c r="F893" s="4"/>
      <c r="G893" s="4"/>
      <c r="H893" s="4"/>
      <c r="I893" s="4"/>
      <c r="J893" s="4"/>
      <c r="K893" s="4"/>
      <c r="L893" s="4"/>
      <c r="M893" s="4"/>
      <c r="N893" s="4"/>
      <c r="O893" s="4"/>
      <c r="P893" s="4"/>
    </row>
    <row r="894">
      <c r="A894" s="4"/>
      <c r="B894" s="4"/>
      <c r="C894" s="4"/>
      <c r="D894" s="4"/>
      <c r="E894" s="4"/>
      <c r="F894" s="4"/>
      <c r="G894" s="4"/>
      <c r="H894" s="4"/>
      <c r="I894" s="4"/>
      <c r="J894" s="4"/>
      <c r="K894" s="4"/>
      <c r="L894" s="4"/>
      <c r="M894" s="4"/>
      <c r="N894" s="4"/>
      <c r="O894" s="4"/>
      <c r="P894" s="4"/>
    </row>
    <row r="895">
      <c r="A895" s="4"/>
      <c r="B895" s="4"/>
      <c r="C895" s="4"/>
      <c r="D895" s="4"/>
      <c r="E895" s="4"/>
      <c r="F895" s="4"/>
      <c r="G895" s="4"/>
      <c r="H895" s="4"/>
      <c r="I895" s="4"/>
      <c r="J895" s="4"/>
      <c r="K895" s="4"/>
      <c r="L895" s="4"/>
      <c r="M895" s="4"/>
      <c r="N895" s="4"/>
      <c r="O895" s="4"/>
      <c r="P895" s="4"/>
    </row>
    <row r="896">
      <c r="A896" s="4"/>
      <c r="B896" s="4"/>
      <c r="C896" s="4"/>
      <c r="D896" s="4"/>
      <c r="E896" s="4"/>
      <c r="F896" s="4"/>
      <c r="G896" s="4"/>
      <c r="H896" s="4"/>
      <c r="I896" s="4"/>
      <c r="J896" s="4"/>
      <c r="K896" s="4"/>
      <c r="L896" s="4"/>
      <c r="M896" s="4"/>
      <c r="N896" s="4"/>
      <c r="O896" s="4"/>
      <c r="P896" s="4"/>
    </row>
    <row r="897">
      <c r="A897" s="4"/>
      <c r="B897" s="4"/>
      <c r="C897" s="4"/>
      <c r="D897" s="4"/>
      <c r="E897" s="4"/>
      <c r="F897" s="4"/>
      <c r="G897" s="4"/>
      <c r="H897" s="4"/>
      <c r="I897" s="4"/>
      <c r="J897" s="4"/>
      <c r="K897" s="4"/>
      <c r="L897" s="4"/>
      <c r="M897" s="4"/>
      <c r="N897" s="4"/>
      <c r="O897" s="4"/>
      <c r="P897" s="4"/>
    </row>
    <row r="898">
      <c r="A898" s="4"/>
      <c r="B898" s="4"/>
      <c r="C898" s="4"/>
      <c r="D898" s="4"/>
      <c r="E898" s="4"/>
      <c r="F898" s="4"/>
      <c r="G898" s="4"/>
      <c r="H898" s="4"/>
      <c r="I898" s="4"/>
      <c r="J898" s="4"/>
      <c r="K898" s="4"/>
      <c r="L898" s="4"/>
      <c r="M898" s="4"/>
      <c r="N898" s="4"/>
      <c r="O898" s="4"/>
      <c r="P898" s="4"/>
    </row>
    <row r="899">
      <c r="A899" s="4"/>
      <c r="B899" s="4"/>
      <c r="C899" s="4"/>
      <c r="D899" s="4"/>
      <c r="E899" s="4"/>
      <c r="F899" s="4"/>
      <c r="G899" s="4"/>
      <c r="H899" s="4"/>
      <c r="I899" s="4"/>
      <c r="J899" s="4"/>
      <c r="K899" s="4"/>
      <c r="L899" s="4"/>
      <c r="M899" s="4"/>
      <c r="N899" s="4"/>
      <c r="O899" s="4"/>
      <c r="P899" s="4"/>
    </row>
    <row r="900">
      <c r="A900" s="4"/>
      <c r="B900" s="4"/>
      <c r="C900" s="4"/>
      <c r="D900" s="4"/>
      <c r="E900" s="4"/>
      <c r="F900" s="4"/>
      <c r="G900" s="4"/>
      <c r="H900" s="4"/>
      <c r="I900" s="4"/>
      <c r="J900" s="4"/>
      <c r="K900" s="4"/>
      <c r="L900" s="4"/>
      <c r="M900" s="4"/>
      <c r="N900" s="4"/>
      <c r="O900" s="4"/>
      <c r="P900" s="4"/>
    </row>
    <row r="901">
      <c r="A901" s="4"/>
      <c r="B901" s="4"/>
      <c r="C901" s="4"/>
      <c r="D901" s="4"/>
      <c r="E901" s="4"/>
      <c r="F901" s="4"/>
      <c r="G901" s="4"/>
      <c r="H901" s="4"/>
      <c r="I901" s="4"/>
      <c r="J901" s="4"/>
      <c r="K901" s="4"/>
      <c r="L901" s="4"/>
      <c r="M901" s="4"/>
      <c r="N901" s="4"/>
      <c r="O901" s="4"/>
      <c r="P901" s="4"/>
    </row>
    <row r="902">
      <c r="A902" s="4"/>
      <c r="B902" s="4"/>
      <c r="C902" s="4"/>
      <c r="D902" s="4"/>
      <c r="E902" s="4"/>
      <c r="F902" s="4"/>
      <c r="G902" s="4"/>
      <c r="H902" s="4"/>
      <c r="I902" s="4"/>
      <c r="J902" s="4"/>
      <c r="K902" s="4"/>
      <c r="L902" s="4"/>
      <c r="M902" s="4"/>
      <c r="N902" s="4"/>
      <c r="O902" s="4"/>
      <c r="P902" s="4"/>
    </row>
    <row r="903">
      <c r="A903" s="4"/>
      <c r="B903" s="4"/>
      <c r="C903" s="4"/>
      <c r="D903" s="4"/>
      <c r="E903" s="4"/>
      <c r="F903" s="4"/>
      <c r="G903" s="4"/>
      <c r="H903" s="4"/>
      <c r="I903" s="4"/>
      <c r="J903" s="4"/>
      <c r="K903" s="4"/>
      <c r="L903" s="4"/>
      <c r="M903" s="4"/>
      <c r="N903" s="4"/>
      <c r="O903" s="4"/>
      <c r="P903" s="4"/>
    </row>
    <row r="904">
      <c r="A904" s="4"/>
      <c r="B904" s="4"/>
      <c r="C904" s="4"/>
      <c r="D904" s="4"/>
      <c r="E904" s="4"/>
      <c r="F904" s="4"/>
      <c r="G904" s="4"/>
      <c r="H904" s="4"/>
      <c r="I904" s="4"/>
      <c r="J904" s="4"/>
      <c r="K904" s="4"/>
      <c r="L904" s="4"/>
      <c r="M904" s="4"/>
      <c r="N904" s="4"/>
      <c r="O904" s="4"/>
      <c r="P904" s="4"/>
    </row>
    <row r="905">
      <c r="A905" s="4"/>
      <c r="B905" s="4"/>
      <c r="C905" s="4"/>
      <c r="D905" s="4"/>
      <c r="E905" s="4"/>
      <c r="F905" s="4"/>
      <c r="G905" s="4"/>
      <c r="H905" s="4"/>
      <c r="I905" s="4"/>
      <c r="J905" s="4"/>
      <c r="K905" s="4"/>
      <c r="L905" s="4"/>
      <c r="M905" s="4"/>
      <c r="N905" s="4"/>
      <c r="O905" s="4"/>
      <c r="P905" s="4"/>
    </row>
    <row r="906">
      <c r="A906" s="4"/>
      <c r="B906" s="4"/>
      <c r="C906" s="4"/>
      <c r="D906" s="4"/>
      <c r="E906" s="4"/>
      <c r="F906" s="4"/>
      <c r="G906" s="4"/>
      <c r="H906" s="4"/>
      <c r="I906" s="4"/>
      <c r="J906" s="4"/>
      <c r="K906" s="4"/>
      <c r="L906" s="4"/>
      <c r="M906" s="4"/>
      <c r="N906" s="4"/>
      <c r="O906" s="4"/>
      <c r="P906" s="4"/>
    </row>
    <row r="907">
      <c r="A907" s="4"/>
      <c r="B907" s="4"/>
      <c r="C907" s="4"/>
      <c r="D907" s="4"/>
      <c r="E907" s="4"/>
      <c r="F907" s="4"/>
      <c r="G907" s="4"/>
      <c r="H907" s="4"/>
      <c r="I907" s="4"/>
      <c r="J907" s="4"/>
      <c r="K907" s="4"/>
      <c r="L907" s="4"/>
      <c r="M907" s="4"/>
      <c r="N907" s="4"/>
      <c r="O907" s="4"/>
      <c r="P907" s="4"/>
    </row>
    <row r="908">
      <c r="A908" s="4"/>
      <c r="B908" s="4"/>
      <c r="C908" s="4"/>
      <c r="D908" s="4"/>
      <c r="E908" s="4"/>
      <c r="F908" s="4"/>
      <c r="G908" s="4"/>
      <c r="H908" s="4"/>
      <c r="I908" s="4"/>
      <c r="J908" s="4"/>
      <c r="K908" s="4"/>
      <c r="L908" s="4"/>
      <c r="M908" s="4"/>
      <c r="N908" s="4"/>
      <c r="O908" s="4"/>
      <c r="P908" s="4"/>
    </row>
    <row r="909">
      <c r="A909" s="4"/>
      <c r="B909" s="4"/>
      <c r="C909" s="4"/>
      <c r="D909" s="4"/>
      <c r="E909" s="4"/>
      <c r="F909" s="4"/>
      <c r="G909" s="4"/>
      <c r="H909" s="4"/>
      <c r="I909" s="4"/>
      <c r="J909" s="4"/>
      <c r="K909" s="4"/>
      <c r="L909" s="4"/>
      <c r="M909" s="4"/>
      <c r="N909" s="4"/>
      <c r="O909" s="4"/>
      <c r="P909" s="4"/>
    </row>
    <row r="910">
      <c r="A910" s="4"/>
      <c r="B910" s="4"/>
      <c r="C910" s="4"/>
      <c r="D910" s="4"/>
      <c r="E910" s="4"/>
      <c r="F910" s="4"/>
      <c r="G910" s="4"/>
      <c r="H910" s="4"/>
      <c r="I910" s="4"/>
      <c r="J910" s="4"/>
      <c r="K910" s="4"/>
      <c r="L910" s="4"/>
      <c r="M910" s="4"/>
      <c r="N910" s="4"/>
      <c r="O910" s="4"/>
      <c r="P910" s="4"/>
    </row>
    <row r="911">
      <c r="A911" s="4"/>
      <c r="B911" s="4"/>
      <c r="C911" s="4"/>
      <c r="D911" s="4"/>
      <c r="E911" s="4"/>
      <c r="F911" s="4"/>
      <c r="G911" s="4"/>
      <c r="H911" s="4"/>
      <c r="I911" s="4"/>
      <c r="J911" s="4"/>
      <c r="K911" s="4"/>
      <c r="L911" s="4"/>
      <c r="M911" s="4"/>
      <c r="N911" s="4"/>
      <c r="O911" s="4"/>
      <c r="P911" s="4"/>
    </row>
    <row r="912">
      <c r="A912" s="4"/>
      <c r="B912" s="4"/>
      <c r="C912" s="4"/>
      <c r="D912" s="4"/>
      <c r="E912" s="4"/>
      <c r="F912" s="4"/>
      <c r="G912" s="4"/>
      <c r="H912" s="4"/>
      <c r="I912" s="4"/>
      <c r="J912" s="4"/>
      <c r="K912" s="4"/>
      <c r="L912" s="4"/>
      <c r="M912" s="4"/>
      <c r="N912" s="4"/>
      <c r="O912" s="4"/>
      <c r="P912" s="4"/>
    </row>
    <row r="913">
      <c r="A913" s="4"/>
      <c r="B913" s="4"/>
      <c r="C913" s="4"/>
      <c r="D913" s="4"/>
      <c r="E913" s="4"/>
      <c r="F913" s="4"/>
      <c r="G913" s="4"/>
      <c r="H913" s="4"/>
      <c r="I913" s="4"/>
      <c r="J913" s="4"/>
      <c r="K913" s="4"/>
      <c r="L913" s="4"/>
      <c r="M913" s="4"/>
      <c r="N913" s="4"/>
      <c r="O913" s="4"/>
      <c r="P913" s="4"/>
    </row>
    <row r="914">
      <c r="A914" s="4"/>
      <c r="B914" s="4"/>
      <c r="C914" s="4"/>
      <c r="D914" s="4"/>
      <c r="E914" s="4"/>
      <c r="F914" s="4"/>
      <c r="G914" s="4"/>
      <c r="H914" s="4"/>
      <c r="I914" s="4"/>
      <c r="J914" s="4"/>
      <c r="K914" s="4"/>
      <c r="L914" s="4"/>
      <c r="M914" s="4"/>
      <c r="N914" s="4"/>
      <c r="O914" s="4"/>
      <c r="P914" s="4"/>
    </row>
    <row r="915">
      <c r="A915" s="4"/>
      <c r="B915" s="4"/>
      <c r="C915" s="4"/>
      <c r="D915" s="4"/>
      <c r="E915" s="4"/>
      <c r="F915" s="4"/>
      <c r="G915" s="4"/>
      <c r="H915" s="4"/>
      <c r="I915" s="4"/>
      <c r="J915" s="4"/>
      <c r="K915" s="4"/>
      <c r="L915" s="4"/>
      <c r="M915" s="4"/>
      <c r="N915" s="4"/>
      <c r="O915" s="4"/>
      <c r="P915" s="4"/>
    </row>
    <row r="916">
      <c r="A916" s="4"/>
      <c r="B916" s="4"/>
      <c r="C916" s="4"/>
      <c r="D916" s="4"/>
      <c r="E916" s="4"/>
      <c r="F916" s="4"/>
      <c r="G916" s="4"/>
      <c r="H916" s="4"/>
      <c r="I916" s="4"/>
      <c r="J916" s="4"/>
      <c r="K916" s="4"/>
      <c r="L916" s="4"/>
      <c r="M916" s="4"/>
      <c r="N916" s="4"/>
      <c r="O916" s="4"/>
      <c r="P916" s="4"/>
    </row>
    <row r="917">
      <c r="A917" s="4"/>
      <c r="B917" s="4"/>
      <c r="C917" s="4"/>
      <c r="D917" s="4"/>
      <c r="E917" s="4"/>
      <c r="F917" s="4"/>
      <c r="G917" s="4"/>
      <c r="H917" s="4"/>
      <c r="I917" s="4"/>
      <c r="J917" s="4"/>
      <c r="K917" s="4"/>
      <c r="L917" s="4"/>
      <c r="M917" s="4"/>
      <c r="N917" s="4"/>
      <c r="O917" s="4"/>
      <c r="P917" s="4"/>
    </row>
    <row r="918">
      <c r="A918" s="4"/>
      <c r="B918" s="4"/>
      <c r="C918" s="4"/>
      <c r="D918" s="4"/>
      <c r="E918" s="4"/>
      <c r="F918" s="4"/>
      <c r="G918" s="4"/>
      <c r="H918" s="4"/>
      <c r="I918" s="4"/>
      <c r="J918" s="4"/>
      <c r="K918" s="4"/>
      <c r="L918" s="4"/>
      <c r="M918" s="4"/>
      <c r="N918" s="4"/>
      <c r="O918" s="4"/>
      <c r="P918" s="4"/>
    </row>
    <row r="919">
      <c r="A919" s="4"/>
      <c r="B919" s="4"/>
      <c r="C919" s="4"/>
      <c r="D919" s="4"/>
      <c r="E919" s="4"/>
      <c r="F919" s="4"/>
      <c r="G919" s="4"/>
      <c r="H919" s="4"/>
      <c r="I919" s="4"/>
      <c r="J919" s="4"/>
      <c r="K919" s="4"/>
      <c r="L919" s="4"/>
      <c r="M919" s="4"/>
      <c r="N919" s="4"/>
      <c r="O919" s="4"/>
      <c r="P919" s="4"/>
    </row>
    <row r="920">
      <c r="A920" s="4"/>
      <c r="B920" s="4"/>
      <c r="C920" s="4"/>
      <c r="D920" s="4"/>
      <c r="E920" s="4"/>
      <c r="F920" s="4"/>
      <c r="G920" s="4"/>
      <c r="H920" s="4"/>
      <c r="I920" s="4"/>
      <c r="J920" s="4"/>
      <c r="K920" s="4"/>
      <c r="L920" s="4"/>
      <c r="M920" s="4"/>
      <c r="N920" s="4"/>
      <c r="O920" s="4"/>
      <c r="P920" s="4"/>
    </row>
    <row r="921">
      <c r="A921" s="4"/>
      <c r="B921" s="4"/>
      <c r="C921" s="4"/>
      <c r="D921" s="4"/>
      <c r="E921" s="4"/>
      <c r="F921" s="4"/>
      <c r="G921" s="4"/>
      <c r="H921" s="4"/>
      <c r="I921" s="4"/>
      <c r="J921" s="4"/>
      <c r="K921" s="4"/>
      <c r="L921" s="4"/>
      <c r="M921" s="4"/>
      <c r="N921" s="4"/>
      <c r="O921" s="4"/>
      <c r="P921" s="4"/>
    </row>
    <row r="922">
      <c r="A922" s="4"/>
      <c r="B922" s="4"/>
      <c r="C922" s="4"/>
      <c r="D922" s="4"/>
      <c r="E922" s="4"/>
      <c r="F922" s="4"/>
      <c r="G922" s="4"/>
      <c r="H922" s="4"/>
      <c r="I922" s="4"/>
      <c r="J922" s="4"/>
      <c r="K922" s="4"/>
      <c r="L922" s="4"/>
      <c r="M922" s="4"/>
      <c r="N922" s="4"/>
      <c r="O922" s="4"/>
      <c r="P922" s="4"/>
    </row>
    <row r="923">
      <c r="A923" s="4"/>
      <c r="B923" s="4"/>
      <c r="C923" s="4"/>
      <c r="D923" s="4"/>
      <c r="E923" s="4"/>
      <c r="F923" s="4"/>
      <c r="G923" s="4"/>
      <c r="H923" s="4"/>
      <c r="I923" s="4"/>
      <c r="J923" s="4"/>
      <c r="K923" s="4"/>
      <c r="L923" s="4"/>
      <c r="M923" s="4"/>
      <c r="N923" s="4"/>
      <c r="O923" s="4"/>
      <c r="P923" s="4"/>
    </row>
    <row r="924">
      <c r="A924" s="4"/>
      <c r="B924" s="4"/>
      <c r="C924" s="4"/>
      <c r="D924" s="4"/>
      <c r="E924" s="4"/>
      <c r="F924" s="4"/>
      <c r="G924" s="4"/>
      <c r="H924" s="4"/>
      <c r="I924" s="4"/>
      <c r="J924" s="4"/>
      <c r="K924" s="4"/>
      <c r="L924" s="4"/>
      <c r="M924" s="4"/>
      <c r="N924" s="4"/>
      <c r="O924" s="4"/>
      <c r="P924" s="4"/>
    </row>
    <row r="925">
      <c r="A925" s="4"/>
      <c r="B925" s="4"/>
      <c r="C925" s="4"/>
      <c r="D925" s="4"/>
      <c r="E925" s="4"/>
      <c r="F925" s="4"/>
      <c r="G925" s="4"/>
      <c r="H925" s="4"/>
      <c r="I925" s="4"/>
      <c r="J925" s="4"/>
      <c r="K925" s="4"/>
      <c r="L925" s="4"/>
      <c r="M925" s="4"/>
      <c r="N925" s="4"/>
      <c r="O925" s="4"/>
      <c r="P925" s="4"/>
    </row>
    <row r="926">
      <c r="A926" s="4"/>
      <c r="B926" s="4"/>
      <c r="C926" s="4"/>
      <c r="D926" s="4"/>
      <c r="E926" s="4"/>
      <c r="F926" s="4"/>
      <c r="G926" s="4"/>
      <c r="H926" s="4"/>
      <c r="I926" s="4"/>
      <c r="J926" s="4"/>
      <c r="K926" s="4"/>
      <c r="L926" s="4"/>
      <c r="M926" s="4"/>
      <c r="N926" s="4"/>
      <c r="O926" s="4"/>
      <c r="P926" s="4"/>
    </row>
    <row r="927">
      <c r="A927" s="4"/>
      <c r="B927" s="4"/>
      <c r="C927" s="4"/>
      <c r="D927" s="4"/>
      <c r="E927" s="4"/>
      <c r="F927" s="4"/>
      <c r="G927" s="4"/>
      <c r="H927" s="4"/>
      <c r="I927" s="4"/>
      <c r="J927" s="4"/>
      <c r="K927" s="4"/>
      <c r="L927" s="4"/>
      <c r="M927" s="4"/>
      <c r="N927" s="4"/>
      <c r="O927" s="4"/>
      <c r="P927" s="4"/>
    </row>
    <row r="928">
      <c r="A928" s="4"/>
      <c r="B928" s="4"/>
      <c r="C928" s="4"/>
      <c r="D928" s="4"/>
      <c r="E928" s="4"/>
      <c r="F928" s="4"/>
      <c r="G928" s="4"/>
      <c r="H928" s="4"/>
      <c r="I928" s="4"/>
      <c r="J928" s="4"/>
      <c r="K928" s="4"/>
      <c r="L928" s="4"/>
      <c r="M928" s="4"/>
      <c r="N928" s="4"/>
      <c r="O928" s="4"/>
      <c r="P928" s="4"/>
    </row>
    <row r="929">
      <c r="A929" s="4"/>
      <c r="B929" s="4"/>
      <c r="C929" s="4"/>
      <c r="D929" s="4"/>
      <c r="E929" s="4"/>
      <c r="F929" s="4"/>
      <c r="G929" s="4"/>
      <c r="H929" s="4"/>
      <c r="I929" s="4"/>
      <c r="J929" s="4"/>
      <c r="K929" s="4"/>
      <c r="L929" s="4"/>
      <c r="M929" s="4"/>
      <c r="N929" s="4"/>
      <c r="O929" s="4"/>
      <c r="P929" s="4"/>
    </row>
    <row r="930">
      <c r="A930" s="4"/>
      <c r="B930" s="4"/>
      <c r="C930" s="4"/>
      <c r="D930" s="4"/>
      <c r="E930" s="4"/>
      <c r="F930" s="4"/>
      <c r="G930" s="4"/>
      <c r="H930" s="4"/>
      <c r="I930" s="4"/>
      <c r="J930" s="4"/>
      <c r="K930" s="4"/>
      <c r="L930" s="4"/>
      <c r="M930" s="4"/>
      <c r="N930" s="4"/>
      <c r="O930" s="4"/>
      <c r="P930" s="4"/>
    </row>
    <row r="931">
      <c r="A931" s="4"/>
      <c r="B931" s="4"/>
      <c r="C931" s="4"/>
      <c r="D931" s="4"/>
      <c r="E931" s="4"/>
      <c r="F931" s="4"/>
      <c r="G931" s="4"/>
      <c r="H931" s="4"/>
      <c r="I931" s="4"/>
      <c r="J931" s="4"/>
      <c r="K931" s="4"/>
      <c r="L931" s="4"/>
      <c r="M931" s="4"/>
      <c r="N931" s="4"/>
      <c r="O931" s="4"/>
      <c r="P931" s="4"/>
    </row>
    <row r="932">
      <c r="A932" s="4"/>
      <c r="B932" s="4"/>
      <c r="C932" s="4"/>
      <c r="D932" s="4"/>
      <c r="E932" s="4"/>
      <c r="F932" s="4"/>
      <c r="G932" s="4"/>
      <c r="H932" s="4"/>
      <c r="I932" s="4"/>
      <c r="J932" s="4"/>
      <c r="K932" s="4"/>
      <c r="L932" s="4"/>
      <c r="M932" s="4"/>
      <c r="N932" s="4"/>
      <c r="O932" s="4"/>
      <c r="P932" s="4"/>
    </row>
    <row r="933">
      <c r="A933" s="4"/>
      <c r="B933" s="4"/>
      <c r="C933" s="4"/>
      <c r="D933" s="4"/>
      <c r="E933" s="4"/>
      <c r="F933" s="4"/>
      <c r="G933" s="4"/>
      <c r="H933" s="4"/>
      <c r="I933" s="4"/>
      <c r="J933" s="4"/>
      <c r="K933" s="4"/>
      <c r="L933" s="4"/>
      <c r="M933" s="4"/>
      <c r="N933" s="4"/>
      <c r="O933" s="4"/>
      <c r="P933" s="4"/>
    </row>
    <row r="934">
      <c r="A934" s="4"/>
      <c r="B934" s="4"/>
      <c r="C934" s="4"/>
      <c r="D934" s="4"/>
      <c r="E934" s="4"/>
      <c r="F934" s="4"/>
      <c r="G934" s="4"/>
      <c r="H934" s="4"/>
      <c r="I934" s="4"/>
      <c r="J934" s="4"/>
      <c r="K934" s="4"/>
      <c r="L934" s="4"/>
      <c r="M934" s="4"/>
      <c r="N934" s="4"/>
      <c r="O934" s="4"/>
      <c r="P934" s="4"/>
    </row>
    <row r="935">
      <c r="A935" s="4"/>
      <c r="B935" s="4"/>
      <c r="C935" s="4"/>
      <c r="D935" s="4"/>
      <c r="E935" s="4"/>
      <c r="F935" s="4"/>
      <c r="G935" s="4"/>
      <c r="H935" s="4"/>
      <c r="I935" s="4"/>
      <c r="J935" s="4"/>
      <c r="K935" s="4"/>
      <c r="L935" s="4"/>
      <c r="M935" s="4"/>
      <c r="N935" s="4"/>
      <c r="O935" s="4"/>
      <c r="P935" s="4"/>
    </row>
    <row r="936">
      <c r="A936" s="4"/>
      <c r="B936" s="4"/>
      <c r="C936" s="4"/>
      <c r="D936" s="4"/>
      <c r="E936" s="4"/>
      <c r="F936" s="4"/>
      <c r="G936" s="4"/>
      <c r="H936" s="4"/>
      <c r="I936" s="4"/>
      <c r="J936" s="4"/>
      <c r="K936" s="4"/>
      <c r="L936" s="4"/>
      <c r="M936" s="4"/>
      <c r="N936" s="4"/>
      <c r="O936" s="4"/>
      <c r="P936" s="4"/>
    </row>
    <row r="937">
      <c r="A937" s="4"/>
      <c r="B937" s="4"/>
      <c r="C937" s="4"/>
      <c r="D937" s="4"/>
      <c r="E937" s="4"/>
      <c r="F937" s="4"/>
      <c r="G937" s="4"/>
      <c r="H937" s="4"/>
      <c r="I937" s="4"/>
      <c r="J937" s="4"/>
      <c r="K937" s="4"/>
      <c r="L937" s="4"/>
      <c r="M937" s="4"/>
      <c r="N937" s="4"/>
      <c r="O937" s="4"/>
      <c r="P937" s="4"/>
    </row>
    <row r="938">
      <c r="A938" s="4"/>
      <c r="B938" s="4"/>
      <c r="C938" s="4"/>
      <c r="D938" s="4"/>
      <c r="E938" s="4"/>
      <c r="F938" s="4"/>
      <c r="G938" s="4"/>
      <c r="H938" s="4"/>
      <c r="I938" s="4"/>
      <c r="J938" s="4"/>
      <c r="K938" s="4"/>
      <c r="L938" s="4"/>
      <c r="M938" s="4"/>
      <c r="N938" s="4"/>
      <c r="O938" s="4"/>
      <c r="P938" s="4"/>
    </row>
    <row r="939">
      <c r="A939" s="4"/>
      <c r="B939" s="4"/>
      <c r="C939" s="4"/>
      <c r="D939" s="4"/>
      <c r="E939" s="4"/>
      <c r="F939" s="4"/>
      <c r="G939" s="4"/>
      <c r="H939" s="4"/>
      <c r="I939" s="4"/>
      <c r="J939" s="4"/>
      <c r="K939" s="4"/>
      <c r="L939" s="4"/>
      <c r="M939" s="4"/>
      <c r="N939" s="4"/>
      <c r="O939" s="4"/>
      <c r="P939" s="4"/>
    </row>
    <row r="940">
      <c r="A940" s="4"/>
      <c r="B940" s="4"/>
      <c r="C940" s="4"/>
      <c r="D940" s="4"/>
      <c r="E940" s="4"/>
      <c r="F940" s="4"/>
      <c r="G940" s="4"/>
      <c r="H940" s="4"/>
      <c r="I940" s="4"/>
      <c r="J940" s="4"/>
      <c r="K940" s="4"/>
      <c r="L940" s="4"/>
      <c r="M940" s="4"/>
      <c r="N940" s="4"/>
      <c r="O940" s="4"/>
      <c r="P940" s="4"/>
    </row>
    <row r="941">
      <c r="A941" s="4"/>
      <c r="B941" s="4"/>
      <c r="C941" s="4"/>
      <c r="D941" s="4"/>
      <c r="E941" s="4"/>
      <c r="F941" s="4"/>
      <c r="G941" s="4"/>
      <c r="H941" s="4"/>
      <c r="I941" s="4"/>
      <c r="J941" s="4"/>
      <c r="K941" s="4"/>
      <c r="L941" s="4"/>
      <c r="M941" s="4"/>
      <c r="N941" s="4"/>
      <c r="O941" s="4"/>
      <c r="P941" s="4"/>
    </row>
    <row r="942">
      <c r="A942" s="4"/>
      <c r="B942" s="4"/>
      <c r="C942" s="4"/>
      <c r="D942" s="4"/>
      <c r="E942" s="4"/>
      <c r="F942" s="4"/>
      <c r="G942" s="4"/>
      <c r="H942" s="4"/>
      <c r="I942" s="4"/>
      <c r="J942" s="4"/>
      <c r="K942" s="4"/>
      <c r="L942" s="4"/>
      <c r="M942" s="4"/>
      <c r="N942" s="4"/>
      <c r="O942" s="4"/>
      <c r="P942" s="4"/>
    </row>
    <row r="943">
      <c r="A943" s="4"/>
      <c r="B943" s="4"/>
      <c r="C943" s="4"/>
      <c r="D943" s="4"/>
      <c r="E943" s="4"/>
      <c r="F943" s="4"/>
      <c r="G943" s="4"/>
      <c r="H943" s="4"/>
      <c r="I943" s="4"/>
      <c r="J943" s="4"/>
      <c r="K943" s="4"/>
      <c r="L943" s="4"/>
      <c r="M943" s="4"/>
      <c r="N943" s="4"/>
      <c r="O943" s="4"/>
      <c r="P943" s="4"/>
    </row>
    <row r="944">
      <c r="A944" s="4"/>
      <c r="B944" s="4"/>
      <c r="C944" s="4"/>
      <c r="D944" s="4"/>
      <c r="E944" s="4"/>
      <c r="F944" s="4"/>
      <c r="G944" s="4"/>
      <c r="H944" s="4"/>
      <c r="I944" s="4"/>
      <c r="J944" s="4"/>
      <c r="K944" s="4"/>
      <c r="L944" s="4"/>
      <c r="M944" s="4"/>
      <c r="N944" s="4"/>
      <c r="O944" s="4"/>
      <c r="P944" s="4"/>
    </row>
    <row r="945">
      <c r="A945" s="4"/>
      <c r="B945" s="4"/>
      <c r="C945" s="4"/>
      <c r="D945" s="4"/>
      <c r="E945" s="4"/>
      <c r="F945" s="4"/>
      <c r="G945" s="4"/>
      <c r="H945" s="4"/>
      <c r="I945" s="4"/>
      <c r="J945" s="4"/>
      <c r="K945" s="4"/>
      <c r="L945" s="4"/>
      <c r="M945" s="4"/>
      <c r="N945" s="4"/>
      <c r="O945" s="4"/>
      <c r="P945" s="4"/>
    </row>
    <row r="946">
      <c r="A946" s="4"/>
      <c r="B946" s="4"/>
      <c r="C946" s="4"/>
      <c r="D946" s="4"/>
      <c r="E946" s="4"/>
      <c r="F946" s="4"/>
      <c r="G946" s="4"/>
      <c r="H946" s="4"/>
      <c r="I946" s="4"/>
      <c r="J946" s="4"/>
      <c r="K946" s="4"/>
      <c r="L946" s="4"/>
      <c r="M946" s="4"/>
      <c r="N946" s="4"/>
      <c r="O946" s="4"/>
      <c r="P946" s="4"/>
    </row>
    <row r="947">
      <c r="A947" s="4"/>
      <c r="B947" s="4"/>
      <c r="C947" s="4"/>
      <c r="D947" s="4"/>
      <c r="E947" s="4"/>
      <c r="F947" s="4"/>
      <c r="G947" s="4"/>
      <c r="H947" s="4"/>
      <c r="I947" s="4"/>
      <c r="J947" s="4"/>
      <c r="K947" s="4"/>
      <c r="L947" s="4"/>
      <c r="M947" s="4"/>
      <c r="N947" s="4"/>
      <c r="O947" s="4"/>
      <c r="P947" s="4"/>
    </row>
    <row r="948">
      <c r="A948" s="4"/>
      <c r="B948" s="4"/>
      <c r="C948" s="4"/>
      <c r="D948" s="4"/>
      <c r="E948" s="4"/>
      <c r="F948" s="4"/>
      <c r="G948" s="4"/>
      <c r="H948" s="4"/>
      <c r="I948" s="4"/>
      <c r="J948" s="4"/>
      <c r="K948" s="4"/>
      <c r="L948" s="4"/>
      <c r="M948" s="4"/>
      <c r="N948" s="4"/>
      <c r="O948" s="4"/>
      <c r="P948" s="4"/>
    </row>
    <row r="949">
      <c r="A949" s="4"/>
      <c r="B949" s="4"/>
      <c r="C949" s="4"/>
      <c r="D949" s="4"/>
      <c r="E949" s="4"/>
      <c r="F949" s="4"/>
      <c r="G949" s="4"/>
      <c r="H949" s="4"/>
      <c r="I949" s="4"/>
      <c r="J949" s="4"/>
      <c r="K949" s="4"/>
      <c r="L949" s="4"/>
      <c r="M949" s="4"/>
      <c r="N949" s="4"/>
      <c r="O949" s="4"/>
      <c r="P949" s="4"/>
    </row>
    <row r="950">
      <c r="A950" s="4"/>
      <c r="B950" s="4"/>
      <c r="C950" s="4"/>
      <c r="D950" s="4"/>
      <c r="E950" s="4"/>
      <c r="F950" s="4"/>
      <c r="G950" s="4"/>
      <c r="H950" s="4"/>
      <c r="I950" s="4"/>
      <c r="J950" s="4"/>
      <c r="K950" s="4"/>
      <c r="L950" s="4"/>
      <c r="M950" s="4"/>
      <c r="N950" s="4"/>
      <c r="O950" s="4"/>
      <c r="P950" s="4"/>
    </row>
    <row r="951">
      <c r="A951" s="4"/>
      <c r="B951" s="4"/>
      <c r="C951" s="4"/>
      <c r="D951" s="4"/>
      <c r="E951" s="4"/>
      <c r="F951" s="4"/>
      <c r="G951" s="4"/>
      <c r="H951" s="4"/>
      <c r="I951" s="4"/>
      <c r="J951" s="4"/>
      <c r="K951" s="4"/>
      <c r="L951" s="4"/>
      <c r="M951" s="4"/>
      <c r="N951" s="4"/>
      <c r="O951" s="4"/>
      <c r="P951" s="4"/>
    </row>
    <row r="952">
      <c r="A952" s="4"/>
      <c r="B952" s="4"/>
      <c r="C952" s="4"/>
      <c r="D952" s="4"/>
      <c r="E952" s="4"/>
      <c r="F952" s="4"/>
      <c r="G952" s="4"/>
      <c r="H952" s="4"/>
      <c r="I952" s="4"/>
      <c r="J952" s="4"/>
      <c r="K952" s="4"/>
      <c r="L952" s="4"/>
      <c r="M952" s="4"/>
      <c r="N952" s="4"/>
      <c r="O952" s="4"/>
      <c r="P952" s="4"/>
    </row>
    <row r="953">
      <c r="A953" s="4"/>
      <c r="B953" s="4"/>
      <c r="C953" s="4"/>
      <c r="D953" s="4"/>
      <c r="E953" s="4"/>
      <c r="F953" s="4"/>
      <c r="G953" s="4"/>
      <c r="H953" s="4"/>
      <c r="I953" s="4"/>
      <c r="J953" s="4"/>
      <c r="K953" s="4"/>
      <c r="L953" s="4"/>
      <c r="M953" s="4"/>
      <c r="N953" s="4"/>
      <c r="O953" s="4"/>
      <c r="P953" s="4"/>
    </row>
    <row r="954">
      <c r="A954" s="4"/>
      <c r="B954" s="4"/>
      <c r="C954" s="4"/>
      <c r="D954" s="4"/>
      <c r="E954" s="4"/>
      <c r="F954" s="4"/>
      <c r="G954" s="4"/>
      <c r="H954" s="4"/>
      <c r="I954" s="4"/>
      <c r="J954" s="4"/>
      <c r="K954" s="4"/>
      <c r="L954" s="4"/>
      <c r="M954" s="4"/>
      <c r="N954" s="4"/>
      <c r="O954" s="4"/>
      <c r="P954" s="4"/>
    </row>
    <row r="955">
      <c r="A955" s="4"/>
      <c r="B955" s="4"/>
      <c r="C955" s="4"/>
      <c r="D955" s="4"/>
      <c r="E955" s="4"/>
      <c r="F955" s="4"/>
      <c r="G955" s="4"/>
      <c r="H955" s="4"/>
      <c r="I955" s="4"/>
      <c r="J955" s="4"/>
      <c r="K955" s="4"/>
      <c r="L955" s="4"/>
      <c r="M955" s="4"/>
      <c r="N955" s="4"/>
      <c r="O955" s="4"/>
      <c r="P955" s="4"/>
    </row>
    <row r="956">
      <c r="A956" s="4"/>
      <c r="B956" s="4"/>
      <c r="C956" s="4"/>
      <c r="D956" s="4"/>
      <c r="E956" s="4"/>
      <c r="F956" s="4"/>
      <c r="G956" s="4"/>
      <c r="H956" s="4"/>
      <c r="I956" s="4"/>
      <c r="J956" s="4"/>
      <c r="K956" s="4"/>
      <c r="L956" s="4"/>
      <c r="M956" s="4"/>
      <c r="N956" s="4"/>
      <c r="O956" s="4"/>
      <c r="P956" s="4"/>
    </row>
    <row r="957">
      <c r="A957" s="4"/>
      <c r="B957" s="4"/>
      <c r="C957" s="4"/>
      <c r="D957" s="4"/>
      <c r="E957" s="4"/>
      <c r="F957" s="4"/>
      <c r="G957" s="4"/>
      <c r="H957" s="4"/>
      <c r="I957" s="4"/>
      <c r="J957" s="4"/>
      <c r="K957" s="4"/>
      <c r="L957" s="4"/>
      <c r="M957" s="4"/>
      <c r="N957" s="4"/>
      <c r="O957" s="4"/>
      <c r="P957" s="4"/>
    </row>
    <row r="958">
      <c r="A958" s="4"/>
      <c r="B958" s="4"/>
      <c r="C958" s="4"/>
      <c r="D958" s="4"/>
      <c r="E958" s="4"/>
      <c r="F958" s="4"/>
      <c r="G958" s="4"/>
      <c r="H958" s="4"/>
      <c r="I958" s="4"/>
      <c r="J958" s="4"/>
      <c r="K958" s="4"/>
      <c r="L958" s="4"/>
      <c r="M958" s="4"/>
      <c r="N958" s="4"/>
      <c r="O958" s="4"/>
      <c r="P958" s="4"/>
    </row>
    <row r="959">
      <c r="A959" s="4"/>
      <c r="B959" s="4"/>
      <c r="C959" s="4"/>
      <c r="D959" s="4"/>
      <c r="E959" s="4"/>
      <c r="F959" s="4"/>
      <c r="G959" s="4"/>
      <c r="H959" s="4"/>
      <c r="I959" s="4"/>
      <c r="J959" s="4"/>
      <c r="K959" s="4"/>
      <c r="L959" s="4"/>
      <c r="M959" s="4"/>
      <c r="N959" s="4"/>
      <c r="O959" s="4"/>
      <c r="P959" s="4"/>
    </row>
    <row r="960">
      <c r="A960" s="4"/>
      <c r="B960" s="4"/>
      <c r="C960" s="4"/>
      <c r="D960" s="4"/>
      <c r="E960" s="4"/>
      <c r="F960" s="4"/>
      <c r="G960" s="4"/>
      <c r="H960" s="4"/>
      <c r="I960" s="4"/>
      <c r="J960" s="4"/>
      <c r="K960" s="4"/>
      <c r="L960" s="4"/>
      <c r="M960" s="4"/>
      <c r="N960" s="4"/>
      <c r="O960" s="4"/>
      <c r="P960" s="4"/>
    </row>
    <row r="961">
      <c r="A961" s="4"/>
      <c r="B961" s="4"/>
      <c r="C961" s="4"/>
      <c r="D961" s="4"/>
      <c r="E961" s="4"/>
      <c r="F961" s="4"/>
      <c r="G961" s="4"/>
      <c r="H961" s="4"/>
      <c r="I961" s="4"/>
      <c r="J961" s="4"/>
      <c r="K961" s="4"/>
      <c r="L961" s="4"/>
      <c r="M961" s="4"/>
      <c r="N961" s="4"/>
      <c r="O961" s="4"/>
      <c r="P961" s="4"/>
    </row>
    <row r="962">
      <c r="A962" s="4"/>
      <c r="B962" s="4"/>
      <c r="C962" s="4"/>
      <c r="D962" s="4"/>
      <c r="E962" s="4"/>
      <c r="F962" s="4"/>
      <c r="G962" s="4"/>
      <c r="H962" s="4"/>
      <c r="I962" s="4"/>
      <c r="J962" s="4"/>
      <c r="K962" s="4"/>
      <c r="L962" s="4"/>
      <c r="M962" s="4"/>
      <c r="N962" s="4"/>
      <c r="O962" s="4"/>
      <c r="P962" s="4"/>
    </row>
    <row r="963">
      <c r="A963" s="4"/>
      <c r="B963" s="4"/>
      <c r="C963" s="4"/>
      <c r="D963" s="4"/>
      <c r="E963" s="4"/>
      <c r="F963" s="4"/>
      <c r="G963" s="4"/>
      <c r="H963" s="4"/>
      <c r="I963" s="4"/>
      <c r="J963" s="4"/>
      <c r="K963" s="4"/>
      <c r="L963" s="4"/>
      <c r="M963" s="4"/>
      <c r="N963" s="4"/>
      <c r="O963" s="4"/>
      <c r="P963" s="4"/>
    </row>
    <row r="964">
      <c r="A964" s="4"/>
      <c r="B964" s="4"/>
      <c r="C964" s="4"/>
      <c r="D964" s="4"/>
      <c r="E964" s="4"/>
      <c r="F964" s="4"/>
      <c r="G964" s="4"/>
      <c r="H964" s="4"/>
      <c r="I964" s="4"/>
      <c r="J964" s="4"/>
      <c r="K964" s="4"/>
      <c r="L964" s="4"/>
      <c r="M964" s="4"/>
      <c r="N964" s="4"/>
      <c r="O964" s="4"/>
      <c r="P964" s="4"/>
    </row>
    <row r="965">
      <c r="A965" s="4"/>
      <c r="B965" s="4"/>
      <c r="C965" s="4"/>
      <c r="D965" s="4"/>
      <c r="E965" s="4"/>
      <c r="F965" s="4"/>
      <c r="G965" s="4"/>
      <c r="H965" s="4"/>
      <c r="I965" s="4"/>
      <c r="J965" s="4"/>
      <c r="K965" s="4"/>
      <c r="L965" s="4"/>
      <c r="M965" s="4"/>
      <c r="N965" s="4"/>
      <c r="O965" s="4"/>
      <c r="P965" s="4"/>
    </row>
    <row r="966">
      <c r="A966" s="4"/>
      <c r="B966" s="4"/>
      <c r="C966" s="4"/>
      <c r="D966" s="4"/>
      <c r="E966" s="4"/>
      <c r="F966" s="4"/>
      <c r="G966" s="4"/>
      <c r="H966" s="4"/>
      <c r="I966" s="4"/>
      <c r="J966" s="4"/>
      <c r="K966" s="4"/>
      <c r="L966" s="4"/>
      <c r="M966" s="4"/>
      <c r="N966" s="4"/>
      <c r="O966" s="4"/>
      <c r="P966" s="4"/>
    </row>
    <row r="967">
      <c r="A967" s="4"/>
      <c r="B967" s="4"/>
      <c r="C967" s="4"/>
      <c r="D967" s="4"/>
      <c r="E967" s="4"/>
      <c r="F967" s="4"/>
      <c r="G967" s="4"/>
      <c r="H967" s="4"/>
      <c r="I967" s="4"/>
      <c r="J967" s="4"/>
      <c r="K967" s="4"/>
      <c r="L967" s="4"/>
      <c r="M967" s="4"/>
      <c r="N967" s="4"/>
      <c r="O967" s="4"/>
      <c r="P967" s="4"/>
    </row>
    <row r="968">
      <c r="A968" s="4"/>
      <c r="B968" s="4"/>
      <c r="C968" s="4"/>
      <c r="D968" s="4"/>
      <c r="E968" s="4"/>
      <c r="F968" s="4"/>
      <c r="G968" s="4"/>
      <c r="H968" s="4"/>
      <c r="I968" s="4"/>
      <c r="J968" s="4"/>
      <c r="K968" s="4"/>
      <c r="L968" s="4"/>
      <c r="M968" s="4"/>
      <c r="N968" s="4"/>
      <c r="O968" s="4"/>
      <c r="P968" s="4"/>
    </row>
    <row r="969">
      <c r="A969" s="4"/>
      <c r="B969" s="4"/>
      <c r="C969" s="4"/>
      <c r="D969" s="4"/>
      <c r="E969" s="4"/>
      <c r="F969" s="4"/>
      <c r="G969" s="4"/>
      <c r="H969" s="4"/>
      <c r="I969" s="4"/>
      <c r="J969" s="4"/>
      <c r="K969" s="4"/>
      <c r="L969" s="4"/>
      <c r="M969" s="4"/>
      <c r="N969" s="4"/>
      <c r="O969" s="4"/>
      <c r="P969" s="4"/>
    </row>
    <row r="970">
      <c r="A970" s="4"/>
      <c r="B970" s="4"/>
      <c r="C970" s="4"/>
      <c r="D970" s="4"/>
      <c r="E970" s="4"/>
      <c r="F970" s="4"/>
      <c r="G970" s="4"/>
      <c r="H970" s="4"/>
      <c r="I970" s="4"/>
      <c r="J970" s="4"/>
      <c r="K970" s="4"/>
      <c r="L970" s="4"/>
      <c r="M970" s="4"/>
      <c r="N970" s="4"/>
      <c r="O970" s="4"/>
      <c r="P970" s="4"/>
    </row>
    <row r="971">
      <c r="A971" s="4"/>
      <c r="B971" s="4"/>
      <c r="C971" s="4"/>
      <c r="D971" s="4"/>
      <c r="E971" s="4"/>
      <c r="F971" s="4"/>
      <c r="G971" s="4"/>
      <c r="H971" s="4"/>
      <c r="I971" s="4"/>
      <c r="J971" s="4"/>
      <c r="K971" s="4"/>
      <c r="L971" s="4"/>
      <c r="M971" s="4"/>
      <c r="N971" s="4"/>
      <c r="O971" s="4"/>
      <c r="P971" s="4"/>
    </row>
    <row r="972">
      <c r="A972" s="4"/>
      <c r="B972" s="4"/>
      <c r="C972" s="4"/>
      <c r="D972" s="4"/>
      <c r="E972" s="4"/>
      <c r="F972" s="4"/>
      <c r="G972" s="4"/>
      <c r="H972" s="4"/>
      <c r="I972" s="4"/>
      <c r="J972" s="4"/>
      <c r="K972" s="4"/>
      <c r="L972" s="4"/>
      <c r="M972" s="4"/>
      <c r="N972" s="4"/>
      <c r="O972" s="4"/>
      <c r="P972" s="4"/>
    </row>
    <row r="973">
      <c r="A973" s="4"/>
      <c r="B973" s="4"/>
      <c r="C973" s="4"/>
      <c r="D973" s="4"/>
      <c r="E973" s="4"/>
      <c r="F973" s="4"/>
      <c r="G973" s="4"/>
      <c r="H973" s="4"/>
      <c r="I973" s="4"/>
      <c r="J973" s="4"/>
      <c r="K973" s="4"/>
      <c r="L973" s="4"/>
      <c r="M973" s="4"/>
      <c r="N973" s="4"/>
      <c r="O973" s="4"/>
      <c r="P973" s="4"/>
    </row>
    <row r="974">
      <c r="A974" s="4"/>
      <c r="B974" s="4"/>
      <c r="C974" s="4"/>
      <c r="D974" s="4"/>
      <c r="E974" s="4"/>
      <c r="F974" s="4"/>
      <c r="G974" s="4"/>
      <c r="H974" s="4"/>
      <c r="I974" s="4"/>
      <c r="J974" s="4"/>
      <c r="K974" s="4"/>
      <c r="L974" s="4"/>
      <c r="M974" s="4"/>
      <c r="N974" s="4"/>
      <c r="O974" s="4"/>
      <c r="P974" s="4"/>
    </row>
    <row r="975">
      <c r="A975" s="4"/>
      <c r="B975" s="4"/>
      <c r="C975" s="4"/>
      <c r="D975" s="4"/>
      <c r="E975" s="4"/>
      <c r="F975" s="4"/>
      <c r="G975" s="4"/>
      <c r="H975" s="4"/>
      <c r="I975" s="4"/>
      <c r="J975" s="4"/>
      <c r="K975" s="4"/>
      <c r="L975" s="4"/>
      <c r="M975" s="4"/>
      <c r="N975" s="4"/>
      <c r="O975" s="4"/>
      <c r="P975" s="4"/>
    </row>
    <row r="976">
      <c r="A976" s="4"/>
      <c r="B976" s="4"/>
      <c r="C976" s="4"/>
      <c r="D976" s="4"/>
      <c r="E976" s="4"/>
      <c r="F976" s="4"/>
      <c r="G976" s="4"/>
      <c r="H976" s="4"/>
      <c r="I976" s="4"/>
      <c r="J976" s="4"/>
      <c r="K976" s="4"/>
      <c r="L976" s="4"/>
      <c r="M976" s="4"/>
      <c r="N976" s="4"/>
      <c r="O976" s="4"/>
      <c r="P976" s="4"/>
    </row>
    <row r="977">
      <c r="A977" s="4"/>
      <c r="B977" s="4"/>
      <c r="C977" s="4"/>
      <c r="D977" s="4"/>
      <c r="E977" s="4"/>
      <c r="F977" s="4"/>
      <c r="G977" s="4"/>
      <c r="H977" s="4"/>
      <c r="I977" s="4"/>
      <c r="J977" s="4"/>
      <c r="K977" s="4"/>
      <c r="L977" s="4"/>
      <c r="M977" s="4"/>
      <c r="N977" s="4"/>
      <c r="O977" s="4"/>
      <c r="P977" s="4"/>
    </row>
    <row r="978">
      <c r="A978" s="4"/>
      <c r="B978" s="4"/>
      <c r="C978" s="4"/>
      <c r="D978" s="4"/>
      <c r="E978" s="4"/>
      <c r="F978" s="4"/>
      <c r="G978" s="4"/>
      <c r="H978" s="4"/>
      <c r="I978" s="4"/>
      <c r="J978" s="4"/>
      <c r="K978" s="4"/>
      <c r="L978" s="4"/>
      <c r="M978" s="4"/>
      <c r="N978" s="4"/>
      <c r="O978" s="4"/>
      <c r="P978" s="4"/>
    </row>
    <row r="979">
      <c r="A979" s="4"/>
      <c r="B979" s="4"/>
      <c r="C979" s="4"/>
      <c r="D979" s="4"/>
      <c r="E979" s="4"/>
      <c r="F979" s="4"/>
      <c r="G979" s="4"/>
      <c r="H979" s="4"/>
      <c r="I979" s="4"/>
      <c r="J979" s="4"/>
      <c r="K979" s="4"/>
      <c r="L979" s="4"/>
      <c r="M979" s="4"/>
      <c r="N979" s="4"/>
      <c r="O979" s="4"/>
      <c r="P979" s="4"/>
    </row>
    <row r="980">
      <c r="A980" s="4"/>
      <c r="B980" s="4"/>
      <c r="C980" s="4"/>
      <c r="D980" s="4"/>
      <c r="E980" s="4"/>
      <c r="F980" s="4"/>
      <c r="G980" s="4"/>
      <c r="H980" s="4"/>
      <c r="I980" s="4"/>
      <c r="J980" s="4"/>
      <c r="K980" s="4"/>
      <c r="L980" s="4"/>
      <c r="M980" s="4"/>
      <c r="N980" s="4"/>
      <c r="O980" s="4"/>
      <c r="P980" s="4"/>
    </row>
    <row r="981">
      <c r="A981" s="4"/>
      <c r="B981" s="4"/>
      <c r="C981" s="4"/>
      <c r="D981" s="4"/>
      <c r="E981" s="4"/>
      <c r="F981" s="4"/>
      <c r="G981" s="4"/>
      <c r="H981" s="4"/>
      <c r="I981" s="4"/>
      <c r="J981" s="4"/>
      <c r="K981" s="4"/>
      <c r="L981" s="4"/>
      <c r="M981" s="4"/>
      <c r="N981" s="4"/>
      <c r="O981" s="4"/>
      <c r="P981" s="4"/>
    </row>
    <row r="982">
      <c r="A982" s="4"/>
      <c r="B982" s="4"/>
      <c r="C982" s="4"/>
      <c r="D982" s="4"/>
      <c r="E982" s="4"/>
      <c r="F982" s="4"/>
      <c r="G982" s="4"/>
      <c r="H982" s="4"/>
      <c r="I982" s="4"/>
      <c r="J982" s="4"/>
      <c r="K982" s="4"/>
      <c r="L982" s="4"/>
      <c r="M982" s="4"/>
      <c r="N982" s="4"/>
      <c r="O982" s="4"/>
      <c r="P982" s="4"/>
    </row>
    <row r="983">
      <c r="A983" s="4"/>
      <c r="B983" s="4"/>
      <c r="C983" s="4"/>
      <c r="D983" s="4"/>
      <c r="E983" s="4"/>
      <c r="F983" s="4"/>
      <c r="G983" s="4"/>
      <c r="H983" s="4"/>
      <c r="I983" s="4"/>
      <c r="J983" s="4"/>
      <c r="K983" s="4"/>
      <c r="L983" s="4"/>
      <c r="M983" s="4"/>
      <c r="N983" s="4"/>
      <c r="O983" s="4"/>
      <c r="P983" s="4"/>
    </row>
    <row r="984">
      <c r="A984" s="4"/>
      <c r="B984" s="4"/>
      <c r="C984" s="4"/>
      <c r="D984" s="4"/>
      <c r="E984" s="4"/>
      <c r="F984" s="4"/>
      <c r="G984" s="4"/>
      <c r="H984" s="4"/>
      <c r="I984" s="4"/>
      <c r="J984" s="4"/>
      <c r="K984" s="4"/>
      <c r="L984" s="4"/>
      <c r="M984" s="4"/>
      <c r="N984" s="4"/>
      <c r="O984" s="4"/>
      <c r="P984" s="4"/>
    </row>
    <row r="985">
      <c r="A985" s="4"/>
      <c r="B985" s="4"/>
      <c r="C985" s="4"/>
      <c r="D985" s="4"/>
      <c r="E985" s="4"/>
      <c r="F985" s="4"/>
      <c r="G985" s="4"/>
      <c r="H985" s="4"/>
      <c r="I985" s="4"/>
      <c r="J985" s="4"/>
      <c r="K985" s="4"/>
      <c r="L985" s="4"/>
      <c r="M985" s="4"/>
      <c r="N985" s="4"/>
      <c r="O985" s="4"/>
      <c r="P985" s="4"/>
    </row>
    <row r="986">
      <c r="A986" s="4"/>
      <c r="B986" s="4"/>
      <c r="C986" s="4"/>
      <c r="D986" s="4"/>
      <c r="E986" s="4"/>
      <c r="F986" s="4"/>
      <c r="G986" s="4"/>
      <c r="H986" s="4"/>
      <c r="I986" s="4"/>
      <c r="J986" s="4"/>
      <c r="K986" s="4"/>
      <c r="L986" s="4"/>
      <c r="M986" s="4"/>
      <c r="N986" s="4"/>
      <c r="O986" s="4"/>
      <c r="P986" s="4"/>
    </row>
    <row r="987">
      <c r="A987" s="4"/>
      <c r="B987" s="4"/>
      <c r="C987" s="4"/>
      <c r="D987" s="4"/>
      <c r="E987" s="4"/>
      <c r="F987" s="4"/>
      <c r="G987" s="4"/>
      <c r="H987" s="4"/>
      <c r="I987" s="4"/>
      <c r="J987" s="4"/>
      <c r="K987" s="4"/>
      <c r="L987" s="4"/>
      <c r="M987" s="4"/>
      <c r="N987" s="4"/>
      <c r="O987" s="4"/>
      <c r="P987" s="4"/>
    </row>
    <row r="988">
      <c r="A988" s="4"/>
      <c r="B988" s="4"/>
      <c r="C988" s="4"/>
      <c r="D988" s="4"/>
      <c r="E988" s="4"/>
      <c r="F988" s="4"/>
      <c r="G988" s="4"/>
      <c r="H988" s="4"/>
      <c r="I988" s="4"/>
      <c r="J988" s="4"/>
      <c r="K988" s="4"/>
      <c r="L988" s="4"/>
      <c r="M988" s="4"/>
      <c r="N988" s="4"/>
      <c r="O988" s="4"/>
      <c r="P988" s="4"/>
    </row>
    <row r="989">
      <c r="A989" s="4"/>
      <c r="B989" s="4"/>
      <c r="C989" s="4"/>
      <c r="D989" s="4"/>
      <c r="E989" s="4"/>
      <c r="F989" s="4"/>
      <c r="G989" s="4"/>
      <c r="H989" s="4"/>
      <c r="I989" s="4"/>
      <c r="J989" s="4"/>
      <c r="K989" s="4"/>
      <c r="L989" s="4"/>
      <c r="M989" s="4"/>
      <c r="N989" s="4"/>
      <c r="O989" s="4"/>
      <c r="P989" s="4"/>
    </row>
    <row r="990">
      <c r="A990" s="4"/>
      <c r="B990" s="4"/>
      <c r="C990" s="4"/>
      <c r="D990" s="4"/>
      <c r="E990" s="4"/>
      <c r="F990" s="4"/>
      <c r="G990" s="4"/>
      <c r="H990" s="4"/>
      <c r="I990" s="4"/>
      <c r="J990" s="4"/>
      <c r="K990" s="4"/>
      <c r="L990" s="4"/>
      <c r="M990" s="4"/>
      <c r="N990" s="4"/>
      <c r="O990" s="4"/>
      <c r="P990" s="4"/>
    </row>
    <row r="991">
      <c r="A991" s="4"/>
      <c r="B991" s="4"/>
      <c r="C991" s="4"/>
      <c r="D991" s="4"/>
      <c r="E991" s="4"/>
      <c r="F991" s="4"/>
      <c r="G991" s="4"/>
      <c r="H991" s="4"/>
      <c r="I991" s="4"/>
      <c r="J991" s="4"/>
      <c r="K991" s="4"/>
      <c r="L991" s="4"/>
      <c r="M991" s="4"/>
      <c r="N991" s="4"/>
      <c r="O991" s="4"/>
      <c r="P991" s="4"/>
    </row>
    <row r="992">
      <c r="A992" s="4"/>
      <c r="B992" s="4"/>
      <c r="C992" s="4"/>
      <c r="D992" s="4"/>
      <c r="E992" s="4"/>
      <c r="F992" s="4"/>
      <c r="G992" s="4"/>
      <c r="H992" s="4"/>
      <c r="I992" s="4"/>
      <c r="J992" s="4"/>
      <c r="K992" s="4"/>
      <c r="L992" s="4"/>
      <c r="M992" s="4"/>
      <c r="N992" s="4"/>
      <c r="O992" s="4"/>
      <c r="P992" s="4"/>
    </row>
    <row r="993">
      <c r="A993" s="4"/>
      <c r="B993" s="4"/>
      <c r="C993" s="4"/>
      <c r="D993" s="4"/>
      <c r="E993" s="4"/>
      <c r="F993" s="4"/>
      <c r="G993" s="4"/>
      <c r="H993" s="4"/>
      <c r="I993" s="4"/>
      <c r="J993" s="4"/>
      <c r="K993" s="4"/>
      <c r="L993" s="4"/>
      <c r="M993" s="4"/>
      <c r="N993" s="4"/>
      <c r="O993" s="4"/>
      <c r="P993" s="4"/>
    </row>
    <row r="994">
      <c r="A994" s="4"/>
      <c r="B994" s="4"/>
      <c r="C994" s="4"/>
      <c r="D994" s="4"/>
      <c r="E994" s="4"/>
      <c r="F994" s="4"/>
      <c r="G994" s="4"/>
      <c r="H994" s="4"/>
      <c r="I994" s="4"/>
      <c r="J994" s="4"/>
      <c r="K994" s="4"/>
      <c r="L994" s="4"/>
      <c r="M994" s="4"/>
      <c r="N994" s="4"/>
      <c r="O994" s="4"/>
      <c r="P994" s="4"/>
    </row>
    <row r="995">
      <c r="A995" s="4"/>
      <c r="B995" s="4"/>
      <c r="C995" s="4"/>
      <c r="D995" s="4"/>
      <c r="E995" s="4"/>
      <c r="F995" s="4"/>
      <c r="G995" s="4"/>
      <c r="H995" s="4"/>
      <c r="I995" s="4"/>
      <c r="J995" s="4"/>
      <c r="K995" s="4"/>
      <c r="L995" s="4"/>
      <c r="M995" s="4"/>
      <c r="N995" s="4"/>
      <c r="O995" s="4"/>
      <c r="P995" s="4"/>
    </row>
    <row r="996">
      <c r="A996" s="4"/>
      <c r="B996" s="4"/>
      <c r="C996" s="4"/>
      <c r="D996" s="4"/>
      <c r="E996" s="4"/>
      <c r="F996" s="4"/>
      <c r="G996" s="4"/>
      <c r="H996" s="4"/>
      <c r="I996" s="4"/>
      <c r="J996" s="4"/>
      <c r="K996" s="4"/>
      <c r="L996" s="4"/>
      <c r="M996" s="4"/>
      <c r="N996" s="4"/>
      <c r="O996" s="4"/>
      <c r="P996" s="4"/>
    </row>
    <row r="997">
      <c r="A997" s="4"/>
      <c r="B997" s="4"/>
      <c r="C997" s="4"/>
      <c r="D997" s="4"/>
      <c r="E997" s="4"/>
      <c r="F997" s="4"/>
      <c r="G997" s="4"/>
      <c r="H997" s="4"/>
      <c r="I997" s="4"/>
      <c r="J997" s="4"/>
      <c r="K997" s="4"/>
      <c r="L997" s="4"/>
      <c r="M997" s="4"/>
      <c r="N997" s="4"/>
      <c r="O997" s="4"/>
      <c r="P997" s="4"/>
    </row>
    <row r="998">
      <c r="A998" s="4"/>
      <c r="B998" s="4"/>
      <c r="C998" s="4"/>
      <c r="D998" s="4"/>
      <c r="E998" s="4"/>
      <c r="F998" s="4"/>
      <c r="G998" s="4"/>
      <c r="H998" s="4"/>
      <c r="I998" s="4"/>
      <c r="J998" s="4"/>
      <c r="K998" s="4"/>
      <c r="L998" s="4"/>
      <c r="M998" s="4"/>
      <c r="N998" s="4"/>
      <c r="O998" s="4"/>
      <c r="P998" s="4"/>
    </row>
    <row r="999">
      <c r="A999" s="4"/>
      <c r="B999" s="4"/>
      <c r="C999" s="4"/>
      <c r="D999" s="4"/>
      <c r="E999" s="4"/>
      <c r="F999" s="4"/>
      <c r="G999" s="4"/>
      <c r="H999" s="4"/>
      <c r="I999" s="4"/>
      <c r="J999" s="4"/>
      <c r="K999" s="4"/>
      <c r="L999" s="4"/>
      <c r="M999" s="4"/>
      <c r="N999" s="4"/>
      <c r="O999" s="4"/>
      <c r="P999" s="4"/>
    </row>
    <row r="1000">
      <c r="A1000" s="4"/>
      <c r="B1000" s="4"/>
      <c r="C1000" s="4"/>
      <c r="D1000" s="4"/>
      <c r="E1000" s="4"/>
      <c r="F1000" s="4"/>
      <c r="G1000" s="4"/>
      <c r="H1000" s="4"/>
      <c r="I1000" s="4"/>
      <c r="J1000" s="4"/>
      <c r="K1000" s="4"/>
      <c r="L1000" s="4"/>
      <c r="M1000" s="4"/>
      <c r="N1000" s="4"/>
      <c r="O1000" s="4"/>
      <c r="P1000" s="4"/>
    </row>
    <row r="1001">
      <c r="A1001" s="4"/>
      <c r="B1001" s="4"/>
      <c r="C1001" s="4"/>
      <c r="D1001" s="4"/>
      <c r="E1001" s="4"/>
      <c r="F1001" s="4"/>
      <c r="G1001" s="4"/>
      <c r="H1001" s="4"/>
      <c r="I1001" s="4"/>
      <c r="J1001" s="4"/>
      <c r="K1001" s="4"/>
      <c r="L1001" s="4"/>
      <c r="M1001" s="4"/>
      <c r="N1001" s="4"/>
      <c r="O1001" s="4"/>
      <c r="P1001" s="4"/>
    </row>
    <row r="1002">
      <c r="A1002" s="4"/>
      <c r="B1002" s="4"/>
      <c r="C1002" s="4"/>
      <c r="D1002" s="4"/>
      <c r="E1002" s="4"/>
      <c r="F1002" s="4"/>
      <c r="G1002" s="4"/>
      <c r="H1002" s="4"/>
      <c r="I1002" s="4"/>
      <c r="J1002" s="4"/>
      <c r="K1002" s="4"/>
      <c r="L1002" s="4"/>
      <c r="M1002" s="4"/>
      <c r="N1002" s="4"/>
      <c r="O1002" s="4"/>
      <c r="P1002" s="4"/>
    </row>
    <row r="1003">
      <c r="A1003" s="4"/>
      <c r="B1003" s="4"/>
      <c r="C1003" s="4"/>
      <c r="D1003" s="4"/>
      <c r="E1003" s="4"/>
      <c r="F1003" s="4"/>
      <c r="G1003" s="4"/>
      <c r="H1003" s="4"/>
      <c r="I1003" s="4"/>
      <c r="J1003" s="4"/>
      <c r="K1003" s="4"/>
      <c r="L1003" s="4"/>
      <c r="M1003" s="4"/>
      <c r="N1003" s="4"/>
      <c r="O1003" s="4"/>
      <c r="P1003" s="4"/>
    </row>
    <row r="1004">
      <c r="A1004" s="4"/>
      <c r="B1004" s="4"/>
      <c r="C1004" s="4"/>
      <c r="D1004" s="4"/>
      <c r="E1004" s="4"/>
      <c r="F1004" s="4"/>
      <c r="G1004" s="4"/>
      <c r="H1004" s="4"/>
      <c r="I1004" s="4"/>
      <c r="J1004" s="4"/>
      <c r="K1004" s="4"/>
      <c r="L1004" s="4"/>
      <c r="M1004" s="4"/>
      <c r="N1004" s="4"/>
      <c r="O1004" s="4"/>
      <c r="P1004" s="4"/>
    </row>
    <row r="1005">
      <c r="A1005" s="4"/>
      <c r="B1005" s="4"/>
      <c r="C1005" s="4"/>
      <c r="D1005" s="4"/>
      <c r="E1005" s="4"/>
      <c r="F1005" s="4"/>
      <c r="G1005" s="4"/>
      <c r="H1005" s="4"/>
      <c r="I1005" s="4"/>
      <c r="J1005" s="4"/>
      <c r="K1005" s="4"/>
      <c r="L1005" s="4"/>
      <c r="M1005" s="4"/>
      <c r="N1005" s="4"/>
      <c r="O1005" s="4"/>
      <c r="P1005" s="4"/>
    </row>
    <row r="1006">
      <c r="A1006" s="4"/>
      <c r="B1006" s="4"/>
      <c r="C1006" s="4"/>
      <c r="D1006" s="4"/>
      <c r="E1006" s="4"/>
      <c r="F1006" s="4"/>
      <c r="G1006" s="4"/>
      <c r="H1006" s="4"/>
      <c r="I1006" s="4"/>
      <c r="J1006" s="4"/>
      <c r="K1006" s="4"/>
      <c r="L1006" s="4"/>
      <c r="M1006" s="4"/>
      <c r="N1006" s="4"/>
      <c r="O1006" s="4"/>
      <c r="P1006" s="4"/>
    </row>
    <row r="1007">
      <c r="A1007" s="4"/>
      <c r="B1007" s="4"/>
      <c r="C1007" s="4"/>
      <c r="D1007" s="4"/>
      <c r="E1007" s="4"/>
      <c r="F1007" s="4"/>
      <c r="G1007" s="4"/>
      <c r="H1007" s="4"/>
      <c r="I1007" s="4"/>
      <c r="J1007" s="4"/>
      <c r="K1007" s="4"/>
      <c r="L1007" s="4"/>
      <c r="M1007" s="4"/>
      <c r="N1007" s="4"/>
      <c r="O1007" s="4"/>
      <c r="P1007" s="4"/>
    </row>
    <row r="1008">
      <c r="A1008" s="4"/>
      <c r="B1008" s="4"/>
      <c r="C1008" s="4"/>
      <c r="D1008" s="4"/>
      <c r="E1008" s="4"/>
      <c r="F1008" s="4"/>
      <c r="G1008" s="4"/>
      <c r="H1008" s="4"/>
      <c r="I1008" s="4"/>
      <c r="J1008" s="4"/>
      <c r="K1008" s="4"/>
      <c r="L1008" s="4"/>
      <c r="M1008" s="4"/>
      <c r="N1008" s="4"/>
      <c r="O1008" s="4"/>
      <c r="P1008" s="4"/>
    </row>
    <row r="1009">
      <c r="A1009" s="4"/>
      <c r="B1009" s="4"/>
      <c r="C1009" s="4"/>
      <c r="D1009" s="4"/>
      <c r="E1009" s="4"/>
      <c r="F1009" s="4"/>
      <c r="G1009" s="4"/>
      <c r="H1009" s="4"/>
      <c r="I1009" s="4"/>
      <c r="J1009" s="4"/>
      <c r="K1009" s="4"/>
      <c r="L1009" s="4"/>
      <c r="M1009" s="4"/>
      <c r="N1009" s="4"/>
      <c r="O1009" s="4"/>
      <c r="P1009" s="4"/>
    </row>
    <row r="1010">
      <c r="A1010" s="4"/>
      <c r="B1010" s="4"/>
      <c r="C1010" s="4"/>
      <c r="D1010" s="4"/>
      <c r="E1010" s="4"/>
      <c r="F1010" s="4"/>
      <c r="G1010" s="4"/>
      <c r="H1010" s="4"/>
      <c r="I1010" s="4"/>
      <c r="J1010" s="4"/>
      <c r="K1010" s="4"/>
      <c r="L1010" s="4"/>
      <c r="M1010" s="4"/>
      <c r="N1010" s="4"/>
      <c r="O1010" s="4"/>
      <c r="P1010" s="4"/>
    </row>
    <row r="1011">
      <c r="A1011" s="4"/>
      <c r="B1011" s="4"/>
      <c r="C1011" s="4"/>
      <c r="D1011" s="4"/>
      <c r="E1011" s="4"/>
      <c r="F1011" s="4"/>
      <c r="G1011" s="4"/>
      <c r="H1011" s="4"/>
      <c r="I1011" s="4"/>
      <c r="J1011" s="4"/>
      <c r="K1011" s="4"/>
      <c r="L1011" s="4"/>
      <c r="M1011" s="4"/>
      <c r="N1011" s="4"/>
      <c r="O1011" s="4"/>
      <c r="P1011" s="4"/>
    </row>
    <row r="1012">
      <c r="A1012" s="4"/>
      <c r="B1012" s="4"/>
      <c r="C1012" s="4"/>
      <c r="D1012" s="4"/>
      <c r="E1012" s="4"/>
      <c r="F1012" s="4"/>
      <c r="G1012" s="4"/>
      <c r="H1012" s="4"/>
      <c r="I1012" s="4"/>
      <c r="J1012" s="4"/>
      <c r="K1012" s="4"/>
      <c r="L1012" s="4"/>
      <c r="M1012" s="4"/>
      <c r="N1012" s="4"/>
      <c r="O1012" s="4"/>
      <c r="P1012" s="4"/>
    </row>
    <row r="1013">
      <c r="A1013" s="4"/>
      <c r="B1013" s="4"/>
      <c r="C1013" s="4"/>
      <c r="D1013" s="4"/>
      <c r="E1013" s="4"/>
      <c r="F1013" s="4"/>
      <c r="G1013" s="4"/>
      <c r="H1013" s="4"/>
      <c r="I1013" s="4"/>
      <c r="J1013" s="4"/>
      <c r="K1013" s="4"/>
      <c r="L1013" s="4"/>
      <c r="M1013" s="4"/>
      <c r="N1013" s="4"/>
      <c r="O1013" s="4"/>
      <c r="P1013" s="4"/>
    </row>
    <row r="1014">
      <c r="A1014" s="4"/>
      <c r="B1014" s="4"/>
      <c r="C1014" s="4"/>
      <c r="D1014" s="4"/>
      <c r="E1014" s="4"/>
      <c r="F1014" s="4"/>
      <c r="G1014" s="4"/>
      <c r="H1014" s="4"/>
      <c r="I1014" s="4"/>
      <c r="J1014" s="4"/>
      <c r="K1014" s="4"/>
      <c r="L1014" s="4"/>
      <c r="M1014" s="4"/>
      <c r="N1014" s="4"/>
      <c r="O1014" s="4"/>
      <c r="P1014" s="4"/>
    </row>
    <row r="1015">
      <c r="A1015" s="4"/>
      <c r="B1015" s="4"/>
      <c r="C1015" s="4"/>
      <c r="D1015" s="4"/>
      <c r="E1015" s="4"/>
      <c r="F1015" s="4"/>
      <c r="G1015" s="4"/>
      <c r="H1015" s="4"/>
      <c r="I1015" s="4"/>
      <c r="J1015" s="4"/>
      <c r="K1015" s="4"/>
      <c r="L1015" s="4"/>
      <c r="M1015" s="4"/>
      <c r="N1015" s="4"/>
      <c r="O1015" s="4"/>
      <c r="P1015" s="4"/>
    </row>
    <row r="1016">
      <c r="A1016" s="4"/>
      <c r="B1016" s="4"/>
      <c r="C1016" s="4"/>
      <c r="D1016" s="4"/>
      <c r="E1016" s="4"/>
      <c r="F1016" s="4"/>
      <c r="G1016" s="4"/>
      <c r="H1016" s="4"/>
      <c r="I1016" s="4"/>
      <c r="J1016" s="4"/>
      <c r="K1016" s="4"/>
      <c r="L1016" s="4"/>
      <c r="M1016" s="4"/>
      <c r="N1016" s="4"/>
      <c r="O1016" s="4"/>
      <c r="P1016" s="4"/>
    </row>
    <row r="1017">
      <c r="A1017" s="4"/>
      <c r="B1017" s="4"/>
      <c r="C1017" s="4"/>
      <c r="D1017" s="4"/>
      <c r="E1017" s="4"/>
      <c r="F1017" s="4"/>
      <c r="G1017" s="4"/>
      <c r="H1017" s="4"/>
      <c r="I1017" s="4"/>
      <c r="J1017" s="4"/>
      <c r="K1017" s="4"/>
      <c r="L1017" s="4"/>
      <c r="M1017" s="4"/>
      <c r="N1017" s="4"/>
      <c r="O1017" s="4"/>
      <c r="P1017" s="4"/>
    </row>
    <row r="1018">
      <c r="A1018" s="4"/>
      <c r="B1018" s="4"/>
      <c r="C1018" s="4"/>
      <c r="D1018" s="4"/>
      <c r="E1018" s="4"/>
      <c r="F1018" s="4"/>
      <c r="G1018" s="4"/>
      <c r="H1018" s="4"/>
      <c r="I1018" s="4"/>
      <c r="J1018" s="4"/>
      <c r="K1018" s="4"/>
      <c r="L1018" s="4"/>
      <c r="M1018" s="4"/>
      <c r="N1018" s="4"/>
      <c r="O1018" s="4"/>
      <c r="P1018" s="4"/>
    </row>
    <row r="1019">
      <c r="A1019" s="4"/>
      <c r="B1019" s="4"/>
      <c r="C1019" s="4"/>
      <c r="D1019" s="4"/>
      <c r="E1019" s="4"/>
      <c r="F1019" s="4"/>
      <c r="G1019" s="4"/>
      <c r="H1019" s="4"/>
      <c r="I1019" s="4"/>
      <c r="J1019" s="4"/>
      <c r="K1019" s="4"/>
      <c r="L1019" s="4"/>
      <c r="M1019" s="4"/>
      <c r="N1019" s="4"/>
      <c r="O1019" s="4"/>
      <c r="P1019" s="4"/>
    </row>
    <row r="1020">
      <c r="A1020" s="4"/>
      <c r="B1020" s="4"/>
      <c r="C1020" s="4"/>
      <c r="D1020" s="4"/>
      <c r="E1020" s="4"/>
      <c r="F1020" s="4"/>
      <c r="G1020" s="4"/>
      <c r="H1020" s="4"/>
      <c r="I1020" s="4"/>
      <c r="J1020" s="4"/>
      <c r="K1020" s="4"/>
      <c r="L1020" s="4"/>
      <c r="M1020" s="4"/>
      <c r="N1020" s="4"/>
      <c r="O1020" s="4"/>
      <c r="P1020" s="4"/>
    </row>
    <row r="1021">
      <c r="A1021" s="4"/>
      <c r="B1021" s="4"/>
      <c r="C1021" s="4"/>
      <c r="D1021" s="4"/>
      <c r="E1021" s="4"/>
      <c r="F1021" s="4"/>
      <c r="G1021" s="4"/>
      <c r="H1021" s="4"/>
      <c r="I1021" s="4"/>
      <c r="J1021" s="4"/>
      <c r="K1021" s="4"/>
      <c r="L1021" s="4"/>
      <c r="M1021" s="4"/>
      <c r="N1021" s="4"/>
      <c r="O1021" s="4"/>
      <c r="P1021" s="4"/>
    </row>
    <row r="1022">
      <c r="A1022" s="4"/>
      <c r="B1022" s="4"/>
      <c r="C1022" s="4"/>
      <c r="D1022" s="4"/>
      <c r="E1022" s="4"/>
      <c r="F1022" s="4"/>
      <c r="G1022" s="4"/>
      <c r="H1022" s="4"/>
      <c r="I1022" s="4"/>
      <c r="J1022" s="4"/>
      <c r="K1022" s="4"/>
      <c r="L1022" s="4"/>
      <c r="M1022" s="4"/>
      <c r="N1022" s="4"/>
      <c r="O1022" s="4"/>
      <c r="P1022" s="4"/>
    </row>
    <row r="1023">
      <c r="A1023" s="4"/>
      <c r="B1023" s="4"/>
      <c r="C1023" s="4"/>
      <c r="D1023" s="4"/>
      <c r="E1023" s="4"/>
      <c r="F1023" s="4"/>
      <c r="G1023" s="4"/>
      <c r="H1023" s="4"/>
      <c r="I1023" s="4"/>
      <c r="J1023" s="4"/>
      <c r="K1023" s="4"/>
      <c r="L1023" s="4"/>
      <c r="M1023" s="4"/>
      <c r="N1023" s="4"/>
      <c r="O1023" s="4"/>
      <c r="P1023" s="4"/>
    </row>
    <row r="1024">
      <c r="A1024" s="4"/>
      <c r="B1024" s="4"/>
      <c r="C1024" s="4"/>
      <c r="D1024" s="4"/>
      <c r="E1024" s="4"/>
      <c r="F1024" s="4"/>
      <c r="G1024" s="4"/>
      <c r="H1024" s="4"/>
      <c r="I1024" s="4"/>
      <c r="J1024" s="4"/>
      <c r="K1024" s="4"/>
      <c r="L1024" s="4"/>
      <c r="M1024" s="4"/>
      <c r="N1024" s="4"/>
      <c r="O1024" s="4"/>
      <c r="P1024" s="4"/>
    </row>
    <row r="1025">
      <c r="A1025" s="4"/>
      <c r="B1025" s="4"/>
      <c r="C1025" s="4"/>
      <c r="D1025" s="4"/>
      <c r="E1025" s="4"/>
      <c r="F1025" s="4"/>
      <c r="G1025" s="4"/>
      <c r="H1025" s="4"/>
      <c r="I1025" s="4"/>
      <c r="J1025" s="4"/>
      <c r="K1025" s="4"/>
      <c r="L1025" s="4"/>
      <c r="M1025" s="4"/>
      <c r="N1025" s="4"/>
      <c r="O1025" s="4"/>
      <c r="P1025" s="4"/>
    </row>
    <row r="1026">
      <c r="A1026" s="4"/>
      <c r="B1026" s="4"/>
      <c r="C1026" s="4"/>
      <c r="D1026" s="4"/>
      <c r="E1026" s="4"/>
      <c r="F1026" s="4"/>
      <c r="G1026" s="4"/>
      <c r="H1026" s="4"/>
      <c r="I1026" s="4"/>
      <c r="J1026" s="4"/>
      <c r="K1026" s="4"/>
      <c r="L1026" s="4"/>
      <c r="M1026" s="4"/>
      <c r="N1026" s="4"/>
      <c r="O1026" s="4"/>
      <c r="P1026" s="4"/>
    </row>
    <row r="1027">
      <c r="A1027" s="4"/>
      <c r="B1027" s="4"/>
      <c r="C1027" s="4"/>
      <c r="D1027" s="4"/>
      <c r="E1027" s="4"/>
      <c r="F1027" s="4"/>
      <c r="G1027" s="4"/>
      <c r="H1027" s="4"/>
      <c r="I1027" s="4"/>
      <c r="J1027" s="4"/>
      <c r="K1027" s="4"/>
      <c r="L1027" s="4"/>
      <c r="M1027" s="4"/>
      <c r="N1027" s="4"/>
      <c r="O1027" s="4"/>
      <c r="P1027" s="4"/>
    </row>
    <row r="1028">
      <c r="A1028" s="4"/>
      <c r="B1028" s="4"/>
      <c r="C1028" s="4"/>
      <c r="D1028" s="4"/>
      <c r="E1028" s="4"/>
      <c r="F1028" s="4"/>
      <c r="G1028" s="4"/>
      <c r="H1028" s="4"/>
      <c r="I1028" s="4"/>
      <c r="J1028" s="4"/>
      <c r="K1028" s="4"/>
      <c r="L1028" s="4"/>
      <c r="M1028" s="4"/>
      <c r="N1028" s="4"/>
      <c r="O1028" s="4"/>
      <c r="P1028" s="4"/>
    </row>
    <row r="1029">
      <c r="A1029" s="4"/>
      <c r="B1029" s="4"/>
      <c r="C1029" s="4"/>
      <c r="D1029" s="4"/>
      <c r="E1029" s="4"/>
      <c r="F1029" s="4"/>
      <c r="G1029" s="4"/>
      <c r="H1029" s="4"/>
      <c r="I1029" s="4"/>
      <c r="J1029" s="4"/>
      <c r="K1029" s="4"/>
      <c r="L1029" s="4"/>
      <c r="M1029" s="4"/>
      <c r="N1029" s="4"/>
      <c r="O1029" s="4"/>
      <c r="P1029" s="4"/>
    </row>
    <row r="1030">
      <c r="A1030" s="4"/>
      <c r="B1030" s="4"/>
      <c r="C1030" s="4"/>
      <c r="D1030" s="4"/>
      <c r="E1030" s="4"/>
      <c r="F1030" s="4"/>
      <c r="G1030" s="4"/>
      <c r="H1030" s="4"/>
      <c r="I1030" s="4"/>
      <c r="J1030" s="4"/>
      <c r="K1030" s="4"/>
      <c r="L1030" s="4"/>
      <c r="M1030" s="4"/>
      <c r="N1030" s="4"/>
      <c r="O1030" s="4"/>
      <c r="P1030" s="4"/>
    </row>
    <row r="1031">
      <c r="A1031" s="4"/>
      <c r="B1031" s="4"/>
      <c r="C1031" s="4"/>
      <c r="D1031" s="4"/>
      <c r="E1031" s="4"/>
      <c r="F1031" s="4"/>
      <c r="G1031" s="4"/>
      <c r="H1031" s="4"/>
      <c r="I1031" s="4"/>
      <c r="J1031" s="4"/>
      <c r="K1031" s="4"/>
      <c r="L1031" s="4"/>
      <c r="M1031" s="4"/>
      <c r="N1031" s="4"/>
      <c r="O1031" s="4"/>
      <c r="P1031" s="4"/>
    </row>
    <row r="1032">
      <c r="A1032" s="4"/>
      <c r="B1032" s="4"/>
      <c r="C1032" s="4"/>
      <c r="D1032" s="4"/>
      <c r="E1032" s="4"/>
      <c r="F1032" s="4"/>
      <c r="G1032" s="4"/>
      <c r="H1032" s="4"/>
      <c r="I1032" s="4"/>
      <c r="J1032" s="4"/>
      <c r="K1032" s="4"/>
      <c r="L1032" s="4"/>
      <c r="M1032" s="4"/>
      <c r="N1032" s="4"/>
      <c r="O1032" s="4"/>
      <c r="P1032" s="4"/>
    </row>
    <row r="1033">
      <c r="A1033" s="4"/>
      <c r="B1033" s="4"/>
      <c r="C1033" s="4"/>
      <c r="D1033" s="4"/>
      <c r="E1033" s="4"/>
      <c r="F1033" s="4"/>
      <c r="G1033" s="4"/>
      <c r="H1033" s="4"/>
      <c r="I1033" s="4"/>
      <c r="J1033" s="4"/>
      <c r="K1033" s="4"/>
      <c r="L1033" s="4"/>
      <c r="M1033" s="4"/>
      <c r="N1033" s="4"/>
      <c r="O1033" s="4"/>
      <c r="P1033" s="4"/>
    </row>
    <row r="1034">
      <c r="A1034" s="4"/>
      <c r="B1034" s="4"/>
      <c r="C1034" s="4"/>
      <c r="D1034" s="4"/>
      <c r="E1034" s="4"/>
      <c r="F1034" s="4"/>
      <c r="G1034" s="4"/>
      <c r="H1034" s="4"/>
      <c r="I1034" s="4"/>
      <c r="J1034" s="4"/>
      <c r="K1034" s="4"/>
      <c r="L1034" s="4"/>
      <c r="M1034" s="4"/>
      <c r="N1034" s="4"/>
      <c r="O1034" s="4"/>
      <c r="P1034" s="4"/>
    </row>
    <row r="1035">
      <c r="A1035" s="4"/>
      <c r="B1035" s="4"/>
      <c r="C1035" s="4"/>
      <c r="D1035" s="4"/>
      <c r="E1035" s="4"/>
      <c r="F1035" s="4"/>
      <c r="G1035" s="4"/>
      <c r="H1035" s="4"/>
      <c r="I1035" s="4"/>
      <c r="J1035" s="4"/>
      <c r="K1035" s="4"/>
      <c r="L1035" s="4"/>
      <c r="M1035" s="4"/>
      <c r="N1035" s="4"/>
      <c r="O1035" s="4"/>
      <c r="P1035" s="4"/>
    </row>
    <row r="1036">
      <c r="A1036" s="4"/>
      <c r="B1036" s="4"/>
      <c r="C1036" s="4"/>
      <c r="D1036" s="4"/>
      <c r="E1036" s="4"/>
      <c r="F1036" s="4"/>
      <c r="G1036" s="4"/>
      <c r="H1036" s="4"/>
      <c r="I1036" s="4"/>
      <c r="J1036" s="4"/>
      <c r="K1036" s="4"/>
      <c r="L1036" s="4"/>
      <c r="M1036" s="4"/>
      <c r="N1036" s="4"/>
      <c r="O1036" s="4"/>
      <c r="P1036" s="4"/>
    </row>
    <row r="1037">
      <c r="A1037" s="4"/>
      <c r="B1037" s="4"/>
      <c r="C1037" s="4"/>
      <c r="D1037" s="4"/>
      <c r="E1037" s="4"/>
      <c r="F1037" s="4"/>
      <c r="G1037" s="4"/>
      <c r="H1037" s="4"/>
      <c r="I1037" s="4"/>
      <c r="J1037" s="4"/>
      <c r="K1037" s="4"/>
      <c r="L1037" s="4"/>
      <c r="M1037" s="4"/>
      <c r="N1037" s="4"/>
      <c r="O1037" s="4"/>
      <c r="P1037" s="4"/>
    </row>
    <row r="1038">
      <c r="A1038" s="4"/>
      <c r="B1038" s="4"/>
      <c r="C1038" s="4"/>
      <c r="D1038" s="4"/>
      <c r="E1038" s="4"/>
      <c r="F1038" s="4"/>
      <c r="G1038" s="4"/>
      <c r="H1038" s="4"/>
      <c r="I1038" s="4"/>
      <c r="J1038" s="4"/>
      <c r="K1038" s="4"/>
      <c r="L1038" s="4"/>
      <c r="M1038" s="4"/>
      <c r="N1038" s="4"/>
      <c r="O1038" s="4"/>
      <c r="P1038" s="4"/>
    </row>
    <row r="1039">
      <c r="A1039" s="4"/>
      <c r="B1039" s="4"/>
      <c r="C1039" s="4"/>
      <c r="D1039" s="4"/>
      <c r="E1039" s="4"/>
      <c r="F1039" s="4"/>
      <c r="G1039" s="4"/>
      <c r="H1039" s="4"/>
      <c r="I1039" s="4"/>
      <c r="J1039" s="4"/>
      <c r="K1039" s="4"/>
      <c r="L1039" s="4"/>
      <c r="M1039" s="4"/>
      <c r="N1039" s="4"/>
      <c r="O1039" s="4"/>
      <c r="P1039" s="4"/>
    </row>
  </sheetData>
  <mergeCells count="325">
    <mergeCell ref="C20:P20"/>
    <mergeCell ref="C107:E107"/>
    <mergeCell ref="F107:H107"/>
    <mergeCell ref="I107:K107"/>
    <mergeCell ref="C108:E108"/>
    <mergeCell ref="F108:H108"/>
    <mergeCell ref="I108:K108"/>
    <mergeCell ref="F111:H111"/>
    <mergeCell ref="I111:K111"/>
    <mergeCell ref="C109:E109"/>
    <mergeCell ref="F109:H109"/>
    <mergeCell ref="I109:K109"/>
    <mergeCell ref="C110:E110"/>
    <mergeCell ref="F110:H110"/>
    <mergeCell ref="I110:K110"/>
    <mergeCell ref="C111:E111"/>
    <mergeCell ref="F114:H114"/>
    <mergeCell ref="I114:K114"/>
    <mergeCell ref="C112:E112"/>
    <mergeCell ref="F112:H112"/>
    <mergeCell ref="I112:K112"/>
    <mergeCell ref="C113:E113"/>
    <mergeCell ref="F113:H113"/>
    <mergeCell ref="I113:K113"/>
    <mergeCell ref="C114:E114"/>
    <mergeCell ref="F117:H117"/>
    <mergeCell ref="I117:K117"/>
    <mergeCell ref="C115:E115"/>
    <mergeCell ref="F115:H115"/>
    <mergeCell ref="I115:K115"/>
    <mergeCell ref="C116:E116"/>
    <mergeCell ref="F116:H116"/>
    <mergeCell ref="I116:K116"/>
    <mergeCell ref="C117:E117"/>
    <mergeCell ref="F129:H129"/>
    <mergeCell ref="I129:K129"/>
    <mergeCell ref="C127:E127"/>
    <mergeCell ref="F127:H127"/>
    <mergeCell ref="I127:K127"/>
    <mergeCell ref="C128:E128"/>
    <mergeCell ref="F128:H128"/>
    <mergeCell ref="I128:K128"/>
    <mergeCell ref="C129:E129"/>
    <mergeCell ref="F132:H132"/>
    <mergeCell ref="I132:K132"/>
    <mergeCell ref="C130:E130"/>
    <mergeCell ref="F130:H130"/>
    <mergeCell ref="I130:K130"/>
    <mergeCell ref="C131:E131"/>
    <mergeCell ref="F131:H131"/>
    <mergeCell ref="I131:K131"/>
    <mergeCell ref="C132:E132"/>
    <mergeCell ref="F135:H135"/>
    <mergeCell ref="I135:K135"/>
    <mergeCell ref="C133:E133"/>
    <mergeCell ref="F133:H133"/>
    <mergeCell ref="I133:K133"/>
    <mergeCell ref="C134:E134"/>
    <mergeCell ref="F134:H134"/>
    <mergeCell ref="I134:K134"/>
    <mergeCell ref="C135:E135"/>
    <mergeCell ref="F138:H138"/>
    <mergeCell ref="I138:K138"/>
    <mergeCell ref="C136:E136"/>
    <mergeCell ref="F136:H136"/>
    <mergeCell ref="I136:K136"/>
    <mergeCell ref="C137:E137"/>
    <mergeCell ref="F137:H137"/>
    <mergeCell ref="I137:K137"/>
    <mergeCell ref="C138:E138"/>
    <mergeCell ref="F141:H141"/>
    <mergeCell ref="I141:K141"/>
    <mergeCell ref="C139:E139"/>
    <mergeCell ref="F139:H139"/>
    <mergeCell ref="I139:K139"/>
    <mergeCell ref="C140:E140"/>
    <mergeCell ref="F140:H140"/>
    <mergeCell ref="I140:K140"/>
    <mergeCell ref="C141:E141"/>
    <mergeCell ref="F144:H144"/>
    <mergeCell ref="I144:K144"/>
    <mergeCell ref="C142:E142"/>
    <mergeCell ref="F142:H142"/>
    <mergeCell ref="I142:K142"/>
    <mergeCell ref="C143:E143"/>
    <mergeCell ref="F143:H143"/>
    <mergeCell ref="I143:K143"/>
    <mergeCell ref="C144:E144"/>
    <mergeCell ref="F147:H147"/>
    <mergeCell ref="I147:K147"/>
    <mergeCell ref="C145:E145"/>
    <mergeCell ref="F145:H145"/>
    <mergeCell ref="I145:K145"/>
    <mergeCell ref="C146:E146"/>
    <mergeCell ref="F146:H146"/>
    <mergeCell ref="I146:K146"/>
    <mergeCell ref="C147:E147"/>
    <mergeCell ref="F150:H150"/>
    <mergeCell ref="I150:K150"/>
    <mergeCell ref="C148:E148"/>
    <mergeCell ref="F148:H148"/>
    <mergeCell ref="I148:K148"/>
    <mergeCell ref="C149:E149"/>
    <mergeCell ref="F149:H149"/>
    <mergeCell ref="I149:K149"/>
    <mergeCell ref="C150:E150"/>
    <mergeCell ref="F153:H153"/>
    <mergeCell ref="I153:K153"/>
    <mergeCell ref="C151:E151"/>
    <mergeCell ref="F151:H151"/>
    <mergeCell ref="I151:K151"/>
    <mergeCell ref="C152:E152"/>
    <mergeCell ref="F152:H152"/>
    <mergeCell ref="I152:K152"/>
    <mergeCell ref="C153:E153"/>
    <mergeCell ref="F156:H156"/>
    <mergeCell ref="I156:K156"/>
    <mergeCell ref="C154:E154"/>
    <mergeCell ref="F154:H154"/>
    <mergeCell ref="I154:K154"/>
    <mergeCell ref="C155:E155"/>
    <mergeCell ref="F155:H155"/>
    <mergeCell ref="I155:K155"/>
    <mergeCell ref="C156:E156"/>
    <mergeCell ref="F159:H159"/>
    <mergeCell ref="I159:K159"/>
    <mergeCell ref="C157:E157"/>
    <mergeCell ref="F157:H157"/>
    <mergeCell ref="I157:K157"/>
    <mergeCell ref="C158:E158"/>
    <mergeCell ref="F158:H158"/>
    <mergeCell ref="I158:K158"/>
    <mergeCell ref="C159:E159"/>
    <mergeCell ref="F162:H162"/>
    <mergeCell ref="I162:K162"/>
    <mergeCell ref="C160:E160"/>
    <mergeCell ref="F160:H160"/>
    <mergeCell ref="I160:K160"/>
    <mergeCell ref="C161:E161"/>
    <mergeCell ref="F161:H161"/>
    <mergeCell ref="I161:K161"/>
    <mergeCell ref="C162:E162"/>
    <mergeCell ref="F165:H165"/>
    <mergeCell ref="I165:K165"/>
    <mergeCell ref="C163:E163"/>
    <mergeCell ref="F163:H163"/>
    <mergeCell ref="I163:K163"/>
    <mergeCell ref="C164:E164"/>
    <mergeCell ref="F164:H164"/>
    <mergeCell ref="I164:K164"/>
    <mergeCell ref="C165:E165"/>
    <mergeCell ref="F168:H168"/>
    <mergeCell ref="I168:K168"/>
    <mergeCell ref="C166:E166"/>
    <mergeCell ref="F166:H166"/>
    <mergeCell ref="I166:K166"/>
    <mergeCell ref="C167:E167"/>
    <mergeCell ref="F167:H167"/>
    <mergeCell ref="I167:K167"/>
    <mergeCell ref="C168:E168"/>
    <mergeCell ref="F171:H171"/>
    <mergeCell ref="I171:K171"/>
    <mergeCell ref="C169:E169"/>
    <mergeCell ref="F169:H169"/>
    <mergeCell ref="I169:K169"/>
    <mergeCell ref="C170:E170"/>
    <mergeCell ref="F170:H170"/>
    <mergeCell ref="I170:K170"/>
    <mergeCell ref="C171:E171"/>
    <mergeCell ref="F174:H174"/>
    <mergeCell ref="I174:K174"/>
    <mergeCell ref="C172:E172"/>
    <mergeCell ref="F172:H172"/>
    <mergeCell ref="I172:K172"/>
    <mergeCell ref="C173:E173"/>
    <mergeCell ref="F173:H173"/>
    <mergeCell ref="I173:K173"/>
    <mergeCell ref="C174:E174"/>
    <mergeCell ref="F177:H177"/>
    <mergeCell ref="I177:K177"/>
    <mergeCell ref="C175:E175"/>
    <mergeCell ref="F175:H175"/>
    <mergeCell ref="I175:K175"/>
    <mergeCell ref="C176:E176"/>
    <mergeCell ref="F176:H176"/>
    <mergeCell ref="I176:K176"/>
    <mergeCell ref="C177:E177"/>
    <mergeCell ref="F180:H180"/>
    <mergeCell ref="I180:K180"/>
    <mergeCell ref="C178:E178"/>
    <mergeCell ref="F178:H178"/>
    <mergeCell ref="I178:K178"/>
    <mergeCell ref="C179:E179"/>
    <mergeCell ref="F179:H179"/>
    <mergeCell ref="I179:K179"/>
    <mergeCell ref="C180:E180"/>
    <mergeCell ref="F183:H183"/>
    <mergeCell ref="I183:K183"/>
    <mergeCell ref="C181:E181"/>
    <mergeCell ref="F181:H181"/>
    <mergeCell ref="I181:K181"/>
    <mergeCell ref="C182:E182"/>
    <mergeCell ref="F182:H182"/>
    <mergeCell ref="I182:K182"/>
    <mergeCell ref="C183:E183"/>
    <mergeCell ref="F186:H186"/>
    <mergeCell ref="I186:K186"/>
    <mergeCell ref="C184:E184"/>
    <mergeCell ref="F184:H184"/>
    <mergeCell ref="I184:K184"/>
    <mergeCell ref="C185:E185"/>
    <mergeCell ref="F185:H185"/>
    <mergeCell ref="I185:K185"/>
    <mergeCell ref="C186:E186"/>
    <mergeCell ref="F210:H210"/>
    <mergeCell ref="I210:K210"/>
    <mergeCell ref="C208:E208"/>
    <mergeCell ref="F208:H208"/>
    <mergeCell ref="I208:K208"/>
    <mergeCell ref="C209:E209"/>
    <mergeCell ref="F209:H209"/>
    <mergeCell ref="I209:K209"/>
    <mergeCell ref="C210:E210"/>
    <mergeCell ref="F213:H213"/>
    <mergeCell ref="I213:K213"/>
    <mergeCell ref="C211:E211"/>
    <mergeCell ref="F211:H211"/>
    <mergeCell ref="I211:K211"/>
    <mergeCell ref="C212:E212"/>
    <mergeCell ref="F212:H212"/>
    <mergeCell ref="I212:K212"/>
    <mergeCell ref="C213:E213"/>
    <mergeCell ref="F120:H120"/>
    <mergeCell ref="I120:K120"/>
    <mergeCell ref="C118:E118"/>
    <mergeCell ref="F118:H118"/>
    <mergeCell ref="I118:K118"/>
    <mergeCell ref="C119:E119"/>
    <mergeCell ref="F119:H119"/>
    <mergeCell ref="I119:K119"/>
    <mergeCell ref="C120:E120"/>
    <mergeCell ref="F123:H123"/>
    <mergeCell ref="I123:K123"/>
    <mergeCell ref="C121:E121"/>
    <mergeCell ref="F121:H121"/>
    <mergeCell ref="I121:K121"/>
    <mergeCell ref="C122:E122"/>
    <mergeCell ref="F122:H122"/>
    <mergeCell ref="I122:K122"/>
    <mergeCell ref="C123:E123"/>
    <mergeCell ref="F126:H126"/>
    <mergeCell ref="I126:K126"/>
    <mergeCell ref="C124:E124"/>
    <mergeCell ref="F124:H124"/>
    <mergeCell ref="I124:K124"/>
    <mergeCell ref="C125:E125"/>
    <mergeCell ref="F125:H125"/>
    <mergeCell ref="I125:K125"/>
    <mergeCell ref="C126:E126"/>
    <mergeCell ref="C214:E214"/>
    <mergeCell ref="F214:H214"/>
    <mergeCell ref="I214:K214"/>
    <mergeCell ref="F189:H189"/>
    <mergeCell ref="I189:K189"/>
    <mergeCell ref="C187:E187"/>
    <mergeCell ref="F187:H187"/>
    <mergeCell ref="I187:K187"/>
    <mergeCell ref="C188:E188"/>
    <mergeCell ref="F188:H188"/>
    <mergeCell ref="I188:K188"/>
    <mergeCell ref="C189:E189"/>
    <mergeCell ref="F192:H192"/>
    <mergeCell ref="I192:K192"/>
    <mergeCell ref="C190:E190"/>
    <mergeCell ref="F190:H190"/>
    <mergeCell ref="I190:K190"/>
    <mergeCell ref="C191:E191"/>
    <mergeCell ref="F191:H191"/>
    <mergeCell ref="I191:K191"/>
    <mergeCell ref="C192:E192"/>
    <mergeCell ref="F195:H195"/>
    <mergeCell ref="I195:K195"/>
    <mergeCell ref="C193:E193"/>
    <mergeCell ref="F193:H193"/>
    <mergeCell ref="I193:K193"/>
    <mergeCell ref="C194:E194"/>
    <mergeCell ref="F194:H194"/>
    <mergeCell ref="I194:K194"/>
    <mergeCell ref="C195:E195"/>
    <mergeCell ref="F198:H198"/>
    <mergeCell ref="I198:K198"/>
    <mergeCell ref="C196:E196"/>
    <mergeCell ref="F196:H196"/>
    <mergeCell ref="I196:K196"/>
    <mergeCell ref="C197:E197"/>
    <mergeCell ref="F197:H197"/>
    <mergeCell ref="I197:K197"/>
    <mergeCell ref="C198:E198"/>
    <mergeCell ref="F201:H201"/>
    <mergeCell ref="I201:K201"/>
    <mergeCell ref="C199:E199"/>
    <mergeCell ref="F199:H199"/>
    <mergeCell ref="I199:K199"/>
    <mergeCell ref="C200:E200"/>
    <mergeCell ref="F200:H200"/>
    <mergeCell ref="I200:K200"/>
    <mergeCell ref="C201:E201"/>
    <mergeCell ref="F204:H204"/>
    <mergeCell ref="I204:K204"/>
    <mergeCell ref="C202:E202"/>
    <mergeCell ref="F202:H202"/>
    <mergeCell ref="I202:K202"/>
    <mergeCell ref="C203:E203"/>
    <mergeCell ref="F203:H203"/>
    <mergeCell ref="I203:K203"/>
    <mergeCell ref="C204:E204"/>
    <mergeCell ref="F207:H207"/>
    <mergeCell ref="I207:K207"/>
    <mergeCell ref="C205:E205"/>
    <mergeCell ref="F205:H205"/>
    <mergeCell ref="I205:K205"/>
    <mergeCell ref="C206:E206"/>
    <mergeCell ref="F206:H206"/>
    <mergeCell ref="I206:K206"/>
    <mergeCell ref="C207:E207"/>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37.25"/>
    <col customWidth="1" min="12" max="12" width="13.25"/>
  </cols>
  <sheetData>
    <row r="1">
      <c r="A1" s="439" t="s">
        <v>643</v>
      </c>
      <c r="B1" s="353"/>
      <c r="C1" s="256"/>
      <c r="D1" s="256"/>
      <c r="E1" s="256"/>
      <c r="F1" s="256"/>
      <c r="G1" s="4"/>
      <c r="H1" s="4"/>
      <c r="I1" s="4"/>
      <c r="J1" s="4"/>
      <c r="K1" s="4"/>
      <c r="L1" s="4"/>
      <c r="M1" s="4"/>
      <c r="N1" s="4"/>
      <c r="O1" s="4"/>
      <c r="P1" s="4"/>
    </row>
    <row r="2">
      <c r="A2" s="354"/>
      <c r="B2" s="355" t="s">
        <v>689</v>
      </c>
      <c r="C2" s="356">
        <v>44586.0</v>
      </c>
      <c r="D2" s="331"/>
      <c r="E2" s="355" t="s">
        <v>690</v>
      </c>
      <c r="F2" s="357" t="s">
        <v>691</v>
      </c>
      <c r="G2" s="4"/>
      <c r="H2" s="325"/>
      <c r="I2" s="358" t="s">
        <v>690</v>
      </c>
      <c r="J2" s="424" t="s">
        <v>692</v>
      </c>
      <c r="K2" s="234" t="s">
        <v>693</v>
      </c>
      <c r="L2" s="4"/>
      <c r="M2" s="4"/>
      <c r="N2" s="4"/>
      <c r="O2" s="4"/>
      <c r="P2" s="4"/>
    </row>
    <row r="3">
      <c r="A3" s="354"/>
      <c r="B3" s="355" t="s">
        <v>694</v>
      </c>
      <c r="C3" s="356">
        <v>44597.0</v>
      </c>
      <c r="D3" s="331"/>
      <c r="E3" s="331">
        <v>0.0</v>
      </c>
      <c r="F3" s="359">
        <f>C7</f>
        <v>110</v>
      </c>
      <c r="G3" s="4"/>
      <c r="H3" s="240"/>
      <c r="I3" s="239">
        <v>0.0</v>
      </c>
      <c r="J3" s="359">
        <f>C7</f>
        <v>110</v>
      </c>
      <c r="K3" s="360">
        <f>F3</f>
        <v>110</v>
      </c>
      <c r="L3" s="4"/>
      <c r="M3" s="4"/>
      <c r="N3" s="4"/>
      <c r="O3" s="4"/>
      <c r="P3" s="4"/>
    </row>
    <row r="4">
      <c r="A4" s="354"/>
      <c r="B4" s="355" t="s">
        <v>695</v>
      </c>
      <c r="C4" s="336">
        <f>C3-C2+1</f>
        <v>12</v>
      </c>
      <c r="D4" s="331"/>
      <c r="E4" s="331">
        <v>1.0</v>
      </c>
      <c r="F4" s="359">
        <f t="shared" ref="F4:F15" si="1">K4</f>
        <v>106.5</v>
      </c>
      <c r="G4" s="4"/>
      <c r="H4" s="240"/>
      <c r="I4" s="239">
        <v>1.0</v>
      </c>
      <c r="J4" s="360">
        <f>J3-C8</f>
        <v>100.8333333</v>
      </c>
      <c r="K4" s="360">
        <f>K3-E73</f>
        <v>106.5</v>
      </c>
      <c r="L4" s="4"/>
      <c r="M4" s="4"/>
      <c r="N4" s="4"/>
      <c r="O4" s="4"/>
      <c r="P4" s="4"/>
    </row>
    <row r="5">
      <c r="A5" s="354"/>
      <c r="B5" s="355" t="s">
        <v>696</v>
      </c>
      <c r="C5" s="336">
        <v>5.0</v>
      </c>
      <c r="D5" s="331"/>
      <c r="E5" s="331">
        <v>2.0</v>
      </c>
      <c r="F5" s="359">
        <f t="shared" si="1"/>
        <v>103.5</v>
      </c>
      <c r="G5" s="4"/>
      <c r="H5" s="240"/>
      <c r="I5" s="239">
        <v>2.0</v>
      </c>
      <c r="J5" s="360">
        <f>J4-C8</f>
        <v>91.66666667</v>
      </c>
      <c r="K5" s="360">
        <f>K4-F73</f>
        <v>103.5</v>
      </c>
      <c r="L5" s="4"/>
      <c r="M5" s="4"/>
      <c r="N5" s="4"/>
      <c r="O5" s="4"/>
      <c r="P5" s="4"/>
    </row>
    <row r="6">
      <c r="A6" s="354"/>
      <c r="B6" s="355" t="s">
        <v>697</v>
      </c>
      <c r="C6" s="336">
        <v>125.0</v>
      </c>
      <c r="D6" s="331"/>
      <c r="E6" s="331">
        <v>3.0</v>
      </c>
      <c r="F6" s="360">
        <f t="shared" si="1"/>
        <v>101</v>
      </c>
      <c r="G6" s="4"/>
      <c r="H6" s="240"/>
      <c r="I6" s="239">
        <v>3.0</v>
      </c>
      <c r="J6" s="360">
        <f>J5-C8</f>
        <v>82.5</v>
      </c>
      <c r="K6" s="360">
        <f>K5-G73</f>
        <v>101</v>
      </c>
      <c r="L6" s="4"/>
      <c r="M6" s="4"/>
      <c r="N6" s="4"/>
      <c r="O6" s="4"/>
      <c r="P6" s="4"/>
    </row>
    <row r="7">
      <c r="A7" s="354"/>
      <c r="B7" s="355" t="s">
        <v>698</v>
      </c>
      <c r="C7" s="336">
        <v>110.0</v>
      </c>
      <c r="D7" s="331"/>
      <c r="E7" s="331">
        <v>4.0</v>
      </c>
      <c r="F7" s="360">
        <f t="shared" si="1"/>
        <v>100.5</v>
      </c>
      <c r="G7" s="4"/>
      <c r="H7" s="240"/>
      <c r="I7" s="239">
        <v>4.0</v>
      </c>
      <c r="J7" s="360">
        <f>J6-C8</f>
        <v>73.33333333</v>
      </c>
      <c r="K7" s="360">
        <f>K6-H73</f>
        <v>100.5</v>
      </c>
      <c r="L7" s="4"/>
      <c r="M7" s="4"/>
      <c r="N7" s="4"/>
      <c r="O7" s="4"/>
      <c r="P7" s="4"/>
    </row>
    <row r="8">
      <c r="A8" s="354"/>
      <c r="B8" s="355" t="s">
        <v>699</v>
      </c>
      <c r="C8" s="331">
        <f>C7/C4</f>
        <v>9.166666667</v>
      </c>
      <c r="D8" s="331"/>
      <c r="E8" s="331">
        <v>5.0</v>
      </c>
      <c r="F8" s="360">
        <f t="shared" si="1"/>
        <v>97.5</v>
      </c>
      <c r="G8" s="4"/>
      <c r="H8" s="240"/>
      <c r="I8" s="239">
        <v>5.0</v>
      </c>
      <c r="J8" s="360">
        <f>J7-C8</f>
        <v>64.16666667</v>
      </c>
      <c r="K8" s="360">
        <f>K7-I73</f>
        <v>97.5</v>
      </c>
      <c r="L8" s="4"/>
      <c r="M8" s="4"/>
      <c r="N8" s="4"/>
      <c r="O8" s="4"/>
      <c r="P8" s="4"/>
    </row>
    <row r="9">
      <c r="A9" s="354"/>
      <c r="B9" s="239"/>
      <c r="C9" s="239"/>
      <c r="D9" s="239"/>
      <c r="E9" s="239">
        <v>6.0</v>
      </c>
      <c r="F9" s="360">
        <f t="shared" si="1"/>
        <v>94.75</v>
      </c>
      <c r="G9" s="4"/>
      <c r="H9" s="240"/>
      <c r="I9" s="239">
        <v>6.0</v>
      </c>
      <c r="J9" s="360">
        <f>J8-C8</f>
        <v>55</v>
      </c>
      <c r="K9" s="360">
        <f>K8-J73</f>
        <v>94.75</v>
      </c>
      <c r="L9" s="4"/>
      <c r="M9" s="4"/>
      <c r="N9" s="4"/>
      <c r="O9" s="4"/>
      <c r="P9" s="4"/>
    </row>
    <row r="10">
      <c r="A10" s="4"/>
      <c r="B10" s="238"/>
      <c r="C10" s="238"/>
      <c r="D10" s="238"/>
      <c r="E10" s="235">
        <v>7.0</v>
      </c>
      <c r="F10" s="361">
        <f t="shared" si="1"/>
        <v>93</v>
      </c>
      <c r="G10" s="4"/>
      <c r="H10" s="4"/>
      <c r="I10" s="235">
        <v>7.0</v>
      </c>
      <c r="J10" s="361">
        <f>J9-C8</f>
        <v>45.83333333</v>
      </c>
      <c r="K10" s="361">
        <f>K9-K73</f>
        <v>93</v>
      </c>
      <c r="L10" s="4"/>
      <c r="M10" s="4"/>
      <c r="N10" s="4"/>
      <c r="O10" s="4"/>
      <c r="P10" s="4"/>
    </row>
    <row r="11">
      <c r="A11" s="4"/>
      <c r="B11" s="238"/>
      <c r="C11" s="238"/>
      <c r="D11" s="238"/>
      <c r="E11" s="235">
        <v>8.0</v>
      </c>
      <c r="F11" s="361">
        <f t="shared" si="1"/>
        <v>90.5</v>
      </c>
      <c r="G11" s="4"/>
      <c r="H11" s="4"/>
      <c r="I11" s="235">
        <v>8.0</v>
      </c>
      <c r="J11" s="361">
        <f>J10-C8</f>
        <v>36.66666667</v>
      </c>
      <c r="K11" s="361">
        <f>K10-L73</f>
        <v>90.5</v>
      </c>
      <c r="L11" s="4"/>
      <c r="M11" s="4"/>
      <c r="N11" s="4"/>
      <c r="O11" s="4"/>
      <c r="P11" s="4"/>
    </row>
    <row r="12">
      <c r="A12" s="4"/>
      <c r="B12" s="238"/>
      <c r="C12" s="388"/>
      <c r="D12" s="388"/>
      <c r="E12" s="235">
        <v>9.0</v>
      </c>
      <c r="F12" s="361">
        <f t="shared" si="1"/>
        <v>85.75</v>
      </c>
      <c r="G12" s="4"/>
      <c r="H12" s="4"/>
      <c r="I12" s="235">
        <v>9.0</v>
      </c>
      <c r="J12" s="361">
        <f>J11-C8</f>
        <v>27.5</v>
      </c>
      <c r="K12" s="361">
        <f>K11-M73</f>
        <v>85.75</v>
      </c>
      <c r="L12" s="4"/>
      <c r="M12" s="4"/>
      <c r="N12" s="4"/>
      <c r="O12" s="4"/>
      <c r="P12" s="4"/>
    </row>
    <row r="13">
      <c r="A13" s="4"/>
      <c r="B13" s="238"/>
      <c r="C13" s="388"/>
      <c r="D13" s="388"/>
      <c r="E13" s="235">
        <v>10.0</v>
      </c>
      <c r="F13" s="361">
        <f t="shared" si="1"/>
        <v>83.75</v>
      </c>
      <c r="G13" s="4"/>
      <c r="H13" s="4"/>
      <c r="I13" s="235">
        <v>10.0</v>
      </c>
      <c r="J13" s="361">
        <f>J12-C8</f>
        <v>18.33333333</v>
      </c>
      <c r="K13" s="361">
        <f>K12-N73</f>
        <v>83.75</v>
      </c>
      <c r="L13" s="4"/>
      <c r="M13" s="4"/>
      <c r="N13" s="4"/>
      <c r="O13" s="4"/>
      <c r="P13" s="4"/>
    </row>
    <row r="14">
      <c r="A14" s="4"/>
      <c r="B14" s="238"/>
      <c r="C14" s="388"/>
      <c r="D14" s="388"/>
      <c r="E14" s="235">
        <v>11.0</v>
      </c>
      <c r="F14" s="361">
        <f t="shared" si="1"/>
        <v>78.75</v>
      </c>
      <c r="G14" s="4"/>
      <c r="H14" s="4"/>
      <c r="I14" s="235">
        <v>11.0</v>
      </c>
      <c r="J14" s="361">
        <f>J13-C8</f>
        <v>9.166666667</v>
      </c>
      <c r="K14" s="361">
        <f>K13-O73</f>
        <v>78.75</v>
      </c>
      <c r="L14" s="4"/>
      <c r="M14" s="4"/>
      <c r="N14" s="4"/>
      <c r="O14" s="4"/>
      <c r="P14" s="4"/>
    </row>
    <row r="15">
      <c r="A15" s="4"/>
      <c r="B15" s="238"/>
      <c r="C15" s="388"/>
      <c r="D15" s="388"/>
      <c r="E15" s="235">
        <v>12.0</v>
      </c>
      <c r="F15" s="361">
        <f t="shared" si="1"/>
        <v>74.75</v>
      </c>
      <c r="G15" s="4"/>
      <c r="H15" s="4"/>
      <c r="I15" s="235">
        <v>12.0</v>
      </c>
      <c r="J15" s="361">
        <f>J14-C8</f>
        <v>0</v>
      </c>
      <c r="K15" s="361">
        <f>K14-P73</f>
        <v>74.75</v>
      </c>
      <c r="L15" s="4"/>
      <c r="M15" s="4"/>
      <c r="N15" s="4"/>
      <c r="O15" s="4"/>
      <c r="P15" s="4"/>
    </row>
    <row r="16">
      <c r="A16" s="4"/>
      <c r="B16" s="4"/>
      <c r="E16" s="3"/>
      <c r="G16" s="4"/>
      <c r="H16" s="4"/>
      <c r="I16" s="3"/>
      <c r="J16" s="4"/>
      <c r="K16" s="4"/>
      <c r="L16" s="4"/>
      <c r="M16" s="4"/>
      <c r="N16" s="4"/>
      <c r="O16" s="4"/>
      <c r="P16" s="4"/>
    </row>
    <row r="17">
      <c r="A17" s="4"/>
      <c r="B17" s="4"/>
      <c r="C17" s="4"/>
      <c r="D17" s="4"/>
      <c r="E17" s="3"/>
      <c r="F17" s="4"/>
      <c r="G17" s="4"/>
      <c r="H17" s="4"/>
      <c r="I17" s="3"/>
      <c r="J17" s="4"/>
      <c r="K17" s="4"/>
      <c r="L17" s="4"/>
      <c r="M17" s="4"/>
      <c r="N17" s="4"/>
      <c r="O17" s="4"/>
      <c r="P17" s="4"/>
    </row>
    <row r="18">
      <c r="A18" s="4"/>
      <c r="B18" s="4"/>
      <c r="C18" s="4"/>
      <c r="D18" s="4"/>
      <c r="E18" s="4"/>
      <c r="F18" s="4"/>
      <c r="G18" s="4"/>
      <c r="H18" s="4"/>
      <c r="I18" s="4"/>
      <c r="J18" s="4"/>
      <c r="K18" s="4"/>
      <c r="L18" s="4"/>
      <c r="M18" s="4"/>
      <c r="N18" s="4"/>
      <c r="O18" s="4"/>
      <c r="P18" s="4"/>
    </row>
    <row r="19">
      <c r="A19" s="4"/>
      <c r="B19" s="4"/>
      <c r="C19" s="4"/>
      <c r="D19" s="3"/>
      <c r="E19" s="353" t="s">
        <v>700</v>
      </c>
      <c r="F19" s="353" t="s">
        <v>701</v>
      </c>
      <c r="G19" s="353" t="s">
        <v>702</v>
      </c>
      <c r="H19" s="353" t="s">
        <v>703</v>
      </c>
      <c r="I19" s="353" t="s">
        <v>704</v>
      </c>
      <c r="J19" s="254" t="s">
        <v>704</v>
      </c>
      <c r="K19" s="353" t="s">
        <v>705</v>
      </c>
      <c r="L19" s="353" t="s">
        <v>700</v>
      </c>
      <c r="M19" s="299" t="s">
        <v>701</v>
      </c>
      <c r="N19" s="299" t="s">
        <v>702</v>
      </c>
      <c r="O19" s="3" t="s">
        <v>703</v>
      </c>
      <c r="P19" s="3" t="s">
        <v>704</v>
      </c>
    </row>
    <row r="20">
      <c r="A20" s="526" t="s">
        <v>706</v>
      </c>
      <c r="B20" s="526" t="s">
        <v>707</v>
      </c>
      <c r="C20" s="527" t="s">
        <v>708</v>
      </c>
      <c r="D20" s="365"/>
      <c r="E20" s="365"/>
      <c r="F20" s="365"/>
      <c r="G20" s="365"/>
      <c r="H20" s="365"/>
      <c r="I20" s="365"/>
      <c r="J20" s="365"/>
      <c r="K20" s="365"/>
      <c r="L20" s="365"/>
      <c r="M20" s="365"/>
      <c r="N20" s="365"/>
      <c r="O20" s="365"/>
      <c r="P20" s="366"/>
      <c r="Q20" s="367"/>
    </row>
    <row r="21">
      <c r="A21" s="528"/>
      <c r="B21" s="528"/>
      <c r="C21" s="529"/>
      <c r="D21" s="526">
        <v>0.0</v>
      </c>
      <c r="E21" s="526">
        <v>1.0</v>
      </c>
      <c r="F21" s="526">
        <v>2.0</v>
      </c>
      <c r="G21" s="526">
        <v>3.0</v>
      </c>
      <c r="H21" s="526">
        <v>4.0</v>
      </c>
      <c r="I21" s="526">
        <v>5.0</v>
      </c>
      <c r="J21" s="526">
        <v>6.0</v>
      </c>
      <c r="K21" s="526">
        <v>7.0</v>
      </c>
      <c r="L21" s="526">
        <v>8.0</v>
      </c>
      <c r="M21" s="526">
        <v>9.0</v>
      </c>
      <c r="N21" s="526">
        <v>10.0</v>
      </c>
      <c r="O21" s="526">
        <v>11.0</v>
      </c>
      <c r="P21" s="526">
        <v>12.0</v>
      </c>
      <c r="Q21" s="367"/>
    </row>
    <row r="22">
      <c r="A22" s="233" t="s">
        <v>68</v>
      </c>
      <c r="B22" s="237"/>
      <c r="C22" s="235"/>
      <c r="D22" s="235"/>
      <c r="E22" s="238"/>
      <c r="F22" s="238"/>
      <c r="G22" s="238"/>
      <c r="H22" s="238"/>
      <c r="I22" s="238"/>
      <c r="J22" s="238"/>
      <c r="K22" s="235">
        <v>0.0</v>
      </c>
      <c r="L22" s="235">
        <v>0.0</v>
      </c>
      <c r="M22" s="235">
        <v>0.0</v>
      </c>
      <c r="N22" s="235">
        <v>0.0</v>
      </c>
      <c r="O22" s="235">
        <v>0.0</v>
      </c>
      <c r="P22" s="235">
        <v>0.0</v>
      </c>
      <c r="Q22" s="9"/>
    </row>
    <row r="23">
      <c r="A23" s="236"/>
      <c r="B23" s="514" t="s">
        <v>339</v>
      </c>
      <c r="C23" s="237">
        <v>2.0</v>
      </c>
      <c r="D23" s="235">
        <v>0.0</v>
      </c>
      <c r="E23" s="235">
        <v>0.0</v>
      </c>
      <c r="F23" s="235">
        <v>0.0</v>
      </c>
      <c r="G23" s="235">
        <v>0.0</v>
      </c>
      <c r="H23" s="235">
        <v>0.0</v>
      </c>
      <c r="I23" s="235">
        <v>0.0</v>
      </c>
      <c r="J23" s="235">
        <v>0.0</v>
      </c>
      <c r="K23" s="235">
        <v>0.0</v>
      </c>
      <c r="L23" s="235">
        <v>0.0</v>
      </c>
      <c r="M23" s="235">
        <v>0.0</v>
      </c>
      <c r="N23" s="235">
        <v>0.0</v>
      </c>
      <c r="O23" s="235">
        <v>0.0</v>
      </c>
      <c r="P23" s="235">
        <v>0.0</v>
      </c>
      <c r="Q23" s="9"/>
    </row>
    <row r="24">
      <c r="A24" s="236"/>
      <c r="B24" s="514" t="s">
        <v>1188</v>
      </c>
      <c r="C24" s="237">
        <v>6.0</v>
      </c>
      <c r="D24" s="235">
        <v>0.0</v>
      </c>
      <c r="E24" s="235">
        <v>0.0</v>
      </c>
      <c r="F24" s="235">
        <v>0.0</v>
      </c>
      <c r="G24" s="235">
        <v>0.0</v>
      </c>
      <c r="H24" s="235">
        <v>0.0</v>
      </c>
      <c r="I24" s="235">
        <v>0.0</v>
      </c>
      <c r="J24" s="235">
        <v>0.0</v>
      </c>
      <c r="K24" s="235">
        <v>2.0</v>
      </c>
      <c r="L24" s="235">
        <v>2.0</v>
      </c>
      <c r="M24" s="235">
        <v>0.0</v>
      </c>
      <c r="N24" s="235">
        <v>0.0</v>
      </c>
      <c r="O24" s="235">
        <v>0.0</v>
      </c>
      <c r="P24" s="235">
        <v>0.0</v>
      </c>
      <c r="Q24" s="9"/>
    </row>
    <row r="25">
      <c r="A25" s="236"/>
      <c r="B25" s="514" t="s">
        <v>355</v>
      </c>
      <c r="C25" s="237">
        <v>1.0</v>
      </c>
      <c r="D25" s="235">
        <v>0.0</v>
      </c>
      <c r="E25" s="235">
        <v>0.0</v>
      </c>
      <c r="F25" s="235">
        <v>0.0</v>
      </c>
      <c r="G25" s="235">
        <v>0.0</v>
      </c>
      <c r="H25" s="235">
        <v>0.0</v>
      </c>
      <c r="I25" s="235">
        <v>0.0</v>
      </c>
      <c r="J25" s="235">
        <v>0.0</v>
      </c>
      <c r="K25" s="235">
        <v>0.0</v>
      </c>
      <c r="L25" s="235">
        <v>0.0</v>
      </c>
      <c r="M25" s="235">
        <v>0.0</v>
      </c>
      <c r="N25" s="235">
        <v>0.0</v>
      </c>
      <c r="O25" s="235">
        <v>0.0</v>
      </c>
      <c r="P25" s="235">
        <v>0.0</v>
      </c>
      <c r="Q25" s="8"/>
    </row>
    <row r="26">
      <c r="A26" s="236"/>
      <c r="B26" s="514" t="s">
        <v>375</v>
      </c>
      <c r="C26" s="237">
        <v>6.0</v>
      </c>
      <c r="D26" s="235">
        <v>0.0</v>
      </c>
      <c r="E26" s="235">
        <v>1.0</v>
      </c>
      <c r="F26" s="235">
        <v>0.0</v>
      </c>
      <c r="G26" s="235">
        <v>3.0</v>
      </c>
      <c r="H26" s="235">
        <v>3.0</v>
      </c>
      <c r="I26" s="235">
        <v>3.0</v>
      </c>
      <c r="J26" s="235">
        <v>3.0</v>
      </c>
      <c r="K26" s="235">
        <v>0.0</v>
      </c>
      <c r="L26" s="235">
        <v>0.0</v>
      </c>
      <c r="M26" s="235">
        <v>0.0</v>
      </c>
      <c r="N26" s="235">
        <v>0.0</v>
      </c>
      <c r="O26" s="235">
        <v>0.0</v>
      </c>
      <c r="P26" s="235">
        <v>0.0</v>
      </c>
      <c r="Q26" s="9"/>
    </row>
    <row r="27">
      <c r="A27" s="529" t="s">
        <v>709</v>
      </c>
      <c r="B27" s="237"/>
      <c r="C27" s="247"/>
      <c r="D27" s="529">
        <v>0.0</v>
      </c>
      <c r="E27" s="529">
        <v>0.5</v>
      </c>
      <c r="F27" s="529">
        <v>0.0</v>
      </c>
      <c r="G27" s="529">
        <v>1.0</v>
      </c>
      <c r="H27" s="529">
        <v>0.5</v>
      </c>
      <c r="I27" s="529">
        <v>0.5</v>
      </c>
      <c r="J27" s="529">
        <v>1.0</v>
      </c>
      <c r="K27" s="529">
        <v>1.0</v>
      </c>
      <c r="L27" s="529">
        <v>1.0</v>
      </c>
      <c r="M27" s="529">
        <v>0.0</v>
      </c>
      <c r="N27" s="529">
        <v>0.0</v>
      </c>
      <c r="O27" s="529">
        <v>0.0</v>
      </c>
      <c r="P27" s="529">
        <v>0.0</v>
      </c>
      <c r="Q27" s="9"/>
    </row>
    <row r="28">
      <c r="A28" s="233" t="s">
        <v>85</v>
      </c>
      <c r="B28" s="237"/>
      <c r="C28" s="237"/>
      <c r="D28" s="238"/>
      <c r="E28" s="238"/>
      <c r="F28" s="238"/>
      <c r="G28" s="238"/>
      <c r="H28" s="238"/>
      <c r="I28" s="238"/>
      <c r="J28" s="238"/>
      <c r="K28" s="238"/>
      <c r="L28" s="237"/>
      <c r="M28" s="398"/>
      <c r="N28" s="247"/>
      <c r="O28" s="238"/>
      <c r="P28" s="238"/>
      <c r="Q28" s="9"/>
    </row>
    <row r="29">
      <c r="A29" s="236"/>
      <c r="B29" s="514" t="s">
        <v>341</v>
      </c>
      <c r="C29" s="237">
        <v>1.0</v>
      </c>
      <c r="D29" s="235">
        <v>0.0</v>
      </c>
      <c r="E29" s="235">
        <v>0.0</v>
      </c>
      <c r="F29" s="235">
        <v>0.0</v>
      </c>
      <c r="G29" s="235">
        <v>0.0</v>
      </c>
      <c r="H29" s="235">
        <v>0.0</v>
      </c>
      <c r="I29" s="235">
        <v>0.0</v>
      </c>
      <c r="J29" s="235">
        <v>0.0</v>
      </c>
      <c r="K29" s="235">
        <v>0.0</v>
      </c>
      <c r="L29" s="235">
        <v>0.0</v>
      </c>
      <c r="M29" s="235">
        <v>0.0</v>
      </c>
      <c r="N29" s="235">
        <v>0.0</v>
      </c>
      <c r="O29" s="235">
        <v>0.0</v>
      </c>
      <c r="P29" s="235">
        <v>0.0</v>
      </c>
      <c r="Q29" s="9"/>
    </row>
    <row r="30">
      <c r="A30" s="236"/>
      <c r="B30" s="514" t="s">
        <v>342</v>
      </c>
      <c r="C30" s="237">
        <v>1.0</v>
      </c>
      <c r="D30" s="235">
        <v>0.0</v>
      </c>
      <c r="E30" s="235">
        <v>0.0</v>
      </c>
      <c r="F30" s="235">
        <v>0.0</v>
      </c>
      <c r="G30" s="235">
        <v>0.0</v>
      </c>
      <c r="H30" s="235">
        <v>0.0</v>
      </c>
      <c r="I30" s="235">
        <v>0.0</v>
      </c>
      <c r="J30" s="235">
        <v>0.0</v>
      </c>
      <c r="K30" s="235">
        <v>0.0</v>
      </c>
      <c r="L30" s="235">
        <v>0.0</v>
      </c>
      <c r="M30" s="235">
        <v>0.0</v>
      </c>
      <c r="N30" s="235">
        <v>0.0</v>
      </c>
      <c r="O30" s="235">
        <v>0.0</v>
      </c>
      <c r="P30" s="235">
        <v>0.0</v>
      </c>
      <c r="Q30" s="9"/>
    </row>
    <row r="31">
      <c r="A31" s="236"/>
      <c r="B31" s="514" t="s">
        <v>349</v>
      </c>
      <c r="C31" s="237">
        <v>4.0</v>
      </c>
      <c r="D31" s="235">
        <v>0.0</v>
      </c>
      <c r="E31" s="235">
        <v>0.0</v>
      </c>
      <c r="F31" s="235">
        <v>2.0</v>
      </c>
      <c r="G31" s="235">
        <v>1.0</v>
      </c>
      <c r="H31" s="235">
        <v>0.0</v>
      </c>
      <c r="I31" s="235">
        <v>1.0</v>
      </c>
      <c r="J31" s="235">
        <v>1.5</v>
      </c>
      <c r="K31" s="235">
        <v>1.0</v>
      </c>
      <c r="L31" s="235">
        <v>0.0</v>
      </c>
      <c r="M31" s="235">
        <v>0.0</v>
      </c>
      <c r="N31" s="235">
        <v>0.0</v>
      </c>
      <c r="O31" s="235">
        <v>0.0</v>
      </c>
      <c r="P31" s="235">
        <v>0.0</v>
      </c>
      <c r="Q31" s="9"/>
    </row>
    <row r="32">
      <c r="A32" s="236"/>
      <c r="B32" s="409" t="s">
        <v>350</v>
      </c>
      <c r="C32" s="237">
        <v>4.0</v>
      </c>
      <c r="D32" s="235">
        <v>0.0</v>
      </c>
      <c r="E32" s="235">
        <v>0.0</v>
      </c>
      <c r="F32" s="235">
        <v>0.0</v>
      </c>
      <c r="G32" s="235">
        <v>0.0</v>
      </c>
      <c r="H32" s="235">
        <v>0.0</v>
      </c>
      <c r="I32" s="235">
        <v>0.0</v>
      </c>
      <c r="J32" s="235">
        <v>1.5</v>
      </c>
      <c r="K32" s="235">
        <v>1.0</v>
      </c>
      <c r="L32" s="235">
        <v>0.0</v>
      </c>
      <c r="M32" s="235">
        <v>0.0</v>
      </c>
      <c r="N32" s="235">
        <v>0.0</v>
      </c>
      <c r="O32" s="235">
        <v>0.0</v>
      </c>
      <c r="P32" s="235">
        <v>0.0</v>
      </c>
      <c r="Q32" s="9"/>
    </row>
    <row r="33">
      <c r="A33" s="236"/>
      <c r="B33" s="514" t="s">
        <v>356</v>
      </c>
      <c r="C33" s="237">
        <v>1.0</v>
      </c>
      <c r="D33" s="235">
        <v>0.0</v>
      </c>
      <c r="E33" s="235">
        <v>0.0</v>
      </c>
      <c r="F33" s="235">
        <v>0.0</v>
      </c>
      <c r="G33" s="235">
        <v>1.0</v>
      </c>
      <c r="H33" s="235">
        <v>0.0</v>
      </c>
      <c r="I33" s="235">
        <v>1.0</v>
      </c>
      <c r="J33" s="235">
        <v>0.0</v>
      </c>
      <c r="K33" s="235">
        <v>0.0</v>
      </c>
      <c r="L33" s="235">
        <v>0.0</v>
      </c>
      <c r="M33" s="235">
        <v>0.0</v>
      </c>
      <c r="N33" s="235">
        <v>0.0</v>
      </c>
      <c r="O33" s="235">
        <v>0.0</v>
      </c>
      <c r="P33" s="235">
        <v>0.0</v>
      </c>
      <c r="Q33" s="9"/>
    </row>
    <row r="34">
      <c r="A34" s="529" t="s">
        <v>709</v>
      </c>
      <c r="B34" s="237"/>
      <c r="C34" s="247"/>
      <c r="D34" s="529">
        <v>0.0</v>
      </c>
      <c r="E34" s="529">
        <v>0.0</v>
      </c>
      <c r="F34" s="529">
        <v>1.0</v>
      </c>
      <c r="G34" s="529">
        <v>0.5</v>
      </c>
      <c r="H34" s="529">
        <v>0.0</v>
      </c>
      <c r="I34" s="529">
        <v>0.5</v>
      </c>
      <c r="J34" s="529">
        <v>1.0</v>
      </c>
      <c r="K34" s="529">
        <v>0.0</v>
      </c>
      <c r="L34" s="529">
        <v>0.0</v>
      </c>
      <c r="M34" s="529">
        <v>0.0</v>
      </c>
      <c r="N34" s="529">
        <v>0.0</v>
      </c>
      <c r="O34" s="529">
        <v>0.0</v>
      </c>
      <c r="P34" s="529">
        <v>0.0</v>
      </c>
      <c r="Q34" s="9"/>
    </row>
    <row r="35">
      <c r="A35" s="233" t="s">
        <v>97</v>
      </c>
      <c r="B35" s="237"/>
      <c r="C35" s="237"/>
      <c r="D35" s="235"/>
      <c r="E35" s="238"/>
      <c r="F35" s="238"/>
      <c r="G35" s="238"/>
      <c r="H35" s="238"/>
      <c r="I35" s="238"/>
      <c r="J35" s="238"/>
      <c r="K35" s="238"/>
      <c r="L35" s="237"/>
      <c r="M35" s="398"/>
      <c r="N35" s="247"/>
      <c r="O35" s="238"/>
      <c r="P35" s="238"/>
      <c r="Q35" s="9"/>
    </row>
    <row r="36">
      <c r="A36" s="233"/>
      <c r="B36" s="530" t="s">
        <v>374</v>
      </c>
      <c r="C36" s="237">
        <v>1.0</v>
      </c>
      <c r="D36" s="237">
        <v>0.0</v>
      </c>
      <c r="E36" s="264">
        <v>0.0</v>
      </c>
      <c r="F36" s="272">
        <v>0.0</v>
      </c>
      <c r="G36" s="237">
        <v>0.0</v>
      </c>
      <c r="H36" s="237">
        <v>0.0</v>
      </c>
      <c r="I36" s="237">
        <v>0.0</v>
      </c>
      <c r="J36" s="237">
        <v>0.0</v>
      </c>
      <c r="K36" s="237">
        <v>1.0</v>
      </c>
      <c r="L36" s="237">
        <v>1.0</v>
      </c>
      <c r="M36" s="237">
        <v>1.0</v>
      </c>
      <c r="N36" s="237">
        <v>0.0</v>
      </c>
      <c r="O36" s="237">
        <v>0.0</v>
      </c>
      <c r="P36" s="235">
        <v>0.0</v>
      </c>
      <c r="Q36" s="9"/>
    </row>
    <row r="37">
      <c r="A37" s="233"/>
      <c r="B37" s="409" t="s">
        <v>343</v>
      </c>
      <c r="C37" s="237">
        <v>11.0</v>
      </c>
      <c r="D37" s="237">
        <v>0.0</v>
      </c>
      <c r="E37" s="237">
        <v>2.0</v>
      </c>
      <c r="F37" s="237">
        <v>1.0</v>
      </c>
      <c r="G37" s="237">
        <v>0.5</v>
      </c>
      <c r="H37" s="237">
        <v>0.0</v>
      </c>
      <c r="I37" s="237">
        <v>0.0</v>
      </c>
      <c r="J37" s="237">
        <v>0.0</v>
      </c>
      <c r="K37" s="237">
        <v>0.0</v>
      </c>
      <c r="L37" s="237">
        <v>0.0</v>
      </c>
      <c r="M37" s="237">
        <v>0.0</v>
      </c>
      <c r="N37" s="237">
        <v>0.0</v>
      </c>
      <c r="O37" s="237">
        <v>0.0</v>
      </c>
      <c r="P37" s="235">
        <v>0.0</v>
      </c>
      <c r="Q37" s="9"/>
    </row>
    <row r="38">
      <c r="A38" s="233"/>
      <c r="B38" s="409" t="s">
        <v>351</v>
      </c>
      <c r="C38" s="237">
        <v>4.0</v>
      </c>
      <c r="D38" s="237">
        <v>0.0</v>
      </c>
      <c r="E38" s="237">
        <v>0.0</v>
      </c>
      <c r="F38" s="237">
        <v>1.0</v>
      </c>
      <c r="G38" s="237">
        <v>1.0</v>
      </c>
      <c r="H38" s="237">
        <v>0.0</v>
      </c>
      <c r="I38" s="237">
        <v>0.0</v>
      </c>
      <c r="J38" s="237">
        <v>1.0</v>
      </c>
      <c r="K38" s="237">
        <v>0.0</v>
      </c>
      <c r="L38" s="237">
        <v>0.0</v>
      </c>
      <c r="M38" s="237">
        <v>0.0</v>
      </c>
      <c r="N38" s="237">
        <v>0.0</v>
      </c>
      <c r="O38" s="237">
        <v>0.0</v>
      </c>
      <c r="P38" s="235">
        <v>0.0</v>
      </c>
      <c r="Q38" s="9"/>
    </row>
    <row r="39">
      <c r="A39" s="233"/>
      <c r="B39" s="409" t="s">
        <v>352</v>
      </c>
      <c r="C39" s="237">
        <v>4.0</v>
      </c>
      <c r="D39" s="237">
        <v>0.0</v>
      </c>
      <c r="E39" s="237">
        <v>0.0</v>
      </c>
      <c r="F39" s="237">
        <v>0.0</v>
      </c>
      <c r="G39" s="237">
        <v>0.0</v>
      </c>
      <c r="H39" s="237">
        <v>0.0</v>
      </c>
      <c r="I39" s="237">
        <v>0.0</v>
      </c>
      <c r="J39" s="237">
        <v>0.0</v>
      </c>
      <c r="K39" s="237">
        <v>0.0</v>
      </c>
      <c r="L39" s="237">
        <v>0.0</v>
      </c>
      <c r="M39" s="237">
        <v>0.0</v>
      </c>
      <c r="N39" s="237">
        <v>0.0</v>
      </c>
      <c r="O39" s="237">
        <v>0.0</v>
      </c>
      <c r="P39" s="235">
        <v>0.0</v>
      </c>
      <c r="Q39" s="9"/>
    </row>
    <row r="40">
      <c r="A40" s="236"/>
      <c r="B40" s="409" t="s">
        <v>347</v>
      </c>
      <c r="C40" s="237">
        <v>4.0</v>
      </c>
      <c r="D40" s="235">
        <v>0.0</v>
      </c>
      <c r="E40" s="235">
        <v>0.0</v>
      </c>
      <c r="F40" s="235">
        <v>0.0</v>
      </c>
      <c r="G40" s="235">
        <v>0.0</v>
      </c>
      <c r="H40" s="237">
        <v>0.0</v>
      </c>
      <c r="I40" s="237">
        <v>0.0</v>
      </c>
      <c r="J40" s="235">
        <v>0.0</v>
      </c>
      <c r="K40" s="235">
        <v>0.0</v>
      </c>
      <c r="L40" s="235">
        <v>0.0</v>
      </c>
      <c r="M40" s="235">
        <v>0.0</v>
      </c>
      <c r="N40" s="237">
        <v>0.0</v>
      </c>
      <c r="O40" s="237">
        <v>0.0</v>
      </c>
      <c r="P40" s="235">
        <v>0.0</v>
      </c>
      <c r="Q40" s="9"/>
    </row>
    <row r="41">
      <c r="A41" s="236"/>
      <c r="B41" s="531" t="s">
        <v>348</v>
      </c>
      <c r="C41" s="237">
        <v>4.0</v>
      </c>
      <c r="D41" s="235">
        <v>0.0</v>
      </c>
      <c r="E41" s="235">
        <v>0.0</v>
      </c>
      <c r="F41" s="235">
        <v>0.0</v>
      </c>
      <c r="G41" s="235">
        <v>0.0</v>
      </c>
      <c r="H41" s="237">
        <v>0.0</v>
      </c>
      <c r="I41" s="237">
        <v>0.0</v>
      </c>
      <c r="J41" s="235">
        <v>0.0</v>
      </c>
      <c r="K41" s="235">
        <v>0.0</v>
      </c>
      <c r="L41" s="235">
        <v>0.0</v>
      </c>
      <c r="M41" s="235">
        <v>0.0</v>
      </c>
      <c r="N41" s="237">
        <v>0.0</v>
      </c>
      <c r="O41" s="237">
        <v>0.0</v>
      </c>
      <c r="P41" s="235">
        <v>0.0</v>
      </c>
      <c r="Q41" s="9"/>
    </row>
    <row r="42">
      <c r="A42" s="233"/>
      <c r="B42" s="514" t="s">
        <v>357</v>
      </c>
      <c r="C42" s="237">
        <v>1.0</v>
      </c>
      <c r="D42" s="237">
        <v>0.0</v>
      </c>
      <c r="E42" s="237">
        <v>0.0</v>
      </c>
      <c r="F42" s="237">
        <v>0.0</v>
      </c>
      <c r="G42" s="237">
        <v>0.0</v>
      </c>
      <c r="H42" s="237">
        <v>0.0</v>
      </c>
      <c r="I42" s="237">
        <v>0.0</v>
      </c>
      <c r="J42" s="237">
        <v>0.0</v>
      </c>
      <c r="K42" s="237">
        <v>0.0</v>
      </c>
      <c r="L42" s="237">
        <v>0.0</v>
      </c>
      <c r="M42" s="237">
        <v>0.0</v>
      </c>
      <c r="N42" s="237">
        <v>0.0</v>
      </c>
      <c r="O42" s="237">
        <v>0.0</v>
      </c>
      <c r="P42" s="235">
        <v>0.0</v>
      </c>
      <c r="Q42" s="9"/>
    </row>
    <row r="43">
      <c r="A43" s="233"/>
      <c r="B43" s="514" t="s">
        <v>1189</v>
      </c>
      <c r="C43" s="237">
        <v>2.0</v>
      </c>
      <c r="D43" s="237">
        <v>0.0</v>
      </c>
      <c r="E43" s="237">
        <v>0.0</v>
      </c>
      <c r="F43" s="237">
        <v>0.0</v>
      </c>
      <c r="G43" s="237">
        <v>0.0</v>
      </c>
      <c r="H43" s="237">
        <v>0.0</v>
      </c>
      <c r="I43" s="237">
        <v>0.0</v>
      </c>
      <c r="J43" s="237">
        <v>0.0</v>
      </c>
      <c r="K43" s="237">
        <v>0.0</v>
      </c>
      <c r="L43" s="237">
        <v>0.0</v>
      </c>
      <c r="M43" s="237">
        <v>1.0</v>
      </c>
      <c r="N43" s="237">
        <v>0.0</v>
      </c>
      <c r="O43" s="237">
        <v>1.0</v>
      </c>
      <c r="P43" s="235">
        <v>1.0</v>
      </c>
      <c r="Q43" s="9"/>
    </row>
    <row r="44">
      <c r="A44" s="529" t="s">
        <v>709</v>
      </c>
      <c r="B44" s="237"/>
      <c r="C44" s="237"/>
      <c r="D44" s="529">
        <v>0.0</v>
      </c>
      <c r="E44" s="529">
        <v>1.0</v>
      </c>
      <c r="F44" s="529">
        <v>0.0</v>
      </c>
      <c r="G44" s="529">
        <v>0.0</v>
      </c>
      <c r="H44" s="529">
        <v>0.0</v>
      </c>
      <c r="I44" s="529">
        <v>0.0</v>
      </c>
      <c r="J44" s="529">
        <v>0.0</v>
      </c>
      <c r="K44" s="529">
        <v>0.25</v>
      </c>
      <c r="L44" s="529">
        <v>0.25</v>
      </c>
      <c r="M44" s="529">
        <v>0.25</v>
      </c>
      <c r="N44" s="529">
        <v>0.0</v>
      </c>
      <c r="O44" s="529">
        <v>1.0</v>
      </c>
      <c r="P44" s="529">
        <v>1.0</v>
      </c>
      <c r="Q44" s="9"/>
    </row>
    <row r="45">
      <c r="A45" s="246" t="s">
        <v>101</v>
      </c>
      <c r="B45" s="237"/>
      <c r="C45" s="237"/>
      <c r="D45" s="237"/>
      <c r="E45" s="237"/>
      <c r="F45" s="237"/>
      <c r="G45" s="237"/>
      <c r="H45" s="237"/>
      <c r="I45" s="237"/>
      <c r="J45" s="237"/>
      <c r="K45" s="237"/>
      <c r="L45" s="237"/>
      <c r="M45" s="237"/>
      <c r="N45" s="237"/>
      <c r="O45" s="237"/>
      <c r="P45" s="237"/>
      <c r="Q45" s="9"/>
    </row>
    <row r="46">
      <c r="A46" s="237"/>
      <c r="B46" s="237" t="s">
        <v>1190</v>
      </c>
      <c r="C46" s="237">
        <v>1.0</v>
      </c>
      <c r="D46" s="311">
        <v>0.0</v>
      </c>
      <c r="E46" s="311">
        <v>0.0</v>
      </c>
      <c r="F46" s="311">
        <v>0.0</v>
      </c>
      <c r="G46" s="311">
        <v>0.0</v>
      </c>
      <c r="H46" s="311">
        <v>0.0</v>
      </c>
      <c r="I46" s="311">
        <v>0.0</v>
      </c>
      <c r="J46" s="311">
        <v>0.0</v>
      </c>
      <c r="K46" s="311">
        <v>1.0</v>
      </c>
      <c r="L46" s="237">
        <v>1.0</v>
      </c>
      <c r="M46" s="237">
        <v>1.0</v>
      </c>
      <c r="N46" s="237">
        <v>0.0</v>
      </c>
      <c r="O46" s="237">
        <v>0.0</v>
      </c>
      <c r="P46" s="237">
        <v>0.0</v>
      </c>
      <c r="Q46" s="9"/>
    </row>
    <row r="47">
      <c r="A47" s="237"/>
      <c r="B47" s="237" t="s">
        <v>372</v>
      </c>
      <c r="C47" s="237">
        <v>2.0</v>
      </c>
      <c r="D47" s="311">
        <v>0.0</v>
      </c>
      <c r="E47" s="311">
        <v>0.0</v>
      </c>
      <c r="F47" s="311">
        <v>0.0</v>
      </c>
      <c r="G47" s="311">
        <v>0.0</v>
      </c>
      <c r="H47" s="311">
        <v>0.0</v>
      </c>
      <c r="I47" s="311">
        <v>0.0</v>
      </c>
      <c r="J47" s="311">
        <v>0.0</v>
      </c>
      <c r="K47" s="311">
        <v>0.0</v>
      </c>
      <c r="L47" s="237">
        <v>0.0</v>
      </c>
      <c r="M47" s="237">
        <v>0.0</v>
      </c>
      <c r="N47" s="237">
        <v>0.0</v>
      </c>
      <c r="O47" s="237">
        <v>1.0</v>
      </c>
      <c r="P47" s="237">
        <v>1.0</v>
      </c>
      <c r="Q47" s="9"/>
    </row>
    <row r="48">
      <c r="A48" s="529" t="s">
        <v>709</v>
      </c>
      <c r="B48" s="237"/>
      <c r="C48" s="237"/>
      <c r="D48" s="529">
        <v>0.0</v>
      </c>
      <c r="E48" s="529">
        <v>0.0</v>
      </c>
      <c r="F48" s="529">
        <v>0.0</v>
      </c>
      <c r="G48" s="529">
        <v>0.0</v>
      </c>
      <c r="H48" s="529">
        <v>0.0</v>
      </c>
      <c r="I48" s="529">
        <v>0.0</v>
      </c>
      <c r="J48" s="529">
        <v>0.0</v>
      </c>
      <c r="K48" s="529">
        <v>0.0</v>
      </c>
      <c r="L48" s="529">
        <v>0.0</v>
      </c>
      <c r="M48" s="529">
        <v>1.0</v>
      </c>
      <c r="N48" s="529">
        <v>0.0</v>
      </c>
      <c r="O48" s="529">
        <v>1.0</v>
      </c>
      <c r="P48" s="529">
        <v>1.0</v>
      </c>
      <c r="Q48" s="9"/>
    </row>
    <row r="49">
      <c r="A49" s="246" t="s">
        <v>363</v>
      </c>
      <c r="B49" s="237"/>
      <c r="C49" s="247"/>
      <c r="D49" s="311"/>
      <c r="E49" s="311"/>
      <c r="F49" s="311"/>
      <c r="G49" s="311"/>
      <c r="H49" s="311"/>
      <c r="I49" s="311"/>
      <c r="J49" s="311"/>
      <c r="K49" s="311"/>
      <c r="L49" s="311"/>
      <c r="M49" s="311"/>
      <c r="N49" s="311"/>
      <c r="O49" s="311"/>
      <c r="P49" s="311"/>
      <c r="Q49" s="372"/>
      <c r="R49" s="85"/>
      <c r="S49" s="85"/>
      <c r="T49" s="85"/>
      <c r="U49" s="85"/>
      <c r="V49" s="85"/>
      <c r="W49" s="85"/>
    </row>
    <row r="50">
      <c r="A50" s="237"/>
      <c r="B50" s="237" t="s">
        <v>1191</v>
      </c>
      <c r="C50" s="237">
        <v>1.0</v>
      </c>
      <c r="D50" s="311">
        <v>0.0</v>
      </c>
      <c r="E50" s="311">
        <v>0.0</v>
      </c>
      <c r="F50" s="311">
        <v>0.0</v>
      </c>
      <c r="G50" s="311">
        <v>0.0</v>
      </c>
      <c r="H50" s="311">
        <v>0.0</v>
      </c>
      <c r="I50" s="311">
        <v>0.0</v>
      </c>
      <c r="J50" s="311">
        <v>0.0</v>
      </c>
      <c r="K50" s="311">
        <v>1.0</v>
      </c>
      <c r="L50" s="311">
        <v>1.0</v>
      </c>
      <c r="M50" s="311">
        <v>0.0</v>
      </c>
      <c r="N50" s="311">
        <v>0.0</v>
      </c>
      <c r="O50" s="311">
        <v>0.0</v>
      </c>
      <c r="P50" s="311">
        <v>0.0</v>
      </c>
      <c r="Q50" s="372"/>
      <c r="R50" s="85"/>
      <c r="S50" s="85"/>
      <c r="T50" s="85"/>
      <c r="U50" s="85"/>
      <c r="V50" s="85"/>
      <c r="W50" s="85"/>
    </row>
    <row r="51">
      <c r="A51" s="237"/>
      <c r="B51" s="237" t="s">
        <v>1192</v>
      </c>
      <c r="C51" s="237">
        <v>2.0</v>
      </c>
      <c r="D51" s="311">
        <v>0.0</v>
      </c>
      <c r="E51" s="311">
        <v>0.0</v>
      </c>
      <c r="F51" s="311">
        <v>0.0</v>
      </c>
      <c r="G51" s="311">
        <v>0.0</v>
      </c>
      <c r="H51" s="311">
        <v>0.0</v>
      </c>
      <c r="I51" s="311">
        <v>0.0</v>
      </c>
      <c r="J51" s="311">
        <v>0.0</v>
      </c>
      <c r="K51" s="311">
        <v>0.0</v>
      </c>
      <c r="L51" s="311">
        <v>0.0</v>
      </c>
      <c r="M51" s="311">
        <v>1.0</v>
      </c>
      <c r="N51" s="311">
        <v>0.0</v>
      </c>
      <c r="O51" s="311">
        <v>1.0</v>
      </c>
      <c r="P51" s="311">
        <v>0.0</v>
      </c>
      <c r="Q51" s="372"/>
      <c r="R51" s="85"/>
      <c r="S51" s="85"/>
      <c r="T51" s="85"/>
      <c r="U51" s="85"/>
      <c r="V51" s="85"/>
      <c r="W51" s="85"/>
    </row>
    <row r="52">
      <c r="A52" s="237"/>
      <c r="B52" s="237" t="s">
        <v>369</v>
      </c>
      <c r="C52" s="237">
        <v>2.0</v>
      </c>
      <c r="D52" s="311">
        <v>0.0</v>
      </c>
      <c r="E52" s="311">
        <v>0.0</v>
      </c>
      <c r="F52" s="311">
        <v>0.0</v>
      </c>
      <c r="G52" s="311">
        <v>0.0</v>
      </c>
      <c r="H52" s="311">
        <v>0.0</v>
      </c>
      <c r="I52" s="311">
        <v>0.0</v>
      </c>
      <c r="J52" s="311">
        <v>0.0</v>
      </c>
      <c r="K52" s="311">
        <v>0.0</v>
      </c>
      <c r="L52" s="311">
        <v>0.0</v>
      </c>
      <c r="M52" s="311">
        <v>1.0</v>
      </c>
      <c r="N52" s="311">
        <v>1.0</v>
      </c>
      <c r="O52" s="311">
        <v>0.0</v>
      </c>
      <c r="P52" s="311">
        <v>1.0</v>
      </c>
      <c r="Q52" s="372"/>
      <c r="R52" s="85"/>
      <c r="S52" s="85"/>
      <c r="T52" s="85"/>
      <c r="U52" s="85"/>
      <c r="V52" s="85"/>
      <c r="W52" s="85"/>
    </row>
    <row r="53">
      <c r="A53" s="529" t="s">
        <v>709</v>
      </c>
      <c r="B53" s="237"/>
      <c r="C53" s="247"/>
      <c r="D53" s="529">
        <v>0.0</v>
      </c>
      <c r="E53" s="529">
        <v>0.0</v>
      </c>
      <c r="F53" s="529">
        <v>0.0</v>
      </c>
      <c r="G53" s="529">
        <v>0.0</v>
      </c>
      <c r="H53" s="529">
        <v>0.0</v>
      </c>
      <c r="I53" s="529">
        <v>0.0</v>
      </c>
      <c r="J53" s="529">
        <v>0.0</v>
      </c>
      <c r="K53" s="529">
        <v>0.0</v>
      </c>
      <c r="L53" s="529">
        <v>1.0</v>
      </c>
      <c r="M53" s="529">
        <v>1.0</v>
      </c>
      <c r="N53" s="529">
        <v>1.0</v>
      </c>
      <c r="O53" s="529">
        <v>1.0</v>
      </c>
      <c r="P53" s="529">
        <v>1.0</v>
      </c>
      <c r="Q53" s="9"/>
    </row>
    <row r="54">
      <c r="A54" s="233" t="s">
        <v>616</v>
      </c>
      <c r="B54" s="247"/>
      <c r="C54" s="237"/>
      <c r="D54" s="235"/>
      <c r="E54" s="235"/>
      <c r="F54" s="235"/>
      <c r="G54" s="235"/>
      <c r="H54" s="235"/>
      <c r="I54" s="235"/>
      <c r="J54" s="235"/>
      <c r="K54" s="238"/>
      <c r="L54" s="237"/>
      <c r="M54" s="398"/>
      <c r="N54" s="247"/>
      <c r="O54" s="238"/>
      <c r="P54" s="238"/>
      <c r="Q54" s="9"/>
    </row>
    <row r="55">
      <c r="A55" s="236"/>
      <c r="B55" s="409" t="s">
        <v>345</v>
      </c>
      <c r="C55" s="237">
        <v>8.0</v>
      </c>
      <c r="D55" s="235">
        <v>0.0</v>
      </c>
      <c r="E55" s="235">
        <v>1.0</v>
      </c>
      <c r="F55" s="235">
        <v>1.0</v>
      </c>
      <c r="G55" s="235">
        <v>0.0</v>
      </c>
      <c r="H55" s="235">
        <v>0.0</v>
      </c>
      <c r="I55" s="235">
        <v>0.0</v>
      </c>
      <c r="J55" s="235">
        <v>0.0</v>
      </c>
      <c r="K55" s="235">
        <v>0.0</v>
      </c>
      <c r="L55" s="237">
        <v>0.0</v>
      </c>
      <c r="M55" s="237">
        <v>0.0</v>
      </c>
      <c r="N55" s="237">
        <v>0.0</v>
      </c>
      <c r="O55" s="235">
        <v>0.0</v>
      </c>
      <c r="P55" s="235">
        <v>0.0</v>
      </c>
      <c r="Q55" s="9"/>
    </row>
    <row r="56">
      <c r="A56" s="236"/>
      <c r="B56" s="409" t="s">
        <v>346</v>
      </c>
      <c r="C56" s="237">
        <v>4.0</v>
      </c>
      <c r="D56" s="235">
        <v>0.0</v>
      </c>
      <c r="E56" s="235">
        <v>1.0</v>
      </c>
      <c r="F56" s="235">
        <v>1.0</v>
      </c>
      <c r="G56" s="235">
        <v>2.0</v>
      </c>
      <c r="H56" s="235">
        <v>0.0</v>
      </c>
      <c r="I56" s="235">
        <v>1.0</v>
      </c>
      <c r="J56" s="235">
        <v>1.5</v>
      </c>
      <c r="K56" s="235">
        <v>1.0</v>
      </c>
      <c r="L56" s="237">
        <v>0.0</v>
      </c>
      <c r="M56" s="237">
        <v>0.0</v>
      </c>
      <c r="N56" s="237">
        <v>0.0</v>
      </c>
      <c r="O56" s="235">
        <v>0.0</v>
      </c>
      <c r="P56" s="235">
        <v>0.0</v>
      </c>
      <c r="Q56" s="9"/>
    </row>
    <row r="57">
      <c r="A57" s="236"/>
      <c r="B57" s="409" t="s">
        <v>353</v>
      </c>
      <c r="C57" s="237">
        <v>3.0</v>
      </c>
      <c r="D57" s="235">
        <v>0.0</v>
      </c>
      <c r="E57" s="235">
        <v>0.0</v>
      </c>
      <c r="F57" s="235">
        <v>0.0</v>
      </c>
      <c r="G57" s="235">
        <v>1.0</v>
      </c>
      <c r="H57" s="235">
        <v>0.0</v>
      </c>
      <c r="I57" s="235">
        <v>0.5</v>
      </c>
      <c r="J57" s="235">
        <v>0.0</v>
      </c>
      <c r="K57" s="235">
        <v>0.5</v>
      </c>
      <c r="L57" s="237">
        <v>1.0</v>
      </c>
      <c r="M57" s="237">
        <v>0.5</v>
      </c>
      <c r="N57" s="237">
        <v>0.0</v>
      </c>
      <c r="O57" s="235">
        <v>0.0</v>
      </c>
      <c r="P57" s="235">
        <v>0.0</v>
      </c>
      <c r="Q57" s="9"/>
    </row>
    <row r="58">
      <c r="A58" s="236"/>
      <c r="B58" s="409" t="s">
        <v>354</v>
      </c>
      <c r="C58" s="237">
        <v>1.0</v>
      </c>
      <c r="D58" s="235">
        <v>0.0</v>
      </c>
      <c r="E58" s="235">
        <v>0.0</v>
      </c>
      <c r="F58" s="235">
        <v>0.0</v>
      </c>
      <c r="G58" s="235">
        <v>0.0</v>
      </c>
      <c r="H58" s="235">
        <v>0.0</v>
      </c>
      <c r="I58" s="235">
        <v>0.0</v>
      </c>
      <c r="J58" s="235">
        <v>0.0</v>
      </c>
      <c r="K58" s="235">
        <v>0.0</v>
      </c>
      <c r="L58" s="237">
        <v>0.0</v>
      </c>
      <c r="M58" s="237">
        <v>0.0</v>
      </c>
      <c r="N58" s="237">
        <v>0.0</v>
      </c>
      <c r="O58" s="235">
        <v>0.0</v>
      </c>
      <c r="P58" s="235">
        <v>0.0</v>
      </c>
      <c r="Q58" s="9"/>
    </row>
    <row r="59">
      <c r="A59" s="236"/>
      <c r="B59" s="514" t="s">
        <v>358</v>
      </c>
      <c r="C59" s="237">
        <v>1.0</v>
      </c>
      <c r="D59" s="235">
        <v>0.0</v>
      </c>
      <c r="E59" s="235">
        <v>0.0</v>
      </c>
      <c r="F59" s="235">
        <v>0.0</v>
      </c>
      <c r="G59" s="235">
        <v>0.0</v>
      </c>
      <c r="H59" s="235">
        <v>0.0</v>
      </c>
      <c r="I59" s="235">
        <v>0.0</v>
      </c>
      <c r="J59" s="235">
        <v>0.0</v>
      </c>
      <c r="K59" s="235">
        <v>0.0</v>
      </c>
      <c r="L59" s="237">
        <v>0.0</v>
      </c>
      <c r="M59" s="237">
        <v>0.0</v>
      </c>
      <c r="N59" s="237">
        <v>0.0</v>
      </c>
      <c r="O59" s="235">
        <v>0.0</v>
      </c>
      <c r="P59" s="235">
        <v>0.0</v>
      </c>
      <c r="Q59" s="9"/>
    </row>
    <row r="60">
      <c r="A60" s="236"/>
      <c r="B60" s="514" t="s">
        <v>1193</v>
      </c>
      <c r="C60" s="237">
        <v>1.0</v>
      </c>
      <c r="D60" s="235">
        <v>0.0</v>
      </c>
      <c r="E60" s="235">
        <v>0.0</v>
      </c>
      <c r="F60" s="235">
        <v>0.0</v>
      </c>
      <c r="G60" s="235">
        <v>0.0</v>
      </c>
      <c r="H60" s="235">
        <v>0.0</v>
      </c>
      <c r="I60" s="235">
        <v>0.0</v>
      </c>
      <c r="J60" s="235">
        <v>0.0</v>
      </c>
      <c r="K60" s="235">
        <v>1.0</v>
      </c>
      <c r="L60" s="237">
        <v>1.0</v>
      </c>
      <c r="M60" s="237">
        <v>1.0</v>
      </c>
      <c r="N60" s="237">
        <v>0.0</v>
      </c>
      <c r="O60" s="235">
        <v>0.0</v>
      </c>
      <c r="P60" s="235">
        <v>0.0</v>
      </c>
      <c r="Q60" s="9"/>
    </row>
    <row r="61">
      <c r="A61" s="236"/>
      <c r="B61" s="514" t="s">
        <v>1194</v>
      </c>
      <c r="C61" s="237">
        <v>2.0</v>
      </c>
      <c r="D61" s="235">
        <v>0.0</v>
      </c>
      <c r="E61" s="235">
        <v>0.0</v>
      </c>
      <c r="F61" s="235">
        <v>0.0</v>
      </c>
      <c r="G61" s="235">
        <v>0.0</v>
      </c>
      <c r="H61" s="235">
        <v>0.0</v>
      </c>
      <c r="I61" s="235">
        <v>0.0</v>
      </c>
      <c r="J61" s="235">
        <v>0.0</v>
      </c>
      <c r="K61" s="235">
        <v>0.0</v>
      </c>
      <c r="L61" s="237">
        <v>0.0</v>
      </c>
      <c r="M61" s="237">
        <v>0.0</v>
      </c>
      <c r="N61" s="237">
        <v>1.0</v>
      </c>
      <c r="O61" s="235">
        <v>1.0</v>
      </c>
      <c r="P61" s="235">
        <v>0.0</v>
      </c>
      <c r="Q61" s="9"/>
    </row>
    <row r="62">
      <c r="A62" s="529" t="s">
        <v>709</v>
      </c>
      <c r="B62" s="237"/>
      <c r="C62" s="247"/>
      <c r="D62" s="529">
        <v>0.0</v>
      </c>
      <c r="E62" s="529">
        <v>1.0</v>
      </c>
      <c r="F62" s="529">
        <v>1.0</v>
      </c>
      <c r="G62" s="529">
        <v>1.0</v>
      </c>
      <c r="H62" s="529">
        <v>0.0</v>
      </c>
      <c r="I62" s="529">
        <v>1.0</v>
      </c>
      <c r="J62" s="529">
        <v>0.75</v>
      </c>
      <c r="K62" s="529">
        <v>0.5</v>
      </c>
      <c r="L62" s="529">
        <v>0.25</v>
      </c>
      <c r="M62" s="529">
        <v>1.5</v>
      </c>
      <c r="N62" s="529">
        <v>1.0</v>
      </c>
      <c r="O62" s="529">
        <v>1.0</v>
      </c>
      <c r="P62" s="529">
        <v>0.0</v>
      </c>
      <c r="Q62" s="9"/>
    </row>
    <row r="63">
      <c r="A63" s="233" t="s">
        <v>166</v>
      </c>
      <c r="B63" s="247"/>
      <c r="C63" s="237"/>
      <c r="D63" s="235"/>
      <c r="E63" s="235"/>
      <c r="F63" s="235"/>
      <c r="G63" s="235"/>
      <c r="H63" s="235"/>
      <c r="I63" s="235"/>
      <c r="J63" s="235"/>
      <c r="K63" s="238"/>
      <c r="L63" s="237"/>
      <c r="M63" s="237"/>
      <c r="N63" s="247"/>
      <c r="O63" s="238"/>
      <c r="P63" s="238"/>
      <c r="Q63" s="9"/>
    </row>
    <row r="64">
      <c r="A64" s="236"/>
      <c r="B64" s="514" t="s">
        <v>336</v>
      </c>
      <c r="C64" s="237">
        <v>6.0</v>
      </c>
      <c r="D64" s="235">
        <v>0.0</v>
      </c>
      <c r="E64" s="235">
        <v>0.0</v>
      </c>
      <c r="F64" s="235">
        <v>0.0</v>
      </c>
      <c r="G64" s="235">
        <v>0.0</v>
      </c>
      <c r="H64" s="235">
        <v>0.0</v>
      </c>
      <c r="I64" s="235">
        <v>0.0</v>
      </c>
      <c r="J64" s="235">
        <v>0.0</v>
      </c>
      <c r="K64" s="235">
        <v>0.0</v>
      </c>
      <c r="L64" s="237">
        <v>0.0</v>
      </c>
      <c r="M64" s="237">
        <v>0.0</v>
      </c>
      <c r="N64" s="237">
        <v>0.0</v>
      </c>
      <c r="O64" s="235">
        <v>0.0</v>
      </c>
      <c r="P64" s="235">
        <v>0.0</v>
      </c>
      <c r="Q64" s="9"/>
    </row>
    <row r="65">
      <c r="A65" s="236"/>
      <c r="B65" s="514" t="s">
        <v>337</v>
      </c>
      <c r="C65" s="237">
        <v>4.0</v>
      </c>
      <c r="D65" s="235">
        <v>0.0</v>
      </c>
      <c r="E65" s="235">
        <v>2.0</v>
      </c>
      <c r="F65" s="235">
        <v>1.0</v>
      </c>
      <c r="G65" s="235">
        <v>0.0</v>
      </c>
      <c r="H65" s="235">
        <v>0.0</v>
      </c>
      <c r="I65" s="235">
        <v>1.0</v>
      </c>
      <c r="J65" s="235">
        <v>0.0</v>
      </c>
      <c r="K65" s="235">
        <v>0.0</v>
      </c>
      <c r="L65" s="235">
        <v>0.0</v>
      </c>
      <c r="M65" s="235">
        <v>0.0</v>
      </c>
      <c r="N65" s="237">
        <v>0.0</v>
      </c>
      <c r="O65" s="235">
        <v>0.0</v>
      </c>
      <c r="P65" s="235">
        <v>0.0</v>
      </c>
      <c r="Q65" s="9"/>
    </row>
    <row r="66">
      <c r="A66" s="236"/>
      <c r="B66" s="514" t="s">
        <v>338</v>
      </c>
      <c r="C66" s="237">
        <v>4.0</v>
      </c>
      <c r="D66" s="235">
        <v>0.0</v>
      </c>
      <c r="E66" s="235">
        <v>0.0</v>
      </c>
      <c r="F66" s="235">
        <v>1.0</v>
      </c>
      <c r="G66" s="235">
        <v>0.0</v>
      </c>
      <c r="H66" s="235">
        <v>0.0</v>
      </c>
      <c r="I66" s="235">
        <v>1.0</v>
      </c>
      <c r="J66" s="235">
        <v>0.0</v>
      </c>
      <c r="K66" s="235">
        <v>0.0</v>
      </c>
      <c r="L66" s="235">
        <v>0.0</v>
      </c>
      <c r="M66" s="235">
        <v>0.0</v>
      </c>
      <c r="N66" s="237">
        <v>0.0</v>
      </c>
      <c r="O66" s="235">
        <v>0.0</v>
      </c>
      <c r="P66" s="235">
        <v>0.0</v>
      </c>
      <c r="Q66" s="9"/>
    </row>
    <row r="67">
      <c r="A67" s="236"/>
      <c r="B67" s="409" t="s">
        <v>344</v>
      </c>
      <c r="C67" s="237">
        <v>8.0</v>
      </c>
      <c r="D67" s="235">
        <v>0.0</v>
      </c>
      <c r="E67" s="235">
        <v>0.0</v>
      </c>
      <c r="F67" s="235">
        <v>0.0</v>
      </c>
      <c r="G67" s="235">
        <v>0.0</v>
      </c>
      <c r="H67" s="235">
        <v>0.0</v>
      </c>
      <c r="I67" s="235">
        <v>0.0</v>
      </c>
      <c r="J67" s="235">
        <v>0.0</v>
      </c>
      <c r="K67" s="235">
        <v>0.0</v>
      </c>
      <c r="L67" s="235">
        <v>0.0</v>
      </c>
      <c r="M67" s="235">
        <v>0.0</v>
      </c>
      <c r="N67" s="237">
        <v>0.0</v>
      </c>
      <c r="O67" s="235">
        <v>0.0</v>
      </c>
      <c r="P67" s="235">
        <v>0.0</v>
      </c>
      <c r="Q67" s="9"/>
    </row>
    <row r="68">
      <c r="A68" s="529" t="s">
        <v>709</v>
      </c>
      <c r="B68" s="237"/>
      <c r="C68" s="247"/>
      <c r="D68" s="529">
        <v>0.0</v>
      </c>
      <c r="E68" s="529">
        <v>1.0</v>
      </c>
      <c r="F68" s="529">
        <v>1.0</v>
      </c>
      <c r="G68" s="529">
        <v>0.0</v>
      </c>
      <c r="H68" s="529">
        <v>0.0</v>
      </c>
      <c r="I68" s="529">
        <v>1.0</v>
      </c>
      <c r="J68" s="529">
        <v>0.0</v>
      </c>
      <c r="K68" s="529">
        <v>0.0</v>
      </c>
      <c r="L68" s="529">
        <v>0.0</v>
      </c>
      <c r="M68" s="529">
        <v>0.0</v>
      </c>
      <c r="N68" s="529">
        <v>0.0</v>
      </c>
      <c r="O68" s="529">
        <v>0.0</v>
      </c>
      <c r="P68" s="529">
        <v>0.0</v>
      </c>
      <c r="Q68" s="9"/>
    </row>
    <row r="69">
      <c r="A69" s="246" t="s">
        <v>366</v>
      </c>
      <c r="B69" s="237"/>
      <c r="C69" s="237"/>
      <c r="D69" s="237"/>
      <c r="E69" s="237"/>
      <c r="F69" s="237"/>
      <c r="G69" s="237"/>
      <c r="H69" s="237"/>
      <c r="I69" s="237"/>
      <c r="J69" s="237"/>
      <c r="K69" s="237"/>
      <c r="L69" s="237"/>
      <c r="M69" s="237"/>
      <c r="N69" s="237"/>
      <c r="O69" s="237"/>
      <c r="P69" s="237"/>
      <c r="Q69" s="9"/>
    </row>
    <row r="70">
      <c r="A70" s="237"/>
      <c r="B70" s="237" t="s">
        <v>1195</v>
      </c>
      <c r="C70" s="237">
        <v>1.0</v>
      </c>
      <c r="D70" s="311">
        <v>0.0</v>
      </c>
      <c r="E70" s="311">
        <v>0.0</v>
      </c>
      <c r="F70" s="311">
        <v>0.0</v>
      </c>
      <c r="G70" s="311">
        <v>0.0</v>
      </c>
      <c r="H70" s="311">
        <v>0.0</v>
      </c>
      <c r="I70" s="311">
        <v>0.0</v>
      </c>
      <c r="J70" s="311">
        <v>0.0</v>
      </c>
      <c r="K70" s="311">
        <v>1.0</v>
      </c>
      <c r="L70" s="237">
        <v>1.0</v>
      </c>
      <c r="M70" s="237">
        <v>1.0</v>
      </c>
      <c r="N70" s="237">
        <v>0.0</v>
      </c>
      <c r="O70" s="237">
        <v>0.0</v>
      </c>
      <c r="P70" s="237">
        <v>0.0</v>
      </c>
      <c r="Q70" s="9"/>
    </row>
    <row r="71">
      <c r="A71" s="237"/>
      <c r="B71" s="237" t="s">
        <v>371</v>
      </c>
      <c r="C71" s="237">
        <v>2.0</v>
      </c>
      <c r="D71" s="311">
        <v>0.0</v>
      </c>
      <c r="E71" s="311">
        <v>0.0</v>
      </c>
      <c r="F71" s="311">
        <v>0.0</v>
      </c>
      <c r="G71" s="311">
        <v>0.0</v>
      </c>
      <c r="H71" s="311">
        <v>0.0</v>
      </c>
      <c r="I71" s="311">
        <v>0.0</v>
      </c>
      <c r="J71" s="311">
        <v>0.0</v>
      </c>
      <c r="K71" s="311">
        <v>0.0</v>
      </c>
      <c r="L71" s="237">
        <v>0.0</v>
      </c>
      <c r="M71" s="237">
        <v>0.0</v>
      </c>
      <c r="N71" s="237">
        <v>0.0</v>
      </c>
      <c r="O71" s="237">
        <v>1.0</v>
      </c>
      <c r="P71" s="237">
        <v>1.0</v>
      </c>
      <c r="Q71" s="9"/>
    </row>
    <row r="72">
      <c r="A72" s="529" t="s">
        <v>709</v>
      </c>
      <c r="B72" s="237"/>
      <c r="C72" s="237"/>
      <c r="D72" s="529">
        <v>0.0</v>
      </c>
      <c r="E72" s="529">
        <v>0.0</v>
      </c>
      <c r="F72" s="529">
        <v>0.0</v>
      </c>
      <c r="G72" s="529">
        <v>0.0</v>
      </c>
      <c r="H72" s="529">
        <v>0.0</v>
      </c>
      <c r="I72" s="529">
        <v>0.0</v>
      </c>
      <c r="J72" s="529">
        <v>0.0</v>
      </c>
      <c r="K72" s="529">
        <v>0.0</v>
      </c>
      <c r="L72" s="529">
        <v>0.0</v>
      </c>
      <c r="M72" s="529">
        <v>1.0</v>
      </c>
      <c r="N72" s="529">
        <v>0.0</v>
      </c>
      <c r="O72" s="529">
        <v>1.0</v>
      </c>
      <c r="P72" s="529">
        <v>1.0</v>
      </c>
      <c r="Q72" s="9"/>
    </row>
    <row r="73">
      <c r="A73" s="529" t="s">
        <v>710</v>
      </c>
      <c r="B73" s="237"/>
      <c r="C73" s="247"/>
      <c r="D73" s="529">
        <f>SUM(D68,D62,D44,D34,D27)</f>
        <v>0</v>
      </c>
      <c r="E73" s="529">
        <f>SUM(E72,E68,E62,E53,E48,E44,E34,E27)</f>
        <v>3.5</v>
      </c>
      <c r="F73" s="529">
        <f>SUM(F68,F62,F44,F34,F27,F72,F53,F48)</f>
        <v>3</v>
      </c>
      <c r="G73" s="529">
        <f>SUM(G72,G68,G62,G53,G48,G44,G34,G27,)</f>
        <v>2.5</v>
      </c>
      <c r="H73" s="529">
        <f t="shared" ref="H73:P73" si="2">SUM(H72,H68,H62,H53,H48,H44,H34,H27)</f>
        <v>0.5</v>
      </c>
      <c r="I73" s="529">
        <f t="shared" si="2"/>
        <v>3</v>
      </c>
      <c r="J73" s="529">
        <f t="shared" si="2"/>
        <v>2.75</v>
      </c>
      <c r="K73" s="529">
        <f t="shared" si="2"/>
        <v>1.75</v>
      </c>
      <c r="L73" s="529">
        <f t="shared" si="2"/>
        <v>2.5</v>
      </c>
      <c r="M73" s="529">
        <f t="shared" si="2"/>
        <v>4.75</v>
      </c>
      <c r="N73" s="529">
        <f t="shared" si="2"/>
        <v>2</v>
      </c>
      <c r="O73" s="529">
        <f t="shared" si="2"/>
        <v>5</v>
      </c>
      <c r="P73" s="529">
        <f t="shared" si="2"/>
        <v>4</v>
      </c>
    </row>
    <row r="74">
      <c r="A74" s="4"/>
      <c r="B74" s="4"/>
      <c r="C74" s="4"/>
      <c r="D74" s="4"/>
      <c r="E74" s="4"/>
      <c r="F74" s="4"/>
      <c r="G74" s="3"/>
      <c r="H74" s="3"/>
      <c r="I74" s="3"/>
      <c r="J74" s="3"/>
      <c r="K74" s="4"/>
      <c r="L74" s="4"/>
      <c r="M74" s="4"/>
      <c r="N74" s="4"/>
      <c r="O74" s="4"/>
      <c r="P74" s="4"/>
    </row>
    <row r="75">
      <c r="A75" s="4"/>
      <c r="B75" s="4"/>
      <c r="C75" s="4"/>
      <c r="D75" s="4"/>
      <c r="E75" s="4"/>
      <c r="F75" s="4"/>
      <c r="G75" s="3"/>
      <c r="H75" s="3"/>
      <c r="I75" s="3"/>
      <c r="J75" s="3"/>
      <c r="K75" s="4"/>
      <c r="L75" s="4"/>
      <c r="M75" s="4"/>
      <c r="N75" s="4"/>
      <c r="O75" s="4"/>
      <c r="P75" s="4"/>
    </row>
    <row r="76">
      <c r="A76" s="367" t="s">
        <v>711</v>
      </c>
      <c r="B76" s="4"/>
      <c r="C76" s="4"/>
      <c r="D76" s="4"/>
      <c r="E76" s="4"/>
      <c r="F76" s="4"/>
      <c r="G76" s="4"/>
      <c r="H76" s="4"/>
      <c r="I76" s="4"/>
      <c r="J76" s="4"/>
      <c r="K76" s="4"/>
      <c r="L76" s="4"/>
      <c r="M76" s="4"/>
      <c r="N76" s="4"/>
      <c r="O76" s="4"/>
      <c r="P76" s="4"/>
    </row>
    <row r="77">
      <c r="A77" s="526" t="s">
        <v>712</v>
      </c>
      <c r="B77" s="526" t="s">
        <v>706</v>
      </c>
      <c r="C77" s="527" t="s">
        <v>713</v>
      </c>
      <c r="D77" s="365"/>
      <c r="E77" s="366"/>
      <c r="F77" s="527" t="s">
        <v>714</v>
      </c>
      <c r="G77" s="365"/>
      <c r="H77" s="366"/>
      <c r="I77" s="527" t="s">
        <v>715</v>
      </c>
      <c r="J77" s="365"/>
      <c r="K77" s="366"/>
      <c r="L77" s="379"/>
      <c r="M77" s="379"/>
      <c r="N77" s="379"/>
      <c r="O77" s="379"/>
      <c r="P77" s="379"/>
      <c r="Q77" s="380"/>
      <c r="R77" s="380"/>
      <c r="S77" s="380"/>
      <c r="T77" s="380"/>
      <c r="U77" s="380"/>
      <c r="V77" s="380"/>
      <c r="W77" s="380"/>
      <c r="X77" s="380"/>
      <c r="Y77" s="380"/>
      <c r="Z77" s="380"/>
      <c r="AA77" s="380"/>
      <c r="AB77" s="380"/>
      <c r="AC77" s="380"/>
      <c r="AD77" s="380"/>
      <c r="AE77" s="380"/>
      <c r="AF77" s="380"/>
      <c r="AG77" s="380"/>
      <c r="AH77" s="380"/>
      <c r="AI77" s="380"/>
      <c r="AJ77" s="380"/>
      <c r="AK77" s="380"/>
      <c r="AL77" s="380"/>
      <c r="AM77" s="380"/>
    </row>
    <row r="78">
      <c r="A78" s="233" t="s">
        <v>716</v>
      </c>
      <c r="B78" s="235" t="s">
        <v>68</v>
      </c>
      <c r="C78" s="383" t="s">
        <v>474</v>
      </c>
      <c r="D78" s="365"/>
      <c r="E78" s="366"/>
      <c r="F78" s="383" t="s">
        <v>1196</v>
      </c>
      <c r="G78" s="365"/>
      <c r="H78" s="366"/>
      <c r="I78" s="383" t="s">
        <v>718</v>
      </c>
      <c r="J78" s="365"/>
      <c r="K78" s="366"/>
      <c r="L78" s="4"/>
      <c r="M78" s="4"/>
      <c r="N78" s="4"/>
      <c r="O78" s="4"/>
      <c r="P78" s="4"/>
    </row>
    <row r="79">
      <c r="A79" s="235"/>
      <c r="B79" s="235" t="s">
        <v>85</v>
      </c>
      <c r="C79" s="383" t="s">
        <v>474</v>
      </c>
      <c r="D79" s="365"/>
      <c r="E79" s="366"/>
      <c r="F79" s="384" t="s">
        <v>474</v>
      </c>
      <c r="G79" s="385"/>
      <c r="H79" s="386"/>
      <c r="I79" s="383" t="s">
        <v>718</v>
      </c>
      <c r="J79" s="365"/>
      <c r="K79" s="366"/>
      <c r="L79" s="4"/>
      <c r="M79" s="4"/>
      <c r="N79" s="4"/>
      <c r="O79" s="4"/>
      <c r="P79" s="4"/>
    </row>
    <row r="80">
      <c r="A80" s="235"/>
      <c r="B80" s="235" t="s">
        <v>97</v>
      </c>
      <c r="C80" s="383" t="s">
        <v>474</v>
      </c>
      <c r="D80" s="365"/>
      <c r="E80" s="366"/>
      <c r="F80" s="387" t="s">
        <v>1197</v>
      </c>
      <c r="G80" s="365"/>
      <c r="H80" s="366"/>
      <c r="I80" s="383" t="s">
        <v>718</v>
      </c>
      <c r="J80" s="365"/>
      <c r="K80" s="366"/>
      <c r="L80" s="4"/>
      <c r="M80" s="4"/>
      <c r="N80" s="4"/>
      <c r="O80" s="4"/>
      <c r="P80" s="4"/>
    </row>
    <row r="81">
      <c r="A81" s="235"/>
      <c r="B81" s="235" t="s">
        <v>101</v>
      </c>
      <c r="C81" s="383" t="s">
        <v>474</v>
      </c>
      <c r="D81" s="365"/>
      <c r="E81" s="366"/>
      <c r="F81" s="387" t="s">
        <v>474</v>
      </c>
      <c r="G81" s="365"/>
      <c r="H81" s="366"/>
      <c r="I81" s="383" t="s">
        <v>718</v>
      </c>
      <c r="J81" s="365"/>
      <c r="K81" s="366"/>
      <c r="L81" s="4"/>
      <c r="M81" s="4"/>
      <c r="N81" s="4"/>
      <c r="O81" s="4"/>
      <c r="P81" s="4"/>
    </row>
    <row r="82">
      <c r="A82" s="235"/>
      <c r="B82" s="235" t="s">
        <v>363</v>
      </c>
      <c r="C82" s="383" t="s">
        <v>474</v>
      </c>
      <c r="D82" s="365"/>
      <c r="E82" s="366"/>
      <c r="F82" s="383" t="s">
        <v>474</v>
      </c>
      <c r="G82" s="365"/>
      <c r="H82" s="366"/>
      <c r="I82" s="383" t="s">
        <v>718</v>
      </c>
      <c r="J82" s="365"/>
      <c r="K82" s="366"/>
      <c r="L82" s="4"/>
      <c r="M82" s="4"/>
      <c r="N82" s="4"/>
      <c r="O82" s="4"/>
      <c r="P82" s="4"/>
    </row>
    <row r="83">
      <c r="A83" s="235"/>
      <c r="B83" s="235" t="s">
        <v>168</v>
      </c>
      <c r="C83" s="383" t="s">
        <v>474</v>
      </c>
      <c r="D83" s="365"/>
      <c r="E83" s="366"/>
      <c r="F83" s="383" t="s">
        <v>1198</v>
      </c>
      <c r="G83" s="365"/>
      <c r="H83" s="366"/>
      <c r="I83" s="383" t="s">
        <v>718</v>
      </c>
      <c r="J83" s="365"/>
      <c r="K83" s="366"/>
      <c r="L83" s="4"/>
      <c r="M83" s="4"/>
      <c r="N83" s="4"/>
      <c r="O83" s="4"/>
      <c r="P83" s="4"/>
    </row>
    <row r="84">
      <c r="A84" s="235"/>
      <c r="B84" s="235" t="s">
        <v>166</v>
      </c>
      <c r="C84" s="383" t="s">
        <v>474</v>
      </c>
      <c r="D84" s="365"/>
      <c r="E84" s="366"/>
      <c r="F84" s="383" t="s">
        <v>1158</v>
      </c>
      <c r="G84" s="365"/>
      <c r="H84" s="366"/>
      <c r="I84" s="383" t="s">
        <v>718</v>
      </c>
      <c r="J84" s="365"/>
      <c r="K84" s="366"/>
      <c r="L84" s="4"/>
      <c r="M84" s="4"/>
      <c r="N84" s="4"/>
      <c r="O84" s="4"/>
      <c r="P84" s="4"/>
    </row>
    <row r="85">
      <c r="A85" s="235"/>
      <c r="B85" s="235" t="s">
        <v>366</v>
      </c>
      <c r="C85" s="383" t="s">
        <v>474</v>
      </c>
      <c r="D85" s="365"/>
      <c r="E85" s="366"/>
      <c r="F85" s="383" t="s">
        <v>474</v>
      </c>
      <c r="G85" s="365"/>
      <c r="H85" s="366"/>
      <c r="I85" s="383" t="s">
        <v>718</v>
      </c>
      <c r="J85" s="365"/>
      <c r="K85" s="366"/>
      <c r="L85" s="4"/>
      <c r="M85" s="4"/>
      <c r="N85" s="4"/>
      <c r="O85" s="4"/>
      <c r="P85" s="4"/>
    </row>
    <row r="86">
      <c r="A86" s="388"/>
      <c r="B86" s="388"/>
      <c r="C86" s="389"/>
      <c r="D86" s="365"/>
      <c r="E86" s="366"/>
      <c r="F86" s="389"/>
      <c r="G86" s="365"/>
      <c r="H86" s="366"/>
      <c r="I86" s="389"/>
      <c r="J86" s="365"/>
      <c r="K86" s="366"/>
      <c r="L86" s="4"/>
      <c r="M86" s="4"/>
      <c r="N86" s="4"/>
      <c r="O86" s="4"/>
      <c r="P86" s="4"/>
    </row>
    <row r="87">
      <c r="A87" s="233" t="s">
        <v>721</v>
      </c>
      <c r="B87" s="235" t="s">
        <v>68</v>
      </c>
      <c r="C87" s="383" t="str">
        <f t="shared" ref="C87:C94" si="3">F78</f>
        <v>api jobs tech approval</v>
      </c>
      <c r="D87" s="365"/>
      <c r="E87" s="366"/>
      <c r="F87" s="383" t="s">
        <v>474</v>
      </c>
      <c r="G87" s="365"/>
      <c r="H87" s="366"/>
      <c r="I87" s="383" t="s">
        <v>718</v>
      </c>
      <c r="J87" s="365"/>
      <c r="K87" s="366"/>
      <c r="L87" s="4"/>
      <c r="M87" s="4"/>
      <c r="N87" s="4"/>
      <c r="O87" s="4"/>
      <c r="P87" s="4"/>
    </row>
    <row r="88">
      <c r="A88" s="235"/>
      <c r="B88" s="235" t="s">
        <v>85</v>
      </c>
      <c r="C88" s="383" t="str">
        <f t="shared" si="3"/>
        <v>n/a</v>
      </c>
      <c r="D88" s="365"/>
      <c r="E88" s="366"/>
      <c r="F88" s="383" t="s">
        <v>1114</v>
      </c>
      <c r="G88" s="365"/>
      <c r="H88" s="366"/>
      <c r="I88" s="383" t="s">
        <v>718</v>
      </c>
      <c r="J88" s="365"/>
      <c r="K88" s="366"/>
      <c r="L88" s="4"/>
      <c r="M88" s="4"/>
      <c r="N88" s="4"/>
      <c r="O88" s="4"/>
      <c r="P88" s="4"/>
    </row>
    <row r="89">
      <c r="A89" s="235"/>
      <c r="B89" s="235" t="s">
        <v>97</v>
      </c>
      <c r="C89" s="383" t="str">
        <f t="shared" si="3"/>
        <v>logout behvioral diagram</v>
      </c>
      <c r="D89" s="365"/>
      <c r="E89" s="366"/>
      <c r="F89" s="387" t="s">
        <v>1199</v>
      </c>
      <c r="G89" s="365"/>
      <c r="H89" s="366"/>
      <c r="I89" s="383" t="s">
        <v>718</v>
      </c>
      <c r="J89" s="365"/>
      <c r="K89" s="366"/>
      <c r="L89" s="4"/>
      <c r="M89" s="4"/>
      <c r="N89" s="4"/>
      <c r="O89" s="4"/>
      <c r="P89" s="4"/>
    </row>
    <row r="90">
      <c r="A90" s="235"/>
      <c r="B90" s="235" t="s">
        <v>101</v>
      </c>
      <c r="C90" s="383" t="str">
        <f t="shared" si="3"/>
        <v>n/a</v>
      </c>
      <c r="D90" s="365"/>
      <c r="E90" s="366"/>
      <c r="F90" s="387" t="s">
        <v>474</v>
      </c>
      <c r="G90" s="365"/>
      <c r="H90" s="366"/>
      <c r="I90" s="383" t="s">
        <v>718</v>
      </c>
      <c r="J90" s="365"/>
      <c r="K90" s="366"/>
      <c r="L90" s="4"/>
      <c r="M90" s="4"/>
      <c r="N90" s="4"/>
      <c r="O90" s="4"/>
      <c r="P90" s="4"/>
    </row>
    <row r="91">
      <c r="A91" s="235"/>
      <c r="B91" s="235" t="s">
        <v>363</v>
      </c>
      <c r="C91" s="383" t="str">
        <f t="shared" si="3"/>
        <v>n/a</v>
      </c>
      <c r="D91" s="365"/>
      <c r="E91" s="366"/>
      <c r="F91" s="383" t="s">
        <v>474</v>
      </c>
      <c r="G91" s="365"/>
      <c r="H91" s="366"/>
      <c r="I91" s="383" t="s">
        <v>718</v>
      </c>
      <c r="J91" s="365"/>
      <c r="K91" s="366"/>
      <c r="L91" s="4"/>
      <c r="M91" s="4"/>
      <c r="N91" s="4"/>
      <c r="O91" s="4"/>
      <c r="P91" s="4"/>
    </row>
    <row r="92">
      <c r="A92" s="235"/>
      <c r="B92" s="235" t="s">
        <v>168</v>
      </c>
      <c r="C92" s="383" t="str">
        <f t="shared" si="3"/>
        <v>error handling behavioral and class diagram</v>
      </c>
      <c r="D92" s="365"/>
      <c r="E92" s="366"/>
      <c r="F92" s="383" t="str">
        <f>C92</f>
        <v>error handling behavioral and class diagram</v>
      </c>
      <c r="G92" s="365"/>
      <c r="H92" s="366"/>
      <c r="I92" s="383" t="s">
        <v>718</v>
      </c>
      <c r="J92" s="365"/>
      <c r="K92" s="366"/>
      <c r="L92" s="4"/>
      <c r="M92" s="4"/>
      <c r="N92" s="4"/>
      <c r="O92" s="4"/>
      <c r="P92" s="4"/>
    </row>
    <row r="93">
      <c r="A93" s="235"/>
      <c r="B93" s="235" t="s">
        <v>166</v>
      </c>
      <c r="C93" s="383" t="str">
        <f t="shared" si="3"/>
        <v>html tech approval</v>
      </c>
      <c r="D93" s="365"/>
      <c r="E93" s="366"/>
      <c r="F93" s="383" t="s">
        <v>1152</v>
      </c>
      <c r="G93" s="365"/>
      <c r="H93" s="366"/>
      <c r="I93" s="383" t="s">
        <v>718</v>
      </c>
      <c r="J93" s="365"/>
      <c r="K93" s="366"/>
      <c r="L93" s="4"/>
      <c r="M93" s="4"/>
      <c r="N93" s="4"/>
      <c r="O93" s="4"/>
      <c r="P93" s="4"/>
    </row>
    <row r="94">
      <c r="A94" s="235"/>
      <c r="B94" s="235" t="s">
        <v>366</v>
      </c>
      <c r="C94" s="383" t="str">
        <f t="shared" si="3"/>
        <v>n/a</v>
      </c>
      <c r="D94" s="365"/>
      <c r="E94" s="366"/>
      <c r="F94" s="383" t="s">
        <v>474</v>
      </c>
      <c r="G94" s="365"/>
      <c r="H94" s="366"/>
      <c r="I94" s="383" t="s">
        <v>718</v>
      </c>
      <c r="J94" s="365"/>
      <c r="K94" s="366"/>
      <c r="L94" s="4"/>
      <c r="M94" s="4"/>
      <c r="N94" s="4"/>
      <c r="O94" s="4"/>
      <c r="P94" s="4"/>
    </row>
    <row r="95">
      <c r="A95" s="388"/>
      <c r="B95" s="388"/>
      <c r="C95" s="389"/>
      <c r="D95" s="365"/>
      <c r="E95" s="366"/>
      <c r="F95" s="389"/>
      <c r="G95" s="365"/>
      <c r="H95" s="366"/>
      <c r="I95" s="389"/>
      <c r="J95" s="365"/>
      <c r="K95" s="366"/>
      <c r="L95" s="4"/>
      <c r="M95" s="4"/>
      <c r="N95" s="4"/>
      <c r="O95" s="4"/>
      <c r="P95" s="4"/>
    </row>
    <row r="96">
      <c r="A96" s="233" t="s">
        <v>725</v>
      </c>
      <c r="B96" s="235" t="s">
        <v>68</v>
      </c>
      <c r="C96" s="383" t="str">
        <f t="shared" ref="C96:C103" si="4">F87</f>
        <v>n/a</v>
      </c>
      <c r="D96" s="365"/>
      <c r="E96" s="366"/>
      <c r="F96" s="390" t="s">
        <v>375</v>
      </c>
      <c r="G96" s="365"/>
      <c r="H96" s="366"/>
      <c r="I96" s="383" t="s">
        <v>718</v>
      </c>
      <c r="J96" s="365"/>
      <c r="K96" s="366"/>
      <c r="L96" s="4"/>
      <c r="M96" s="4"/>
      <c r="N96" s="4"/>
      <c r="O96" s="4"/>
      <c r="P96" s="4"/>
    </row>
    <row r="97">
      <c r="A97" s="235"/>
      <c r="B97" s="235" t="s">
        <v>85</v>
      </c>
      <c r="C97" s="383" t="str">
        <f t="shared" si="4"/>
        <v>login backend</v>
      </c>
      <c r="D97" s="365"/>
      <c r="E97" s="366"/>
      <c r="F97" s="391" t="s">
        <v>1200</v>
      </c>
      <c r="G97" s="365"/>
      <c r="H97" s="366"/>
      <c r="I97" s="383" t="s">
        <v>718</v>
      </c>
      <c r="J97" s="365"/>
      <c r="K97" s="366"/>
      <c r="L97" s="4"/>
      <c r="M97" s="4"/>
      <c r="N97" s="4"/>
      <c r="O97" s="4"/>
      <c r="P97" s="4"/>
    </row>
    <row r="98">
      <c r="A98" s="235"/>
      <c r="B98" s="235" t="s">
        <v>97</v>
      </c>
      <c r="C98" s="383" t="str">
        <f t="shared" si="4"/>
        <v>logout behavioral and backend </v>
      </c>
      <c r="D98" s="365"/>
      <c r="E98" s="366"/>
      <c r="F98" s="387" t="s">
        <v>1201</v>
      </c>
      <c r="G98" s="365"/>
      <c r="H98" s="366"/>
      <c r="I98" s="383" t="s">
        <v>718</v>
      </c>
      <c r="J98" s="365"/>
      <c r="K98" s="366"/>
      <c r="L98" s="4"/>
      <c r="M98" s="4"/>
      <c r="N98" s="4"/>
      <c r="O98" s="4"/>
      <c r="P98" s="4"/>
    </row>
    <row r="99">
      <c r="A99" s="235"/>
      <c r="B99" s="235" t="s">
        <v>101</v>
      </c>
      <c r="C99" s="383" t="str">
        <f t="shared" si="4"/>
        <v>n/a</v>
      </c>
      <c r="D99" s="365"/>
      <c r="E99" s="366"/>
      <c r="F99" s="387" t="str">
        <f t="shared" ref="F99:F102" si="5">C99</f>
        <v>n/a</v>
      </c>
      <c r="G99" s="365"/>
      <c r="H99" s="366"/>
      <c r="I99" s="383" t="s">
        <v>718</v>
      </c>
      <c r="J99" s="365"/>
      <c r="K99" s="366"/>
      <c r="L99" s="4"/>
      <c r="M99" s="4"/>
      <c r="N99" s="4"/>
      <c r="O99" s="4"/>
      <c r="P99" s="4"/>
    </row>
    <row r="100">
      <c r="A100" s="235"/>
      <c r="B100" s="235" t="s">
        <v>363</v>
      </c>
      <c r="C100" s="383" t="str">
        <f t="shared" si="4"/>
        <v>n/a</v>
      </c>
      <c r="D100" s="365"/>
      <c r="E100" s="366"/>
      <c r="F100" s="383" t="str">
        <f t="shared" si="5"/>
        <v>n/a</v>
      </c>
      <c r="G100" s="365"/>
      <c r="H100" s="366"/>
      <c r="I100" s="383" t="s">
        <v>718</v>
      </c>
      <c r="J100" s="365"/>
      <c r="K100" s="366"/>
      <c r="L100" s="4"/>
      <c r="M100" s="4"/>
      <c r="N100" s="4"/>
      <c r="O100" s="4"/>
      <c r="P100" s="4"/>
    </row>
    <row r="101">
      <c r="A101" s="235"/>
      <c r="B101" s="235" t="s">
        <v>168</v>
      </c>
      <c r="C101" s="383" t="str">
        <f t="shared" si="4"/>
        <v>error handling behavioral and class diagram</v>
      </c>
      <c r="D101" s="365"/>
      <c r="E101" s="366"/>
      <c r="F101" s="383" t="str">
        <f t="shared" si="5"/>
        <v>error handling behavioral and class diagram</v>
      </c>
      <c r="G101" s="365"/>
      <c r="H101" s="366"/>
      <c r="I101" s="383" t="s">
        <v>718</v>
      </c>
      <c r="J101" s="365"/>
      <c r="K101" s="366"/>
      <c r="L101" s="4"/>
      <c r="M101" s="4"/>
      <c r="N101" s="4"/>
      <c r="O101" s="4"/>
      <c r="P101" s="4"/>
    </row>
    <row r="102">
      <c r="A102" s="235"/>
      <c r="B102" s="235" t="s">
        <v>166</v>
      </c>
      <c r="C102" s="383" t="str">
        <f t="shared" si="4"/>
        <v>html and css tech approval</v>
      </c>
      <c r="D102" s="365"/>
      <c r="E102" s="366"/>
      <c r="F102" s="383" t="str">
        <f t="shared" si="5"/>
        <v>html and css tech approval</v>
      </c>
      <c r="G102" s="365"/>
      <c r="H102" s="366"/>
      <c r="I102" s="383" t="s">
        <v>718</v>
      </c>
      <c r="J102" s="365"/>
      <c r="K102" s="366"/>
      <c r="L102" s="4"/>
      <c r="M102" s="4"/>
      <c r="N102" s="4"/>
      <c r="O102" s="4"/>
      <c r="P102" s="4"/>
    </row>
    <row r="103">
      <c r="A103" s="235"/>
      <c r="B103" s="235" t="s">
        <v>366</v>
      </c>
      <c r="C103" s="383" t="str">
        <f t="shared" si="4"/>
        <v>n/a</v>
      </c>
      <c r="D103" s="365"/>
      <c r="E103" s="366"/>
      <c r="F103" s="383" t="s">
        <v>474</v>
      </c>
      <c r="G103" s="365"/>
      <c r="H103" s="366"/>
      <c r="I103" s="383" t="s">
        <v>718</v>
      </c>
      <c r="J103" s="365"/>
      <c r="K103" s="366"/>
      <c r="L103" s="4"/>
      <c r="M103" s="4"/>
      <c r="N103" s="4"/>
      <c r="O103" s="4"/>
      <c r="P103" s="4"/>
    </row>
    <row r="104">
      <c r="A104" s="388"/>
      <c r="B104" s="388"/>
      <c r="C104" s="389"/>
      <c r="D104" s="365"/>
      <c r="E104" s="366"/>
      <c r="F104" s="389"/>
      <c r="G104" s="365"/>
      <c r="H104" s="366"/>
      <c r="I104" s="389"/>
      <c r="J104" s="365"/>
      <c r="K104" s="366"/>
      <c r="L104" s="4"/>
      <c r="M104" s="4"/>
      <c r="N104" s="4"/>
      <c r="O104" s="4"/>
      <c r="P104" s="4"/>
    </row>
    <row r="105">
      <c r="A105" s="233" t="s">
        <v>727</v>
      </c>
      <c r="B105" s="235" t="s">
        <v>68</v>
      </c>
      <c r="C105" s="390" t="s">
        <v>375</v>
      </c>
      <c r="D105" s="365"/>
      <c r="E105" s="366"/>
      <c r="F105" s="390" t="s">
        <v>375</v>
      </c>
      <c r="G105" s="365"/>
      <c r="H105" s="366"/>
      <c r="I105" s="383" t="s">
        <v>718</v>
      </c>
      <c r="J105" s="365"/>
      <c r="K105" s="366"/>
      <c r="L105" s="4"/>
      <c r="M105" s="4"/>
      <c r="N105" s="4"/>
      <c r="O105" s="4"/>
      <c r="P105" s="4"/>
    </row>
    <row r="106">
      <c r="A106" s="235"/>
      <c r="B106" s="235" t="s">
        <v>85</v>
      </c>
      <c r="C106" s="383" t="str">
        <f t="shared" ref="C106:C107" si="6">F97</f>
        <v>login backend and tests</v>
      </c>
      <c r="D106" s="365"/>
      <c r="E106" s="366"/>
      <c r="F106" s="391" t="s">
        <v>474</v>
      </c>
      <c r="G106" s="365"/>
      <c r="H106" s="366"/>
      <c r="I106" s="383" t="s">
        <v>718</v>
      </c>
      <c r="J106" s="365"/>
      <c r="K106" s="366"/>
      <c r="L106" s="4"/>
      <c r="M106" s="4"/>
      <c r="N106" s="4"/>
      <c r="O106" s="4"/>
      <c r="P106" s="4"/>
    </row>
    <row r="107">
      <c r="A107" s="235"/>
      <c r="B107" s="235" t="s">
        <v>97</v>
      </c>
      <c r="C107" s="383" t="str">
        <f t="shared" si="6"/>
        <v>logout behavior diagram and backend</v>
      </c>
      <c r="D107" s="365"/>
      <c r="E107" s="366"/>
      <c r="F107" s="387" t="s">
        <v>474</v>
      </c>
      <c r="G107" s="365"/>
      <c r="H107" s="366"/>
      <c r="I107" s="383" t="s">
        <v>718</v>
      </c>
      <c r="J107" s="365"/>
      <c r="K107" s="366"/>
      <c r="L107" s="4"/>
      <c r="M107" s="4"/>
      <c r="N107" s="4"/>
      <c r="O107" s="4"/>
      <c r="P107" s="4"/>
    </row>
    <row r="108">
      <c r="A108" s="235"/>
      <c r="B108" s="235" t="s">
        <v>101</v>
      </c>
      <c r="C108" s="383" t="str">
        <f>F100</f>
        <v>n/a</v>
      </c>
      <c r="D108" s="365"/>
      <c r="E108" s="366"/>
      <c r="F108" s="387" t="str">
        <f t="shared" ref="F108:F109" si="7">C108</f>
        <v>n/a</v>
      </c>
      <c r="G108" s="365"/>
      <c r="H108" s="366"/>
      <c r="I108" s="383" t="s">
        <v>718</v>
      </c>
      <c r="J108" s="365"/>
      <c r="K108" s="366"/>
      <c r="L108" s="4"/>
      <c r="M108" s="4"/>
      <c r="N108" s="4"/>
      <c r="O108" s="4"/>
      <c r="P108" s="4"/>
    </row>
    <row r="109">
      <c r="A109" s="235"/>
      <c r="B109" s="235" t="s">
        <v>363</v>
      </c>
      <c r="C109" s="383" t="str">
        <f t="shared" ref="C109:C112" si="8">F100</f>
        <v>n/a</v>
      </c>
      <c r="D109" s="365"/>
      <c r="E109" s="366"/>
      <c r="F109" s="383" t="str">
        <f t="shared" si="7"/>
        <v>n/a</v>
      </c>
      <c r="G109" s="365"/>
      <c r="H109" s="366"/>
      <c r="I109" s="383" t="s">
        <v>718</v>
      </c>
      <c r="J109" s="365"/>
      <c r="K109" s="366"/>
      <c r="L109" s="4"/>
      <c r="M109" s="4"/>
      <c r="N109" s="4"/>
      <c r="O109" s="4"/>
      <c r="P109" s="4"/>
    </row>
    <row r="110">
      <c r="A110" s="235"/>
      <c r="B110" s="235" t="s">
        <v>168</v>
      </c>
      <c r="C110" s="383" t="str">
        <f t="shared" si="8"/>
        <v>error handling behavioral and class diagram</v>
      </c>
      <c r="D110" s="365"/>
      <c r="E110" s="366"/>
      <c r="F110" s="383" t="s">
        <v>474</v>
      </c>
      <c r="G110" s="365"/>
      <c r="H110" s="366"/>
      <c r="I110" s="383" t="s">
        <v>718</v>
      </c>
      <c r="J110" s="365"/>
      <c r="K110" s="366"/>
      <c r="L110" s="4"/>
      <c r="M110" s="4"/>
      <c r="N110" s="4"/>
      <c r="O110" s="4"/>
      <c r="P110" s="4"/>
    </row>
    <row r="111">
      <c r="A111" s="235"/>
      <c r="B111" s="235" t="s">
        <v>166</v>
      </c>
      <c r="C111" s="383" t="str">
        <f t="shared" si="8"/>
        <v>html and css tech approval</v>
      </c>
      <c r="D111" s="365"/>
      <c r="E111" s="366"/>
      <c r="F111" s="383" t="s">
        <v>474</v>
      </c>
      <c r="G111" s="365"/>
      <c r="H111" s="366"/>
      <c r="I111" s="383" t="s">
        <v>718</v>
      </c>
      <c r="J111" s="365"/>
      <c r="K111" s="366"/>
      <c r="L111" s="4"/>
      <c r="M111" s="4"/>
      <c r="N111" s="4"/>
      <c r="O111" s="4"/>
      <c r="P111" s="4"/>
    </row>
    <row r="112">
      <c r="A112" s="235"/>
      <c r="B112" s="235" t="s">
        <v>366</v>
      </c>
      <c r="C112" s="383" t="str">
        <f t="shared" si="8"/>
        <v>n/a</v>
      </c>
      <c r="D112" s="365"/>
      <c r="E112" s="366"/>
      <c r="F112" s="383" t="s">
        <v>474</v>
      </c>
      <c r="G112" s="365"/>
      <c r="H112" s="366"/>
      <c r="I112" s="383" t="s">
        <v>718</v>
      </c>
      <c r="J112" s="365"/>
      <c r="K112" s="366"/>
      <c r="L112" s="4"/>
      <c r="M112" s="4"/>
      <c r="N112" s="4"/>
      <c r="O112" s="4"/>
      <c r="P112" s="4"/>
    </row>
    <row r="113">
      <c r="A113" s="388"/>
      <c r="B113" s="388"/>
      <c r="C113" s="389"/>
      <c r="D113" s="365"/>
      <c r="E113" s="366"/>
      <c r="F113" s="389"/>
      <c r="G113" s="365"/>
      <c r="H113" s="366"/>
      <c r="I113" s="389"/>
      <c r="J113" s="365"/>
      <c r="K113" s="366"/>
      <c r="L113" s="4"/>
      <c r="M113" s="4"/>
      <c r="N113" s="4"/>
      <c r="O113" s="4"/>
      <c r="P113" s="4"/>
    </row>
    <row r="114">
      <c r="A114" s="233" t="s">
        <v>729</v>
      </c>
      <c r="B114" s="235" t="s">
        <v>68</v>
      </c>
      <c r="C114" s="383" t="str">
        <f t="shared" ref="C114:C121" si="9">F105</f>
        <v>Tech Approval: Jobs API</v>
      </c>
      <c r="D114" s="365"/>
      <c r="E114" s="366"/>
      <c r="F114" s="390" t="s">
        <v>375</v>
      </c>
      <c r="G114" s="365"/>
      <c r="H114" s="366"/>
      <c r="I114" s="383" t="s">
        <v>718</v>
      </c>
      <c r="J114" s="365"/>
      <c r="K114" s="366"/>
      <c r="L114" s="4"/>
      <c r="M114" s="4"/>
      <c r="N114" s="4"/>
      <c r="O114" s="4"/>
      <c r="P114" s="4"/>
    </row>
    <row r="115">
      <c r="A115" s="235"/>
      <c r="B115" s="235" t="s">
        <v>85</v>
      </c>
      <c r="C115" s="383" t="str">
        <f t="shared" si="9"/>
        <v>n/a</v>
      </c>
      <c r="D115" s="365"/>
      <c r="E115" s="366"/>
      <c r="F115" s="391" t="s">
        <v>1202</v>
      </c>
      <c r="G115" s="365"/>
      <c r="H115" s="366"/>
      <c r="I115" s="383" t="s">
        <v>718</v>
      </c>
      <c r="J115" s="365"/>
      <c r="K115" s="366"/>
      <c r="L115" s="4"/>
      <c r="M115" s="4"/>
      <c r="N115" s="4"/>
      <c r="O115" s="4"/>
      <c r="P115" s="4"/>
    </row>
    <row r="116">
      <c r="A116" s="235"/>
      <c r="B116" s="235" t="s">
        <v>97</v>
      </c>
      <c r="C116" s="383" t="str">
        <f t="shared" si="9"/>
        <v>n/a</v>
      </c>
      <c r="D116" s="365"/>
      <c r="E116" s="366"/>
      <c r="F116" s="387" t="s">
        <v>474</v>
      </c>
      <c r="G116" s="365"/>
      <c r="H116" s="366"/>
      <c r="I116" s="383" t="s">
        <v>718</v>
      </c>
      <c r="J116" s="365"/>
      <c r="K116" s="366"/>
      <c r="L116" s="4"/>
      <c r="M116" s="4"/>
      <c r="N116" s="4"/>
      <c r="O116" s="4"/>
      <c r="P116" s="4"/>
    </row>
    <row r="117">
      <c r="A117" s="235"/>
      <c r="B117" s="235" t="s">
        <v>101</v>
      </c>
      <c r="C117" s="383" t="str">
        <f t="shared" si="9"/>
        <v>n/a</v>
      </c>
      <c r="D117" s="365"/>
      <c r="E117" s="366"/>
      <c r="F117" s="387" t="str">
        <f t="shared" ref="F117:F118" si="10">C117</f>
        <v>n/a</v>
      </c>
      <c r="G117" s="365"/>
      <c r="H117" s="366"/>
      <c r="I117" s="383" t="s">
        <v>718</v>
      </c>
      <c r="J117" s="365"/>
      <c r="K117" s="366"/>
      <c r="L117" s="4"/>
      <c r="M117" s="4"/>
      <c r="N117" s="4"/>
      <c r="O117" s="4"/>
      <c r="P117" s="4"/>
    </row>
    <row r="118">
      <c r="A118" s="235"/>
      <c r="B118" s="235" t="s">
        <v>363</v>
      </c>
      <c r="C118" s="383" t="str">
        <f t="shared" si="9"/>
        <v>n/a</v>
      </c>
      <c r="D118" s="365"/>
      <c r="E118" s="366"/>
      <c r="F118" s="383" t="str">
        <f t="shared" si="10"/>
        <v>n/a</v>
      </c>
      <c r="G118" s="365"/>
      <c r="H118" s="366"/>
      <c r="I118" s="383" t="s">
        <v>718</v>
      </c>
      <c r="J118" s="365"/>
      <c r="K118" s="366"/>
      <c r="L118" s="4"/>
      <c r="M118" s="4"/>
      <c r="N118" s="4"/>
      <c r="O118" s="4"/>
      <c r="P118" s="4"/>
    </row>
    <row r="119">
      <c r="A119" s="235"/>
      <c r="B119" s="235" t="s">
        <v>168</v>
      </c>
      <c r="C119" s="383" t="str">
        <f t="shared" si="9"/>
        <v>n/a</v>
      </c>
      <c r="D119" s="365"/>
      <c r="E119" s="366"/>
      <c r="F119" s="383" t="s">
        <v>1203</v>
      </c>
      <c r="G119" s="365"/>
      <c r="H119" s="366"/>
      <c r="I119" s="383" t="s">
        <v>718</v>
      </c>
      <c r="J119" s="365"/>
      <c r="K119" s="366"/>
      <c r="L119" s="4"/>
      <c r="M119" s="4"/>
      <c r="N119" s="4"/>
      <c r="O119" s="4"/>
      <c r="P119" s="4"/>
    </row>
    <row r="120">
      <c r="A120" s="235"/>
      <c r="B120" s="235" t="s">
        <v>166</v>
      </c>
      <c r="C120" s="383" t="str">
        <f t="shared" si="9"/>
        <v>n/a</v>
      </c>
      <c r="D120" s="365"/>
      <c r="E120" s="366"/>
      <c r="F120" s="383" t="s">
        <v>1152</v>
      </c>
      <c r="G120" s="365"/>
      <c r="H120" s="366"/>
      <c r="I120" s="383" t="s">
        <v>718</v>
      </c>
      <c r="J120" s="365"/>
      <c r="K120" s="366"/>
      <c r="L120" s="4"/>
      <c r="M120" s="4"/>
      <c r="N120" s="4"/>
      <c r="O120" s="4"/>
      <c r="P120" s="4"/>
    </row>
    <row r="121">
      <c r="A121" s="235"/>
      <c r="B121" s="235" t="s">
        <v>366</v>
      </c>
      <c r="C121" s="383" t="str">
        <f t="shared" si="9"/>
        <v>n/a</v>
      </c>
      <c r="D121" s="365"/>
      <c r="E121" s="366"/>
      <c r="F121" s="383" t="s">
        <v>474</v>
      </c>
      <c r="G121" s="365"/>
      <c r="H121" s="366"/>
      <c r="I121" s="383" t="s">
        <v>718</v>
      </c>
      <c r="J121" s="365"/>
      <c r="K121" s="366"/>
      <c r="L121" s="4"/>
      <c r="M121" s="4"/>
      <c r="N121" s="4"/>
      <c r="O121" s="4"/>
      <c r="P121" s="4"/>
    </row>
    <row r="122">
      <c r="A122" s="388"/>
      <c r="B122" s="388"/>
      <c r="C122" s="389"/>
      <c r="D122" s="365"/>
      <c r="E122" s="366"/>
      <c r="F122" s="389"/>
      <c r="G122" s="365"/>
      <c r="H122" s="366"/>
      <c r="I122" s="389"/>
      <c r="J122" s="365"/>
      <c r="K122" s="366"/>
      <c r="L122" s="4"/>
      <c r="M122" s="4"/>
      <c r="N122" s="4"/>
      <c r="O122" s="4"/>
      <c r="P122" s="4"/>
    </row>
    <row r="123">
      <c r="A123" s="233" t="s">
        <v>732</v>
      </c>
      <c r="B123" s="235" t="s">
        <v>68</v>
      </c>
      <c r="C123" s="383" t="str">
        <f t="shared" ref="C123:C130" si="11">F114</f>
        <v>Tech Approval: Jobs API</v>
      </c>
      <c r="D123" s="365"/>
      <c r="E123" s="366"/>
      <c r="F123" s="390" t="s">
        <v>375</v>
      </c>
      <c r="G123" s="365"/>
      <c r="H123" s="366"/>
      <c r="I123" s="383" t="s">
        <v>718</v>
      </c>
      <c r="J123" s="365"/>
      <c r="K123" s="366"/>
      <c r="L123" s="4"/>
      <c r="M123" s="4"/>
      <c r="N123" s="4"/>
      <c r="O123" s="4"/>
      <c r="P123" s="4"/>
    </row>
    <row r="124">
      <c r="A124" s="235"/>
      <c r="B124" s="235" t="s">
        <v>85</v>
      </c>
      <c r="C124" s="383" t="str">
        <f t="shared" si="11"/>
        <v>Login backend  login tests </v>
      </c>
      <c r="D124" s="365"/>
      <c r="E124" s="366"/>
      <c r="F124" s="383" t="s">
        <v>1175</v>
      </c>
      <c r="G124" s="365"/>
      <c r="H124" s="366"/>
      <c r="I124" s="383" t="s">
        <v>718</v>
      </c>
      <c r="J124" s="365"/>
      <c r="K124" s="366"/>
      <c r="L124" s="4"/>
      <c r="M124" s="4"/>
      <c r="N124" s="4"/>
      <c r="O124" s="4"/>
      <c r="P124" s="4"/>
    </row>
    <row r="125">
      <c r="A125" s="235"/>
      <c r="B125" s="235" t="s">
        <v>97</v>
      </c>
      <c r="C125" s="383" t="str">
        <f t="shared" si="11"/>
        <v>n/a</v>
      </c>
      <c r="D125" s="365"/>
      <c r="E125" s="366"/>
      <c r="F125" s="387" t="s">
        <v>1204</v>
      </c>
      <c r="G125" s="365"/>
      <c r="H125" s="366"/>
      <c r="I125" s="383" t="s">
        <v>718</v>
      </c>
      <c r="J125" s="365"/>
      <c r="K125" s="366"/>
      <c r="L125" s="4"/>
      <c r="M125" s="4"/>
      <c r="N125" s="4"/>
      <c r="O125" s="4"/>
      <c r="P125" s="4"/>
    </row>
    <row r="126">
      <c r="A126" s="235"/>
      <c r="B126" s="235" t="s">
        <v>101</v>
      </c>
      <c r="C126" s="383" t="str">
        <f t="shared" si="11"/>
        <v>n/a</v>
      </c>
      <c r="D126" s="365"/>
      <c r="E126" s="366"/>
      <c r="F126" s="387" t="str">
        <f t="shared" ref="F126:F127" si="12">C126</f>
        <v>n/a</v>
      </c>
      <c r="G126" s="365"/>
      <c r="H126" s="366"/>
      <c r="I126" s="383" t="s">
        <v>718</v>
      </c>
      <c r="J126" s="365"/>
      <c r="K126" s="366"/>
      <c r="L126" s="4"/>
      <c r="M126" s="4"/>
      <c r="N126" s="4"/>
      <c r="O126" s="4"/>
      <c r="P126" s="4"/>
    </row>
    <row r="127">
      <c r="A127" s="235"/>
      <c r="B127" s="235" t="s">
        <v>363</v>
      </c>
      <c r="C127" s="383" t="str">
        <f t="shared" si="11"/>
        <v>n/a</v>
      </c>
      <c r="D127" s="365"/>
      <c r="E127" s="366"/>
      <c r="F127" s="383" t="str">
        <f t="shared" si="12"/>
        <v>n/a</v>
      </c>
      <c r="G127" s="365"/>
      <c r="H127" s="366"/>
      <c r="I127" s="383" t="s">
        <v>718</v>
      </c>
      <c r="J127" s="365"/>
      <c r="K127" s="366"/>
      <c r="L127" s="4"/>
      <c r="M127" s="4"/>
      <c r="N127" s="4"/>
      <c r="O127" s="4"/>
      <c r="P127" s="4"/>
    </row>
    <row r="128">
      <c r="A128" s="235"/>
      <c r="B128" s="235" t="s">
        <v>168</v>
      </c>
      <c r="C128" s="383" t="str">
        <f t="shared" si="11"/>
        <v>error handling class and backend </v>
      </c>
      <c r="D128" s="365"/>
      <c r="E128" s="366"/>
      <c r="F128" s="383" t="s">
        <v>1205</v>
      </c>
      <c r="G128" s="365"/>
      <c r="H128" s="366"/>
      <c r="I128" s="383" t="s">
        <v>718</v>
      </c>
      <c r="J128" s="365"/>
      <c r="K128" s="366"/>
      <c r="L128" s="4"/>
      <c r="M128" s="4"/>
      <c r="N128" s="4"/>
      <c r="O128" s="4"/>
      <c r="P128" s="4"/>
    </row>
    <row r="129">
      <c r="A129" s="235"/>
      <c r="B129" s="235" t="s">
        <v>166</v>
      </c>
      <c r="C129" s="383" t="str">
        <f t="shared" si="11"/>
        <v>html and css tech approval</v>
      </c>
      <c r="D129" s="365"/>
      <c r="E129" s="366"/>
      <c r="F129" s="383" t="s">
        <v>474</v>
      </c>
      <c r="G129" s="365"/>
      <c r="H129" s="366"/>
      <c r="I129" s="383" t="s">
        <v>718</v>
      </c>
      <c r="J129" s="365"/>
      <c r="K129" s="366"/>
      <c r="L129" s="4"/>
      <c r="M129" s="4"/>
      <c r="N129" s="4"/>
      <c r="O129" s="4"/>
      <c r="P129" s="4"/>
    </row>
    <row r="130">
      <c r="A130" s="235"/>
      <c r="B130" s="235" t="s">
        <v>366</v>
      </c>
      <c r="C130" s="383" t="str">
        <f t="shared" si="11"/>
        <v>n/a</v>
      </c>
      <c r="D130" s="365"/>
      <c r="E130" s="366"/>
      <c r="F130" s="383" t="s">
        <v>474</v>
      </c>
      <c r="G130" s="365"/>
      <c r="H130" s="366"/>
      <c r="I130" s="383" t="s">
        <v>718</v>
      </c>
      <c r="J130" s="365"/>
      <c r="K130" s="366"/>
      <c r="L130" s="4"/>
      <c r="M130" s="4"/>
      <c r="N130" s="4"/>
      <c r="O130" s="4"/>
      <c r="P130" s="4"/>
    </row>
    <row r="131">
      <c r="A131" s="388"/>
      <c r="B131" s="388"/>
      <c r="C131" s="389"/>
      <c r="D131" s="365"/>
      <c r="E131" s="366"/>
      <c r="F131" s="389"/>
      <c r="G131" s="365"/>
      <c r="H131" s="366"/>
      <c r="I131" s="389"/>
      <c r="J131" s="365"/>
      <c r="K131" s="366"/>
      <c r="L131" s="4"/>
      <c r="M131" s="4"/>
      <c r="N131" s="4"/>
      <c r="O131" s="4"/>
      <c r="P131" s="4"/>
    </row>
    <row r="132">
      <c r="A132" s="233" t="s">
        <v>734</v>
      </c>
      <c r="B132" s="235" t="s">
        <v>68</v>
      </c>
      <c r="C132" s="383" t="str">
        <f t="shared" ref="C132:C139" si="13">F123</f>
        <v>Tech Approval: Jobs API</v>
      </c>
      <c r="D132" s="365"/>
      <c r="E132" s="366"/>
      <c r="F132" s="383"/>
      <c r="G132" s="365"/>
      <c r="H132" s="366"/>
      <c r="I132" s="383" t="s">
        <v>718</v>
      </c>
      <c r="J132" s="365"/>
      <c r="K132" s="366"/>
      <c r="L132" s="4"/>
      <c r="M132" s="4"/>
      <c r="N132" s="4"/>
      <c r="O132" s="4"/>
      <c r="P132" s="4"/>
    </row>
    <row r="133">
      <c r="A133" s="235"/>
      <c r="B133" s="235" t="s">
        <v>85</v>
      </c>
      <c r="C133" s="383" t="str">
        <f t="shared" si="13"/>
        <v>login backend and frontend</v>
      </c>
      <c r="D133" s="365"/>
      <c r="E133" s="366"/>
      <c r="F133" s="383" t="s">
        <v>1206</v>
      </c>
      <c r="G133" s="365"/>
      <c r="H133" s="366"/>
      <c r="I133" s="383" t="s">
        <v>718</v>
      </c>
      <c r="J133" s="365"/>
      <c r="K133" s="366"/>
      <c r="L133" s="4"/>
      <c r="M133" s="4"/>
      <c r="N133" s="4"/>
      <c r="O133" s="4"/>
      <c r="P133" s="4"/>
    </row>
    <row r="134">
      <c r="A134" s="235"/>
      <c r="B134" s="235" t="s">
        <v>97</v>
      </c>
      <c r="C134" s="383" t="str">
        <f t="shared" si="13"/>
        <v>logout backend </v>
      </c>
      <c r="D134" s="365"/>
      <c r="E134" s="366"/>
      <c r="F134" s="387" t="s">
        <v>1207</v>
      </c>
      <c r="G134" s="365"/>
      <c r="H134" s="366"/>
      <c r="I134" s="383" t="s">
        <v>718</v>
      </c>
      <c r="J134" s="365"/>
      <c r="K134" s="366"/>
      <c r="L134" s="4"/>
      <c r="M134" s="4"/>
      <c r="N134" s="4"/>
      <c r="O134" s="4"/>
      <c r="P134" s="4"/>
    </row>
    <row r="135">
      <c r="A135" s="235"/>
      <c r="B135" s="235" t="s">
        <v>101</v>
      </c>
      <c r="C135" s="383" t="str">
        <f t="shared" si="13"/>
        <v>n/a</v>
      </c>
      <c r="D135" s="365"/>
      <c r="E135" s="366"/>
      <c r="F135" s="387" t="s">
        <v>1208</v>
      </c>
      <c r="G135" s="365"/>
      <c r="H135" s="366"/>
      <c r="I135" s="383" t="s">
        <v>718</v>
      </c>
      <c r="J135" s="365"/>
      <c r="K135" s="366"/>
      <c r="L135" s="4"/>
      <c r="M135" s="4"/>
      <c r="N135" s="4"/>
      <c r="O135" s="4"/>
      <c r="P135" s="4"/>
    </row>
    <row r="136">
      <c r="A136" s="235"/>
      <c r="B136" s="235" t="s">
        <v>363</v>
      </c>
      <c r="C136" s="383" t="str">
        <f t="shared" si="13"/>
        <v>n/a</v>
      </c>
      <c r="D136" s="365"/>
      <c r="E136" s="366"/>
      <c r="F136" s="383" t="s">
        <v>1209</v>
      </c>
      <c r="G136" s="365"/>
      <c r="H136" s="366"/>
      <c r="I136" s="383" t="s">
        <v>718</v>
      </c>
      <c r="J136" s="365"/>
      <c r="K136" s="366"/>
      <c r="L136" s="4"/>
      <c r="M136" s="4"/>
      <c r="N136" s="4"/>
      <c r="O136" s="4"/>
      <c r="P136" s="4"/>
    </row>
    <row r="137">
      <c r="A137" s="235"/>
      <c r="B137" s="235" t="s">
        <v>168</v>
      </c>
      <c r="C137" s="383" t="str">
        <f t="shared" si="13"/>
        <v>error handling class</v>
      </c>
      <c r="D137" s="365"/>
      <c r="E137" s="366"/>
      <c r="F137" s="383" t="s">
        <v>1210</v>
      </c>
      <c r="G137" s="365"/>
      <c r="H137" s="366"/>
      <c r="I137" s="383" t="s">
        <v>718</v>
      </c>
      <c r="J137" s="365"/>
      <c r="K137" s="366"/>
      <c r="L137" s="4"/>
      <c r="M137" s="4"/>
      <c r="N137" s="4"/>
      <c r="O137" s="4"/>
      <c r="P137" s="4"/>
    </row>
    <row r="138">
      <c r="A138" s="235"/>
      <c r="B138" s="235" t="s">
        <v>166</v>
      </c>
      <c r="C138" s="383" t="str">
        <f t="shared" si="13"/>
        <v>n/a</v>
      </c>
      <c r="D138" s="365"/>
      <c r="E138" s="366"/>
      <c r="F138" s="383" t="s">
        <v>474</v>
      </c>
      <c r="G138" s="365"/>
      <c r="H138" s="366"/>
      <c r="I138" s="383" t="s">
        <v>718</v>
      </c>
      <c r="J138" s="365"/>
      <c r="K138" s="366"/>
      <c r="L138" s="4"/>
      <c r="M138" s="4"/>
      <c r="N138" s="4"/>
      <c r="O138" s="4"/>
      <c r="P138" s="4"/>
    </row>
    <row r="139">
      <c r="A139" s="235"/>
      <c r="B139" s="235" t="s">
        <v>366</v>
      </c>
      <c r="C139" s="383" t="str">
        <f t="shared" si="13"/>
        <v>n/a</v>
      </c>
      <c r="D139" s="365"/>
      <c r="E139" s="366"/>
      <c r="F139" s="383" t="s">
        <v>1211</v>
      </c>
      <c r="G139" s="365"/>
      <c r="H139" s="366"/>
      <c r="I139" s="383" t="s">
        <v>718</v>
      </c>
      <c r="J139" s="365"/>
      <c r="K139" s="366"/>
      <c r="L139" s="4"/>
      <c r="M139" s="4"/>
      <c r="N139" s="4"/>
      <c r="O139" s="4"/>
      <c r="P139" s="4"/>
    </row>
    <row r="140">
      <c r="A140" s="388"/>
      <c r="B140" s="388"/>
      <c r="C140" s="389"/>
      <c r="D140" s="365"/>
      <c r="E140" s="366"/>
      <c r="F140" s="389"/>
      <c r="G140" s="365"/>
      <c r="H140" s="366"/>
      <c r="I140" s="389"/>
      <c r="J140" s="365"/>
      <c r="K140" s="366"/>
      <c r="L140" s="4"/>
      <c r="M140" s="4"/>
      <c r="N140" s="4"/>
      <c r="O140" s="4"/>
      <c r="P140" s="4"/>
    </row>
    <row r="141">
      <c r="A141" s="233" t="s">
        <v>735</v>
      </c>
      <c r="B141" s="235" t="s">
        <v>68</v>
      </c>
      <c r="C141" s="383" t="str">
        <f t="shared" ref="C141:C148" si="14">F132</f>
        <v/>
      </c>
      <c r="D141" s="365"/>
      <c r="E141" s="366"/>
      <c r="F141" s="383"/>
      <c r="G141" s="365"/>
      <c r="H141" s="366"/>
      <c r="I141" s="383" t="s">
        <v>722</v>
      </c>
      <c r="J141" s="365"/>
      <c r="K141" s="366"/>
      <c r="L141" s="4"/>
      <c r="M141" s="4"/>
      <c r="N141" s="4"/>
      <c r="O141" s="4"/>
      <c r="P141" s="4"/>
    </row>
    <row r="142">
      <c r="A142" s="235"/>
      <c r="B142" s="235" t="s">
        <v>85</v>
      </c>
      <c r="C142" s="383" t="str">
        <f t="shared" si="14"/>
        <v>login backend, frontend</v>
      </c>
      <c r="D142" s="365"/>
      <c r="E142" s="366"/>
      <c r="F142" s="383" t="s">
        <v>474</v>
      </c>
      <c r="G142" s="365"/>
      <c r="H142" s="366"/>
      <c r="I142" s="383" t="s">
        <v>722</v>
      </c>
      <c r="J142" s="365"/>
      <c r="K142" s="366"/>
      <c r="L142" s="4"/>
      <c r="M142" s="4"/>
      <c r="N142" s="4"/>
      <c r="O142" s="4"/>
      <c r="P142" s="4"/>
    </row>
    <row r="143">
      <c r="A143" s="235"/>
      <c r="B143" s="235" t="s">
        <v>97</v>
      </c>
      <c r="C143" s="383" t="str">
        <f t="shared" si="14"/>
        <v>update project plan </v>
      </c>
      <c r="D143" s="365"/>
      <c r="E143" s="366"/>
      <c r="F143" s="387" t="str">
        <f t="shared" ref="F143:F146" si="15">C143</f>
        <v>update project plan </v>
      </c>
      <c r="G143" s="365"/>
      <c r="H143" s="366"/>
      <c r="I143" s="383" t="s">
        <v>722</v>
      </c>
      <c r="J143" s="365"/>
      <c r="K143" s="366"/>
      <c r="L143" s="4"/>
      <c r="M143" s="4"/>
      <c r="N143" s="4"/>
      <c r="O143" s="4"/>
      <c r="P143" s="4"/>
    </row>
    <row r="144">
      <c r="A144" s="235"/>
      <c r="B144" s="235" t="s">
        <v>101</v>
      </c>
      <c r="C144" s="383" t="str">
        <f t="shared" si="14"/>
        <v>new feature devarsh</v>
      </c>
      <c r="D144" s="365"/>
      <c r="E144" s="366"/>
      <c r="F144" s="387" t="str">
        <f t="shared" si="15"/>
        <v>new feature devarsh</v>
      </c>
      <c r="G144" s="365"/>
      <c r="H144" s="366"/>
      <c r="I144" s="383" t="s">
        <v>718</v>
      </c>
      <c r="J144" s="365"/>
      <c r="K144" s="366"/>
      <c r="L144" s="4"/>
      <c r="M144" s="4"/>
      <c r="N144" s="4"/>
      <c r="O144" s="4"/>
      <c r="P144" s="4"/>
    </row>
    <row r="145">
      <c r="A145" s="235"/>
      <c r="B145" s="235" t="s">
        <v>363</v>
      </c>
      <c r="C145" s="383" t="str">
        <f t="shared" si="14"/>
        <v>new feature jacob</v>
      </c>
      <c r="D145" s="365"/>
      <c r="E145" s="366"/>
      <c r="F145" s="383" t="str">
        <f t="shared" si="15"/>
        <v>new feature jacob</v>
      </c>
      <c r="G145" s="365"/>
      <c r="H145" s="366"/>
      <c r="I145" s="383" t="s">
        <v>718</v>
      </c>
      <c r="J145" s="365"/>
      <c r="K145" s="366"/>
      <c r="L145" s="4"/>
      <c r="M145" s="4"/>
      <c r="N145" s="4"/>
      <c r="O145" s="4"/>
      <c r="P145" s="4"/>
    </row>
    <row r="146">
      <c r="A146" s="235"/>
      <c r="B146" s="235" t="s">
        <v>168</v>
      </c>
      <c r="C146" s="383" t="str">
        <f t="shared" si="14"/>
        <v>error handling class, backend, and new feature</v>
      </c>
      <c r="D146" s="365"/>
      <c r="E146" s="366"/>
      <c r="F146" s="383" t="str">
        <f t="shared" si="15"/>
        <v>error handling class, backend, and new feature</v>
      </c>
      <c r="G146" s="365"/>
      <c r="H146" s="366"/>
      <c r="I146" s="383" t="s">
        <v>722</v>
      </c>
      <c r="J146" s="365"/>
      <c r="K146" s="366"/>
      <c r="L146" s="4"/>
      <c r="M146" s="4"/>
      <c r="N146" s="4"/>
      <c r="O146" s="4"/>
      <c r="P146" s="4"/>
    </row>
    <row r="147">
      <c r="A147" s="235"/>
      <c r="B147" s="235" t="s">
        <v>166</v>
      </c>
      <c r="C147" s="383" t="str">
        <f t="shared" si="14"/>
        <v>n/a</v>
      </c>
      <c r="D147" s="365"/>
      <c r="E147" s="366"/>
      <c r="F147" s="383" t="s">
        <v>474</v>
      </c>
      <c r="G147" s="365"/>
      <c r="H147" s="366"/>
      <c r="I147" s="383" t="s">
        <v>722</v>
      </c>
      <c r="J147" s="365"/>
      <c r="K147" s="366"/>
      <c r="L147" s="4"/>
      <c r="M147" s="4"/>
      <c r="N147" s="4"/>
      <c r="O147" s="4"/>
      <c r="P147" s="4"/>
    </row>
    <row r="148">
      <c r="A148" s="235"/>
      <c r="B148" s="235" t="s">
        <v>366</v>
      </c>
      <c r="C148" s="383" t="str">
        <f t="shared" si="14"/>
        <v>new feature szeman</v>
      </c>
      <c r="D148" s="365"/>
      <c r="E148" s="366"/>
      <c r="F148" s="383" t="str">
        <f>C148</f>
        <v>new feature szeman</v>
      </c>
      <c r="G148" s="365"/>
      <c r="H148" s="366"/>
      <c r="I148" s="383" t="s">
        <v>718</v>
      </c>
      <c r="J148" s="365"/>
      <c r="K148" s="366"/>
      <c r="L148" s="4"/>
      <c r="M148" s="4"/>
      <c r="N148" s="4"/>
      <c r="O148" s="4"/>
      <c r="P148" s="4"/>
    </row>
    <row r="149">
      <c r="A149" s="388"/>
      <c r="B149" s="388"/>
      <c r="C149" s="389"/>
      <c r="D149" s="365"/>
      <c r="E149" s="366"/>
      <c r="F149" s="389"/>
      <c r="G149" s="365"/>
      <c r="H149" s="366"/>
      <c r="I149" s="389"/>
      <c r="J149" s="365"/>
      <c r="K149" s="366"/>
      <c r="L149" s="4"/>
      <c r="M149" s="4"/>
      <c r="N149" s="4"/>
      <c r="O149" s="4"/>
      <c r="P149" s="4"/>
    </row>
    <row r="150">
      <c r="A150" s="233" t="s">
        <v>746</v>
      </c>
      <c r="B150" s="235" t="s">
        <v>68</v>
      </c>
      <c r="C150" s="383" t="str">
        <f t="shared" ref="C150:C157" si="16">F141</f>
        <v/>
      </c>
      <c r="D150" s="365"/>
      <c r="E150" s="366"/>
      <c r="F150" s="383"/>
      <c r="G150" s="365"/>
      <c r="H150" s="366"/>
      <c r="I150" s="383" t="s">
        <v>722</v>
      </c>
      <c r="J150" s="365"/>
      <c r="K150" s="366"/>
      <c r="L150" s="4"/>
      <c r="M150" s="4"/>
      <c r="N150" s="4"/>
      <c r="O150" s="4"/>
      <c r="P150" s="4"/>
    </row>
    <row r="151">
      <c r="A151" s="235"/>
      <c r="B151" s="235" t="s">
        <v>85</v>
      </c>
      <c r="C151" s="383" t="str">
        <f t="shared" si="16"/>
        <v>n/a</v>
      </c>
      <c r="D151" s="365"/>
      <c r="E151" s="366"/>
      <c r="F151" s="383" t="s">
        <v>474</v>
      </c>
      <c r="G151" s="365"/>
      <c r="H151" s="366"/>
      <c r="I151" s="383" t="s">
        <v>722</v>
      </c>
      <c r="J151" s="365"/>
      <c r="K151" s="366"/>
      <c r="L151" s="4"/>
      <c r="M151" s="4"/>
      <c r="N151" s="4"/>
      <c r="O151" s="4"/>
      <c r="P151" s="4"/>
    </row>
    <row r="152">
      <c r="A152" s="235"/>
      <c r="B152" s="235" t="s">
        <v>97</v>
      </c>
      <c r="C152" s="383" t="str">
        <f t="shared" si="16"/>
        <v>update project plan </v>
      </c>
      <c r="D152" s="365"/>
      <c r="E152" s="366"/>
      <c r="F152" s="387" t="str">
        <f t="shared" ref="F152:F153" si="17">C152</f>
        <v>update project plan </v>
      </c>
      <c r="G152" s="365"/>
      <c r="H152" s="366"/>
      <c r="I152" s="383" t="s">
        <v>722</v>
      </c>
      <c r="J152" s="365"/>
      <c r="K152" s="366"/>
      <c r="L152" s="4"/>
      <c r="M152" s="4"/>
      <c r="N152" s="4"/>
      <c r="O152" s="4"/>
      <c r="P152" s="4"/>
    </row>
    <row r="153">
      <c r="A153" s="235"/>
      <c r="B153" s="235" t="s">
        <v>101</v>
      </c>
      <c r="C153" s="383" t="str">
        <f t="shared" si="16"/>
        <v>new feature devarsh</v>
      </c>
      <c r="D153" s="365"/>
      <c r="E153" s="366"/>
      <c r="F153" s="387" t="str">
        <f t="shared" si="17"/>
        <v>new feature devarsh</v>
      </c>
      <c r="G153" s="365"/>
      <c r="H153" s="366"/>
      <c r="I153" s="383" t="s">
        <v>718</v>
      </c>
      <c r="J153" s="365"/>
      <c r="K153" s="366"/>
      <c r="L153" s="4"/>
      <c r="M153" s="4"/>
      <c r="N153" s="4"/>
      <c r="O153" s="4"/>
      <c r="P153" s="4"/>
    </row>
    <row r="154">
      <c r="A154" s="235"/>
      <c r="B154" s="235" t="s">
        <v>363</v>
      </c>
      <c r="C154" s="383" t="str">
        <f t="shared" si="16"/>
        <v>new feature jacob</v>
      </c>
      <c r="D154" s="365"/>
      <c r="E154" s="366"/>
      <c r="F154" s="383" t="s">
        <v>1212</v>
      </c>
      <c r="G154" s="365"/>
      <c r="H154" s="366"/>
      <c r="I154" s="383" t="s">
        <v>718</v>
      </c>
      <c r="J154" s="365"/>
      <c r="K154" s="366"/>
      <c r="L154" s="4"/>
      <c r="M154" s="4"/>
      <c r="N154" s="4"/>
      <c r="O154" s="4"/>
      <c r="P154" s="4"/>
    </row>
    <row r="155">
      <c r="A155" s="235"/>
      <c r="B155" s="235" t="s">
        <v>168</v>
      </c>
      <c r="C155" s="383" t="str">
        <f t="shared" si="16"/>
        <v>error handling class, backend, and new feature</v>
      </c>
      <c r="D155" s="365"/>
      <c r="E155" s="366"/>
      <c r="F155" s="383" t="str">
        <f>C155</f>
        <v>error handling class, backend, and new feature</v>
      </c>
      <c r="G155" s="365"/>
      <c r="H155" s="366"/>
      <c r="I155" s="383" t="s">
        <v>722</v>
      </c>
      <c r="J155" s="365"/>
      <c r="K155" s="366"/>
      <c r="L155" s="4"/>
      <c r="M155" s="4"/>
      <c r="N155" s="4"/>
      <c r="O155" s="4"/>
      <c r="P155" s="4"/>
    </row>
    <row r="156">
      <c r="A156" s="235"/>
      <c r="B156" s="235" t="s">
        <v>166</v>
      </c>
      <c r="C156" s="383" t="str">
        <f t="shared" si="16"/>
        <v>n/a</v>
      </c>
      <c r="D156" s="365"/>
      <c r="E156" s="366"/>
      <c r="F156" s="383" t="s">
        <v>474</v>
      </c>
      <c r="G156" s="365"/>
      <c r="H156" s="366"/>
      <c r="I156" s="383" t="s">
        <v>722</v>
      </c>
      <c r="J156" s="365"/>
      <c r="K156" s="366"/>
      <c r="L156" s="4"/>
      <c r="M156" s="4"/>
      <c r="N156" s="4"/>
      <c r="O156" s="4"/>
      <c r="P156" s="4"/>
    </row>
    <row r="157">
      <c r="A157" s="235"/>
      <c r="B157" s="235" t="s">
        <v>366</v>
      </c>
      <c r="C157" s="383" t="str">
        <f t="shared" si="16"/>
        <v>new feature szeman</v>
      </c>
      <c r="D157" s="365"/>
      <c r="E157" s="366"/>
      <c r="F157" s="383" t="str">
        <f>C157</f>
        <v>new feature szeman</v>
      </c>
      <c r="G157" s="365"/>
      <c r="H157" s="366"/>
      <c r="I157" s="383" t="s">
        <v>718</v>
      </c>
      <c r="J157" s="365"/>
      <c r="K157" s="366"/>
      <c r="L157" s="4"/>
      <c r="M157" s="4"/>
      <c r="N157" s="4"/>
      <c r="O157" s="4"/>
      <c r="P157" s="4"/>
    </row>
    <row r="158">
      <c r="A158" s="388"/>
      <c r="B158" s="388"/>
      <c r="C158" s="389"/>
      <c r="D158" s="365"/>
      <c r="E158" s="366"/>
      <c r="F158" s="389"/>
      <c r="G158" s="365"/>
      <c r="H158" s="366"/>
      <c r="I158" s="389"/>
      <c r="J158" s="365"/>
      <c r="K158" s="366"/>
      <c r="L158" s="4"/>
      <c r="M158" s="4"/>
      <c r="N158" s="4"/>
      <c r="O158" s="4"/>
      <c r="P158" s="4"/>
    </row>
    <row r="159">
      <c r="A159" s="233" t="s">
        <v>747</v>
      </c>
      <c r="B159" s="235" t="s">
        <v>68</v>
      </c>
      <c r="C159" s="383" t="str">
        <f t="shared" ref="C159:C166" si="18">F150</f>
        <v/>
      </c>
      <c r="D159" s="365"/>
      <c r="E159" s="366"/>
      <c r="F159" s="383"/>
      <c r="G159" s="365"/>
      <c r="H159" s="366"/>
      <c r="I159" s="383" t="s">
        <v>722</v>
      </c>
      <c r="J159" s="365"/>
      <c r="K159" s="366"/>
      <c r="L159" s="4"/>
      <c r="M159" s="4"/>
      <c r="N159" s="4"/>
      <c r="O159" s="4"/>
      <c r="P159" s="4"/>
    </row>
    <row r="160">
      <c r="A160" s="235"/>
      <c r="B160" s="235" t="s">
        <v>85</v>
      </c>
      <c r="C160" s="383" t="str">
        <f t="shared" si="18"/>
        <v>n/a</v>
      </c>
      <c r="D160" s="365"/>
      <c r="E160" s="366"/>
      <c r="F160" s="383" t="s">
        <v>474</v>
      </c>
      <c r="G160" s="365"/>
      <c r="H160" s="366"/>
      <c r="I160" s="383" t="s">
        <v>722</v>
      </c>
      <c r="J160" s="365"/>
      <c r="K160" s="366"/>
      <c r="L160" s="4"/>
      <c r="M160" s="4"/>
      <c r="N160" s="4"/>
      <c r="O160" s="4"/>
      <c r="P160" s="4"/>
    </row>
    <row r="161">
      <c r="A161" s="235"/>
      <c r="B161" s="235" t="s">
        <v>97</v>
      </c>
      <c r="C161" s="383" t="str">
        <f t="shared" si="18"/>
        <v>update project plan </v>
      </c>
      <c r="D161" s="365"/>
      <c r="E161" s="366"/>
      <c r="F161" s="387" t="s">
        <v>474</v>
      </c>
      <c r="G161" s="365"/>
      <c r="H161" s="366"/>
      <c r="I161" s="383" t="s">
        <v>722</v>
      </c>
      <c r="J161" s="365"/>
      <c r="K161" s="366"/>
      <c r="L161" s="4"/>
      <c r="M161" s="4"/>
      <c r="N161" s="4"/>
      <c r="O161" s="4"/>
      <c r="P161" s="4"/>
    </row>
    <row r="162">
      <c r="A162" s="235"/>
      <c r="B162" s="235" t="s">
        <v>101</v>
      </c>
      <c r="C162" s="383" t="str">
        <f t="shared" si="18"/>
        <v>new feature devarsh</v>
      </c>
      <c r="D162" s="365"/>
      <c r="E162" s="366"/>
      <c r="F162" s="387" t="s">
        <v>474</v>
      </c>
      <c r="G162" s="365"/>
      <c r="H162" s="366"/>
      <c r="I162" s="383" t="s">
        <v>718</v>
      </c>
      <c r="J162" s="365"/>
      <c r="K162" s="366"/>
      <c r="L162" s="4"/>
      <c r="M162" s="4"/>
      <c r="N162" s="4"/>
      <c r="O162" s="4"/>
      <c r="P162" s="4"/>
    </row>
    <row r="163">
      <c r="A163" s="235"/>
      <c r="B163" s="235" t="s">
        <v>363</v>
      </c>
      <c r="C163" s="383" t="str">
        <f t="shared" si="18"/>
        <v>brd for new features</v>
      </c>
      <c r="D163" s="365"/>
      <c r="E163" s="366"/>
      <c r="F163" s="383" t="s">
        <v>1213</v>
      </c>
      <c r="G163" s="365"/>
      <c r="H163" s="366"/>
      <c r="I163" s="383" t="s">
        <v>718</v>
      </c>
      <c r="J163" s="365"/>
      <c r="K163" s="366"/>
      <c r="L163" s="4"/>
      <c r="M163" s="4"/>
      <c r="N163" s="4"/>
      <c r="O163" s="4"/>
      <c r="P163" s="4"/>
    </row>
    <row r="164">
      <c r="A164" s="235"/>
      <c r="B164" s="235" t="s">
        <v>168</v>
      </c>
      <c r="C164" s="383" t="str">
        <f t="shared" si="18"/>
        <v>error handling class, backend, and new feature</v>
      </c>
      <c r="D164" s="365"/>
      <c r="E164" s="366"/>
      <c r="F164" s="383" t="s">
        <v>1213</v>
      </c>
      <c r="G164" s="365"/>
      <c r="H164" s="366"/>
      <c r="I164" s="383" t="s">
        <v>722</v>
      </c>
      <c r="J164" s="365"/>
      <c r="K164" s="366"/>
      <c r="L164" s="4"/>
      <c r="M164" s="4"/>
      <c r="N164" s="4"/>
      <c r="O164" s="4"/>
      <c r="P164" s="4"/>
    </row>
    <row r="165">
      <c r="A165" s="235"/>
      <c r="B165" s="235" t="s">
        <v>166</v>
      </c>
      <c r="C165" s="383" t="str">
        <f t="shared" si="18"/>
        <v>n/a</v>
      </c>
      <c r="D165" s="365"/>
      <c r="E165" s="366"/>
      <c r="F165" s="383" t="s">
        <v>474</v>
      </c>
      <c r="G165" s="365"/>
      <c r="H165" s="366"/>
      <c r="I165" s="383" t="s">
        <v>722</v>
      </c>
      <c r="J165" s="365"/>
      <c r="K165" s="366"/>
      <c r="L165" s="4"/>
      <c r="M165" s="4"/>
      <c r="N165" s="4"/>
      <c r="O165" s="4"/>
      <c r="P165" s="4"/>
    </row>
    <row r="166">
      <c r="A166" s="235"/>
      <c r="B166" s="235" t="s">
        <v>366</v>
      </c>
      <c r="C166" s="383" t="str">
        <f t="shared" si="18"/>
        <v>new feature szeman</v>
      </c>
      <c r="D166" s="365"/>
      <c r="E166" s="366"/>
      <c r="F166" s="383" t="s">
        <v>474</v>
      </c>
      <c r="G166" s="365"/>
      <c r="H166" s="366"/>
      <c r="I166" s="383" t="s">
        <v>718</v>
      </c>
      <c r="J166" s="365"/>
      <c r="K166" s="366"/>
      <c r="L166" s="4"/>
      <c r="M166" s="4"/>
      <c r="N166" s="4"/>
      <c r="O166" s="4"/>
      <c r="P166" s="4"/>
    </row>
    <row r="167">
      <c r="A167" s="388"/>
      <c r="B167" s="388"/>
      <c r="C167" s="389"/>
      <c r="D167" s="365"/>
      <c r="E167" s="366"/>
      <c r="F167" s="389"/>
      <c r="G167" s="365"/>
      <c r="H167" s="366"/>
      <c r="I167" s="389"/>
      <c r="J167" s="365"/>
      <c r="K167" s="366"/>
      <c r="L167" s="4"/>
      <c r="M167" s="4"/>
      <c r="N167" s="4"/>
      <c r="O167" s="4"/>
      <c r="P167" s="4"/>
    </row>
    <row r="168">
      <c r="A168" s="233" t="s">
        <v>748</v>
      </c>
      <c r="B168" s="235" t="s">
        <v>68</v>
      </c>
      <c r="C168" s="383" t="str">
        <f t="shared" ref="C168:C175" si="19">F159</f>
        <v/>
      </c>
      <c r="D168" s="365"/>
      <c r="E168" s="366"/>
      <c r="F168" s="383"/>
      <c r="G168" s="365"/>
      <c r="H168" s="366"/>
      <c r="I168" s="383" t="s">
        <v>722</v>
      </c>
      <c r="J168" s="365"/>
      <c r="K168" s="366"/>
      <c r="L168" s="4"/>
      <c r="M168" s="4"/>
      <c r="N168" s="4"/>
      <c r="O168" s="4"/>
      <c r="P168" s="4"/>
    </row>
    <row r="169">
      <c r="A169" s="235"/>
      <c r="B169" s="235" t="s">
        <v>85</v>
      </c>
      <c r="C169" s="383" t="str">
        <f t="shared" si="19"/>
        <v>n/a</v>
      </c>
      <c r="D169" s="365"/>
      <c r="E169" s="366"/>
      <c r="F169" s="383" t="s">
        <v>474</v>
      </c>
      <c r="G169" s="365"/>
      <c r="H169" s="366"/>
      <c r="I169" s="383" t="s">
        <v>722</v>
      </c>
      <c r="J169" s="365"/>
      <c r="K169" s="366"/>
      <c r="L169" s="4"/>
      <c r="M169" s="4"/>
      <c r="N169" s="4"/>
      <c r="O169" s="4"/>
      <c r="P169" s="4"/>
    </row>
    <row r="170">
      <c r="A170" s="235"/>
      <c r="B170" s="235" t="s">
        <v>97</v>
      </c>
      <c r="C170" s="383" t="str">
        <f t="shared" si="19"/>
        <v>n/a</v>
      </c>
      <c r="D170" s="365"/>
      <c r="E170" s="366"/>
      <c r="F170" s="387" t="s">
        <v>1214</v>
      </c>
      <c r="G170" s="365"/>
      <c r="H170" s="366"/>
      <c r="I170" s="383" t="s">
        <v>722</v>
      </c>
      <c r="J170" s="365"/>
      <c r="K170" s="366"/>
      <c r="L170" s="4"/>
      <c r="M170" s="4"/>
      <c r="N170" s="4"/>
      <c r="O170" s="4"/>
      <c r="P170" s="4"/>
    </row>
    <row r="171">
      <c r="A171" s="235"/>
      <c r="B171" s="235" t="s">
        <v>101</v>
      </c>
      <c r="C171" s="383" t="str">
        <f t="shared" si="19"/>
        <v>n/a</v>
      </c>
      <c r="D171" s="365"/>
      <c r="E171" s="366"/>
      <c r="F171" s="387" t="s">
        <v>1215</v>
      </c>
      <c r="G171" s="365"/>
      <c r="H171" s="366"/>
      <c r="I171" s="383" t="s">
        <v>718</v>
      </c>
      <c r="J171" s="365"/>
      <c r="K171" s="366"/>
      <c r="L171" s="4"/>
      <c r="M171" s="4"/>
      <c r="N171" s="4"/>
      <c r="O171" s="4"/>
      <c r="P171" s="4"/>
    </row>
    <row r="172">
      <c r="A172" s="235"/>
      <c r="B172" s="235" t="s">
        <v>363</v>
      </c>
      <c r="C172" s="383" t="str">
        <f t="shared" si="19"/>
        <v>brd </v>
      </c>
      <c r="D172" s="365"/>
      <c r="E172" s="366"/>
      <c r="F172" s="383" t="s">
        <v>1215</v>
      </c>
      <c r="G172" s="365"/>
      <c r="H172" s="366"/>
      <c r="I172" s="383" t="s">
        <v>718</v>
      </c>
      <c r="J172" s="365"/>
      <c r="K172" s="366"/>
      <c r="L172" s="4"/>
      <c r="M172" s="4"/>
      <c r="N172" s="4"/>
      <c r="O172" s="4"/>
      <c r="P172" s="4"/>
    </row>
    <row r="173">
      <c r="A173" s="235"/>
      <c r="B173" s="235" t="s">
        <v>168</v>
      </c>
      <c r="C173" s="383" t="str">
        <f t="shared" si="19"/>
        <v>brd </v>
      </c>
      <c r="D173" s="365"/>
      <c r="E173" s="366"/>
      <c r="F173" s="383" t="s">
        <v>1215</v>
      </c>
      <c r="G173" s="365"/>
      <c r="H173" s="366"/>
      <c r="I173" s="383" t="s">
        <v>722</v>
      </c>
      <c r="J173" s="365"/>
      <c r="K173" s="366"/>
      <c r="L173" s="4"/>
      <c r="M173" s="4"/>
      <c r="N173" s="4"/>
      <c r="O173" s="4"/>
      <c r="P173" s="4"/>
    </row>
    <row r="174">
      <c r="A174" s="235"/>
      <c r="B174" s="235" t="s">
        <v>166</v>
      </c>
      <c r="C174" s="383" t="str">
        <f t="shared" si="19"/>
        <v>n/a</v>
      </c>
      <c r="D174" s="365"/>
      <c r="E174" s="366"/>
      <c r="F174" s="383" t="s">
        <v>474</v>
      </c>
      <c r="G174" s="365"/>
      <c r="H174" s="366"/>
      <c r="I174" s="383" t="s">
        <v>722</v>
      </c>
      <c r="J174" s="365"/>
      <c r="K174" s="366"/>
      <c r="L174" s="4"/>
      <c r="M174" s="4"/>
      <c r="N174" s="4"/>
      <c r="O174" s="4"/>
      <c r="P174" s="4"/>
    </row>
    <row r="175">
      <c r="A175" s="235"/>
      <c r="B175" s="235" t="s">
        <v>366</v>
      </c>
      <c r="C175" s="383" t="str">
        <f t="shared" si="19"/>
        <v>n/a</v>
      </c>
      <c r="D175" s="365"/>
      <c r="E175" s="366"/>
      <c r="F175" s="383" t="s">
        <v>1215</v>
      </c>
      <c r="G175" s="365"/>
      <c r="H175" s="366"/>
      <c r="I175" s="383" t="s">
        <v>718</v>
      </c>
      <c r="J175" s="365"/>
      <c r="K175" s="366"/>
      <c r="L175" s="4"/>
      <c r="M175" s="4"/>
      <c r="N175" s="4"/>
      <c r="O175" s="4"/>
      <c r="P175" s="4"/>
    </row>
    <row r="176">
      <c r="A176" s="388"/>
      <c r="B176" s="388"/>
      <c r="C176" s="389"/>
      <c r="D176" s="365"/>
      <c r="E176" s="366"/>
      <c r="F176" s="389"/>
      <c r="G176" s="365"/>
      <c r="H176" s="366"/>
      <c r="I176" s="389"/>
      <c r="J176" s="365"/>
      <c r="K176" s="366"/>
      <c r="L176" s="4"/>
      <c r="M176" s="4"/>
      <c r="N176" s="4"/>
      <c r="O176" s="4"/>
      <c r="P176" s="4"/>
    </row>
    <row r="177">
      <c r="A177" s="233" t="s">
        <v>749</v>
      </c>
      <c r="B177" s="235" t="s">
        <v>68</v>
      </c>
      <c r="C177" s="383" t="str">
        <f t="shared" ref="C177:C184" si="20">F168</f>
        <v/>
      </c>
      <c r="D177" s="365"/>
      <c r="E177" s="366"/>
      <c r="F177" s="383"/>
      <c r="G177" s="365"/>
      <c r="H177" s="366"/>
      <c r="I177" s="383" t="s">
        <v>722</v>
      </c>
      <c r="J177" s="365"/>
      <c r="K177" s="366"/>
      <c r="L177" s="4"/>
      <c r="M177" s="4"/>
      <c r="N177" s="4"/>
      <c r="O177" s="4"/>
      <c r="P177" s="4"/>
    </row>
    <row r="178">
      <c r="A178" s="235"/>
      <c r="B178" s="235" t="s">
        <v>85</v>
      </c>
      <c r="C178" s="383" t="str">
        <f t="shared" si="20"/>
        <v>n/a</v>
      </c>
      <c r="D178" s="365"/>
      <c r="E178" s="366"/>
      <c r="F178" s="383" t="s">
        <v>474</v>
      </c>
      <c r="G178" s="365"/>
      <c r="H178" s="366"/>
      <c r="I178" s="383" t="s">
        <v>722</v>
      </c>
      <c r="J178" s="365"/>
      <c r="K178" s="366"/>
      <c r="L178" s="4"/>
      <c r="M178" s="4"/>
      <c r="N178" s="4"/>
      <c r="O178" s="4"/>
      <c r="P178" s="4"/>
    </row>
    <row r="179">
      <c r="A179" s="235"/>
      <c r="B179" s="235" t="s">
        <v>97</v>
      </c>
      <c r="C179" s="383" t="str">
        <f t="shared" si="20"/>
        <v>update project plan</v>
      </c>
      <c r="D179" s="365"/>
      <c r="E179" s="366"/>
      <c r="F179" s="387" t="str">
        <f>C179</f>
        <v>update project plan</v>
      </c>
      <c r="G179" s="365"/>
      <c r="H179" s="366"/>
      <c r="I179" s="383" t="s">
        <v>722</v>
      </c>
      <c r="J179" s="365"/>
      <c r="K179" s="366"/>
      <c r="L179" s="4"/>
      <c r="M179" s="4"/>
      <c r="N179" s="4"/>
      <c r="O179" s="4"/>
      <c r="P179" s="4"/>
    </row>
    <row r="180">
      <c r="A180" s="235"/>
      <c r="B180" s="235" t="s">
        <v>101</v>
      </c>
      <c r="C180" s="383" t="str">
        <f t="shared" si="20"/>
        <v>brd</v>
      </c>
      <c r="D180" s="365"/>
      <c r="E180" s="366"/>
      <c r="F180" s="387" t="s">
        <v>1215</v>
      </c>
      <c r="G180" s="365"/>
      <c r="H180" s="366"/>
      <c r="I180" s="383" t="s">
        <v>718</v>
      </c>
      <c r="J180" s="365"/>
      <c r="K180" s="366"/>
      <c r="L180" s="4"/>
      <c r="M180" s="4"/>
      <c r="N180" s="4"/>
      <c r="O180" s="4"/>
      <c r="P180" s="4"/>
    </row>
    <row r="181">
      <c r="A181" s="235"/>
      <c r="B181" s="235" t="s">
        <v>363</v>
      </c>
      <c r="C181" s="383" t="str">
        <f t="shared" si="20"/>
        <v>brd</v>
      </c>
      <c r="D181" s="365"/>
      <c r="E181" s="366"/>
      <c r="F181" s="383" t="s">
        <v>1215</v>
      </c>
      <c r="G181" s="365"/>
      <c r="H181" s="366"/>
      <c r="I181" s="383" t="s">
        <v>718</v>
      </c>
      <c r="J181" s="365"/>
      <c r="K181" s="366"/>
      <c r="L181" s="4"/>
      <c r="M181" s="4"/>
      <c r="N181" s="4"/>
      <c r="O181" s="4"/>
      <c r="P181" s="4"/>
    </row>
    <row r="182">
      <c r="A182" s="235"/>
      <c r="B182" s="235" t="s">
        <v>168</v>
      </c>
      <c r="C182" s="383" t="str">
        <f t="shared" si="20"/>
        <v>brd</v>
      </c>
      <c r="D182" s="365"/>
      <c r="E182" s="366"/>
      <c r="F182" s="383" t="s">
        <v>1215</v>
      </c>
      <c r="G182" s="365"/>
      <c r="H182" s="366"/>
      <c r="I182" s="383" t="s">
        <v>722</v>
      </c>
      <c r="J182" s="365"/>
      <c r="K182" s="366"/>
      <c r="L182" s="4"/>
      <c r="M182" s="4"/>
      <c r="N182" s="4"/>
      <c r="O182" s="4"/>
      <c r="P182" s="4"/>
    </row>
    <row r="183">
      <c r="A183" s="235"/>
      <c r="B183" s="235" t="s">
        <v>166</v>
      </c>
      <c r="C183" s="383" t="str">
        <f t="shared" si="20"/>
        <v>n/a</v>
      </c>
      <c r="D183" s="365"/>
      <c r="E183" s="366"/>
      <c r="F183" s="383" t="s">
        <v>474</v>
      </c>
      <c r="G183" s="365"/>
      <c r="H183" s="366"/>
      <c r="I183" s="383" t="s">
        <v>722</v>
      </c>
      <c r="J183" s="365"/>
      <c r="K183" s="366"/>
      <c r="L183" s="4"/>
      <c r="M183" s="4"/>
      <c r="N183" s="4"/>
      <c r="O183" s="4"/>
      <c r="P183" s="4"/>
    </row>
    <row r="184">
      <c r="A184" s="235"/>
      <c r="B184" s="235" t="s">
        <v>366</v>
      </c>
      <c r="C184" s="383" t="str">
        <f t="shared" si="20"/>
        <v>brd</v>
      </c>
      <c r="D184" s="365"/>
      <c r="E184" s="366"/>
      <c r="F184" s="383" t="s">
        <v>1215</v>
      </c>
      <c r="G184" s="365"/>
      <c r="H184" s="366"/>
      <c r="I184" s="383" t="s">
        <v>718</v>
      </c>
      <c r="J184" s="365"/>
      <c r="K184" s="366"/>
      <c r="L184" s="4"/>
      <c r="M184" s="4"/>
      <c r="N184" s="4"/>
      <c r="O184" s="4"/>
      <c r="P184" s="4"/>
    </row>
    <row r="185">
      <c r="A185" s="4"/>
      <c r="B185" s="4"/>
      <c r="C185" s="4"/>
      <c r="D185" s="4"/>
      <c r="E185" s="4"/>
      <c r="F185" s="4"/>
      <c r="G185" s="4"/>
      <c r="H185" s="4"/>
      <c r="I185" s="4"/>
      <c r="J185" s="4"/>
      <c r="K185" s="4"/>
      <c r="L185" s="4"/>
      <c r="M185" s="4"/>
      <c r="N185" s="4"/>
      <c r="O185" s="4"/>
      <c r="P185" s="4"/>
    </row>
    <row r="186">
      <c r="A186" s="4"/>
      <c r="B186" s="4"/>
      <c r="C186" s="4"/>
      <c r="D186" s="4"/>
      <c r="E186" s="4"/>
      <c r="F186" s="4"/>
      <c r="G186" s="4"/>
      <c r="H186" s="4"/>
      <c r="I186" s="4"/>
      <c r="J186" s="4"/>
      <c r="K186" s="4"/>
      <c r="L186" s="4"/>
      <c r="M186" s="4"/>
      <c r="N186" s="4"/>
      <c r="O186" s="4"/>
      <c r="P186" s="4"/>
    </row>
    <row r="187">
      <c r="A187" s="4"/>
      <c r="B187" s="4"/>
      <c r="C187" s="4"/>
      <c r="D187" s="4"/>
      <c r="E187" s="4"/>
      <c r="F187" s="4"/>
      <c r="G187" s="4"/>
      <c r="H187" s="4"/>
      <c r="I187" s="4"/>
      <c r="J187" s="4"/>
      <c r="K187" s="4"/>
      <c r="L187" s="4"/>
      <c r="M187" s="4"/>
      <c r="N187" s="4"/>
      <c r="O187" s="4"/>
      <c r="P187" s="4"/>
    </row>
    <row r="188">
      <c r="A188" s="4"/>
      <c r="B188" s="4"/>
      <c r="C188" s="4"/>
      <c r="D188" s="4"/>
      <c r="E188" s="4"/>
      <c r="F188" s="4"/>
      <c r="G188" s="4"/>
      <c r="H188" s="4"/>
      <c r="I188" s="4"/>
      <c r="J188" s="4"/>
      <c r="K188" s="4"/>
      <c r="L188" s="4"/>
      <c r="M188" s="4"/>
      <c r="N188" s="4"/>
      <c r="O188" s="4"/>
      <c r="P188" s="4"/>
    </row>
    <row r="189">
      <c r="A189" s="4"/>
      <c r="B189" s="4"/>
      <c r="C189" s="4"/>
      <c r="D189" s="4"/>
      <c r="E189" s="4"/>
      <c r="F189" s="4"/>
      <c r="G189" s="4"/>
      <c r="H189" s="4"/>
      <c r="I189" s="4"/>
      <c r="J189" s="4"/>
      <c r="K189" s="4"/>
      <c r="L189" s="4"/>
      <c r="M189" s="4"/>
      <c r="N189" s="4"/>
      <c r="O189" s="4"/>
      <c r="P189" s="4"/>
    </row>
    <row r="190">
      <c r="A190" s="4"/>
      <c r="B190" s="4"/>
      <c r="C190" s="4"/>
      <c r="D190" s="4"/>
      <c r="E190" s="4"/>
      <c r="F190" s="4"/>
      <c r="G190" s="4"/>
      <c r="H190" s="4"/>
      <c r="I190" s="4"/>
      <c r="J190" s="4"/>
      <c r="K190" s="4"/>
      <c r="L190" s="4"/>
      <c r="M190" s="4"/>
      <c r="N190" s="4"/>
      <c r="O190" s="4"/>
      <c r="P190" s="4"/>
    </row>
    <row r="191">
      <c r="A191" s="4"/>
      <c r="B191" s="4"/>
      <c r="C191" s="4"/>
      <c r="D191" s="4"/>
      <c r="E191" s="4"/>
      <c r="F191" s="4"/>
      <c r="G191" s="4"/>
      <c r="H191" s="4"/>
      <c r="I191" s="4"/>
      <c r="J191" s="4"/>
      <c r="K191" s="4"/>
      <c r="L191" s="4"/>
      <c r="M191" s="4"/>
      <c r="N191" s="4"/>
      <c r="O191" s="4"/>
      <c r="P191" s="4"/>
    </row>
    <row r="192">
      <c r="A192" s="4"/>
      <c r="B192" s="4"/>
      <c r="C192" s="4"/>
      <c r="D192" s="4"/>
      <c r="E192" s="4"/>
      <c r="F192" s="4"/>
      <c r="G192" s="4"/>
      <c r="H192" s="4"/>
      <c r="I192" s="4"/>
      <c r="J192" s="4"/>
      <c r="K192" s="4"/>
      <c r="L192" s="4"/>
      <c r="M192" s="4"/>
      <c r="N192" s="4"/>
      <c r="O192" s="4"/>
      <c r="P192" s="4"/>
    </row>
    <row r="193">
      <c r="A193" s="4"/>
      <c r="B193" s="4"/>
      <c r="C193" s="4"/>
      <c r="D193" s="4"/>
      <c r="E193" s="4"/>
      <c r="F193" s="4"/>
      <c r="G193" s="4"/>
      <c r="H193" s="4"/>
      <c r="I193" s="4"/>
      <c r="J193" s="4"/>
      <c r="K193" s="4"/>
      <c r="L193" s="4"/>
      <c r="M193" s="4"/>
      <c r="N193" s="4"/>
      <c r="O193" s="4"/>
      <c r="P193" s="4"/>
    </row>
    <row r="194">
      <c r="A194" s="4"/>
      <c r="B194" s="4"/>
      <c r="C194" s="4"/>
      <c r="D194" s="4"/>
      <c r="E194" s="4"/>
      <c r="F194" s="4"/>
      <c r="G194" s="4"/>
      <c r="H194" s="4"/>
      <c r="I194" s="4"/>
      <c r="J194" s="4"/>
      <c r="K194" s="4"/>
      <c r="L194" s="4"/>
      <c r="M194" s="4"/>
      <c r="N194" s="4"/>
      <c r="O194" s="4"/>
      <c r="P194" s="4"/>
    </row>
    <row r="195">
      <c r="A195" s="4"/>
      <c r="B195" s="4"/>
      <c r="C195" s="4"/>
      <c r="D195" s="4"/>
      <c r="E195" s="4"/>
      <c r="F195" s="4"/>
      <c r="G195" s="4"/>
      <c r="H195" s="4"/>
      <c r="I195" s="4"/>
      <c r="J195" s="4"/>
      <c r="K195" s="4"/>
      <c r="L195" s="4"/>
      <c r="M195" s="4"/>
      <c r="N195" s="4"/>
      <c r="O195" s="4"/>
      <c r="P195" s="4"/>
    </row>
    <row r="196">
      <c r="A196" s="4"/>
      <c r="B196" s="4"/>
      <c r="C196" s="4"/>
      <c r="D196" s="4"/>
      <c r="E196" s="4"/>
      <c r="F196" s="4"/>
      <c r="G196" s="4"/>
      <c r="H196" s="4"/>
      <c r="I196" s="4"/>
      <c r="J196" s="4"/>
      <c r="K196" s="4"/>
      <c r="L196" s="4"/>
      <c r="M196" s="4"/>
      <c r="N196" s="4"/>
      <c r="O196" s="4"/>
      <c r="P196" s="4"/>
    </row>
    <row r="197">
      <c r="A197" s="4"/>
      <c r="B197" s="4"/>
      <c r="C197" s="4"/>
      <c r="D197" s="4"/>
      <c r="E197" s="4"/>
      <c r="F197" s="4"/>
      <c r="G197" s="4"/>
      <c r="H197" s="4"/>
      <c r="I197" s="4"/>
      <c r="J197" s="4"/>
      <c r="K197" s="4"/>
      <c r="L197" s="4"/>
      <c r="M197" s="4"/>
      <c r="N197" s="4"/>
      <c r="O197" s="4"/>
      <c r="P197" s="4"/>
    </row>
    <row r="198">
      <c r="A198" s="4"/>
      <c r="B198" s="4"/>
      <c r="C198" s="4"/>
      <c r="D198" s="4"/>
      <c r="E198" s="4"/>
      <c r="F198" s="4"/>
      <c r="G198" s="4"/>
      <c r="H198" s="4"/>
      <c r="I198" s="4"/>
      <c r="J198" s="4"/>
      <c r="K198" s="4"/>
      <c r="L198" s="4"/>
      <c r="M198" s="4"/>
      <c r="N198" s="4"/>
      <c r="O198" s="4"/>
      <c r="P198" s="4"/>
    </row>
    <row r="199">
      <c r="A199" s="4"/>
      <c r="B199" s="4"/>
      <c r="C199" s="4"/>
      <c r="D199" s="4"/>
      <c r="E199" s="4"/>
      <c r="F199" s="4"/>
      <c r="G199" s="4"/>
      <c r="H199" s="4"/>
      <c r="I199" s="4"/>
      <c r="J199" s="4"/>
      <c r="K199" s="4"/>
      <c r="L199" s="4"/>
      <c r="M199" s="4"/>
      <c r="N199" s="4"/>
      <c r="O199" s="4"/>
      <c r="P199" s="4"/>
    </row>
    <row r="200">
      <c r="A200" s="4"/>
      <c r="B200" s="4"/>
      <c r="C200" s="4"/>
      <c r="D200" s="4"/>
      <c r="E200" s="4"/>
      <c r="F200" s="4"/>
      <c r="G200" s="4"/>
      <c r="H200" s="4"/>
      <c r="I200" s="4"/>
      <c r="J200" s="4"/>
      <c r="K200" s="4"/>
      <c r="L200" s="4"/>
      <c r="M200" s="4"/>
      <c r="N200" s="4"/>
      <c r="O200" s="4"/>
      <c r="P200" s="4"/>
    </row>
    <row r="201">
      <c r="A201" s="4"/>
      <c r="B201" s="4"/>
      <c r="C201" s="4"/>
      <c r="D201" s="4"/>
      <c r="E201" s="4"/>
      <c r="F201" s="4"/>
      <c r="G201" s="4"/>
      <c r="H201" s="4"/>
      <c r="I201" s="4"/>
      <c r="J201" s="4"/>
      <c r="K201" s="4"/>
      <c r="L201" s="4"/>
      <c r="M201" s="4"/>
      <c r="N201" s="4"/>
      <c r="O201" s="4"/>
      <c r="P201" s="4"/>
    </row>
    <row r="202">
      <c r="A202" s="4"/>
      <c r="B202" s="4"/>
      <c r="C202" s="4"/>
      <c r="D202" s="4"/>
      <c r="E202" s="4"/>
      <c r="F202" s="4"/>
      <c r="G202" s="4"/>
      <c r="H202" s="4"/>
      <c r="I202" s="4"/>
      <c r="J202" s="4"/>
      <c r="K202" s="4"/>
      <c r="L202" s="4"/>
      <c r="M202" s="4"/>
      <c r="N202" s="4"/>
      <c r="O202" s="4"/>
      <c r="P202" s="4"/>
    </row>
    <row r="203">
      <c r="A203" s="4"/>
      <c r="B203" s="4"/>
      <c r="C203" s="4"/>
      <c r="D203" s="4"/>
      <c r="E203" s="4"/>
      <c r="F203" s="4"/>
      <c r="G203" s="4"/>
      <c r="H203" s="4"/>
      <c r="I203" s="4"/>
      <c r="J203" s="4"/>
      <c r="K203" s="4"/>
      <c r="L203" s="4"/>
      <c r="M203" s="4"/>
      <c r="N203" s="4"/>
      <c r="O203" s="4"/>
      <c r="P203" s="4"/>
    </row>
    <row r="204">
      <c r="A204" s="4"/>
      <c r="B204" s="4"/>
      <c r="C204" s="4"/>
      <c r="D204" s="4"/>
      <c r="E204" s="4"/>
      <c r="F204" s="4"/>
      <c r="G204" s="4"/>
      <c r="H204" s="4"/>
      <c r="I204" s="4"/>
      <c r="J204" s="4"/>
      <c r="K204" s="4"/>
      <c r="L204" s="4"/>
      <c r="M204" s="4"/>
      <c r="N204" s="4"/>
      <c r="O204" s="4"/>
      <c r="P204" s="4"/>
    </row>
    <row r="205">
      <c r="A205" s="4"/>
      <c r="B205" s="4"/>
      <c r="C205" s="4"/>
      <c r="D205" s="4"/>
      <c r="E205" s="4"/>
      <c r="F205" s="4"/>
      <c r="G205" s="4"/>
      <c r="H205" s="4"/>
      <c r="I205" s="4"/>
      <c r="J205" s="4"/>
      <c r="K205" s="4"/>
      <c r="L205" s="4"/>
      <c r="M205" s="4"/>
      <c r="N205" s="4"/>
      <c r="O205" s="4"/>
      <c r="P205" s="4"/>
    </row>
    <row r="206">
      <c r="A206" s="4"/>
      <c r="B206" s="4"/>
      <c r="C206" s="4"/>
      <c r="D206" s="4"/>
      <c r="E206" s="4"/>
      <c r="F206" s="4"/>
      <c r="G206" s="4"/>
      <c r="H206" s="4"/>
      <c r="I206" s="4"/>
      <c r="J206" s="4"/>
      <c r="K206" s="4"/>
      <c r="L206" s="4"/>
      <c r="M206" s="4"/>
      <c r="N206" s="4"/>
      <c r="O206" s="4"/>
      <c r="P206" s="4"/>
    </row>
    <row r="207">
      <c r="A207" s="4"/>
      <c r="B207" s="4"/>
      <c r="C207" s="4"/>
      <c r="D207" s="4"/>
      <c r="E207" s="4"/>
      <c r="F207" s="4"/>
      <c r="G207" s="4"/>
      <c r="H207" s="4"/>
      <c r="I207" s="4"/>
      <c r="J207" s="4"/>
      <c r="K207" s="4"/>
      <c r="L207" s="4"/>
      <c r="M207" s="4"/>
      <c r="N207" s="4"/>
      <c r="O207" s="4"/>
      <c r="P207" s="4"/>
    </row>
    <row r="208">
      <c r="A208" s="4"/>
      <c r="B208" s="4"/>
      <c r="C208" s="4"/>
      <c r="D208" s="4"/>
      <c r="E208" s="4"/>
      <c r="F208" s="4"/>
      <c r="G208" s="4"/>
      <c r="H208" s="4"/>
      <c r="I208" s="4"/>
      <c r="J208" s="4"/>
      <c r="K208" s="4"/>
      <c r="L208" s="4"/>
      <c r="M208" s="4"/>
      <c r="N208" s="4"/>
      <c r="O208" s="4"/>
      <c r="P208" s="4"/>
    </row>
    <row r="209">
      <c r="A209" s="4"/>
      <c r="B209" s="4"/>
      <c r="C209" s="4"/>
      <c r="D209" s="4"/>
      <c r="E209" s="4"/>
      <c r="F209" s="4"/>
      <c r="G209" s="4"/>
      <c r="H209" s="4"/>
      <c r="I209" s="4"/>
      <c r="J209" s="4"/>
      <c r="K209" s="4"/>
      <c r="L209" s="4"/>
      <c r="M209" s="4"/>
      <c r="N209" s="4"/>
      <c r="O209" s="4"/>
      <c r="P209" s="4"/>
    </row>
    <row r="210">
      <c r="A210" s="4"/>
      <c r="B210" s="4"/>
      <c r="C210" s="4"/>
      <c r="D210" s="4"/>
      <c r="E210" s="4"/>
      <c r="F210" s="4"/>
      <c r="G210" s="4"/>
      <c r="H210" s="4"/>
      <c r="I210" s="4"/>
      <c r="J210" s="4"/>
      <c r="K210" s="4"/>
      <c r="L210" s="4"/>
      <c r="M210" s="4"/>
      <c r="N210" s="4"/>
      <c r="O210" s="4"/>
      <c r="P210" s="4"/>
    </row>
    <row r="211">
      <c r="A211" s="4"/>
      <c r="B211" s="4"/>
      <c r="C211" s="4"/>
      <c r="D211" s="4"/>
      <c r="E211" s="4"/>
      <c r="F211" s="4"/>
      <c r="G211" s="4"/>
      <c r="H211" s="4"/>
      <c r="I211" s="4"/>
      <c r="J211" s="4"/>
      <c r="K211" s="4"/>
      <c r="L211" s="4"/>
      <c r="M211" s="4"/>
      <c r="N211" s="4"/>
      <c r="O211" s="4"/>
      <c r="P211" s="4"/>
    </row>
    <row r="212">
      <c r="A212" s="4"/>
      <c r="B212" s="4"/>
      <c r="C212" s="4"/>
      <c r="D212" s="4"/>
      <c r="E212" s="4"/>
      <c r="F212" s="4"/>
      <c r="G212" s="4"/>
      <c r="H212" s="4"/>
      <c r="I212" s="4"/>
      <c r="J212" s="4"/>
      <c r="K212" s="4"/>
      <c r="L212" s="4"/>
      <c r="M212" s="4"/>
      <c r="N212" s="4"/>
      <c r="O212" s="4"/>
      <c r="P212" s="4"/>
    </row>
    <row r="213">
      <c r="A213" s="4"/>
      <c r="B213" s="4"/>
      <c r="C213" s="4"/>
      <c r="D213" s="4"/>
      <c r="E213" s="4"/>
      <c r="F213" s="4"/>
      <c r="G213" s="4"/>
      <c r="H213" s="4"/>
      <c r="I213" s="4"/>
      <c r="J213" s="4"/>
      <c r="K213" s="4"/>
      <c r="L213" s="4"/>
      <c r="M213" s="4"/>
      <c r="N213" s="4"/>
      <c r="O213" s="4"/>
      <c r="P213" s="4"/>
    </row>
    <row r="214">
      <c r="A214" s="4"/>
      <c r="B214" s="4"/>
      <c r="C214" s="4"/>
      <c r="D214" s="4"/>
      <c r="E214" s="4"/>
      <c r="F214" s="4"/>
      <c r="G214" s="4"/>
      <c r="H214" s="4"/>
      <c r="I214" s="4"/>
      <c r="J214" s="4"/>
      <c r="K214" s="4"/>
      <c r="L214" s="4"/>
      <c r="M214" s="4"/>
      <c r="N214" s="4"/>
      <c r="O214" s="4"/>
      <c r="P214" s="4"/>
    </row>
    <row r="215">
      <c r="A215" s="4"/>
      <c r="B215" s="4"/>
      <c r="C215" s="4"/>
      <c r="D215" s="4"/>
      <c r="E215" s="4"/>
      <c r="F215" s="4"/>
      <c r="G215" s="4"/>
      <c r="H215" s="4"/>
      <c r="I215" s="4"/>
      <c r="J215" s="4"/>
      <c r="K215" s="4"/>
      <c r="L215" s="4"/>
      <c r="M215" s="4"/>
      <c r="N215" s="4"/>
      <c r="O215" s="4"/>
      <c r="P215" s="4"/>
    </row>
    <row r="216">
      <c r="A216" s="4"/>
      <c r="B216" s="4"/>
      <c r="C216" s="4"/>
      <c r="D216" s="4"/>
      <c r="E216" s="4"/>
      <c r="F216" s="4"/>
      <c r="G216" s="4"/>
      <c r="H216" s="4"/>
      <c r="I216" s="4"/>
      <c r="J216" s="4"/>
      <c r="K216" s="4"/>
      <c r="L216" s="4"/>
      <c r="M216" s="4"/>
      <c r="N216" s="4"/>
      <c r="O216" s="4"/>
      <c r="P216" s="4"/>
    </row>
    <row r="217">
      <c r="A217" s="4"/>
      <c r="B217" s="4"/>
      <c r="C217" s="4"/>
      <c r="D217" s="4"/>
      <c r="E217" s="4"/>
      <c r="F217" s="4"/>
      <c r="G217" s="4"/>
      <c r="H217" s="4"/>
      <c r="I217" s="4"/>
      <c r="J217" s="4"/>
      <c r="K217" s="4"/>
      <c r="L217" s="4"/>
      <c r="M217" s="4"/>
      <c r="N217" s="4"/>
      <c r="O217" s="4"/>
      <c r="P217" s="4"/>
    </row>
    <row r="218">
      <c r="A218" s="4"/>
      <c r="B218" s="4"/>
      <c r="C218" s="4"/>
      <c r="D218" s="4"/>
      <c r="E218" s="4"/>
      <c r="F218" s="4"/>
      <c r="G218" s="4"/>
      <c r="H218" s="4"/>
      <c r="I218" s="4"/>
      <c r="J218" s="4"/>
      <c r="K218" s="4"/>
      <c r="L218" s="4"/>
      <c r="M218" s="4"/>
      <c r="N218" s="4"/>
      <c r="O218" s="4"/>
      <c r="P218" s="4"/>
    </row>
    <row r="219">
      <c r="A219" s="4"/>
      <c r="B219" s="4"/>
      <c r="C219" s="4"/>
      <c r="D219" s="4"/>
      <c r="E219" s="4"/>
      <c r="F219" s="4"/>
      <c r="G219" s="4"/>
      <c r="H219" s="4"/>
      <c r="I219" s="4"/>
      <c r="J219" s="4"/>
      <c r="K219" s="4"/>
      <c r="L219" s="4"/>
      <c r="M219" s="4"/>
      <c r="N219" s="4"/>
      <c r="O219" s="4"/>
      <c r="P219" s="4"/>
    </row>
    <row r="220">
      <c r="A220" s="4"/>
      <c r="B220" s="4"/>
      <c r="C220" s="4"/>
      <c r="D220" s="4"/>
      <c r="E220" s="4"/>
      <c r="F220" s="4"/>
      <c r="G220" s="4"/>
      <c r="H220" s="4"/>
      <c r="I220" s="4"/>
      <c r="J220" s="4"/>
      <c r="K220" s="4"/>
      <c r="L220" s="4"/>
      <c r="M220" s="4"/>
      <c r="N220" s="4"/>
      <c r="O220" s="4"/>
      <c r="P220" s="4"/>
    </row>
    <row r="221">
      <c r="A221" s="4"/>
      <c r="B221" s="4"/>
      <c r="C221" s="4"/>
      <c r="D221" s="4"/>
      <c r="E221" s="4"/>
      <c r="F221" s="4"/>
      <c r="G221" s="4"/>
      <c r="H221" s="4"/>
      <c r="I221" s="4"/>
      <c r="J221" s="4"/>
      <c r="K221" s="4"/>
      <c r="L221" s="4"/>
      <c r="M221" s="4"/>
      <c r="N221" s="4"/>
      <c r="O221" s="4"/>
      <c r="P221" s="4"/>
    </row>
    <row r="222">
      <c r="A222" s="4"/>
      <c r="B222" s="4"/>
      <c r="C222" s="4"/>
      <c r="D222" s="4"/>
      <c r="E222" s="4"/>
      <c r="F222" s="4"/>
      <c r="G222" s="4"/>
      <c r="H222" s="4"/>
      <c r="I222" s="4"/>
      <c r="J222" s="4"/>
      <c r="K222" s="4"/>
      <c r="L222" s="4"/>
      <c r="M222" s="4"/>
      <c r="N222" s="4"/>
      <c r="O222" s="4"/>
      <c r="P222" s="4"/>
    </row>
    <row r="223">
      <c r="A223" s="4"/>
      <c r="B223" s="4"/>
      <c r="C223" s="4"/>
      <c r="D223" s="4"/>
      <c r="E223" s="4"/>
      <c r="F223" s="4"/>
      <c r="G223" s="4"/>
      <c r="H223" s="4"/>
      <c r="I223" s="4"/>
      <c r="J223" s="4"/>
      <c r="K223" s="4"/>
      <c r="L223" s="4"/>
      <c r="M223" s="4"/>
      <c r="N223" s="4"/>
      <c r="O223" s="4"/>
      <c r="P223" s="4"/>
    </row>
    <row r="224">
      <c r="A224" s="4"/>
      <c r="B224" s="4"/>
      <c r="C224" s="4"/>
      <c r="D224" s="4"/>
      <c r="E224" s="4"/>
      <c r="F224" s="4"/>
      <c r="G224" s="4"/>
      <c r="H224" s="4"/>
      <c r="I224" s="4"/>
      <c r="J224" s="4"/>
      <c r="K224" s="4"/>
      <c r="L224" s="4"/>
      <c r="M224" s="4"/>
      <c r="N224" s="4"/>
      <c r="O224" s="4"/>
      <c r="P224" s="4"/>
    </row>
    <row r="225">
      <c r="A225" s="4"/>
      <c r="B225" s="4"/>
      <c r="C225" s="4"/>
      <c r="D225" s="4"/>
      <c r="E225" s="4"/>
      <c r="F225" s="4"/>
      <c r="G225" s="4"/>
      <c r="H225" s="4"/>
      <c r="I225" s="4"/>
      <c r="J225" s="4"/>
      <c r="K225" s="4"/>
      <c r="L225" s="4"/>
      <c r="M225" s="4"/>
      <c r="N225" s="4"/>
      <c r="O225" s="4"/>
      <c r="P225" s="4"/>
    </row>
    <row r="226">
      <c r="A226" s="4"/>
      <c r="B226" s="4"/>
      <c r="C226" s="4"/>
      <c r="D226" s="4"/>
      <c r="E226" s="4"/>
      <c r="F226" s="4"/>
      <c r="G226" s="4"/>
      <c r="H226" s="4"/>
      <c r="I226" s="4"/>
      <c r="J226" s="4"/>
      <c r="K226" s="4"/>
      <c r="L226" s="4"/>
      <c r="M226" s="4"/>
      <c r="N226" s="4"/>
      <c r="O226" s="4"/>
      <c r="P226" s="4"/>
    </row>
    <row r="227">
      <c r="A227" s="4"/>
      <c r="B227" s="4"/>
      <c r="C227" s="4"/>
      <c r="D227" s="4"/>
      <c r="E227" s="4"/>
      <c r="F227" s="4"/>
      <c r="G227" s="4"/>
      <c r="H227" s="4"/>
      <c r="I227" s="4"/>
      <c r="J227" s="4"/>
      <c r="K227" s="4"/>
      <c r="L227" s="4"/>
      <c r="M227" s="4"/>
      <c r="N227" s="4"/>
      <c r="O227" s="4"/>
      <c r="P227" s="4"/>
    </row>
    <row r="228">
      <c r="A228" s="4"/>
      <c r="B228" s="4"/>
      <c r="C228" s="4"/>
      <c r="D228" s="4"/>
      <c r="E228" s="4"/>
      <c r="F228" s="4"/>
      <c r="G228" s="4"/>
      <c r="H228" s="4"/>
      <c r="I228" s="4"/>
      <c r="J228" s="4"/>
      <c r="K228" s="4"/>
      <c r="L228" s="4"/>
      <c r="M228" s="4"/>
      <c r="N228" s="4"/>
      <c r="O228" s="4"/>
      <c r="P228" s="4"/>
    </row>
    <row r="229">
      <c r="A229" s="4"/>
      <c r="B229" s="4"/>
      <c r="C229" s="4"/>
      <c r="D229" s="4"/>
      <c r="E229" s="4"/>
      <c r="F229" s="4"/>
      <c r="G229" s="4"/>
      <c r="H229" s="4"/>
      <c r="I229" s="4"/>
      <c r="J229" s="4"/>
      <c r="K229" s="4"/>
      <c r="L229" s="4"/>
      <c r="M229" s="4"/>
      <c r="N229" s="4"/>
      <c r="O229" s="4"/>
      <c r="P229" s="4"/>
    </row>
    <row r="230">
      <c r="A230" s="4"/>
      <c r="B230" s="4"/>
      <c r="C230" s="4"/>
      <c r="D230" s="4"/>
      <c r="E230" s="4"/>
      <c r="F230" s="4"/>
      <c r="G230" s="4"/>
      <c r="H230" s="4"/>
      <c r="I230" s="4"/>
      <c r="J230" s="4"/>
      <c r="K230" s="4"/>
      <c r="L230" s="4"/>
      <c r="M230" s="4"/>
      <c r="N230" s="4"/>
      <c r="O230" s="4"/>
      <c r="P230" s="4"/>
    </row>
    <row r="231">
      <c r="A231" s="4"/>
      <c r="B231" s="4"/>
      <c r="C231" s="4"/>
      <c r="D231" s="4"/>
      <c r="E231" s="4"/>
      <c r="F231" s="4"/>
      <c r="G231" s="4"/>
      <c r="H231" s="4"/>
      <c r="I231" s="4"/>
      <c r="J231" s="4"/>
      <c r="K231" s="4"/>
      <c r="L231" s="4"/>
      <c r="M231" s="4"/>
      <c r="N231" s="4"/>
      <c r="O231" s="4"/>
      <c r="P231" s="4"/>
    </row>
    <row r="232">
      <c r="A232" s="4"/>
      <c r="B232" s="4"/>
      <c r="C232" s="4"/>
      <c r="D232" s="4"/>
      <c r="E232" s="4"/>
      <c r="F232" s="4"/>
      <c r="G232" s="4"/>
      <c r="H232" s="4"/>
      <c r="I232" s="4"/>
      <c r="J232" s="4"/>
      <c r="K232" s="4"/>
      <c r="L232" s="4"/>
      <c r="M232" s="4"/>
      <c r="N232" s="4"/>
      <c r="O232" s="4"/>
      <c r="P232" s="4"/>
    </row>
    <row r="233">
      <c r="A233" s="4"/>
      <c r="B233" s="4"/>
      <c r="C233" s="4"/>
      <c r="D233" s="4"/>
      <c r="E233" s="4"/>
      <c r="F233" s="4"/>
      <c r="G233" s="4"/>
      <c r="H233" s="4"/>
      <c r="I233" s="4"/>
      <c r="J233" s="4"/>
      <c r="K233" s="4"/>
      <c r="L233" s="4"/>
      <c r="M233" s="4"/>
      <c r="N233" s="4"/>
      <c r="O233" s="4"/>
      <c r="P233" s="4"/>
    </row>
    <row r="234">
      <c r="A234" s="4"/>
      <c r="B234" s="4"/>
      <c r="C234" s="4"/>
      <c r="D234" s="4"/>
      <c r="E234" s="4"/>
      <c r="F234" s="4"/>
      <c r="G234" s="4"/>
      <c r="H234" s="4"/>
      <c r="I234" s="4"/>
      <c r="J234" s="4"/>
      <c r="K234" s="4"/>
      <c r="L234" s="4"/>
      <c r="M234" s="4"/>
      <c r="N234" s="4"/>
      <c r="O234" s="4"/>
      <c r="P234" s="4"/>
    </row>
    <row r="235">
      <c r="A235" s="4"/>
      <c r="B235" s="4"/>
      <c r="C235" s="4"/>
      <c r="D235" s="4"/>
      <c r="E235" s="4"/>
      <c r="F235" s="4"/>
      <c r="G235" s="4"/>
      <c r="H235" s="4"/>
      <c r="I235" s="4"/>
      <c r="J235" s="4"/>
      <c r="K235" s="4"/>
      <c r="L235" s="4"/>
      <c r="M235" s="4"/>
      <c r="N235" s="4"/>
      <c r="O235" s="4"/>
      <c r="P235" s="4"/>
    </row>
    <row r="236">
      <c r="A236" s="4"/>
      <c r="B236" s="4"/>
      <c r="C236" s="4"/>
      <c r="D236" s="4"/>
      <c r="E236" s="4"/>
      <c r="F236" s="4"/>
      <c r="G236" s="4"/>
      <c r="H236" s="4"/>
      <c r="I236" s="4"/>
      <c r="J236" s="4"/>
      <c r="K236" s="4"/>
      <c r="L236" s="4"/>
      <c r="M236" s="4"/>
      <c r="N236" s="4"/>
      <c r="O236" s="4"/>
      <c r="P236" s="4"/>
    </row>
    <row r="237">
      <c r="A237" s="4"/>
      <c r="B237" s="4"/>
      <c r="C237" s="4"/>
      <c r="D237" s="4"/>
      <c r="E237" s="4"/>
      <c r="F237" s="4"/>
      <c r="G237" s="4"/>
      <c r="H237" s="4"/>
      <c r="I237" s="4"/>
      <c r="J237" s="4"/>
      <c r="K237" s="4"/>
      <c r="L237" s="4"/>
      <c r="M237" s="4"/>
      <c r="N237" s="4"/>
      <c r="O237" s="4"/>
      <c r="P237" s="4"/>
    </row>
    <row r="238">
      <c r="A238" s="4"/>
      <c r="B238" s="4"/>
      <c r="C238" s="4"/>
      <c r="D238" s="4"/>
      <c r="E238" s="4"/>
      <c r="F238" s="4"/>
      <c r="G238" s="4"/>
      <c r="H238" s="4"/>
      <c r="I238" s="4"/>
      <c r="J238" s="4"/>
      <c r="K238" s="4"/>
      <c r="L238" s="4"/>
      <c r="M238" s="4"/>
      <c r="N238" s="4"/>
      <c r="O238" s="4"/>
      <c r="P238" s="4"/>
    </row>
    <row r="239">
      <c r="A239" s="4"/>
      <c r="B239" s="4"/>
      <c r="C239" s="4"/>
      <c r="D239" s="4"/>
      <c r="E239" s="4"/>
      <c r="F239" s="4"/>
      <c r="G239" s="4"/>
      <c r="H239" s="4"/>
      <c r="I239" s="4"/>
      <c r="J239" s="4"/>
      <c r="K239" s="4"/>
      <c r="L239" s="4"/>
      <c r="M239" s="4"/>
      <c r="N239" s="4"/>
      <c r="O239" s="4"/>
      <c r="P239" s="4"/>
    </row>
    <row r="240">
      <c r="A240" s="4"/>
      <c r="B240" s="4"/>
      <c r="C240" s="4"/>
      <c r="D240" s="4"/>
      <c r="E240" s="4"/>
      <c r="F240" s="4"/>
      <c r="G240" s="4"/>
      <c r="H240" s="4"/>
      <c r="I240" s="4"/>
      <c r="J240" s="4"/>
      <c r="K240" s="4"/>
      <c r="L240" s="4"/>
      <c r="M240" s="4"/>
      <c r="N240" s="4"/>
      <c r="O240" s="4"/>
      <c r="P240" s="4"/>
    </row>
    <row r="241">
      <c r="A241" s="4"/>
      <c r="B241" s="4"/>
      <c r="C241" s="4"/>
      <c r="D241" s="4"/>
      <c r="E241" s="4"/>
      <c r="F241" s="4"/>
      <c r="G241" s="4"/>
      <c r="H241" s="4"/>
      <c r="I241" s="4"/>
      <c r="J241" s="4"/>
      <c r="K241" s="4"/>
      <c r="L241" s="4"/>
      <c r="M241" s="4"/>
      <c r="N241" s="4"/>
      <c r="O241" s="4"/>
      <c r="P241" s="4"/>
    </row>
    <row r="242">
      <c r="A242" s="4"/>
      <c r="B242" s="4"/>
      <c r="C242" s="4"/>
      <c r="D242" s="4"/>
      <c r="E242" s="4"/>
      <c r="F242" s="4"/>
      <c r="G242" s="4"/>
      <c r="H242" s="4"/>
      <c r="I242" s="4"/>
      <c r="J242" s="4"/>
      <c r="K242" s="4"/>
      <c r="L242" s="4"/>
      <c r="M242" s="4"/>
      <c r="N242" s="4"/>
      <c r="O242" s="4"/>
      <c r="P242" s="4"/>
    </row>
    <row r="243">
      <c r="A243" s="4"/>
      <c r="B243" s="4"/>
      <c r="C243" s="4"/>
      <c r="D243" s="4"/>
      <c r="E243" s="4"/>
      <c r="F243" s="4"/>
      <c r="G243" s="4"/>
      <c r="H243" s="4"/>
      <c r="I243" s="4"/>
      <c r="J243" s="4"/>
      <c r="K243" s="4"/>
      <c r="L243" s="4"/>
      <c r="M243" s="4"/>
      <c r="N243" s="4"/>
      <c r="O243" s="4"/>
      <c r="P243" s="4"/>
    </row>
    <row r="244">
      <c r="A244" s="4"/>
      <c r="B244" s="4"/>
      <c r="C244" s="4"/>
      <c r="D244" s="4"/>
      <c r="E244" s="4"/>
      <c r="F244" s="4"/>
      <c r="G244" s="4"/>
      <c r="H244" s="4"/>
      <c r="I244" s="4"/>
      <c r="J244" s="4"/>
      <c r="K244" s="4"/>
      <c r="L244" s="4"/>
      <c r="M244" s="4"/>
      <c r="N244" s="4"/>
      <c r="O244" s="4"/>
      <c r="P244" s="4"/>
    </row>
    <row r="245">
      <c r="A245" s="4"/>
      <c r="B245" s="4"/>
      <c r="C245" s="4"/>
      <c r="D245" s="4"/>
      <c r="E245" s="4"/>
      <c r="F245" s="4"/>
      <c r="G245" s="4"/>
      <c r="H245" s="4"/>
      <c r="I245" s="4"/>
      <c r="J245" s="4"/>
      <c r="K245" s="4"/>
      <c r="L245" s="4"/>
      <c r="M245" s="4"/>
      <c r="N245" s="4"/>
      <c r="O245" s="4"/>
      <c r="P245" s="4"/>
    </row>
    <row r="246">
      <c r="A246" s="4"/>
      <c r="B246" s="4"/>
      <c r="C246" s="4"/>
      <c r="D246" s="4"/>
      <c r="E246" s="4"/>
      <c r="F246" s="4"/>
      <c r="G246" s="4"/>
      <c r="H246" s="4"/>
      <c r="I246" s="4"/>
      <c r="J246" s="4"/>
      <c r="K246" s="4"/>
      <c r="L246" s="4"/>
      <c r="M246" s="4"/>
      <c r="N246" s="4"/>
      <c r="O246" s="4"/>
      <c r="P246" s="4"/>
    </row>
    <row r="247">
      <c r="A247" s="4"/>
      <c r="B247" s="4"/>
      <c r="C247" s="4"/>
      <c r="D247" s="4"/>
      <c r="E247" s="4"/>
      <c r="F247" s="4"/>
      <c r="G247" s="4"/>
      <c r="H247" s="4"/>
      <c r="I247" s="4"/>
      <c r="J247" s="4"/>
      <c r="K247" s="4"/>
      <c r="L247" s="4"/>
      <c r="M247" s="4"/>
      <c r="N247" s="4"/>
      <c r="O247" s="4"/>
      <c r="P247" s="4"/>
    </row>
    <row r="248">
      <c r="A248" s="4"/>
      <c r="B248" s="4"/>
      <c r="C248" s="4"/>
      <c r="D248" s="4"/>
      <c r="E248" s="4"/>
      <c r="F248" s="4"/>
      <c r="G248" s="4"/>
      <c r="H248" s="4"/>
      <c r="I248" s="4"/>
      <c r="J248" s="4"/>
      <c r="K248" s="4"/>
      <c r="L248" s="4"/>
      <c r="M248" s="4"/>
      <c r="N248" s="4"/>
      <c r="O248" s="4"/>
      <c r="P248" s="4"/>
    </row>
    <row r="249">
      <c r="A249" s="4"/>
      <c r="B249" s="4"/>
      <c r="C249" s="4"/>
      <c r="D249" s="4"/>
      <c r="E249" s="4"/>
      <c r="F249" s="4"/>
      <c r="G249" s="4"/>
      <c r="H249" s="4"/>
      <c r="I249" s="4"/>
      <c r="J249" s="4"/>
      <c r="K249" s="4"/>
      <c r="L249" s="4"/>
      <c r="M249" s="4"/>
      <c r="N249" s="4"/>
      <c r="O249" s="4"/>
      <c r="P249" s="4"/>
    </row>
    <row r="250">
      <c r="A250" s="4"/>
      <c r="B250" s="4"/>
      <c r="C250" s="4"/>
      <c r="D250" s="4"/>
      <c r="E250" s="4"/>
      <c r="F250" s="4"/>
      <c r="G250" s="4"/>
      <c r="H250" s="4"/>
      <c r="I250" s="4"/>
      <c r="J250" s="4"/>
      <c r="K250" s="4"/>
      <c r="L250" s="4"/>
      <c r="M250" s="4"/>
      <c r="N250" s="4"/>
      <c r="O250" s="4"/>
      <c r="P250" s="4"/>
    </row>
    <row r="251">
      <c r="A251" s="4"/>
      <c r="B251" s="4"/>
      <c r="C251" s="4"/>
      <c r="D251" s="4"/>
      <c r="E251" s="4"/>
      <c r="F251" s="4"/>
      <c r="G251" s="4"/>
      <c r="H251" s="4"/>
      <c r="I251" s="4"/>
      <c r="J251" s="4"/>
      <c r="K251" s="4"/>
      <c r="L251" s="4"/>
      <c r="M251" s="4"/>
      <c r="N251" s="4"/>
      <c r="O251" s="4"/>
      <c r="P251" s="4"/>
    </row>
    <row r="252">
      <c r="A252" s="4"/>
      <c r="B252" s="4"/>
      <c r="C252" s="4"/>
      <c r="D252" s="4"/>
      <c r="E252" s="4"/>
      <c r="F252" s="4"/>
      <c r="G252" s="4"/>
      <c r="H252" s="4"/>
      <c r="I252" s="4"/>
      <c r="J252" s="4"/>
      <c r="K252" s="4"/>
      <c r="L252" s="4"/>
      <c r="M252" s="4"/>
      <c r="N252" s="4"/>
      <c r="O252" s="4"/>
      <c r="P252" s="4"/>
    </row>
    <row r="253">
      <c r="A253" s="4"/>
      <c r="B253" s="4"/>
      <c r="C253" s="4"/>
      <c r="D253" s="4"/>
      <c r="E253" s="4"/>
      <c r="F253" s="4"/>
      <c r="G253" s="4"/>
      <c r="H253" s="4"/>
      <c r="I253" s="4"/>
      <c r="J253" s="4"/>
      <c r="K253" s="4"/>
      <c r="L253" s="4"/>
      <c r="M253" s="4"/>
      <c r="N253" s="4"/>
      <c r="O253" s="4"/>
      <c r="P253" s="4"/>
    </row>
    <row r="254">
      <c r="A254" s="4"/>
      <c r="B254" s="4"/>
      <c r="C254" s="4"/>
      <c r="D254" s="4"/>
      <c r="E254" s="4"/>
      <c r="F254" s="4"/>
      <c r="G254" s="4"/>
      <c r="H254" s="4"/>
      <c r="I254" s="4"/>
      <c r="J254" s="4"/>
      <c r="K254" s="4"/>
      <c r="L254" s="4"/>
      <c r="M254" s="4"/>
      <c r="N254" s="4"/>
      <c r="O254" s="4"/>
      <c r="P254" s="4"/>
    </row>
    <row r="255">
      <c r="A255" s="4"/>
      <c r="B255" s="4"/>
      <c r="C255" s="4"/>
      <c r="D255" s="4"/>
      <c r="E255" s="4"/>
      <c r="F255" s="4"/>
      <c r="G255" s="4"/>
      <c r="H255" s="4"/>
      <c r="I255" s="4"/>
      <c r="J255" s="4"/>
      <c r="K255" s="4"/>
      <c r="L255" s="4"/>
      <c r="M255" s="4"/>
      <c r="N255" s="4"/>
      <c r="O255" s="4"/>
      <c r="P255" s="4"/>
    </row>
    <row r="256">
      <c r="A256" s="4"/>
      <c r="B256" s="4"/>
      <c r="C256" s="4"/>
      <c r="D256" s="4"/>
      <c r="E256" s="4"/>
      <c r="F256" s="4"/>
      <c r="G256" s="4"/>
      <c r="H256" s="4"/>
      <c r="I256" s="4"/>
      <c r="J256" s="4"/>
      <c r="K256" s="4"/>
      <c r="L256" s="4"/>
      <c r="M256" s="4"/>
      <c r="N256" s="4"/>
      <c r="O256" s="4"/>
      <c r="P256" s="4"/>
    </row>
    <row r="257">
      <c r="A257" s="4"/>
      <c r="B257" s="4"/>
      <c r="C257" s="4"/>
      <c r="D257" s="4"/>
      <c r="E257" s="4"/>
      <c r="F257" s="4"/>
      <c r="G257" s="4"/>
      <c r="H257" s="4"/>
      <c r="I257" s="4"/>
      <c r="J257" s="4"/>
      <c r="K257" s="4"/>
      <c r="L257" s="4"/>
      <c r="M257" s="4"/>
      <c r="N257" s="4"/>
      <c r="O257" s="4"/>
      <c r="P257" s="4"/>
    </row>
    <row r="258">
      <c r="A258" s="4"/>
      <c r="B258" s="4"/>
      <c r="C258" s="4"/>
      <c r="D258" s="4"/>
      <c r="E258" s="4"/>
      <c r="F258" s="4"/>
      <c r="G258" s="4"/>
      <c r="H258" s="4"/>
      <c r="I258" s="4"/>
      <c r="J258" s="4"/>
      <c r="K258" s="4"/>
      <c r="L258" s="4"/>
      <c r="M258" s="4"/>
      <c r="N258" s="4"/>
      <c r="O258" s="4"/>
      <c r="P258" s="4"/>
    </row>
    <row r="259">
      <c r="A259" s="4"/>
      <c r="B259" s="4"/>
      <c r="C259" s="4"/>
      <c r="D259" s="4"/>
      <c r="E259" s="4"/>
      <c r="F259" s="4"/>
      <c r="G259" s="4"/>
      <c r="H259" s="4"/>
      <c r="I259" s="4"/>
      <c r="J259" s="4"/>
      <c r="K259" s="4"/>
      <c r="L259" s="4"/>
      <c r="M259" s="4"/>
      <c r="N259" s="4"/>
      <c r="O259" s="4"/>
      <c r="P259" s="4"/>
    </row>
    <row r="260">
      <c r="A260" s="4"/>
      <c r="B260" s="4"/>
      <c r="C260" s="4"/>
      <c r="D260" s="4"/>
      <c r="E260" s="4"/>
      <c r="F260" s="4"/>
      <c r="G260" s="4"/>
      <c r="H260" s="4"/>
      <c r="I260" s="4"/>
      <c r="J260" s="4"/>
      <c r="K260" s="4"/>
      <c r="L260" s="4"/>
      <c r="M260" s="4"/>
      <c r="N260" s="4"/>
      <c r="O260" s="4"/>
      <c r="P260" s="4"/>
    </row>
    <row r="261">
      <c r="A261" s="4"/>
      <c r="B261" s="4"/>
      <c r="C261" s="4"/>
      <c r="D261" s="4"/>
      <c r="E261" s="4"/>
      <c r="F261" s="4"/>
      <c r="G261" s="4"/>
      <c r="H261" s="4"/>
      <c r="I261" s="4"/>
      <c r="J261" s="4"/>
      <c r="K261" s="4"/>
      <c r="L261" s="4"/>
      <c r="M261" s="4"/>
      <c r="N261" s="4"/>
      <c r="O261" s="4"/>
      <c r="P261" s="4"/>
    </row>
    <row r="262">
      <c r="A262" s="4"/>
      <c r="B262" s="4"/>
      <c r="C262" s="4"/>
      <c r="D262" s="4"/>
      <c r="E262" s="4"/>
      <c r="F262" s="4"/>
      <c r="G262" s="4"/>
      <c r="H262" s="4"/>
      <c r="I262" s="4"/>
      <c r="J262" s="4"/>
      <c r="K262" s="4"/>
      <c r="L262" s="4"/>
      <c r="M262" s="4"/>
      <c r="N262" s="4"/>
      <c r="O262" s="4"/>
      <c r="P262" s="4"/>
    </row>
    <row r="263">
      <c r="A263" s="4"/>
      <c r="B263" s="4"/>
      <c r="C263" s="4"/>
      <c r="D263" s="4"/>
      <c r="E263" s="4"/>
      <c r="F263" s="4"/>
      <c r="G263" s="4"/>
      <c r="H263" s="4"/>
      <c r="I263" s="4"/>
      <c r="J263" s="4"/>
      <c r="K263" s="4"/>
      <c r="L263" s="4"/>
      <c r="M263" s="4"/>
      <c r="N263" s="4"/>
      <c r="O263" s="4"/>
      <c r="P263" s="4"/>
    </row>
    <row r="264">
      <c r="A264" s="4"/>
      <c r="B264" s="4"/>
      <c r="C264" s="4"/>
      <c r="D264" s="4"/>
      <c r="E264" s="4"/>
      <c r="F264" s="4"/>
      <c r="G264" s="4"/>
      <c r="H264" s="4"/>
      <c r="I264" s="4"/>
      <c r="J264" s="4"/>
      <c r="K264" s="4"/>
      <c r="L264" s="4"/>
      <c r="M264" s="4"/>
      <c r="N264" s="4"/>
      <c r="O264" s="4"/>
      <c r="P264" s="4"/>
    </row>
    <row r="265">
      <c r="A265" s="4"/>
      <c r="B265" s="4"/>
      <c r="C265" s="4"/>
      <c r="D265" s="4"/>
      <c r="E265" s="4"/>
      <c r="F265" s="4"/>
      <c r="G265" s="4"/>
      <c r="H265" s="4"/>
      <c r="I265" s="4"/>
      <c r="J265" s="4"/>
      <c r="K265" s="4"/>
      <c r="L265" s="4"/>
      <c r="M265" s="4"/>
      <c r="N265" s="4"/>
      <c r="O265" s="4"/>
      <c r="P265" s="4"/>
    </row>
    <row r="266">
      <c r="A266" s="4"/>
      <c r="B266" s="4"/>
      <c r="C266" s="4"/>
      <c r="D266" s="4"/>
      <c r="E266" s="4"/>
      <c r="F266" s="4"/>
      <c r="G266" s="4"/>
      <c r="H266" s="4"/>
      <c r="I266" s="4"/>
      <c r="J266" s="4"/>
      <c r="K266" s="4"/>
      <c r="L266" s="4"/>
      <c r="M266" s="4"/>
      <c r="N266" s="4"/>
      <c r="O266" s="4"/>
      <c r="P266" s="4"/>
    </row>
    <row r="267">
      <c r="A267" s="4"/>
      <c r="B267" s="4"/>
      <c r="C267" s="4"/>
      <c r="D267" s="4"/>
      <c r="E267" s="4"/>
      <c r="F267" s="4"/>
      <c r="G267" s="4"/>
      <c r="H267" s="4"/>
      <c r="I267" s="4"/>
      <c r="J267" s="4"/>
      <c r="K267" s="4"/>
      <c r="L267" s="4"/>
      <c r="M267" s="4"/>
      <c r="N267" s="4"/>
      <c r="O267" s="4"/>
      <c r="P267" s="4"/>
    </row>
    <row r="268">
      <c r="A268" s="4"/>
      <c r="B268" s="4"/>
      <c r="C268" s="4"/>
      <c r="D268" s="4"/>
      <c r="E268" s="4"/>
      <c r="F268" s="4"/>
      <c r="G268" s="4"/>
      <c r="H268" s="4"/>
      <c r="I268" s="4"/>
      <c r="J268" s="4"/>
      <c r="K268" s="4"/>
      <c r="L268" s="4"/>
      <c r="M268" s="4"/>
      <c r="N268" s="4"/>
      <c r="O268" s="4"/>
      <c r="P268" s="4"/>
    </row>
    <row r="269">
      <c r="A269" s="4"/>
      <c r="B269" s="4"/>
      <c r="C269" s="4"/>
      <c r="D269" s="4"/>
      <c r="E269" s="4"/>
      <c r="F269" s="4"/>
      <c r="G269" s="4"/>
      <c r="H269" s="4"/>
      <c r="I269" s="4"/>
      <c r="J269" s="4"/>
      <c r="K269" s="4"/>
      <c r="L269" s="4"/>
      <c r="M269" s="4"/>
      <c r="N269" s="4"/>
      <c r="O269" s="4"/>
      <c r="P269" s="4"/>
    </row>
    <row r="270">
      <c r="A270" s="4"/>
      <c r="B270" s="4"/>
      <c r="C270" s="4"/>
      <c r="D270" s="4"/>
      <c r="E270" s="4"/>
      <c r="F270" s="4"/>
      <c r="G270" s="4"/>
      <c r="H270" s="4"/>
      <c r="I270" s="4"/>
      <c r="J270" s="4"/>
      <c r="K270" s="4"/>
      <c r="L270" s="4"/>
      <c r="M270" s="4"/>
      <c r="N270" s="4"/>
      <c r="O270" s="4"/>
      <c r="P270" s="4"/>
    </row>
    <row r="271">
      <c r="A271" s="4"/>
      <c r="B271" s="4"/>
      <c r="C271" s="4"/>
      <c r="D271" s="4"/>
      <c r="E271" s="4"/>
      <c r="F271" s="4"/>
      <c r="G271" s="4"/>
      <c r="H271" s="4"/>
      <c r="I271" s="4"/>
      <c r="J271" s="4"/>
      <c r="K271" s="4"/>
      <c r="L271" s="4"/>
      <c r="M271" s="4"/>
      <c r="N271" s="4"/>
      <c r="O271" s="4"/>
      <c r="P271" s="4"/>
    </row>
    <row r="272">
      <c r="A272" s="4"/>
      <c r="B272" s="4"/>
      <c r="C272" s="4"/>
      <c r="D272" s="4"/>
      <c r="E272" s="4"/>
      <c r="F272" s="4"/>
      <c r="G272" s="4"/>
      <c r="H272" s="4"/>
      <c r="I272" s="4"/>
      <c r="J272" s="4"/>
      <c r="K272" s="4"/>
      <c r="L272" s="4"/>
      <c r="M272" s="4"/>
      <c r="N272" s="4"/>
      <c r="O272" s="4"/>
      <c r="P272" s="4"/>
    </row>
    <row r="273">
      <c r="A273" s="4"/>
      <c r="B273" s="4"/>
      <c r="C273" s="4"/>
      <c r="D273" s="4"/>
      <c r="E273" s="4"/>
      <c r="F273" s="4"/>
      <c r="G273" s="4"/>
      <c r="H273" s="4"/>
      <c r="I273" s="4"/>
      <c r="J273" s="4"/>
      <c r="K273" s="4"/>
      <c r="L273" s="4"/>
      <c r="M273" s="4"/>
      <c r="N273" s="4"/>
      <c r="O273" s="4"/>
      <c r="P273" s="4"/>
    </row>
    <row r="274">
      <c r="A274" s="4"/>
      <c r="B274" s="4"/>
      <c r="C274" s="4"/>
      <c r="D274" s="4"/>
      <c r="E274" s="4"/>
      <c r="F274" s="4"/>
      <c r="G274" s="4"/>
      <c r="H274" s="4"/>
      <c r="I274" s="4"/>
      <c r="J274" s="4"/>
      <c r="K274" s="4"/>
      <c r="L274" s="4"/>
      <c r="M274" s="4"/>
      <c r="N274" s="4"/>
      <c r="O274" s="4"/>
      <c r="P274" s="4"/>
    </row>
    <row r="275">
      <c r="A275" s="4"/>
      <c r="B275" s="4"/>
      <c r="C275" s="4"/>
      <c r="D275" s="4"/>
      <c r="E275" s="4"/>
      <c r="F275" s="4"/>
      <c r="G275" s="4"/>
      <c r="H275" s="4"/>
      <c r="I275" s="4"/>
      <c r="J275" s="4"/>
      <c r="K275" s="4"/>
      <c r="L275" s="4"/>
      <c r="M275" s="4"/>
      <c r="N275" s="4"/>
      <c r="O275" s="4"/>
      <c r="P275" s="4"/>
    </row>
    <row r="276">
      <c r="A276" s="4"/>
      <c r="B276" s="4"/>
      <c r="C276" s="4"/>
      <c r="D276" s="4"/>
      <c r="E276" s="4"/>
      <c r="F276" s="4"/>
      <c r="G276" s="4"/>
      <c r="H276" s="4"/>
      <c r="I276" s="4"/>
      <c r="J276" s="4"/>
      <c r="K276" s="4"/>
      <c r="L276" s="4"/>
      <c r="M276" s="4"/>
      <c r="N276" s="4"/>
      <c r="O276" s="4"/>
      <c r="P276" s="4"/>
    </row>
    <row r="277">
      <c r="A277" s="4"/>
      <c r="B277" s="4"/>
      <c r="C277" s="4"/>
      <c r="D277" s="4"/>
      <c r="E277" s="4"/>
      <c r="F277" s="4"/>
      <c r="G277" s="4"/>
      <c r="H277" s="4"/>
      <c r="I277" s="4"/>
      <c r="J277" s="4"/>
      <c r="K277" s="4"/>
      <c r="L277" s="4"/>
      <c r="M277" s="4"/>
      <c r="N277" s="4"/>
      <c r="O277" s="4"/>
      <c r="P277" s="4"/>
    </row>
    <row r="278">
      <c r="A278" s="4"/>
      <c r="B278" s="4"/>
      <c r="C278" s="4"/>
      <c r="D278" s="4"/>
      <c r="E278" s="4"/>
      <c r="F278" s="4"/>
      <c r="G278" s="4"/>
      <c r="H278" s="4"/>
      <c r="I278" s="4"/>
      <c r="J278" s="4"/>
      <c r="K278" s="4"/>
      <c r="L278" s="4"/>
      <c r="M278" s="4"/>
      <c r="N278" s="4"/>
      <c r="O278" s="4"/>
      <c r="P278" s="4"/>
    </row>
    <row r="279">
      <c r="A279" s="4"/>
      <c r="B279" s="4"/>
      <c r="C279" s="4"/>
      <c r="D279" s="4"/>
      <c r="E279" s="4"/>
      <c r="F279" s="4"/>
      <c r="G279" s="4"/>
      <c r="H279" s="4"/>
      <c r="I279" s="4"/>
      <c r="J279" s="4"/>
      <c r="K279" s="4"/>
      <c r="L279" s="4"/>
      <c r="M279" s="4"/>
      <c r="N279" s="4"/>
      <c r="O279" s="4"/>
      <c r="P279" s="4"/>
    </row>
    <row r="280">
      <c r="A280" s="4"/>
      <c r="B280" s="4"/>
      <c r="C280" s="4"/>
      <c r="D280" s="4"/>
      <c r="E280" s="4"/>
      <c r="F280" s="4"/>
      <c r="G280" s="4"/>
      <c r="H280" s="4"/>
      <c r="I280" s="4"/>
      <c r="J280" s="4"/>
      <c r="K280" s="4"/>
      <c r="L280" s="4"/>
      <c r="M280" s="4"/>
      <c r="N280" s="4"/>
      <c r="O280" s="4"/>
      <c r="P280" s="4"/>
    </row>
    <row r="281">
      <c r="A281" s="4"/>
      <c r="B281" s="4"/>
      <c r="C281" s="4"/>
      <c r="D281" s="4"/>
      <c r="E281" s="4"/>
      <c r="F281" s="4"/>
      <c r="G281" s="4"/>
      <c r="H281" s="4"/>
      <c r="I281" s="4"/>
      <c r="J281" s="4"/>
      <c r="K281" s="4"/>
      <c r="L281" s="4"/>
      <c r="M281" s="4"/>
      <c r="N281" s="4"/>
      <c r="O281" s="4"/>
      <c r="P281" s="4"/>
    </row>
    <row r="282">
      <c r="A282" s="4"/>
      <c r="B282" s="4"/>
      <c r="C282" s="4"/>
      <c r="D282" s="4"/>
      <c r="E282" s="4"/>
      <c r="F282" s="4"/>
      <c r="G282" s="4"/>
      <c r="H282" s="4"/>
      <c r="I282" s="4"/>
      <c r="J282" s="4"/>
      <c r="K282" s="4"/>
      <c r="L282" s="4"/>
      <c r="M282" s="4"/>
      <c r="N282" s="4"/>
      <c r="O282" s="4"/>
      <c r="P282" s="4"/>
    </row>
    <row r="283">
      <c r="A283" s="4"/>
      <c r="B283" s="4"/>
      <c r="C283" s="4"/>
      <c r="D283" s="4"/>
      <c r="E283" s="4"/>
      <c r="F283" s="4"/>
      <c r="G283" s="4"/>
      <c r="H283" s="4"/>
      <c r="I283" s="4"/>
      <c r="J283" s="4"/>
      <c r="K283" s="4"/>
      <c r="L283" s="4"/>
      <c r="M283" s="4"/>
      <c r="N283" s="4"/>
      <c r="O283" s="4"/>
      <c r="P283" s="4"/>
    </row>
    <row r="284">
      <c r="A284" s="4"/>
      <c r="B284" s="4"/>
      <c r="C284" s="4"/>
      <c r="D284" s="4"/>
      <c r="E284" s="4"/>
      <c r="F284" s="4"/>
      <c r="G284" s="4"/>
      <c r="H284" s="4"/>
      <c r="I284" s="4"/>
      <c r="J284" s="4"/>
      <c r="K284" s="4"/>
      <c r="L284" s="4"/>
      <c r="M284" s="4"/>
      <c r="N284" s="4"/>
      <c r="O284" s="4"/>
      <c r="P284" s="4"/>
    </row>
    <row r="285">
      <c r="A285" s="4"/>
      <c r="B285" s="4"/>
      <c r="C285" s="4"/>
      <c r="D285" s="4"/>
      <c r="E285" s="4"/>
      <c r="F285" s="4"/>
      <c r="G285" s="4"/>
      <c r="H285" s="4"/>
      <c r="I285" s="4"/>
      <c r="J285" s="4"/>
      <c r="K285" s="4"/>
      <c r="L285" s="4"/>
      <c r="M285" s="4"/>
      <c r="N285" s="4"/>
      <c r="O285" s="4"/>
      <c r="P285" s="4"/>
    </row>
    <row r="286">
      <c r="A286" s="4"/>
      <c r="B286" s="4"/>
      <c r="C286" s="4"/>
      <c r="D286" s="4"/>
      <c r="E286" s="4"/>
      <c r="F286" s="4"/>
      <c r="G286" s="4"/>
      <c r="H286" s="4"/>
      <c r="I286" s="4"/>
      <c r="J286" s="4"/>
      <c r="K286" s="4"/>
      <c r="L286" s="4"/>
      <c r="M286" s="4"/>
      <c r="N286" s="4"/>
      <c r="O286" s="4"/>
      <c r="P286" s="4"/>
    </row>
    <row r="287">
      <c r="A287" s="4"/>
      <c r="B287" s="4"/>
      <c r="C287" s="4"/>
      <c r="D287" s="4"/>
      <c r="E287" s="4"/>
      <c r="F287" s="4"/>
      <c r="G287" s="4"/>
      <c r="H287" s="4"/>
      <c r="I287" s="4"/>
      <c r="J287" s="4"/>
      <c r="K287" s="4"/>
      <c r="L287" s="4"/>
      <c r="M287" s="4"/>
      <c r="N287" s="4"/>
      <c r="O287" s="4"/>
      <c r="P287" s="4"/>
    </row>
    <row r="288">
      <c r="A288" s="4"/>
      <c r="B288" s="4"/>
      <c r="C288" s="4"/>
      <c r="D288" s="4"/>
      <c r="E288" s="4"/>
      <c r="F288" s="4"/>
      <c r="G288" s="4"/>
      <c r="H288" s="4"/>
      <c r="I288" s="4"/>
      <c r="J288" s="4"/>
      <c r="K288" s="4"/>
      <c r="L288" s="4"/>
      <c r="M288" s="4"/>
      <c r="N288" s="4"/>
      <c r="O288" s="4"/>
      <c r="P288" s="4"/>
    </row>
    <row r="289">
      <c r="A289" s="4"/>
      <c r="B289" s="4"/>
      <c r="C289" s="4"/>
      <c r="D289" s="4"/>
      <c r="E289" s="4"/>
      <c r="F289" s="4"/>
      <c r="G289" s="4"/>
      <c r="H289" s="4"/>
      <c r="I289" s="4"/>
      <c r="J289" s="4"/>
      <c r="K289" s="4"/>
      <c r="L289" s="4"/>
      <c r="M289" s="4"/>
      <c r="N289" s="4"/>
      <c r="O289" s="4"/>
      <c r="P289" s="4"/>
    </row>
    <row r="290">
      <c r="A290" s="4"/>
      <c r="B290" s="4"/>
      <c r="C290" s="4"/>
      <c r="D290" s="4"/>
      <c r="E290" s="4"/>
      <c r="F290" s="4"/>
      <c r="G290" s="4"/>
      <c r="H290" s="4"/>
      <c r="I290" s="4"/>
      <c r="J290" s="4"/>
      <c r="K290" s="4"/>
      <c r="L290" s="4"/>
      <c r="M290" s="4"/>
      <c r="N290" s="4"/>
      <c r="O290" s="4"/>
      <c r="P290" s="4"/>
    </row>
    <row r="291">
      <c r="A291" s="4"/>
      <c r="B291" s="4"/>
      <c r="C291" s="4"/>
      <c r="D291" s="4"/>
      <c r="E291" s="4"/>
      <c r="F291" s="4"/>
      <c r="G291" s="4"/>
      <c r="H291" s="4"/>
      <c r="I291" s="4"/>
      <c r="J291" s="4"/>
      <c r="K291" s="4"/>
      <c r="L291" s="4"/>
      <c r="M291" s="4"/>
      <c r="N291" s="4"/>
      <c r="O291" s="4"/>
      <c r="P291" s="4"/>
    </row>
    <row r="292">
      <c r="A292" s="4"/>
      <c r="B292" s="4"/>
      <c r="C292" s="4"/>
      <c r="D292" s="4"/>
      <c r="E292" s="4"/>
      <c r="F292" s="4"/>
      <c r="G292" s="4"/>
      <c r="H292" s="4"/>
      <c r="I292" s="4"/>
      <c r="J292" s="4"/>
      <c r="K292" s="4"/>
      <c r="L292" s="4"/>
      <c r="M292" s="4"/>
      <c r="N292" s="4"/>
      <c r="O292" s="4"/>
      <c r="P292" s="4"/>
    </row>
    <row r="293">
      <c r="A293" s="4"/>
      <c r="B293" s="4"/>
      <c r="C293" s="4"/>
      <c r="D293" s="4"/>
      <c r="E293" s="4"/>
      <c r="F293" s="4"/>
      <c r="G293" s="4"/>
      <c r="H293" s="4"/>
      <c r="I293" s="4"/>
      <c r="J293" s="4"/>
      <c r="K293" s="4"/>
      <c r="L293" s="4"/>
      <c r="M293" s="4"/>
      <c r="N293" s="4"/>
      <c r="O293" s="4"/>
      <c r="P293" s="4"/>
    </row>
    <row r="294">
      <c r="A294" s="4"/>
      <c r="B294" s="4"/>
      <c r="C294" s="4"/>
      <c r="D294" s="4"/>
      <c r="E294" s="4"/>
      <c r="F294" s="4"/>
      <c r="G294" s="4"/>
      <c r="H294" s="4"/>
      <c r="I294" s="4"/>
      <c r="J294" s="4"/>
      <c r="K294" s="4"/>
      <c r="L294" s="4"/>
      <c r="M294" s="4"/>
      <c r="N294" s="4"/>
      <c r="O294" s="4"/>
      <c r="P294" s="4"/>
    </row>
    <row r="295">
      <c r="A295" s="4"/>
      <c r="B295" s="4"/>
      <c r="C295" s="4"/>
      <c r="D295" s="4"/>
      <c r="E295" s="4"/>
      <c r="F295" s="4"/>
      <c r="G295" s="4"/>
      <c r="H295" s="4"/>
      <c r="I295" s="4"/>
      <c r="J295" s="4"/>
      <c r="K295" s="4"/>
      <c r="L295" s="4"/>
      <c r="M295" s="4"/>
      <c r="N295" s="4"/>
      <c r="O295" s="4"/>
      <c r="P295" s="4"/>
    </row>
    <row r="296">
      <c r="A296" s="4"/>
      <c r="B296" s="4"/>
      <c r="C296" s="4"/>
      <c r="D296" s="4"/>
      <c r="E296" s="4"/>
      <c r="F296" s="4"/>
      <c r="G296" s="4"/>
      <c r="H296" s="4"/>
      <c r="I296" s="4"/>
      <c r="J296" s="4"/>
      <c r="K296" s="4"/>
      <c r="L296" s="4"/>
      <c r="M296" s="4"/>
      <c r="N296" s="4"/>
      <c r="O296" s="4"/>
      <c r="P296" s="4"/>
    </row>
    <row r="297">
      <c r="A297" s="4"/>
      <c r="B297" s="4"/>
      <c r="C297" s="4"/>
      <c r="D297" s="4"/>
      <c r="E297" s="4"/>
      <c r="F297" s="4"/>
      <c r="G297" s="4"/>
      <c r="H297" s="4"/>
      <c r="I297" s="4"/>
      <c r="J297" s="4"/>
      <c r="K297" s="4"/>
      <c r="L297" s="4"/>
      <c r="M297" s="4"/>
      <c r="N297" s="4"/>
      <c r="O297" s="4"/>
      <c r="P297" s="4"/>
    </row>
    <row r="298">
      <c r="A298" s="4"/>
      <c r="B298" s="4"/>
      <c r="C298" s="4"/>
      <c r="D298" s="4"/>
      <c r="E298" s="4"/>
      <c r="F298" s="4"/>
      <c r="G298" s="4"/>
      <c r="H298" s="4"/>
      <c r="I298" s="4"/>
      <c r="J298" s="4"/>
      <c r="K298" s="4"/>
      <c r="L298" s="4"/>
      <c r="M298" s="4"/>
      <c r="N298" s="4"/>
      <c r="O298" s="4"/>
      <c r="P298" s="4"/>
    </row>
    <row r="299">
      <c r="A299" s="4"/>
      <c r="B299" s="4"/>
      <c r="C299" s="4"/>
      <c r="D299" s="4"/>
      <c r="E299" s="4"/>
      <c r="F299" s="4"/>
      <c r="G299" s="4"/>
      <c r="H299" s="4"/>
      <c r="I299" s="4"/>
      <c r="J299" s="4"/>
      <c r="K299" s="4"/>
      <c r="L299" s="4"/>
      <c r="M299" s="4"/>
      <c r="N299" s="4"/>
      <c r="O299" s="4"/>
      <c r="P299" s="4"/>
    </row>
    <row r="300">
      <c r="A300" s="4"/>
      <c r="B300" s="4"/>
      <c r="C300" s="4"/>
      <c r="D300" s="4"/>
      <c r="E300" s="4"/>
      <c r="F300" s="4"/>
      <c r="G300" s="4"/>
      <c r="H300" s="4"/>
      <c r="I300" s="4"/>
      <c r="J300" s="4"/>
      <c r="K300" s="4"/>
      <c r="L300" s="4"/>
      <c r="M300" s="4"/>
      <c r="N300" s="4"/>
      <c r="O300" s="4"/>
      <c r="P300" s="4"/>
    </row>
    <row r="301">
      <c r="A301" s="4"/>
      <c r="B301" s="4"/>
      <c r="C301" s="4"/>
      <c r="D301" s="4"/>
      <c r="E301" s="4"/>
      <c r="F301" s="4"/>
      <c r="G301" s="4"/>
      <c r="H301" s="4"/>
      <c r="I301" s="4"/>
      <c r="J301" s="4"/>
      <c r="K301" s="4"/>
      <c r="L301" s="4"/>
      <c r="M301" s="4"/>
      <c r="N301" s="4"/>
      <c r="O301" s="4"/>
      <c r="P301" s="4"/>
    </row>
    <row r="302">
      <c r="A302" s="4"/>
      <c r="B302" s="4"/>
      <c r="C302" s="4"/>
      <c r="D302" s="4"/>
      <c r="E302" s="4"/>
      <c r="F302" s="4"/>
      <c r="G302" s="4"/>
      <c r="H302" s="4"/>
      <c r="I302" s="4"/>
      <c r="J302" s="4"/>
      <c r="K302" s="4"/>
      <c r="L302" s="4"/>
      <c r="M302" s="4"/>
      <c r="N302" s="4"/>
      <c r="O302" s="4"/>
      <c r="P302" s="4"/>
    </row>
    <row r="303">
      <c r="A303" s="4"/>
      <c r="B303" s="4"/>
      <c r="C303" s="4"/>
      <c r="D303" s="4"/>
      <c r="E303" s="4"/>
      <c r="F303" s="4"/>
      <c r="G303" s="4"/>
      <c r="H303" s="4"/>
      <c r="I303" s="4"/>
      <c r="J303" s="4"/>
      <c r="K303" s="4"/>
      <c r="L303" s="4"/>
      <c r="M303" s="4"/>
      <c r="N303" s="4"/>
      <c r="O303" s="4"/>
      <c r="P303" s="4"/>
    </row>
    <row r="304">
      <c r="A304" s="4"/>
      <c r="B304" s="4"/>
      <c r="C304" s="4"/>
      <c r="D304" s="4"/>
      <c r="E304" s="4"/>
      <c r="F304" s="4"/>
      <c r="G304" s="4"/>
      <c r="H304" s="4"/>
      <c r="I304" s="4"/>
      <c r="J304" s="4"/>
      <c r="K304" s="4"/>
      <c r="L304" s="4"/>
      <c r="M304" s="4"/>
      <c r="N304" s="4"/>
      <c r="O304" s="4"/>
      <c r="P304" s="4"/>
    </row>
    <row r="305">
      <c r="A305" s="4"/>
      <c r="B305" s="4"/>
      <c r="C305" s="4"/>
      <c r="D305" s="4"/>
      <c r="E305" s="4"/>
      <c r="F305" s="4"/>
      <c r="G305" s="4"/>
      <c r="H305" s="4"/>
      <c r="I305" s="4"/>
      <c r="J305" s="4"/>
      <c r="K305" s="4"/>
      <c r="L305" s="4"/>
      <c r="M305" s="4"/>
      <c r="N305" s="4"/>
      <c r="O305" s="4"/>
      <c r="P305" s="4"/>
    </row>
    <row r="306">
      <c r="A306" s="4"/>
      <c r="B306" s="4"/>
      <c r="C306" s="4"/>
      <c r="D306" s="4"/>
      <c r="E306" s="4"/>
      <c r="F306" s="4"/>
      <c r="G306" s="4"/>
      <c r="H306" s="4"/>
      <c r="I306" s="4"/>
      <c r="J306" s="4"/>
      <c r="K306" s="4"/>
      <c r="L306" s="4"/>
      <c r="M306" s="4"/>
      <c r="N306" s="4"/>
      <c r="O306" s="4"/>
      <c r="P306" s="4"/>
    </row>
    <row r="307">
      <c r="A307" s="4"/>
      <c r="B307" s="4"/>
      <c r="C307" s="4"/>
      <c r="D307" s="4"/>
      <c r="E307" s="4"/>
      <c r="F307" s="4"/>
      <c r="G307" s="4"/>
      <c r="H307" s="4"/>
      <c r="I307" s="4"/>
      <c r="J307" s="4"/>
      <c r="K307" s="4"/>
      <c r="L307" s="4"/>
      <c r="M307" s="4"/>
      <c r="N307" s="4"/>
      <c r="O307" s="4"/>
      <c r="P307" s="4"/>
    </row>
    <row r="308">
      <c r="A308" s="4"/>
      <c r="B308" s="4"/>
      <c r="C308" s="4"/>
      <c r="D308" s="4"/>
      <c r="E308" s="4"/>
      <c r="F308" s="4"/>
      <c r="G308" s="4"/>
      <c r="H308" s="4"/>
      <c r="I308" s="4"/>
      <c r="J308" s="4"/>
      <c r="K308" s="4"/>
      <c r="L308" s="4"/>
      <c r="M308" s="4"/>
      <c r="N308" s="4"/>
      <c r="O308" s="4"/>
      <c r="P308" s="4"/>
    </row>
    <row r="309">
      <c r="A309" s="4"/>
      <c r="B309" s="4"/>
      <c r="C309" s="4"/>
      <c r="D309" s="4"/>
      <c r="E309" s="4"/>
      <c r="F309" s="4"/>
      <c r="G309" s="4"/>
      <c r="H309" s="4"/>
      <c r="I309" s="4"/>
      <c r="J309" s="4"/>
      <c r="K309" s="4"/>
      <c r="L309" s="4"/>
      <c r="M309" s="4"/>
      <c r="N309" s="4"/>
      <c r="O309" s="4"/>
      <c r="P309" s="4"/>
    </row>
    <row r="310">
      <c r="A310" s="4"/>
      <c r="B310" s="4"/>
      <c r="C310" s="4"/>
      <c r="D310" s="4"/>
      <c r="E310" s="4"/>
      <c r="F310" s="4"/>
      <c r="G310" s="4"/>
      <c r="H310" s="4"/>
      <c r="I310" s="4"/>
      <c r="J310" s="4"/>
      <c r="K310" s="4"/>
      <c r="L310" s="4"/>
      <c r="M310" s="4"/>
      <c r="N310" s="4"/>
      <c r="O310" s="4"/>
      <c r="P310" s="4"/>
    </row>
    <row r="311">
      <c r="A311" s="4"/>
      <c r="B311" s="4"/>
      <c r="C311" s="4"/>
      <c r="D311" s="4"/>
      <c r="E311" s="4"/>
      <c r="F311" s="4"/>
      <c r="G311" s="4"/>
      <c r="H311" s="4"/>
      <c r="I311" s="4"/>
      <c r="J311" s="4"/>
      <c r="K311" s="4"/>
      <c r="L311" s="4"/>
      <c r="M311" s="4"/>
      <c r="N311" s="4"/>
      <c r="O311" s="4"/>
      <c r="P311" s="4"/>
    </row>
    <row r="312">
      <c r="A312" s="4"/>
      <c r="B312" s="4"/>
      <c r="C312" s="4"/>
      <c r="D312" s="4"/>
      <c r="E312" s="4"/>
      <c r="F312" s="4"/>
      <c r="G312" s="4"/>
      <c r="H312" s="4"/>
      <c r="I312" s="4"/>
      <c r="J312" s="4"/>
      <c r="K312" s="4"/>
      <c r="L312" s="4"/>
      <c r="M312" s="4"/>
      <c r="N312" s="4"/>
      <c r="O312" s="4"/>
      <c r="P312" s="4"/>
    </row>
    <row r="313">
      <c r="A313" s="4"/>
      <c r="B313" s="4"/>
      <c r="C313" s="4"/>
      <c r="D313" s="4"/>
      <c r="E313" s="4"/>
      <c r="F313" s="4"/>
      <c r="G313" s="4"/>
      <c r="H313" s="4"/>
      <c r="I313" s="4"/>
      <c r="J313" s="4"/>
      <c r="K313" s="4"/>
      <c r="L313" s="4"/>
      <c r="M313" s="4"/>
      <c r="N313" s="4"/>
      <c r="O313" s="4"/>
      <c r="P313" s="4"/>
    </row>
    <row r="314">
      <c r="A314" s="4"/>
      <c r="B314" s="4"/>
      <c r="C314" s="4"/>
      <c r="D314" s="4"/>
      <c r="E314" s="4"/>
      <c r="F314" s="4"/>
      <c r="G314" s="4"/>
      <c r="H314" s="4"/>
      <c r="I314" s="4"/>
      <c r="J314" s="4"/>
      <c r="K314" s="4"/>
      <c r="L314" s="4"/>
      <c r="M314" s="4"/>
      <c r="N314" s="4"/>
      <c r="O314" s="4"/>
      <c r="P314" s="4"/>
    </row>
    <row r="315">
      <c r="A315" s="4"/>
      <c r="B315" s="4"/>
      <c r="C315" s="4"/>
      <c r="D315" s="4"/>
      <c r="E315" s="4"/>
      <c r="F315" s="4"/>
      <c r="G315" s="4"/>
      <c r="H315" s="4"/>
      <c r="I315" s="4"/>
      <c r="J315" s="4"/>
      <c r="K315" s="4"/>
      <c r="L315" s="4"/>
      <c r="M315" s="4"/>
      <c r="N315" s="4"/>
      <c r="O315" s="4"/>
      <c r="P315" s="4"/>
    </row>
    <row r="316">
      <c r="A316" s="4"/>
      <c r="B316" s="4"/>
      <c r="C316" s="4"/>
      <c r="D316" s="4"/>
      <c r="E316" s="4"/>
      <c r="F316" s="4"/>
      <c r="G316" s="4"/>
      <c r="H316" s="4"/>
      <c r="I316" s="4"/>
      <c r="J316" s="4"/>
      <c r="K316" s="4"/>
      <c r="L316" s="4"/>
      <c r="M316" s="4"/>
      <c r="N316" s="4"/>
      <c r="O316" s="4"/>
      <c r="P316" s="4"/>
    </row>
    <row r="317">
      <c r="A317" s="4"/>
      <c r="B317" s="4"/>
      <c r="C317" s="4"/>
      <c r="D317" s="4"/>
      <c r="E317" s="4"/>
      <c r="F317" s="4"/>
      <c r="G317" s="4"/>
      <c r="H317" s="4"/>
      <c r="I317" s="4"/>
      <c r="J317" s="4"/>
      <c r="K317" s="4"/>
      <c r="L317" s="4"/>
      <c r="M317" s="4"/>
      <c r="N317" s="4"/>
      <c r="O317" s="4"/>
      <c r="P317" s="4"/>
    </row>
    <row r="318">
      <c r="A318" s="4"/>
      <c r="B318" s="4"/>
      <c r="C318" s="4"/>
      <c r="D318" s="4"/>
      <c r="E318" s="4"/>
      <c r="F318" s="4"/>
      <c r="G318" s="4"/>
      <c r="H318" s="4"/>
      <c r="I318" s="4"/>
      <c r="J318" s="4"/>
      <c r="K318" s="4"/>
      <c r="L318" s="4"/>
      <c r="M318" s="4"/>
      <c r="N318" s="4"/>
      <c r="O318" s="4"/>
      <c r="P318" s="4"/>
    </row>
    <row r="319">
      <c r="A319" s="4"/>
      <c r="B319" s="4"/>
      <c r="C319" s="4"/>
      <c r="D319" s="4"/>
      <c r="E319" s="4"/>
      <c r="F319" s="4"/>
      <c r="G319" s="4"/>
      <c r="H319" s="4"/>
      <c r="I319" s="4"/>
      <c r="J319" s="4"/>
      <c r="K319" s="4"/>
      <c r="L319" s="4"/>
      <c r="M319" s="4"/>
      <c r="N319" s="4"/>
      <c r="O319" s="4"/>
      <c r="P319" s="4"/>
    </row>
    <row r="320">
      <c r="A320" s="4"/>
      <c r="B320" s="4"/>
      <c r="C320" s="4"/>
      <c r="D320" s="4"/>
      <c r="E320" s="4"/>
      <c r="F320" s="4"/>
      <c r="G320" s="4"/>
      <c r="H320" s="4"/>
      <c r="I320" s="4"/>
      <c r="J320" s="4"/>
      <c r="K320" s="4"/>
      <c r="L320" s="4"/>
      <c r="M320" s="4"/>
      <c r="N320" s="4"/>
      <c r="O320" s="4"/>
      <c r="P320" s="4"/>
    </row>
    <row r="321">
      <c r="A321" s="4"/>
      <c r="B321" s="4"/>
      <c r="C321" s="4"/>
      <c r="D321" s="4"/>
      <c r="E321" s="4"/>
      <c r="F321" s="4"/>
      <c r="G321" s="4"/>
      <c r="H321" s="4"/>
      <c r="I321" s="4"/>
      <c r="J321" s="4"/>
      <c r="K321" s="4"/>
      <c r="L321" s="4"/>
      <c r="M321" s="4"/>
      <c r="N321" s="4"/>
      <c r="O321" s="4"/>
      <c r="P321" s="4"/>
    </row>
    <row r="322">
      <c r="A322" s="4"/>
      <c r="B322" s="4"/>
      <c r="C322" s="4"/>
      <c r="D322" s="4"/>
      <c r="E322" s="4"/>
      <c r="F322" s="4"/>
      <c r="G322" s="4"/>
      <c r="H322" s="4"/>
      <c r="I322" s="4"/>
      <c r="J322" s="4"/>
      <c r="K322" s="4"/>
      <c r="L322" s="4"/>
      <c r="M322" s="4"/>
      <c r="N322" s="4"/>
      <c r="O322" s="4"/>
      <c r="P322" s="4"/>
    </row>
    <row r="323">
      <c r="A323" s="4"/>
      <c r="B323" s="4"/>
      <c r="C323" s="4"/>
      <c r="D323" s="4"/>
      <c r="E323" s="4"/>
      <c r="F323" s="4"/>
      <c r="G323" s="4"/>
      <c r="H323" s="4"/>
      <c r="I323" s="4"/>
      <c r="J323" s="4"/>
      <c r="K323" s="4"/>
      <c r="L323" s="4"/>
      <c r="M323" s="4"/>
      <c r="N323" s="4"/>
      <c r="O323" s="4"/>
      <c r="P323" s="4"/>
    </row>
    <row r="324">
      <c r="A324" s="4"/>
      <c r="B324" s="4"/>
      <c r="C324" s="4"/>
      <c r="D324" s="4"/>
      <c r="E324" s="4"/>
      <c r="F324" s="4"/>
      <c r="G324" s="4"/>
      <c r="H324" s="4"/>
      <c r="I324" s="4"/>
      <c r="J324" s="4"/>
      <c r="K324" s="4"/>
      <c r="L324" s="4"/>
      <c r="M324" s="4"/>
      <c r="N324" s="4"/>
      <c r="O324" s="4"/>
      <c r="P324" s="4"/>
    </row>
    <row r="325">
      <c r="A325" s="4"/>
      <c r="B325" s="4"/>
      <c r="C325" s="4"/>
      <c r="D325" s="4"/>
      <c r="E325" s="4"/>
      <c r="F325" s="4"/>
      <c r="G325" s="4"/>
      <c r="H325" s="4"/>
      <c r="I325" s="4"/>
      <c r="J325" s="4"/>
      <c r="K325" s="4"/>
      <c r="L325" s="4"/>
      <c r="M325" s="4"/>
      <c r="N325" s="4"/>
      <c r="O325" s="4"/>
      <c r="P325" s="4"/>
    </row>
    <row r="326">
      <c r="A326" s="4"/>
      <c r="B326" s="4"/>
      <c r="C326" s="4"/>
      <c r="D326" s="4"/>
      <c r="E326" s="4"/>
      <c r="F326" s="4"/>
      <c r="G326" s="4"/>
      <c r="H326" s="4"/>
      <c r="I326" s="4"/>
      <c r="J326" s="4"/>
      <c r="K326" s="4"/>
      <c r="L326" s="4"/>
      <c r="M326" s="4"/>
      <c r="N326" s="4"/>
      <c r="O326" s="4"/>
      <c r="P326" s="4"/>
    </row>
    <row r="327">
      <c r="A327" s="4"/>
      <c r="B327" s="4"/>
      <c r="C327" s="4"/>
      <c r="D327" s="4"/>
      <c r="E327" s="4"/>
      <c r="F327" s="4"/>
      <c r="G327" s="4"/>
      <c r="H327" s="4"/>
      <c r="I327" s="4"/>
      <c r="J327" s="4"/>
      <c r="K327" s="4"/>
      <c r="L327" s="4"/>
      <c r="M327" s="4"/>
      <c r="N327" s="4"/>
      <c r="O327" s="4"/>
      <c r="P327" s="4"/>
    </row>
    <row r="328">
      <c r="A328" s="4"/>
      <c r="B328" s="4"/>
      <c r="C328" s="4"/>
      <c r="D328" s="4"/>
      <c r="E328" s="4"/>
      <c r="F328" s="4"/>
      <c r="G328" s="4"/>
      <c r="H328" s="4"/>
      <c r="I328" s="4"/>
      <c r="J328" s="4"/>
      <c r="K328" s="4"/>
      <c r="L328" s="4"/>
      <c r="M328" s="4"/>
      <c r="N328" s="4"/>
      <c r="O328" s="4"/>
      <c r="P328" s="4"/>
    </row>
    <row r="329">
      <c r="A329" s="4"/>
      <c r="B329" s="4"/>
      <c r="C329" s="4"/>
      <c r="D329" s="4"/>
      <c r="E329" s="4"/>
      <c r="F329" s="4"/>
      <c r="G329" s="4"/>
      <c r="H329" s="4"/>
      <c r="I329" s="4"/>
      <c r="J329" s="4"/>
      <c r="K329" s="4"/>
      <c r="L329" s="4"/>
      <c r="M329" s="4"/>
      <c r="N329" s="4"/>
      <c r="O329" s="4"/>
      <c r="P329" s="4"/>
    </row>
    <row r="330">
      <c r="A330" s="4"/>
      <c r="B330" s="4"/>
      <c r="C330" s="4"/>
      <c r="D330" s="4"/>
      <c r="E330" s="4"/>
      <c r="F330" s="4"/>
      <c r="G330" s="4"/>
      <c r="H330" s="4"/>
      <c r="I330" s="4"/>
      <c r="J330" s="4"/>
      <c r="K330" s="4"/>
      <c r="L330" s="4"/>
      <c r="M330" s="4"/>
      <c r="N330" s="4"/>
      <c r="O330" s="4"/>
      <c r="P330" s="4"/>
    </row>
    <row r="331">
      <c r="A331" s="4"/>
      <c r="B331" s="4"/>
      <c r="C331" s="4"/>
      <c r="D331" s="4"/>
      <c r="E331" s="4"/>
      <c r="F331" s="4"/>
      <c r="G331" s="4"/>
      <c r="H331" s="4"/>
      <c r="I331" s="4"/>
      <c r="J331" s="4"/>
      <c r="K331" s="4"/>
      <c r="L331" s="4"/>
      <c r="M331" s="4"/>
      <c r="N331" s="4"/>
      <c r="O331" s="4"/>
      <c r="P331" s="4"/>
    </row>
    <row r="332">
      <c r="A332" s="4"/>
      <c r="B332" s="4"/>
      <c r="C332" s="4"/>
      <c r="D332" s="4"/>
      <c r="E332" s="4"/>
      <c r="F332" s="4"/>
      <c r="G332" s="4"/>
      <c r="H332" s="4"/>
      <c r="I332" s="4"/>
      <c r="J332" s="4"/>
      <c r="K332" s="4"/>
      <c r="L332" s="4"/>
      <c r="M332" s="4"/>
      <c r="N332" s="4"/>
      <c r="O332" s="4"/>
      <c r="P332" s="4"/>
    </row>
    <row r="333">
      <c r="A333" s="4"/>
      <c r="B333" s="4"/>
      <c r="C333" s="4"/>
      <c r="D333" s="4"/>
      <c r="E333" s="4"/>
      <c r="F333" s="4"/>
      <c r="G333" s="4"/>
      <c r="H333" s="4"/>
      <c r="I333" s="4"/>
      <c r="J333" s="4"/>
      <c r="K333" s="4"/>
      <c r="L333" s="4"/>
      <c r="M333" s="4"/>
      <c r="N333" s="4"/>
      <c r="O333" s="4"/>
      <c r="P333" s="4"/>
    </row>
    <row r="334">
      <c r="A334" s="4"/>
      <c r="B334" s="4"/>
      <c r="C334" s="4"/>
      <c r="D334" s="4"/>
      <c r="E334" s="4"/>
      <c r="F334" s="4"/>
      <c r="G334" s="4"/>
      <c r="H334" s="4"/>
      <c r="I334" s="4"/>
      <c r="J334" s="4"/>
      <c r="K334" s="4"/>
      <c r="L334" s="4"/>
      <c r="M334" s="4"/>
      <c r="N334" s="4"/>
      <c r="O334" s="4"/>
      <c r="P334" s="4"/>
    </row>
    <row r="335">
      <c r="A335" s="4"/>
      <c r="B335" s="4"/>
      <c r="C335" s="4"/>
      <c r="D335" s="4"/>
      <c r="E335" s="4"/>
      <c r="F335" s="4"/>
      <c r="G335" s="4"/>
      <c r="H335" s="4"/>
      <c r="I335" s="4"/>
      <c r="J335" s="4"/>
      <c r="K335" s="4"/>
      <c r="L335" s="4"/>
      <c r="M335" s="4"/>
      <c r="N335" s="4"/>
      <c r="O335" s="4"/>
      <c r="P335" s="4"/>
    </row>
    <row r="336">
      <c r="A336" s="4"/>
      <c r="B336" s="4"/>
      <c r="C336" s="4"/>
      <c r="D336" s="4"/>
      <c r="E336" s="4"/>
      <c r="F336" s="4"/>
      <c r="G336" s="4"/>
      <c r="H336" s="4"/>
      <c r="I336" s="4"/>
      <c r="J336" s="4"/>
      <c r="K336" s="4"/>
      <c r="L336" s="4"/>
      <c r="M336" s="4"/>
      <c r="N336" s="4"/>
      <c r="O336" s="4"/>
      <c r="P336" s="4"/>
    </row>
    <row r="337">
      <c r="A337" s="4"/>
      <c r="B337" s="4"/>
      <c r="C337" s="4"/>
      <c r="D337" s="4"/>
      <c r="E337" s="4"/>
      <c r="F337" s="4"/>
      <c r="G337" s="4"/>
      <c r="H337" s="4"/>
      <c r="I337" s="4"/>
      <c r="J337" s="4"/>
      <c r="K337" s="4"/>
      <c r="L337" s="4"/>
      <c r="M337" s="4"/>
      <c r="N337" s="4"/>
      <c r="O337" s="4"/>
      <c r="P337" s="4"/>
    </row>
    <row r="338">
      <c r="A338" s="4"/>
      <c r="B338" s="4"/>
      <c r="C338" s="4"/>
      <c r="D338" s="4"/>
      <c r="E338" s="4"/>
      <c r="F338" s="4"/>
      <c r="G338" s="4"/>
      <c r="H338" s="4"/>
      <c r="I338" s="4"/>
      <c r="J338" s="4"/>
      <c r="K338" s="4"/>
      <c r="L338" s="4"/>
      <c r="M338" s="4"/>
      <c r="N338" s="4"/>
      <c r="O338" s="4"/>
      <c r="P338" s="4"/>
    </row>
    <row r="339">
      <c r="A339" s="4"/>
      <c r="B339" s="4"/>
      <c r="C339" s="4"/>
      <c r="D339" s="4"/>
      <c r="E339" s="4"/>
      <c r="F339" s="4"/>
      <c r="G339" s="4"/>
      <c r="H339" s="4"/>
      <c r="I339" s="4"/>
      <c r="J339" s="4"/>
      <c r="K339" s="4"/>
      <c r="L339" s="4"/>
      <c r="M339" s="4"/>
      <c r="N339" s="4"/>
      <c r="O339" s="4"/>
      <c r="P339" s="4"/>
    </row>
    <row r="340">
      <c r="A340" s="4"/>
      <c r="B340" s="4"/>
      <c r="C340" s="4"/>
      <c r="D340" s="4"/>
      <c r="E340" s="4"/>
      <c r="F340" s="4"/>
      <c r="G340" s="4"/>
      <c r="H340" s="4"/>
      <c r="I340" s="4"/>
      <c r="J340" s="4"/>
      <c r="K340" s="4"/>
      <c r="L340" s="4"/>
      <c r="M340" s="4"/>
      <c r="N340" s="4"/>
      <c r="O340" s="4"/>
      <c r="P340" s="4"/>
    </row>
    <row r="341">
      <c r="A341" s="4"/>
      <c r="B341" s="4"/>
      <c r="C341" s="4"/>
      <c r="D341" s="4"/>
      <c r="E341" s="4"/>
      <c r="F341" s="4"/>
      <c r="G341" s="4"/>
      <c r="H341" s="4"/>
      <c r="I341" s="4"/>
      <c r="J341" s="4"/>
      <c r="K341" s="4"/>
      <c r="L341" s="4"/>
      <c r="M341" s="4"/>
      <c r="N341" s="4"/>
      <c r="O341" s="4"/>
      <c r="P341" s="4"/>
    </row>
    <row r="342">
      <c r="A342" s="4"/>
      <c r="B342" s="4"/>
      <c r="C342" s="4"/>
      <c r="D342" s="4"/>
      <c r="E342" s="4"/>
      <c r="F342" s="4"/>
      <c r="G342" s="4"/>
      <c r="H342" s="4"/>
      <c r="I342" s="4"/>
      <c r="J342" s="4"/>
      <c r="K342" s="4"/>
      <c r="L342" s="4"/>
      <c r="M342" s="4"/>
      <c r="N342" s="4"/>
      <c r="O342" s="4"/>
      <c r="P342" s="4"/>
    </row>
    <row r="343">
      <c r="A343" s="4"/>
      <c r="B343" s="4"/>
      <c r="C343" s="4"/>
      <c r="D343" s="4"/>
      <c r="E343" s="4"/>
      <c r="F343" s="4"/>
      <c r="G343" s="4"/>
      <c r="H343" s="4"/>
      <c r="I343" s="4"/>
      <c r="J343" s="4"/>
      <c r="K343" s="4"/>
      <c r="L343" s="4"/>
      <c r="M343" s="4"/>
      <c r="N343" s="4"/>
      <c r="O343" s="4"/>
      <c r="P343" s="4"/>
    </row>
    <row r="344">
      <c r="A344" s="4"/>
      <c r="B344" s="4"/>
      <c r="C344" s="4"/>
      <c r="D344" s="4"/>
      <c r="E344" s="4"/>
      <c r="F344" s="4"/>
      <c r="G344" s="4"/>
      <c r="H344" s="4"/>
      <c r="I344" s="4"/>
      <c r="J344" s="4"/>
      <c r="K344" s="4"/>
      <c r="L344" s="4"/>
      <c r="M344" s="4"/>
      <c r="N344" s="4"/>
      <c r="O344" s="4"/>
      <c r="P344" s="4"/>
    </row>
    <row r="345">
      <c r="A345" s="4"/>
      <c r="B345" s="4"/>
      <c r="C345" s="4"/>
      <c r="D345" s="4"/>
      <c r="E345" s="4"/>
      <c r="F345" s="4"/>
      <c r="G345" s="4"/>
      <c r="H345" s="4"/>
      <c r="I345" s="4"/>
      <c r="J345" s="4"/>
      <c r="K345" s="4"/>
      <c r="L345" s="4"/>
      <c r="M345" s="4"/>
      <c r="N345" s="4"/>
      <c r="O345" s="4"/>
      <c r="P345" s="4"/>
    </row>
    <row r="346">
      <c r="A346" s="4"/>
      <c r="B346" s="4"/>
      <c r="C346" s="4"/>
      <c r="D346" s="4"/>
      <c r="E346" s="4"/>
      <c r="F346" s="4"/>
      <c r="G346" s="4"/>
      <c r="H346" s="4"/>
      <c r="I346" s="4"/>
      <c r="J346" s="4"/>
      <c r="K346" s="4"/>
      <c r="L346" s="4"/>
      <c r="M346" s="4"/>
      <c r="N346" s="4"/>
      <c r="O346" s="4"/>
      <c r="P346" s="4"/>
    </row>
    <row r="347">
      <c r="A347" s="4"/>
      <c r="B347" s="4"/>
      <c r="C347" s="4"/>
      <c r="D347" s="4"/>
      <c r="E347" s="4"/>
      <c r="F347" s="4"/>
      <c r="G347" s="4"/>
      <c r="H347" s="4"/>
      <c r="I347" s="4"/>
      <c r="J347" s="4"/>
      <c r="K347" s="4"/>
      <c r="L347" s="4"/>
      <c r="M347" s="4"/>
      <c r="N347" s="4"/>
      <c r="O347" s="4"/>
      <c r="P347" s="4"/>
    </row>
    <row r="348">
      <c r="A348" s="4"/>
      <c r="B348" s="4"/>
      <c r="C348" s="4"/>
      <c r="D348" s="4"/>
      <c r="E348" s="4"/>
      <c r="F348" s="4"/>
      <c r="G348" s="4"/>
      <c r="H348" s="4"/>
      <c r="I348" s="4"/>
      <c r="J348" s="4"/>
      <c r="K348" s="4"/>
      <c r="L348" s="4"/>
      <c r="M348" s="4"/>
      <c r="N348" s="4"/>
      <c r="O348" s="4"/>
      <c r="P348" s="4"/>
    </row>
    <row r="349">
      <c r="A349" s="4"/>
      <c r="B349" s="4"/>
      <c r="C349" s="4"/>
      <c r="D349" s="4"/>
      <c r="E349" s="4"/>
      <c r="F349" s="4"/>
      <c r="G349" s="4"/>
      <c r="H349" s="4"/>
      <c r="I349" s="4"/>
      <c r="J349" s="4"/>
      <c r="K349" s="4"/>
      <c r="L349" s="4"/>
      <c r="M349" s="4"/>
      <c r="N349" s="4"/>
      <c r="O349" s="4"/>
      <c r="P349" s="4"/>
    </row>
    <row r="350">
      <c r="A350" s="4"/>
      <c r="B350" s="4"/>
      <c r="C350" s="4"/>
      <c r="D350" s="4"/>
      <c r="E350" s="4"/>
      <c r="F350" s="4"/>
      <c r="G350" s="4"/>
      <c r="H350" s="4"/>
      <c r="I350" s="4"/>
      <c r="J350" s="4"/>
      <c r="K350" s="4"/>
      <c r="L350" s="4"/>
      <c r="M350" s="4"/>
      <c r="N350" s="4"/>
      <c r="O350" s="4"/>
      <c r="P350" s="4"/>
    </row>
    <row r="351">
      <c r="A351" s="4"/>
      <c r="B351" s="4"/>
      <c r="C351" s="4"/>
      <c r="D351" s="4"/>
      <c r="E351" s="4"/>
      <c r="F351" s="4"/>
      <c r="G351" s="4"/>
      <c r="H351" s="4"/>
      <c r="I351" s="4"/>
      <c r="J351" s="4"/>
      <c r="K351" s="4"/>
      <c r="L351" s="4"/>
      <c r="M351" s="4"/>
      <c r="N351" s="4"/>
      <c r="O351" s="4"/>
      <c r="P351" s="4"/>
    </row>
    <row r="352">
      <c r="A352" s="4"/>
      <c r="B352" s="4"/>
      <c r="C352" s="4"/>
      <c r="D352" s="4"/>
      <c r="E352" s="4"/>
      <c r="F352" s="4"/>
      <c r="G352" s="4"/>
      <c r="H352" s="4"/>
      <c r="I352" s="4"/>
      <c r="J352" s="4"/>
      <c r="K352" s="4"/>
      <c r="L352" s="4"/>
      <c r="M352" s="4"/>
      <c r="N352" s="4"/>
      <c r="O352" s="4"/>
      <c r="P352" s="4"/>
    </row>
    <row r="353">
      <c r="A353" s="4"/>
      <c r="B353" s="4"/>
      <c r="C353" s="4"/>
      <c r="D353" s="4"/>
      <c r="E353" s="4"/>
      <c r="F353" s="4"/>
      <c r="G353" s="4"/>
      <c r="H353" s="4"/>
      <c r="I353" s="4"/>
      <c r="J353" s="4"/>
      <c r="K353" s="4"/>
      <c r="L353" s="4"/>
      <c r="M353" s="4"/>
      <c r="N353" s="4"/>
      <c r="O353" s="4"/>
      <c r="P353" s="4"/>
    </row>
    <row r="354">
      <c r="A354" s="4"/>
      <c r="B354" s="4"/>
      <c r="C354" s="4"/>
      <c r="D354" s="4"/>
      <c r="E354" s="4"/>
      <c r="F354" s="4"/>
      <c r="G354" s="4"/>
      <c r="H354" s="4"/>
      <c r="I354" s="4"/>
      <c r="J354" s="4"/>
      <c r="K354" s="4"/>
      <c r="L354" s="4"/>
      <c r="M354" s="4"/>
      <c r="N354" s="4"/>
      <c r="O354" s="4"/>
      <c r="P354" s="4"/>
    </row>
    <row r="355">
      <c r="A355" s="4"/>
      <c r="B355" s="4"/>
      <c r="C355" s="4"/>
      <c r="D355" s="4"/>
      <c r="E355" s="4"/>
      <c r="F355" s="4"/>
      <c r="G355" s="4"/>
      <c r="H355" s="4"/>
      <c r="I355" s="4"/>
      <c r="J355" s="4"/>
      <c r="K355" s="4"/>
      <c r="L355" s="4"/>
      <c r="M355" s="4"/>
      <c r="N355" s="4"/>
      <c r="O355" s="4"/>
      <c r="P355" s="4"/>
    </row>
    <row r="356">
      <c r="A356" s="4"/>
      <c r="B356" s="4"/>
      <c r="C356" s="4"/>
      <c r="D356" s="4"/>
      <c r="E356" s="4"/>
      <c r="F356" s="4"/>
      <c r="G356" s="4"/>
      <c r="H356" s="4"/>
      <c r="I356" s="4"/>
      <c r="J356" s="4"/>
      <c r="K356" s="4"/>
      <c r="L356" s="4"/>
      <c r="M356" s="4"/>
      <c r="N356" s="4"/>
      <c r="O356" s="4"/>
      <c r="P356" s="4"/>
    </row>
    <row r="357">
      <c r="A357" s="4"/>
      <c r="B357" s="4"/>
      <c r="C357" s="4"/>
      <c r="D357" s="4"/>
      <c r="E357" s="4"/>
      <c r="F357" s="4"/>
      <c r="G357" s="4"/>
      <c r="H357" s="4"/>
      <c r="I357" s="4"/>
      <c r="J357" s="4"/>
      <c r="K357" s="4"/>
      <c r="L357" s="4"/>
      <c r="M357" s="4"/>
      <c r="N357" s="4"/>
      <c r="O357" s="4"/>
      <c r="P357" s="4"/>
    </row>
    <row r="358">
      <c r="A358" s="4"/>
      <c r="B358" s="4"/>
      <c r="C358" s="4"/>
      <c r="D358" s="4"/>
      <c r="E358" s="4"/>
      <c r="F358" s="4"/>
      <c r="G358" s="4"/>
      <c r="H358" s="4"/>
      <c r="I358" s="4"/>
      <c r="J358" s="4"/>
      <c r="K358" s="4"/>
      <c r="L358" s="4"/>
      <c r="M358" s="4"/>
      <c r="N358" s="4"/>
      <c r="O358" s="4"/>
      <c r="P358" s="4"/>
    </row>
    <row r="359">
      <c r="A359" s="4"/>
      <c r="B359" s="4"/>
      <c r="C359" s="4"/>
      <c r="D359" s="4"/>
      <c r="E359" s="4"/>
      <c r="F359" s="4"/>
      <c r="G359" s="4"/>
      <c r="H359" s="4"/>
      <c r="I359" s="4"/>
      <c r="J359" s="4"/>
      <c r="K359" s="4"/>
      <c r="L359" s="4"/>
      <c r="M359" s="4"/>
      <c r="N359" s="4"/>
      <c r="O359" s="4"/>
      <c r="P359" s="4"/>
    </row>
    <row r="360">
      <c r="A360" s="4"/>
      <c r="B360" s="4"/>
      <c r="C360" s="4"/>
      <c r="D360" s="4"/>
      <c r="E360" s="4"/>
      <c r="F360" s="4"/>
      <c r="G360" s="4"/>
      <c r="H360" s="4"/>
      <c r="I360" s="4"/>
      <c r="J360" s="4"/>
      <c r="K360" s="4"/>
      <c r="L360" s="4"/>
      <c r="M360" s="4"/>
      <c r="N360" s="4"/>
      <c r="O360" s="4"/>
      <c r="P360" s="4"/>
    </row>
    <row r="361">
      <c r="A361" s="4"/>
      <c r="B361" s="4"/>
      <c r="C361" s="4"/>
      <c r="D361" s="4"/>
      <c r="E361" s="4"/>
      <c r="F361" s="4"/>
      <c r="G361" s="4"/>
      <c r="H361" s="4"/>
      <c r="I361" s="4"/>
      <c r="J361" s="4"/>
      <c r="K361" s="4"/>
      <c r="L361" s="4"/>
      <c r="M361" s="4"/>
      <c r="N361" s="4"/>
      <c r="O361" s="4"/>
      <c r="P361" s="4"/>
    </row>
    <row r="362">
      <c r="A362" s="4"/>
      <c r="B362" s="4"/>
      <c r="C362" s="4"/>
      <c r="D362" s="4"/>
      <c r="E362" s="4"/>
      <c r="F362" s="4"/>
      <c r="G362" s="4"/>
      <c r="H362" s="4"/>
      <c r="I362" s="4"/>
      <c r="J362" s="4"/>
      <c r="K362" s="4"/>
      <c r="L362" s="4"/>
      <c r="M362" s="4"/>
      <c r="N362" s="4"/>
      <c r="O362" s="4"/>
      <c r="P362" s="4"/>
    </row>
    <row r="363">
      <c r="A363" s="4"/>
      <c r="B363" s="4"/>
      <c r="C363" s="4"/>
      <c r="D363" s="4"/>
      <c r="E363" s="4"/>
      <c r="F363" s="4"/>
      <c r="G363" s="4"/>
      <c r="H363" s="4"/>
      <c r="I363" s="4"/>
      <c r="J363" s="4"/>
      <c r="K363" s="4"/>
      <c r="L363" s="4"/>
      <c r="M363" s="4"/>
      <c r="N363" s="4"/>
      <c r="O363" s="4"/>
      <c r="P363" s="4"/>
    </row>
    <row r="364">
      <c r="A364" s="4"/>
      <c r="B364" s="4"/>
      <c r="C364" s="4"/>
      <c r="D364" s="4"/>
      <c r="E364" s="4"/>
      <c r="F364" s="4"/>
      <c r="G364" s="4"/>
      <c r="H364" s="4"/>
      <c r="I364" s="4"/>
      <c r="J364" s="4"/>
      <c r="K364" s="4"/>
      <c r="L364" s="4"/>
      <c r="M364" s="4"/>
      <c r="N364" s="4"/>
      <c r="O364" s="4"/>
      <c r="P364" s="4"/>
    </row>
    <row r="365">
      <c r="A365" s="4"/>
      <c r="B365" s="4"/>
      <c r="C365" s="4"/>
      <c r="D365" s="4"/>
      <c r="E365" s="4"/>
      <c r="F365" s="4"/>
      <c r="G365" s="4"/>
      <c r="H365" s="4"/>
      <c r="I365" s="4"/>
      <c r="J365" s="4"/>
      <c r="K365" s="4"/>
      <c r="L365" s="4"/>
      <c r="M365" s="4"/>
      <c r="N365" s="4"/>
      <c r="O365" s="4"/>
      <c r="P365" s="4"/>
    </row>
    <row r="366">
      <c r="A366" s="4"/>
      <c r="B366" s="4"/>
      <c r="C366" s="4"/>
      <c r="D366" s="4"/>
      <c r="E366" s="4"/>
      <c r="F366" s="4"/>
      <c r="G366" s="4"/>
      <c r="H366" s="4"/>
      <c r="I366" s="4"/>
      <c r="J366" s="4"/>
      <c r="K366" s="4"/>
      <c r="L366" s="4"/>
      <c r="M366" s="4"/>
      <c r="N366" s="4"/>
      <c r="O366" s="4"/>
      <c r="P366" s="4"/>
    </row>
    <row r="367">
      <c r="A367" s="4"/>
      <c r="B367" s="4"/>
      <c r="C367" s="4"/>
      <c r="D367" s="4"/>
      <c r="E367" s="4"/>
      <c r="F367" s="4"/>
      <c r="G367" s="4"/>
      <c r="H367" s="4"/>
      <c r="I367" s="4"/>
      <c r="J367" s="4"/>
      <c r="K367" s="4"/>
      <c r="L367" s="4"/>
      <c r="M367" s="4"/>
      <c r="N367" s="4"/>
      <c r="O367" s="4"/>
      <c r="P367" s="4"/>
    </row>
    <row r="368">
      <c r="A368" s="4"/>
      <c r="B368" s="4"/>
      <c r="C368" s="4"/>
      <c r="D368" s="4"/>
      <c r="E368" s="4"/>
      <c r="F368" s="4"/>
      <c r="G368" s="4"/>
      <c r="H368" s="4"/>
      <c r="I368" s="4"/>
      <c r="J368" s="4"/>
      <c r="K368" s="4"/>
      <c r="L368" s="4"/>
      <c r="M368" s="4"/>
      <c r="N368" s="4"/>
      <c r="O368" s="4"/>
      <c r="P368" s="4"/>
    </row>
    <row r="369">
      <c r="A369" s="4"/>
      <c r="B369" s="4"/>
      <c r="C369" s="4"/>
      <c r="D369" s="4"/>
      <c r="E369" s="4"/>
      <c r="F369" s="4"/>
      <c r="G369" s="4"/>
      <c r="H369" s="4"/>
      <c r="I369" s="4"/>
      <c r="J369" s="4"/>
      <c r="K369" s="4"/>
      <c r="L369" s="4"/>
      <c r="M369" s="4"/>
      <c r="N369" s="4"/>
      <c r="O369" s="4"/>
      <c r="P369" s="4"/>
    </row>
    <row r="370">
      <c r="A370" s="4"/>
      <c r="B370" s="4"/>
      <c r="C370" s="4"/>
      <c r="D370" s="4"/>
      <c r="E370" s="4"/>
      <c r="F370" s="4"/>
      <c r="G370" s="4"/>
      <c r="H370" s="4"/>
      <c r="I370" s="4"/>
      <c r="J370" s="4"/>
      <c r="K370" s="4"/>
      <c r="L370" s="4"/>
      <c r="M370" s="4"/>
      <c r="N370" s="4"/>
      <c r="O370" s="4"/>
      <c r="P370" s="4"/>
    </row>
    <row r="371">
      <c r="A371" s="4"/>
      <c r="B371" s="4"/>
      <c r="C371" s="4"/>
      <c r="D371" s="4"/>
      <c r="E371" s="4"/>
      <c r="F371" s="4"/>
      <c r="G371" s="4"/>
      <c r="H371" s="4"/>
      <c r="I371" s="4"/>
      <c r="J371" s="4"/>
      <c r="K371" s="4"/>
      <c r="L371" s="4"/>
      <c r="M371" s="4"/>
      <c r="N371" s="4"/>
      <c r="O371" s="4"/>
      <c r="P371" s="4"/>
    </row>
    <row r="372">
      <c r="A372" s="4"/>
      <c r="B372" s="4"/>
      <c r="C372" s="4"/>
      <c r="D372" s="4"/>
      <c r="E372" s="4"/>
      <c r="F372" s="4"/>
      <c r="G372" s="4"/>
      <c r="H372" s="4"/>
      <c r="I372" s="4"/>
      <c r="J372" s="4"/>
      <c r="K372" s="4"/>
      <c r="L372" s="4"/>
      <c r="M372" s="4"/>
      <c r="N372" s="4"/>
      <c r="O372" s="4"/>
      <c r="P372" s="4"/>
    </row>
    <row r="373">
      <c r="A373" s="4"/>
      <c r="B373" s="4"/>
      <c r="C373" s="4"/>
      <c r="D373" s="4"/>
      <c r="E373" s="4"/>
      <c r="F373" s="4"/>
      <c r="G373" s="4"/>
      <c r="H373" s="4"/>
      <c r="I373" s="4"/>
      <c r="J373" s="4"/>
      <c r="K373" s="4"/>
      <c r="L373" s="4"/>
      <c r="M373" s="4"/>
      <c r="N373" s="4"/>
      <c r="O373" s="4"/>
      <c r="P373" s="4"/>
    </row>
    <row r="374">
      <c r="A374" s="4"/>
      <c r="B374" s="4"/>
      <c r="C374" s="4"/>
      <c r="D374" s="4"/>
      <c r="E374" s="4"/>
      <c r="F374" s="4"/>
      <c r="G374" s="4"/>
      <c r="H374" s="4"/>
      <c r="I374" s="4"/>
      <c r="J374" s="4"/>
      <c r="K374" s="4"/>
      <c r="L374" s="4"/>
      <c r="M374" s="4"/>
      <c r="N374" s="4"/>
      <c r="O374" s="4"/>
      <c r="P374" s="4"/>
    </row>
    <row r="375">
      <c r="A375" s="4"/>
      <c r="B375" s="4"/>
      <c r="C375" s="4"/>
      <c r="D375" s="4"/>
      <c r="E375" s="4"/>
      <c r="F375" s="4"/>
      <c r="G375" s="4"/>
      <c r="H375" s="4"/>
      <c r="I375" s="4"/>
      <c r="J375" s="4"/>
      <c r="K375" s="4"/>
      <c r="L375" s="4"/>
      <c r="M375" s="4"/>
      <c r="N375" s="4"/>
      <c r="O375" s="4"/>
      <c r="P375" s="4"/>
    </row>
    <row r="376">
      <c r="A376" s="4"/>
      <c r="B376" s="4"/>
      <c r="C376" s="4"/>
      <c r="D376" s="4"/>
      <c r="E376" s="4"/>
      <c r="F376" s="4"/>
      <c r="G376" s="4"/>
      <c r="H376" s="4"/>
      <c r="I376" s="4"/>
      <c r="J376" s="4"/>
      <c r="K376" s="4"/>
      <c r="L376" s="4"/>
      <c r="M376" s="4"/>
      <c r="N376" s="4"/>
      <c r="O376" s="4"/>
      <c r="P376" s="4"/>
    </row>
    <row r="377">
      <c r="A377" s="4"/>
      <c r="B377" s="4"/>
      <c r="C377" s="4"/>
      <c r="D377" s="4"/>
      <c r="E377" s="4"/>
      <c r="F377" s="4"/>
      <c r="G377" s="4"/>
      <c r="H377" s="4"/>
      <c r="I377" s="4"/>
      <c r="J377" s="4"/>
      <c r="K377" s="4"/>
      <c r="L377" s="4"/>
      <c r="M377" s="4"/>
      <c r="N377" s="4"/>
      <c r="O377" s="4"/>
      <c r="P377" s="4"/>
    </row>
    <row r="378">
      <c r="A378" s="4"/>
      <c r="B378" s="4"/>
      <c r="C378" s="4"/>
      <c r="D378" s="4"/>
      <c r="E378" s="4"/>
      <c r="F378" s="4"/>
      <c r="G378" s="4"/>
      <c r="H378" s="4"/>
      <c r="I378" s="4"/>
      <c r="J378" s="4"/>
      <c r="K378" s="4"/>
      <c r="L378" s="4"/>
      <c r="M378" s="4"/>
      <c r="N378" s="4"/>
      <c r="O378" s="4"/>
      <c r="P378" s="4"/>
    </row>
    <row r="379">
      <c r="A379" s="4"/>
      <c r="B379" s="4"/>
      <c r="C379" s="4"/>
      <c r="D379" s="4"/>
      <c r="E379" s="4"/>
      <c r="F379" s="4"/>
      <c r="G379" s="4"/>
      <c r="H379" s="4"/>
      <c r="I379" s="4"/>
      <c r="J379" s="4"/>
      <c r="K379" s="4"/>
      <c r="L379" s="4"/>
      <c r="M379" s="4"/>
      <c r="N379" s="4"/>
      <c r="O379" s="4"/>
      <c r="P379" s="4"/>
    </row>
    <row r="380">
      <c r="A380" s="4"/>
      <c r="B380" s="4"/>
      <c r="C380" s="4"/>
      <c r="D380" s="4"/>
      <c r="E380" s="4"/>
      <c r="F380" s="4"/>
      <c r="G380" s="4"/>
      <c r="H380" s="4"/>
      <c r="I380" s="4"/>
      <c r="J380" s="4"/>
      <c r="K380" s="4"/>
      <c r="L380" s="4"/>
      <c r="M380" s="4"/>
      <c r="N380" s="4"/>
      <c r="O380" s="4"/>
      <c r="P380" s="4"/>
    </row>
    <row r="381">
      <c r="A381" s="4"/>
      <c r="B381" s="4"/>
      <c r="C381" s="4"/>
      <c r="D381" s="4"/>
      <c r="E381" s="4"/>
      <c r="F381" s="4"/>
      <c r="G381" s="4"/>
      <c r="H381" s="4"/>
      <c r="I381" s="4"/>
      <c r="J381" s="4"/>
      <c r="K381" s="4"/>
      <c r="L381" s="4"/>
      <c r="M381" s="4"/>
      <c r="N381" s="4"/>
      <c r="O381" s="4"/>
      <c r="P381" s="4"/>
    </row>
    <row r="382">
      <c r="A382" s="4"/>
      <c r="B382" s="4"/>
      <c r="C382" s="4"/>
      <c r="D382" s="4"/>
      <c r="E382" s="4"/>
      <c r="F382" s="4"/>
      <c r="G382" s="4"/>
      <c r="H382" s="4"/>
      <c r="I382" s="4"/>
      <c r="J382" s="4"/>
      <c r="K382" s="4"/>
      <c r="L382" s="4"/>
      <c r="M382" s="4"/>
      <c r="N382" s="4"/>
      <c r="O382" s="4"/>
      <c r="P382" s="4"/>
    </row>
    <row r="383">
      <c r="A383" s="4"/>
      <c r="B383" s="4"/>
      <c r="C383" s="4"/>
      <c r="D383" s="4"/>
      <c r="E383" s="4"/>
      <c r="F383" s="4"/>
      <c r="G383" s="4"/>
      <c r="H383" s="4"/>
      <c r="I383" s="4"/>
      <c r="J383" s="4"/>
      <c r="K383" s="4"/>
      <c r="L383" s="4"/>
      <c r="M383" s="4"/>
      <c r="N383" s="4"/>
      <c r="O383" s="4"/>
      <c r="P383" s="4"/>
    </row>
    <row r="384">
      <c r="A384" s="4"/>
      <c r="B384" s="4"/>
      <c r="C384" s="4"/>
      <c r="D384" s="4"/>
      <c r="E384" s="4"/>
      <c r="F384" s="4"/>
      <c r="G384" s="4"/>
      <c r="H384" s="4"/>
      <c r="I384" s="4"/>
      <c r="J384" s="4"/>
      <c r="K384" s="4"/>
      <c r="L384" s="4"/>
      <c r="M384" s="4"/>
      <c r="N384" s="4"/>
      <c r="O384" s="4"/>
      <c r="P384" s="4"/>
    </row>
    <row r="385">
      <c r="A385" s="4"/>
      <c r="B385" s="4"/>
      <c r="C385" s="4"/>
      <c r="D385" s="4"/>
      <c r="E385" s="4"/>
      <c r="F385" s="4"/>
      <c r="G385" s="4"/>
      <c r="H385" s="4"/>
      <c r="I385" s="4"/>
      <c r="J385" s="4"/>
      <c r="K385" s="4"/>
      <c r="L385" s="4"/>
      <c r="M385" s="4"/>
      <c r="N385" s="4"/>
      <c r="O385" s="4"/>
      <c r="P385" s="4"/>
    </row>
    <row r="386">
      <c r="A386" s="4"/>
      <c r="B386" s="4"/>
      <c r="C386" s="4"/>
      <c r="D386" s="4"/>
      <c r="E386" s="4"/>
      <c r="F386" s="4"/>
      <c r="G386" s="4"/>
      <c r="H386" s="4"/>
      <c r="I386" s="4"/>
      <c r="J386" s="4"/>
      <c r="K386" s="4"/>
      <c r="L386" s="4"/>
      <c r="M386" s="4"/>
      <c r="N386" s="4"/>
      <c r="O386" s="4"/>
      <c r="P386" s="4"/>
    </row>
    <row r="387">
      <c r="A387" s="4"/>
      <c r="B387" s="4"/>
      <c r="C387" s="4"/>
      <c r="D387" s="4"/>
      <c r="E387" s="4"/>
      <c r="F387" s="4"/>
      <c r="G387" s="4"/>
      <c r="H387" s="4"/>
      <c r="I387" s="4"/>
      <c r="J387" s="4"/>
      <c r="K387" s="4"/>
      <c r="L387" s="4"/>
      <c r="M387" s="4"/>
      <c r="N387" s="4"/>
      <c r="O387" s="4"/>
      <c r="P387" s="4"/>
    </row>
    <row r="388">
      <c r="A388" s="4"/>
      <c r="B388" s="4"/>
      <c r="C388" s="4"/>
      <c r="D388" s="4"/>
      <c r="E388" s="4"/>
      <c r="F388" s="4"/>
      <c r="G388" s="4"/>
      <c r="H388" s="4"/>
      <c r="I388" s="4"/>
      <c r="J388" s="4"/>
      <c r="K388" s="4"/>
      <c r="L388" s="4"/>
      <c r="M388" s="4"/>
      <c r="N388" s="4"/>
      <c r="O388" s="4"/>
      <c r="P388" s="4"/>
    </row>
    <row r="389">
      <c r="A389" s="4"/>
      <c r="B389" s="4"/>
      <c r="C389" s="4"/>
      <c r="D389" s="4"/>
      <c r="E389" s="4"/>
      <c r="F389" s="4"/>
      <c r="G389" s="4"/>
      <c r="H389" s="4"/>
      <c r="I389" s="4"/>
      <c r="J389" s="4"/>
      <c r="K389" s="4"/>
      <c r="L389" s="4"/>
      <c r="M389" s="4"/>
      <c r="N389" s="4"/>
      <c r="O389" s="4"/>
      <c r="P389" s="4"/>
    </row>
    <row r="390">
      <c r="A390" s="4"/>
      <c r="B390" s="4"/>
      <c r="C390" s="4"/>
      <c r="D390" s="4"/>
      <c r="E390" s="4"/>
      <c r="F390" s="4"/>
      <c r="G390" s="4"/>
      <c r="H390" s="4"/>
      <c r="I390" s="4"/>
      <c r="J390" s="4"/>
      <c r="K390" s="4"/>
      <c r="L390" s="4"/>
      <c r="M390" s="4"/>
      <c r="N390" s="4"/>
      <c r="O390" s="4"/>
      <c r="P390" s="4"/>
    </row>
    <row r="391">
      <c r="A391" s="4"/>
      <c r="B391" s="4"/>
      <c r="C391" s="4"/>
      <c r="D391" s="4"/>
      <c r="E391" s="4"/>
      <c r="F391" s="4"/>
      <c r="G391" s="4"/>
      <c r="H391" s="4"/>
      <c r="I391" s="4"/>
      <c r="J391" s="4"/>
      <c r="K391" s="4"/>
      <c r="L391" s="4"/>
      <c r="M391" s="4"/>
      <c r="N391" s="4"/>
      <c r="O391" s="4"/>
      <c r="P391" s="4"/>
    </row>
    <row r="392">
      <c r="A392" s="4"/>
      <c r="B392" s="4"/>
      <c r="C392" s="4"/>
      <c r="D392" s="4"/>
      <c r="E392" s="4"/>
      <c r="F392" s="4"/>
      <c r="G392" s="4"/>
      <c r="H392" s="4"/>
      <c r="I392" s="4"/>
      <c r="J392" s="4"/>
      <c r="K392" s="4"/>
      <c r="L392" s="4"/>
      <c r="M392" s="4"/>
      <c r="N392" s="4"/>
      <c r="O392" s="4"/>
      <c r="P392" s="4"/>
    </row>
    <row r="393">
      <c r="A393" s="4"/>
      <c r="B393" s="4"/>
      <c r="C393" s="4"/>
      <c r="D393" s="4"/>
      <c r="E393" s="4"/>
      <c r="F393" s="4"/>
      <c r="G393" s="4"/>
      <c r="H393" s="4"/>
      <c r="I393" s="4"/>
      <c r="J393" s="4"/>
      <c r="K393" s="4"/>
      <c r="L393" s="4"/>
      <c r="M393" s="4"/>
      <c r="N393" s="4"/>
      <c r="O393" s="4"/>
      <c r="P393" s="4"/>
    </row>
    <row r="394">
      <c r="A394" s="4"/>
      <c r="B394" s="4"/>
      <c r="C394" s="4"/>
      <c r="D394" s="4"/>
      <c r="E394" s="4"/>
      <c r="F394" s="4"/>
      <c r="G394" s="4"/>
      <c r="H394" s="4"/>
      <c r="I394" s="4"/>
      <c r="J394" s="4"/>
      <c r="K394" s="4"/>
      <c r="L394" s="4"/>
      <c r="M394" s="4"/>
      <c r="N394" s="4"/>
      <c r="O394" s="4"/>
      <c r="P394" s="4"/>
    </row>
    <row r="395">
      <c r="A395" s="4"/>
      <c r="B395" s="4"/>
      <c r="C395" s="4"/>
      <c r="D395" s="4"/>
      <c r="E395" s="4"/>
      <c r="F395" s="4"/>
      <c r="G395" s="4"/>
      <c r="H395" s="4"/>
      <c r="I395" s="4"/>
      <c r="J395" s="4"/>
      <c r="K395" s="4"/>
      <c r="L395" s="4"/>
      <c r="M395" s="4"/>
      <c r="N395" s="4"/>
      <c r="O395" s="4"/>
      <c r="P395" s="4"/>
    </row>
    <row r="396">
      <c r="A396" s="4"/>
      <c r="B396" s="4"/>
      <c r="C396" s="4"/>
      <c r="D396" s="4"/>
      <c r="E396" s="4"/>
      <c r="F396" s="4"/>
      <c r="G396" s="4"/>
      <c r="H396" s="4"/>
      <c r="I396" s="4"/>
      <c r="J396" s="4"/>
      <c r="K396" s="4"/>
      <c r="L396" s="4"/>
      <c r="M396" s="4"/>
      <c r="N396" s="4"/>
      <c r="O396" s="4"/>
      <c r="P396" s="4"/>
    </row>
    <row r="397">
      <c r="A397" s="4"/>
      <c r="B397" s="4"/>
      <c r="C397" s="4"/>
      <c r="D397" s="4"/>
      <c r="E397" s="4"/>
      <c r="F397" s="4"/>
      <c r="G397" s="4"/>
      <c r="H397" s="4"/>
      <c r="I397" s="4"/>
      <c r="J397" s="4"/>
      <c r="K397" s="4"/>
      <c r="L397" s="4"/>
      <c r="M397" s="4"/>
      <c r="N397" s="4"/>
      <c r="O397" s="4"/>
      <c r="P397" s="4"/>
    </row>
    <row r="398">
      <c r="A398" s="4"/>
      <c r="B398" s="4"/>
      <c r="C398" s="4"/>
      <c r="D398" s="4"/>
      <c r="E398" s="4"/>
      <c r="F398" s="4"/>
      <c r="G398" s="4"/>
      <c r="H398" s="4"/>
      <c r="I398" s="4"/>
      <c r="J398" s="4"/>
      <c r="K398" s="4"/>
      <c r="L398" s="4"/>
      <c r="M398" s="4"/>
      <c r="N398" s="4"/>
      <c r="O398" s="4"/>
      <c r="P398" s="4"/>
    </row>
    <row r="399">
      <c r="A399" s="4"/>
      <c r="B399" s="4"/>
      <c r="C399" s="4"/>
      <c r="D399" s="4"/>
      <c r="E399" s="4"/>
      <c r="F399" s="4"/>
      <c r="G399" s="4"/>
      <c r="H399" s="4"/>
      <c r="I399" s="4"/>
      <c r="J399" s="4"/>
      <c r="K399" s="4"/>
      <c r="L399" s="4"/>
      <c r="M399" s="4"/>
      <c r="N399" s="4"/>
      <c r="O399" s="4"/>
      <c r="P399" s="4"/>
    </row>
    <row r="400">
      <c r="A400" s="4"/>
      <c r="B400" s="4"/>
      <c r="C400" s="4"/>
      <c r="D400" s="4"/>
      <c r="E400" s="4"/>
      <c r="F400" s="4"/>
      <c r="G400" s="4"/>
      <c r="H400" s="4"/>
      <c r="I400" s="4"/>
      <c r="J400" s="4"/>
      <c r="K400" s="4"/>
      <c r="L400" s="4"/>
      <c r="M400" s="4"/>
      <c r="N400" s="4"/>
      <c r="O400" s="4"/>
      <c r="P400" s="4"/>
    </row>
    <row r="401">
      <c r="A401" s="4"/>
      <c r="B401" s="4"/>
      <c r="C401" s="4"/>
      <c r="D401" s="4"/>
      <c r="E401" s="4"/>
      <c r="F401" s="4"/>
      <c r="G401" s="4"/>
      <c r="H401" s="4"/>
      <c r="I401" s="4"/>
      <c r="J401" s="4"/>
      <c r="K401" s="4"/>
      <c r="L401" s="4"/>
      <c r="M401" s="4"/>
      <c r="N401" s="4"/>
      <c r="O401" s="4"/>
      <c r="P401" s="4"/>
    </row>
    <row r="402">
      <c r="A402" s="4"/>
      <c r="B402" s="4"/>
      <c r="C402" s="4"/>
      <c r="D402" s="4"/>
      <c r="E402" s="4"/>
      <c r="F402" s="4"/>
      <c r="G402" s="4"/>
      <c r="H402" s="4"/>
      <c r="I402" s="4"/>
      <c r="J402" s="4"/>
      <c r="K402" s="4"/>
      <c r="L402" s="4"/>
      <c r="M402" s="4"/>
      <c r="N402" s="4"/>
      <c r="O402" s="4"/>
      <c r="P402" s="4"/>
    </row>
    <row r="403">
      <c r="A403" s="4"/>
      <c r="B403" s="4"/>
      <c r="C403" s="4"/>
      <c r="D403" s="4"/>
      <c r="E403" s="4"/>
      <c r="F403" s="4"/>
      <c r="G403" s="4"/>
      <c r="H403" s="4"/>
      <c r="I403" s="4"/>
      <c r="J403" s="4"/>
      <c r="K403" s="4"/>
      <c r="L403" s="4"/>
      <c r="M403" s="4"/>
      <c r="N403" s="4"/>
      <c r="O403" s="4"/>
      <c r="P403" s="4"/>
    </row>
    <row r="404">
      <c r="A404" s="4"/>
      <c r="B404" s="4"/>
      <c r="C404" s="4"/>
      <c r="D404" s="4"/>
      <c r="E404" s="4"/>
      <c r="F404" s="4"/>
      <c r="G404" s="4"/>
      <c r="H404" s="4"/>
      <c r="I404" s="4"/>
      <c r="J404" s="4"/>
      <c r="K404" s="4"/>
      <c r="L404" s="4"/>
      <c r="M404" s="4"/>
      <c r="N404" s="4"/>
      <c r="O404" s="4"/>
      <c r="P404" s="4"/>
    </row>
    <row r="405">
      <c r="A405" s="4"/>
      <c r="B405" s="4"/>
      <c r="C405" s="4"/>
      <c r="D405" s="4"/>
      <c r="E405" s="4"/>
      <c r="F405" s="4"/>
      <c r="G405" s="4"/>
      <c r="H405" s="4"/>
      <c r="I405" s="4"/>
      <c r="J405" s="4"/>
      <c r="K405" s="4"/>
      <c r="L405" s="4"/>
      <c r="M405" s="4"/>
      <c r="N405" s="4"/>
      <c r="O405" s="4"/>
      <c r="P405" s="4"/>
    </row>
    <row r="406">
      <c r="A406" s="4"/>
      <c r="B406" s="4"/>
      <c r="C406" s="4"/>
      <c r="D406" s="4"/>
      <c r="E406" s="4"/>
      <c r="F406" s="4"/>
      <c r="G406" s="4"/>
      <c r="H406" s="4"/>
      <c r="I406" s="4"/>
      <c r="J406" s="4"/>
      <c r="K406" s="4"/>
      <c r="L406" s="4"/>
      <c r="M406" s="4"/>
      <c r="N406" s="4"/>
      <c r="O406" s="4"/>
      <c r="P406" s="4"/>
    </row>
    <row r="407">
      <c r="A407" s="4"/>
      <c r="B407" s="4"/>
      <c r="C407" s="4"/>
      <c r="D407" s="4"/>
      <c r="E407" s="4"/>
      <c r="F407" s="4"/>
      <c r="G407" s="4"/>
      <c r="H407" s="4"/>
      <c r="I407" s="4"/>
      <c r="J407" s="4"/>
      <c r="K407" s="4"/>
      <c r="L407" s="4"/>
      <c r="M407" s="4"/>
      <c r="N407" s="4"/>
      <c r="O407" s="4"/>
      <c r="P407" s="4"/>
    </row>
    <row r="408">
      <c r="A408" s="4"/>
      <c r="B408" s="4"/>
      <c r="C408" s="4"/>
      <c r="D408" s="4"/>
      <c r="E408" s="4"/>
      <c r="F408" s="4"/>
      <c r="G408" s="4"/>
      <c r="H408" s="4"/>
      <c r="I408" s="4"/>
      <c r="J408" s="4"/>
      <c r="K408" s="4"/>
      <c r="L408" s="4"/>
      <c r="M408" s="4"/>
      <c r="N408" s="4"/>
      <c r="O408" s="4"/>
      <c r="P408" s="4"/>
    </row>
    <row r="409">
      <c r="A409" s="4"/>
      <c r="B409" s="4"/>
      <c r="C409" s="4"/>
      <c r="D409" s="4"/>
      <c r="E409" s="4"/>
      <c r="F409" s="4"/>
      <c r="G409" s="4"/>
      <c r="H409" s="4"/>
      <c r="I409" s="4"/>
      <c r="J409" s="4"/>
      <c r="K409" s="4"/>
      <c r="L409" s="4"/>
      <c r="M409" s="4"/>
      <c r="N409" s="4"/>
      <c r="O409" s="4"/>
      <c r="P409" s="4"/>
    </row>
    <row r="410">
      <c r="A410" s="4"/>
      <c r="B410" s="4"/>
      <c r="C410" s="4"/>
      <c r="D410" s="4"/>
      <c r="E410" s="4"/>
      <c r="F410" s="4"/>
      <c r="G410" s="4"/>
      <c r="H410" s="4"/>
      <c r="I410" s="4"/>
      <c r="J410" s="4"/>
      <c r="K410" s="4"/>
      <c r="L410" s="4"/>
      <c r="M410" s="4"/>
      <c r="N410" s="4"/>
      <c r="O410" s="4"/>
      <c r="P410" s="4"/>
    </row>
    <row r="411">
      <c r="A411" s="4"/>
      <c r="B411" s="4"/>
      <c r="C411" s="4"/>
      <c r="D411" s="4"/>
      <c r="E411" s="4"/>
      <c r="F411" s="4"/>
      <c r="G411" s="4"/>
      <c r="H411" s="4"/>
      <c r="I411" s="4"/>
      <c r="J411" s="4"/>
      <c r="K411" s="4"/>
      <c r="L411" s="4"/>
      <c r="M411" s="4"/>
      <c r="N411" s="4"/>
      <c r="O411" s="4"/>
      <c r="P411" s="4"/>
    </row>
    <row r="412">
      <c r="A412" s="4"/>
      <c r="B412" s="4"/>
      <c r="C412" s="4"/>
      <c r="D412" s="4"/>
      <c r="E412" s="4"/>
      <c r="F412" s="4"/>
      <c r="G412" s="4"/>
      <c r="H412" s="4"/>
      <c r="I412" s="4"/>
      <c r="J412" s="4"/>
      <c r="K412" s="4"/>
      <c r="L412" s="4"/>
      <c r="M412" s="4"/>
      <c r="N412" s="4"/>
      <c r="O412" s="4"/>
      <c r="P412" s="4"/>
    </row>
    <row r="413">
      <c r="A413" s="4"/>
      <c r="B413" s="4"/>
      <c r="C413" s="4"/>
      <c r="D413" s="4"/>
      <c r="E413" s="4"/>
      <c r="F413" s="4"/>
      <c r="G413" s="4"/>
      <c r="H413" s="4"/>
      <c r="I413" s="4"/>
      <c r="J413" s="4"/>
      <c r="K413" s="4"/>
      <c r="L413" s="4"/>
      <c r="M413" s="4"/>
      <c r="N413" s="4"/>
      <c r="O413" s="4"/>
      <c r="P413" s="4"/>
    </row>
    <row r="414">
      <c r="A414" s="4"/>
      <c r="B414" s="4"/>
      <c r="C414" s="4"/>
      <c r="D414" s="4"/>
      <c r="E414" s="4"/>
      <c r="F414" s="4"/>
      <c r="G414" s="4"/>
      <c r="H414" s="4"/>
      <c r="I414" s="4"/>
      <c r="J414" s="4"/>
      <c r="K414" s="4"/>
      <c r="L414" s="4"/>
      <c r="M414" s="4"/>
      <c r="N414" s="4"/>
      <c r="O414" s="4"/>
      <c r="P414" s="4"/>
    </row>
    <row r="415">
      <c r="A415" s="4"/>
      <c r="B415" s="4"/>
      <c r="C415" s="4"/>
      <c r="D415" s="4"/>
      <c r="E415" s="4"/>
      <c r="F415" s="4"/>
      <c r="G415" s="4"/>
      <c r="H415" s="4"/>
      <c r="I415" s="4"/>
      <c r="J415" s="4"/>
      <c r="K415" s="4"/>
      <c r="L415" s="4"/>
      <c r="M415" s="4"/>
      <c r="N415" s="4"/>
      <c r="O415" s="4"/>
      <c r="P415" s="4"/>
    </row>
    <row r="416">
      <c r="A416" s="4"/>
      <c r="B416" s="4"/>
      <c r="C416" s="4"/>
      <c r="D416" s="4"/>
      <c r="E416" s="4"/>
      <c r="F416" s="4"/>
      <c r="G416" s="4"/>
      <c r="H416" s="4"/>
      <c r="I416" s="4"/>
      <c r="J416" s="4"/>
      <c r="K416" s="4"/>
      <c r="L416" s="4"/>
      <c r="M416" s="4"/>
      <c r="N416" s="4"/>
      <c r="O416" s="4"/>
      <c r="P416" s="4"/>
    </row>
    <row r="417">
      <c r="A417" s="4"/>
      <c r="B417" s="4"/>
      <c r="C417" s="4"/>
      <c r="D417" s="4"/>
      <c r="E417" s="4"/>
      <c r="F417" s="4"/>
      <c r="G417" s="4"/>
      <c r="H417" s="4"/>
      <c r="I417" s="4"/>
      <c r="J417" s="4"/>
      <c r="K417" s="4"/>
      <c r="L417" s="4"/>
      <c r="M417" s="4"/>
      <c r="N417" s="4"/>
      <c r="O417" s="4"/>
      <c r="P417" s="4"/>
    </row>
    <row r="418">
      <c r="A418" s="4"/>
      <c r="B418" s="4"/>
      <c r="C418" s="4"/>
      <c r="D418" s="4"/>
      <c r="E418" s="4"/>
      <c r="F418" s="4"/>
      <c r="G418" s="4"/>
      <c r="H418" s="4"/>
      <c r="I418" s="4"/>
      <c r="J418" s="4"/>
      <c r="K418" s="4"/>
      <c r="L418" s="4"/>
      <c r="M418" s="4"/>
      <c r="N418" s="4"/>
      <c r="O418" s="4"/>
      <c r="P418" s="4"/>
    </row>
    <row r="419">
      <c r="A419" s="4"/>
      <c r="B419" s="4"/>
      <c r="C419" s="4"/>
      <c r="D419" s="4"/>
      <c r="E419" s="4"/>
      <c r="F419" s="4"/>
      <c r="G419" s="4"/>
      <c r="H419" s="4"/>
      <c r="I419" s="4"/>
      <c r="J419" s="4"/>
      <c r="K419" s="4"/>
      <c r="L419" s="4"/>
      <c r="M419" s="4"/>
      <c r="N419" s="4"/>
      <c r="O419" s="4"/>
      <c r="P419" s="4"/>
    </row>
    <row r="420">
      <c r="A420" s="4"/>
      <c r="B420" s="4"/>
      <c r="C420" s="4"/>
      <c r="D420" s="4"/>
      <c r="E420" s="4"/>
      <c r="F420" s="4"/>
      <c r="G420" s="4"/>
      <c r="H420" s="4"/>
      <c r="I420" s="4"/>
      <c r="J420" s="4"/>
      <c r="K420" s="4"/>
      <c r="L420" s="4"/>
      <c r="M420" s="4"/>
      <c r="N420" s="4"/>
      <c r="O420" s="4"/>
      <c r="P420" s="4"/>
    </row>
    <row r="421">
      <c r="A421" s="4"/>
      <c r="B421" s="4"/>
      <c r="C421" s="4"/>
      <c r="D421" s="4"/>
      <c r="E421" s="4"/>
      <c r="F421" s="4"/>
      <c r="G421" s="4"/>
      <c r="H421" s="4"/>
      <c r="I421" s="4"/>
      <c r="J421" s="4"/>
      <c r="K421" s="4"/>
      <c r="L421" s="4"/>
      <c r="M421" s="4"/>
      <c r="N421" s="4"/>
      <c r="O421" s="4"/>
      <c r="P421" s="4"/>
    </row>
    <row r="422">
      <c r="A422" s="4"/>
      <c r="B422" s="4"/>
      <c r="C422" s="4"/>
      <c r="D422" s="4"/>
      <c r="E422" s="4"/>
      <c r="F422" s="4"/>
      <c r="G422" s="4"/>
      <c r="H422" s="4"/>
      <c r="I422" s="4"/>
      <c r="J422" s="4"/>
      <c r="K422" s="4"/>
      <c r="L422" s="4"/>
      <c r="M422" s="4"/>
      <c r="N422" s="4"/>
      <c r="O422" s="4"/>
      <c r="P422" s="4"/>
    </row>
    <row r="423">
      <c r="A423" s="4"/>
      <c r="B423" s="4"/>
      <c r="C423" s="4"/>
      <c r="D423" s="4"/>
      <c r="E423" s="4"/>
      <c r="F423" s="4"/>
      <c r="G423" s="4"/>
      <c r="H423" s="4"/>
      <c r="I423" s="4"/>
      <c r="J423" s="4"/>
      <c r="K423" s="4"/>
      <c r="L423" s="4"/>
      <c r="M423" s="4"/>
      <c r="N423" s="4"/>
      <c r="O423" s="4"/>
      <c r="P423" s="4"/>
    </row>
    <row r="424">
      <c r="A424" s="4"/>
      <c r="B424" s="4"/>
      <c r="C424" s="4"/>
      <c r="D424" s="4"/>
      <c r="E424" s="4"/>
      <c r="F424" s="4"/>
      <c r="G424" s="4"/>
      <c r="H424" s="4"/>
      <c r="I424" s="4"/>
      <c r="J424" s="4"/>
      <c r="K424" s="4"/>
      <c r="L424" s="4"/>
      <c r="M424" s="4"/>
      <c r="N424" s="4"/>
      <c r="O424" s="4"/>
      <c r="P424" s="4"/>
    </row>
    <row r="425">
      <c r="A425" s="4"/>
      <c r="B425" s="4"/>
      <c r="C425" s="4"/>
      <c r="D425" s="4"/>
      <c r="E425" s="4"/>
      <c r="F425" s="4"/>
      <c r="G425" s="4"/>
      <c r="H425" s="4"/>
      <c r="I425" s="4"/>
      <c r="J425" s="4"/>
      <c r="K425" s="4"/>
      <c r="L425" s="4"/>
      <c r="M425" s="4"/>
      <c r="N425" s="4"/>
      <c r="O425" s="4"/>
      <c r="P425" s="4"/>
    </row>
    <row r="426">
      <c r="A426" s="4"/>
      <c r="B426" s="4"/>
      <c r="C426" s="4"/>
      <c r="D426" s="4"/>
      <c r="E426" s="4"/>
      <c r="F426" s="4"/>
      <c r="G426" s="4"/>
      <c r="H426" s="4"/>
      <c r="I426" s="4"/>
      <c r="J426" s="4"/>
      <c r="K426" s="4"/>
      <c r="L426" s="4"/>
      <c r="M426" s="4"/>
      <c r="N426" s="4"/>
      <c r="O426" s="4"/>
      <c r="P426" s="4"/>
    </row>
    <row r="427">
      <c r="A427" s="4"/>
      <c r="B427" s="4"/>
      <c r="C427" s="4"/>
      <c r="D427" s="4"/>
      <c r="E427" s="4"/>
      <c r="F427" s="4"/>
      <c r="G427" s="4"/>
      <c r="H427" s="4"/>
      <c r="I427" s="4"/>
      <c r="J427" s="4"/>
      <c r="K427" s="4"/>
      <c r="L427" s="4"/>
      <c r="M427" s="4"/>
      <c r="N427" s="4"/>
      <c r="O427" s="4"/>
      <c r="P427" s="4"/>
    </row>
    <row r="428">
      <c r="A428" s="4"/>
      <c r="B428" s="4"/>
      <c r="C428" s="4"/>
      <c r="D428" s="4"/>
      <c r="E428" s="4"/>
      <c r="F428" s="4"/>
      <c r="G428" s="4"/>
      <c r="H428" s="4"/>
      <c r="I428" s="4"/>
      <c r="J428" s="4"/>
      <c r="K428" s="4"/>
      <c r="L428" s="4"/>
      <c r="M428" s="4"/>
      <c r="N428" s="4"/>
      <c r="O428" s="4"/>
      <c r="P428" s="4"/>
    </row>
    <row r="429">
      <c r="A429" s="4"/>
      <c r="B429" s="4"/>
      <c r="C429" s="4"/>
      <c r="D429" s="4"/>
      <c r="E429" s="4"/>
      <c r="F429" s="4"/>
      <c r="G429" s="4"/>
      <c r="H429" s="4"/>
      <c r="I429" s="4"/>
      <c r="J429" s="4"/>
      <c r="K429" s="4"/>
      <c r="L429" s="4"/>
      <c r="M429" s="4"/>
      <c r="N429" s="4"/>
      <c r="O429" s="4"/>
      <c r="P429" s="4"/>
    </row>
    <row r="430">
      <c r="A430" s="4"/>
      <c r="B430" s="4"/>
      <c r="C430" s="4"/>
      <c r="D430" s="4"/>
      <c r="E430" s="4"/>
      <c r="F430" s="4"/>
      <c r="G430" s="4"/>
      <c r="H430" s="4"/>
      <c r="I430" s="4"/>
      <c r="J430" s="4"/>
      <c r="K430" s="4"/>
      <c r="L430" s="4"/>
      <c r="M430" s="4"/>
      <c r="N430" s="4"/>
      <c r="O430" s="4"/>
      <c r="P430" s="4"/>
    </row>
    <row r="431">
      <c r="A431" s="4"/>
      <c r="B431" s="4"/>
      <c r="C431" s="4"/>
      <c r="D431" s="4"/>
      <c r="E431" s="4"/>
      <c r="F431" s="4"/>
      <c r="G431" s="4"/>
      <c r="H431" s="4"/>
      <c r="I431" s="4"/>
      <c r="J431" s="4"/>
      <c r="K431" s="4"/>
      <c r="L431" s="4"/>
      <c r="M431" s="4"/>
      <c r="N431" s="4"/>
      <c r="O431" s="4"/>
      <c r="P431" s="4"/>
    </row>
    <row r="432">
      <c r="A432" s="4"/>
      <c r="B432" s="4"/>
      <c r="C432" s="4"/>
      <c r="D432" s="4"/>
      <c r="E432" s="4"/>
      <c r="F432" s="4"/>
      <c r="G432" s="4"/>
      <c r="H432" s="4"/>
      <c r="I432" s="4"/>
      <c r="J432" s="4"/>
      <c r="K432" s="4"/>
      <c r="L432" s="4"/>
      <c r="M432" s="4"/>
      <c r="N432" s="4"/>
      <c r="O432" s="4"/>
      <c r="P432" s="4"/>
    </row>
    <row r="433">
      <c r="A433" s="4"/>
      <c r="B433" s="4"/>
      <c r="C433" s="4"/>
      <c r="D433" s="4"/>
      <c r="E433" s="4"/>
      <c r="F433" s="4"/>
      <c r="G433" s="4"/>
      <c r="H433" s="4"/>
      <c r="I433" s="4"/>
      <c r="J433" s="4"/>
      <c r="K433" s="4"/>
      <c r="L433" s="4"/>
      <c r="M433" s="4"/>
      <c r="N433" s="4"/>
      <c r="O433" s="4"/>
      <c r="P433" s="4"/>
    </row>
    <row r="434">
      <c r="A434" s="4"/>
      <c r="B434" s="4"/>
      <c r="C434" s="4"/>
      <c r="D434" s="4"/>
      <c r="E434" s="4"/>
      <c r="F434" s="4"/>
      <c r="G434" s="4"/>
      <c r="H434" s="4"/>
      <c r="I434" s="4"/>
      <c r="J434" s="4"/>
      <c r="K434" s="4"/>
      <c r="L434" s="4"/>
      <c r="M434" s="4"/>
      <c r="N434" s="4"/>
      <c r="O434" s="4"/>
      <c r="P434" s="4"/>
    </row>
    <row r="435">
      <c r="A435" s="4"/>
      <c r="B435" s="4"/>
      <c r="C435" s="4"/>
      <c r="D435" s="4"/>
      <c r="E435" s="4"/>
      <c r="F435" s="4"/>
      <c r="G435" s="4"/>
      <c r="H435" s="4"/>
      <c r="I435" s="4"/>
      <c r="J435" s="4"/>
      <c r="K435" s="4"/>
      <c r="L435" s="4"/>
      <c r="M435" s="4"/>
      <c r="N435" s="4"/>
      <c r="O435" s="4"/>
      <c r="P435" s="4"/>
    </row>
    <row r="436">
      <c r="A436" s="4"/>
      <c r="B436" s="4"/>
      <c r="C436" s="4"/>
      <c r="D436" s="4"/>
      <c r="E436" s="4"/>
      <c r="F436" s="4"/>
      <c r="G436" s="4"/>
      <c r="H436" s="4"/>
      <c r="I436" s="4"/>
      <c r="J436" s="4"/>
      <c r="K436" s="4"/>
      <c r="L436" s="4"/>
      <c r="M436" s="4"/>
      <c r="N436" s="4"/>
      <c r="O436" s="4"/>
      <c r="P436" s="4"/>
    </row>
    <row r="437">
      <c r="A437" s="4"/>
      <c r="B437" s="4"/>
      <c r="C437" s="4"/>
      <c r="D437" s="4"/>
      <c r="E437" s="4"/>
      <c r="F437" s="4"/>
      <c r="G437" s="4"/>
      <c r="H437" s="4"/>
      <c r="I437" s="4"/>
      <c r="J437" s="4"/>
      <c r="K437" s="4"/>
      <c r="L437" s="4"/>
      <c r="M437" s="4"/>
      <c r="N437" s="4"/>
      <c r="O437" s="4"/>
      <c r="P437" s="4"/>
    </row>
    <row r="438">
      <c r="A438" s="4"/>
      <c r="B438" s="4"/>
      <c r="C438" s="4"/>
      <c r="D438" s="4"/>
      <c r="E438" s="4"/>
      <c r="F438" s="4"/>
      <c r="G438" s="4"/>
      <c r="H438" s="4"/>
      <c r="I438" s="4"/>
      <c r="J438" s="4"/>
      <c r="K438" s="4"/>
      <c r="L438" s="4"/>
      <c r="M438" s="4"/>
      <c r="N438" s="4"/>
      <c r="O438" s="4"/>
      <c r="P438" s="4"/>
    </row>
    <row r="439">
      <c r="A439" s="4"/>
      <c r="B439" s="4"/>
      <c r="C439" s="4"/>
      <c r="D439" s="4"/>
      <c r="E439" s="4"/>
      <c r="F439" s="4"/>
      <c r="G439" s="4"/>
      <c r="H439" s="4"/>
      <c r="I439" s="4"/>
      <c r="J439" s="4"/>
      <c r="K439" s="4"/>
      <c r="L439" s="4"/>
      <c r="M439" s="4"/>
      <c r="N439" s="4"/>
      <c r="O439" s="4"/>
      <c r="P439" s="4"/>
    </row>
    <row r="440">
      <c r="A440" s="4"/>
      <c r="B440" s="4"/>
      <c r="C440" s="4"/>
      <c r="D440" s="4"/>
      <c r="E440" s="4"/>
      <c r="F440" s="4"/>
      <c r="G440" s="4"/>
      <c r="H440" s="4"/>
      <c r="I440" s="4"/>
      <c r="J440" s="4"/>
      <c r="K440" s="4"/>
      <c r="L440" s="4"/>
      <c r="M440" s="4"/>
      <c r="N440" s="4"/>
      <c r="O440" s="4"/>
      <c r="P440" s="4"/>
    </row>
    <row r="441">
      <c r="A441" s="4"/>
      <c r="B441" s="4"/>
      <c r="C441" s="4"/>
      <c r="D441" s="4"/>
      <c r="E441" s="4"/>
      <c r="F441" s="4"/>
      <c r="G441" s="4"/>
      <c r="H441" s="4"/>
      <c r="I441" s="4"/>
      <c r="J441" s="4"/>
      <c r="K441" s="4"/>
      <c r="L441" s="4"/>
      <c r="M441" s="4"/>
      <c r="N441" s="4"/>
      <c r="O441" s="4"/>
      <c r="P441" s="4"/>
    </row>
    <row r="442">
      <c r="A442" s="4"/>
      <c r="B442" s="4"/>
      <c r="C442" s="4"/>
      <c r="D442" s="4"/>
      <c r="E442" s="4"/>
      <c r="F442" s="4"/>
      <c r="G442" s="4"/>
      <c r="H442" s="4"/>
      <c r="I442" s="4"/>
      <c r="J442" s="4"/>
      <c r="K442" s="4"/>
      <c r="L442" s="4"/>
      <c r="M442" s="4"/>
      <c r="N442" s="4"/>
      <c r="O442" s="4"/>
      <c r="P442" s="4"/>
    </row>
    <row r="443">
      <c r="A443" s="4"/>
      <c r="B443" s="4"/>
      <c r="C443" s="4"/>
      <c r="D443" s="4"/>
      <c r="E443" s="4"/>
      <c r="F443" s="4"/>
      <c r="G443" s="4"/>
      <c r="H443" s="4"/>
      <c r="I443" s="4"/>
      <c r="J443" s="4"/>
      <c r="K443" s="4"/>
      <c r="L443" s="4"/>
      <c r="M443" s="4"/>
      <c r="N443" s="4"/>
      <c r="O443" s="4"/>
      <c r="P443" s="4"/>
    </row>
    <row r="444">
      <c r="A444" s="4"/>
      <c r="B444" s="4"/>
      <c r="C444" s="4"/>
      <c r="D444" s="4"/>
      <c r="E444" s="4"/>
      <c r="F444" s="4"/>
      <c r="G444" s="4"/>
      <c r="H444" s="4"/>
      <c r="I444" s="4"/>
      <c r="J444" s="4"/>
      <c r="K444" s="4"/>
      <c r="L444" s="4"/>
      <c r="M444" s="4"/>
      <c r="N444" s="4"/>
      <c r="O444" s="4"/>
      <c r="P444" s="4"/>
    </row>
    <row r="445">
      <c r="A445" s="4"/>
      <c r="B445" s="4"/>
      <c r="C445" s="4"/>
      <c r="D445" s="4"/>
      <c r="E445" s="4"/>
      <c r="F445" s="4"/>
      <c r="G445" s="4"/>
      <c r="H445" s="4"/>
      <c r="I445" s="4"/>
      <c r="J445" s="4"/>
      <c r="K445" s="4"/>
      <c r="L445" s="4"/>
      <c r="M445" s="4"/>
      <c r="N445" s="4"/>
      <c r="O445" s="4"/>
      <c r="P445" s="4"/>
    </row>
    <row r="446">
      <c r="A446" s="4"/>
      <c r="B446" s="4"/>
      <c r="C446" s="4"/>
      <c r="D446" s="4"/>
      <c r="E446" s="4"/>
      <c r="F446" s="4"/>
      <c r="G446" s="4"/>
      <c r="H446" s="4"/>
      <c r="I446" s="4"/>
      <c r="J446" s="4"/>
      <c r="K446" s="4"/>
      <c r="L446" s="4"/>
      <c r="M446" s="4"/>
      <c r="N446" s="4"/>
      <c r="O446" s="4"/>
      <c r="P446" s="4"/>
    </row>
    <row r="447">
      <c r="A447" s="4"/>
      <c r="B447" s="4"/>
      <c r="C447" s="4"/>
      <c r="D447" s="4"/>
      <c r="E447" s="4"/>
      <c r="F447" s="4"/>
      <c r="G447" s="4"/>
      <c r="H447" s="4"/>
      <c r="I447" s="4"/>
      <c r="J447" s="4"/>
      <c r="K447" s="4"/>
      <c r="L447" s="4"/>
      <c r="M447" s="4"/>
      <c r="N447" s="4"/>
      <c r="O447" s="4"/>
      <c r="P447" s="4"/>
    </row>
    <row r="448">
      <c r="A448" s="4"/>
      <c r="B448" s="4"/>
      <c r="C448" s="4"/>
      <c r="D448" s="4"/>
      <c r="E448" s="4"/>
      <c r="F448" s="4"/>
      <c r="G448" s="4"/>
      <c r="H448" s="4"/>
      <c r="I448" s="4"/>
      <c r="J448" s="4"/>
      <c r="K448" s="4"/>
      <c r="L448" s="4"/>
      <c r="M448" s="4"/>
      <c r="N448" s="4"/>
      <c r="O448" s="4"/>
      <c r="P448" s="4"/>
    </row>
    <row r="449">
      <c r="A449" s="4"/>
      <c r="B449" s="4"/>
      <c r="C449" s="4"/>
      <c r="D449" s="4"/>
      <c r="E449" s="4"/>
      <c r="F449" s="4"/>
      <c r="G449" s="4"/>
      <c r="H449" s="4"/>
      <c r="I449" s="4"/>
      <c r="J449" s="4"/>
      <c r="K449" s="4"/>
      <c r="L449" s="4"/>
      <c r="M449" s="4"/>
      <c r="N449" s="4"/>
      <c r="O449" s="4"/>
      <c r="P449" s="4"/>
    </row>
    <row r="450">
      <c r="A450" s="4"/>
      <c r="B450" s="4"/>
      <c r="C450" s="4"/>
      <c r="D450" s="4"/>
      <c r="E450" s="4"/>
      <c r="F450" s="4"/>
      <c r="G450" s="4"/>
      <c r="H450" s="4"/>
      <c r="I450" s="4"/>
      <c r="J450" s="4"/>
      <c r="K450" s="4"/>
      <c r="L450" s="4"/>
      <c r="M450" s="4"/>
      <c r="N450" s="4"/>
      <c r="O450" s="4"/>
      <c r="P450" s="4"/>
    </row>
    <row r="451">
      <c r="A451" s="4"/>
      <c r="B451" s="4"/>
      <c r="C451" s="4"/>
      <c r="D451" s="4"/>
      <c r="E451" s="4"/>
      <c r="F451" s="4"/>
      <c r="G451" s="4"/>
      <c r="H451" s="4"/>
      <c r="I451" s="4"/>
      <c r="J451" s="4"/>
      <c r="K451" s="4"/>
      <c r="L451" s="4"/>
      <c r="M451" s="4"/>
      <c r="N451" s="4"/>
      <c r="O451" s="4"/>
      <c r="P451" s="4"/>
    </row>
    <row r="452">
      <c r="A452" s="4"/>
      <c r="B452" s="4"/>
      <c r="C452" s="4"/>
      <c r="D452" s="4"/>
      <c r="E452" s="4"/>
      <c r="F452" s="4"/>
      <c r="G452" s="4"/>
      <c r="H452" s="4"/>
      <c r="I452" s="4"/>
      <c r="J452" s="4"/>
      <c r="K452" s="4"/>
      <c r="L452" s="4"/>
      <c r="M452" s="4"/>
      <c r="N452" s="4"/>
      <c r="O452" s="4"/>
      <c r="P452" s="4"/>
    </row>
    <row r="453">
      <c r="A453" s="4"/>
      <c r="B453" s="4"/>
      <c r="C453" s="4"/>
      <c r="D453" s="4"/>
      <c r="E453" s="4"/>
      <c r="F453" s="4"/>
      <c r="G453" s="4"/>
      <c r="H453" s="4"/>
      <c r="I453" s="4"/>
      <c r="J453" s="4"/>
      <c r="K453" s="4"/>
      <c r="L453" s="4"/>
      <c r="M453" s="4"/>
      <c r="N453" s="4"/>
      <c r="O453" s="4"/>
      <c r="P453" s="4"/>
    </row>
    <row r="454">
      <c r="A454" s="4"/>
      <c r="B454" s="4"/>
      <c r="C454" s="4"/>
      <c r="D454" s="4"/>
      <c r="E454" s="4"/>
      <c r="F454" s="4"/>
      <c r="G454" s="4"/>
      <c r="H454" s="4"/>
      <c r="I454" s="4"/>
      <c r="J454" s="4"/>
      <c r="K454" s="4"/>
      <c r="L454" s="4"/>
      <c r="M454" s="4"/>
      <c r="N454" s="4"/>
      <c r="O454" s="4"/>
      <c r="P454" s="4"/>
    </row>
    <row r="455">
      <c r="A455" s="4"/>
      <c r="B455" s="4"/>
      <c r="C455" s="4"/>
      <c r="D455" s="4"/>
      <c r="E455" s="4"/>
      <c r="F455" s="4"/>
      <c r="G455" s="4"/>
      <c r="H455" s="4"/>
      <c r="I455" s="4"/>
      <c r="J455" s="4"/>
      <c r="K455" s="4"/>
      <c r="L455" s="4"/>
      <c r="M455" s="4"/>
      <c r="N455" s="4"/>
      <c r="O455" s="4"/>
      <c r="P455" s="4"/>
    </row>
    <row r="456">
      <c r="A456" s="4"/>
      <c r="B456" s="4"/>
      <c r="C456" s="4"/>
      <c r="D456" s="4"/>
      <c r="E456" s="4"/>
      <c r="F456" s="4"/>
      <c r="G456" s="4"/>
      <c r="H456" s="4"/>
      <c r="I456" s="4"/>
      <c r="J456" s="4"/>
      <c r="K456" s="4"/>
      <c r="L456" s="4"/>
      <c r="M456" s="4"/>
      <c r="N456" s="4"/>
      <c r="O456" s="4"/>
      <c r="P456" s="4"/>
    </row>
    <row r="457">
      <c r="A457" s="4"/>
      <c r="B457" s="4"/>
      <c r="C457" s="4"/>
      <c r="D457" s="4"/>
      <c r="E457" s="4"/>
      <c r="F457" s="4"/>
      <c r="G457" s="4"/>
      <c r="H457" s="4"/>
      <c r="I457" s="4"/>
      <c r="J457" s="4"/>
      <c r="K457" s="4"/>
      <c r="L457" s="4"/>
      <c r="M457" s="4"/>
      <c r="N457" s="4"/>
      <c r="O457" s="4"/>
      <c r="P457" s="4"/>
    </row>
    <row r="458">
      <c r="A458" s="4"/>
      <c r="B458" s="4"/>
      <c r="C458" s="4"/>
      <c r="D458" s="4"/>
      <c r="E458" s="4"/>
      <c r="F458" s="4"/>
      <c r="G458" s="4"/>
      <c r="H458" s="4"/>
      <c r="I458" s="4"/>
      <c r="J458" s="4"/>
      <c r="K458" s="4"/>
      <c r="L458" s="4"/>
      <c r="M458" s="4"/>
      <c r="N458" s="4"/>
      <c r="O458" s="4"/>
      <c r="P458" s="4"/>
    </row>
    <row r="459">
      <c r="A459" s="4"/>
      <c r="B459" s="4"/>
      <c r="C459" s="4"/>
      <c r="D459" s="4"/>
      <c r="E459" s="4"/>
      <c r="F459" s="4"/>
      <c r="G459" s="4"/>
      <c r="H459" s="4"/>
      <c r="I459" s="4"/>
      <c r="J459" s="4"/>
      <c r="K459" s="4"/>
      <c r="L459" s="4"/>
      <c r="M459" s="4"/>
      <c r="N459" s="4"/>
      <c r="O459" s="4"/>
      <c r="P459" s="4"/>
    </row>
    <row r="460">
      <c r="A460" s="4"/>
      <c r="B460" s="4"/>
      <c r="C460" s="4"/>
      <c r="D460" s="4"/>
      <c r="E460" s="4"/>
      <c r="F460" s="4"/>
      <c r="G460" s="4"/>
      <c r="H460" s="4"/>
      <c r="I460" s="4"/>
      <c r="J460" s="4"/>
      <c r="K460" s="4"/>
      <c r="L460" s="4"/>
      <c r="M460" s="4"/>
      <c r="N460" s="4"/>
      <c r="O460" s="4"/>
      <c r="P460" s="4"/>
    </row>
    <row r="461">
      <c r="A461" s="4"/>
      <c r="B461" s="4"/>
      <c r="C461" s="4"/>
      <c r="D461" s="4"/>
      <c r="E461" s="4"/>
      <c r="F461" s="4"/>
      <c r="G461" s="4"/>
      <c r="H461" s="4"/>
      <c r="I461" s="4"/>
      <c r="J461" s="4"/>
      <c r="K461" s="4"/>
      <c r="L461" s="4"/>
      <c r="M461" s="4"/>
      <c r="N461" s="4"/>
      <c r="O461" s="4"/>
      <c r="P461" s="4"/>
    </row>
    <row r="462">
      <c r="A462" s="4"/>
      <c r="B462" s="4"/>
      <c r="C462" s="4"/>
      <c r="D462" s="4"/>
      <c r="E462" s="4"/>
      <c r="F462" s="4"/>
      <c r="G462" s="4"/>
      <c r="H462" s="4"/>
      <c r="I462" s="4"/>
      <c r="J462" s="4"/>
      <c r="K462" s="4"/>
      <c r="L462" s="4"/>
      <c r="M462" s="4"/>
      <c r="N462" s="4"/>
      <c r="O462" s="4"/>
      <c r="P462" s="4"/>
    </row>
    <row r="463">
      <c r="A463" s="4"/>
      <c r="B463" s="4"/>
      <c r="C463" s="4"/>
      <c r="D463" s="4"/>
      <c r="E463" s="4"/>
      <c r="F463" s="4"/>
      <c r="G463" s="4"/>
      <c r="H463" s="4"/>
      <c r="I463" s="4"/>
      <c r="J463" s="4"/>
      <c r="K463" s="4"/>
      <c r="L463" s="4"/>
      <c r="M463" s="4"/>
      <c r="N463" s="4"/>
      <c r="O463" s="4"/>
      <c r="P463" s="4"/>
    </row>
    <row r="464">
      <c r="A464" s="4"/>
      <c r="B464" s="4"/>
      <c r="C464" s="4"/>
      <c r="D464" s="4"/>
      <c r="E464" s="4"/>
      <c r="F464" s="4"/>
      <c r="G464" s="4"/>
      <c r="H464" s="4"/>
      <c r="I464" s="4"/>
      <c r="J464" s="4"/>
      <c r="K464" s="4"/>
      <c r="L464" s="4"/>
      <c r="M464" s="4"/>
      <c r="N464" s="4"/>
      <c r="O464" s="4"/>
      <c r="P464" s="4"/>
    </row>
    <row r="465">
      <c r="A465" s="4"/>
      <c r="B465" s="4"/>
      <c r="C465" s="4"/>
      <c r="D465" s="4"/>
      <c r="E465" s="4"/>
      <c r="F465" s="4"/>
      <c r="G465" s="4"/>
      <c r="H465" s="4"/>
      <c r="I465" s="4"/>
      <c r="J465" s="4"/>
      <c r="K465" s="4"/>
      <c r="L465" s="4"/>
      <c r="M465" s="4"/>
      <c r="N465" s="4"/>
      <c r="O465" s="4"/>
      <c r="P465" s="4"/>
    </row>
    <row r="466">
      <c r="A466" s="4"/>
      <c r="B466" s="4"/>
      <c r="C466" s="4"/>
      <c r="D466" s="4"/>
      <c r="E466" s="4"/>
      <c r="F466" s="4"/>
      <c r="G466" s="4"/>
      <c r="H466" s="4"/>
      <c r="I466" s="4"/>
      <c r="J466" s="4"/>
      <c r="K466" s="4"/>
      <c r="L466" s="4"/>
      <c r="M466" s="4"/>
      <c r="N466" s="4"/>
      <c r="O466" s="4"/>
      <c r="P466" s="4"/>
    </row>
    <row r="467">
      <c r="A467" s="4"/>
      <c r="B467" s="4"/>
      <c r="C467" s="4"/>
      <c r="D467" s="4"/>
      <c r="E467" s="4"/>
      <c r="F467" s="4"/>
      <c r="G467" s="4"/>
      <c r="H467" s="4"/>
      <c r="I467" s="4"/>
      <c r="J467" s="4"/>
      <c r="K467" s="4"/>
      <c r="L467" s="4"/>
      <c r="M467" s="4"/>
      <c r="N467" s="4"/>
      <c r="O467" s="4"/>
      <c r="P467" s="4"/>
    </row>
    <row r="468">
      <c r="A468" s="4"/>
      <c r="B468" s="4"/>
      <c r="C468" s="4"/>
      <c r="D468" s="4"/>
      <c r="E468" s="4"/>
      <c r="F468" s="4"/>
      <c r="G468" s="4"/>
      <c r="H468" s="4"/>
      <c r="I468" s="4"/>
      <c r="J468" s="4"/>
      <c r="K468" s="4"/>
      <c r="L468" s="4"/>
      <c r="M468" s="4"/>
      <c r="N468" s="4"/>
      <c r="O468" s="4"/>
      <c r="P468" s="4"/>
    </row>
    <row r="469">
      <c r="A469" s="4"/>
      <c r="B469" s="4"/>
      <c r="C469" s="4"/>
      <c r="D469" s="4"/>
      <c r="E469" s="4"/>
      <c r="F469" s="4"/>
      <c r="G469" s="4"/>
      <c r="H469" s="4"/>
      <c r="I469" s="4"/>
      <c r="J469" s="4"/>
      <c r="K469" s="4"/>
      <c r="L469" s="4"/>
      <c r="M469" s="4"/>
      <c r="N469" s="4"/>
      <c r="O469" s="4"/>
      <c r="P469" s="4"/>
    </row>
    <row r="470">
      <c r="A470" s="4"/>
      <c r="B470" s="4"/>
      <c r="C470" s="4"/>
      <c r="D470" s="4"/>
      <c r="E470" s="4"/>
      <c r="F470" s="4"/>
      <c r="G470" s="4"/>
      <c r="H470" s="4"/>
      <c r="I470" s="4"/>
      <c r="J470" s="4"/>
      <c r="K470" s="4"/>
      <c r="L470" s="4"/>
      <c r="M470" s="4"/>
      <c r="N470" s="4"/>
      <c r="O470" s="4"/>
      <c r="P470" s="4"/>
    </row>
    <row r="471">
      <c r="A471" s="4"/>
      <c r="B471" s="4"/>
      <c r="C471" s="4"/>
      <c r="D471" s="4"/>
      <c r="E471" s="4"/>
      <c r="F471" s="4"/>
      <c r="G471" s="4"/>
      <c r="H471" s="4"/>
      <c r="I471" s="4"/>
      <c r="J471" s="4"/>
      <c r="K471" s="4"/>
      <c r="L471" s="4"/>
      <c r="M471" s="4"/>
      <c r="N471" s="4"/>
      <c r="O471" s="4"/>
      <c r="P471" s="4"/>
    </row>
    <row r="472">
      <c r="A472" s="4"/>
      <c r="B472" s="4"/>
      <c r="C472" s="4"/>
      <c r="D472" s="4"/>
      <c r="E472" s="4"/>
      <c r="F472" s="4"/>
      <c r="G472" s="4"/>
      <c r="H472" s="4"/>
      <c r="I472" s="4"/>
      <c r="J472" s="4"/>
      <c r="K472" s="4"/>
      <c r="L472" s="4"/>
      <c r="M472" s="4"/>
      <c r="N472" s="4"/>
      <c r="O472" s="4"/>
      <c r="P472" s="4"/>
    </row>
    <row r="473">
      <c r="A473" s="4"/>
      <c r="B473" s="4"/>
      <c r="C473" s="4"/>
      <c r="D473" s="4"/>
      <c r="E473" s="4"/>
      <c r="F473" s="4"/>
      <c r="G473" s="4"/>
      <c r="H473" s="4"/>
      <c r="I473" s="4"/>
      <c r="J473" s="4"/>
      <c r="K473" s="4"/>
      <c r="L473" s="4"/>
      <c r="M473" s="4"/>
      <c r="N473" s="4"/>
      <c r="O473" s="4"/>
      <c r="P473" s="4"/>
    </row>
    <row r="474">
      <c r="A474" s="4"/>
      <c r="B474" s="4"/>
      <c r="C474" s="4"/>
      <c r="D474" s="4"/>
      <c r="E474" s="4"/>
      <c r="F474" s="4"/>
      <c r="G474" s="4"/>
      <c r="H474" s="4"/>
      <c r="I474" s="4"/>
      <c r="J474" s="4"/>
      <c r="K474" s="4"/>
      <c r="L474" s="4"/>
      <c r="M474" s="4"/>
      <c r="N474" s="4"/>
      <c r="O474" s="4"/>
      <c r="P474" s="4"/>
    </row>
    <row r="475">
      <c r="A475" s="4"/>
      <c r="B475" s="4"/>
      <c r="C475" s="4"/>
      <c r="D475" s="4"/>
      <c r="E475" s="4"/>
      <c r="F475" s="4"/>
      <c r="G475" s="4"/>
      <c r="H475" s="4"/>
      <c r="I475" s="4"/>
      <c r="J475" s="4"/>
      <c r="K475" s="4"/>
      <c r="L475" s="4"/>
      <c r="M475" s="4"/>
      <c r="N475" s="4"/>
      <c r="O475" s="4"/>
      <c r="P475" s="4"/>
    </row>
    <row r="476">
      <c r="A476" s="4"/>
      <c r="B476" s="4"/>
      <c r="C476" s="4"/>
      <c r="D476" s="4"/>
      <c r="E476" s="4"/>
      <c r="F476" s="4"/>
      <c r="G476" s="4"/>
      <c r="H476" s="4"/>
      <c r="I476" s="4"/>
      <c r="J476" s="4"/>
      <c r="K476" s="4"/>
      <c r="L476" s="4"/>
      <c r="M476" s="4"/>
      <c r="N476" s="4"/>
      <c r="O476" s="4"/>
      <c r="P476" s="4"/>
    </row>
    <row r="477">
      <c r="A477" s="4"/>
      <c r="B477" s="4"/>
      <c r="C477" s="4"/>
      <c r="D477" s="4"/>
      <c r="E477" s="4"/>
      <c r="F477" s="4"/>
      <c r="G477" s="4"/>
      <c r="H477" s="4"/>
      <c r="I477" s="4"/>
      <c r="J477" s="4"/>
      <c r="K477" s="4"/>
      <c r="L477" s="4"/>
      <c r="M477" s="4"/>
      <c r="N477" s="4"/>
      <c r="O477" s="4"/>
      <c r="P477" s="4"/>
    </row>
    <row r="478">
      <c r="A478" s="4"/>
      <c r="B478" s="4"/>
      <c r="C478" s="4"/>
      <c r="D478" s="4"/>
      <c r="E478" s="4"/>
      <c r="F478" s="4"/>
      <c r="G478" s="4"/>
      <c r="H478" s="4"/>
      <c r="I478" s="4"/>
      <c r="J478" s="4"/>
      <c r="K478" s="4"/>
      <c r="L478" s="4"/>
      <c r="M478" s="4"/>
      <c r="N478" s="4"/>
      <c r="O478" s="4"/>
      <c r="P478" s="4"/>
    </row>
    <row r="479">
      <c r="A479" s="4"/>
      <c r="B479" s="4"/>
      <c r="C479" s="4"/>
      <c r="D479" s="4"/>
      <c r="E479" s="4"/>
      <c r="F479" s="4"/>
      <c r="G479" s="4"/>
      <c r="H479" s="4"/>
      <c r="I479" s="4"/>
      <c r="J479" s="4"/>
      <c r="K479" s="4"/>
      <c r="L479" s="4"/>
      <c r="M479" s="4"/>
      <c r="N479" s="4"/>
      <c r="O479" s="4"/>
      <c r="P479" s="4"/>
    </row>
    <row r="480">
      <c r="A480" s="4"/>
      <c r="B480" s="4"/>
      <c r="C480" s="4"/>
      <c r="D480" s="4"/>
      <c r="E480" s="4"/>
      <c r="F480" s="4"/>
      <c r="G480" s="4"/>
      <c r="H480" s="4"/>
      <c r="I480" s="4"/>
      <c r="J480" s="4"/>
      <c r="K480" s="4"/>
      <c r="L480" s="4"/>
      <c r="M480" s="4"/>
      <c r="N480" s="4"/>
      <c r="O480" s="4"/>
      <c r="P480" s="4"/>
    </row>
    <row r="481">
      <c r="A481" s="4"/>
      <c r="B481" s="4"/>
      <c r="C481" s="4"/>
      <c r="D481" s="4"/>
      <c r="E481" s="4"/>
      <c r="F481" s="4"/>
      <c r="G481" s="4"/>
      <c r="H481" s="4"/>
      <c r="I481" s="4"/>
      <c r="J481" s="4"/>
      <c r="K481" s="4"/>
      <c r="L481" s="4"/>
      <c r="M481" s="4"/>
      <c r="N481" s="4"/>
      <c r="O481" s="4"/>
      <c r="P481" s="4"/>
    </row>
    <row r="482">
      <c r="A482" s="4"/>
      <c r="B482" s="4"/>
      <c r="C482" s="4"/>
      <c r="D482" s="4"/>
      <c r="E482" s="4"/>
      <c r="F482" s="4"/>
      <c r="G482" s="4"/>
      <c r="H482" s="4"/>
      <c r="I482" s="4"/>
      <c r="J482" s="4"/>
      <c r="K482" s="4"/>
      <c r="L482" s="4"/>
      <c r="M482" s="4"/>
      <c r="N482" s="4"/>
      <c r="O482" s="4"/>
      <c r="P482" s="4"/>
    </row>
    <row r="483">
      <c r="A483" s="4"/>
      <c r="B483" s="4"/>
      <c r="C483" s="4"/>
      <c r="D483" s="4"/>
      <c r="E483" s="4"/>
      <c r="F483" s="4"/>
      <c r="G483" s="4"/>
      <c r="H483" s="4"/>
      <c r="I483" s="4"/>
      <c r="J483" s="4"/>
      <c r="K483" s="4"/>
      <c r="L483" s="4"/>
      <c r="M483" s="4"/>
      <c r="N483" s="4"/>
      <c r="O483" s="4"/>
      <c r="P483" s="4"/>
    </row>
    <row r="484">
      <c r="A484" s="4"/>
      <c r="B484" s="4"/>
      <c r="C484" s="4"/>
      <c r="D484" s="4"/>
      <c r="E484" s="4"/>
      <c r="F484" s="4"/>
      <c r="G484" s="4"/>
      <c r="H484" s="4"/>
      <c r="I484" s="4"/>
      <c r="J484" s="4"/>
      <c r="K484" s="4"/>
      <c r="L484" s="4"/>
      <c r="M484" s="4"/>
      <c r="N484" s="4"/>
      <c r="O484" s="4"/>
      <c r="P484" s="4"/>
    </row>
    <row r="485">
      <c r="A485" s="4"/>
      <c r="B485" s="4"/>
      <c r="C485" s="4"/>
      <c r="D485" s="4"/>
      <c r="E485" s="4"/>
      <c r="F485" s="4"/>
      <c r="G485" s="4"/>
      <c r="H485" s="4"/>
      <c r="I485" s="4"/>
      <c r="J485" s="4"/>
      <c r="K485" s="4"/>
      <c r="L485" s="4"/>
      <c r="M485" s="4"/>
      <c r="N485" s="4"/>
      <c r="O485" s="4"/>
      <c r="P485" s="4"/>
    </row>
    <row r="486">
      <c r="A486" s="4"/>
      <c r="B486" s="4"/>
      <c r="C486" s="4"/>
      <c r="D486" s="4"/>
      <c r="E486" s="4"/>
      <c r="F486" s="4"/>
      <c r="G486" s="4"/>
      <c r="H486" s="4"/>
      <c r="I486" s="4"/>
      <c r="J486" s="4"/>
      <c r="K486" s="4"/>
      <c r="L486" s="4"/>
      <c r="M486" s="4"/>
      <c r="N486" s="4"/>
      <c r="O486" s="4"/>
      <c r="P486" s="4"/>
    </row>
    <row r="487">
      <c r="A487" s="4"/>
      <c r="B487" s="4"/>
      <c r="C487" s="4"/>
      <c r="D487" s="4"/>
      <c r="E487" s="4"/>
      <c r="F487" s="4"/>
      <c r="G487" s="4"/>
      <c r="H487" s="4"/>
      <c r="I487" s="4"/>
      <c r="J487" s="4"/>
      <c r="K487" s="4"/>
      <c r="L487" s="4"/>
      <c r="M487" s="4"/>
      <c r="N487" s="4"/>
      <c r="O487" s="4"/>
      <c r="P487" s="4"/>
    </row>
    <row r="488">
      <c r="A488" s="4"/>
      <c r="B488" s="4"/>
      <c r="C488" s="4"/>
      <c r="D488" s="4"/>
      <c r="E488" s="4"/>
      <c r="F488" s="4"/>
      <c r="G488" s="4"/>
      <c r="H488" s="4"/>
      <c r="I488" s="4"/>
      <c r="J488" s="4"/>
      <c r="K488" s="4"/>
      <c r="L488" s="4"/>
      <c r="M488" s="4"/>
      <c r="N488" s="4"/>
      <c r="O488" s="4"/>
      <c r="P488" s="4"/>
    </row>
    <row r="489">
      <c r="A489" s="4"/>
      <c r="B489" s="4"/>
      <c r="C489" s="4"/>
      <c r="D489" s="4"/>
      <c r="E489" s="4"/>
      <c r="F489" s="4"/>
      <c r="G489" s="4"/>
      <c r="H489" s="4"/>
      <c r="I489" s="4"/>
      <c r="J489" s="4"/>
      <c r="K489" s="4"/>
      <c r="L489" s="4"/>
      <c r="M489" s="4"/>
      <c r="N489" s="4"/>
      <c r="O489" s="4"/>
      <c r="P489" s="4"/>
    </row>
    <row r="490">
      <c r="A490" s="4"/>
      <c r="B490" s="4"/>
      <c r="C490" s="4"/>
      <c r="D490" s="4"/>
      <c r="E490" s="4"/>
      <c r="F490" s="4"/>
      <c r="G490" s="4"/>
      <c r="H490" s="4"/>
      <c r="I490" s="4"/>
      <c r="J490" s="4"/>
      <c r="K490" s="4"/>
      <c r="L490" s="4"/>
      <c r="M490" s="4"/>
      <c r="N490" s="4"/>
      <c r="O490" s="4"/>
      <c r="P490" s="4"/>
    </row>
    <row r="491">
      <c r="A491" s="4"/>
      <c r="B491" s="4"/>
      <c r="C491" s="4"/>
      <c r="D491" s="4"/>
      <c r="E491" s="4"/>
      <c r="F491" s="4"/>
      <c r="G491" s="4"/>
      <c r="H491" s="4"/>
      <c r="I491" s="4"/>
      <c r="J491" s="4"/>
      <c r="K491" s="4"/>
      <c r="L491" s="4"/>
      <c r="M491" s="4"/>
      <c r="N491" s="4"/>
      <c r="O491" s="4"/>
      <c r="P491" s="4"/>
    </row>
    <row r="492">
      <c r="A492" s="4"/>
      <c r="B492" s="4"/>
      <c r="C492" s="4"/>
      <c r="D492" s="4"/>
      <c r="E492" s="4"/>
      <c r="F492" s="4"/>
      <c r="G492" s="4"/>
      <c r="H492" s="4"/>
      <c r="I492" s="4"/>
      <c r="J492" s="4"/>
      <c r="K492" s="4"/>
      <c r="L492" s="4"/>
      <c r="M492" s="4"/>
      <c r="N492" s="4"/>
      <c r="O492" s="4"/>
      <c r="P492" s="4"/>
    </row>
    <row r="493">
      <c r="A493" s="4"/>
      <c r="B493" s="4"/>
      <c r="C493" s="4"/>
      <c r="D493" s="4"/>
      <c r="E493" s="4"/>
      <c r="F493" s="4"/>
      <c r="G493" s="4"/>
      <c r="H493" s="4"/>
      <c r="I493" s="4"/>
      <c r="J493" s="4"/>
      <c r="K493" s="4"/>
      <c r="L493" s="4"/>
      <c r="M493" s="4"/>
      <c r="N493" s="4"/>
      <c r="O493" s="4"/>
      <c r="P493" s="4"/>
    </row>
    <row r="494">
      <c r="A494" s="4"/>
      <c r="B494" s="4"/>
      <c r="C494" s="4"/>
      <c r="D494" s="4"/>
      <c r="E494" s="4"/>
      <c r="F494" s="4"/>
      <c r="G494" s="4"/>
      <c r="H494" s="4"/>
      <c r="I494" s="4"/>
      <c r="J494" s="4"/>
      <c r="K494" s="4"/>
      <c r="L494" s="4"/>
      <c r="M494" s="4"/>
      <c r="N494" s="4"/>
      <c r="O494" s="4"/>
      <c r="P494" s="4"/>
    </row>
    <row r="495">
      <c r="A495" s="4"/>
      <c r="B495" s="4"/>
      <c r="C495" s="4"/>
      <c r="D495" s="4"/>
      <c r="E495" s="4"/>
      <c r="F495" s="4"/>
      <c r="G495" s="4"/>
      <c r="H495" s="4"/>
      <c r="I495" s="4"/>
      <c r="J495" s="4"/>
      <c r="K495" s="4"/>
      <c r="L495" s="4"/>
      <c r="M495" s="4"/>
      <c r="N495" s="4"/>
      <c r="O495" s="4"/>
      <c r="P495" s="4"/>
    </row>
    <row r="496">
      <c r="A496" s="4"/>
      <c r="B496" s="4"/>
      <c r="C496" s="4"/>
      <c r="D496" s="4"/>
      <c r="E496" s="4"/>
      <c r="F496" s="4"/>
      <c r="G496" s="4"/>
      <c r="H496" s="4"/>
      <c r="I496" s="4"/>
      <c r="J496" s="4"/>
      <c r="K496" s="4"/>
      <c r="L496" s="4"/>
      <c r="M496" s="4"/>
      <c r="N496" s="4"/>
      <c r="O496" s="4"/>
      <c r="P496" s="4"/>
    </row>
    <row r="497">
      <c r="A497" s="4"/>
      <c r="B497" s="4"/>
      <c r="C497" s="4"/>
      <c r="D497" s="4"/>
      <c r="E497" s="4"/>
      <c r="F497" s="4"/>
      <c r="G497" s="4"/>
      <c r="H497" s="4"/>
      <c r="I497" s="4"/>
      <c r="J497" s="4"/>
      <c r="K497" s="4"/>
      <c r="L497" s="4"/>
      <c r="M497" s="4"/>
      <c r="N497" s="4"/>
      <c r="O497" s="4"/>
      <c r="P497" s="4"/>
    </row>
    <row r="498">
      <c r="A498" s="4"/>
      <c r="B498" s="4"/>
      <c r="C498" s="4"/>
      <c r="D498" s="4"/>
      <c r="E498" s="4"/>
      <c r="F498" s="4"/>
      <c r="G498" s="4"/>
      <c r="H498" s="4"/>
      <c r="I498" s="4"/>
      <c r="J498" s="4"/>
      <c r="K498" s="4"/>
      <c r="L498" s="4"/>
      <c r="M498" s="4"/>
      <c r="N498" s="4"/>
      <c r="O498" s="4"/>
      <c r="P498" s="4"/>
    </row>
    <row r="499">
      <c r="A499" s="4"/>
      <c r="B499" s="4"/>
      <c r="C499" s="4"/>
      <c r="D499" s="4"/>
      <c r="E499" s="4"/>
      <c r="F499" s="4"/>
      <c r="G499" s="4"/>
      <c r="H499" s="4"/>
      <c r="I499" s="4"/>
      <c r="J499" s="4"/>
      <c r="K499" s="4"/>
      <c r="L499" s="4"/>
      <c r="M499" s="4"/>
      <c r="N499" s="4"/>
      <c r="O499" s="4"/>
      <c r="P499" s="4"/>
    </row>
    <row r="500">
      <c r="A500" s="4"/>
      <c r="B500" s="4"/>
      <c r="C500" s="4"/>
      <c r="D500" s="4"/>
      <c r="E500" s="4"/>
      <c r="F500" s="4"/>
      <c r="G500" s="4"/>
      <c r="H500" s="4"/>
      <c r="I500" s="4"/>
      <c r="J500" s="4"/>
      <c r="K500" s="4"/>
      <c r="L500" s="4"/>
      <c r="M500" s="4"/>
      <c r="N500" s="4"/>
      <c r="O500" s="4"/>
      <c r="P500" s="4"/>
    </row>
    <row r="501">
      <c r="A501" s="4"/>
      <c r="B501" s="4"/>
      <c r="C501" s="4"/>
      <c r="D501" s="4"/>
      <c r="E501" s="4"/>
      <c r="F501" s="4"/>
      <c r="G501" s="4"/>
      <c r="H501" s="4"/>
      <c r="I501" s="4"/>
      <c r="J501" s="4"/>
      <c r="K501" s="4"/>
      <c r="L501" s="4"/>
      <c r="M501" s="4"/>
      <c r="N501" s="4"/>
      <c r="O501" s="4"/>
      <c r="P501" s="4"/>
    </row>
    <row r="502">
      <c r="A502" s="4"/>
      <c r="B502" s="4"/>
      <c r="C502" s="4"/>
      <c r="D502" s="4"/>
      <c r="E502" s="4"/>
      <c r="F502" s="4"/>
      <c r="G502" s="4"/>
      <c r="H502" s="4"/>
      <c r="I502" s="4"/>
      <c r="J502" s="4"/>
      <c r="K502" s="4"/>
      <c r="L502" s="4"/>
      <c r="M502" s="4"/>
      <c r="N502" s="4"/>
      <c r="O502" s="4"/>
      <c r="P502" s="4"/>
    </row>
    <row r="503">
      <c r="A503" s="4"/>
      <c r="B503" s="4"/>
      <c r="C503" s="4"/>
      <c r="D503" s="4"/>
      <c r="E503" s="4"/>
      <c r="F503" s="4"/>
      <c r="G503" s="4"/>
      <c r="H503" s="4"/>
      <c r="I503" s="4"/>
      <c r="J503" s="4"/>
      <c r="K503" s="4"/>
      <c r="L503" s="4"/>
      <c r="M503" s="4"/>
      <c r="N503" s="4"/>
      <c r="O503" s="4"/>
      <c r="P503" s="4"/>
    </row>
    <row r="504">
      <c r="A504" s="4"/>
      <c r="B504" s="4"/>
      <c r="C504" s="4"/>
      <c r="D504" s="4"/>
      <c r="E504" s="4"/>
      <c r="F504" s="4"/>
      <c r="G504" s="4"/>
      <c r="H504" s="4"/>
      <c r="I504" s="4"/>
      <c r="J504" s="4"/>
      <c r="K504" s="4"/>
      <c r="L504" s="4"/>
      <c r="M504" s="4"/>
      <c r="N504" s="4"/>
      <c r="O504" s="4"/>
      <c r="P504" s="4"/>
    </row>
    <row r="505">
      <c r="A505" s="4"/>
      <c r="B505" s="4"/>
      <c r="C505" s="4"/>
      <c r="D505" s="4"/>
      <c r="E505" s="4"/>
      <c r="F505" s="4"/>
      <c r="G505" s="4"/>
      <c r="H505" s="4"/>
      <c r="I505" s="4"/>
      <c r="J505" s="4"/>
      <c r="K505" s="4"/>
      <c r="L505" s="4"/>
      <c r="M505" s="4"/>
      <c r="N505" s="4"/>
      <c r="O505" s="4"/>
      <c r="P505" s="4"/>
    </row>
    <row r="506">
      <c r="A506" s="4"/>
      <c r="B506" s="4"/>
      <c r="C506" s="4"/>
      <c r="D506" s="4"/>
      <c r="E506" s="4"/>
      <c r="F506" s="4"/>
      <c r="G506" s="4"/>
      <c r="H506" s="4"/>
      <c r="I506" s="4"/>
      <c r="J506" s="4"/>
      <c r="K506" s="4"/>
      <c r="L506" s="4"/>
      <c r="M506" s="4"/>
      <c r="N506" s="4"/>
      <c r="O506" s="4"/>
      <c r="P506" s="4"/>
    </row>
    <row r="507">
      <c r="A507" s="4"/>
      <c r="B507" s="4"/>
      <c r="C507" s="4"/>
      <c r="D507" s="4"/>
      <c r="E507" s="4"/>
      <c r="F507" s="4"/>
      <c r="G507" s="4"/>
      <c r="H507" s="4"/>
      <c r="I507" s="4"/>
      <c r="J507" s="4"/>
      <c r="K507" s="4"/>
      <c r="L507" s="4"/>
      <c r="M507" s="4"/>
      <c r="N507" s="4"/>
      <c r="O507" s="4"/>
      <c r="P507" s="4"/>
    </row>
    <row r="508">
      <c r="A508" s="4"/>
      <c r="B508" s="4"/>
      <c r="C508" s="4"/>
      <c r="D508" s="4"/>
      <c r="E508" s="4"/>
      <c r="F508" s="4"/>
      <c r="G508" s="4"/>
      <c r="H508" s="4"/>
      <c r="I508" s="4"/>
      <c r="J508" s="4"/>
      <c r="K508" s="4"/>
      <c r="L508" s="4"/>
      <c r="M508" s="4"/>
      <c r="N508" s="4"/>
      <c r="O508" s="4"/>
      <c r="P508" s="4"/>
    </row>
    <row r="509">
      <c r="A509" s="4"/>
      <c r="B509" s="4"/>
      <c r="C509" s="4"/>
      <c r="D509" s="4"/>
      <c r="E509" s="4"/>
      <c r="F509" s="4"/>
      <c r="G509" s="4"/>
      <c r="H509" s="4"/>
      <c r="I509" s="4"/>
      <c r="J509" s="4"/>
      <c r="K509" s="4"/>
      <c r="L509" s="4"/>
      <c r="M509" s="4"/>
      <c r="N509" s="4"/>
      <c r="O509" s="4"/>
      <c r="P509" s="4"/>
    </row>
    <row r="510">
      <c r="A510" s="4"/>
      <c r="B510" s="4"/>
      <c r="C510" s="4"/>
      <c r="D510" s="4"/>
      <c r="E510" s="4"/>
      <c r="F510" s="4"/>
      <c r="G510" s="4"/>
      <c r="H510" s="4"/>
      <c r="I510" s="4"/>
      <c r="J510" s="4"/>
      <c r="K510" s="4"/>
      <c r="L510" s="4"/>
      <c r="M510" s="4"/>
      <c r="N510" s="4"/>
      <c r="O510" s="4"/>
      <c r="P510" s="4"/>
    </row>
    <row r="511">
      <c r="A511" s="4"/>
      <c r="B511" s="4"/>
      <c r="C511" s="4"/>
      <c r="D511" s="4"/>
      <c r="E511" s="4"/>
      <c r="F511" s="4"/>
      <c r="G511" s="4"/>
      <c r="H511" s="4"/>
      <c r="I511" s="4"/>
      <c r="J511" s="4"/>
      <c r="K511" s="4"/>
      <c r="L511" s="4"/>
      <c r="M511" s="4"/>
      <c r="N511" s="4"/>
      <c r="O511" s="4"/>
      <c r="P511" s="4"/>
    </row>
    <row r="512">
      <c r="A512" s="4"/>
      <c r="B512" s="4"/>
      <c r="C512" s="4"/>
      <c r="D512" s="4"/>
      <c r="E512" s="4"/>
      <c r="F512" s="4"/>
      <c r="G512" s="4"/>
      <c r="H512" s="4"/>
      <c r="I512" s="4"/>
      <c r="J512" s="4"/>
      <c r="K512" s="4"/>
      <c r="L512" s="4"/>
      <c r="M512" s="4"/>
      <c r="N512" s="4"/>
      <c r="O512" s="4"/>
      <c r="P512" s="4"/>
    </row>
    <row r="513">
      <c r="A513" s="4"/>
      <c r="B513" s="4"/>
      <c r="C513" s="4"/>
      <c r="D513" s="4"/>
      <c r="E513" s="4"/>
      <c r="F513" s="4"/>
      <c r="G513" s="4"/>
      <c r="H513" s="4"/>
      <c r="I513" s="4"/>
      <c r="J513" s="4"/>
      <c r="K513" s="4"/>
      <c r="L513" s="4"/>
      <c r="M513" s="4"/>
      <c r="N513" s="4"/>
      <c r="O513" s="4"/>
      <c r="P513" s="4"/>
    </row>
    <row r="514">
      <c r="A514" s="4"/>
      <c r="B514" s="4"/>
      <c r="C514" s="4"/>
      <c r="D514" s="4"/>
      <c r="E514" s="4"/>
      <c r="F514" s="4"/>
      <c r="G514" s="4"/>
      <c r="H514" s="4"/>
      <c r="I514" s="4"/>
      <c r="J514" s="4"/>
      <c r="K514" s="4"/>
      <c r="L514" s="4"/>
      <c r="M514" s="4"/>
      <c r="N514" s="4"/>
      <c r="O514" s="4"/>
      <c r="P514" s="4"/>
    </row>
    <row r="515">
      <c r="A515" s="4"/>
      <c r="B515" s="4"/>
      <c r="C515" s="4"/>
      <c r="D515" s="4"/>
      <c r="E515" s="4"/>
      <c r="F515" s="4"/>
      <c r="G515" s="4"/>
      <c r="H515" s="4"/>
      <c r="I515" s="4"/>
      <c r="J515" s="4"/>
      <c r="K515" s="4"/>
      <c r="L515" s="4"/>
      <c r="M515" s="4"/>
      <c r="N515" s="4"/>
      <c r="O515" s="4"/>
      <c r="P515" s="4"/>
    </row>
    <row r="516">
      <c r="A516" s="4"/>
      <c r="B516" s="4"/>
      <c r="C516" s="4"/>
      <c r="D516" s="4"/>
      <c r="E516" s="4"/>
      <c r="F516" s="4"/>
      <c r="G516" s="4"/>
      <c r="H516" s="4"/>
      <c r="I516" s="4"/>
      <c r="J516" s="4"/>
      <c r="K516" s="4"/>
      <c r="L516" s="4"/>
      <c r="M516" s="4"/>
      <c r="N516" s="4"/>
      <c r="O516" s="4"/>
      <c r="P516" s="4"/>
    </row>
    <row r="517">
      <c r="A517" s="4"/>
      <c r="B517" s="4"/>
      <c r="C517" s="4"/>
      <c r="D517" s="4"/>
      <c r="E517" s="4"/>
      <c r="F517" s="4"/>
      <c r="G517" s="4"/>
      <c r="H517" s="4"/>
      <c r="I517" s="4"/>
      <c r="J517" s="4"/>
      <c r="K517" s="4"/>
      <c r="L517" s="4"/>
      <c r="M517" s="4"/>
      <c r="N517" s="4"/>
      <c r="O517" s="4"/>
      <c r="P517" s="4"/>
    </row>
    <row r="518">
      <c r="A518" s="4"/>
      <c r="B518" s="4"/>
      <c r="C518" s="4"/>
      <c r="D518" s="4"/>
      <c r="E518" s="4"/>
      <c r="F518" s="4"/>
      <c r="G518" s="4"/>
      <c r="H518" s="4"/>
      <c r="I518" s="4"/>
      <c r="J518" s="4"/>
      <c r="K518" s="4"/>
      <c r="L518" s="4"/>
      <c r="M518" s="4"/>
      <c r="N518" s="4"/>
      <c r="O518" s="4"/>
      <c r="P518" s="4"/>
    </row>
    <row r="519">
      <c r="A519" s="4"/>
      <c r="B519" s="4"/>
      <c r="C519" s="4"/>
      <c r="D519" s="4"/>
      <c r="E519" s="4"/>
      <c r="F519" s="4"/>
      <c r="G519" s="4"/>
      <c r="H519" s="4"/>
      <c r="I519" s="4"/>
      <c r="J519" s="4"/>
      <c r="K519" s="4"/>
      <c r="L519" s="4"/>
      <c r="M519" s="4"/>
      <c r="N519" s="4"/>
      <c r="O519" s="4"/>
      <c r="P519" s="4"/>
    </row>
    <row r="520">
      <c r="A520" s="4"/>
      <c r="B520" s="4"/>
      <c r="C520" s="4"/>
      <c r="D520" s="4"/>
      <c r="E520" s="4"/>
      <c r="F520" s="4"/>
      <c r="G520" s="4"/>
      <c r="H520" s="4"/>
      <c r="I520" s="4"/>
      <c r="J520" s="4"/>
      <c r="K520" s="4"/>
      <c r="L520" s="4"/>
      <c r="M520" s="4"/>
      <c r="N520" s="4"/>
      <c r="O520" s="4"/>
      <c r="P520" s="4"/>
    </row>
    <row r="521">
      <c r="A521" s="4"/>
      <c r="B521" s="4"/>
      <c r="C521" s="4"/>
      <c r="D521" s="4"/>
      <c r="E521" s="4"/>
      <c r="F521" s="4"/>
      <c r="G521" s="4"/>
      <c r="H521" s="4"/>
      <c r="I521" s="4"/>
      <c r="J521" s="4"/>
      <c r="K521" s="4"/>
      <c r="L521" s="4"/>
      <c r="M521" s="4"/>
      <c r="N521" s="4"/>
      <c r="O521" s="4"/>
      <c r="P521" s="4"/>
    </row>
    <row r="522">
      <c r="A522" s="4"/>
      <c r="B522" s="4"/>
      <c r="C522" s="4"/>
      <c r="D522" s="4"/>
      <c r="E522" s="4"/>
      <c r="F522" s="4"/>
      <c r="G522" s="4"/>
      <c r="H522" s="4"/>
      <c r="I522" s="4"/>
      <c r="J522" s="4"/>
      <c r="K522" s="4"/>
      <c r="L522" s="4"/>
      <c r="M522" s="4"/>
      <c r="N522" s="4"/>
      <c r="O522" s="4"/>
      <c r="P522" s="4"/>
    </row>
    <row r="523">
      <c r="A523" s="4"/>
      <c r="B523" s="4"/>
      <c r="C523" s="4"/>
      <c r="D523" s="4"/>
      <c r="E523" s="4"/>
      <c r="F523" s="4"/>
      <c r="G523" s="4"/>
      <c r="H523" s="4"/>
      <c r="I523" s="4"/>
      <c r="J523" s="4"/>
      <c r="K523" s="4"/>
      <c r="L523" s="4"/>
      <c r="M523" s="4"/>
      <c r="N523" s="4"/>
      <c r="O523" s="4"/>
      <c r="P523" s="4"/>
    </row>
    <row r="524">
      <c r="A524" s="4"/>
      <c r="B524" s="4"/>
      <c r="C524" s="4"/>
      <c r="D524" s="4"/>
      <c r="E524" s="4"/>
      <c r="F524" s="4"/>
      <c r="G524" s="4"/>
      <c r="H524" s="4"/>
      <c r="I524" s="4"/>
      <c r="J524" s="4"/>
      <c r="K524" s="4"/>
      <c r="L524" s="4"/>
      <c r="M524" s="4"/>
      <c r="N524" s="4"/>
      <c r="O524" s="4"/>
      <c r="P524" s="4"/>
    </row>
    <row r="525">
      <c r="A525" s="4"/>
      <c r="B525" s="4"/>
      <c r="C525" s="4"/>
      <c r="D525" s="4"/>
      <c r="E525" s="4"/>
      <c r="F525" s="4"/>
      <c r="G525" s="4"/>
      <c r="H525" s="4"/>
      <c r="I525" s="4"/>
      <c r="J525" s="4"/>
      <c r="K525" s="4"/>
      <c r="L525" s="4"/>
      <c r="M525" s="4"/>
      <c r="N525" s="4"/>
      <c r="O525" s="4"/>
      <c r="P525" s="4"/>
    </row>
    <row r="526">
      <c r="A526" s="4"/>
      <c r="B526" s="4"/>
      <c r="C526" s="4"/>
      <c r="D526" s="4"/>
      <c r="E526" s="4"/>
      <c r="F526" s="4"/>
      <c r="G526" s="4"/>
      <c r="H526" s="4"/>
      <c r="I526" s="4"/>
      <c r="J526" s="4"/>
      <c r="K526" s="4"/>
      <c r="L526" s="4"/>
      <c r="M526" s="4"/>
      <c r="N526" s="4"/>
      <c r="O526" s="4"/>
      <c r="P526" s="4"/>
    </row>
    <row r="527">
      <c r="A527" s="4"/>
      <c r="B527" s="4"/>
      <c r="C527" s="4"/>
      <c r="D527" s="4"/>
      <c r="E527" s="4"/>
      <c r="F527" s="4"/>
      <c r="G527" s="4"/>
      <c r="H527" s="4"/>
      <c r="I527" s="4"/>
      <c r="J527" s="4"/>
      <c r="K527" s="4"/>
      <c r="L527" s="4"/>
      <c r="M527" s="4"/>
      <c r="N527" s="4"/>
      <c r="O527" s="4"/>
      <c r="P527" s="4"/>
    </row>
    <row r="528">
      <c r="A528" s="4"/>
      <c r="B528" s="4"/>
      <c r="C528" s="4"/>
      <c r="D528" s="4"/>
      <c r="E528" s="4"/>
      <c r="F528" s="4"/>
      <c r="G528" s="4"/>
      <c r="H528" s="4"/>
      <c r="I528" s="4"/>
      <c r="J528" s="4"/>
      <c r="K528" s="4"/>
      <c r="L528" s="4"/>
      <c r="M528" s="4"/>
      <c r="N528" s="4"/>
      <c r="O528" s="4"/>
      <c r="P528" s="4"/>
    </row>
    <row r="529">
      <c r="A529" s="4"/>
      <c r="B529" s="4"/>
      <c r="C529" s="4"/>
      <c r="D529" s="4"/>
      <c r="E529" s="4"/>
      <c r="F529" s="4"/>
      <c r="G529" s="4"/>
      <c r="H529" s="4"/>
      <c r="I529" s="4"/>
      <c r="J529" s="4"/>
      <c r="K529" s="4"/>
      <c r="L529" s="4"/>
      <c r="M529" s="4"/>
      <c r="N529" s="4"/>
      <c r="O529" s="4"/>
      <c r="P529" s="4"/>
    </row>
    <row r="530">
      <c r="A530" s="4"/>
      <c r="B530" s="4"/>
      <c r="C530" s="4"/>
      <c r="D530" s="4"/>
      <c r="E530" s="4"/>
      <c r="F530" s="4"/>
      <c r="G530" s="4"/>
      <c r="H530" s="4"/>
      <c r="I530" s="4"/>
      <c r="J530" s="4"/>
      <c r="K530" s="4"/>
      <c r="L530" s="4"/>
      <c r="M530" s="4"/>
      <c r="N530" s="4"/>
      <c r="O530" s="4"/>
      <c r="P530" s="4"/>
    </row>
    <row r="531">
      <c r="A531" s="4"/>
      <c r="B531" s="4"/>
      <c r="C531" s="4"/>
      <c r="D531" s="4"/>
      <c r="E531" s="4"/>
      <c r="F531" s="4"/>
      <c r="G531" s="4"/>
      <c r="H531" s="4"/>
      <c r="I531" s="4"/>
      <c r="J531" s="4"/>
      <c r="K531" s="4"/>
      <c r="L531" s="4"/>
      <c r="M531" s="4"/>
      <c r="N531" s="4"/>
      <c r="O531" s="4"/>
      <c r="P531" s="4"/>
    </row>
    <row r="532">
      <c r="A532" s="4"/>
      <c r="B532" s="4"/>
      <c r="C532" s="4"/>
      <c r="D532" s="4"/>
      <c r="E532" s="4"/>
      <c r="F532" s="4"/>
      <c r="G532" s="4"/>
      <c r="H532" s="4"/>
      <c r="I532" s="4"/>
      <c r="J532" s="4"/>
      <c r="K532" s="4"/>
      <c r="L532" s="4"/>
      <c r="M532" s="4"/>
      <c r="N532" s="4"/>
      <c r="O532" s="4"/>
      <c r="P532" s="4"/>
    </row>
    <row r="533">
      <c r="A533" s="4"/>
      <c r="B533" s="4"/>
      <c r="C533" s="4"/>
      <c r="D533" s="4"/>
      <c r="E533" s="4"/>
      <c r="F533" s="4"/>
      <c r="G533" s="4"/>
      <c r="H533" s="4"/>
      <c r="I533" s="4"/>
      <c r="J533" s="4"/>
      <c r="K533" s="4"/>
      <c r="L533" s="4"/>
      <c r="M533" s="4"/>
      <c r="N533" s="4"/>
      <c r="O533" s="4"/>
      <c r="P533" s="4"/>
    </row>
    <row r="534">
      <c r="A534" s="4"/>
      <c r="B534" s="4"/>
      <c r="C534" s="4"/>
      <c r="D534" s="4"/>
      <c r="E534" s="4"/>
      <c r="F534" s="4"/>
      <c r="G534" s="4"/>
      <c r="H534" s="4"/>
      <c r="I534" s="4"/>
      <c r="J534" s="4"/>
      <c r="K534" s="4"/>
      <c r="L534" s="4"/>
      <c r="M534" s="4"/>
      <c r="N534" s="4"/>
      <c r="O534" s="4"/>
      <c r="P534" s="4"/>
    </row>
    <row r="535">
      <c r="A535" s="4"/>
      <c r="B535" s="4"/>
      <c r="C535" s="4"/>
      <c r="D535" s="4"/>
      <c r="E535" s="4"/>
      <c r="F535" s="4"/>
      <c r="G535" s="4"/>
      <c r="H535" s="4"/>
      <c r="I535" s="4"/>
      <c r="J535" s="4"/>
      <c r="K535" s="4"/>
      <c r="L535" s="4"/>
      <c r="M535" s="4"/>
      <c r="N535" s="4"/>
      <c r="O535" s="4"/>
      <c r="P535" s="4"/>
    </row>
    <row r="536">
      <c r="A536" s="4"/>
      <c r="B536" s="4"/>
      <c r="C536" s="4"/>
      <c r="D536" s="4"/>
      <c r="E536" s="4"/>
      <c r="F536" s="4"/>
      <c r="G536" s="4"/>
      <c r="H536" s="4"/>
      <c r="I536" s="4"/>
      <c r="J536" s="4"/>
      <c r="K536" s="4"/>
      <c r="L536" s="4"/>
      <c r="M536" s="4"/>
      <c r="N536" s="4"/>
      <c r="O536" s="4"/>
      <c r="P536" s="4"/>
    </row>
    <row r="537">
      <c r="A537" s="4"/>
      <c r="B537" s="4"/>
      <c r="C537" s="4"/>
      <c r="D537" s="4"/>
      <c r="E537" s="4"/>
      <c r="F537" s="4"/>
      <c r="G537" s="4"/>
      <c r="H537" s="4"/>
      <c r="I537" s="4"/>
      <c r="J537" s="4"/>
      <c r="K537" s="4"/>
      <c r="L537" s="4"/>
      <c r="M537" s="4"/>
      <c r="N537" s="4"/>
      <c r="O537" s="4"/>
      <c r="P537" s="4"/>
    </row>
    <row r="538">
      <c r="A538" s="4"/>
      <c r="B538" s="4"/>
      <c r="C538" s="4"/>
      <c r="D538" s="4"/>
      <c r="E538" s="4"/>
      <c r="F538" s="4"/>
      <c r="G538" s="4"/>
      <c r="H538" s="4"/>
      <c r="I538" s="4"/>
      <c r="J538" s="4"/>
      <c r="K538" s="4"/>
      <c r="L538" s="4"/>
      <c r="M538" s="4"/>
      <c r="N538" s="4"/>
      <c r="O538" s="4"/>
      <c r="P538" s="4"/>
    </row>
    <row r="539">
      <c r="A539" s="4"/>
      <c r="B539" s="4"/>
      <c r="C539" s="4"/>
      <c r="D539" s="4"/>
      <c r="E539" s="4"/>
      <c r="F539" s="4"/>
      <c r="G539" s="4"/>
      <c r="H539" s="4"/>
      <c r="I539" s="4"/>
      <c r="J539" s="4"/>
      <c r="K539" s="4"/>
      <c r="L539" s="4"/>
      <c r="M539" s="4"/>
      <c r="N539" s="4"/>
      <c r="O539" s="4"/>
      <c r="P539" s="4"/>
    </row>
    <row r="540">
      <c r="A540" s="4"/>
      <c r="B540" s="4"/>
      <c r="C540" s="4"/>
      <c r="D540" s="4"/>
      <c r="E540" s="4"/>
      <c r="F540" s="4"/>
      <c r="G540" s="4"/>
      <c r="H540" s="4"/>
      <c r="I540" s="4"/>
      <c r="J540" s="4"/>
      <c r="K540" s="4"/>
      <c r="L540" s="4"/>
      <c r="M540" s="4"/>
      <c r="N540" s="4"/>
      <c r="O540" s="4"/>
      <c r="P540" s="4"/>
    </row>
    <row r="541">
      <c r="A541" s="4"/>
      <c r="B541" s="4"/>
      <c r="C541" s="4"/>
      <c r="D541" s="4"/>
      <c r="E541" s="4"/>
      <c r="F541" s="4"/>
      <c r="G541" s="4"/>
      <c r="H541" s="4"/>
      <c r="I541" s="4"/>
      <c r="J541" s="4"/>
      <c r="K541" s="4"/>
      <c r="L541" s="4"/>
      <c r="M541" s="4"/>
      <c r="N541" s="4"/>
      <c r="O541" s="4"/>
      <c r="P541" s="4"/>
    </row>
    <row r="542">
      <c r="A542" s="4"/>
      <c r="B542" s="4"/>
      <c r="C542" s="4"/>
      <c r="D542" s="4"/>
      <c r="E542" s="4"/>
      <c r="F542" s="4"/>
      <c r="G542" s="4"/>
      <c r="H542" s="4"/>
      <c r="I542" s="4"/>
      <c r="J542" s="4"/>
      <c r="K542" s="4"/>
      <c r="L542" s="4"/>
      <c r="M542" s="4"/>
      <c r="N542" s="4"/>
      <c r="O542" s="4"/>
      <c r="P542" s="4"/>
    </row>
    <row r="543">
      <c r="A543" s="4"/>
      <c r="B543" s="4"/>
      <c r="C543" s="4"/>
      <c r="D543" s="4"/>
      <c r="E543" s="4"/>
      <c r="F543" s="4"/>
      <c r="G543" s="4"/>
      <c r="H543" s="4"/>
      <c r="I543" s="4"/>
      <c r="J543" s="4"/>
      <c r="K543" s="4"/>
      <c r="L543" s="4"/>
      <c r="M543" s="4"/>
      <c r="N543" s="4"/>
      <c r="O543" s="4"/>
      <c r="P543" s="4"/>
    </row>
    <row r="544">
      <c r="A544" s="4"/>
      <c r="B544" s="4"/>
      <c r="C544" s="4"/>
      <c r="D544" s="4"/>
      <c r="E544" s="4"/>
      <c r="F544" s="4"/>
      <c r="G544" s="4"/>
      <c r="H544" s="4"/>
      <c r="I544" s="4"/>
      <c r="J544" s="4"/>
      <c r="K544" s="4"/>
      <c r="L544" s="4"/>
      <c r="M544" s="4"/>
      <c r="N544" s="4"/>
      <c r="O544" s="4"/>
      <c r="P544" s="4"/>
    </row>
    <row r="545">
      <c r="A545" s="4"/>
      <c r="B545" s="4"/>
      <c r="C545" s="4"/>
      <c r="D545" s="4"/>
      <c r="E545" s="4"/>
      <c r="F545" s="4"/>
      <c r="G545" s="4"/>
      <c r="H545" s="4"/>
      <c r="I545" s="4"/>
      <c r="J545" s="4"/>
      <c r="K545" s="4"/>
      <c r="L545" s="4"/>
      <c r="M545" s="4"/>
      <c r="N545" s="4"/>
      <c r="O545" s="4"/>
      <c r="P545" s="4"/>
    </row>
    <row r="546">
      <c r="A546" s="4"/>
      <c r="B546" s="4"/>
      <c r="C546" s="4"/>
      <c r="D546" s="4"/>
      <c r="E546" s="4"/>
      <c r="F546" s="4"/>
      <c r="G546" s="4"/>
      <c r="H546" s="4"/>
      <c r="I546" s="4"/>
      <c r="J546" s="4"/>
      <c r="K546" s="4"/>
      <c r="L546" s="4"/>
      <c r="M546" s="4"/>
      <c r="N546" s="4"/>
      <c r="O546" s="4"/>
      <c r="P546" s="4"/>
    </row>
    <row r="547">
      <c r="A547" s="4"/>
      <c r="B547" s="4"/>
      <c r="C547" s="4"/>
      <c r="D547" s="4"/>
      <c r="E547" s="4"/>
      <c r="F547" s="4"/>
      <c r="G547" s="4"/>
      <c r="H547" s="4"/>
      <c r="I547" s="4"/>
      <c r="J547" s="4"/>
      <c r="K547" s="4"/>
      <c r="L547" s="4"/>
      <c r="M547" s="4"/>
      <c r="N547" s="4"/>
      <c r="O547" s="4"/>
      <c r="P547" s="4"/>
    </row>
    <row r="548">
      <c r="A548" s="4"/>
      <c r="B548" s="4"/>
      <c r="C548" s="4"/>
      <c r="D548" s="4"/>
      <c r="E548" s="4"/>
      <c r="F548" s="4"/>
      <c r="G548" s="4"/>
      <c r="H548" s="4"/>
      <c r="I548" s="4"/>
      <c r="J548" s="4"/>
      <c r="K548" s="4"/>
      <c r="L548" s="4"/>
      <c r="M548" s="4"/>
      <c r="N548" s="4"/>
      <c r="O548" s="4"/>
      <c r="P548" s="4"/>
    </row>
    <row r="549">
      <c r="A549" s="4"/>
      <c r="B549" s="4"/>
      <c r="C549" s="4"/>
      <c r="D549" s="4"/>
      <c r="E549" s="4"/>
      <c r="F549" s="4"/>
      <c r="G549" s="4"/>
      <c r="H549" s="4"/>
      <c r="I549" s="4"/>
      <c r="J549" s="4"/>
      <c r="K549" s="4"/>
      <c r="L549" s="4"/>
      <c r="M549" s="4"/>
      <c r="N549" s="4"/>
      <c r="O549" s="4"/>
      <c r="P549" s="4"/>
    </row>
    <row r="550">
      <c r="A550" s="4"/>
      <c r="B550" s="4"/>
      <c r="C550" s="4"/>
      <c r="D550" s="4"/>
      <c r="E550" s="4"/>
      <c r="F550" s="4"/>
      <c r="G550" s="4"/>
      <c r="H550" s="4"/>
      <c r="I550" s="4"/>
      <c r="J550" s="4"/>
      <c r="K550" s="4"/>
      <c r="L550" s="4"/>
      <c r="M550" s="4"/>
      <c r="N550" s="4"/>
      <c r="O550" s="4"/>
      <c r="P550" s="4"/>
    </row>
    <row r="551">
      <c r="A551" s="4"/>
      <c r="B551" s="4"/>
      <c r="C551" s="4"/>
      <c r="D551" s="4"/>
      <c r="E551" s="4"/>
      <c r="F551" s="4"/>
      <c r="G551" s="4"/>
      <c r="H551" s="4"/>
      <c r="I551" s="4"/>
      <c r="J551" s="4"/>
      <c r="K551" s="4"/>
      <c r="L551" s="4"/>
      <c r="M551" s="4"/>
      <c r="N551" s="4"/>
      <c r="O551" s="4"/>
      <c r="P551" s="4"/>
    </row>
    <row r="552">
      <c r="A552" s="4"/>
      <c r="B552" s="4"/>
      <c r="C552" s="4"/>
      <c r="D552" s="4"/>
      <c r="E552" s="4"/>
      <c r="F552" s="4"/>
      <c r="G552" s="4"/>
      <c r="H552" s="4"/>
      <c r="I552" s="4"/>
      <c r="J552" s="4"/>
      <c r="K552" s="4"/>
      <c r="L552" s="4"/>
      <c r="M552" s="4"/>
      <c r="N552" s="4"/>
      <c r="O552" s="4"/>
      <c r="P552" s="4"/>
    </row>
    <row r="553">
      <c r="A553" s="4"/>
      <c r="B553" s="4"/>
      <c r="C553" s="4"/>
      <c r="D553" s="4"/>
      <c r="E553" s="4"/>
      <c r="F553" s="4"/>
      <c r="G553" s="4"/>
      <c r="H553" s="4"/>
      <c r="I553" s="4"/>
      <c r="J553" s="4"/>
      <c r="K553" s="4"/>
      <c r="L553" s="4"/>
      <c r="M553" s="4"/>
      <c r="N553" s="4"/>
      <c r="O553" s="4"/>
      <c r="P553" s="4"/>
    </row>
    <row r="554">
      <c r="A554" s="4"/>
      <c r="B554" s="4"/>
      <c r="C554" s="4"/>
      <c r="D554" s="4"/>
      <c r="E554" s="4"/>
      <c r="F554" s="4"/>
      <c r="G554" s="4"/>
      <c r="H554" s="4"/>
      <c r="I554" s="4"/>
      <c r="J554" s="4"/>
      <c r="K554" s="4"/>
      <c r="L554" s="4"/>
      <c r="M554" s="4"/>
      <c r="N554" s="4"/>
      <c r="O554" s="4"/>
      <c r="P554" s="4"/>
    </row>
    <row r="555">
      <c r="A555" s="4"/>
      <c r="B555" s="4"/>
      <c r="C555" s="4"/>
      <c r="D555" s="4"/>
      <c r="E555" s="4"/>
      <c r="F555" s="4"/>
      <c r="G555" s="4"/>
      <c r="H555" s="4"/>
      <c r="I555" s="4"/>
      <c r="J555" s="4"/>
      <c r="K555" s="4"/>
      <c r="L555" s="4"/>
      <c r="M555" s="4"/>
      <c r="N555" s="4"/>
      <c r="O555" s="4"/>
      <c r="P555" s="4"/>
    </row>
    <row r="556">
      <c r="A556" s="4"/>
      <c r="B556" s="4"/>
      <c r="C556" s="4"/>
      <c r="D556" s="4"/>
      <c r="E556" s="4"/>
      <c r="F556" s="4"/>
      <c r="G556" s="4"/>
      <c r="H556" s="4"/>
      <c r="I556" s="4"/>
      <c r="J556" s="4"/>
      <c r="K556" s="4"/>
      <c r="L556" s="4"/>
      <c r="M556" s="4"/>
      <c r="N556" s="4"/>
      <c r="O556" s="4"/>
      <c r="P556" s="4"/>
    </row>
    <row r="557">
      <c r="A557" s="4"/>
      <c r="B557" s="4"/>
      <c r="C557" s="4"/>
      <c r="D557" s="4"/>
      <c r="E557" s="4"/>
      <c r="F557" s="4"/>
      <c r="G557" s="4"/>
      <c r="H557" s="4"/>
      <c r="I557" s="4"/>
      <c r="J557" s="4"/>
      <c r="K557" s="4"/>
      <c r="L557" s="4"/>
      <c r="M557" s="4"/>
      <c r="N557" s="4"/>
      <c r="O557" s="4"/>
      <c r="P557" s="4"/>
    </row>
    <row r="558">
      <c r="A558" s="4"/>
      <c r="B558" s="4"/>
      <c r="C558" s="4"/>
      <c r="D558" s="4"/>
      <c r="E558" s="4"/>
      <c r="F558" s="4"/>
      <c r="G558" s="4"/>
      <c r="H558" s="4"/>
      <c r="I558" s="4"/>
      <c r="J558" s="4"/>
      <c r="K558" s="4"/>
      <c r="L558" s="4"/>
      <c r="M558" s="4"/>
      <c r="N558" s="4"/>
      <c r="O558" s="4"/>
      <c r="P558" s="4"/>
    </row>
    <row r="559">
      <c r="A559" s="4"/>
      <c r="B559" s="4"/>
      <c r="C559" s="4"/>
      <c r="D559" s="4"/>
      <c r="E559" s="4"/>
      <c r="F559" s="4"/>
      <c r="G559" s="4"/>
      <c r="H559" s="4"/>
      <c r="I559" s="4"/>
      <c r="J559" s="4"/>
      <c r="K559" s="4"/>
      <c r="L559" s="4"/>
      <c r="M559" s="4"/>
      <c r="N559" s="4"/>
      <c r="O559" s="4"/>
      <c r="P559" s="4"/>
    </row>
    <row r="560">
      <c r="A560" s="4"/>
      <c r="B560" s="4"/>
      <c r="C560" s="4"/>
      <c r="D560" s="4"/>
      <c r="E560" s="4"/>
      <c r="F560" s="4"/>
      <c r="G560" s="4"/>
      <c r="H560" s="4"/>
      <c r="I560" s="4"/>
      <c r="J560" s="4"/>
      <c r="K560" s="4"/>
      <c r="L560" s="4"/>
      <c r="M560" s="4"/>
      <c r="N560" s="4"/>
      <c r="O560" s="4"/>
      <c r="P560" s="4"/>
    </row>
    <row r="561">
      <c r="A561" s="4"/>
      <c r="B561" s="4"/>
      <c r="C561" s="4"/>
      <c r="D561" s="4"/>
      <c r="E561" s="4"/>
      <c r="F561" s="4"/>
      <c r="G561" s="4"/>
      <c r="H561" s="4"/>
      <c r="I561" s="4"/>
      <c r="J561" s="4"/>
      <c r="K561" s="4"/>
      <c r="L561" s="4"/>
      <c r="M561" s="4"/>
      <c r="N561" s="4"/>
      <c r="O561" s="4"/>
      <c r="P561" s="4"/>
    </row>
    <row r="562">
      <c r="A562" s="4"/>
      <c r="B562" s="4"/>
      <c r="C562" s="4"/>
      <c r="D562" s="4"/>
      <c r="E562" s="4"/>
      <c r="F562" s="4"/>
      <c r="G562" s="4"/>
      <c r="H562" s="4"/>
      <c r="I562" s="4"/>
      <c r="J562" s="4"/>
      <c r="K562" s="4"/>
      <c r="L562" s="4"/>
      <c r="M562" s="4"/>
      <c r="N562" s="4"/>
      <c r="O562" s="4"/>
      <c r="P562" s="4"/>
    </row>
    <row r="563">
      <c r="A563" s="4"/>
      <c r="B563" s="4"/>
      <c r="C563" s="4"/>
      <c r="D563" s="4"/>
      <c r="E563" s="4"/>
      <c r="F563" s="4"/>
      <c r="G563" s="4"/>
      <c r="H563" s="4"/>
      <c r="I563" s="4"/>
      <c r="J563" s="4"/>
      <c r="K563" s="4"/>
      <c r="L563" s="4"/>
      <c r="M563" s="4"/>
      <c r="N563" s="4"/>
      <c r="O563" s="4"/>
      <c r="P563" s="4"/>
    </row>
    <row r="564">
      <c r="A564" s="4"/>
      <c r="B564" s="4"/>
      <c r="C564" s="4"/>
      <c r="D564" s="4"/>
      <c r="E564" s="4"/>
      <c r="F564" s="4"/>
      <c r="G564" s="4"/>
      <c r="H564" s="4"/>
      <c r="I564" s="4"/>
      <c r="J564" s="4"/>
      <c r="K564" s="4"/>
      <c r="L564" s="4"/>
      <c r="M564" s="4"/>
      <c r="N564" s="4"/>
      <c r="O564" s="4"/>
      <c r="P564" s="4"/>
    </row>
    <row r="565">
      <c r="A565" s="4"/>
      <c r="B565" s="4"/>
      <c r="C565" s="4"/>
      <c r="D565" s="4"/>
      <c r="E565" s="4"/>
      <c r="F565" s="4"/>
      <c r="G565" s="4"/>
      <c r="H565" s="4"/>
      <c r="I565" s="4"/>
      <c r="J565" s="4"/>
      <c r="K565" s="4"/>
      <c r="L565" s="4"/>
      <c r="M565" s="4"/>
      <c r="N565" s="4"/>
      <c r="O565" s="4"/>
      <c r="P565" s="4"/>
    </row>
    <row r="566">
      <c r="A566" s="4"/>
      <c r="B566" s="4"/>
      <c r="C566" s="4"/>
      <c r="D566" s="4"/>
      <c r="E566" s="4"/>
      <c r="F566" s="4"/>
      <c r="G566" s="4"/>
      <c r="H566" s="4"/>
      <c r="I566" s="4"/>
      <c r="J566" s="4"/>
      <c r="K566" s="4"/>
      <c r="L566" s="4"/>
      <c r="M566" s="4"/>
      <c r="N566" s="4"/>
      <c r="O566" s="4"/>
      <c r="P566" s="4"/>
    </row>
    <row r="567">
      <c r="A567" s="4"/>
      <c r="B567" s="4"/>
      <c r="C567" s="4"/>
      <c r="D567" s="4"/>
      <c r="E567" s="4"/>
      <c r="F567" s="4"/>
      <c r="G567" s="4"/>
      <c r="H567" s="4"/>
      <c r="I567" s="4"/>
      <c r="J567" s="4"/>
      <c r="K567" s="4"/>
      <c r="L567" s="4"/>
      <c r="M567" s="4"/>
      <c r="N567" s="4"/>
      <c r="O567" s="4"/>
      <c r="P567" s="4"/>
    </row>
    <row r="568">
      <c r="A568" s="4"/>
      <c r="B568" s="4"/>
      <c r="C568" s="4"/>
      <c r="D568" s="4"/>
      <c r="E568" s="4"/>
      <c r="F568" s="4"/>
      <c r="G568" s="4"/>
      <c r="H568" s="4"/>
      <c r="I568" s="4"/>
      <c r="J568" s="4"/>
      <c r="K568" s="4"/>
      <c r="L568" s="4"/>
      <c r="M568" s="4"/>
      <c r="N568" s="4"/>
      <c r="O568" s="4"/>
      <c r="P568" s="4"/>
    </row>
    <row r="569">
      <c r="A569" s="4"/>
      <c r="B569" s="4"/>
      <c r="C569" s="4"/>
      <c r="D569" s="4"/>
      <c r="E569" s="4"/>
      <c r="F569" s="4"/>
      <c r="G569" s="4"/>
      <c r="H569" s="4"/>
      <c r="I569" s="4"/>
      <c r="J569" s="4"/>
      <c r="K569" s="4"/>
      <c r="L569" s="4"/>
      <c r="M569" s="4"/>
      <c r="N569" s="4"/>
      <c r="O569" s="4"/>
      <c r="P569" s="4"/>
    </row>
    <row r="570">
      <c r="A570" s="4"/>
      <c r="B570" s="4"/>
      <c r="C570" s="4"/>
      <c r="D570" s="4"/>
      <c r="E570" s="4"/>
      <c r="F570" s="4"/>
      <c r="G570" s="4"/>
      <c r="H570" s="4"/>
      <c r="I570" s="4"/>
      <c r="J570" s="4"/>
      <c r="K570" s="4"/>
      <c r="L570" s="4"/>
      <c r="M570" s="4"/>
      <c r="N570" s="4"/>
      <c r="O570" s="4"/>
      <c r="P570" s="4"/>
    </row>
    <row r="571">
      <c r="A571" s="4"/>
      <c r="B571" s="4"/>
      <c r="C571" s="4"/>
      <c r="D571" s="4"/>
      <c r="E571" s="4"/>
      <c r="F571" s="4"/>
      <c r="G571" s="4"/>
      <c r="H571" s="4"/>
      <c r="I571" s="4"/>
      <c r="J571" s="4"/>
      <c r="K571" s="4"/>
      <c r="L571" s="4"/>
      <c r="M571" s="4"/>
      <c r="N571" s="4"/>
      <c r="O571" s="4"/>
      <c r="P571" s="4"/>
    </row>
    <row r="572">
      <c r="A572" s="4"/>
      <c r="B572" s="4"/>
      <c r="C572" s="4"/>
      <c r="D572" s="4"/>
      <c r="E572" s="4"/>
      <c r="F572" s="4"/>
      <c r="G572" s="4"/>
      <c r="H572" s="4"/>
      <c r="I572" s="4"/>
      <c r="J572" s="4"/>
      <c r="K572" s="4"/>
      <c r="L572" s="4"/>
      <c r="M572" s="4"/>
      <c r="N572" s="4"/>
      <c r="O572" s="4"/>
      <c r="P572" s="4"/>
    </row>
    <row r="573">
      <c r="A573" s="4"/>
      <c r="B573" s="4"/>
      <c r="C573" s="4"/>
      <c r="D573" s="4"/>
      <c r="E573" s="4"/>
      <c r="F573" s="4"/>
      <c r="G573" s="4"/>
      <c r="H573" s="4"/>
      <c r="I573" s="4"/>
      <c r="J573" s="4"/>
      <c r="K573" s="4"/>
      <c r="L573" s="4"/>
      <c r="M573" s="4"/>
      <c r="N573" s="4"/>
      <c r="O573" s="4"/>
      <c r="P573" s="4"/>
    </row>
    <row r="574">
      <c r="A574" s="4"/>
      <c r="B574" s="4"/>
      <c r="C574" s="4"/>
      <c r="D574" s="4"/>
      <c r="E574" s="4"/>
      <c r="F574" s="4"/>
      <c r="G574" s="4"/>
      <c r="H574" s="4"/>
      <c r="I574" s="4"/>
      <c r="J574" s="4"/>
      <c r="K574" s="4"/>
      <c r="L574" s="4"/>
      <c r="M574" s="4"/>
      <c r="N574" s="4"/>
      <c r="O574" s="4"/>
      <c r="P574" s="4"/>
    </row>
    <row r="575">
      <c r="A575" s="4"/>
      <c r="B575" s="4"/>
      <c r="C575" s="4"/>
      <c r="D575" s="4"/>
      <c r="E575" s="4"/>
      <c r="F575" s="4"/>
      <c r="G575" s="4"/>
      <c r="H575" s="4"/>
      <c r="I575" s="4"/>
      <c r="J575" s="4"/>
      <c r="K575" s="4"/>
      <c r="L575" s="4"/>
      <c r="M575" s="4"/>
      <c r="N575" s="4"/>
      <c r="O575" s="4"/>
      <c r="P575" s="4"/>
    </row>
    <row r="576">
      <c r="A576" s="4"/>
      <c r="B576" s="4"/>
      <c r="C576" s="4"/>
      <c r="D576" s="4"/>
      <c r="E576" s="4"/>
      <c r="F576" s="4"/>
      <c r="G576" s="4"/>
      <c r="H576" s="4"/>
      <c r="I576" s="4"/>
      <c r="J576" s="4"/>
      <c r="K576" s="4"/>
      <c r="L576" s="4"/>
      <c r="M576" s="4"/>
      <c r="N576" s="4"/>
      <c r="O576" s="4"/>
      <c r="P576" s="4"/>
    </row>
    <row r="577">
      <c r="A577" s="4"/>
      <c r="B577" s="4"/>
      <c r="C577" s="4"/>
      <c r="D577" s="4"/>
      <c r="E577" s="4"/>
      <c r="F577" s="4"/>
      <c r="G577" s="4"/>
      <c r="H577" s="4"/>
      <c r="I577" s="4"/>
      <c r="J577" s="4"/>
      <c r="K577" s="4"/>
      <c r="L577" s="4"/>
      <c r="M577" s="4"/>
      <c r="N577" s="4"/>
      <c r="O577" s="4"/>
      <c r="P577" s="4"/>
    </row>
    <row r="578">
      <c r="A578" s="4"/>
      <c r="B578" s="4"/>
      <c r="C578" s="4"/>
      <c r="D578" s="4"/>
      <c r="E578" s="4"/>
      <c r="F578" s="4"/>
      <c r="G578" s="4"/>
      <c r="H578" s="4"/>
      <c r="I578" s="4"/>
      <c r="J578" s="4"/>
      <c r="K578" s="4"/>
      <c r="L578" s="4"/>
      <c r="M578" s="4"/>
      <c r="N578" s="4"/>
      <c r="O578" s="4"/>
      <c r="P578" s="4"/>
    </row>
    <row r="579">
      <c r="A579" s="4"/>
      <c r="B579" s="4"/>
      <c r="C579" s="4"/>
      <c r="D579" s="4"/>
      <c r="E579" s="4"/>
      <c r="F579" s="4"/>
      <c r="G579" s="4"/>
      <c r="H579" s="4"/>
      <c r="I579" s="4"/>
      <c r="J579" s="4"/>
      <c r="K579" s="4"/>
      <c r="L579" s="4"/>
      <c r="M579" s="4"/>
      <c r="N579" s="4"/>
      <c r="O579" s="4"/>
      <c r="P579" s="4"/>
    </row>
    <row r="580">
      <c r="A580" s="4"/>
      <c r="B580" s="4"/>
      <c r="C580" s="4"/>
      <c r="D580" s="4"/>
      <c r="E580" s="4"/>
      <c r="F580" s="4"/>
      <c r="G580" s="4"/>
      <c r="H580" s="4"/>
      <c r="I580" s="4"/>
      <c r="J580" s="4"/>
      <c r="K580" s="4"/>
      <c r="L580" s="4"/>
      <c r="M580" s="4"/>
      <c r="N580" s="4"/>
      <c r="O580" s="4"/>
      <c r="P580" s="4"/>
    </row>
    <row r="581">
      <c r="A581" s="4"/>
      <c r="B581" s="4"/>
      <c r="C581" s="4"/>
      <c r="D581" s="4"/>
      <c r="E581" s="4"/>
      <c r="F581" s="4"/>
      <c r="G581" s="4"/>
      <c r="H581" s="4"/>
      <c r="I581" s="4"/>
      <c r="J581" s="4"/>
      <c r="K581" s="4"/>
      <c r="L581" s="4"/>
      <c r="M581" s="4"/>
      <c r="N581" s="4"/>
      <c r="O581" s="4"/>
      <c r="P581" s="4"/>
    </row>
    <row r="582">
      <c r="A582" s="4"/>
      <c r="B582" s="4"/>
      <c r="C582" s="4"/>
      <c r="D582" s="4"/>
      <c r="E582" s="4"/>
      <c r="F582" s="4"/>
      <c r="G582" s="4"/>
      <c r="H582" s="4"/>
      <c r="I582" s="4"/>
      <c r="J582" s="4"/>
      <c r="K582" s="4"/>
      <c r="L582" s="4"/>
      <c r="M582" s="4"/>
      <c r="N582" s="4"/>
      <c r="O582" s="4"/>
      <c r="P582" s="4"/>
    </row>
    <row r="583">
      <c r="A583" s="4"/>
      <c r="B583" s="4"/>
      <c r="C583" s="4"/>
      <c r="D583" s="4"/>
      <c r="E583" s="4"/>
      <c r="F583" s="4"/>
      <c r="G583" s="4"/>
      <c r="H583" s="4"/>
      <c r="I583" s="4"/>
      <c r="J583" s="4"/>
      <c r="K583" s="4"/>
      <c r="L583" s="4"/>
      <c r="M583" s="4"/>
      <c r="N583" s="4"/>
      <c r="O583" s="4"/>
      <c r="P583" s="4"/>
    </row>
    <row r="584">
      <c r="A584" s="4"/>
      <c r="B584" s="4"/>
      <c r="C584" s="4"/>
      <c r="D584" s="4"/>
      <c r="E584" s="4"/>
      <c r="F584" s="4"/>
      <c r="G584" s="4"/>
      <c r="H584" s="4"/>
      <c r="I584" s="4"/>
      <c r="J584" s="4"/>
      <c r="K584" s="4"/>
      <c r="L584" s="4"/>
      <c r="M584" s="4"/>
      <c r="N584" s="4"/>
      <c r="O584" s="4"/>
      <c r="P584" s="4"/>
    </row>
    <row r="585">
      <c r="A585" s="4"/>
      <c r="B585" s="4"/>
      <c r="C585" s="4"/>
      <c r="D585" s="4"/>
      <c r="E585" s="4"/>
      <c r="F585" s="4"/>
      <c r="G585" s="4"/>
      <c r="H585" s="4"/>
      <c r="I585" s="4"/>
      <c r="J585" s="4"/>
      <c r="K585" s="4"/>
      <c r="L585" s="4"/>
      <c r="M585" s="4"/>
      <c r="N585" s="4"/>
      <c r="O585" s="4"/>
      <c r="P585" s="4"/>
    </row>
    <row r="586">
      <c r="A586" s="4"/>
      <c r="B586" s="4"/>
      <c r="C586" s="4"/>
      <c r="D586" s="4"/>
      <c r="E586" s="4"/>
      <c r="F586" s="4"/>
      <c r="G586" s="4"/>
      <c r="H586" s="4"/>
      <c r="I586" s="4"/>
      <c r="J586" s="4"/>
      <c r="K586" s="4"/>
      <c r="L586" s="4"/>
      <c r="M586" s="4"/>
      <c r="N586" s="4"/>
      <c r="O586" s="4"/>
      <c r="P586" s="4"/>
    </row>
    <row r="587">
      <c r="A587" s="4"/>
      <c r="B587" s="4"/>
      <c r="C587" s="4"/>
      <c r="D587" s="4"/>
      <c r="E587" s="4"/>
      <c r="F587" s="4"/>
      <c r="G587" s="4"/>
      <c r="H587" s="4"/>
      <c r="I587" s="4"/>
      <c r="J587" s="4"/>
      <c r="K587" s="4"/>
      <c r="L587" s="4"/>
      <c r="M587" s="4"/>
      <c r="N587" s="4"/>
      <c r="O587" s="4"/>
      <c r="P587" s="4"/>
    </row>
    <row r="588">
      <c r="A588" s="4"/>
      <c r="B588" s="4"/>
      <c r="C588" s="4"/>
      <c r="D588" s="4"/>
      <c r="E588" s="4"/>
      <c r="F588" s="4"/>
      <c r="G588" s="4"/>
      <c r="H588" s="4"/>
      <c r="I588" s="4"/>
      <c r="J588" s="4"/>
      <c r="K588" s="4"/>
      <c r="L588" s="4"/>
      <c r="M588" s="4"/>
      <c r="N588" s="4"/>
      <c r="O588" s="4"/>
      <c r="P588" s="4"/>
    </row>
    <row r="589">
      <c r="A589" s="4"/>
      <c r="B589" s="4"/>
      <c r="C589" s="4"/>
      <c r="D589" s="4"/>
      <c r="E589" s="4"/>
      <c r="F589" s="4"/>
      <c r="G589" s="4"/>
      <c r="H589" s="4"/>
      <c r="I589" s="4"/>
      <c r="J589" s="4"/>
      <c r="K589" s="4"/>
      <c r="L589" s="4"/>
      <c r="M589" s="4"/>
      <c r="N589" s="4"/>
      <c r="O589" s="4"/>
      <c r="P589" s="4"/>
    </row>
    <row r="590">
      <c r="A590" s="4"/>
      <c r="B590" s="4"/>
      <c r="C590" s="4"/>
      <c r="D590" s="4"/>
      <c r="E590" s="4"/>
      <c r="F590" s="4"/>
      <c r="G590" s="4"/>
      <c r="H590" s="4"/>
      <c r="I590" s="4"/>
      <c r="J590" s="4"/>
      <c r="K590" s="4"/>
      <c r="L590" s="4"/>
      <c r="M590" s="4"/>
      <c r="N590" s="4"/>
      <c r="O590" s="4"/>
      <c r="P590" s="4"/>
    </row>
    <row r="591">
      <c r="A591" s="4"/>
      <c r="B591" s="4"/>
      <c r="C591" s="4"/>
      <c r="D591" s="4"/>
      <c r="E591" s="4"/>
      <c r="F591" s="4"/>
      <c r="G591" s="4"/>
      <c r="H591" s="4"/>
      <c r="I591" s="4"/>
      <c r="J591" s="4"/>
      <c r="K591" s="4"/>
      <c r="L591" s="4"/>
      <c r="M591" s="4"/>
      <c r="N591" s="4"/>
      <c r="O591" s="4"/>
      <c r="P591" s="4"/>
    </row>
    <row r="592">
      <c r="A592" s="4"/>
      <c r="B592" s="4"/>
      <c r="C592" s="4"/>
      <c r="D592" s="4"/>
      <c r="E592" s="4"/>
      <c r="F592" s="4"/>
      <c r="G592" s="4"/>
      <c r="H592" s="4"/>
      <c r="I592" s="4"/>
      <c r="J592" s="4"/>
      <c r="K592" s="4"/>
      <c r="L592" s="4"/>
      <c r="M592" s="4"/>
      <c r="N592" s="4"/>
      <c r="O592" s="4"/>
      <c r="P592" s="4"/>
    </row>
    <row r="593">
      <c r="A593" s="4"/>
      <c r="B593" s="4"/>
      <c r="C593" s="4"/>
      <c r="D593" s="4"/>
      <c r="E593" s="4"/>
      <c r="F593" s="4"/>
      <c r="G593" s="4"/>
      <c r="H593" s="4"/>
      <c r="I593" s="4"/>
      <c r="J593" s="4"/>
      <c r="K593" s="4"/>
      <c r="L593" s="4"/>
      <c r="M593" s="4"/>
      <c r="N593" s="4"/>
      <c r="O593" s="4"/>
      <c r="P593" s="4"/>
    </row>
    <row r="594">
      <c r="A594" s="4"/>
      <c r="B594" s="4"/>
      <c r="C594" s="4"/>
      <c r="D594" s="4"/>
      <c r="E594" s="4"/>
      <c r="F594" s="4"/>
      <c r="G594" s="4"/>
      <c r="H594" s="4"/>
      <c r="I594" s="4"/>
      <c r="J594" s="4"/>
      <c r="K594" s="4"/>
      <c r="L594" s="4"/>
      <c r="M594" s="4"/>
      <c r="N594" s="4"/>
      <c r="O594" s="4"/>
      <c r="P594" s="4"/>
    </row>
    <row r="595">
      <c r="A595" s="4"/>
      <c r="B595" s="4"/>
      <c r="C595" s="4"/>
      <c r="D595" s="4"/>
      <c r="E595" s="4"/>
      <c r="F595" s="4"/>
      <c r="G595" s="4"/>
      <c r="H595" s="4"/>
      <c r="I595" s="4"/>
      <c r="J595" s="4"/>
      <c r="K595" s="4"/>
      <c r="L595" s="4"/>
      <c r="M595" s="4"/>
      <c r="N595" s="4"/>
      <c r="O595" s="4"/>
      <c r="P595" s="4"/>
    </row>
    <row r="596">
      <c r="A596" s="4"/>
      <c r="B596" s="4"/>
      <c r="C596" s="4"/>
      <c r="D596" s="4"/>
      <c r="E596" s="4"/>
      <c r="F596" s="4"/>
      <c r="G596" s="4"/>
      <c r="H596" s="4"/>
      <c r="I596" s="4"/>
      <c r="J596" s="4"/>
      <c r="K596" s="4"/>
      <c r="L596" s="4"/>
      <c r="M596" s="4"/>
      <c r="N596" s="4"/>
      <c r="O596" s="4"/>
      <c r="P596" s="4"/>
    </row>
    <row r="597">
      <c r="A597" s="4"/>
      <c r="B597" s="4"/>
      <c r="C597" s="4"/>
      <c r="D597" s="4"/>
      <c r="E597" s="4"/>
      <c r="F597" s="4"/>
      <c r="G597" s="4"/>
      <c r="H597" s="4"/>
      <c r="I597" s="4"/>
      <c r="J597" s="4"/>
      <c r="K597" s="4"/>
      <c r="L597" s="4"/>
      <c r="M597" s="4"/>
      <c r="N597" s="4"/>
      <c r="O597" s="4"/>
      <c r="P597" s="4"/>
    </row>
    <row r="598">
      <c r="A598" s="4"/>
      <c r="B598" s="4"/>
      <c r="C598" s="4"/>
      <c r="D598" s="4"/>
      <c r="E598" s="4"/>
      <c r="F598" s="4"/>
      <c r="G598" s="4"/>
      <c r="H598" s="4"/>
      <c r="I598" s="4"/>
      <c r="J598" s="4"/>
      <c r="K598" s="4"/>
      <c r="L598" s="4"/>
      <c r="M598" s="4"/>
      <c r="N598" s="4"/>
      <c r="O598" s="4"/>
      <c r="P598" s="4"/>
    </row>
    <row r="599">
      <c r="A599" s="4"/>
      <c r="B599" s="4"/>
      <c r="C599" s="4"/>
      <c r="D599" s="4"/>
      <c r="E599" s="4"/>
      <c r="F599" s="4"/>
      <c r="G599" s="4"/>
      <c r="H599" s="4"/>
      <c r="I599" s="4"/>
      <c r="J599" s="4"/>
      <c r="K599" s="4"/>
      <c r="L599" s="4"/>
      <c r="M599" s="4"/>
      <c r="N599" s="4"/>
      <c r="O599" s="4"/>
      <c r="P599" s="4"/>
    </row>
    <row r="600">
      <c r="A600" s="4"/>
      <c r="B600" s="4"/>
      <c r="C600" s="4"/>
      <c r="D600" s="4"/>
      <c r="E600" s="4"/>
      <c r="F600" s="4"/>
      <c r="G600" s="4"/>
      <c r="H600" s="4"/>
      <c r="I600" s="4"/>
      <c r="J600" s="4"/>
      <c r="K600" s="4"/>
      <c r="L600" s="4"/>
      <c r="M600" s="4"/>
      <c r="N600" s="4"/>
      <c r="O600" s="4"/>
      <c r="P600" s="4"/>
    </row>
    <row r="601">
      <c r="A601" s="4"/>
      <c r="B601" s="4"/>
      <c r="C601" s="4"/>
      <c r="D601" s="4"/>
      <c r="E601" s="4"/>
      <c r="F601" s="4"/>
      <c r="G601" s="4"/>
      <c r="H601" s="4"/>
      <c r="I601" s="4"/>
      <c r="J601" s="4"/>
      <c r="K601" s="4"/>
      <c r="L601" s="4"/>
      <c r="M601" s="4"/>
      <c r="N601" s="4"/>
      <c r="O601" s="4"/>
      <c r="P601" s="4"/>
    </row>
    <row r="602">
      <c r="A602" s="4"/>
      <c r="B602" s="4"/>
      <c r="C602" s="4"/>
      <c r="D602" s="4"/>
      <c r="E602" s="4"/>
      <c r="F602" s="4"/>
      <c r="G602" s="4"/>
      <c r="H602" s="4"/>
      <c r="I602" s="4"/>
      <c r="J602" s="4"/>
      <c r="K602" s="4"/>
      <c r="L602" s="4"/>
      <c r="M602" s="4"/>
      <c r="N602" s="4"/>
      <c r="O602" s="4"/>
      <c r="P602" s="4"/>
    </row>
    <row r="603">
      <c r="A603" s="4"/>
      <c r="B603" s="4"/>
      <c r="C603" s="4"/>
      <c r="D603" s="4"/>
      <c r="E603" s="4"/>
      <c r="F603" s="4"/>
      <c r="G603" s="4"/>
      <c r="H603" s="4"/>
      <c r="I603" s="4"/>
      <c r="J603" s="4"/>
      <c r="K603" s="4"/>
      <c r="L603" s="4"/>
      <c r="M603" s="4"/>
      <c r="N603" s="4"/>
      <c r="O603" s="4"/>
      <c r="P603" s="4"/>
    </row>
    <row r="604">
      <c r="A604" s="4"/>
      <c r="B604" s="4"/>
      <c r="C604" s="4"/>
      <c r="D604" s="4"/>
      <c r="E604" s="4"/>
      <c r="F604" s="4"/>
      <c r="G604" s="4"/>
      <c r="H604" s="4"/>
      <c r="I604" s="4"/>
      <c r="J604" s="4"/>
      <c r="K604" s="4"/>
      <c r="L604" s="4"/>
      <c r="M604" s="4"/>
      <c r="N604" s="4"/>
      <c r="O604" s="4"/>
      <c r="P604" s="4"/>
    </row>
    <row r="605">
      <c r="A605" s="4"/>
      <c r="B605" s="4"/>
      <c r="C605" s="4"/>
      <c r="D605" s="4"/>
      <c r="E605" s="4"/>
      <c r="F605" s="4"/>
      <c r="G605" s="4"/>
      <c r="H605" s="4"/>
      <c r="I605" s="4"/>
      <c r="J605" s="4"/>
      <c r="K605" s="4"/>
      <c r="L605" s="4"/>
      <c r="M605" s="4"/>
      <c r="N605" s="4"/>
      <c r="O605" s="4"/>
      <c r="P605" s="4"/>
    </row>
    <row r="606">
      <c r="A606" s="4"/>
      <c r="B606" s="4"/>
      <c r="C606" s="4"/>
      <c r="D606" s="4"/>
      <c r="E606" s="4"/>
      <c r="F606" s="4"/>
      <c r="G606" s="4"/>
      <c r="H606" s="4"/>
      <c r="I606" s="4"/>
      <c r="J606" s="4"/>
      <c r="K606" s="4"/>
      <c r="L606" s="4"/>
      <c r="M606" s="4"/>
      <c r="N606" s="4"/>
      <c r="O606" s="4"/>
      <c r="P606" s="4"/>
    </row>
    <row r="607">
      <c r="A607" s="4"/>
      <c r="B607" s="4"/>
      <c r="C607" s="4"/>
      <c r="D607" s="4"/>
      <c r="E607" s="4"/>
      <c r="F607" s="4"/>
      <c r="G607" s="4"/>
      <c r="H607" s="4"/>
      <c r="I607" s="4"/>
      <c r="J607" s="4"/>
      <c r="K607" s="4"/>
      <c r="L607" s="4"/>
      <c r="M607" s="4"/>
      <c r="N607" s="4"/>
      <c r="O607" s="4"/>
      <c r="P607" s="4"/>
    </row>
    <row r="608">
      <c r="A608" s="4"/>
      <c r="B608" s="4"/>
      <c r="C608" s="4"/>
      <c r="D608" s="4"/>
      <c r="E608" s="4"/>
      <c r="F608" s="4"/>
      <c r="G608" s="4"/>
      <c r="H608" s="4"/>
      <c r="I608" s="4"/>
      <c r="J608" s="4"/>
      <c r="K608" s="4"/>
      <c r="L608" s="4"/>
      <c r="M608" s="4"/>
      <c r="N608" s="4"/>
      <c r="O608" s="4"/>
      <c r="P608" s="4"/>
    </row>
    <row r="609">
      <c r="A609" s="4"/>
      <c r="B609" s="4"/>
      <c r="C609" s="4"/>
      <c r="D609" s="4"/>
      <c r="E609" s="4"/>
      <c r="F609" s="4"/>
      <c r="G609" s="4"/>
      <c r="H609" s="4"/>
      <c r="I609" s="4"/>
      <c r="J609" s="4"/>
      <c r="K609" s="4"/>
      <c r="L609" s="4"/>
      <c r="M609" s="4"/>
      <c r="N609" s="4"/>
      <c r="O609" s="4"/>
      <c r="P609" s="4"/>
    </row>
    <row r="610">
      <c r="A610" s="4"/>
      <c r="B610" s="4"/>
      <c r="C610" s="4"/>
      <c r="D610" s="4"/>
      <c r="E610" s="4"/>
      <c r="F610" s="4"/>
      <c r="G610" s="4"/>
      <c r="H610" s="4"/>
      <c r="I610" s="4"/>
      <c r="J610" s="4"/>
      <c r="K610" s="4"/>
      <c r="L610" s="4"/>
      <c r="M610" s="4"/>
      <c r="N610" s="4"/>
      <c r="O610" s="4"/>
      <c r="P610" s="4"/>
    </row>
    <row r="611">
      <c r="A611" s="4"/>
      <c r="B611" s="4"/>
      <c r="C611" s="4"/>
      <c r="D611" s="4"/>
      <c r="E611" s="4"/>
      <c r="F611" s="4"/>
      <c r="G611" s="4"/>
      <c r="H611" s="4"/>
      <c r="I611" s="4"/>
      <c r="J611" s="4"/>
      <c r="K611" s="4"/>
      <c r="L611" s="4"/>
      <c r="M611" s="4"/>
      <c r="N611" s="4"/>
      <c r="O611" s="4"/>
      <c r="P611" s="4"/>
    </row>
    <row r="612">
      <c r="A612" s="4"/>
      <c r="B612" s="4"/>
      <c r="C612" s="4"/>
      <c r="D612" s="4"/>
      <c r="E612" s="4"/>
      <c r="F612" s="4"/>
      <c r="G612" s="4"/>
      <c r="H612" s="4"/>
      <c r="I612" s="4"/>
      <c r="J612" s="4"/>
      <c r="K612" s="4"/>
      <c r="L612" s="4"/>
      <c r="M612" s="4"/>
      <c r="N612" s="4"/>
      <c r="O612" s="4"/>
      <c r="P612" s="4"/>
    </row>
    <row r="613">
      <c r="A613" s="4"/>
      <c r="B613" s="4"/>
      <c r="C613" s="4"/>
      <c r="D613" s="4"/>
      <c r="E613" s="4"/>
      <c r="F613" s="4"/>
      <c r="G613" s="4"/>
      <c r="H613" s="4"/>
      <c r="I613" s="4"/>
      <c r="J613" s="4"/>
      <c r="K613" s="4"/>
      <c r="L613" s="4"/>
      <c r="M613" s="4"/>
      <c r="N613" s="4"/>
      <c r="O613" s="4"/>
      <c r="P613" s="4"/>
    </row>
    <row r="614">
      <c r="A614" s="4"/>
      <c r="B614" s="4"/>
      <c r="C614" s="4"/>
      <c r="D614" s="4"/>
      <c r="E614" s="4"/>
      <c r="F614" s="4"/>
      <c r="G614" s="4"/>
      <c r="H614" s="4"/>
      <c r="I614" s="4"/>
      <c r="J614" s="4"/>
      <c r="K614" s="4"/>
      <c r="L614" s="4"/>
      <c r="M614" s="4"/>
      <c r="N614" s="4"/>
      <c r="O614" s="4"/>
      <c r="P614" s="4"/>
    </row>
    <row r="615">
      <c r="A615" s="4"/>
      <c r="B615" s="4"/>
      <c r="C615" s="4"/>
      <c r="D615" s="4"/>
      <c r="E615" s="4"/>
      <c r="F615" s="4"/>
      <c r="G615" s="4"/>
      <c r="H615" s="4"/>
      <c r="I615" s="4"/>
      <c r="J615" s="4"/>
      <c r="K615" s="4"/>
      <c r="L615" s="4"/>
      <c r="M615" s="4"/>
      <c r="N615" s="4"/>
      <c r="O615" s="4"/>
      <c r="P615" s="4"/>
    </row>
    <row r="616">
      <c r="A616" s="4"/>
      <c r="B616" s="4"/>
      <c r="C616" s="4"/>
      <c r="D616" s="4"/>
      <c r="E616" s="4"/>
      <c r="F616" s="4"/>
      <c r="G616" s="4"/>
      <c r="H616" s="4"/>
      <c r="I616" s="4"/>
      <c r="J616" s="4"/>
      <c r="K616" s="4"/>
      <c r="L616" s="4"/>
      <c r="M616" s="4"/>
      <c r="N616" s="4"/>
      <c r="O616" s="4"/>
      <c r="P616" s="4"/>
    </row>
    <row r="617">
      <c r="A617" s="4"/>
      <c r="B617" s="4"/>
      <c r="C617" s="4"/>
      <c r="D617" s="4"/>
      <c r="E617" s="4"/>
      <c r="F617" s="4"/>
      <c r="G617" s="4"/>
      <c r="H617" s="4"/>
      <c r="I617" s="4"/>
      <c r="J617" s="4"/>
      <c r="K617" s="4"/>
      <c r="L617" s="4"/>
      <c r="M617" s="4"/>
      <c r="N617" s="4"/>
      <c r="O617" s="4"/>
      <c r="P617" s="4"/>
    </row>
    <row r="618">
      <c r="A618" s="4"/>
      <c r="B618" s="4"/>
      <c r="C618" s="4"/>
      <c r="D618" s="4"/>
      <c r="E618" s="4"/>
      <c r="F618" s="4"/>
      <c r="G618" s="4"/>
      <c r="H618" s="4"/>
      <c r="I618" s="4"/>
      <c r="J618" s="4"/>
      <c r="K618" s="4"/>
      <c r="L618" s="4"/>
      <c r="M618" s="4"/>
      <c r="N618" s="4"/>
      <c r="O618" s="4"/>
      <c r="P618" s="4"/>
    </row>
    <row r="619">
      <c r="A619" s="4"/>
      <c r="B619" s="4"/>
      <c r="C619" s="4"/>
      <c r="D619" s="4"/>
      <c r="E619" s="4"/>
      <c r="F619" s="4"/>
      <c r="G619" s="4"/>
      <c r="H619" s="4"/>
      <c r="I619" s="4"/>
      <c r="J619" s="4"/>
      <c r="K619" s="4"/>
      <c r="L619" s="4"/>
      <c r="M619" s="4"/>
      <c r="N619" s="4"/>
      <c r="O619" s="4"/>
      <c r="P619" s="4"/>
    </row>
    <row r="620">
      <c r="A620" s="4"/>
      <c r="B620" s="4"/>
      <c r="C620" s="4"/>
      <c r="D620" s="4"/>
      <c r="E620" s="4"/>
      <c r="F620" s="4"/>
      <c r="G620" s="4"/>
      <c r="H620" s="4"/>
      <c r="I620" s="4"/>
      <c r="J620" s="4"/>
      <c r="K620" s="4"/>
      <c r="L620" s="4"/>
      <c r="M620" s="4"/>
      <c r="N620" s="4"/>
      <c r="O620" s="4"/>
      <c r="P620" s="4"/>
    </row>
    <row r="621">
      <c r="A621" s="4"/>
      <c r="B621" s="4"/>
      <c r="C621" s="4"/>
      <c r="D621" s="4"/>
      <c r="E621" s="4"/>
      <c r="F621" s="4"/>
      <c r="G621" s="4"/>
      <c r="H621" s="4"/>
      <c r="I621" s="4"/>
      <c r="J621" s="4"/>
      <c r="K621" s="4"/>
      <c r="L621" s="4"/>
      <c r="M621" s="4"/>
      <c r="N621" s="4"/>
      <c r="O621" s="4"/>
      <c r="P621" s="4"/>
    </row>
    <row r="622">
      <c r="A622" s="4"/>
      <c r="B622" s="4"/>
      <c r="C622" s="4"/>
      <c r="D622" s="4"/>
      <c r="E622" s="4"/>
      <c r="F622" s="4"/>
      <c r="G622" s="4"/>
      <c r="H622" s="4"/>
      <c r="I622" s="4"/>
      <c r="J622" s="4"/>
      <c r="K622" s="4"/>
      <c r="L622" s="4"/>
      <c r="M622" s="4"/>
      <c r="N622" s="4"/>
      <c r="O622" s="4"/>
      <c r="P622" s="4"/>
    </row>
    <row r="623">
      <c r="A623" s="4"/>
      <c r="B623" s="4"/>
      <c r="C623" s="4"/>
      <c r="D623" s="4"/>
      <c r="E623" s="4"/>
      <c r="F623" s="4"/>
      <c r="G623" s="4"/>
      <c r="H623" s="4"/>
      <c r="I623" s="4"/>
      <c r="J623" s="4"/>
      <c r="K623" s="4"/>
      <c r="L623" s="4"/>
      <c r="M623" s="4"/>
      <c r="N623" s="4"/>
      <c r="O623" s="4"/>
      <c r="P623" s="4"/>
    </row>
    <row r="624">
      <c r="A624" s="4"/>
      <c r="B624" s="4"/>
      <c r="C624" s="4"/>
      <c r="D624" s="4"/>
      <c r="E624" s="4"/>
      <c r="F624" s="4"/>
      <c r="G624" s="4"/>
      <c r="H624" s="4"/>
      <c r="I624" s="4"/>
      <c r="J624" s="4"/>
      <c r="K624" s="4"/>
      <c r="L624" s="4"/>
      <c r="M624" s="4"/>
      <c r="N624" s="4"/>
      <c r="O624" s="4"/>
      <c r="P624" s="4"/>
    </row>
    <row r="625">
      <c r="A625" s="4"/>
      <c r="B625" s="4"/>
      <c r="C625" s="4"/>
      <c r="D625" s="4"/>
      <c r="E625" s="4"/>
      <c r="F625" s="4"/>
      <c r="G625" s="4"/>
      <c r="H625" s="4"/>
      <c r="I625" s="4"/>
      <c r="J625" s="4"/>
      <c r="K625" s="4"/>
      <c r="L625" s="4"/>
      <c r="M625" s="4"/>
      <c r="N625" s="4"/>
      <c r="O625" s="4"/>
      <c r="P625" s="4"/>
    </row>
    <row r="626">
      <c r="A626" s="4"/>
      <c r="B626" s="4"/>
      <c r="C626" s="4"/>
      <c r="D626" s="4"/>
      <c r="E626" s="4"/>
      <c r="F626" s="4"/>
      <c r="G626" s="4"/>
      <c r="H626" s="4"/>
      <c r="I626" s="4"/>
      <c r="J626" s="4"/>
      <c r="K626" s="4"/>
      <c r="L626" s="4"/>
      <c r="M626" s="4"/>
      <c r="N626" s="4"/>
      <c r="O626" s="4"/>
      <c r="P626" s="4"/>
    </row>
    <row r="627">
      <c r="A627" s="4"/>
      <c r="B627" s="4"/>
      <c r="C627" s="4"/>
      <c r="D627" s="4"/>
      <c r="E627" s="4"/>
      <c r="F627" s="4"/>
      <c r="G627" s="4"/>
      <c r="H627" s="4"/>
      <c r="I627" s="4"/>
      <c r="J627" s="4"/>
      <c r="K627" s="4"/>
      <c r="L627" s="4"/>
      <c r="M627" s="4"/>
      <c r="N627" s="4"/>
      <c r="O627" s="4"/>
      <c r="P627" s="4"/>
    </row>
    <row r="628">
      <c r="A628" s="4"/>
      <c r="B628" s="4"/>
      <c r="C628" s="4"/>
      <c r="D628" s="4"/>
      <c r="E628" s="4"/>
      <c r="F628" s="4"/>
      <c r="G628" s="4"/>
      <c r="H628" s="4"/>
      <c r="I628" s="4"/>
      <c r="J628" s="4"/>
      <c r="K628" s="4"/>
      <c r="L628" s="4"/>
      <c r="M628" s="4"/>
      <c r="N628" s="4"/>
      <c r="O628" s="4"/>
      <c r="P628" s="4"/>
    </row>
    <row r="629">
      <c r="A629" s="4"/>
      <c r="B629" s="4"/>
      <c r="C629" s="4"/>
      <c r="D629" s="4"/>
      <c r="E629" s="4"/>
      <c r="F629" s="4"/>
      <c r="G629" s="4"/>
      <c r="H629" s="4"/>
      <c r="I629" s="4"/>
      <c r="J629" s="4"/>
      <c r="K629" s="4"/>
      <c r="L629" s="4"/>
      <c r="M629" s="4"/>
      <c r="N629" s="4"/>
      <c r="O629" s="4"/>
      <c r="P629" s="4"/>
    </row>
    <row r="630">
      <c r="A630" s="4"/>
      <c r="B630" s="4"/>
      <c r="C630" s="4"/>
      <c r="D630" s="4"/>
      <c r="E630" s="4"/>
      <c r="F630" s="4"/>
      <c r="G630" s="4"/>
      <c r="H630" s="4"/>
      <c r="I630" s="4"/>
      <c r="J630" s="4"/>
      <c r="K630" s="4"/>
      <c r="L630" s="4"/>
      <c r="M630" s="4"/>
      <c r="N630" s="4"/>
      <c r="O630" s="4"/>
      <c r="P630" s="4"/>
    </row>
    <row r="631">
      <c r="A631" s="4"/>
      <c r="B631" s="4"/>
      <c r="C631" s="4"/>
      <c r="D631" s="4"/>
      <c r="E631" s="4"/>
      <c r="F631" s="4"/>
      <c r="G631" s="4"/>
      <c r="H631" s="4"/>
      <c r="I631" s="4"/>
      <c r="J631" s="4"/>
      <c r="K631" s="4"/>
      <c r="L631" s="4"/>
      <c r="M631" s="4"/>
      <c r="N631" s="4"/>
      <c r="O631" s="4"/>
      <c r="P631" s="4"/>
    </row>
    <row r="632">
      <c r="A632" s="4"/>
      <c r="B632" s="4"/>
      <c r="C632" s="4"/>
      <c r="D632" s="4"/>
      <c r="E632" s="4"/>
      <c r="F632" s="4"/>
      <c r="G632" s="4"/>
      <c r="H632" s="4"/>
      <c r="I632" s="4"/>
      <c r="J632" s="4"/>
      <c r="K632" s="4"/>
      <c r="L632" s="4"/>
      <c r="M632" s="4"/>
      <c r="N632" s="4"/>
      <c r="O632" s="4"/>
      <c r="P632" s="4"/>
    </row>
    <row r="633">
      <c r="A633" s="4"/>
      <c r="B633" s="4"/>
      <c r="C633" s="4"/>
      <c r="D633" s="4"/>
      <c r="E633" s="4"/>
      <c r="F633" s="4"/>
      <c r="G633" s="4"/>
      <c r="H633" s="4"/>
      <c r="I633" s="4"/>
      <c r="J633" s="4"/>
      <c r="K633" s="4"/>
      <c r="L633" s="4"/>
      <c r="M633" s="4"/>
      <c r="N633" s="4"/>
      <c r="O633" s="4"/>
      <c r="P633" s="4"/>
    </row>
    <row r="634">
      <c r="A634" s="4"/>
      <c r="B634" s="4"/>
      <c r="C634" s="4"/>
      <c r="D634" s="4"/>
      <c r="E634" s="4"/>
      <c r="F634" s="4"/>
      <c r="G634" s="4"/>
      <c r="H634" s="4"/>
      <c r="I634" s="4"/>
      <c r="J634" s="4"/>
      <c r="K634" s="4"/>
      <c r="L634" s="4"/>
      <c r="M634" s="4"/>
      <c r="N634" s="4"/>
      <c r="O634" s="4"/>
      <c r="P634" s="4"/>
    </row>
    <row r="635">
      <c r="A635" s="4"/>
      <c r="B635" s="4"/>
      <c r="C635" s="4"/>
      <c r="D635" s="4"/>
      <c r="E635" s="4"/>
      <c r="F635" s="4"/>
      <c r="G635" s="4"/>
      <c r="H635" s="4"/>
      <c r="I635" s="4"/>
      <c r="J635" s="4"/>
      <c r="K635" s="4"/>
      <c r="L635" s="4"/>
      <c r="M635" s="4"/>
      <c r="N635" s="4"/>
      <c r="O635" s="4"/>
      <c r="P635" s="4"/>
    </row>
    <row r="636">
      <c r="A636" s="4"/>
      <c r="B636" s="4"/>
      <c r="C636" s="4"/>
      <c r="D636" s="4"/>
      <c r="E636" s="4"/>
      <c r="F636" s="4"/>
      <c r="G636" s="4"/>
      <c r="H636" s="4"/>
      <c r="I636" s="4"/>
      <c r="J636" s="4"/>
      <c r="K636" s="4"/>
      <c r="L636" s="4"/>
      <c r="M636" s="4"/>
      <c r="N636" s="4"/>
      <c r="O636" s="4"/>
      <c r="P636" s="4"/>
    </row>
    <row r="637">
      <c r="A637" s="4"/>
      <c r="B637" s="4"/>
      <c r="C637" s="4"/>
      <c r="D637" s="4"/>
      <c r="E637" s="4"/>
      <c r="F637" s="4"/>
      <c r="G637" s="4"/>
      <c r="H637" s="4"/>
      <c r="I637" s="4"/>
      <c r="J637" s="4"/>
      <c r="K637" s="4"/>
      <c r="L637" s="4"/>
      <c r="M637" s="4"/>
      <c r="N637" s="4"/>
      <c r="O637" s="4"/>
      <c r="P637" s="4"/>
    </row>
    <row r="638">
      <c r="A638" s="4"/>
      <c r="B638" s="4"/>
      <c r="C638" s="4"/>
      <c r="D638" s="4"/>
      <c r="E638" s="4"/>
      <c r="F638" s="4"/>
      <c r="G638" s="4"/>
      <c r="H638" s="4"/>
      <c r="I638" s="4"/>
      <c r="J638" s="4"/>
      <c r="K638" s="4"/>
      <c r="L638" s="4"/>
      <c r="M638" s="4"/>
      <c r="N638" s="4"/>
      <c r="O638" s="4"/>
      <c r="P638" s="4"/>
    </row>
    <row r="639">
      <c r="A639" s="4"/>
      <c r="B639" s="4"/>
      <c r="C639" s="4"/>
      <c r="D639" s="4"/>
      <c r="E639" s="4"/>
      <c r="F639" s="4"/>
      <c r="G639" s="4"/>
      <c r="H639" s="4"/>
      <c r="I639" s="4"/>
      <c r="J639" s="4"/>
      <c r="K639" s="4"/>
      <c r="L639" s="4"/>
      <c r="M639" s="4"/>
      <c r="N639" s="4"/>
      <c r="O639" s="4"/>
      <c r="P639" s="4"/>
    </row>
    <row r="640">
      <c r="A640" s="4"/>
      <c r="B640" s="4"/>
      <c r="C640" s="4"/>
      <c r="D640" s="4"/>
      <c r="E640" s="4"/>
      <c r="F640" s="4"/>
      <c r="G640" s="4"/>
      <c r="H640" s="4"/>
      <c r="I640" s="4"/>
      <c r="J640" s="4"/>
      <c r="K640" s="4"/>
      <c r="L640" s="4"/>
      <c r="M640" s="4"/>
      <c r="N640" s="4"/>
      <c r="O640" s="4"/>
      <c r="P640" s="4"/>
    </row>
    <row r="641">
      <c r="A641" s="4"/>
      <c r="B641" s="4"/>
      <c r="C641" s="4"/>
      <c r="D641" s="4"/>
      <c r="E641" s="4"/>
      <c r="F641" s="4"/>
      <c r="G641" s="4"/>
      <c r="H641" s="4"/>
      <c r="I641" s="4"/>
      <c r="J641" s="4"/>
      <c r="K641" s="4"/>
      <c r="L641" s="4"/>
      <c r="M641" s="4"/>
      <c r="N641" s="4"/>
      <c r="O641" s="4"/>
      <c r="P641" s="4"/>
    </row>
    <row r="642">
      <c r="A642" s="4"/>
      <c r="B642" s="4"/>
      <c r="C642" s="4"/>
      <c r="D642" s="4"/>
      <c r="E642" s="4"/>
      <c r="F642" s="4"/>
      <c r="G642" s="4"/>
      <c r="H642" s="4"/>
      <c r="I642" s="4"/>
      <c r="J642" s="4"/>
      <c r="K642" s="4"/>
      <c r="L642" s="4"/>
      <c r="M642" s="4"/>
      <c r="N642" s="4"/>
      <c r="O642" s="4"/>
      <c r="P642" s="4"/>
    </row>
    <row r="643">
      <c r="A643" s="4"/>
      <c r="B643" s="4"/>
      <c r="C643" s="4"/>
      <c r="D643" s="4"/>
      <c r="E643" s="4"/>
      <c r="F643" s="4"/>
      <c r="G643" s="4"/>
      <c r="H643" s="4"/>
      <c r="I643" s="4"/>
      <c r="J643" s="4"/>
      <c r="K643" s="4"/>
      <c r="L643" s="4"/>
      <c r="M643" s="4"/>
      <c r="N643" s="4"/>
      <c r="O643" s="4"/>
      <c r="P643" s="4"/>
    </row>
    <row r="644">
      <c r="A644" s="4"/>
      <c r="B644" s="4"/>
      <c r="C644" s="4"/>
      <c r="D644" s="4"/>
      <c r="E644" s="4"/>
      <c r="F644" s="4"/>
      <c r="G644" s="4"/>
      <c r="H644" s="4"/>
      <c r="I644" s="4"/>
      <c r="J644" s="4"/>
      <c r="K644" s="4"/>
      <c r="L644" s="4"/>
      <c r="M644" s="4"/>
      <c r="N644" s="4"/>
      <c r="O644" s="4"/>
      <c r="P644" s="4"/>
    </row>
    <row r="645">
      <c r="A645" s="4"/>
      <c r="B645" s="4"/>
      <c r="C645" s="4"/>
      <c r="D645" s="4"/>
      <c r="E645" s="4"/>
      <c r="F645" s="4"/>
      <c r="G645" s="4"/>
      <c r="H645" s="4"/>
      <c r="I645" s="4"/>
      <c r="J645" s="4"/>
      <c r="K645" s="4"/>
      <c r="L645" s="4"/>
      <c r="M645" s="4"/>
      <c r="N645" s="4"/>
      <c r="O645" s="4"/>
      <c r="P645" s="4"/>
    </row>
    <row r="646">
      <c r="A646" s="4"/>
      <c r="B646" s="4"/>
      <c r="C646" s="4"/>
      <c r="D646" s="4"/>
      <c r="E646" s="4"/>
      <c r="F646" s="4"/>
      <c r="G646" s="4"/>
      <c r="H646" s="4"/>
      <c r="I646" s="4"/>
      <c r="J646" s="4"/>
      <c r="K646" s="4"/>
      <c r="L646" s="4"/>
      <c r="M646" s="4"/>
      <c r="N646" s="4"/>
      <c r="O646" s="4"/>
      <c r="P646" s="4"/>
    </row>
    <row r="647">
      <c r="A647" s="4"/>
      <c r="B647" s="4"/>
      <c r="C647" s="4"/>
      <c r="D647" s="4"/>
      <c r="E647" s="4"/>
      <c r="F647" s="4"/>
      <c r="G647" s="4"/>
      <c r="H647" s="4"/>
      <c r="I647" s="4"/>
      <c r="J647" s="4"/>
      <c r="K647" s="4"/>
      <c r="L647" s="4"/>
      <c r="M647" s="4"/>
      <c r="N647" s="4"/>
      <c r="O647" s="4"/>
      <c r="P647" s="4"/>
    </row>
    <row r="648">
      <c r="A648" s="4"/>
      <c r="B648" s="4"/>
      <c r="C648" s="4"/>
      <c r="D648" s="4"/>
      <c r="E648" s="4"/>
      <c r="F648" s="4"/>
      <c r="G648" s="4"/>
      <c r="H648" s="4"/>
      <c r="I648" s="4"/>
      <c r="J648" s="4"/>
      <c r="K648" s="4"/>
      <c r="L648" s="4"/>
      <c r="M648" s="4"/>
      <c r="N648" s="4"/>
      <c r="O648" s="4"/>
      <c r="P648" s="4"/>
    </row>
    <row r="649">
      <c r="A649" s="4"/>
      <c r="B649" s="4"/>
      <c r="C649" s="4"/>
      <c r="D649" s="4"/>
      <c r="E649" s="4"/>
      <c r="F649" s="4"/>
      <c r="G649" s="4"/>
      <c r="H649" s="4"/>
      <c r="I649" s="4"/>
      <c r="J649" s="4"/>
      <c r="K649" s="4"/>
      <c r="L649" s="4"/>
      <c r="M649" s="4"/>
      <c r="N649" s="4"/>
      <c r="O649" s="4"/>
      <c r="P649" s="4"/>
    </row>
    <row r="650">
      <c r="A650" s="4"/>
      <c r="B650" s="4"/>
      <c r="C650" s="4"/>
      <c r="D650" s="4"/>
      <c r="E650" s="4"/>
      <c r="F650" s="4"/>
      <c r="G650" s="4"/>
      <c r="H650" s="4"/>
      <c r="I650" s="4"/>
      <c r="J650" s="4"/>
      <c r="K650" s="4"/>
      <c r="L650" s="4"/>
      <c r="M650" s="4"/>
      <c r="N650" s="4"/>
      <c r="O650" s="4"/>
      <c r="P650" s="4"/>
    </row>
    <row r="651">
      <c r="A651" s="4"/>
      <c r="B651" s="4"/>
      <c r="C651" s="4"/>
      <c r="D651" s="4"/>
      <c r="E651" s="4"/>
      <c r="F651" s="4"/>
      <c r="G651" s="4"/>
      <c r="H651" s="4"/>
      <c r="I651" s="4"/>
      <c r="J651" s="4"/>
      <c r="K651" s="4"/>
      <c r="L651" s="4"/>
      <c r="M651" s="4"/>
      <c r="N651" s="4"/>
      <c r="O651" s="4"/>
      <c r="P651" s="4"/>
    </row>
    <row r="652">
      <c r="A652" s="4"/>
      <c r="B652" s="4"/>
      <c r="C652" s="4"/>
      <c r="D652" s="4"/>
      <c r="E652" s="4"/>
      <c r="F652" s="4"/>
      <c r="G652" s="4"/>
      <c r="H652" s="4"/>
      <c r="I652" s="4"/>
      <c r="J652" s="4"/>
      <c r="K652" s="4"/>
      <c r="L652" s="4"/>
      <c r="M652" s="4"/>
      <c r="N652" s="4"/>
      <c r="O652" s="4"/>
      <c r="P652" s="4"/>
    </row>
    <row r="653">
      <c r="A653" s="4"/>
      <c r="B653" s="4"/>
      <c r="C653" s="4"/>
      <c r="D653" s="4"/>
      <c r="E653" s="4"/>
      <c r="F653" s="4"/>
      <c r="G653" s="4"/>
      <c r="H653" s="4"/>
      <c r="I653" s="4"/>
      <c r="J653" s="4"/>
      <c r="K653" s="4"/>
      <c r="L653" s="4"/>
      <c r="M653" s="4"/>
      <c r="N653" s="4"/>
      <c r="O653" s="4"/>
      <c r="P653" s="4"/>
    </row>
    <row r="654">
      <c r="A654" s="4"/>
      <c r="B654" s="4"/>
      <c r="C654" s="4"/>
      <c r="D654" s="4"/>
      <c r="E654" s="4"/>
      <c r="F654" s="4"/>
      <c r="G654" s="4"/>
      <c r="H654" s="4"/>
      <c r="I654" s="4"/>
      <c r="J654" s="4"/>
      <c r="K654" s="4"/>
      <c r="L654" s="4"/>
      <c r="M654" s="4"/>
      <c r="N654" s="4"/>
      <c r="O654" s="4"/>
      <c r="P654" s="4"/>
    </row>
    <row r="655">
      <c r="A655" s="4"/>
      <c r="B655" s="4"/>
      <c r="C655" s="4"/>
      <c r="D655" s="4"/>
      <c r="E655" s="4"/>
      <c r="F655" s="4"/>
      <c r="G655" s="4"/>
      <c r="H655" s="4"/>
      <c r="I655" s="4"/>
      <c r="J655" s="4"/>
      <c r="K655" s="4"/>
      <c r="L655" s="4"/>
      <c r="M655" s="4"/>
      <c r="N655" s="4"/>
      <c r="O655" s="4"/>
      <c r="P655" s="4"/>
    </row>
    <row r="656">
      <c r="A656" s="4"/>
      <c r="B656" s="4"/>
      <c r="C656" s="4"/>
      <c r="D656" s="4"/>
      <c r="E656" s="4"/>
      <c r="F656" s="4"/>
      <c r="G656" s="4"/>
      <c r="H656" s="4"/>
      <c r="I656" s="4"/>
      <c r="J656" s="4"/>
      <c r="K656" s="4"/>
      <c r="L656" s="4"/>
      <c r="M656" s="4"/>
      <c r="N656" s="4"/>
      <c r="O656" s="4"/>
      <c r="P656" s="4"/>
    </row>
    <row r="657">
      <c r="A657" s="4"/>
      <c r="B657" s="4"/>
      <c r="C657" s="4"/>
      <c r="D657" s="4"/>
      <c r="E657" s="4"/>
      <c r="F657" s="4"/>
      <c r="G657" s="4"/>
      <c r="H657" s="4"/>
      <c r="I657" s="4"/>
      <c r="J657" s="4"/>
      <c r="K657" s="4"/>
      <c r="L657" s="4"/>
      <c r="M657" s="4"/>
      <c r="N657" s="4"/>
      <c r="O657" s="4"/>
      <c r="P657" s="4"/>
    </row>
    <row r="658">
      <c r="A658" s="4"/>
      <c r="B658" s="4"/>
      <c r="C658" s="4"/>
      <c r="D658" s="4"/>
      <c r="E658" s="4"/>
      <c r="F658" s="4"/>
      <c r="G658" s="4"/>
      <c r="H658" s="4"/>
      <c r="I658" s="4"/>
      <c r="J658" s="4"/>
      <c r="K658" s="4"/>
      <c r="L658" s="4"/>
      <c r="M658" s="4"/>
      <c r="N658" s="4"/>
      <c r="O658" s="4"/>
      <c r="P658" s="4"/>
    </row>
    <row r="659">
      <c r="A659" s="4"/>
      <c r="B659" s="4"/>
      <c r="C659" s="4"/>
      <c r="D659" s="4"/>
      <c r="E659" s="4"/>
      <c r="F659" s="4"/>
      <c r="G659" s="4"/>
      <c r="H659" s="4"/>
      <c r="I659" s="4"/>
      <c r="J659" s="4"/>
      <c r="K659" s="4"/>
      <c r="L659" s="4"/>
      <c r="M659" s="4"/>
      <c r="N659" s="4"/>
      <c r="O659" s="4"/>
      <c r="P659" s="4"/>
    </row>
    <row r="660">
      <c r="A660" s="4"/>
      <c r="B660" s="4"/>
      <c r="C660" s="4"/>
      <c r="D660" s="4"/>
      <c r="E660" s="4"/>
      <c r="F660" s="4"/>
      <c r="G660" s="4"/>
      <c r="H660" s="4"/>
      <c r="I660" s="4"/>
      <c r="J660" s="4"/>
      <c r="K660" s="4"/>
      <c r="L660" s="4"/>
      <c r="M660" s="4"/>
      <c r="N660" s="4"/>
      <c r="O660" s="4"/>
      <c r="P660" s="4"/>
    </row>
    <row r="661">
      <c r="A661" s="4"/>
      <c r="B661" s="4"/>
      <c r="C661" s="4"/>
      <c r="D661" s="4"/>
      <c r="E661" s="4"/>
      <c r="F661" s="4"/>
      <c r="G661" s="4"/>
      <c r="H661" s="4"/>
      <c r="I661" s="4"/>
      <c r="J661" s="4"/>
      <c r="K661" s="4"/>
      <c r="L661" s="4"/>
      <c r="M661" s="4"/>
      <c r="N661" s="4"/>
      <c r="O661" s="4"/>
      <c r="P661" s="4"/>
    </row>
    <row r="662">
      <c r="A662" s="4"/>
      <c r="B662" s="4"/>
      <c r="C662" s="4"/>
      <c r="D662" s="4"/>
      <c r="E662" s="4"/>
      <c r="F662" s="4"/>
      <c r="G662" s="4"/>
      <c r="H662" s="4"/>
      <c r="I662" s="4"/>
      <c r="J662" s="4"/>
      <c r="K662" s="4"/>
      <c r="L662" s="4"/>
      <c r="M662" s="4"/>
      <c r="N662" s="4"/>
      <c r="O662" s="4"/>
      <c r="P662" s="4"/>
    </row>
    <row r="663">
      <c r="A663" s="4"/>
      <c r="B663" s="4"/>
      <c r="C663" s="4"/>
      <c r="D663" s="4"/>
      <c r="E663" s="4"/>
      <c r="F663" s="4"/>
      <c r="G663" s="4"/>
      <c r="H663" s="4"/>
      <c r="I663" s="4"/>
      <c r="J663" s="4"/>
      <c r="K663" s="4"/>
      <c r="L663" s="4"/>
      <c r="M663" s="4"/>
      <c r="N663" s="4"/>
      <c r="O663" s="4"/>
      <c r="P663" s="4"/>
    </row>
    <row r="664">
      <c r="A664" s="4"/>
      <c r="B664" s="4"/>
      <c r="C664" s="4"/>
      <c r="D664" s="4"/>
      <c r="E664" s="4"/>
      <c r="F664" s="4"/>
      <c r="G664" s="4"/>
      <c r="H664" s="4"/>
      <c r="I664" s="4"/>
      <c r="J664" s="4"/>
      <c r="K664" s="4"/>
      <c r="L664" s="4"/>
      <c r="M664" s="4"/>
      <c r="N664" s="4"/>
      <c r="O664" s="4"/>
      <c r="P664" s="4"/>
    </row>
    <row r="665">
      <c r="A665" s="4"/>
      <c r="B665" s="4"/>
      <c r="C665" s="4"/>
      <c r="D665" s="4"/>
      <c r="E665" s="4"/>
      <c r="F665" s="4"/>
      <c r="G665" s="4"/>
      <c r="H665" s="4"/>
      <c r="I665" s="4"/>
      <c r="J665" s="4"/>
      <c r="K665" s="4"/>
      <c r="L665" s="4"/>
      <c r="M665" s="4"/>
      <c r="N665" s="4"/>
      <c r="O665" s="4"/>
      <c r="P665" s="4"/>
    </row>
    <row r="666">
      <c r="A666" s="4"/>
      <c r="B666" s="4"/>
      <c r="C666" s="4"/>
      <c r="D666" s="4"/>
      <c r="E666" s="4"/>
      <c r="F666" s="4"/>
      <c r="G666" s="4"/>
      <c r="H666" s="4"/>
      <c r="I666" s="4"/>
      <c r="J666" s="4"/>
      <c r="K666" s="4"/>
      <c r="L666" s="4"/>
      <c r="M666" s="4"/>
      <c r="N666" s="4"/>
      <c r="O666" s="4"/>
      <c r="P666" s="4"/>
    </row>
    <row r="667">
      <c r="A667" s="4"/>
      <c r="B667" s="4"/>
      <c r="C667" s="4"/>
      <c r="D667" s="4"/>
      <c r="E667" s="4"/>
      <c r="F667" s="4"/>
      <c r="G667" s="4"/>
      <c r="H667" s="4"/>
      <c r="I667" s="4"/>
      <c r="J667" s="4"/>
      <c r="K667" s="4"/>
      <c r="L667" s="4"/>
      <c r="M667" s="4"/>
      <c r="N667" s="4"/>
      <c r="O667" s="4"/>
      <c r="P667" s="4"/>
    </row>
    <row r="668">
      <c r="A668" s="4"/>
      <c r="B668" s="4"/>
      <c r="C668" s="4"/>
      <c r="D668" s="4"/>
      <c r="E668" s="4"/>
      <c r="F668" s="4"/>
      <c r="G668" s="4"/>
      <c r="H668" s="4"/>
      <c r="I668" s="4"/>
      <c r="J668" s="4"/>
      <c r="K668" s="4"/>
      <c r="L668" s="4"/>
      <c r="M668" s="4"/>
      <c r="N668" s="4"/>
      <c r="O668" s="4"/>
      <c r="P668" s="4"/>
    </row>
    <row r="669">
      <c r="A669" s="4"/>
      <c r="B669" s="4"/>
      <c r="C669" s="4"/>
      <c r="D669" s="4"/>
      <c r="E669" s="4"/>
      <c r="F669" s="4"/>
      <c r="G669" s="4"/>
      <c r="H669" s="4"/>
      <c r="I669" s="4"/>
      <c r="J669" s="4"/>
      <c r="K669" s="4"/>
      <c r="L669" s="4"/>
      <c r="M669" s="4"/>
      <c r="N669" s="4"/>
      <c r="O669" s="4"/>
      <c r="P669" s="4"/>
    </row>
    <row r="670">
      <c r="A670" s="4"/>
      <c r="B670" s="4"/>
      <c r="C670" s="4"/>
      <c r="D670" s="4"/>
      <c r="E670" s="4"/>
      <c r="F670" s="4"/>
      <c r="G670" s="4"/>
      <c r="H670" s="4"/>
      <c r="I670" s="4"/>
      <c r="J670" s="4"/>
      <c r="K670" s="4"/>
      <c r="L670" s="4"/>
      <c r="M670" s="4"/>
      <c r="N670" s="4"/>
      <c r="O670" s="4"/>
      <c r="P670" s="4"/>
    </row>
    <row r="671">
      <c r="A671" s="4"/>
      <c r="B671" s="4"/>
      <c r="C671" s="4"/>
      <c r="D671" s="4"/>
      <c r="E671" s="4"/>
      <c r="F671" s="4"/>
      <c r="G671" s="4"/>
      <c r="H671" s="4"/>
      <c r="I671" s="4"/>
      <c r="J671" s="4"/>
      <c r="K671" s="4"/>
      <c r="L671" s="4"/>
      <c r="M671" s="4"/>
      <c r="N671" s="4"/>
      <c r="O671" s="4"/>
      <c r="P671" s="4"/>
    </row>
    <row r="672">
      <c r="A672" s="4"/>
      <c r="B672" s="4"/>
      <c r="C672" s="4"/>
      <c r="D672" s="4"/>
      <c r="E672" s="4"/>
      <c r="F672" s="4"/>
      <c r="G672" s="4"/>
      <c r="H672" s="4"/>
      <c r="I672" s="4"/>
      <c r="J672" s="4"/>
      <c r="K672" s="4"/>
      <c r="L672" s="4"/>
      <c r="M672" s="4"/>
      <c r="N672" s="4"/>
      <c r="O672" s="4"/>
      <c r="P672" s="4"/>
    </row>
    <row r="673">
      <c r="A673" s="4"/>
      <c r="B673" s="4"/>
      <c r="C673" s="4"/>
      <c r="D673" s="4"/>
      <c r="E673" s="4"/>
      <c r="F673" s="4"/>
      <c r="G673" s="4"/>
      <c r="H673" s="4"/>
      <c r="I673" s="4"/>
      <c r="J673" s="4"/>
      <c r="K673" s="4"/>
      <c r="L673" s="4"/>
      <c r="M673" s="4"/>
      <c r="N673" s="4"/>
      <c r="O673" s="4"/>
      <c r="P673" s="4"/>
    </row>
    <row r="674">
      <c r="A674" s="4"/>
      <c r="B674" s="4"/>
      <c r="C674" s="4"/>
      <c r="D674" s="4"/>
      <c r="E674" s="4"/>
      <c r="F674" s="4"/>
      <c r="G674" s="4"/>
      <c r="H674" s="4"/>
      <c r="I674" s="4"/>
      <c r="J674" s="4"/>
      <c r="K674" s="4"/>
      <c r="L674" s="4"/>
      <c r="M674" s="4"/>
      <c r="N674" s="4"/>
      <c r="O674" s="4"/>
      <c r="P674" s="4"/>
    </row>
    <row r="675">
      <c r="A675" s="4"/>
      <c r="B675" s="4"/>
      <c r="C675" s="4"/>
      <c r="D675" s="4"/>
      <c r="E675" s="4"/>
      <c r="F675" s="4"/>
      <c r="G675" s="4"/>
      <c r="H675" s="4"/>
      <c r="I675" s="4"/>
      <c r="J675" s="4"/>
      <c r="K675" s="4"/>
      <c r="L675" s="4"/>
      <c r="M675" s="4"/>
      <c r="N675" s="4"/>
      <c r="O675" s="4"/>
      <c r="P675" s="4"/>
    </row>
    <row r="676">
      <c r="A676" s="4"/>
      <c r="B676" s="4"/>
      <c r="C676" s="4"/>
      <c r="D676" s="4"/>
      <c r="E676" s="4"/>
      <c r="F676" s="4"/>
      <c r="G676" s="4"/>
      <c r="H676" s="4"/>
      <c r="I676" s="4"/>
      <c r="J676" s="4"/>
      <c r="K676" s="4"/>
      <c r="L676" s="4"/>
      <c r="M676" s="4"/>
      <c r="N676" s="4"/>
      <c r="O676" s="4"/>
      <c r="P676" s="4"/>
    </row>
    <row r="677">
      <c r="A677" s="4"/>
      <c r="B677" s="4"/>
      <c r="C677" s="4"/>
      <c r="D677" s="4"/>
      <c r="E677" s="4"/>
      <c r="F677" s="4"/>
      <c r="G677" s="4"/>
      <c r="H677" s="4"/>
      <c r="I677" s="4"/>
      <c r="J677" s="4"/>
      <c r="K677" s="4"/>
      <c r="L677" s="4"/>
      <c r="M677" s="4"/>
      <c r="N677" s="4"/>
      <c r="O677" s="4"/>
      <c r="P677" s="4"/>
    </row>
    <row r="678">
      <c r="A678" s="4"/>
      <c r="B678" s="4"/>
      <c r="C678" s="4"/>
      <c r="D678" s="4"/>
      <c r="E678" s="4"/>
      <c r="F678" s="4"/>
      <c r="G678" s="4"/>
      <c r="H678" s="4"/>
      <c r="I678" s="4"/>
      <c r="J678" s="4"/>
      <c r="K678" s="4"/>
      <c r="L678" s="4"/>
      <c r="M678" s="4"/>
      <c r="N678" s="4"/>
      <c r="O678" s="4"/>
      <c r="P678" s="4"/>
    </row>
    <row r="679">
      <c r="A679" s="4"/>
      <c r="B679" s="4"/>
      <c r="C679" s="4"/>
      <c r="D679" s="4"/>
      <c r="E679" s="4"/>
      <c r="F679" s="4"/>
      <c r="G679" s="4"/>
      <c r="H679" s="4"/>
      <c r="I679" s="4"/>
      <c r="J679" s="4"/>
      <c r="K679" s="4"/>
      <c r="L679" s="4"/>
      <c r="M679" s="4"/>
      <c r="N679" s="4"/>
      <c r="O679" s="4"/>
      <c r="P679" s="4"/>
    </row>
    <row r="680">
      <c r="A680" s="4"/>
      <c r="B680" s="4"/>
      <c r="C680" s="4"/>
      <c r="D680" s="4"/>
      <c r="E680" s="4"/>
      <c r="F680" s="4"/>
      <c r="G680" s="4"/>
      <c r="H680" s="4"/>
      <c r="I680" s="4"/>
      <c r="J680" s="4"/>
      <c r="K680" s="4"/>
      <c r="L680" s="4"/>
      <c r="M680" s="4"/>
      <c r="N680" s="4"/>
      <c r="O680" s="4"/>
      <c r="P680" s="4"/>
    </row>
    <row r="681">
      <c r="A681" s="4"/>
      <c r="B681" s="4"/>
      <c r="C681" s="4"/>
      <c r="D681" s="4"/>
      <c r="E681" s="4"/>
      <c r="F681" s="4"/>
      <c r="G681" s="4"/>
      <c r="H681" s="4"/>
      <c r="I681" s="4"/>
      <c r="J681" s="4"/>
      <c r="K681" s="4"/>
      <c r="L681" s="4"/>
      <c r="M681" s="4"/>
      <c r="N681" s="4"/>
      <c r="O681" s="4"/>
      <c r="P681" s="4"/>
    </row>
    <row r="682">
      <c r="A682" s="4"/>
      <c r="B682" s="4"/>
      <c r="C682" s="4"/>
      <c r="D682" s="4"/>
      <c r="E682" s="4"/>
      <c r="F682" s="4"/>
      <c r="G682" s="4"/>
      <c r="H682" s="4"/>
      <c r="I682" s="4"/>
      <c r="J682" s="4"/>
      <c r="K682" s="4"/>
      <c r="L682" s="4"/>
      <c r="M682" s="4"/>
      <c r="N682" s="4"/>
      <c r="O682" s="4"/>
      <c r="P682" s="4"/>
    </row>
    <row r="683">
      <c r="A683" s="4"/>
      <c r="B683" s="4"/>
      <c r="C683" s="4"/>
      <c r="D683" s="4"/>
      <c r="E683" s="4"/>
      <c r="F683" s="4"/>
      <c r="G683" s="4"/>
      <c r="H683" s="4"/>
      <c r="I683" s="4"/>
      <c r="J683" s="4"/>
      <c r="K683" s="4"/>
      <c r="L683" s="4"/>
      <c r="M683" s="4"/>
      <c r="N683" s="4"/>
      <c r="O683" s="4"/>
      <c r="P683" s="4"/>
    </row>
    <row r="684">
      <c r="A684" s="4"/>
      <c r="B684" s="4"/>
      <c r="C684" s="4"/>
      <c r="D684" s="4"/>
      <c r="E684" s="4"/>
      <c r="F684" s="4"/>
      <c r="G684" s="4"/>
      <c r="H684" s="4"/>
      <c r="I684" s="4"/>
      <c r="J684" s="4"/>
      <c r="K684" s="4"/>
      <c r="L684" s="4"/>
      <c r="M684" s="4"/>
      <c r="N684" s="4"/>
      <c r="O684" s="4"/>
      <c r="P684" s="4"/>
    </row>
    <row r="685">
      <c r="A685" s="4"/>
      <c r="B685" s="4"/>
      <c r="C685" s="4"/>
      <c r="D685" s="4"/>
      <c r="E685" s="4"/>
      <c r="F685" s="4"/>
      <c r="G685" s="4"/>
      <c r="H685" s="4"/>
      <c r="I685" s="4"/>
      <c r="J685" s="4"/>
      <c r="K685" s="4"/>
      <c r="L685" s="4"/>
      <c r="M685" s="4"/>
      <c r="N685" s="4"/>
      <c r="O685" s="4"/>
      <c r="P685" s="4"/>
    </row>
    <row r="686">
      <c r="A686" s="4"/>
      <c r="B686" s="4"/>
      <c r="C686" s="4"/>
      <c r="D686" s="4"/>
      <c r="E686" s="4"/>
      <c r="F686" s="4"/>
      <c r="G686" s="4"/>
      <c r="H686" s="4"/>
      <c r="I686" s="4"/>
      <c r="J686" s="4"/>
      <c r="K686" s="4"/>
      <c r="L686" s="4"/>
      <c r="M686" s="4"/>
      <c r="N686" s="4"/>
      <c r="O686" s="4"/>
      <c r="P686" s="4"/>
    </row>
    <row r="687">
      <c r="A687" s="4"/>
      <c r="B687" s="4"/>
      <c r="C687" s="4"/>
      <c r="D687" s="4"/>
      <c r="E687" s="4"/>
      <c r="F687" s="4"/>
      <c r="G687" s="4"/>
      <c r="H687" s="4"/>
      <c r="I687" s="4"/>
      <c r="J687" s="4"/>
      <c r="K687" s="4"/>
      <c r="L687" s="4"/>
      <c r="M687" s="4"/>
      <c r="N687" s="4"/>
      <c r="O687" s="4"/>
      <c r="P687" s="4"/>
    </row>
    <row r="688">
      <c r="A688" s="4"/>
      <c r="B688" s="4"/>
      <c r="C688" s="4"/>
      <c r="D688" s="4"/>
      <c r="E688" s="4"/>
      <c r="F688" s="4"/>
      <c r="G688" s="4"/>
      <c r="H688" s="4"/>
      <c r="I688" s="4"/>
      <c r="J688" s="4"/>
      <c r="K688" s="4"/>
      <c r="L688" s="4"/>
      <c r="M688" s="4"/>
      <c r="N688" s="4"/>
      <c r="O688" s="4"/>
      <c r="P688" s="4"/>
    </row>
    <row r="689">
      <c r="A689" s="4"/>
      <c r="B689" s="4"/>
      <c r="C689" s="4"/>
      <c r="D689" s="4"/>
      <c r="E689" s="4"/>
      <c r="F689" s="4"/>
      <c r="G689" s="4"/>
      <c r="H689" s="4"/>
      <c r="I689" s="4"/>
      <c r="J689" s="4"/>
      <c r="K689" s="4"/>
      <c r="L689" s="4"/>
      <c r="M689" s="4"/>
      <c r="N689" s="4"/>
      <c r="O689" s="4"/>
      <c r="P689" s="4"/>
    </row>
    <row r="690">
      <c r="A690" s="4"/>
      <c r="B690" s="4"/>
      <c r="C690" s="4"/>
      <c r="D690" s="4"/>
      <c r="E690" s="4"/>
      <c r="F690" s="4"/>
      <c r="G690" s="4"/>
      <c r="H690" s="4"/>
      <c r="I690" s="4"/>
      <c r="J690" s="4"/>
      <c r="K690" s="4"/>
      <c r="L690" s="4"/>
      <c r="M690" s="4"/>
      <c r="N690" s="4"/>
      <c r="O690" s="4"/>
      <c r="P690" s="4"/>
    </row>
    <row r="691">
      <c r="A691" s="4"/>
      <c r="B691" s="4"/>
      <c r="C691" s="4"/>
      <c r="D691" s="4"/>
      <c r="E691" s="4"/>
      <c r="F691" s="4"/>
      <c r="G691" s="4"/>
      <c r="H691" s="4"/>
      <c r="I691" s="4"/>
      <c r="J691" s="4"/>
      <c r="K691" s="4"/>
      <c r="L691" s="4"/>
      <c r="M691" s="4"/>
      <c r="N691" s="4"/>
      <c r="O691" s="4"/>
      <c r="P691" s="4"/>
    </row>
    <row r="692">
      <c r="A692" s="4"/>
      <c r="B692" s="4"/>
      <c r="C692" s="4"/>
      <c r="D692" s="4"/>
      <c r="E692" s="4"/>
      <c r="F692" s="4"/>
      <c r="G692" s="4"/>
      <c r="H692" s="4"/>
      <c r="I692" s="4"/>
      <c r="J692" s="4"/>
      <c r="K692" s="4"/>
      <c r="L692" s="4"/>
      <c r="M692" s="4"/>
      <c r="N692" s="4"/>
      <c r="O692" s="4"/>
      <c r="P692" s="4"/>
    </row>
    <row r="693">
      <c r="A693" s="4"/>
      <c r="B693" s="4"/>
      <c r="C693" s="4"/>
      <c r="D693" s="4"/>
      <c r="E693" s="4"/>
      <c r="F693" s="4"/>
      <c r="G693" s="4"/>
      <c r="H693" s="4"/>
      <c r="I693" s="4"/>
      <c r="J693" s="4"/>
      <c r="K693" s="4"/>
      <c r="L693" s="4"/>
      <c r="M693" s="4"/>
      <c r="N693" s="4"/>
      <c r="O693" s="4"/>
      <c r="P693" s="4"/>
    </row>
    <row r="694">
      <c r="A694" s="4"/>
      <c r="B694" s="4"/>
      <c r="C694" s="4"/>
      <c r="D694" s="4"/>
      <c r="E694" s="4"/>
      <c r="F694" s="4"/>
      <c r="G694" s="4"/>
      <c r="H694" s="4"/>
      <c r="I694" s="4"/>
      <c r="J694" s="4"/>
      <c r="K694" s="4"/>
      <c r="L694" s="4"/>
      <c r="M694" s="4"/>
      <c r="N694" s="4"/>
      <c r="O694" s="4"/>
      <c r="P694" s="4"/>
    </row>
    <row r="695">
      <c r="A695" s="4"/>
      <c r="B695" s="4"/>
      <c r="C695" s="4"/>
      <c r="D695" s="4"/>
      <c r="E695" s="4"/>
      <c r="F695" s="4"/>
      <c r="G695" s="4"/>
      <c r="H695" s="4"/>
      <c r="I695" s="4"/>
      <c r="J695" s="4"/>
      <c r="K695" s="4"/>
      <c r="L695" s="4"/>
      <c r="M695" s="4"/>
      <c r="N695" s="4"/>
      <c r="O695" s="4"/>
      <c r="P695" s="4"/>
    </row>
    <row r="696">
      <c r="A696" s="4"/>
      <c r="B696" s="4"/>
      <c r="C696" s="4"/>
      <c r="D696" s="4"/>
      <c r="E696" s="4"/>
      <c r="F696" s="4"/>
      <c r="G696" s="4"/>
      <c r="H696" s="4"/>
      <c r="I696" s="4"/>
      <c r="J696" s="4"/>
      <c r="K696" s="4"/>
      <c r="L696" s="4"/>
      <c r="M696" s="4"/>
      <c r="N696" s="4"/>
      <c r="O696" s="4"/>
      <c r="P696" s="4"/>
    </row>
    <row r="697">
      <c r="A697" s="4"/>
      <c r="B697" s="4"/>
      <c r="C697" s="4"/>
      <c r="D697" s="4"/>
      <c r="E697" s="4"/>
      <c r="F697" s="4"/>
      <c r="G697" s="4"/>
      <c r="H697" s="4"/>
      <c r="I697" s="4"/>
      <c r="J697" s="4"/>
      <c r="K697" s="4"/>
      <c r="L697" s="4"/>
      <c r="M697" s="4"/>
      <c r="N697" s="4"/>
      <c r="O697" s="4"/>
      <c r="P697" s="4"/>
    </row>
    <row r="698">
      <c r="A698" s="4"/>
      <c r="B698" s="4"/>
      <c r="C698" s="4"/>
      <c r="D698" s="4"/>
      <c r="E698" s="4"/>
      <c r="F698" s="4"/>
      <c r="G698" s="4"/>
      <c r="H698" s="4"/>
      <c r="I698" s="4"/>
      <c r="J698" s="4"/>
      <c r="K698" s="4"/>
      <c r="L698" s="4"/>
      <c r="M698" s="4"/>
      <c r="N698" s="4"/>
      <c r="O698" s="4"/>
      <c r="P698" s="4"/>
    </row>
    <row r="699">
      <c r="A699" s="4"/>
      <c r="B699" s="4"/>
      <c r="C699" s="4"/>
      <c r="D699" s="4"/>
      <c r="E699" s="4"/>
      <c r="F699" s="4"/>
      <c r="G699" s="4"/>
      <c r="H699" s="4"/>
      <c r="I699" s="4"/>
      <c r="J699" s="4"/>
      <c r="K699" s="4"/>
      <c r="L699" s="4"/>
      <c r="M699" s="4"/>
      <c r="N699" s="4"/>
      <c r="O699" s="4"/>
      <c r="P699" s="4"/>
    </row>
    <row r="700">
      <c r="A700" s="4"/>
      <c r="B700" s="4"/>
      <c r="C700" s="4"/>
      <c r="D700" s="4"/>
      <c r="E700" s="4"/>
      <c r="F700" s="4"/>
      <c r="G700" s="4"/>
      <c r="H700" s="4"/>
      <c r="I700" s="4"/>
      <c r="J700" s="4"/>
      <c r="K700" s="4"/>
      <c r="L700" s="4"/>
      <c r="M700" s="4"/>
      <c r="N700" s="4"/>
      <c r="O700" s="4"/>
      <c r="P700" s="4"/>
    </row>
    <row r="701">
      <c r="A701" s="4"/>
      <c r="B701" s="4"/>
      <c r="C701" s="4"/>
      <c r="D701" s="4"/>
      <c r="E701" s="4"/>
      <c r="F701" s="4"/>
      <c r="G701" s="4"/>
      <c r="H701" s="4"/>
      <c r="I701" s="4"/>
      <c r="J701" s="4"/>
      <c r="K701" s="4"/>
      <c r="L701" s="4"/>
      <c r="M701" s="4"/>
      <c r="N701" s="4"/>
      <c r="O701" s="4"/>
      <c r="P701" s="4"/>
    </row>
    <row r="702">
      <c r="A702" s="4"/>
      <c r="B702" s="4"/>
      <c r="C702" s="4"/>
      <c r="D702" s="4"/>
      <c r="E702" s="4"/>
      <c r="F702" s="4"/>
      <c r="G702" s="4"/>
      <c r="H702" s="4"/>
      <c r="I702" s="4"/>
      <c r="J702" s="4"/>
      <c r="K702" s="4"/>
      <c r="L702" s="4"/>
      <c r="M702" s="4"/>
      <c r="N702" s="4"/>
      <c r="O702" s="4"/>
      <c r="P702" s="4"/>
    </row>
    <row r="703">
      <c r="A703" s="4"/>
      <c r="B703" s="4"/>
      <c r="C703" s="4"/>
      <c r="D703" s="4"/>
      <c r="E703" s="4"/>
      <c r="F703" s="4"/>
      <c r="G703" s="4"/>
      <c r="H703" s="4"/>
      <c r="I703" s="4"/>
      <c r="J703" s="4"/>
      <c r="K703" s="4"/>
      <c r="L703" s="4"/>
      <c r="M703" s="4"/>
      <c r="N703" s="4"/>
      <c r="O703" s="4"/>
      <c r="P703" s="4"/>
    </row>
    <row r="704">
      <c r="A704" s="4"/>
      <c r="B704" s="4"/>
      <c r="C704" s="4"/>
      <c r="D704" s="4"/>
      <c r="E704" s="4"/>
      <c r="F704" s="4"/>
      <c r="G704" s="4"/>
      <c r="H704" s="4"/>
      <c r="I704" s="4"/>
      <c r="J704" s="4"/>
      <c r="K704" s="4"/>
      <c r="L704" s="4"/>
      <c r="M704" s="4"/>
      <c r="N704" s="4"/>
      <c r="O704" s="4"/>
      <c r="P704" s="4"/>
    </row>
    <row r="705">
      <c r="A705" s="4"/>
      <c r="B705" s="4"/>
      <c r="C705" s="4"/>
      <c r="D705" s="4"/>
      <c r="E705" s="4"/>
      <c r="F705" s="4"/>
      <c r="G705" s="4"/>
      <c r="H705" s="4"/>
      <c r="I705" s="4"/>
      <c r="J705" s="4"/>
      <c r="K705" s="4"/>
      <c r="L705" s="4"/>
      <c r="M705" s="4"/>
      <c r="N705" s="4"/>
      <c r="O705" s="4"/>
      <c r="P705" s="4"/>
    </row>
    <row r="706">
      <c r="A706" s="4"/>
      <c r="B706" s="4"/>
      <c r="C706" s="4"/>
      <c r="D706" s="4"/>
      <c r="E706" s="4"/>
      <c r="F706" s="4"/>
      <c r="G706" s="4"/>
      <c r="H706" s="4"/>
      <c r="I706" s="4"/>
      <c r="J706" s="4"/>
      <c r="K706" s="4"/>
      <c r="L706" s="4"/>
      <c r="M706" s="4"/>
      <c r="N706" s="4"/>
      <c r="O706" s="4"/>
      <c r="P706" s="4"/>
    </row>
    <row r="707">
      <c r="A707" s="4"/>
      <c r="B707" s="4"/>
      <c r="C707" s="4"/>
      <c r="D707" s="4"/>
      <c r="E707" s="4"/>
      <c r="F707" s="4"/>
      <c r="G707" s="4"/>
      <c r="H707" s="4"/>
      <c r="I707" s="4"/>
      <c r="J707" s="4"/>
      <c r="K707" s="4"/>
      <c r="L707" s="4"/>
      <c r="M707" s="4"/>
      <c r="N707" s="4"/>
      <c r="O707" s="4"/>
      <c r="P707" s="4"/>
    </row>
    <row r="708">
      <c r="A708" s="4"/>
      <c r="B708" s="4"/>
      <c r="C708" s="4"/>
      <c r="D708" s="4"/>
      <c r="E708" s="4"/>
      <c r="F708" s="4"/>
      <c r="G708" s="4"/>
      <c r="H708" s="4"/>
      <c r="I708" s="4"/>
      <c r="J708" s="4"/>
      <c r="K708" s="4"/>
      <c r="L708" s="4"/>
      <c r="M708" s="4"/>
      <c r="N708" s="4"/>
      <c r="O708" s="4"/>
      <c r="P708" s="4"/>
    </row>
    <row r="709">
      <c r="A709" s="4"/>
      <c r="B709" s="4"/>
      <c r="C709" s="4"/>
      <c r="D709" s="4"/>
      <c r="E709" s="4"/>
      <c r="F709" s="4"/>
      <c r="G709" s="4"/>
      <c r="H709" s="4"/>
      <c r="I709" s="4"/>
      <c r="J709" s="4"/>
      <c r="K709" s="4"/>
      <c r="L709" s="4"/>
      <c r="M709" s="4"/>
      <c r="N709" s="4"/>
      <c r="O709" s="4"/>
      <c r="P709" s="4"/>
    </row>
    <row r="710">
      <c r="A710" s="4"/>
      <c r="B710" s="4"/>
      <c r="C710" s="4"/>
      <c r="D710" s="4"/>
      <c r="E710" s="4"/>
      <c r="F710" s="4"/>
      <c r="G710" s="4"/>
      <c r="H710" s="4"/>
      <c r="I710" s="4"/>
      <c r="J710" s="4"/>
      <c r="K710" s="4"/>
      <c r="L710" s="4"/>
      <c r="M710" s="4"/>
      <c r="N710" s="4"/>
      <c r="O710" s="4"/>
      <c r="P710" s="4"/>
    </row>
    <row r="711">
      <c r="A711" s="4"/>
      <c r="B711" s="4"/>
      <c r="C711" s="4"/>
      <c r="D711" s="4"/>
      <c r="E711" s="4"/>
      <c r="F711" s="4"/>
      <c r="G711" s="4"/>
      <c r="H711" s="4"/>
      <c r="I711" s="4"/>
      <c r="J711" s="4"/>
      <c r="K711" s="4"/>
      <c r="L711" s="4"/>
      <c r="M711" s="4"/>
      <c r="N711" s="4"/>
      <c r="O711" s="4"/>
      <c r="P711" s="4"/>
    </row>
    <row r="712">
      <c r="A712" s="4"/>
      <c r="B712" s="4"/>
      <c r="C712" s="4"/>
      <c r="D712" s="4"/>
      <c r="E712" s="4"/>
      <c r="F712" s="4"/>
      <c r="G712" s="4"/>
      <c r="H712" s="4"/>
      <c r="I712" s="4"/>
      <c r="J712" s="4"/>
      <c r="K712" s="4"/>
      <c r="L712" s="4"/>
      <c r="M712" s="4"/>
      <c r="N712" s="4"/>
      <c r="O712" s="4"/>
      <c r="P712" s="4"/>
    </row>
    <row r="713">
      <c r="A713" s="4"/>
      <c r="B713" s="4"/>
      <c r="C713" s="4"/>
      <c r="D713" s="4"/>
      <c r="E713" s="4"/>
      <c r="F713" s="4"/>
      <c r="G713" s="4"/>
      <c r="H713" s="4"/>
      <c r="I713" s="4"/>
      <c r="J713" s="4"/>
      <c r="K713" s="4"/>
      <c r="L713" s="4"/>
      <c r="M713" s="4"/>
      <c r="N713" s="4"/>
      <c r="O713" s="4"/>
      <c r="P713" s="4"/>
    </row>
    <row r="714">
      <c r="A714" s="4"/>
      <c r="B714" s="4"/>
      <c r="C714" s="4"/>
      <c r="D714" s="4"/>
      <c r="E714" s="4"/>
      <c r="F714" s="4"/>
      <c r="G714" s="4"/>
      <c r="H714" s="4"/>
      <c r="I714" s="4"/>
      <c r="J714" s="4"/>
      <c r="K714" s="4"/>
      <c r="L714" s="4"/>
      <c r="M714" s="4"/>
      <c r="N714" s="4"/>
      <c r="O714" s="4"/>
      <c r="P714" s="4"/>
    </row>
    <row r="715">
      <c r="A715" s="4"/>
      <c r="B715" s="4"/>
      <c r="C715" s="4"/>
      <c r="D715" s="4"/>
      <c r="E715" s="4"/>
      <c r="F715" s="4"/>
      <c r="G715" s="4"/>
      <c r="H715" s="4"/>
      <c r="I715" s="4"/>
      <c r="J715" s="4"/>
      <c r="K715" s="4"/>
      <c r="L715" s="4"/>
      <c r="M715" s="4"/>
      <c r="N715" s="4"/>
      <c r="O715" s="4"/>
      <c r="P715" s="4"/>
    </row>
    <row r="716">
      <c r="A716" s="4"/>
      <c r="B716" s="4"/>
      <c r="C716" s="4"/>
      <c r="D716" s="4"/>
      <c r="E716" s="4"/>
      <c r="F716" s="4"/>
      <c r="G716" s="4"/>
      <c r="H716" s="4"/>
      <c r="I716" s="4"/>
      <c r="J716" s="4"/>
      <c r="K716" s="4"/>
      <c r="L716" s="4"/>
      <c r="M716" s="4"/>
      <c r="N716" s="4"/>
      <c r="O716" s="4"/>
      <c r="P716" s="4"/>
    </row>
    <row r="717">
      <c r="A717" s="4"/>
      <c r="B717" s="4"/>
      <c r="C717" s="4"/>
      <c r="D717" s="4"/>
      <c r="E717" s="4"/>
      <c r="F717" s="4"/>
      <c r="G717" s="4"/>
      <c r="H717" s="4"/>
      <c r="I717" s="4"/>
      <c r="J717" s="4"/>
      <c r="K717" s="4"/>
      <c r="L717" s="4"/>
      <c r="M717" s="4"/>
      <c r="N717" s="4"/>
      <c r="O717" s="4"/>
      <c r="P717" s="4"/>
    </row>
    <row r="718">
      <c r="A718" s="4"/>
      <c r="B718" s="4"/>
      <c r="C718" s="4"/>
      <c r="D718" s="4"/>
      <c r="E718" s="4"/>
      <c r="F718" s="4"/>
      <c r="G718" s="4"/>
      <c r="H718" s="4"/>
      <c r="I718" s="4"/>
      <c r="J718" s="4"/>
      <c r="K718" s="4"/>
      <c r="L718" s="4"/>
      <c r="M718" s="4"/>
      <c r="N718" s="4"/>
      <c r="O718" s="4"/>
      <c r="P718" s="4"/>
    </row>
    <row r="719">
      <c r="A719" s="4"/>
      <c r="B719" s="4"/>
      <c r="C719" s="4"/>
      <c r="D719" s="4"/>
      <c r="E719" s="4"/>
      <c r="F719" s="4"/>
      <c r="G719" s="4"/>
      <c r="H719" s="4"/>
      <c r="I719" s="4"/>
      <c r="J719" s="4"/>
      <c r="K719" s="4"/>
      <c r="L719" s="4"/>
      <c r="M719" s="4"/>
      <c r="N719" s="4"/>
      <c r="O719" s="4"/>
      <c r="P719" s="4"/>
    </row>
    <row r="720">
      <c r="A720" s="4"/>
      <c r="B720" s="4"/>
      <c r="C720" s="4"/>
      <c r="D720" s="4"/>
      <c r="E720" s="4"/>
      <c r="F720" s="4"/>
      <c r="G720" s="4"/>
      <c r="H720" s="4"/>
      <c r="I720" s="4"/>
      <c r="J720" s="4"/>
      <c r="K720" s="4"/>
      <c r="L720" s="4"/>
      <c r="M720" s="4"/>
      <c r="N720" s="4"/>
      <c r="O720" s="4"/>
      <c r="P720" s="4"/>
    </row>
    <row r="721">
      <c r="A721" s="4"/>
      <c r="B721" s="4"/>
      <c r="C721" s="4"/>
      <c r="D721" s="4"/>
      <c r="E721" s="4"/>
      <c r="F721" s="4"/>
      <c r="G721" s="4"/>
      <c r="H721" s="4"/>
      <c r="I721" s="4"/>
      <c r="J721" s="4"/>
      <c r="K721" s="4"/>
      <c r="L721" s="4"/>
      <c r="M721" s="4"/>
      <c r="N721" s="4"/>
      <c r="O721" s="4"/>
      <c r="P721" s="4"/>
    </row>
    <row r="722">
      <c r="A722" s="4"/>
      <c r="B722" s="4"/>
      <c r="C722" s="4"/>
      <c r="D722" s="4"/>
      <c r="E722" s="4"/>
      <c r="F722" s="4"/>
      <c r="G722" s="4"/>
      <c r="H722" s="4"/>
      <c r="I722" s="4"/>
      <c r="J722" s="4"/>
      <c r="K722" s="4"/>
      <c r="L722" s="4"/>
      <c r="M722" s="4"/>
      <c r="N722" s="4"/>
      <c r="O722" s="4"/>
      <c r="P722" s="4"/>
    </row>
    <row r="723">
      <c r="A723" s="4"/>
      <c r="B723" s="4"/>
      <c r="C723" s="4"/>
      <c r="D723" s="4"/>
      <c r="E723" s="4"/>
      <c r="F723" s="4"/>
      <c r="G723" s="4"/>
      <c r="H723" s="4"/>
      <c r="I723" s="4"/>
      <c r="J723" s="4"/>
      <c r="K723" s="4"/>
      <c r="L723" s="4"/>
      <c r="M723" s="4"/>
      <c r="N723" s="4"/>
      <c r="O723" s="4"/>
      <c r="P723" s="4"/>
    </row>
    <row r="724">
      <c r="A724" s="4"/>
      <c r="B724" s="4"/>
      <c r="C724" s="4"/>
      <c r="D724" s="4"/>
      <c r="E724" s="4"/>
      <c r="F724" s="4"/>
      <c r="G724" s="4"/>
      <c r="H724" s="4"/>
      <c r="I724" s="4"/>
      <c r="J724" s="4"/>
      <c r="K724" s="4"/>
      <c r="L724" s="4"/>
      <c r="M724" s="4"/>
      <c r="N724" s="4"/>
      <c r="O724" s="4"/>
      <c r="P724" s="4"/>
    </row>
    <row r="725">
      <c r="A725" s="4"/>
      <c r="B725" s="4"/>
      <c r="C725" s="4"/>
      <c r="D725" s="4"/>
      <c r="E725" s="4"/>
      <c r="F725" s="4"/>
      <c r="G725" s="4"/>
      <c r="H725" s="4"/>
      <c r="I725" s="4"/>
      <c r="J725" s="4"/>
      <c r="K725" s="4"/>
      <c r="L725" s="4"/>
      <c r="M725" s="4"/>
      <c r="N725" s="4"/>
      <c r="O725" s="4"/>
      <c r="P725" s="4"/>
    </row>
    <row r="726">
      <c r="A726" s="4"/>
      <c r="B726" s="4"/>
      <c r="C726" s="4"/>
      <c r="D726" s="4"/>
      <c r="E726" s="4"/>
      <c r="F726" s="4"/>
      <c r="G726" s="4"/>
      <c r="H726" s="4"/>
      <c r="I726" s="4"/>
      <c r="J726" s="4"/>
      <c r="K726" s="4"/>
      <c r="L726" s="4"/>
      <c r="M726" s="4"/>
      <c r="N726" s="4"/>
      <c r="O726" s="4"/>
      <c r="P726" s="4"/>
    </row>
    <row r="727">
      <c r="A727" s="4"/>
      <c r="B727" s="4"/>
      <c r="C727" s="4"/>
      <c r="D727" s="4"/>
      <c r="E727" s="4"/>
      <c r="F727" s="4"/>
      <c r="G727" s="4"/>
      <c r="H727" s="4"/>
      <c r="I727" s="4"/>
      <c r="J727" s="4"/>
      <c r="K727" s="4"/>
      <c r="L727" s="4"/>
      <c r="M727" s="4"/>
      <c r="N727" s="4"/>
      <c r="O727" s="4"/>
      <c r="P727" s="4"/>
    </row>
    <row r="728">
      <c r="A728" s="4"/>
      <c r="B728" s="4"/>
      <c r="C728" s="4"/>
      <c r="D728" s="4"/>
      <c r="E728" s="4"/>
      <c r="F728" s="4"/>
      <c r="G728" s="4"/>
      <c r="H728" s="4"/>
      <c r="I728" s="4"/>
      <c r="J728" s="4"/>
      <c r="K728" s="4"/>
      <c r="L728" s="4"/>
      <c r="M728" s="4"/>
      <c r="N728" s="4"/>
      <c r="O728" s="4"/>
      <c r="P728" s="4"/>
    </row>
    <row r="729">
      <c r="A729" s="4"/>
      <c r="B729" s="4"/>
      <c r="C729" s="4"/>
      <c r="D729" s="4"/>
      <c r="E729" s="4"/>
      <c r="F729" s="4"/>
      <c r="G729" s="4"/>
      <c r="H729" s="4"/>
      <c r="I729" s="4"/>
      <c r="J729" s="4"/>
      <c r="K729" s="4"/>
      <c r="L729" s="4"/>
      <c r="M729" s="4"/>
      <c r="N729" s="4"/>
      <c r="O729" s="4"/>
      <c r="P729" s="4"/>
    </row>
    <row r="730">
      <c r="A730" s="4"/>
      <c r="B730" s="4"/>
      <c r="C730" s="4"/>
      <c r="D730" s="4"/>
      <c r="E730" s="4"/>
      <c r="F730" s="4"/>
      <c r="G730" s="4"/>
      <c r="H730" s="4"/>
      <c r="I730" s="4"/>
      <c r="J730" s="4"/>
      <c r="K730" s="4"/>
      <c r="L730" s="4"/>
      <c r="M730" s="4"/>
      <c r="N730" s="4"/>
      <c r="O730" s="4"/>
      <c r="P730" s="4"/>
    </row>
    <row r="731">
      <c r="A731" s="4"/>
      <c r="B731" s="4"/>
      <c r="C731" s="4"/>
      <c r="D731" s="4"/>
      <c r="E731" s="4"/>
      <c r="F731" s="4"/>
      <c r="G731" s="4"/>
      <c r="H731" s="4"/>
      <c r="I731" s="4"/>
      <c r="J731" s="4"/>
      <c r="K731" s="4"/>
      <c r="L731" s="4"/>
      <c r="M731" s="4"/>
      <c r="N731" s="4"/>
      <c r="O731" s="4"/>
      <c r="P731" s="4"/>
    </row>
    <row r="732">
      <c r="A732" s="4"/>
      <c r="B732" s="4"/>
      <c r="C732" s="4"/>
      <c r="D732" s="4"/>
      <c r="E732" s="4"/>
      <c r="F732" s="4"/>
      <c r="G732" s="4"/>
      <c r="H732" s="4"/>
      <c r="I732" s="4"/>
      <c r="J732" s="4"/>
      <c r="K732" s="4"/>
      <c r="L732" s="4"/>
      <c r="M732" s="4"/>
      <c r="N732" s="4"/>
      <c r="O732" s="4"/>
      <c r="P732" s="4"/>
    </row>
    <row r="733">
      <c r="A733" s="4"/>
      <c r="B733" s="4"/>
      <c r="C733" s="4"/>
      <c r="D733" s="4"/>
      <c r="E733" s="4"/>
      <c r="F733" s="4"/>
      <c r="G733" s="4"/>
      <c r="H733" s="4"/>
      <c r="I733" s="4"/>
      <c r="J733" s="4"/>
      <c r="K733" s="4"/>
      <c r="L733" s="4"/>
      <c r="M733" s="4"/>
      <c r="N733" s="4"/>
      <c r="O733" s="4"/>
      <c r="P733" s="4"/>
    </row>
    <row r="734">
      <c r="A734" s="4"/>
      <c r="B734" s="4"/>
      <c r="C734" s="4"/>
      <c r="D734" s="4"/>
      <c r="E734" s="4"/>
      <c r="F734" s="4"/>
      <c r="G734" s="4"/>
      <c r="H734" s="4"/>
      <c r="I734" s="4"/>
      <c r="J734" s="4"/>
      <c r="K734" s="4"/>
      <c r="L734" s="4"/>
      <c r="M734" s="4"/>
      <c r="N734" s="4"/>
      <c r="O734" s="4"/>
      <c r="P734" s="4"/>
    </row>
    <row r="735">
      <c r="A735" s="4"/>
      <c r="B735" s="4"/>
      <c r="C735" s="4"/>
      <c r="D735" s="4"/>
      <c r="E735" s="4"/>
      <c r="F735" s="4"/>
      <c r="G735" s="4"/>
      <c r="H735" s="4"/>
      <c r="I735" s="4"/>
      <c r="J735" s="4"/>
      <c r="K735" s="4"/>
      <c r="L735" s="4"/>
      <c r="M735" s="4"/>
      <c r="N735" s="4"/>
      <c r="O735" s="4"/>
      <c r="P735" s="4"/>
    </row>
    <row r="736">
      <c r="A736" s="4"/>
      <c r="B736" s="4"/>
      <c r="C736" s="4"/>
      <c r="D736" s="4"/>
      <c r="E736" s="4"/>
      <c r="F736" s="4"/>
      <c r="G736" s="4"/>
      <c r="H736" s="4"/>
      <c r="I736" s="4"/>
      <c r="J736" s="4"/>
      <c r="K736" s="4"/>
      <c r="L736" s="4"/>
      <c r="M736" s="4"/>
      <c r="N736" s="4"/>
      <c r="O736" s="4"/>
      <c r="P736" s="4"/>
    </row>
    <row r="737">
      <c r="A737" s="4"/>
      <c r="B737" s="4"/>
      <c r="C737" s="4"/>
      <c r="D737" s="4"/>
      <c r="E737" s="4"/>
      <c r="F737" s="4"/>
      <c r="G737" s="4"/>
      <c r="H737" s="4"/>
      <c r="I737" s="4"/>
      <c r="J737" s="4"/>
      <c r="K737" s="4"/>
      <c r="L737" s="4"/>
      <c r="M737" s="4"/>
      <c r="N737" s="4"/>
      <c r="O737" s="4"/>
      <c r="P737" s="4"/>
    </row>
    <row r="738">
      <c r="A738" s="4"/>
      <c r="B738" s="4"/>
      <c r="C738" s="4"/>
      <c r="D738" s="4"/>
      <c r="E738" s="4"/>
      <c r="F738" s="4"/>
      <c r="G738" s="4"/>
      <c r="H738" s="4"/>
      <c r="I738" s="4"/>
      <c r="J738" s="4"/>
      <c r="K738" s="4"/>
      <c r="L738" s="4"/>
      <c r="M738" s="4"/>
      <c r="N738" s="4"/>
      <c r="O738" s="4"/>
      <c r="P738" s="4"/>
    </row>
    <row r="739">
      <c r="A739" s="4"/>
      <c r="B739" s="4"/>
      <c r="C739" s="4"/>
      <c r="D739" s="4"/>
      <c r="E739" s="4"/>
      <c r="F739" s="4"/>
      <c r="G739" s="4"/>
      <c r="H739" s="4"/>
      <c r="I739" s="4"/>
      <c r="J739" s="4"/>
      <c r="K739" s="4"/>
      <c r="L739" s="4"/>
      <c r="M739" s="4"/>
      <c r="N739" s="4"/>
      <c r="O739" s="4"/>
      <c r="P739" s="4"/>
    </row>
    <row r="740">
      <c r="A740" s="4"/>
      <c r="B740" s="4"/>
      <c r="C740" s="4"/>
      <c r="D740" s="4"/>
      <c r="E740" s="4"/>
      <c r="F740" s="4"/>
      <c r="G740" s="4"/>
      <c r="H740" s="4"/>
      <c r="I740" s="4"/>
      <c r="J740" s="4"/>
      <c r="K740" s="4"/>
      <c r="L740" s="4"/>
      <c r="M740" s="4"/>
      <c r="N740" s="4"/>
      <c r="O740" s="4"/>
      <c r="P740" s="4"/>
    </row>
    <row r="741">
      <c r="A741" s="4"/>
      <c r="B741" s="4"/>
      <c r="C741" s="4"/>
      <c r="D741" s="4"/>
      <c r="E741" s="4"/>
      <c r="F741" s="4"/>
      <c r="G741" s="4"/>
      <c r="H741" s="4"/>
      <c r="I741" s="4"/>
      <c r="J741" s="4"/>
      <c r="K741" s="4"/>
      <c r="L741" s="4"/>
      <c r="M741" s="4"/>
      <c r="N741" s="4"/>
      <c r="O741" s="4"/>
      <c r="P741" s="4"/>
    </row>
    <row r="742">
      <c r="A742" s="4"/>
      <c r="B742" s="4"/>
      <c r="C742" s="4"/>
      <c r="D742" s="4"/>
      <c r="E742" s="4"/>
      <c r="F742" s="4"/>
      <c r="G742" s="4"/>
      <c r="H742" s="4"/>
      <c r="I742" s="4"/>
      <c r="J742" s="4"/>
      <c r="K742" s="4"/>
      <c r="L742" s="4"/>
      <c r="M742" s="4"/>
      <c r="N742" s="4"/>
      <c r="O742" s="4"/>
      <c r="P742" s="4"/>
    </row>
    <row r="743">
      <c r="A743" s="4"/>
      <c r="B743" s="4"/>
      <c r="C743" s="4"/>
      <c r="D743" s="4"/>
      <c r="E743" s="4"/>
      <c r="F743" s="4"/>
      <c r="G743" s="4"/>
      <c r="H743" s="4"/>
      <c r="I743" s="4"/>
      <c r="J743" s="4"/>
      <c r="K743" s="4"/>
      <c r="L743" s="4"/>
      <c r="M743" s="4"/>
      <c r="N743" s="4"/>
      <c r="O743" s="4"/>
      <c r="P743" s="4"/>
    </row>
    <row r="744">
      <c r="A744" s="4"/>
      <c r="B744" s="4"/>
      <c r="C744" s="4"/>
      <c r="D744" s="4"/>
      <c r="E744" s="4"/>
      <c r="F744" s="4"/>
      <c r="G744" s="4"/>
      <c r="H744" s="4"/>
      <c r="I744" s="4"/>
      <c r="J744" s="4"/>
      <c r="K744" s="4"/>
      <c r="L744" s="4"/>
      <c r="M744" s="4"/>
      <c r="N744" s="4"/>
      <c r="O744" s="4"/>
      <c r="P744" s="4"/>
    </row>
    <row r="745">
      <c r="A745" s="4"/>
      <c r="B745" s="4"/>
      <c r="C745" s="4"/>
      <c r="D745" s="4"/>
      <c r="E745" s="4"/>
      <c r="F745" s="4"/>
      <c r="G745" s="4"/>
      <c r="H745" s="4"/>
      <c r="I745" s="4"/>
      <c r="J745" s="4"/>
      <c r="K745" s="4"/>
      <c r="L745" s="4"/>
      <c r="M745" s="4"/>
      <c r="N745" s="4"/>
      <c r="O745" s="4"/>
      <c r="P745" s="4"/>
    </row>
    <row r="746">
      <c r="A746" s="4"/>
      <c r="B746" s="4"/>
      <c r="C746" s="4"/>
      <c r="D746" s="4"/>
      <c r="E746" s="4"/>
      <c r="F746" s="4"/>
      <c r="G746" s="4"/>
      <c r="H746" s="4"/>
      <c r="I746" s="4"/>
      <c r="J746" s="4"/>
      <c r="K746" s="4"/>
      <c r="L746" s="4"/>
      <c r="M746" s="4"/>
      <c r="N746" s="4"/>
      <c r="O746" s="4"/>
      <c r="P746" s="4"/>
    </row>
    <row r="747">
      <c r="A747" s="4"/>
      <c r="B747" s="4"/>
      <c r="C747" s="4"/>
      <c r="D747" s="4"/>
      <c r="E747" s="4"/>
      <c r="F747" s="4"/>
      <c r="G747" s="4"/>
      <c r="H747" s="4"/>
      <c r="I747" s="4"/>
      <c r="J747" s="4"/>
      <c r="K747" s="4"/>
      <c r="L747" s="4"/>
      <c r="M747" s="4"/>
      <c r="N747" s="4"/>
      <c r="O747" s="4"/>
      <c r="P747" s="4"/>
    </row>
    <row r="748">
      <c r="A748" s="4"/>
      <c r="B748" s="4"/>
      <c r="C748" s="4"/>
      <c r="D748" s="4"/>
      <c r="E748" s="4"/>
      <c r="F748" s="4"/>
      <c r="G748" s="4"/>
      <c r="H748" s="4"/>
      <c r="I748" s="4"/>
      <c r="J748" s="4"/>
      <c r="K748" s="4"/>
      <c r="L748" s="4"/>
      <c r="M748" s="4"/>
      <c r="N748" s="4"/>
      <c r="O748" s="4"/>
      <c r="P748" s="4"/>
    </row>
    <row r="749">
      <c r="A749" s="4"/>
      <c r="B749" s="4"/>
      <c r="C749" s="4"/>
      <c r="D749" s="4"/>
      <c r="E749" s="4"/>
      <c r="F749" s="4"/>
      <c r="G749" s="4"/>
      <c r="H749" s="4"/>
      <c r="I749" s="4"/>
      <c r="J749" s="4"/>
      <c r="K749" s="4"/>
      <c r="L749" s="4"/>
      <c r="M749" s="4"/>
      <c r="N749" s="4"/>
      <c r="O749" s="4"/>
      <c r="P749" s="4"/>
    </row>
    <row r="750">
      <c r="A750" s="4"/>
      <c r="B750" s="4"/>
      <c r="C750" s="4"/>
      <c r="D750" s="4"/>
      <c r="E750" s="4"/>
      <c r="F750" s="4"/>
      <c r="G750" s="4"/>
      <c r="H750" s="4"/>
      <c r="I750" s="4"/>
      <c r="J750" s="4"/>
      <c r="K750" s="4"/>
      <c r="L750" s="4"/>
      <c r="M750" s="4"/>
      <c r="N750" s="4"/>
      <c r="O750" s="4"/>
      <c r="P750" s="4"/>
    </row>
    <row r="751">
      <c r="A751" s="4"/>
      <c r="B751" s="4"/>
      <c r="C751" s="4"/>
      <c r="D751" s="4"/>
      <c r="E751" s="4"/>
      <c r="F751" s="4"/>
      <c r="G751" s="4"/>
      <c r="H751" s="4"/>
      <c r="I751" s="4"/>
      <c r="J751" s="4"/>
      <c r="K751" s="4"/>
      <c r="L751" s="4"/>
      <c r="M751" s="4"/>
      <c r="N751" s="4"/>
      <c r="O751" s="4"/>
      <c r="P751" s="4"/>
    </row>
    <row r="752">
      <c r="A752" s="4"/>
      <c r="B752" s="4"/>
      <c r="C752" s="4"/>
      <c r="D752" s="4"/>
      <c r="E752" s="4"/>
      <c r="F752" s="4"/>
      <c r="G752" s="4"/>
      <c r="H752" s="4"/>
      <c r="I752" s="4"/>
      <c r="J752" s="4"/>
      <c r="K752" s="4"/>
      <c r="L752" s="4"/>
      <c r="M752" s="4"/>
      <c r="N752" s="4"/>
      <c r="O752" s="4"/>
      <c r="P752" s="4"/>
    </row>
    <row r="753">
      <c r="A753" s="4"/>
      <c r="B753" s="4"/>
      <c r="C753" s="4"/>
      <c r="D753" s="4"/>
      <c r="E753" s="4"/>
      <c r="F753" s="4"/>
      <c r="G753" s="4"/>
      <c r="H753" s="4"/>
      <c r="I753" s="4"/>
      <c r="J753" s="4"/>
      <c r="K753" s="4"/>
      <c r="L753" s="4"/>
      <c r="M753" s="4"/>
      <c r="N753" s="4"/>
      <c r="O753" s="4"/>
      <c r="P753" s="4"/>
    </row>
    <row r="754">
      <c r="A754" s="4"/>
      <c r="B754" s="4"/>
      <c r="C754" s="4"/>
      <c r="D754" s="4"/>
      <c r="E754" s="4"/>
      <c r="F754" s="4"/>
      <c r="G754" s="4"/>
      <c r="H754" s="4"/>
      <c r="I754" s="4"/>
      <c r="J754" s="4"/>
      <c r="K754" s="4"/>
      <c r="L754" s="4"/>
      <c r="M754" s="4"/>
      <c r="N754" s="4"/>
      <c r="O754" s="4"/>
      <c r="P754" s="4"/>
    </row>
    <row r="755">
      <c r="A755" s="4"/>
      <c r="B755" s="4"/>
      <c r="C755" s="4"/>
      <c r="D755" s="4"/>
      <c r="E755" s="4"/>
      <c r="F755" s="4"/>
      <c r="G755" s="4"/>
      <c r="H755" s="4"/>
      <c r="I755" s="4"/>
      <c r="J755" s="4"/>
      <c r="K755" s="4"/>
      <c r="L755" s="4"/>
      <c r="M755" s="4"/>
      <c r="N755" s="4"/>
      <c r="O755" s="4"/>
      <c r="P755" s="4"/>
    </row>
    <row r="756">
      <c r="A756" s="4"/>
      <c r="B756" s="4"/>
      <c r="C756" s="4"/>
      <c r="D756" s="4"/>
      <c r="E756" s="4"/>
      <c r="F756" s="4"/>
      <c r="G756" s="4"/>
      <c r="H756" s="4"/>
      <c r="I756" s="4"/>
      <c r="J756" s="4"/>
      <c r="K756" s="4"/>
      <c r="L756" s="4"/>
      <c r="M756" s="4"/>
      <c r="N756" s="4"/>
      <c r="O756" s="4"/>
      <c r="P756" s="4"/>
    </row>
    <row r="757">
      <c r="A757" s="4"/>
      <c r="B757" s="4"/>
      <c r="C757" s="4"/>
      <c r="D757" s="4"/>
      <c r="E757" s="4"/>
      <c r="F757" s="4"/>
      <c r="G757" s="4"/>
      <c r="H757" s="4"/>
      <c r="I757" s="4"/>
      <c r="J757" s="4"/>
      <c r="K757" s="4"/>
      <c r="L757" s="4"/>
      <c r="M757" s="4"/>
      <c r="N757" s="4"/>
      <c r="O757" s="4"/>
      <c r="P757" s="4"/>
    </row>
    <row r="758">
      <c r="A758" s="4"/>
      <c r="B758" s="4"/>
      <c r="C758" s="4"/>
      <c r="D758" s="4"/>
      <c r="E758" s="4"/>
      <c r="F758" s="4"/>
      <c r="G758" s="4"/>
      <c r="H758" s="4"/>
      <c r="I758" s="4"/>
      <c r="J758" s="4"/>
      <c r="K758" s="4"/>
      <c r="L758" s="4"/>
      <c r="M758" s="4"/>
      <c r="N758" s="4"/>
      <c r="O758" s="4"/>
      <c r="P758" s="4"/>
    </row>
    <row r="759">
      <c r="A759" s="4"/>
      <c r="B759" s="4"/>
      <c r="C759" s="4"/>
      <c r="D759" s="4"/>
      <c r="E759" s="4"/>
      <c r="F759" s="4"/>
      <c r="G759" s="4"/>
      <c r="H759" s="4"/>
      <c r="I759" s="4"/>
      <c r="J759" s="4"/>
      <c r="K759" s="4"/>
      <c r="L759" s="4"/>
      <c r="M759" s="4"/>
      <c r="N759" s="4"/>
      <c r="O759" s="4"/>
      <c r="P759" s="4"/>
    </row>
    <row r="760">
      <c r="A760" s="4"/>
      <c r="B760" s="4"/>
      <c r="C760" s="4"/>
      <c r="D760" s="4"/>
      <c r="E760" s="4"/>
      <c r="F760" s="4"/>
      <c r="G760" s="4"/>
      <c r="H760" s="4"/>
      <c r="I760" s="4"/>
      <c r="J760" s="4"/>
      <c r="K760" s="4"/>
      <c r="L760" s="4"/>
      <c r="M760" s="4"/>
      <c r="N760" s="4"/>
      <c r="O760" s="4"/>
      <c r="P760" s="4"/>
    </row>
    <row r="761">
      <c r="A761" s="4"/>
      <c r="B761" s="4"/>
      <c r="C761" s="4"/>
      <c r="D761" s="4"/>
      <c r="E761" s="4"/>
      <c r="F761" s="4"/>
      <c r="G761" s="4"/>
      <c r="H761" s="4"/>
      <c r="I761" s="4"/>
      <c r="J761" s="4"/>
      <c r="K761" s="4"/>
      <c r="L761" s="4"/>
      <c r="M761" s="4"/>
      <c r="N761" s="4"/>
      <c r="O761" s="4"/>
      <c r="P761" s="4"/>
    </row>
    <row r="762">
      <c r="A762" s="4"/>
      <c r="B762" s="4"/>
      <c r="C762" s="4"/>
      <c r="D762" s="4"/>
      <c r="E762" s="4"/>
      <c r="F762" s="4"/>
      <c r="G762" s="4"/>
      <c r="H762" s="4"/>
      <c r="I762" s="4"/>
      <c r="J762" s="4"/>
      <c r="K762" s="4"/>
      <c r="L762" s="4"/>
      <c r="M762" s="4"/>
      <c r="N762" s="4"/>
      <c r="O762" s="4"/>
      <c r="P762" s="4"/>
    </row>
    <row r="763">
      <c r="A763" s="4"/>
      <c r="B763" s="4"/>
      <c r="C763" s="4"/>
      <c r="D763" s="4"/>
      <c r="E763" s="4"/>
      <c r="F763" s="4"/>
      <c r="G763" s="4"/>
      <c r="H763" s="4"/>
      <c r="I763" s="4"/>
      <c r="J763" s="4"/>
      <c r="K763" s="4"/>
      <c r="L763" s="4"/>
      <c r="M763" s="4"/>
      <c r="N763" s="4"/>
      <c r="O763" s="4"/>
      <c r="P763" s="4"/>
    </row>
    <row r="764">
      <c r="A764" s="4"/>
      <c r="B764" s="4"/>
      <c r="C764" s="4"/>
      <c r="D764" s="4"/>
      <c r="E764" s="4"/>
      <c r="F764" s="4"/>
      <c r="G764" s="4"/>
      <c r="H764" s="4"/>
      <c r="I764" s="4"/>
      <c r="J764" s="4"/>
      <c r="K764" s="4"/>
      <c r="L764" s="4"/>
      <c r="M764" s="4"/>
      <c r="N764" s="4"/>
      <c r="O764" s="4"/>
      <c r="P764" s="4"/>
    </row>
    <row r="765">
      <c r="A765" s="4"/>
      <c r="B765" s="4"/>
      <c r="C765" s="4"/>
      <c r="D765" s="4"/>
      <c r="E765" s="4"/>
      <c r="F765" s="4"/>
      <c r="G765" s="4"/>
      <c r="H765" s="4"/>
      <c r="I765" s="4"/>
      <c r="J765" s="4"/>
      <c r="K765" s="4"/>
      <c r="L765" s="4"/>
      <c r="M765" s="4"/>
      <c r="N765" s="4"/>
      <c r="O765" s="4"/>
      <c r="P765" s="4"/>
    </row>
    <row r="766">
      <c r="A766" s="4"/>
      <c r="B766" s="4"/>
      <c r="C766" s="4"/>
      <c r="D766" s="4"/>
      <c r="E766" s="4"/>
      <c r="F766" s="4"/>
      <c r="G766" s="4"/>
      <c r="H766" s="4"/>
      <c r="I766" s="4"/>
      <c r="J766" s="4"/>
      <c r="K766" s="4"/>
      <c r="L766" s="4"/>
      <c r="M766" s="4"/>
      <c r="N766" s="4"/>
      <c r="O766" s="4"/>
      <c r="P766" s="4"/>
    </row>
    <row r="767">
      <c r="A767" s="4"/>
      <c r="B767" s="4"/>
      <c r="C767" s="4"/>
      <c r="D767" s="4"/>
      <c r="E767" s="4"/>
      <c r="F767" s="4"/>
      <c r="G767" s="4"/>
      <c r="H767" s="4"/>
      <c r="I767" s="4"/>
      <c r="J767" s="4"/>
      <c r="K767" s="4"/>
      <c r="L767" s="4"/>
      <c r="M767" s="4"/>
      <c r="N767" s="4"/>
      <c r="O767" s="4"/>
      <c r="P767" s="4"/>
    </row>
    <row r="768">
      <c r="A768" s="4"/>
      <c r="B768" s="4"/>
      <c r="C768" s="4"/>
      <c r="D768" s="4"/>
      <c r="E768" s="4"/>
      <c r="F768" s="4"/>
      <c r="G768" s="4"/>
      <c r="H768" s="4"/>
      <c r="I768" s="4"/>
      <c r="J768" s="4"/>
      <c r="K768" s="4"/>
      <c r="L768" s="4"/>
      <c r="M768" s="4"/>
      <c r="N768" s="4"/>
      <c r="O768" s="4"/>
      <c r="P768" s="4"/>
    </row>
    <row r="769">
      <c r="A769" s="4"/>
      <c r="B769" s="4"/>
      <c r="C769" s="4"/>
      <c r="D769" s="4"/>
      <c r="E769" s="4"/>
      <c r="F769" s="4"/>
      <c r="G769" s="4"/>
      <c r="H769" s="4"/>
      <c r="I769" s="4"/>
      <c r="J769" s="4"/>
      <c r="K769" s="4"/>
      <c r="L769" s="4"/>
      <c r="M769" s="4"/>
      <c r="N769" s="4"/>
      <c r="O769" s="4"/>
      <c r="P769" s="4"/>
    </row>
    <row r="770">
      <c r="A770" s="4"/>
      <c r="B770" s="4"/>
      <c r="C770" s="4"/>
      <c r="D770" s="4"/>
      <c r="E770" s="4"/>
      <c r="F770" s="4"/>
      <c r="G770" s="4"/>
      <c r="H770" s="4"/>
      <c r="I770" s="4"/>
      <c r="J770" s="4"/>
      <c r="K770" s="4"/>
      <c r="L770" s="4"/>
      <c r="M770" s="4"/>
      <c r="N770" s="4"/>
      <c r="O770" s="4"/>
      <c r="P770" s="4"/>
    </row>
    <row r="771">
      <c r="A771" s="4"/>
      <c r="B771" s="4"/>
      <c r="C771" s="4"/>
      <c r="D771" s="4"/>
      <c r="E771" s="4"/>
      <c r="F771" s="4"/>
      <c r="G771" s="4"/>
      <c r="H771" s="4"/>
      <c r="I771" s="4"/>
      <c r="J771" s="4"/>
      <c r="K771" s="4"/>
      <c r="L771" s="4"/>
      <c r="M771" s="4"/>
      <c r="N771" s="4"/>
      <c r="O771" s="4"/>
      <c r="P771" s="4"/>
    </row>
    <row r="772">
      <c r="A772" s="4"/>
      <c r="B772" s="4"/>
      <c r="C772" s="4"/>
      <c r="D772" s="4"/>
      <c r="E772" s="4"/>
      <c r="F772" s="4"/>
      <c r="G772" s="4"/>
      <c r="H772" s="4"/>
      <c r="I772" s="4"/>
      <c r="J772" s="4"/>
      <c r="K772" s="4"/>
      <c r="L772" s="4"/>
      <c r="M772" s="4"/>
      <c r="N772" s="4"/>
      <c r="O772" s="4"/>
      <c r="P772" s="4"/>
    </row>
    <row r="773">
      <c r="A773" s="4"/>
      <c r="B773" s="4"/>
      <c r="C773" s="4"/>
      <c r="D773" s="4"/>
      <c r="E773" s="4"/>
      <c r="F773" s="4"/>
      <c r="G773" s="4"/>
      <c r="H773" s="4"/>
      <c r="I773" s="4"/>
      <c r="J773" s="4"/>
      <c r="K773" s="4"/>
      <c r="L773" s="4"/>
      <c r="M773" s="4"/>
      <c r="N773" s="4"/>
      <c r="O773" s="4"/>
      <c r="P773" s="4"/>
    </row>
    <row r="774">
      <c r="A774" s="4"/>
      <c r="B774" s="4"/>
      <c r="C774" s="4"/>
      <c r="D774" s="4"/>
      <c r="E774" s="4"/>
      <c r="F774" s="4"/>
      <c r="G774" s="4"/>
      <c r="H774" s="4"/>
      <c r="I774" s="4"/>
      <c r="J774" s="4"/>
      <c r="K774" s="4"/>
      <c r="L774" s="4"/>
      <c r="M774" s="4"/>
      <c r="N774" s="4"/>
      <c r="O774" s="4"/>
      <c r="P774" s="4"/>
    </row>
    <row r="775">
      <c r="A775" s="4"/>
      <c r="B775" s="4"/>
      <c r="C775" s="4"/>
      <c r="D775" s="4"/>
      <c r="E775" s="4"/>
      <c r="F775" s="4"/>
      <c r="G775" s="4"/>
      <c r="H775" s="4"/>
      <c r="I775" s="4"/>
      <c r="J775" s="4"/>
      <c r="K775" s="4"/>
      <c r="L775" s="4"/>
      <c r="M775" s="4"/>
      <c r="N775" s="4"/>
      <c r="O775" s="4"/>
      <c r="P775" s="4"/>
    </row>
    <row r="776">
      <c r="A776" s="4"/>
      <c r="B776" s="4"/>
      <c r="C776" s="4"/>
      <c r="D776" s="4"/>
      <c r="E776" s="4"/>
      <c r="F776" s="4"/>
      <c r="G776" s="4"/>
      <c r="H776" s="4"/>
      <c r="I776" s="4"/>
      <c r="J776" s="4"/>
      <c r="K776" s="4"/>
      <c r="L776" s="4"/>
      <c r="M776" s="4"/>
      <c r="N776" s="4"/>
      <c r="O776" s="4"/>
      <c r="P776" s="4"/>
    </row>
    <row r="777">
      <c r="A777" s="4"/>
      <c r="B777" s="4"/>
      <c r="C777" s="4"/>
      <c r="D777" s="4"/>
      <c r="E777" s="4"/>
      <c r="F777" s="4"/>
      <c r="G777" s="4"/>
      <c r="H777" s="4"/>
      <c r="I777" s="4"/>
      <c r="J777" s="4"/>
      <c r="K777" s="4"/>
      <c r="L777" s="4"/>
      <c r="M777" s="4"/>
      <c r="N777" s="4"/>
      <c r="O777" s="4"/>
      <c r="P777" s="4"/>
    </row>
    <row r="778">
      <c r="A778" s="4"/>
      <c r="B778" s="4"/>
      <c r="C778" s="4"/>
      <c r="D778" s="4"/>
      <c r="E778" s="4"/>
      <c r="F778" s="4"/>
      <c r="G778" s="4"/>
      <c r="H778" s="4"/>
      <c r="I778" s="4"/>
      <c r="J778" s="4"/>
      <c r="K778" s="4"/>
      <c r="L778" s="4"/>
      <c r="M778" s="4"/>
      <c r="N778" s="4"/>
      <c r="O778" s="4"/>
      <c r="P778" s="4"/>
    </row>
    <row r="779">
      <c r="A779" s="4"/>
      <c r="B779" s="4"/>
      <c r="C779" s="4"/>
      <c r="D779" s="4"/>
      <c r="E779" s="4"/>
      <c r="F779" s="4"/>
      <c r="G779" s="4"/>
      <c r="H779" s="4"/>
      <c r="I779" s="4"/>
      <c r="J779" s="4"/>
      <c r="K779" s="4"/>
      <c r="L779" s="4"/>
      <c r="M779" s="4"/>
      <c r="N779" s="4"/>
      <c r="O779" s="4"/>
      <c r="P779" s="4"/>
    </row>
    <row r="780">
      <c r="A780" s="4"/>
      <c r="B780" s="4"/>
      <c r="C780" s="4"/>
      <c r="D780" s="4"/>
      <c r="E780" s="4"/>
      <c r="F780" s="4"/>
      <c r="G780" s="4"/>
      <c r="H780" s="4"/>
      <c r="I780" s="4"/>
      <c r="J780" s="4"/>
      <c r="K780" s="4"/>
      <c r="L780" s="4"/>
      <c r="M780" s="4"/>
      <c r="N780" s="4"/>
      <c r="O780" s="4"/>
      <c r="P780" s="4"/>
    </row>
    <row r="781">
      <c r="A781" s="4"/>
      <c r="B781" s="4"/>
      <c r="C781" s="4"/>
      <c r="D781" s="4"/>
      <c r="E781" s="4"/>
      <c r="F781" s="4"/>
      <c r="G781" s="4"/>
      <c r="H781" s="4"/>
      <c r="I781" s="4"/>
      <c r="J781" s="4"/>
      <c r="K781" s="4"/>
      <c r="L781" s="4"/>
      <c r="M781" s="4"/>
      <c r="N781" s="4"/>
      <c r="O781" s="4"/>
      <c r="P781" s="4"/>
    </row>
    <row r="782">
      <c r="A782" s="4"/>
      <c r="B782" s="4"/>
      <c r="C782" s="4"/>
      <c r="D782" s="4"/>
      <c r="E782" s="4"/>
      <c r="F782" s="4"/>
      <c r="G782" s="4"/>
      <c r="H782" s="4"/>
      <c r="I782" s="4"/>
      <c r="J782" s="4"/>
      <c r="K782" s="4"/>
      <c r="L782" s="4"/>
      <c r="M782" s="4"/>
      <c r="N782" s="4"/>
      <c r="O782" s="4"/>
      <c r="P782" s="4"/>
    </row>
    <row r="783">
      <c r="A783" s="4"/>
      <c r="B783" s="4"/>
      <c r="C783" s="4"/>
      <c r="D783" s="4"/>
      <c r="E783" s="4"/>
      <c r="F783" s="4"/>
      <c r="G783" s="4"/>
      <c r="H783" s="4"/>
      <c r="I783" s="4"/>
      <c r="J783" s="4"/>
      <c r="K783" s="4"/>
      <c r="L783" s="4"/>
      <c r="M783" s="4"/>
      <c r="N783" s="4"/>
      <c r="O783" s="4"/>
      <c r="P783" s="4"/>
    </row>
    <row r="784">
      <c r="A784" s="4"/>
      <c r="B784" s="4"/>
      <c r="C784" s="4"/>
      <c r="D784" s="4"/>
      <c r="E784" s="4"/>
      <c r="F784" s="4"/>
      <c r="G784" s="4"/>
      <c r="H784" s="4"/>
      <c r="I784" s="4"/>
      <c r="J784" s="4"/>
      <c r="K784" s="4"/>
      <c r="L784" s="4"/>
      <c r="M784" s="4"/>
      <c r="N784" s="4"/>
      <c r="O784" s="4"/>
      <c r="P784" s="4"/>
    </row>
    <row r="785">
      <c r="A785" s="4"/>
      <c r="B785" s="4"/>
      <c r="C785" s="4"/>
      <c r="D785" s="4"/>
      <c r="E785" s="4"/>
      <c r="F785" s="4"/>
      <c r="G785" s="4"/>
      <c r="H785" s="4"/>
      <c r="I785" s="4"/>
      <c r="J785" s="4"/>
      <c r="K785" s="4"/>
      <c r="L785" s="4"/>
      <c r="M785" s="4"/>
      <c r="N785" s="4"/>
      <c r="O785" s="4"/>
      <c r="P785" s="4"/>
    </row>
    <row r="786">
      <c r="A786" s="4"/>
      <c r="B786" s="4"/>
      <c r="C786" s="4"/>
      <c r="D786" s="4"/>
      <c r="E786" s="4"/>
      <c r="F786" s="4"/>
      <c r="G786" s="4"/>
      <c r="H786" s="4"/>
      <c r="I786" s="4"/>
      <c r="J786" s="4"/>
      <c r="K786" s="4"/>
      <c r="L786" s="4"/>
      <c r="M786" s="4"/>
      <c r="N786" s="4"/>
      <c r="O786" s="4"/>
      <c r="P786" s="4"/>
    </row>
    <row r="787">
      <c r="A787" s="4"/>
      <c r="B787" s="4"/>
      <c r="C787" s="4"/>
      <c r="D787" s="4"/>
      <c r="E787" s="4"/>
      <c r="F787" s="4"/>
      <c r="G787" s="4"/>
      <c r="H787" s="4"/>
      <c r="I787" s="4"/>
      <c r="J787" s="4"/>
      <c r="K787" s="4"/>
      <c r="L787" s="4"/>
      <c r="M787" s="4"/>
      <c r="N787" s="4"/>
      <c r="O787" s="4"/>
      <c r="P787" s="4"/>
    </row>
    <row r="788">
      <c r="A788" s="4"/>
      <c r="B788" s="4"/>
      <c r="C788" s="4"/>
      <c r="D788" s="4"/>
      <c r="E788" s="4"/>
      <c r="F788" s="4"/>
      <c r="G788" s="4"/>
      <c r="H788" s="4"/>
      <c r="I788" s="4"/>
      <c r="J788" s="4"/>
      <c r="K788" s="4"/>
      <c r="L788" s="4"/>
      <c r="M788" s="4"/>
      <c r="N788" s="4"/>
      <c r="O788" s="4"/>
      <c r="P788" s="4"/>
    </row>
    <row r="789">
      <c r="A789" s="4"/>
      <c r="B789" s="4"/>
      <c r="C789" s="4"/>
      <c r="D789" s="4"/>
      <c r="E789" s="4"/>
      <c r="F789" s="4"/>
      <c r="G789" s="4"/>
      <c r="H789" s="4"/>
      <c r="I789" s="4"/>
      <c r="J789" s="4"/>
      <c r="K789" s="4"/>
      <c r="L789" s="4"/>
      <c r="M789" s="4"/>
      <c r="N789" s="4"/>
      <c r="O789" s="4"/>
      <c r="P789" s="4"/>
    </row>
    <row r="790">
      <c r="A790" s="4"/>
      <c r="B790" s="4"/>
      <c r="C790" s="4"/>
      <c r="D790" s="4"/>
      <c r="E790" s="4"/>
      <c r="F790" s="4"/>
      <c r="G790" s="4"/>
      <c r="H790" s="4"/>
      <c r="I790" s="4"/>
      <c r="J790" s="4"/>
      <c r="K790" s="4"/>
      <c r="L790" s="4"/>
      <c r="M790" s="4"/>
      <c r="N790" s="4"/>
      <c r="O790" s="4"/>
      <c r="P790" s="4"/>
    </row>
    <row r="791">
      <c r="A791" s="4"/>
      <c r="B791" s="4"/>
      <c r="C791" s="4"/>
      <c r="D791" s="4"/>
      <c r="E791" s="4"/>
      <c r="F791" s="4"/>
      <c r="G791" s="4"/>
      <c r="H791" s="4"/>
      <c r="I791" s="4"/>
      <c r="J791" s="4"/>
      <c r="K791" s="4"/>
      <c r="L791" s="4"/>
      <c r="M791" s="4"/>
      <c r="N791" s="4"/>
      <c r="O791" s="4"/>
      <c r="P791" s="4"/>
    </row>
    <row r="792">
      <c r="A792" s="4"/>
      <c r="B792" s="4"/>
      <c r="C792" s="4"/>
      <c r="D792" s="4"/>
      <c r="E792" s="4"/>
      <c r="F792" s="4"/>
      <c r="G792" s="4"/>
      <c r="H792" s="4"/>
      <c r="I792" s="4"/>
      <c r="J792" s="4"/>
      <c r="K792" s="4"/>
      <c r="L792" s="4"/>
      <c r="M792" s="4"/>
      <c r="N792" s="4"/>
      <c r="O792" s="4"/>
      <c r="P792" s="4"/>
    </row>
    <row r="793">
      <c r="A793" s="4"/>
      <c r="B793" s="4"/>
      <c r="C793" s="4"/>
      <c r="D793" s="4"/>
      <c r="E793" s="4"/>
      <c r="F793" s="4"/>
      <c r="G793" s="4"/>
      <c r="H793" s="4"/>
      <c r="I793" s="4"/>
      <c r="J793" s="4"/>
      <c r="K793" s="4"/>
      <c r="L793" s="4"/>
      <c r="M793" s="4"/>
      <c r="N793" s="4"/>
      <c r="O793" s="4"/>
      <c r="P793" s="4"/>
    </row>
    <row r="794">
      <c r="A794" s="4"/>
      <c r="B794" s="4"/>
      <c r="C794" s="4"/>
      <c r="D794" s="4"/>
      <c r="E794" s="4"/>
      <c r="F794" s="4"/>
      <c r="G794" s="4"/>
      <c r="H794" s="4"/>
      <c r="I794" s="4"/>
      <c r="J794" s="4"/>
      <c r="K794" s="4"/>
      <c r="L794" s="4"/>
      <c r="M794" s="4"/>
      <c r="N794" s="4"/>
      <c r="O794" s="4"/>
      <c r="P794" s="4"/>
    </row>
    <row r="795">
      <c r="A795" s="4"/>
      <c r="B795" s="4"/>
      <c r="C795" s="4"/>
      <c r="D795" s="4"/>
      <c r="E795" s="4"/>
      <c r="F795" s="4"/>
      <c r="G795" s="4"/>
      <c r="H795" s="4"/>
      <c r="I795" s="4"/>
      <c r="J795" s="4"/>
      <c r="K795" s="4"/>
      <c r="L795" s="4"/>
      <c r="M795" s="4"/>
      <c r="N795" s="4"/>
      <c r="O795" s="4"/>
      <c r="P795" s="4"/>
    </row>
    <row r="796">
      <c r="A796" s="4"/>
      <c r="B796" s="4"/>
      <c r="C796" s="4"/>
      <c r="D796" s="4"/>
      <c r="E796" s="4"/>
      <c r="F796" s="4"/>
      <c r="G796" s="4"/>
      <c r="H796" s="4"/>
      <c r="I796" s="4"/>
      <c r="J796" s="4"/>
      <c r="K796" s="4"/>
      <c r="L796" s="4"/>
      <c r="M796" s="4"/>
      <c r="N796" s="4"/>
      <c r="O796" s="4"/>
      <c r="P796" s="4"/>
    </row>
    <row r="797">
      <c r="A797" s="4"/>
      <c r="B797" s="4"/>
      <c r="C797" s="4"/>
      <c r="D797" s="4"/>
      <c r="E797" s="4"/>
      <c r="F797" s="4"/>
      <c r="G797" s="4"/>
      <c r="H797" s="4"/>
      <c r="I797" s="4"/>
      <c r="J797" s="4"/>
      <c r="K797" s="4"/>
      <c r="L797" s="4"/>
      <c r="M797" s="4"/>
      <c r="N797" s="4"/>
      <c r="O797" s="4"/>
      <c r="P797" s="4"/>
    </row>
    <row r="798">
      <c r="A798" s="4"/>
      <c r="B798" s="4"/>
      <c r="C798" s="4"/>
      <c r="D798" s="4"/>
      <c r="E798" s="4"/>
      <c r="F798" s="4"/>
      <c r="G798" s="4"/>
      <c r="H798" s="4"/>
      <c r="I798" s="4"/>
      <c r="J798" s="4"/>
      <c r="K798" s="4"/>
      <c r="L798" s="4"/>
      <c r="M798" s="4"/>
      <c r="N798" s="4"/>
      <c r="O798" s="4"/>
      <c r="P798" s="4"/>
    </row>
    <row r="799">
      <c r="A799" s="4"/>
      <c r="B799" s="4"/>
      <c r="C799" s="4"/>
      <c r="D799" s="4"/>
      <c r="E799" s="4"/>
      <c r="F799" s="4"/>
      <c r="G799" s="4"/>
      <c r="H799" s="4"/>
      <c r="I799" s="4"/>
      <c r="J799" s="4"/>
      <c r="K799" s="4"/>
      <c r="L799" s="4"/>
      <c r="M799" s="4"/>
      <c r="N799" s="4"/>
      <c r="O799" s="4"/>
      <c r="P799" s="4"/>
    </row>
    <row r="800">
      <c r="A800" s="4"/>
      <c r="B800" s="4"/>
      <c r="C800" s="4"/>
      <c r="D800" s="4"/>
      <c r="E800" s="4"/>
      <c r="F800" s="4"/>
      <c r="G800" s="4"/>
      <c r="H800" s="4"/>
      <c r="I800" s="4"/>
      <c r="J800" s="4"/>
      <c r="K800" s="4"/>
      <c r="L800" s="4"/>
      <c r="M800" s="4"/>
      <c r="N800" s="4"/>
      <c r="O800" s="4"/>
      <c r="P800" s="4"/>
    </row>
    <row r="801">
      <c r="A801" s="4"/>
      <c r="B801" s="4"/>
      <c r="C801" s="4"/>
      <c r="D801" s="4"/>
      <c r="E801" s="4"/>
      <c r="F801" s="4"/>
      <c r="G801" s="4"/>
      <c r="H801" s="4"/>
      <c r="I801" s="4"/>
      <c r="J801" s="4"/>
      <c r="K801" s="4"/>
      <c r="L801" s="4"/>
      <c r="M801" s="4"/>
      <c r="N801" s="4"/>
      <c r="O801" s="4"/>
      <c r="P801" s="4"/>
    </row>
    <row r="802">
      <c r="A802" s="4"/>
      <c r="B802" s="4"/>
      <c r="C802" s="4"/>
      <c r="D802" s="4"/>
      <c r="E802" s="4"/>
      <c r="F802" s="4"/>
      <c r="G802" s="4"/>
      <c r="H802" s="4"/>
      <c r="I802" s="4"/>
      <c r="J802" s="4"/>
      <c r="K802" s="4"/>
      <c r="L802" s="4"/>
      <c r="M802" s="4"/>
      <c r="N802" s="4"/>
      <c r="O802" s="4"/>
      <c r="P802" s="4"/>
    </row>
    <row r="803">
      <c r="A803" s="4"/>
      <c r="B803" s="4"/>
      <c r="C803" s="4"/>
      <c r="D803" s="4"/>
      <c r="E803" s="4"/>
      <c r="F803" s="4"/>
      <c r="G803" s="4"/>
      <c r="H803" s="4"/>
      <c r="I803" s="4"/>
      <c r="J803" s="4"/>
      <c r="K803" s="4"/>
      <c r="L803" s="4"/>
      <c r="M803" s="4"/>
      <c r="N803" s="4"/>
      <c r="O803" s="4"/>
      <c r="P803" s="4"/>
    </row>
    <row r="804">
      <c r="A804" s="4"/>
      <c r="B804" s="4"/>
      <c r="C804" s="4"/>
      <c r="D804" s="4"/>
      <c r="E804" s="4"/>
      <c r="F804" s="4"/>
      <c r="G804" s="4"/>
      <c r="H804" s="4"/>
      <c r="I804" s="4"/>
      <c r="J804" s="4"/>
      <c r="K804" s="4"/>
      <c r="L804" s="4"/>
      <c r="M804" s="4"/>
      <c r="N804" s="4"/>
      <c r="O804" s="4"/>
      <c r="P804" s="4"/>
    </row>
    <row r="805">
      <c r="A805" s="4"/>
      <c r="B805" s="4"/>
      <c r="C805" s="4"/>
      <c r="D805" s="4"/>
      <c r="E805" s="4"/>
      <c r="F805" s="4"/>
      <c r="G805" s="4"/>
      <c r="H805" s="4"/>
      <c r="I805" s="4"/>
      <c r="J805" s="4"/>
      <c r="K805" s="4"/>
      <c r="L805" s="4"/>
      <c r="M805" s="4"/>
      <c r="N805" s="4"/>
      <c r="O805" s="4"/>
      <c r="P805" s="4"/>
    </row>
    <row r="806">
      <c r="A806" s="4"/>
      <c r="B806" s="4"/>
      <c r="C806" s="4"/>
      <c r="D806" s="4"/>
      <c r="E806" s="4"/>
      <c r="F806" s="4"/>
      <c r="G806" s="4"/>
      <c r="H806" s="4"/>
      <c r="I806" s="4"/>
      <c r="J806" s="4"/>
      <c r="K806" s="4"/>
      <c r="L806" s="4"/>
      <c r="M806" s="4"/>
      <c r="N806" s="4"/>
      <c r="O806" s="4"/>
      <c r="P806" s="4"/>
    </row>
    <row r="807">
      <c r="A807" s="4"/>
      <c r="B807" s="4"/>
      <c r="C807" s="4"/>
      <c r="D807" s="4"/>
      <c r="E807" s="4"/>
      <c r="F807" s="4"/>
      <c r="G807" s="4"/>
      <c r="H807" s="4"/>
      <c r="I807" s="4"/>
      <c r="J807" s="4"/>
      <c r="K807" s="4"/>
      <c r="L807" s="4"/>
      <c r="M807" s="4"/>
      <c r="N807" s="4"/>
      <c r="O807" s="4"/>
      <c r="P807" s="4"/>
    </row>
    <row r="808">
      <c r="A808" s="4"/>
      <c r="B808" s="4"/>
      <c r="C808" s="4"/>
      <c r="D808" s="4"/>
      <c r="E808" s="4"/>
      <c r="F808" s="4"/>
      <c r="G808" s="4"/>
      <c r="H808" s="4"/>
      <c r="I808" s="4"/>
      <c r="J808" s="4"/>
      <c r="K808" s="4"/>
      <c r="L808" s="4"/>
      <c r="M808" s="4"/>
      <c r="N808" s="4"/>
      <c r="O808" s="4"/>
      <c r="P808" s="4"/>
    </row>
    <row r="809">
      <c r="A809" s="4"/>
      <c r="B809" s="4"/>
      <c r="C809" s="4"/>
      <c r="D809" s="4"/>
      <c r="E809" s="4"/>
      <c r="F809" s="4"/>
      <c r="G809" s="4"/>
      <c r="H809" s="4"/>
      <c r="I809" s="4"/>
      <c r="J809" s="4"/>
      <c r="K809" s="4"/>
      <c r="L809" s="4"/>
      <c r="M809" s="4"/>
      <c r="N809" s="4"/>
      <c r="O809" s="4"/>
      <c r="P809" s="4"/>
    </row>
    <row r="810">
      <c r="A810" s="4"/>
      <c r="B810" s="4"/>
      <c r="C810" s="4"/>
      <c r="D810" s="4"/>
      <c r="E810" s="4"/>
      <c r="F810" s="4"/>
      <c r="G810" s="4"/>
      <c r="H810" s="4"/>
      <c r="I810" s="4"/>
      <c r="J810" s="4"/>
      <c r="K810" s="4"/>
      <c r="L810" s="4"/>
      <c r="M810" s="4"/>
      <c r="N810" s="4"/>
      <c r="O810" s="4"/>
      <c r="P810" s="4"/>
    </row>
    <row r="811">
      <c r="A811" s="4"/>
      <c r="B811" s="4"/>
      <c r="C811" s="4"/>
      <c r="D811" s="4"/>
      <c r="E811" s="4"/>
      <c r="F811" s="4"/>
      <c r="G811" s="4"/>
      <c r="H811" s="4"/>
      <c r="I811" s="4"/>
      <c r="J811" s="4"/>
      <c r="K811" s="4"/>
      <c r="L811" s="4"/>
      <c r="M811" s="4"/>
      <c r="N811" s="4"/>
      <c r="O811" s="4"/>
      <c r="P811" s="4"/>
    </row>
    <row r="812">
      <c r="A812" s="4"/>
      <c r="B812" s="4"/>
      <c r="C812" s="4"/>
      <c r="D812" s="4"/>
      <c r="E812" s="4"/>
      <c r="F812" s="4"/>
      <c r="G812" s="4"/>
      <c r="H812" s="4"/>
      <c r="I812" s="4"/>
      <c r="J812" s="4"/>
      <c r="K812" s="4"/>
      <c r="L812" s="4"/>
      <c r="M812" s="4"/>
      <c r="N812" s="4"/>
      <c r="O812" s="4"/>
      <c r="P812" s="4"/>
    </row>
    <row r="813">
      <c r="A813" s="4"/>
      <c r="B813" s="4"/>
      <c r="C813" s="4"/>
      <c r="D813" s="4"/>
      <c r="E813" s="4"/>
      <c r="F813" s="4"/>
      <c r="G813" s="4"/>
      <c r="H813" s="4"/>
      <c r="I813" s="4"/>
      <c r="J813" s="4"/>
      <c r="K813" s="4"/>
      <c r="L813" s="4"/>
      <c r="M813" s="4"/>
      <c r="N813" s="4"/>
      <c r="O813" s="4"/>
      <c r="P813" s="4"/>
    </row>
    <row r="814">
      <c r="A814" s="4"/>
      <c r="B814" s="4"/>
      <c r="C814" s="4"/>
      <c r="D814" s="4"/>
      <c r="E814" s="4"/>
      <c r="F814" s="4"/>
      <c r="G814" s="4"/>
      <c r="H814" s="4"/>
      <c r="I814" s="4"/>
      <c r="J814" s="4"/>
      <c r="K814" s="4"/>
      <c r="L814" s="4"/>
      <c r="M814" s="4"/>
      <c r="N814" s="4"/>
      <c r="O814" s="4"/>
      <c r="P814" s="4"/>
    </row>
    <row r="815">
      <c r="A815" s="4"/>
      <c r="B815" s="4"/>
      <c r="C815" s="4"/>
      <c r="D815" s="4"/>
      <c r="E815" s="4"/>
      <c r="F815" s="4"/>
      <c r="G815" s="4"/>
      <c r="H815" s="4"/>
      <c r="I815" s="4"/>
      <c r="J815" s="4"/>
      <c r="K815" s="4"/>
      <c r="L815" s="4"/>
      <c r="M815" s="4"/>
      <c r="N815" s="4"/>
      <c r="O815" s="4"/>
      <c r="P815" s="4"/>
    </row>
    <row r="816">
      <c r="A816" s="4"/>
      <c r="B816" s="4"/>
      <c r="C816" s="4"/>
      <c r="D816" s="4"/>
      <c r="E816" s="4"/>
      <c r="F816" s="4"/>
      <c r="G816" s="4"/>
      <c r="H816" s="4"/>
      <c r="I816" s="4"/>
      <c r="J816" s="4"/>
      <c r="K816" s="4"/>
      <c r="L816" s="4"/>
      <c r="M816" s="4"/>
      <c r="N816" s="4"/>
      <c r="O816" s="4"/>
      <c r="P816" s="4"/>
    </row>
    <row r="817">
      <c r="A817" s="4"/>
      <c r="B817" s="4"/>
      <c r="C817" s="4"/>
      <c r="D817" s="4"/>
      <c r="E817" s="4"/>
      <c r="F817" s="4"/>
      <c r="G817" s="4"/>
      <c r="H817" s="4"/>
      <c r="I817" s="4"/>
      <c r="J817" s="4"/>
      <c r="K817" s="4"/>
      <c r="L817" s="4"/>
      <c r="M817" s="4"/>
      <c r="N817" s="4"/>
      <c r="O817" s="4"/>
      <c r="P817" s="4"/>
    </row>
    <row r="818">
      <c r="A818" s="4"/>
      <c r="B818" s="4"/>
      <c r="C818" s="4"/>
      <c r="D818" s="4"/>
      <c r="E818" s="4"/>
      <c r="F818" s="4"/>
      <c r="G818" s="4"/>
      <c r="H818" s="4"/>
      <c r="I818" s="4"/>
      <c r="J818" s="4"/>
      <c r="K818" s="4"/>
      <c r="L818" s="4"/>
      <c r="M818" s="4"/>
      <c r="N818" s="4"/>
      <c r="O818" s="4"/>
      <c r="P818" s="4"/>
    </row>
    <row r="819">
      <c r="A819" s="4"/>
      <c r="B819" s="4"/>
      <c r="C819" s="4"/>
      <c r="D819" s="4"/>
      <c r="E819" s="4"/>
      <c r="F819" s="4"/>
      <c r="G819" s="4"/>
      <c r="H819" s="4"/>
      <c r="I819" s="4"/>
      <c r="J819" s="4"/>
      <c r="K819" s="4"/>
      <c r="L819" s="4"/>
      <c r="M819" s="4"/>
      <c r="N819" s="4"/>
      <c r="O819" s="4"/>
      <c r="P819" s="4"/>
    </row>
    <row r="820">
      <c r="A820" s="4"/>
      <c r="B820" s="4"/>
      <c r="C820" s="4"/>
      <c r="D820" s="4"/>
      <c r="E820" s="4"/>
      <c r="F820" s="4"/>
      <c r="G820" s="4"/>
      <c r="H820" s="4"/>
      <c r="I820" s="4"/>
      <c r="J820" s="4"/>
      <c r="K820" s="4"/>
      <c r="L820" s="4"/>
      <c r="M820" s="4"/>
      <c r="N820" s="4"/>
      <c r="O820" s="4"/>
      <c r="P820" s="4"/>
    </row>
    <row r="821">
      <c r="A821" s="4"/>
      <c r="B821" s="4"/>
      <c r="C821" s="4"/>
      <c r="D821" s="4"/>
      <c r="E821" s="4"/>
      <c r="F821" s="4"/>
      <c r="G821" s="4"/>
      <c r="H821" s="4"/>
      <c r="I821" s="4"/>
      <c r="J821" s="4"/>
      <c r="K821" s="4"/>
      <c r="L821" s="4"/>
      <c r="M821" s="4"/>
      <c r="N821" s="4"/>
      <c r="O821" s="4"/>
      <c r="P821" s="4"/>
    </row>
    <row r="822">
      <c r="A822" s="4"/>
      <c r="B822" s="4"/>
      <c r="C822" s="4"/>
      <c r="D822" s="4"/>
      <c r="E822" s="4"/>
      <c r="F822" s="4"/>
      <c r="G822" s="4"/>
      <c r="H822" s="4"/>
      <c r="I822" s="4"/>
      <c r="J822" s="4"/>
      <c r="K822" s="4"/>
      <c r="L822" s="4"/>
      <c r="M822" s="4"/>
      <c r="N822" s="4"/>
      <c r="O822" s="4"/>
      <c r="P822" s="4"/>
    </row>
    <row r="823">
      <c r="A823" s="4"/>
      <c r="B823" s="4"/>
      <c r="C823" s="4"/>
      <c r="D823" s="4"/>
      <c r="E823" s="4"/>
      <c r="F823" s="4"/>
      <c r="G823" s="4"/>
      <c r="H823" s="4"/>
      <c r="I823" s="4"/>
      <c r="J823" s="4"/>
      <c r="K823" s="4"/>
      <c r="L823" s="4"/>
      <c r="M823" s="4"/>
      <c r="N823" s="4"/>
      <c r="O823" s="4"/>
      <c r="P823" s="4"/>
    </row>
    <row r="824">
      <c r="A824" s="4"/>
      <c r="B824" s="4"/>
      <c r="C824" s="4"/>
      <c r="D824" s="4"/>
      <c r="E824" s="4"/>
      <c r="F824" s="4"/>
      <c r="G824" s="4"/>
      <c r="H824" s="4"/>
      <c r="I824" s="4"/>
      <c r="J824" s="4"/>
      <c r="K824" s="4"/>
      <c r="L824" s="4"/>
      <c r="M824" s="4"/>
      <c r="N824" s="4"/>
      <c r="O824" s="4"/>
      <c r="P824" s="4"/>
    </row>
    <row r="825">
      <c r="A825" s="4"/>
      <c r="B825" s="4"/>
      <c r="C825" s="4"/>
      <c r="D825" s="4"/>
      <c r="E825" s="4"/>
      <c r="F825" s="4"/>
      <c r="G825" s="4"/>
      <c r="H825" s="4"/>
      <c r="I825" s="4"/>
      <c r="J825" s="4"/>
      <c r="K825" s="4"/>
      <c r="L825" s="4"/>
      <c r="M825" s="4"/>
      <c r="N825" s="4"/>
      <c r="O825" s="4"/>
      <c r="P825" s="4"/>
    </row>
    <row r="826">
      <c r="A826" s="4"/>
      <c r="B826" s="4"/>
      <c r="C826" s="4"/>
      <c r="D826" s="4"/>
      <c r="E826" s="4"/>
      <c r="F826" s="4"/>
      <c r="G826" s="4"/>
      <c r="H826" s="4"/>
      <c r="I826" s="4"/>
      <c r="J826" s="4"/>
      <c r="K826" s="4"/>
      <c r="L826" s="4"/>
      <c r="M826" s="4"/>
      <c r="N826" s="4"/>
      <c r="O826" s="4"/>
      <c r="P826" s="4"/>
    </row>
    <row r="827">
      <c r="A827" s="4"/>
      <c r="B827" s="4"/>
      <c r="C827" s="4"/>
      <c r="D827" s="4"/>
      <c r="E827" s="4"/>
      <c r="F827" s="4"/>
      <c r="G827" s="4"/>
      <c r="H827" s="4"/>
      <c r="I827" s="4"/>
      <c r="J827" s="4"/>
      <c r="K827" s="4"/>
      <c r="L827" s="4"/>
      <c r="M827" s="4"/>
      <c r="N827" s="4"/>
      <c r="O827" s="4"/>
      <c r="P827" s="4"/>
    </row>
    <row r="828">
      <c r="A828" s="4"/>
      <c r="B828" s="4"/>
      <c r="C828" s="4"/>
      <c r="D828" s="4"/>
      <c r="E828" s="4"/>
      <c r="F828" s="4"/>
      <c r="G828" s="4"/>
      <c r="H828" s="4"/>
      <c r="I828" s="4"/>
      <c r="J828" s="4"/>
      <c r="K828" s="4"/>
      <c r="L828" s="4"/>
      <c r="M828" s="4"/>
      <c r="N828" s="4"/>
      <c r="O828" s="4"/>
      <c r="P828" s="4"/>
    </row>
    <row r="829">
      <c r="A829" s="4"/>
      <c r="B829" s="4"/>
      <c r="C829" s="4"/>
      <c r="D829" s="4"/>
      <c r="E829" s="4"/>
      <c r="F829" s="4"/>
      <c r="G829" s="4"/>
      <c r="H829" s="4"/>
      <c r="I829" s="4"/>
      <c r="J829" s="4"/>
      <c r="K829" s="4"/>
      <c r="L829" s="4"/>
      <c r="M829" s="4"/>
      <c r="N829" s="4"/>
      <c r="O829" s="4"/>
      <c r="P829" s="4"/>
    </row>
    <row r="830">
      <c r="A830" s="4"/>
      <c r="B830" s="4"/>
      <c r="C830" s="4"/>
      <c r="D830" s="4"/>
      <c r="E830" s="4"/>
      <c r="F830" s="4"/>
      <c r="G830" s="4"/>
      <c r="H830" s="4"/>
      <c r="I830" s="4"/>
      <c r="J830" s="4"/>
      <c r="K830" s="4"/>
      <c r="L830" s="4"/>
      <c r="M830" s="4"/>
      <c r="N830" s="4"/>
      <c r="O830" s="4"/>
      <c r="P830" s="4"/>
    </row>
    <row r="831">
      <c r="A831" s="4"/>
      <c r="B831" s="4"/>
      <c r="C831" s="4"/>
      <c r="D831" s="4"/>
      <c r="E831" s="4"/>
      <c r="F831" s="4"/>
      <c r="G831" s="4"/>
      <c r="H831" s="4"/>
      <c r="I831" s="4"/>
      <c r="J831" s="4"/>
      <c r="K831" s="4"/>
      <c r="L831" s="4"/>
      <c r="M831" s="4"/>
      <c r="N831" s="4"/>
      <c r="O831" s="4"/>
      <c r="P831" s="4"/>
    </row>
    <row r="832">
      <c r="A832" s="4"/>
      <c r="B832" s="4"/>
      <c r="C832" s="4"/>
      <c r="D832" s="4"/>
      <c r="E832" s="4"/>
      <c r="F832" s="4"/>
      <c r="G832" s="4"/>
      <c r="H832" s="4"/>
      <c r="I832" s="4"/>
      <c r="J832" s="4"/>
      <c r="K832" s="4"/>
      <c r="L832" s="4"/>
      <c r="M832" s="4"/>
      <c r="N832" s="4"/>
      <c r="O832" s="4"/>
      <c r="P832" s="4"/>
    </row>
    <row r="833">
      <c r="A833" s="4"/>
      <c r="B833" s="4"/>
      <c r="C833" s="4"/>
      <c r="D833" s="4"/>
      <c r="E833" s="4"/>
      <c r="F833" s="4"/>
      <c r="G833" s="4"/>
      <c r="H833" s="4"/>
      <c r="I833" s="4"/>
      <c r="J833" s="4"/>
      <c r="K833" s="4"/>
      <c r="L833" s="4"/>
      <c r="M833" s="4"/>
      <c r="N833" s="4"/>
      <c r="O833" s="4"/>
      <c r="P833" s="4"/>
    </row>
    <row r="834">
      <c r="A834" s="4"/>
      <c r="B834" s="4"/>
      <c r="C834" s="4"/>
      <c r="D834" s="4"/>
      <c r="E834" s="4"/>
      <c r="F834" s="4"/>
      <c r="G834" s="4"/>
      <c r="H834" s="4"/>
      <c r="I834" s="4"/>
      <c r="J834" s="4"/>
      <c r="K834" s="4"/>
      <c r="L834" s="4"/>
      <c r="M834" s="4"/>
      <c r="N834" s="4"/>
      <c r="O834" s="4"/>
      <c r="P834" s="4"/>
    </row>
    <row r="835">
      <c r="A835" s="4"/>
      <c r="B835" s="4"/>
      <c r="C835" s="4"/>
      <c r="D835" s="4"/>
      <c r="E835" s="4"/>
      <c r="F835" s="4"/>
      <c r="G835" s="4"/>
      <c r="H835" s="4"/>
      <c r="I835" s="4"/>
      <c r="J835" s="4"/>
      <c r="K835" s="4"/>
      <c r="L835" s="4"/>
      <c r="M835" s="4"/>
      <c r="N835" s="4"/>
      <c r="O835" s="4"/>
      <c r="P835" s="4"/>
    </row>
    <row r="836">
      <c r="A836" s="4"/>
      <c r="B836" s="4"/>
      <c r="C836" s="4"/>
      <c r="D836" s="4"/>
      <c r="E836" s="4"/>
      <c r="F836" s="4"/>
      <c r="G836" s="4"/>
      <c r="H836" s="4"/>
      <c r="I836" s="4"/>
      <c r="J836" s="4"/>
      <c r="K836" s="4"/>
      <c r="L836" s="4"/>
      <c r="M836" s="4"/>
      <c r="N836" s="4"/>
      <c r="O836" s="4"/>
      <c r="P836" s="4"/>
    </row>
    <row r="837">
      <c r="A837" s="4"/>
      <c r="B837" s="4"/>
      <c r="C837" s="4"/>
      <c r="D837" s="4"/>
      <c r="E837" s="4"/>
      <c r="F837" s="4"/>
      <c r="G837" s="4"/>
      <c r="H837" s="4"/>
      <c r="I837" s="4"/>
      <c r="J837" s="4"/>
      <c r="K837" s="4"/>
      <c r="L837" s="4"/>
      <c r="M837" s="4"/>
      <c r="N837" s="4"/>
      <c r="O837" s="4"/>
      <c r="P837" s="4"/>
    </row>
    <row r="838">
      <c r="A838" s="4"/>
      <c r="B838" s="4"/>
      <c r="C838" s="4"/>
      <c r="D838" s="4"/>
      <c r="E838" s="4"/>
      <c r="F838" s="4"/>
      <c r="G838" s="4"/>
      <c r="H838" s="4"/>
      <c r="I838" s="4"/>
      <c r="J838" s="4"/>
      <c r="K838" s="4"/>
      <c r="L838" s="4"/>
      <c r="M838" s="4"/>
      <c r="N838" s="4"/>
      <c r="O838" s="4"/>
      <c r="P838" s="4"/>
    </row>
    <row r="839">
      <c r="A839" s="4"/>
      <c r="B839" s="4"/>
      <c r="C839" s="4"/>
      <c r="D839" s="4"/>
      <c r="E839" s="4"/>
      <c r="F839" s="4"/>
      <c r="G839" s="4"/>
      <c r="H839" s="4"/>
      <c r="I839" s="4"/>
      <c r="J839" s="4"/>
      <c r="K839" s="4"/>
      <c r="L839" s="4"/>
      <c r="M839" s="4"/>
      <c r="N839" s="4"/>
      <c r="O839" s="4"/>
      <c r="P839" s="4"/>
    </row>
    <row r="840">
      <c r="A840" s="4"/>
      <c r="B840" s="4"/>
      <c r="C840" s="4"/>
      <c r="D840" s="4"/>
      <c r="E840" s="4"/>
      <c r="F840" s="4"/>
      <c r="G840" s="4"/>
      <c r="H840" s="4"/>
      <c r="I840" s="4"/>
      <c r="J840" s="4"/>
      <c r="K840" s="4"/>
      <c r="L840" s="4"/>
      <c r="M840" s="4"/>
      <c r="N840" s="4"/>
      <c r="O840" s="4"/>
      <c r="P840" s="4"/>
    </row>
    <row r="841">
      <c r="A841" s="4"/>
      <c r="B841" s="4"/>
      <c r="C841" s="4"/>
      <c r="D841" s="4"/>
      <c r="E841" s="4"/>
      <c r="F841" s="4"/>
      <c r="G841" s="4"/>
      <c r="H841" s="4"/>
      <c r="I841" s="4"/>
      <c r="J841" s="4"/>
      <c r="K841" s="4"/>
      <c r="L841" s="4"/>
      <c r="M841" s="4"/>
      <c r="N841" s="4"/>
      <c r="O841" s="4"/>
      <c r="P841" s="4"/>
    </row>
    <row r="842">
      <c r="A842" s="4"/>
      <c r="B842" s="4"/>
      <c r="C842" s="4"/>
      <c r="D842" s="4"/>
      <c r="E842" s="4"/>
      <c r="F842" s="4"/>
      <c r="G842" s="4"/>
      <c r="H842" s="4"/>
      <c r="I842" s="4"/>
      <c r="J842" s="4"/>
      <c r="K842" s="4"/>
      <c r="L842" s="4"/>
      <c r="M842" s="4"/>
      <c r="N842" s="4"/>
      <c r="O842" s="4"/>
      <c r="P842" s="4"/>
    </row>
    <row r="843">
      <c r="A843" s="4"/>
      <c r="B843" s="4"/>
      <c r="C843" s="4"/>
      <c r="D843" s="4"/>
      <c r="E843" s="4"/>
      <c r="F843" s="4"/>
      <c r="G843" s="4"/>
      <c r="H843" s="4"/>
      <c r="I843" s="4"/>
      <c r="J843" s="4"/>
      <c r="K843" s="4"/>
      <c r="L843" s="4"/>
      <c r="M843" s="4"/>
      <c r="N843" s="4"/>
      <c r="O843" s="4"/>
      <c r="P843" s="4"/>
    </row>
    <row r="844">
      <c r="A844" s="4"/>
      <c r="B844" s="4"/>
      <c r="C844" s="4"/>
      <c r="D844" s="4"/>
      <c r="E844" s="4"/>
      <c r="F844" s="4"/>
      <c r="G844" s="4"/>
      <c r="H844" s="4"/>
      <c r="I844" s="4"/>
      <c r="J844" s="4"/>
      <c r="K844" s="4"/>
      <c r="L844" s="4"/>
      <c r="M844" s="4"/>
      <c r="N844" s="4"/>
      <c r="O844" s="4"/>
      <c r="P844" s="4"/>
    </row>
    <row r="845">
      <c r="A845" s="4"/>
      <c r="B845" s="4"/>
      <c r="C845" s="4"/>
      <c r="D845" s="4"/>
      <c r="E845" s="4"/>
      <c r="F845" s="4"/>
      <c r="G845" s="4"/>
      <c r="H845" s="4"/>
      <c r="I845" s="4"/>
      <c r="J845" s="4"/>
      <c r="K845" s="4"/>
      <c r="L845" s="4"/>
      <c r="M845" s="4"/>
      <c r="N845" s="4"/>
      <c r="O845" s="4"/>
      <c r="P845" s="4"/>
    </row>
    <row r="846">
      <c r="A846" s="4"/>
      <c r="B846" s="4"/>
      <c r="C846" s="4"/>
      <c r="D846" s="4"/>
      <c r="E846" s="4"/>
      <c r="F846" s="4"/>
      <c r="G846" s="4"/>
      <c r="H846" s="4"/>
      <c r="I846" s="4"/>
      <c r="J846" s="4"/>
      <c r="K846" s="4"/>
      <c r="L846" s="4"/>
      <c r="M846" s="4"/>
      <c r="N846" s="4"/>
      <c r="O846" s="4"/>
      <c r="P846" s="4"/>
    </row>
    <row r="847">
      <c r="A847" s="4"/>
      <c r="B847" s="4"/>
      <c r="C847" s="4"/>
      <c r="D847" s="4"/>
      <c r="E847" s="4"/>
      <c r="F847" s="4"/>
      <c r="G847" s="4"/>
      <c r="H847" s="4"/>
      <c r="I847" s="4"/>
      <c r="J847" s="4"/>
      <c r="K847" s="4"/>
      <c r="L847" s="4"/>
      <c r="M847" s="4"/>
      <c r="N847" s="4"/>
      <c r="O847" s="4"/>
      <c r="P847" s="4"/>
    </row>
    <row r="848">
      <c r="A848" s="4"/>
      <c r="B848" s="4"/>
      <c r="C848" s="4"/>
      <c r="D848" s="4"/>
      <c r="E848" s="4"/>
      <c r="F848" s="4"/>
      <c r="G848" s="4"/>
      <c r="H848" s="4"/>
      <c r="I848" s="4"/>
      <c r="J848" s="4"/>
      <c r="K848" s="4"/>
      <c r="L848" s="4"/>
      <c r="M848" s="4"/>
      <c r="N848" s="4"/>
      <c r="O848" s="4"/>
      <c r="P848" s="4"/>
    </row>
    <row r="849">
      <c r="A849" s="4"/>
      <c r="B849" s="4"/>
      <c r="C849" s="4"/>
      <c r="D849" s="4"/>
      <c r="E849" s="4"/>
      <c r="F849" s="4"/>
      <c r="G849" s="4"/>
      <c r="H849" s="4"/>
      <c r="I849" s="4"/>
      <c r="J849" s="4"/>
      <c r="K849" s="4"/>
      <c r="L849" s="4"/>
      <c r="M849" s="4"/>
      <c r="N849" s="4"/>
      <c r="O849" s="4"/>
      <c r="P849" s="4"/>
    </row>
    <row r="850">
      <c r="A850" s="4"/>
      <c r="B850" s="4"/>
      <c r="C850" s="4"/>
      <c r="D850" s="4"/>
      <c r="E850" s="4"/>
      <c r="F850" s="4"/>
      <c r="G850" s="4"/>
      <c r="H850" s="4"/>
      <c r="I850" s="4"/>
      <c r="J850" s="4"/>
      <c r="K850" s="4"/>
      <c r="L850" s="4"/>
      <c r="M850" s="4"/>
      <c r="N850" s="4"/>
      <c r="O850" s="4"/>
      <c r="P850" s="4"/>
    </row>
    <row r="851">
      <c r="A851" s="4"/>
      <c r="B851" s="4"/>
      <c r="C851" s="4"/>
      <c r="D851" s="4"/>
      <c r="E851" s="4"/>
      <c r="F851" s="4"/>
      <c r="G851" s="4"/>
      <c r="H851" s="4"/>
      <c r="I851" s="4"/>
      <c r="J851" s="4"/>
      <c r="K851" s="4"/>
      <c r="L851" s="4"/>
      <c r="M851" s="4"/>
      <c r="N851" s="4"/>
      <c r="O851" s="4"/>
      <c r="P851" s="4"/>
    </row>
    <row r="852">
      <c r="A852" s="4"/>
      <c r="B852" s="4"/>
      <c r="C852" s="4"/>
      <c r="D852" s="4"/>
      <c r="E852" s="4"/>
      <c r="F852" s="4"/>
      <c r="G852" s="4"/>
      <c r="H852" s="4"/>
      <c r="I852" s="4"/>
      <c r="J852" s="4"/>
      <c r="K852" s="4"/>
      <c r="L852" s="4"/>
      <c r="M852" s="4"/>
      <c r="N852" s="4"/>
      <c r="O852" s="4"/>
      <c r="P852" s="4"/>
    </row>
    <row r="853">
      <c r="A853" s="4"/>
      <c r="B853" s="4"/>
      <c r="C853" s="4"/>
      <c r="D853" s="4"/>
      <c r="E853" s="4"/>
      <c r="F853" s="4"/>
      <c r="G853" s="4"/>
      <c r="H853" s="4"/>
      <c r="I853" s="4"/>
      <c r="J853" s="4"/>
      <c r="K853" s="4"/>
      <c r="L853" s="4"/>
      <c r="M853" s="4"/>
      <c r="N853" s="4"/>
      <c r="O853" s="4"/>
      <c r="P853" s="4"/>
    </row>
    <row r="854">
      <c r="A854" s="4"/>
      <c r="B854" s="4"/>
      <c r="C854" s="4"/>
      <c r="D854" s="4"/>
      <c r="E854" s="4"/>
      <c r="F854" s="4"/>
      <c r="G854" s="4"/>
      <c r="H854" s="4"/>
      <c r="I854" s="4"/>
      <c r="J854" s="4"/>
      <c r="K854" s="4"/>
      <c r="L854" s="4"/>
      <c r="M854" s="4"/>
      <c r="N854" s="4"/>
      <c r="O854" s="4"/>
      <c r="P854" s="4"/>
    </row>
    <row r="855">
      <c r="A855" s="4"/>
      <c r="B855" s="4"/>
      <c r="C855" s="4"/>
      <c r="D855" s="4"/>
      <c r="E855" s="4"/>
      <c r="F855" s="4"/>
      <c r="G855" s="4"/>
      <c r="H855" s="4"/>
      <c r="I855" s="4"/>
      <c r="J855" s="4"/>
      <c r="K855" s="4"/>
      <c r="L855" s="4"/>
      <c r="M855" s="4"/>
      <c r="N855" s="4"/>
      <c r="O855" s="4"/>
      <c r="P855" s="4"/>
    </row>
    <row r="856">
      <c r="A856" s="4"/>
      <c r="B856" s="4"/>
      <c r="C856" s="4"/>
      <c r="D856" s="4"/>
      <c r="E856" s="4"/>
      <c r="F856" s="4"/>
      <c r="G856" s="4"/>
      <c r="H856" s="4"/>
      <c r="I856" s="4"/>
      <c r="J856" s="4"/>
      <c r="K856" s="4"/>
      <c r="L856" s="4"/>
      <c r="M856" s="4"/>
      <c r="N856" s="4"/>
      <c r="O856" s="4"/>
      <c r="P856" s="4"/>
    </row>
    <row r="857">
      <c r="A857" s="4"/>
      <c r="B857" s="4"/>
      <c r="C857" s="4"/>
      <c r="D857" s="4"/>
      <c r="E857" s="4"/>
      <c r="F857" s="4"/>
      <c r="G857" s="4"/>
      <c r="H857" s="4"/>
      <c r="I857" s="4"/>
      <c r="J857" s="4"/>
      <c r="K857" s="4"/>
      <c r="L857" s="4"/>
      <c r="M857" s="4"/>
      <c r="N857" s="4"/>
      <c r="O857" s="4"/>
      <c r="P857" s="4"/>
    </row>
    <row r="858">
      <c r="A858" s="4"/>
      <c r="B858" s="4"/>
      <c r="C858" s="4"/>
      <c r="D858" s="4"/>
      <c r="E858" s="4"/>
      <c r="F858" s="4"/>
      <c r="G858" s="4"/>
      <c r="H858" s="4"/>
      <c r="I858" s="4"/>
      <c r="J858" s="4"/>
      <c r="K858" s="4"/>
      <c r="L858" s="4"/>
      <c r="M858" s="4"/>
      <c r="N858" s="4"/>
      <c r="O858" s="4"/>
      <c r="P858" s="4"/>
    </row>
    <row r="859">
      <c r="A859" s="4"/>
      <c r="B859" s="4"/>
      <c r="C859" s="4"/>
      <c r="D859" s="4"/>
      <c r="E859" s="4"/>
      <c r="F859" s="4"/>
      <c r="G859" s="4"/>
      <c r="H859" s="4"/>
      <c r="I859" s="4"/>
      <c r="J859" s="4"/>
      <c r="K859" s="4"/>
      <c r="L859" s="4"/>
      <c r="M859" s="4"/>
      <c r="N859" s="4"/>
      <c r="O859" s="4"/>
      <c r="P859" s="4"/>
    </row>
    <row r="860">
      <c r="A860" s="4"/>
      <c r="B860" s="4"/>
      <c r="C860" s="4"/>
      <c r="D860" s="4"/>
      <c r="E860" s="4"/>
      <c r="F860" s="4"/>
      <c r="G860" s="4"/>
      <c r="H860" s="4"/>
      <c r="I860" s="4"/>
      <c r="J860" s="4"/>
      <c r="K860" s="4"/>
      <c r="L860" s="4"/>
      <c r="M860" s="4"/>
      <c r="N860" s="4"/>
      <c r="O860" s="4"/>
      <c r="P860" s="4"/>
    </row>
    <row r="861">
      <c r="A861" s="4"/>
      <c r="B861" s="4"/>
      <c r="C861" s="4"/>
      <c r="D861" s="4"/>
      <c r="E861" s="4"/>
      <c r="F861" s="4"/>
      <c r="G861" s="4"/>
      <c r="H861" s="4"/>
      <c r="I861" s="4"/>
      <c r="J861" s="4"/>
      <c r="K861" s="4"/>
      <c r="L861" s="4"/>
      <c r="M861" s="4"/>
      <c r="N861" s="4"/>
      <c r="O861" s="4"/>
      <c r="P861" s="4"/>
    </row>
    <row r="862">
      <c r="A862" s="4"/>
      <c r="B862" s="4"/>
      <c r="C862" s="4"/>
      <c r="D862" s="4"/>
      <c r="E862" s="4"/>
      <c r="F862" s="4"/>
      <c r="G862" s="4"/>
      <c r="H862" s="4"/>
      <c r="I862" s="4"/>
      <c r="J862" s="4"/>
      <c r="K862" s="4"/>
      <c r="L862" s="4"/>
      <c r="M862" s="4"/>
      <c r="N862" s="4"/>
      <c r="O862" s="4"/>
      <c r="P862" s="4"/>
    </row>
    <row r="863">
      <c r="A863" s="4"/>
      <c r="B863" s="4"/>
      <c r="C863" s="4"/>
      <c r="D863" s="4"/>
      <c r="E863" s="4"/>
      <c r="F863" s="4"/>
      <c r="G863" s="4"/>
      <c r="H863" s="4"/>
      <c r="I863" s="4"/>
      <c r="J863" s="4"/>
      <c r="K863" s="4"/>
      <c r="L863" s="4"/>
      <c r="M863" s="4"/>
      <c r="N863" s="4"/>
      <c r="O863" s="4"/>
      <c r="P863" s="4"/>
    </row>
    <row r="864">
      <c r="A864" s="4"/>
      <c r="B864" s="4"/>
      <c r="C864" s="4"/>
      <c r="D864" s="4"/>
      <c r="E864" s="4"/>
      <c r="F864" s="4"/>
      <c r="G864" s="4"/>
      <c r="H864" s="4"/>
      <c r="I864" s="4"/>
      <c r="J864" s="4"/>
      <c r="K864" s="4"/>
      <c r="L864" s="4"/>
      <c r="M864" s="4"/>
      <c r="N864" s="4"/>
      <c r="O864" s="4"/>
      <c r="P864" s="4"/>
    </row>
    <row r="865">
      <c r="A865" s="4"/>
      <c r="B865" s="4"/>
      <c r="C865" s="4"/>
      <c r="D865" s="4"/>
      <c r="E865" s="4"/>
      <c r="F865" s="4"/>
      <c r="G865" s="4"/>
      <c r="H865" s="4"/>
      <c r="I865" s="4"/>
      <c r="J865" s="4"/>
      <c r="K865" s="4"/>
      <c r="L865" s="4"/>
      <c r="M865" s="4"/>
      <c r="N865" s="4"/>
      <c r="O865" s="4"/>
      <c r="P865" s="4"/>
    </row>
    <row r="866">
      <c r="A866" s="4"/>
      <c r="B866" s="4"/>
      <c r="C866" s="4"/>
      <c r="D866" s="4"/>
      <c r="E866" s="4"/>
      <c r="F866" s="4"/>
      <c r="G866" s="4"/>
      <c r="H866" s="4"/>
      <c r="I866" s="4"/>
      <c r="J866" s="4"/>
      <c r="K866" s="4"/>
      <c r="L866" s="4"/>
      <c r="M866" s="4"/>
      <c r="N866" s="4"/>
      <c r="O866" s="4"/>
      <c r="P866" s="4"/>
    </row>
    <row r="867">
      <c r="A867" s="4"/>
      <c r="B867" s="4"/>
      <c r="C867" s="4"/>
      <c r="D867" s="4"/>
      <c r="E867" s="4"/>
      <c r="F867" s="4"/>
      <c r="G867" s="4"/>
      <c r="H867" s="4"/>
      <c r="I867" s="4"/>
      <c r="J867" s="4"/>
      <c r="K867" s="4"/>
      <c r="L867" s="4"/>
      <c r="M867" s="4"/>
      <c r="N867" s="4"/>
      <c r="O867" s="4"/>
      <c r="P867" s="4"/>
    </row>
    <row r="868">
      <c r="A868" s="4"/>
      <c r="B868" s="4"/>
      <c r="C868" s="4"/>
      <c r="D868" s="4"/>
      <c r="E868" s="4"/>
      <c r="F868" s="4"/>
      <c r="G868" s="4"/>
      <c r="H868" s="4"/>
      <c r="I868" s="4"/>
      <c r="J868" s="4"/>
      <c r="K868" s="4"/>
      <c r="L868" s="4"/>
      <c r="M868" s="4"/>
      <c r="N868" s="4"/>
      <c r="O868" s="4"/>
      <c r="P868" s="4"/>
    </row>
    <row r="869">
      <c r="A869" s="4"/>
      <c r="B869" s="4"/>
      <c r="C869" s="4"/>
      <c r="D869" s="4"/>
      <c r="E869" s="4"/>
      <c r="F869" s="4"/>
      <c r="G869" s="4"/>
      <c r="H869" s="4"/>
      <c r="I869" s="4"/>
      <c r="J869" s="4"/>
      <c r="K869" s="4"/>
      <c r="L869" s="4"/>
      <c r="M869" s="4"/>
      <c r="N869" s="4"/>
      <c r="O869" s="4"/>
      <c r="P869" s="4"/>
    </row>
    <row r="870">
      <c r="A870" s="4"/>
      <c r="B870" s="4"/>
      <c r="C870" s="4"/>
      <c r="D870" s="4"/>
      <c r="E870" s="4"/>
      <c r="F870" s="4"/>
      <c r="G870" s="4"/>
      <c r="H870" s="4"/>
      <c r="I870" s="4"/>
      <c r="J870" s="4"/>
      <c r="K870" s="4"/>
      <c r="L870" s="4"/>
      <c r="M870" s="4"/>
      <c r="N870" s="4"/>
      <c r="O870" s="4"/>
      <c r="P870" s="4"/>
    </row>
    <row r="871">
      <c r="A871" s="4"/>
      <c r="B871" s="4"/>
      <c r="C871" s="4"/>
      <c r="D871" s="4"/>
      <c r="E871" s="4"/>
      <c r="F871" s="4"/>
      <c r="G871" s="4"/>
      <c r="H871" s="4"/>
      <c r="I871" s="4"/>
      <c r="J871" s="4"/>
      <c r="K871" s="4"/>
      <c r="L871" s="4"/>
      <c r="M871" s="4"/>
      <c r="N871" s="4"/>
      <c r="O871" s="4"/>
      <c r="P871" s="4"/>
    </row>
    <row r="872">
      <c r="A872" s="4"/>
      <c r="B872" s="4"/>
      <c r="C872" s="4"/>
      <c r="D872" s="4"/>
      <c r="E872" s="4"/>
      <c r="F872" s="4"/>
      <c r="G872" s="4"/>
      <c r="H872" s="4"/>
      <c r="I872" s="4"/>
      <c r="J872" s="4"/>
      <c r="K872" s="4"/>
      <c r="L872" s="4"/>
      <c r="M872" s="4"/>
      <c r="N872" s="4"/>
      <c r="O872" s="4"/>
      <c r="P872" s="4"/>
    </row>
    <row r="873">
      <c r="A873" s="4"/>
      <c r="B873" s="4"/>
      <c r="C873" s="4"/>
      <c r="D873" s="4"/>
      <c r="E873" s="4"/>
      <c r="F873" s="4"/>
      <c r="G873" s="4"/>
      <c r="H873" s="4"/>
      <c r="I873" s="4"/>
      <c r="J873" s="4"/>
      <c r="K873" s="4"/>
      <c r="L873" s="4"/>
      <c r="M873" s="4"/>
      <c r="N873" s="4"/>
      <c r="O873" s="4"/>
      <c r="P873" s="4"/>
    </row>
    <row r="874">
      <c r="A874" s="4"/>
      <c r="B874" s="4"/>
      <c r="C874" s="4"/>
      <c r="D874" s="4"/>
      <c r="E874" s="4"/>
      <c r="F874" s="4"/>
      <c r="G874" s="4"/>
      <c r="H874" s="4"/>
      <c r="I874" s="4"/>
      <c r="J874" s="4"/>
      <c r="K874" s="4"/>
      <c r="L874" s="4"/>
      <c r="M874" s="4"/>
      <c r="N874" s="4"/>
      <c r="O874" s="4"/>
      <c r="P874" s="4"/>
    </row>
    <row r="875">
      <c r="A875" s="4"/>
      <c r="B875" s="4"/>
      <c r="C875" s="4"/>
      <c r="D875" s="4"/>
      <c r="E875" s="4"/>
      <c r="F875" s="4"/>
      <c r="G875" s="4"/>
      <c r="H875" s="4"/>
      <c r="I875" s="4"/>
      <c r="J875" s="4"/>
      <c r="K875" s="4"/>
      <c r="L875" s="4"/>
      <c r="M875" s="4"/>
      <c r="N875" s="4"/>
      <c r="O875" s="4"/>
      <c r="P875" s="4"/>
    </row>
    <row r="876">
      <c r="A876" s="4"/>
      <c r="B876" s="4"/>
      <c r="C876" s="4"/>
      <c r="D876" s="4"/>
      <c r="E876" s="4"/>
      <c r="F876" s="4"/>
      <c r="G876" s="4"/>
      <c r="H876" s="4"/>
      <c r="I876" s="4"/>
      <c r="J876" s="4"/>
      <c r="K876" s="4"/>
      <c r="L876" s="4"/>
      <c r="M876" s="4"/>
      <c r="N876" s="4"/>
      <c r="O876" s="4"/>
      <c r="P876" s="4"/>
    </row>
    <row r="877">
      <c r="A877" s="4"/>
      <c r="B877" s="4"/>
      <c r="C877" s="4"/>
      <c r="D877" s="4"/>
      <c r="E877" s="4"/>
      <c r="F877" s="4"/>
      <c r="G877" s="4"/>
      <c r="H877" s="4"/>
      <c r="I877" s="4"/>
      <c r="J877" s="4"/>
      <c r="K877" s="4"/>
      <c r="L877" s="4"/>
      <c r="M877" s="4"/>
      <c r="N877" s="4"/>
      <c r="O877" s="4"/>
      <c r="P877" s="4"/>
    </row>
    <row r="878">
      <c r="A878" s="4"/>
      <c r="B878" s="4"/>
      <c r="C878" s="4"/>
      <c r="D878" s="4"/>
      <c r="E878" s="4"/>
      <c r="F878" s="4"/>
      <c r="G878" s="4"/>
      <c r="H878" s="4"/>
      <c r="I878" s="4"/>
      <c r="J878" s="4"/>
      <c r="K878" s="4"/>
      <c r="L878" s="4"/>
      <c r="M878" s="4"/>
      <c r="N878" s="4"/>
      <c r="O878" s="4"/>
      <c r="P878" s="4"/>
    </row>
    <row r="879">
      <c r="A879" s="4"/>
      <c r="B879" s="4"/>
      <c r="C879" s="4"/>
      <c r="D879" s="4"/>
      <c r="E879" s="4"/>
      <c r="F879" s="4"/>
      <c r="G879" s="4"/>
      <c r="H879" s="4"/>
      <c r="I879" s="4"/>
      <c r="J879" s="4"/>
      <c r="K879" s="4"/>
      <c r="L879" s="4"/>
      <c r="M879" s="4"/>
      <c r="N879" s="4"/>
      <c r="O879" s="4"/>
      <c r="P879" s="4"/>
    </row>
    <row r="880">
      <c r="A880" s="4"/>
      <c r="B880" s="4"/>
      <c r="C880" s="4"/>
      <c r="D880" s="4"/>
      <c r="E880" s="4"/>
      <c r="F880" s="4"/>
      <c r="G880" s="4"/>
      <c r="H880" s="4"/>
      <c r="I880" s="4"/>
      <c r="J880" s="4"/>
      <c r="K880" s="4"/>
      <c r="L880" s="4"/>
      <c r="M880" s="4"/>
      <c r="N880" s="4"/>
      <c r="O880" s="4"/>
      <c r="P880" s="4"/>
    </row>
    <row r="881">
      <c r="A881" s="4"/>
      <c r="B881" s="4"/>
      <c r="C881" s="4"/>
      <c r="D881" s="4"/>
      <c r="E881" s="4"/>
      <c r="F881" s="4"/>
      <c r="G881" s="4"/>
      <c r="H881" s="4"/>
      <c r="I881" s="4"/>
      <c r="J881" s="4"/>
      <c r="K881" s="4"/>
      <c r="L881" s="4"/>
      <c r="M881" s="4"/>
      <c r="N881" s="4"/>
      <c r="O881" s="4"/>
      <c r="P881" s="4"/>
    </row>
    <row r="882">
      <c r="A882" s="4"/>
      <c r="B882" s="4"/>
      <c r="C882" s="4"/>
      <c r="D882" s="4"/>
      <c r="E882" s="4"/>
      <c r="F882" s="4"/>
      <c r="G882" s="4"/>
      <c r="H882" s="4"/>
      <c r="I882" s="4"/>
      <c r="J882" s="4"/>
      <c r="K882" s="4"/>
      <c r="L882" s="4"/>
      <c r="M882" s="4"/>
      <c r="N882" s="4"/>
      <c r="O882" s="4"/>
      <c r="P882" s="4"/>
    </row>
    <row r="883">
      <c r="A883" s="4"/>
      <c r="B883" s="4"/>
      <c r="C883" s="4"/>
      <c r="D883" s="4"/>
      <c r="E883" s="4"/>
      <c r="F883" s="4"/>
      <c r="G883" s="4"/>
      <c r="H883" s="4"/>
      <c r="I883" s="4"/>
      <c r="J883" s="4"/>
      <c r="K883" s="4"/>
      <c r="L883" s="4"/>
      <c r="M883" s="4"/>
      <c r="N883" s="4"/>
      <c r="O883" s="4"/>
      <c r="P883" s="4"/>
    </row>
    <row r="884">
      <c r="A884" s="4"/>
      <c r="B884" s="4"/>
      <c r="C884" s="4"/>
      <c r="D884" s="4"/>
      <c r="E884" s="4"/>
      <c r="F884" s="4"/>
      <c r="G884" s="4"/>
      <c r="H884" s="4"/>
      <c r="I884" s="4"/>
      <c r="J884" s="4"/>
      <c r="K884" s="4"/>
      <c r="L884" s="4"/>
      <c r="M884" s="4"/>
      <c r="N884" s="4"/>
      <c r="O884" s="4"/>
      <c r="P884" s="4"/>
    </row>
    <row r="885">
      <c r="A885" s="4"/>
      <c r="B885" s="4"/>
      <c r="C885" s="4"/>
      <c r="D885" s="4"/>
      <c r="E885" s="4"/>
      <c r="F885" s="4"/>
      <c r="G885" s="4"/>
      <c r="H885" s="4"/>
      <c r="I885" s="4"/>
      <c r="J885" s="4"/>
      <c r="K885" s="4"/>
      <c r="L885" s="4"/>
      <c r="M885" s="4"/>
      <c r="N885" s="4"/>
      <c r="O885" s="4"/>
      <c r="P885" s="4"/>
    </row>
    <row r="886">
      <c r="A886" s="4"/>
      <c r="B886" s="4"/>
      <c r="C886" s="4"/>
      <c r="D886" s="4"/>
      <c r="E886" s="4"/>
      <c r="F886" s="4"/>
      <c r="G886" s="4"/>
      <c r="H886" s="4"/>
      <c r="I886" s="4"/>
      <c r="J886" s="4"/>
      <c r="K886" s="4"/>
      <c r="L886" s="4"/>
      <c r="M886" s="4"/>
      <c r="N886" s="4"/>
      <c r="O886" s="4"/>
      <c r="P886" s="4"/>
    </row>
    <row r="887">
      <c r="A887" s="4"/>
      <c r="B887" s="4"/>
      <c r="C887" s="4"/>
      <c r="D887" s="4"/>
      <c r="E887" s="4"/>
      <c r="F887" s="4"/>
      <c r="G887" s="4"/>
      <c r="H887" s="4"/>
      <c r="I887" s="4"/>
      <c r="J887" s="4"/>
      <c r="K887" s="4"/>
      <c r="L887" s="4"/>
      <c r="M887" s="4"/>
      <c r="N887" s="4"/>
      <c r="O887" s="4"/>
      <c r="P887" s="4"/>
    </row>
    <row r="888">
      <c r="A888" s="4"/>
      <c r="B888" s="4"/>
      <c r="C888" s="4"/>
      <c r="D888" s="4"/>
      <c r="E888" s="4"/>
      <c r="F888" s="4"/>
      <c r="G888" s="4"/>
      <c r="H888" s="4"/>
      <c r="I888" s="4"/>
      <c r="J888" s="4"/>
      <c r="K888" s="4"/>
      <c r="L888" s="4"/>
      <c r="M888" s="4"/>
      <c r="N888" s="4"/>
      <c r="O888" s="4"/>
      <c r="P888" s="4"/>
    </row>
    <row r="889">
      <c r="A889" s="4"/>
      <c r="B889" s="4"/>
      <c r="C889" s="4"/>
      <c r="D889" s="4"/>
      <c r="E889" s="4"/>
      <c r="F889" s="4"/>
      <c r="G889" s="4"/>
      <c r="H889" s="4"/>
      <c r="I889" s="4"/>
      <c r="J889" s="4"/>
      <c r="K889" s="4"/>
      <c r="L889" s="4"/>
      <c r="M889" s="4"/>
      <c r="N889" s="4"/>
      <c r="O889" s="4"/>
      <c r="P889" s="4"/>
    </row>
    <row r="890">
      <c r="A890" s="4"/>
      <c r="B890" s="4"/>
      <c r="C890" s="4"/>
      <c r="D890" s="4"/>
      <c r="E890" s="4"/>
      <c r="F890" s="4"/>
      <c r="G890" s="4"/>
      <c r="H890" s="4"/>
      <c r="I890" s="4"/>
      <c r="J890" s="4"/>
      <c r="K890" s="4"/>
      <c r="L890" s="4"/>
      <c r="M890" s="4"/>
      <c r="N890" s="4"/>
      <c r="O890" s="4"/>
      <c r="P890" s="4"/>
    </row>
    <row r="891">
      <c r="A891" s="4"/>
      <c r="B891" s="4"/>
      <c r="C891" s="4"/>
      <c r="D891" s="4"/>
      <c r="E891" s="4"/>
      <c r="F891" s="4"/>
      <c r="G891" s="4"/>
      <c r="H891" s="4"/>
      <c r="I891" s="4"/>
      <c r="J891" s="4"/>
      <c r="K891" s="4"/>
      <c r="L891" s="4"/>
      <c r="M891" s="4"/>
      <c r="N891" s="4"/>
      <c r="O891" s="4"/>
      <c r="P891" s="4"/>
    </row>
    <row r="892">
      <c r="A892" s="4"/>
      <c r="B892" s="4"/>
      <c r="C892" s="4"/>
      <c r="D892" s="4"/>
      <c r="E892" s="4"/>
      <c r="F892" s="4"/>
      <c r="G892" s="4"/>
      <c r="H892" s="4"/>
      <c r="I892" s="4"/>
      <c r="J892" s="4"/>
      <c r="K892" s="4"/>
      <c r="L892" s="4"/>
      <c r="M892" s="4"/>
      <c r="N892" s="4"/>
      <c r="O892" s="4"/>
      <c r="P892" s="4"/>
    </row>
    <row r="893">
      <c r="A893" s="4"/>
      <c r="B893" s="4"/>
      <c r="C893" s="4"/>
      <c r="D893" s="4"/>
      <c r="E893" s="4"/>
      <c r="F893" s="4"/>
      <c r="G893" s="4"/>
      <c r="H893" s="4"/>
      <c r="I893" s="4"/>
      <c r="J893" s="4"/>
      <c r="K893" s="4"/>
      <c r="L893" s="4"/>
      <c r="M893" s="4"/>
      <c r="N893" s="4"/>
      <c r="O893" s="4"/>
      <c r="P893" s="4"/>
    </row>
    <row r="894">
      <c r="A894" s="4"/>
      <c r="B894" s="4"/>
      <c r="C894" s="4"/>
      <c r="D894" s="4"/>
      <c r="E894" s="4"/>
      <c r="F894" s="4"/>
      <c r="G894" s="4"/>
      <c r="H894" s="4"/>
      <c r="I894" s="4"/>
      <c r="J894" s="4"/>
      <c r="K894" s="4"/>
      <c r="L894" s="4"/>
      <c r="M894" s="4"/>
      <c r="N894" s="4"/>
      <c r="O894" s="4"/>
      <c r="P894" s="4"/>
    </row>
    <row r="895">
      <c r="A895" s="4"/>
      <c r="B895" s="4"/>
      <c r="C895" s="4"/>
      <c r="D895" s="4"/>
      <c r="E895" s="4"/>
      <c r="F895" s="4"/>
      <c r="G895" s="4"/>
      <c r="H895" s="4"/>
      <c r="I895" s="4"/>
      <c r="J895" s="4"/>
      <c r="K895" s="4"/>
      <c r="L895" s="4"/>
      <c r="M895" s="4"/>
      <c r="N895" s="4"/>
      <c r="O895" s="4"/>
      <c r="P895" s="4"/>
    </row>
    <row r="896">
      <c r="A896" s="4"/>
      <c r="B896" s="4"/>
      <c r="C896" s="4"/>
      <c r="D896" s="4"/>
      <c r="E896" s="4"/>
      <c r="F896" s="4"/>
      <c r="G896" s="4"/>
      <c r="H896" s="4"/>
      <c r="I896" s="4"/>
      <c r="J896" s="4"/>
      <c r="K896" s="4"/>
      <c r="L896" s="4"/>
      <c r="M896" s="4"/>
      <c r="N896" s="4"/>
      <c r="O896" s="4"/>
      <c r="P896" s="4"/>
    </row>
    <row r="897">
      <c r="A897" s="4"/>
      <c r="B897" s="4"/>
      <c r="C897" s="4"/>
      <c r="D897" s="4"/>
      <c r="E897" s="4"/>
      <c r="F897" s="4"/>
      <c r="G897" s="4"/>
      <c r="H897" s="4"/>
      <c r="I897" s="4"/>
      <c r="J897" s="4"/>
      <c r="K897" s="4"/>
      <c r="L897" s="4"/>
      <c r="M897" s="4"/>
      <c r="N897" s="4"/>
      <c r="O897" s="4"/>
      <c r="P897" s="4"/>
    </row>
    <row r="898">
      <c r="A898" s="4"/>
      <c r="B898" s="4"/>
      <c r="C898" s="4"/>
      <c r="D898" s="4"/>
      <c r="E898" s="4"/>
      <c r="F898" s="4"/>
      <c r="G898" s="4"/>
      <c r="H898" s="4"/>
      <c r="I898" s="4"/>
      <c r="J898" s="4"/>
      <c r="K898" s="4"/>
      <c r="L898" s="4"/>
      <c r="M898" s="4"/>
      <c r="N898" s="4"/>
      <c r="O898" s="4"/>
      <c r="P898" s="4"/>
    </row>
    <row r="899">
      <c r="A899" s="4"/>
      <c r="B899" s="4"/>
      <c r="C899" s="4"/>
      <c r="D899" s="4"/>
      <c r="E899" s="4"/>
      <c r="F899" s="4"/>
      <c r="G899" s="4"/>
      <c r="H899" s="4"/>
      <c r="I899" s="4"/>
      <c r="J899" s="4"/>
      <c r="K899" s="4"/>
      <c r="L899" s="4"/>
      <c r="M899" s="4"/>
      <c r="N899" s="4"/>
      <c r="O899" s="4"/>
      <c r="P899" s="4"/>
    </row>
    <row r="900">
      <c r="A900" s="4"/>
      <c r="B900" s="4"/>
      <c r="C900" s="4"/>
      <c r="D900" s="4"/>
      <c r="E900" s="4"/>
      <c r="F900" s="4"/>
      <c r="G900" s="4"/>
      <c r="H900" s="4"/>
      <c r="I900" s="4"/>
      <c r="J900" s="4"/>
      <c r="K900" s="4"/>
      <c r="L900" s="4"/>
      <c r="M900" s="4"/>
      <c r="N900" s="4"/>
      <c r="O900" s="4"/>
      <c r="P900" s="4"/>
    </row>
    <row r="901">
      <c r="A901" s="4"/>
      <c r="B901" s="4"/>
      <c r="C901" s="4"/>
      <c r="D901" s="4"/>
      <c r="E901" s="4"/>
      <c r="F901" s="4"/>
      <c r="G901" s="4"/>
      <c r="H901" s="4"/>
      <c r="I901" s="4"/>
      <c r="J901" s="4"/>
      <c r="K901" s="4"/>
      <c r="L901" s="4"/>
      <c r="M901" s="4"/>
      <c r="N901" s="4"/>
      <c r="O901" s="4"/>
      <c r="P901" s="4"/>
    </row>
    <row r="902">
      <c r="A902" s="4"/>
      <c r="B902" s="4"/>
      <c r="C902" s="4"/>
      <c r="D902" s="4"/>
      <c r="E902" s="4"/>
      <c r="F902" s="4"/>
      <c r="G902" s="4"/>
      <c r="H902" s="4"/>
      <c r="I902" s="4"/>
      <c r="J902" s="4"/>
      <c r="K902" s="4"/>
      <c r="L902" s="4"/>
      <c r="M902" s="4"/>
      <c r="N902" s="4"/>
      <c r="O902" s="4"/>
      <c r="P902" s="4"/>
    </row>
    <row r="903">
      <c r="A903" s="4"/>
      <c r="B903" s="4"/>
      <c r="C903" s="4"/>
      <c r="D903" s="4"/>
      <c r="E903" s="4"/>
      <c r="F903" s="4"/>
      <c r="G903" s="4"/>
      <c r="H903" s="4"/>
      <c r="I903" s="4"/>
      <c r="J903" s="4"/>
      <c r="K903" s="4"/>
      <c r="L903" s="4"/>
      <c r="M903" s="4"/>
      <c r="N903" s="4"/>
      <c r="O903" s="4"/>
      <c r="P903" s="4"/>
    </row>
    <row r="904">
      <c r="A904" s="4"/>
      <c r="B904" s="4"/>
      <c r="C904" s="4"/>
      <c r="D904" s="4"/>
      <c r="E904" s="4"/>
      <c r="F904" s="4"/>
      <c r="G904" s="4"/>
      <c r="H904" s="4"/>
      <c r="I904" s="4"/>
      <c r="J904" s="4"/>
      <c r="K904" s="4"/>
      <c r="L904" s="4"/>
      <c r="M904" s="4"/>
      <c r="N904" s="4"/>
      <c r="O904" s="4"/>
      <c r="P904" s="4"/>
    </row>
    <row r="905">
      <c r="A905" s="4"/>
      <c r="B905" s="4"/>
      <c r="C905" s="4"/>
      <c r="D905" s="4"/>
      <c r="E905" s="4"/>
      <c r="F905" s="4"/>
      <c r="G905" s="4"/>
      <c r="H905" s="4"/>
      <c r="I905" s="4"/>
      <c r="J905" s="4"/>
      <c r="K905" s="4"/>
      <c r="L905" s="4"/>
      <c r="M905" s="4"/>
      <c r="N905" s="4"/>
      <c r="O905" s="4"/>
      <c r="P905" s="4"/>
    </row>
    <row r="906">
      <c r="A906" s="4"/>
      <c r="B906" s="4"/>
      <c r="C906" s="4"/>
      <c r="D906" s="4"/>
      <c r="E906" s="4"/>
      <c r="F906" s="4"/>
      <c r="G906" s="4"/>
      <c r="H906" s="4"/>
      <c r="I906" s="4"/>
      <c r="J906" s="4"/>
      <c r="K906" s="4"/>
      <c r="L906" s="4"/>
      <c r="M906" s="4"/>
      <c r="N906" s="4"/>
      <c r="O906" s="4"/>
      <c r="P906" s="4"/>
    </row>
    <row r="907">
      <c r="A907" s="4"/>
      <c r="B907" s="4"/>
      <c r="C907" s="4"/>
      <c r="D907" s="4"/>
      <c r="E907" s="4"/>
      <c r="F907" s="4"/>
      <c r="G907" s="4"/>
      <c r="H907" s="4"/>
      <c r="I907" s="4"/>
      <c r="J907" s="4"/>
      <c r="K907" s="4"/>
      <c r="L907" s="4"/>
      <c r="M907" s="4"/>
      <c r="N907" s="4"/>
      <c r="O907" s="4"/>
      <c r="P907" s="4"/>
    </row>
    <row r="908">
      <c r="A908" s="4"/>
      <c r="B908" s="4"/>
      <c r="C908" s="4"/>
      <c r="D908" s="4"/>
      <c r="E908" s="4"/>
      <c r="F908" s="4"/>
      <c r="G908" s="4"/>
      <c r="H908" s="4"/>
      <c r="I908" s="4"/>
      <c r="J908" s="4"/>
      <c r="K908" s="4"/>
      <c r="L908" s="4"/>
      <c r="M908" s="4"/>
      <c r="N908" s="4"/>
      <c r="O908" s="4"/>
      <c r="P908" s="4"/>
    </row>
    <row r="909">
      <c r="A909" s="4"/>
      <c r="B909" s="4"/>
      <c r="C909" s="4"/>
      <c r="D909" s="4"/>
      <c r="E909" s="4"/>
      <c r="F909" s="4"/>
      <c r="G909" s="4"/>
      <c r="H909" s="4"/>
      <c r="I909" s="4"/>
      <c r="J909" s="4"/>
      <c r="K909" s="4"/>
      <c r="L909" s="4"/>
      <c r="M909" s="4"/>
      <c r="N909" s="4"/>
      <c r="O909" s="4"/>
      <c r="P909" s="4"/>
    </row>
    <row r="910">
      <c r="A910" s="4"/>
      <c r="B910" s="4"/>
      <c r="C910" s="4"/>
      <c r="D910" s="4"/>
      <c r="E910" s="4"/>
      <c r="F910" s="4"/>
      <c r="G910" s="4"/>
      <c r="H910" s="4"/>
      <c r="I910" s="4"/>
      <c r="J910" s="4"/>
      <c r="K910" s="4"/>
      <c r="L910" s="4"/>
      <c r="M910" s="4"/>
      <c r="N910" s="4"/>
      <c r="O910" s="4"/>
      <c r="P910" s="4"/>
    </row>
    <row r="911">
      <c r="A911" s="4"/>
      <c r="B911" s="4"/>
      <c r="C911" s="4"/>
      <c r="D911" s="4"/>
      <c r="E911" s="4"/>
      <c r="F911" s="4"/>
      <c r="G911" s="4"/>
      <c r="H911" s="4"/>
      <c r="I911" s="4"/>
      <c r="J911" s="4"/>
      <c r="K911" s="4"/>
      <c r="L911" s="4"/>
      <c r="M911" s="4"/>
      <c r="N911" s="4"/>
      <c r="O911" s="4"/>
      <c r="P911" s="4"/>
    </row>
    <row r="912">
      <c r="A912" s="4"/>
      <c r="B912" s="4"/>
      <c r="C912" s="4"/>
      <c r="D912" s="4"/>
      <c r="E912" s="4"/>
      <c r="F912" s="4"/>
      <c r="G912" s="4"/>
      <c r="H912" s="4"/>
      <c r="I912" s="4"/>
      <c r="J912" s="4"/>
      <c r="K912" s="4"/>
      <c r="L912" s="4"/>
      <c r="M912" s="4"/>
      <c r="N912" s="4"/>
      <c r="O912" s="4"/>
      <c r="P912" s="4"/>
    </row>
    <row r="913">
      <c r="A913" s="4"/>
      <c r="B913" s="4"/>
      <c r="C913" s="4"/>
      <c r="D913" s="4"/>
      <c r="E913" s="4"/>
      <c r="F913" s="4"/>
      <c r="G913" s="4"/>
      <c r="H913" s="4"/>
      <c r="I913" s="4"/>
      <c r="J913" s="4"/>
      <c r="K913" s="4"/>
      <c r="L913" s="4"/>
      <c r="M913" s="4"/>
      <c r="N913" s="4"/>
      <c r="O913" s="4"/>
      <c r="P913" s="4"/>
    </row>
    <row r="914">
      <c r="A914" s="4"/>
      <c r="B914" s="4"/>
      <c r="C914" s="4"/>
      <c r="D914" s="4"/>
      <c r="E914" s="4"/>
      <c r="F914" s="4"/>
      <c r="G914" s="4"/>
      <c r="H914" s="4"/>
      <c r="I914" s="4"/>
      <c r="J914" s="4"/>
      <c r="K914" s="4"/>
      <c r="L914" s="4"/>
      <c r="M914" s="4"/>
      <c r="N914" s="4"/>
      <c r="O914" s="4"/>
      <c r="P914" s="4"/>
    </row>
    <row r="915">
      <c r="A915" s="4"/>
      <c r="B915" s="4"/>
      <c r="C915" s="4"/>
      <c r="D915" s="4"/>
      <c r="E915" s="4"/>
      <c r="F915" s="4"/>
      <c r="G915" s="4"/>
      <c r="H915" s="4"/>
      <c r="I915" s="4"/>
      <c r="J915" s="4"/>
      <c r="K915" s="4"/>
      <c r="L915" s="4"/>
      <c r="M915" s="4"/>
      <c r="N915" s="4"/>
      <c r="O915" s="4"/>
      <c r="P915" s="4"/>
    </row>
    <row r="916">
      <c r="A916" s="4"/>
      <c r="B916" s="4"/>
      <c r="C916" s="4"/>
      <c r="D916" s="4"/>
      <c r="E916" s="4"/>
      <c r="F916" s="4"/>
      <c r="G916" s="4"/>
      <c r="H916" s="4"/>
      <c r="I916" s="4"/>
      <c r="J916" s="4"/>
      <c r="K916" s="4"/>
      <c r="L916" s="4"/>
      <c r="M916" s="4"/>
      <c r="N916" s="4"/>
      <c r="O916" s="4"/>
      <c r="P916" s="4"/>
    </row>
    <row r="917">
      <c r="A917" s="4"/>
      <c r="B917" s="4"/>
      <c r="C917" s="4"/>
      <c r="D917" s="4"/>
      <c r="E917" s="4"/>
      <c r="F917" s="4"/>
      <c r="G917" s="4"/>
      <c r="H917" s="4"/>
      <c r="I917" s="4"/>
      <c r="J917" s="4"/>
      <c r="K917" s="4"/>
      <c r="L917" s="4"/>
      <c r="M917" s="4"/>
      <c r="N917" s="4"/>
      <c r="O917" s="4"/>
      <c r="P917" s="4"/>
    </row>
    <row r="918">
      <c r="A918" s="4"/>
      <c r="B918" s="4"/>
      <c r="C918" s="4"/>
      <c r="D918" s="4"/>
      <c r="E918" s="4"/>
      <c r="F918" s="4"/>
      <c r="G918" s="4"/>
      <c r="H918" s="4"/>
      <c r="I918" s="4"/>
      <c r="J918" s="4"/>
      <c r="K918" s="4"/>
      <c r="L918" s="4"/>
      <c r="M918" s="4"/>
      <c r="N918" s="4"/>
      <c r="O918" s="4"/>
      <c r="P918" s="4"/>
    </row>
    <row r="919">
      <c r="A919" s="4"/>
      <c r="B919" s="4"/>
      <c r="C919" s="4"/>
      <c r="D919" s="4"/>
      <c r="E919" s="4"/>
      <c r="F919" s="4"/>
      <c r="G919" s="4"/>
      <c r="H919" s="4"/>
      <c r="I919" s="4"/>
      <c r="J919" s="4"/>
      <c r="K919" s="4"/>
      <c r="L919" s="4"/>
      <c r="M919" s="4"/>
      <c r="N919" s="4"/>
      <c r="O919" s="4"/>
      <c r="P919" s="4"/>
    </row>
    <row r="920">
      <c r="A920" s="4"/>
      <c r="B920" s="4"/>
      <c r="C920" s="4"/>
      <c r="D920" s="4"/>
      <c r="E920" s="4"/>
      <c r="F920" s="4"/>
      <c r="G920" s="4"/>
      <c r="H920" s="4"/>
      <c r="I920" s="4"/>
      <c r="J920" s="4"/>
      <c r="K920" s="4"/>
      <c r="L920" s="4"/>
      <c r="M920" s="4"/>
      <c r="N920" s="4"/>
      <c r="O920" s="4"/>
      <c r="P920" s="4"/>
    </row>
    <row r="921">
      <c r="A921" s="4"/>
      <c r="B921" s="4"/>
      <c r="C921" s="4"/>
      <c r="D921" s="4"/>
      <c r="E921" s="4"/>
      <c r="F921" s="4"/>
      <c r="G921" s="4"/>
      <c r="H921" s="4"/>
      <c r="I921" s="4"/>
      <c r="J921" s="4"/>
      <c r="K921" s="4"/>
      <c r="L921" s="4"/>
      <c r="M921" s="4"/>
      <c r="N921" s="4"/>
      <c r="O921" s="4"/>
      <c r="P921" s="4"/>
    </row>
    <row r="922">
      <c r="A922" s="4"/>
      <c r="B922" s="4"/>
      <c r="C922" s="4"/>
      <c r="D922" s="4"/>
      <c r="E922" s="4"/>
      <c r="F922" s="4"/>
      <c r="G922" s="4"/>
      <c r="H922" s="4"/>
      <c r="I922" s="4"/>
      <c r="J922" s="4"/>
      <c r="K922" s="4"/>
      <c r="L922" s="4"/>
      <c r="M922" s="4"/>
      <c r="N922" s="4"/>
      <c r="O922" s="4"/>
      <c r="P922" s="4"/>
    </row>
    <row r="923">
      <c r="A923" s="4"/>
      <c r="B923" s="4"/>
      <c r="C923" s="4"/>
      <c r="D923" s="4"/>
      <c r="E923" s="4"/>
      <c r="F923" s="4"/>
      <c r="G923" s="4"/>
      <c r="H923" s="4"/>
      <c r="I923" s="4"/>
      <c r="J923" s="4"/>
      <c r="K923" s="4"/>
      <c r="L923" s="4"/>
      <c r="M923" s="4"/>
      <c r="N923" s="4"/>
      <c r="O923" s="4"/>
      <c r="P923" s="4"/>
    </row>
    <row r="924">
      <c r="A924" s="4"/>
      <c r="B924" s="4"/>
      <c r="C924" s="4"/>
      <c r="D924" s="4"/>
      <c r="E924" s="4"/>
      <c r="F924" s="4"/>
      <c r="G924" s="4"/>
      <c r="H924" s="4"/>
      <c r="I924" s="4"/>
      <c r="J924" s="4"/>
      <c r="K924" s="4"/>
      <c r="L924" s="4"/>
      <c r="M924" s="4"/>
      <c r="N924" s="4"/>
      <c r="O924" s="4"/>
      <c r="P924" s="4"/>
    </row>
    <row r="925">
      <c r="A925" s="4"/>
      <c r="B925" s="4"/>
      <c r="C925" s="4"/>
      <c r="D925" s="4"/>
      <c r="E925" s="4"/>
      <c r="F925" s="4"/>
      <c r="G925" s="4"/>
      <c r="H925" s="4"/>
      <c r="I925" s="4"/>
      <c r="J925" s="4"/>
      <c r="K925" s="4"/>
      <c r="L925" s="4"/>
      <c r="M925" s="4"/>
      <c r="N925" s="4"/>
      <c r="O925" s="4"/>
      <c r="P925" s="4"/>
    </row>
    <row r="926">
      <c r="A926" s="4"/>
      <c r="B926" s="4"/>
      <c r="C926" s="4"/>
      <c r="D926" s="4"/>
      <c r="E926" s="4"/>
      <c r="F926" s="4"/>
      <c r="G926" s="4"/>
      <c r="H926" s="4"/>
      <c r="I926" s="4"/>
      <c r="J926" s="4"/>
      <c r="K926" s="4"/>
      <c r="L926" s="4"/>
      <c r="M926" s="4"/>
      <c r="N926" s="4"/>
      <c r="O926" s="4"/>
      <c r="P926" s="4"/>
    </row>
    <row r="927">
      <c r="A927" s="4"/>
      <c r="B927" s="4"/>
      <c r="C927" s="4"/>
      <c r="D927" s="4"/>
      <c r="E927" s="4"/>
      <c r="F927" s="4"/>
      <c r="G927" s="4"/>
      <c r="H927" s="4"/>
      <c r="I927" s="4"/>
      <c r="J927" s="4"/>
      <c r="K927" s="4"/>
      <c r="L927" s="4"/>
      <c r="M927" s="4"/>
      <c r="N927" s="4"/>
      <c r="O927" s="4"/>
      <c r="P927" s="4"/>
    </row>
    <row r="928">
      <c r="A928" s="4"/>
      <c r="B928" s="4"/>
      <c r="C928" s="4"/>
      <c r="D928" s="4"/>
      <c r="E928" s="4"/>
      <c r="F928" s="4"/>
      <c r="G928" s="4"/>
      <c r="H928" s="4"/>
      <c r="I928" s="4"/>
      <c r="J928" s="4"/>
      <c r="K928" s="4"/>
      <c r="L928" s="4"/>
      <c r="M928" s="4"/>
      <c r="N928" s="4"/>
      <c r="O928" s="4"/>
      <c r="P928" s="4"/>
    </row>
    <row r="929">
      <c r="A929" s="4"/>
      <c r="B929" s="4"/>
      <c r="C929" s="4"/>
      <c r="D929" s="4"/>
      <c r="E929" s="4"/>
      <c r="F929" s="4"/>
      <c r="G929" s="4"/>
      <c r="H929" s="4"/>
      <c r="I929" s="4"/>
      <c r="J929" s="4"/>
      <c r="K929" s="4"/>
      <c r="L929" s="4"/>
      <c r="M929" s="4"/>
      <c r="N929" s="4"/>
      <c r="O929" s="4"/>
      <c r="P929" s="4"/>
    </row>
    <row r="930">
      <c r="A930" s="4"/>
      <c r="B930" s="4"/>
      <c r="C930" s="4"/>
      <c r="D930" s="4"/>
      <c r="E930" s="4"/>
      <c r="F930" s="4"/>
      <c r="G930" s="4"/>
      <c r="H930" s="4"/>
      <c r="I930" s="4"/>
      <c r="J930" s="4"/>
      <c r="K930" s="4"/>
      <c r="L930" s="4"/>
      <c r="M930" s="4"/>
      <c r="N930" s="4"/>
      <c r="O930" s="4"/>
      <c r="P930" s="4"/>
    </row>
    <row r="931">
      <c r="A931" s="4"/>
      <c r="B931" s="4"/>
      <c r="C931" s="4"/>
      <c r="D931" s="4"/>
      <c r="E931" s="4"/>
      <c r="F931" s="4"/>
      <c r="G931" s="4"/>
      <c r="H931" s="4"/>
      <c r="I931" s="4"/>
      <c r="J931" s="4"/>
      <c r="K931" s="4"/>
      <c r="L931" s="4"/>
      <c r="M931" s="4"/>
      <c r="N931" s="4"/>
      <c r="O931" s="4"/>
      <c r="P931" s="4"/>
    </row>
    <row r="932">
      <c r="A932" s="4"/>
      <c r="B932" s="4"/>
      <c r="C932" s="4"/>
      <c r="D932" s="4"/>
      <c r="E932" s="4"/>
      <c r="F932" s="4"/>
      <c r="G932" s="4"/>
      <c r="H932" s="4"/>
      <c r="I932" s="4"/>
      <c r="J932" s="4"/>
      <c r="K932" s="4"/>
      <c r="L932" s="4"/>
      <c r="M932" s="4"/>
      <c r="N932" s="4"/>
      <c r="O932" s="4"/>
      <c r="P932" s="4"/>
    </row>
    <row r="933">
      <c r="A933" s="4"/>
      <c r="B933" s="4"/>
      <c r="C933" s="4"/>
      <c r="D933" s="4"/>
      <c r="E933" s="4"/>
      <c r="F933" s="4"/>
      <c r="G933" s="4"/>
      <c r="H933" s="4"/>
      <c r="I933" s="4"/>
      <c r="J933" s="4"/>
      <c r="K933" s="4"/>
      <c r="L933" s="4"/>
      <c r="M933" s="4"/>
      <c r="N933" s="4"/>
      <c r="O933" s="4"/>
      <c r="P933" s="4"/>
    </row>
    <row r="934">
      <c r="A934" s="4"/>
      <c r="B934" s="4"/>
      <c r="C934" s="4"/>
      <c r="D934" s="4"/>
      <c r="E934" s="4"/>
      <c r="F934" s="4"/>
      <c r="G934" s="4"/>
      <c r="H934" s="4"/>
      <c r="I934" s="4"/>
      <c r="J934" s="4"/>
      <c r="K934" s="4"/>
      <c r="L934" s="4"/>
      <c r="M934" s="4"/>
      <c r="N934" s="4"/>
      <c r="O934" s="4"/>
      <c r="P934" s="4"/>
    </row>
    <row r="935">
      <c r="A935" s="4"/>
      <c r="B935" s="4"/>
      <c r="C935" s="4"/>
      <c r="D935" s="4"/>
      <c r="E935" s="4"/>
      <c r="F935" s="4"/>
      <c r="G935" s="4"/>
      <c r="H935" s="4"/>
      <c r="I935" s="4"/>
      <c r="J935" s="4"/>
      <c r="K935" s="4"/>
      <c r="L935" s="4"/>
      <c r="M935" s="4"/>
      <c r="N935" s="4"/>
      <c r="O935" s="4"/>
      <c r="P935" s="4"/>
    </row>
    <row r="936">
      <c r="A936" s="4"/>
      <c r="B936" s="4"/>
      <c r="C936" s="4"/>
      <c r="D936" s="4"/>
      <c r="E936" s="4"/>
      <c r="F936" s="4"/>
      <c r="G936" s="4"/>
      <c r="H936" s="4"/>
      <c r="I936" s="4"/>
      <c r="J936" s="4"/>
      <c r="K936" s="4"/>
      <c r="L936" s="4"/>
      <c r="M936" s="4"/>
      <c r="N936" s="4"/>
      <c r="O936" s="4"/>
      <c r="P936" s="4"/>
    </row>
    <row r="937">
      <c r="A937" s="4"/>
      <c r="B937" s="4"/>
      <c r="C937" s="4"/>
      <c r="D937" s="4"/>
      <c r="E937" s="4"/>
      <c r="F937" s="4"/>
      <c r="G937" s="4"/>
      <c r="H937" s="4"/>
      <c r="I937" s="4"/>
      <c r="J937" s="4"/>
      <c r="K937" s="4"/>
      <c r="L937" s="4"/>
      <c r="M937" s="4"/>
      <c r="N937" s="4"/>
      <c r="O937" s="4"/>
      <c r="P937" s="4"/>
    </row>
    <row r="938">
      <c r="A938" s="4"/>
      <c r="B938" s="4"/>
      <c r="C938" s="4"/>
      <c r="D938" s="4"/>
      <c r="E938" s="4"/>
      <c r="F938" s="4"/>
      <c r="G938" s="4"/>
      <c r="H938" s="4"/>
      <c r="I938" s="4"/>
      <c r="J938" s="4"/>
      <c r="K938" s="4"/>
      <c r="L938" s="4"/>
      <c r="M938" s="4"/>
      <c r="N938" s="4"/>
      <c r="O938" s="4"/>
      <c r="P938" s="4"/>
    </row>
    <row r="939">
      <c r="A939" s="4"/>
      <c r="B939" s="4"/>
      <c r="C939" s="4"/>
      <c r="D939" s="4"/>
      <c r="E939" s="4"/>
      <c r="F939" s="4"/>
      <c r="G939" s="4"/>
      <c r="H939" s="4"/>
      <c r="I939" s="4"/>
      <c r="J939" s="4"/>
      <c r="K939" s="4"/>
      <c r="L939" s="4"/>
      <c r="M939" s="4"/>
      <c r="N939" s="4"/>
      <c r="O939" s="4"/>
      <c r="P939" s="4"/>
    </row>
    <row r="940">
      <c r="A940" s="4"/>
      <c r="B940" s="4"/>
      <c r="C940" s="4"/>
      <c r="D940" s="4"/>
      <c r="E940" s="4"/>
      <c r="F940" s="4"/>
      <c r="G940" s="4"/>
      <c r="H940" s="4"/>
      <c r="I940" s="4"/>
      <c r="J940" s="4"/>
      <c r="K940" s="4"/>
      <c r="L940" s="4"/>
      <c r="M940" s="4"/>
      <c r="N940" s="4"/>
      <c r="O940" s="4"/>
      <c r="P940" s="4"/>
    </row>
    <row r="941">
      <c r="A941" s="4"/>
      <c r="B941" s="4"/>
      <c r="C941" s="4"/>
      <c r="D941" s="4"/>
      <c r="E941" s="4"/>
      <c r="F941" s="4"/>
      <c r="G941" s="4"/>
      <c r="H941" s="4"/>
      <c r="I941" s="4"/>
      <c r="J941" s="4"/>
      <c r="K941" s="4"/>
      <c r="L941" s="4"/>
      <c r="M941" s="4"/>
      <c r="N941" s="4"/>
      <c r="O941" s="4"/>
      <c r="P941" s="4"/>
    </row>
    <row r="942">
      <c r="A942" s="4"/>
      <c r="B942" s="4"/>
      <c r="C942" s="4"/>
      <c r="D942" s="4"/>
      <c r="E942" s="4"/>
      <c r="F942" s="4"/>
      <c r="G942" s="4"/>
      <c r="H942" s="4"/>
      <c r="I942" s="4"/>
      <c r="J942" s="4"/>
      <c r="K942" s="4"/>
      <c r="L942" s="4"/>
      <c r="M942" s="4"/>
      <c r="N942" s="4"/>
      <c r="O942" s="4"/>
      <c r="P942" s="4"/>
    </row>
    <row r="943">
      <c r="A943" s="4"/>
      <c r="B943" s="4"/>
      <c r="C943" s="4"/>
      <c r="D943" s="4"/>
      <c r="E943" s="4"/>
      <c r="F943" s="4"/>
      <c r="G943" s="4"/>
      <c r="H943" s="4"/>
      <c r="I943" s="4"/>
      <c r="J943" s="4"/>
      <c r="K943" s="4"/>
      <c r="L943" s="4"/>
      <c r="M943" s="4"/>
      <c r="N943" s="4"/>
      <c r="O943" s="4"/>
      <c r="P943" s="4"/>
    </row>
    <row r="944">
      <c r="A944" s="4"/>
      <c r="B944" s="4"/>
      <c r="C944" s="4"/>
      <c r="D944" s="4"/>
      <c r="E944" s="4"/>
      <c r="F944" s="4"/>
      <c r="G944" s="4"/>
      <c r="H944" s="4"/>
      <c r="I944" s="4"/>
      <c r="J944" s="4"/>
      <c r="K944" s="4"/>
      <c r="L944" s="4"/>
      <c r="M944" s="4"/>
      <c r="N944" s="4"/>
      <c r="O944" s="4"/>
      <c r="P944" s="4"/>
    </row>
    <row r="945">
      <c r="A945" s="4"/>
      <c r="B945" s="4"/>
      <c r="C945" s="4"/>
      <c r="D945" s="4"/>
      <c r="E945" s="4"/>
      <c r="F945" s="4"/>
      <c r="G945" s="4"/>
      <c r="H945" s="4"/>
      <c r="I945" s="4"/>
      <c r="J945" s="4"/>
      <c r="K945" s="4"/>
      <c r="L945" s="4"/>
      <c r="M945" s="4"/>
      <c r="N945" s="4"/>
      <c r="O945" s="4"/>
      <c r="P945" s="4"/>
    </row>
    <row r="946">
      <c r="A946" s="4"/>
      <c r="B946" s="4"/>
      <c r="C946" s="4"/>
      <c r="D946" s="4"/>
      <c r="E946" s="4"/>
      <c r="F946" s="4"/>
      <c r="G946" s="4"/>
      <c r="H946" s="4"/>
      <c r="I946" s="4"/>
      <c r="J946" s="4"/>
      <c r="K946" s="4"/>
      <c r="L946" s="4"/>
      <c r="M946" s="4"/>
      <c r="N946" s="4"/>
      <c r="O946" s="4"/>
      <c r="P946" s="4"/>
    </row>
    <row r="947">
      <c r="A947" s="4"/>
      <c r="B947" s="4"/>
      <c r="C947" s="4"/>
      <c r="D947" s="4"/>
      <c r="E947" s="4"/>
      <c r="F947" s="4"/>
      <c r="G947" s="4"/>
      <c r="H947" s="4"/>
      <c r="I947" s="4"/>
      <c r="J947" s="4"/>
      <c r="K947" s="4"/>
      <c r="L947" s="4"/>
      <c r="M947" s="4"/>
      <c r="N947" s="4"/>
      <c r="O947" s="4"/>
      <c r="P947" s="4"/>
    </row>
    <row r="948">
      <c r="A948" s="4"/>
      <c r="B948" s="4"/>
      <c r="C948" s="4"/>
      <c r="D948" s="4"/>
      <c r="E948" s="4"/>
      <c r="F948" s="4"/>
      <c r="G948" s="4"/>
      <c r="H948" s="4"/>
      <c r="I948" s="4"/>
      <c r="J948" s="4"/>
      <c r="K948" s="4"/>
      <c r="L948" s="4"/>
      <c r="M948" s="4"/>
      <c r="N948" s="4"/>
      <c r="O948" s="4"/>
      <c r="P948" s="4"/>
    </row>
    <row r="949">
      <c r="A949" s="4"/>
      <c r="B949" s="4"/>
      <c r="C949" s="4"/>
      <c r="D949" s="4"/>
      <c r="E949" s="4"/>
      <c r="F949" s="4"/>
      <c r="G949" s="4"/>
      <c r="H949" s="4"/>
      <c r="I949" s="4"/>
      <c r="J949" s="4"/>
      <c r="K949" s="4"/>
      <c r="L949" s="4"/>
      <c r="M949" s="4"/>
      <c r="N949" s="4"/>
      <c r="O949" s="4"/>
      <c r="P949" s="4"/>
    </row>
    <row r="950">
      <c r="A950" s="4"/>
      <c r="B950" s="4"/>
      <c r="C950" s="4"/>
      <c r="D950" s="4"/>
      <c r="E950" s="4"/>
      <c r="F950" s="4"/>
      <c r="G950" s="4"/>
      <c r="H950" s="4"/>
      <c r="I950" s="4"/>
      <c r="J950" s="4"/>
      <c r="K950" s="4"/>
      <c r="L950" s="4"/>
      <c r="M950" s="4"/>
      <c r="N950" s="4"/>
      <c r="O950" s="4"/>
      <c r="P950" s="4"/>
    </row>
    <row r="951">
      <c r="A951" s="4"/>
      <c r="B951" s="4"/>
      <c r="C951" s="4"/>
      <c r="D951" s="4"/>
      <c r="E951" s="4"/>
      <c r="F951" s="4"/>
      <c r="G951" s="4"/>
      <c r="H951" s="4"/>
      <c r="I951" s="4"/>
      <c r="J951" s="4"/>
      <c r="K951" s="4"/>
      <c r="L951" s="4"/>
      <c r="M951" s="4"/>
      <c r="N951" s="4"/>
      <c r="O951" s="4"/>
      <c r="P951" s="4"/>
    </row>
    <row r="952">
      <c r="A952" s="4"/>
      <c r="B952" s="4"/>
      <c r="C952" s="4"/>
      <c r="D952" s="4"/>
      <c r="E952" s="4"/>
      <c r="F952" s="4"/>
      <c r="G952" s="4"/>
      <c r="H952" s="4"/>
      <c r="I952" s="4"/>
      <c r="J952" s="4"/>
      <c r="K952" s="4"/>
      <c r="L952" s="4"/>
      <c r="M952" s="4"/>
      <c r="N952" s="4"/>
      <c r="O952" s="4"/>
      <c r="P952" s="4"/>
    </row>
    <row r="953">
      <c r="A953" s="4"/>
      <c r="B953" s="4"/>
      <c r="C953" s="4"/>
      <c r="D953" s="4"/>
      <c r="E953" s="4"/>
      <c r="F953" s="4"/>
      <c r="G953" s="4"/>
      <c r="H953" s="4"/>
      <c r="I953" s="4"/>
      <c r="J953" s="4"/>
      <c r="K953" s="4"/>
      <c r="L953" s="4"/>
      <c r="M953" s="4"/>
      <c r="N953" s="4"/>
      <c r="O953" s="4"/>
      <c r="P953" s="4"/>
    </row>
    <row r="954">
      <c r="A954" s="4"/>
      <c r="B954" s="4"/>
      <c r="C954" s="4"/>
      <c r="D954" s="4"/>
      <c r="E954" s="4"/>
      <c r="F954" s="4"/>
      <c r="G954" s="4"/>
      <c r="H954" s="4"/>
      <c r="I954" s="4"/>
      <c r="J954" s="4"/>
      <c r="K954" s="4"/>
      <c r="L954" s="4"/>
      <c r="M954" s="4"/>
      <c r="N954" s="4"/>
      <c r="O954" s="4"/>
      <c r="P954" s="4"/>
    </row>
    <row r="955">
      <c r="A955" s="4"/>
      <c r="B955" s="4"/>
      <c r="C955" s="4"/>
      <c r="D955" s="4"/>
      <c r="E955" s="4"/>
      <c r="F955" s="4"/>
      <c r="G955" s="4"/>
      <c r="H955" s="4"/>
      <c r="I955" s="4"/>
      <c r="J955" s="4"/>
      <c r="K955" s="4"/>
      <c r="L955" s="4"/>
      <c r="M955" s="4"/>
      <c r="N955" s="4"/>
      <c r="O955" s="4"/>
      <c r="P955" s="4"/>
    </row>
    <row r="956">
      <c r="A956" s="4"/>
      <c r="B956" s="4"/>
      <c r="C956" s="4"/>
      <c r="D956" s="4"/>
      <c r="E956" s="4"/>
      <c r="F956" s="4"/>
      <c r="G956" s="4"/>
      <c r="H956" s="4"/>
      <c r="I956" s="4"/>
      <c r="J956" s="4"/>
      <c r="K956" s="4"/>
      <c r="L956" s="4"/>
      <c r="M956" s="4"/>
      <c r="N956" s="4"/>
      <c r="O956" s="4"/>
      <c r="P956" s="4"/>
    </row>
    <row r="957">
      <c r="A957" s="4"/>
      <c r="B957" s="4"/>
      <c r="C957" s="4"/>
      <c r="D957" s="4"/>
      <c r="E957" s="4"/>
      <c r="F957" s="4"/>
      <c r="G957" s="4"/>
      <c r="H957" s="4"/>
      <c r="I957" s="4"/>
      <c r="J957" s="4"/>
      <c r="K957" s="4"/>
      <c r="L957" s="4"/>
      <c r="M957" s="4"/>
      <c r="N957" s="4"/>
      <c r="O957" s="4"/>
      <c r="P957" s="4"/>
    </row>
    <row r="958">
      <c r="A958" s="4"/>
      <c r="B958" s="4"/>
      <c r="C958" s="4"/>
      <c r="D958" s="4"/>
      <c r="E958" s="4"/>
      <c r="F958" s="4"/>
      <c r="G958" s="4"/>
      <c r="H958" s="4"/>
      <c r="I958" s="4"/>
      <c r="J958" s="4"/>
      <c r="K958" s="4"/>
      <c r="L958" s="4"/>
      <c r="M958" s="4"/>
      <c r="N958" s="4"/>
      <c r="O958" s="4"/>
      <c r="P958" s="4"/>
    </row>
    <row r="959">
      <c r="A959" s="4"/>
      <c r="B959" s="4"/>
      <c r="C959" s="4"/>
      <c r="D959" s="4"/>
      <c r="E959" s="4"/>
      <c r="F959" s="4"/>
      <c r="G959" s="4"/>
      <c r="H959" s="4"/>
      <c r="I959" s="4"/>
      <c r="J959" s="4"/>
      <c r="K959" s="4"/>
      <c r="L959" s="4"/>
      <c r="M959" s="4"/>
      <c r="N959" s="4"/>
      <c r="O959" s="4"/>
      <c r="P959" s="4"/>
    </row>
    <row r="960">
      <c r="A960" s="4"/>
      <c r="B960" s="4"/>
      <c r="C960" s="4"/>
      <c r="D960" s="4"/>
      <c r="E960" s="4"/>
      <c r="F960" s="4"/>
      <c r="G960" s="4"/>
      <c r="H960" s="4"/>
      <c r="I960" s="4"/>
      <c r="J960" s="4"/>
      <c r="K960" s="4"/>
      <c r="L960" s="4"/>
      <c r="M960" s="4"/>
      <c r="N960" s="4"/>
      <c r="O960" s="4"/>
      <c r="P960" s="4"/>
    </row>
    <row r="961">
      <c r="A961" s="4"/>
      <c r="B961" s="4"/>
      <c r="C961" s="4"/>
      <c r="D961" s="4"/>
      <c r="E961" s="4"/>
      <c r="F961" s="4"/>
      <c r="G961" s="4"/>
      <c r="H961" s="4"/>
      <c r="I961" s="4"/>
      <c r="J961" s="4"/>
      <c r="K961" s="4"/>
      <c r="L961" s="4"/>
      <c r="M961" s="4"/>
      <c r="N961" s="4"/>
      <c r="O961" s="4"/>
      <c r="P961" s="4"/>
    </row>
    <row r="962">
      <c r="A962" s="4"/>
      <c r="B962" s="4"/>
      <c r="C962" s="4"/>
      <c r="D962" s="4"/>
      <c r="E962" s="4"/>
      <c r="F962" s="4"/>
      <c r="G962" s="4"/>
      <c r="H962" s="4"/>
      <c r="I962" s="4"/>
      <c r="J962" s="4"/>
      <c r="K962" s="4"/>
      <c r="L962" s="4"/>
      <c r="M962" s="4"/>
      <c r="N962" s="4"/>
      <c r="O962" s="4"/>
      <c r="P962" s="4"/>
    </row>
    <row r="963">
      <c r="A963" s="4"/>
      <c r="B963" s="4"/>
      <c r="C963" s="4"/>
      <c r="D963" s="4"/>
      <c r="E963" s="4"/>
      <c r="F963" s="4"/>
      <c r="G963" s="4"/>
      <c r="H963" s="4"/>
      <c r="I963" s="4"/>
      <c r="J963" s="4"/>
      <c r="K963" s="4"/>
      <c r="L963" s="4"/>
      <c r="M963" s="4"/>
      <c r="N963" s="4"/>
      <c r="O963" s="4"/>
      <c r="P963" s="4"/>
    </row>
    <row r="964">
      <c r="A964" s="4"/>
      <c r="B964" s="4"/>
      <c r="C964" s="4"/>
      <c r="D964" s="4"/>
      <c r="E964" s="4"/>
      <c r="F964" s="4"/>
      <c r="G964" s="4"/>
      <c r="H964" s="4"/>
      <c r="I964" s="4"/>
      <c r="J964" s="4"/>
      <c r="K964" s="4"/>
      <c r="L964" s="4"/>
      <c r="M964" s="4"/>
      <c r="N964" s="4"/>
      <c r="O964" s="4"/>
      <c r="P964" s="4"/>
    </row>
    <row r="965">
      <c r="A965" s="4"/>
      <c r="B965" s="4"/>
      <c r="C965" s="4"/>
      <c r="D965" s="4"/>
      <c r="E965" s="4"/>
      <c r="F965" s="4"/>
      <c r="G965" s="4"/>
      <c r="H965" s="4"/>
      <c r="I965" s="4"/>
      <c r="J965" s="4"/>
      <c r="K965" s="4"/>
      <c r="L965" s="4"/>
      <c r="M965" s="4"/>
      <c r="N965" s="4"/>
      <c r="O965" s="4"/>
      <c r="P965" s="4"/>
    </row>
    <row r="966">
      <c r="A966" s="4"/>
      <c r="B966" s="4"/>
      <c r="C966" s="4"/>
      <c r="D966" s="4"/>
      <c r="E966" s="4"/>
      <c r="F966" s="4"/>
      <c r="G966" s="4"/>
      <c r="H966" s="4"/>
      <c r="I966" s="4"/>
      <c r="J966" s="4"/>
      <c r="K966" s="4"/>
      <c r="L966" s="4"/>
      <c r="M966" s="4"/>
      <c r="N966" s="4"/>
      <c r="O966" s="4"/>
      <c r="P966" s="4"/>
    </row>
    <row r="967">
      <c r="A967" s="4"/>
      <c r="B967" s="4"/>
      <c r="C967" s="4"/>
      <c r="D967" s="4"/>
      <c r="E967" s="4"/>
      <c r="F967" s="4"/>
      <c r="G967" s="4"/>
      <c r="H967" s="4"/>
      <c r="I967" s="4"/>
      <c r="J967" s="4"/>
      <c r="K967" s="4"/>
      <c r="L967" s="4"/>
      <c r="M967" s="4"/>
      <c r="N967" s="4"/>
      <c r="O967" s="4"/>
      <c r="P967" s="4"/>
    </row>
    <row r="968">
      <c r="A968" s="4"/>
      <c r="B968" s="4"/>
      <c r="C968" s="4"/>
      <c r="D968" s="4"/>
      <c r="E968" s="4"/>
      <c r="F968" s="4"/>
      <c r="G968" s="4"/>
      <c r="H968" s="4"/>
      <c r="I968" s="4"/>
      <c r="J968" s="4"/>
      <c r="K968" s="4"/>
      <c r="L968" s="4"/>
      <c r="M968" s="4"/>
      <c r="N968" s="4"/>
      <c r="O968" s="4"/>
      <c r="P968" s="4"/>
    </row>
    <row r="969">
      <c r="A969" s="4"/>
      <c r="B969" s="4"/>
      <c r="C969" s="4"/>
      <c r="D969" s="4"/>
      <c r="E969" s="4"/>
      <c r="F969" s="4"/>
      <c r="G969" s="4"/>
      <c r="H969" s="4"/>
      <c r="I969" s="4"/>
      <c r="J969" s="4"/>
      <c r="K969" s="4"/>
      <c r="L969" s="4"/>
      <c r="M969" s="4"/>
      <c r="N969" s="4"/>
      <c r="O969" s="4"/>
      <c r="P969" s="4"/>
    </row>
    <row r="970">
      <c r="A970" s="4"/>
      <c r="B970" s="4"/>
      <c r="C970" s="4"/>
      <c r="D970" s="4"/>
      <c r="E970" s="4"/>
      <c r="F970" s="4"/>
      <c r="G970" s="4"/>
      <c r="H970" s="4"/>
      <c r="I970" s="4"/>
      <c r="J970" s="4"/>
      <c r="K970" s="4"/>
      <c r="L970" s="4"/>
      <c r="M970" s="4"/>
      <c r="N970" s="4"/>
      <c r="O970" s="4"/>
      <c r="P970" s="4"/>
    </row>
    <row r="971">
      <c r="A971" s="4"/>
      <c r="B971" s="4"/>
      <c r="C971" s="4"/>
      <c r="D971" s="4"/>
      <c r="E971" s="4"/>
      <c r="F971" s="4"/>
      <c r="G971" s="4"/>
      <c r="H971" s="4"/>
      <c r="I971" s="4"/>
      <c r="J971" s="4"/>
      <c r="K971" s="4"/>
      <c r="L971" s="4"/>
      <c r="M971" s="4"/>
      <c r="N971" s="4"/>
      <c r="O971" s="4"/>
      <c r="P971" s="4"/>
    </row>
    <row r="972">
      <c r="A972" s="4"/>
      <c r="B972" s="4"/>
      <c r="C972" s="4"/>
      <c r="D972" s="4"/>
      <c r="E972" s="4"/>
      <c r="F972" s="4"/>
      <c r="G972" s="4"/>
      <c r="H972" s="4"/>
      <c r="I972" s="4"/>
      <c r="J972" s="4"/>
      <c r="K972" s="4"/>
      <c r="L972" s="4"/>
      <c r="M972" s="4"/>
      <c r="N972" s="4"/>
      <c r="O972" s="4"/>
      <c r="P972" s="4"/>
    </row>
    <row r="973">
      <c r="A973" s="4"/>
      <c r="B973" s="4"/>
      <c r="C973" s="4"/>
      <c r="D973" s="4"/>
      <c r="E973" s="4"/>
      <c r="F973" s="4"/>
      <c r="G973" s="4"/>
      <c r="H973" s="4"/>
      <c r="I973" s="4"/>
      <c r="J973" s="4"/>
      <c r="K973" s="4"/>
      <c r="L973" s="4"/>
      <c r="M973" s="4"/>
      <c r="N973" s="4"/>
      <c r="O973" s="4"/>
      <c r="P973" s="4"/>
    </row>
    <row r="974">
      <c r="A974" s="4"/>
      <c r="B974" s="4"/>
      <c r="C974" s="4"/>
      <c r="D974" s="4"/>
      <c r="E974" s="4"/>
      <c r="F974" s="4"/>
      <c r="G974" s="4"/>
      <c r="H974" s="4"/>
      <c r="I974" s="4"/>
      <c r="J974" s="4"/>
      <c r="K974" s="4"/>
      <c r="L974" s="4"/>
      <c r="M974" s="4"/>
      <c r="N974" s="4"/>
      <c r="O974" s="4"/>
      <c r="P974" s="4"/>
    </row>
    <row r="975">
      <c r="A975" s="4"/>
      <c r="B975" s="4"/>
      <c r="C975" s="4"/>
      <c r="D975" s="4"/>
      <c r="E975" s="4"/>
      <c r="F975" s="4"/>
      <c r="G975" s="4"/>
      <c r="H975" s="4"/>
      <c r="I975" s="4"/>
      <c r="J975" s="4"/>
      <c r="K975" s="4"/>
      <c r="L975" s="4"/>
      <c r="M975" s="4"/>
      <c r="N975" s="4"/>
      <c r="O975" s="4"/>
      <c r="P975" s="4"/>
    </row>
    <row r="976">
      <c r="A976" s="4"/>
      <c r="B976" s="4"/>
      <c r="C976" s="4"/>
      <c r="D976" s="4"/>
      <c r="E976" s="4"/>
      <c r="F976" s="4"/>
      <c r="G976" s="4"/>
      <c r="H976" s="4"/>
      <c r="I976" s="4"/>
      <c r="J976" s="4"/>
      <c r="K976" s="4"/>
      <c r="L976" s="4"/>
      <c r="M976" s="4"/>
      <c r="N976" s="4"/>
      <c r="O976" s="4"/>
      <c r="P976" s="4"/>
    </row>
    <row r="977">
      <c r="A977" s="4"/>
      <c r="B977" s="4"/>
      <c r="C977" s="4"/>
      <c r="D977" s="4"/>
      <c r="E977" s="4"/>
      <c r="F977" s="4"/>
      <c r="G977" s="4"/>
      <c r="H977" s="4"/>
      <c r="I977" s="4"/>
      <c r="J977" s="4"/>
      <c r="K977" s="4"/>
      <c r="L977" s="4"/>
      <c r="M977" s="4"/>
      <c r="N977" s="4"/>
      <c r="O977" s="4"/>
      <c r="P977" s="4"/>
    </row>
    <row r="978">
      <c r="A978" s="4"/>
      <c r="B978" s="4"/>
      <c r="C978" s="4"/>
      <c r="D978" s="4"/>
      <c r="E978" s="4"/>
      <c r="F978" s="4"/>
      <c r="G978" s="4"/>
      <c r="H978" s="4"/>
      <c r="I978" s="4"/>
      <c r="J978" s="4"/>
      <c r="K978" s="4"/>
      <c r="L978" s="4"/>
      <c r="M978" s="4"/>
      <c r="N978" s="4"/>
      <c r="O978" s="4"/>
      <c r="P978" s="4"/>
    </row>
    <row r="979">
      <c r="A979" s="4"/>
      <c r="B979" s="4"/>
      <c r="C979" s="4"/>
      <c r="D979" s="4"/>
      <c r="E979" s="4"/>
      <c r="F979" s="4"/>
      <c r="G979" s="4"/>
      <c r="H979" s="4"/>
      <c r="I979" s="4"/>
      <c r="J979" s="4"/>
      <c r="K979" s="4"/>
      <c r="L979" s="4"/>
      <c r="M979" s="4"/>
      <c r="N979" s="4"/>
      <c r="O979" s="4"/>
      <c r="P979" s="4"/>
    </row>
    <row r="980">
      <c r="A980" s="4"/>
      <c r="B980" s="4"/>
      <c r="C980" s="4"/>
      <c r="D980" s="4"/>
      <c r="E980" s="4"/>
      <c r="F980" s="4"/>
      <c r="G980" s="4"/>
      <c r="H980" s="4"/>
      <c r="I980" s="4"/>
      <c r="J980" s="4"/>
      <c r="K980" s="4"/>
      <c r="L980" s="4"/>
      <c r="M980" s="4"/>
      <c r="N980" s="4"/>
      <c r="O980" s="4"/>
      <c r="P980" s="4"/>
    </row>
    <row r="981">
      <c r="A981" s="4"/>
      <c r="B981" s="4"/>
      <c r="C981" s="4"/>
      <c r="D981" s="4"/>
      <c r="E981" s="4"/>
      <c r="F981" s="4"/>
      <c r="G981" s="4"/>
      <c r="H981" s="4"/>
      <c r="I981" s="4"/>
      <c r="J981" s="4"/>
      <c r="K981" s="4"/>
      <c r="L981" s="4"/>
      <c r="M981" s="4"/>
      <c r="N981" s="4"/>
      <c r="O981" s="4"/>
      <c r="P981" s="4"/>
    </row>
    <row r="982">
      <c r="A982" s="4"/>
      <c r="B982" s="4"/>
      <c r="C982" s="4"/>
      <c r="D982" s="4"/>
      <c r="E982" s="4"/>
      <c r="F982" s="4"/>
      <c r="G982" s="4"/>
      <c r="H982" s="4"/>
      <c r="I982" s="4"/>
      <c r="J982" s="4"/>
      <c r="K982" s="4"/>
      <c r="L982" s="4"/>
      <c r="M982" s="4"/>
      <c r="N982" s="4"/>
      <c r="O982" s="4"/>
      <c r="P982" s="4"/>
    </row>
    <row r="983">
      <c r="A983" s="4"/>
      <c r="B983" s="4"/>
      <c r="C983" s="4"/>
      <c r="D983" s="4"/>
      <c r="E983" s="4"/>
      <c r="F983" s="4"/>
      <c r="G983" s="4"/>
      <c r="H983" s="4"/>
      <c r="I983" s="4"/>
      <c r="J983" s="4"/>
      <c r="K983" s="4"/>
      <c r="L983" s="4"/>
      <c r="M983" s="4"/>
      <c r="N983" s="4"/>
      <c r="O983" s="4"/>
      <c r="P983" s="4"/>
    </row>
    <row r="984">
      <c r="A984" s="4"/>
      <c r="B984" s="4"/>
      <c r="C984" s="4"/>
      <c r="D984" s="4"/>
      <c r="E984" s="4"/>
      <c r="F984" s="4"/>
      <c r="G984" s="4"/>
      <c r="H984" s="4"/>
      <c r="I984" s="4"/>
      <c r="J984" s="4"/>
      <c r="K984" s="4"/>
      <c r="L984" s="4"/>
      <c r="M984" s="4"/>
      <c r="N984" s="4"/>
      <c r="O984" s="4"/>
      <c r="P984" s="4"/>
    </row>
    <row r="985">
      <c r="A985" s="4"/>
      <c r="B985" s="4"/>
      <c r="C985" s="4"/>
      <c r="D985" s="4"/>
      <c r="E985" s="4"/>
      <c r="F985" s="4"/>
      <c r="G985" s="4"/>
      <c r="H985" s="4"/>
      <c r="I985" s="4"/>
      <c r="J985" s="4"/>
      <c r="K985" s="4"/>
      <c r="L985" s="4"/>
      <c r="M985" s="4"/>
      <c r="N985" s="4"/>
      <c r="O985" s="4"/>
      <c r="P985" s="4"/>
    </row>
    <row r="986">
      <c r="A986" s="4"/>
      <c r="B986" s="4"/>
      <c r="C986" s="4"/>
      <c r="D986" s="4"/>
      <c r="E986" s="4"/>
      <c r="F986" s="4"/>
      <c r="G986" s="4"/>
      <c r="H986" s="4"/>
      <c r="I986" s="4"/>
      <c r="J986" s="4"/>
      <c r="K986" s="4"/>
      <c r="L986" s="4"/>
      <c r="M986" s="4"/>
      <c r="N986" s="4"/>
      <c r="O986" s="4"/>
      <c r="P986" s="4"/>
    </row>
    <row r="987">
      <c r="A987" s="4"/>
      <c r="B987" s="4"/>
      <c r="C987" s="4"/>
      <c r="D987" s="4"/>
      <c r="E987" s="4"/>
      <c r="F987" s="4"/>
      <c r="G987" s="4"/>
      <c r="H987" s="4"/>
      <c r="I987" s="4"/>
      <c r="J987" s="4"/>
      <c r="K987" s="4"/>
      <c r="L987" s="4"/>
      <c r="M987" s="4"/>
      <c r="N987" s="4"/>
      <c r="O987" s="4"/>
      <c r="P987" s="4"/>
    </row>
    <row r="988">
      <c r="A988" s="4"/>
      <c r="B988" s="4"/>
      <c r="C988" s="4"/>
      <c r="D988" s="4"/>
      <c r="E988" s="4"/>
      <c r="F988" s="4"/>
      <c r="G988" s="4"/>
      <c r="H988" s="4"/>
      <c r="I988" s="4"/>
      <c r="J988" s="4"/>
      <c r="K988" s="4"/>
      <c r="L988" s="4"/>
      <c r="M988" s="4"/>
      <c r="N988" s="4"/>
      <c r="O988" s="4"/>
      <c r="P988" s="4"/>
    </row>
    <row r="989">
      <c r="A989" s="4"/>
      <c r="B989" s="4"/>
      <c r="C989" s="4"/>
      <c r="D989" s="4"/>
      <c r="E989" s="4"/>
      <c r="F989" s="4"/>
      <c r="G989" s="4"/>
      <c r="H989" s="4"/>
      <c r="I989" s="4"/>
      <c r="J989" s="4"/>
      <c r="K989" s="4"/>
      <c r="L989" s="4"/>
      <c r="M989" s="4"/>
      <c r="N989" s="4"/>
      <c r="O989" s="4"/>
      <c r="P989" s="4"/>
    </row>
    <row r="990">
      <c r="A990" s="4"/>
      <c r="B990" s="4"/>
      <c r="C990" s="4"/>
      <c r="D990" s="4"/>
      <c r="E990" s="4"/>
      <c r="F990" s="4"/>
      <c r="G990" s="4"/>
      <c r="H990" s="4"/>
      <c r="I990" s="4"/>
      <c r="J990" s="4"/>
      <c r="K990" s="4"/>
      <c r="L990" s="4"/>
      <c r="M990" s="4"/>
      <c r="N990" s="4"/>
      <c r="O990" s="4"/>
      <c r="P990" s="4"/>
    </row>
    <row r="991">
      <c r="A991" s="4"/>
      <c r="B991" s="4"/>
      <c r="C991" s="4"/>
      <c r="D991" s="4"/>
      <c r="E991" s="4"/>
      <c r="F991" s="4"/>
      <c r="G991" s="4"/>
      <c r="H991" s="4"/>
      <c r="I991" s="4"/>
      <c r="J991" s="4"/>
      <c r="K991" s="4"/>
      <c r="L991" s="4"/>
      <c r="M991" s="4"/>
      <c r="N991" s="4"/>
      <c r="O991" s="4"/>
      <c r="P991" s="4"/>
    </row>
    <row r="992">
      <c r="A992" s="4"/>
      <c r="B992" s="4"/>
      <c r="C992" s="4"/>
      <c r="D992" s="4"/>
      <c r="E992" s="4"/>
      <c r="F992" s="4"/>
      <c r="G992" s="4"/>
      <c r="H992" s="4"/>
      <c r="I992" s="4"/>
      <c r="J992" s="4"/>
      <c r="K992" s="4"/>
      <c r="L992" s="4"/>
      <c r="M992" s="4"/>
      <c r="N992" s="4"/>
      <c r="O992" s="4"/>
      <c r="P992" s="4"/>
    </row>
    <row r="993">
      <c r="A993" s="4"/>
      <c r="B993" s="4"/>
      <c r="C993" s="4"/>
      <c r="D993" s="4"/>
      <c r="E993" s="4"/>
      <c r="F993" s="4"/>
      <c r="G993" s="4"/>
      <c r="H993" s="4"/>
      <c r="I993" s="4"/>
      <c r="J993" s="4"/>
      <c r="K993" s="4"/>
      <c r="L993" s="4"/>
      <c r="M993" s="4"/>
      <c r="N993" s="4"/>
      <c r="O993" s="4"/>
      <c r="P993" s="4"/>
    </row>
    <row r="994">
      <c r="A994" s="4"/>
      <c r="B994" s="4"/>
      <c r="C994" s="4"/>
      <c r="D994" s="4"/>
      <c r="E994" s="4"/>
      <c r="F994" s="4"/>
      <c r="G994" s="4"/>
      <c r="H994" s="4"/>
      <c r="I994" s="4"/>
      <c r="J994" s="4"/>
      <c r="K994" s="4"/>
      <c r="L994" s="4"/>
      <c r="M994" s="4"/>
      <c r="N994" s="4"/>
      <c r="O994" s="4"/>
      <c r="P994" s="4"/>
    </row>
    <row r="995">
      <c r="A995" s="4"/>
      <c r="B995" s="4"/>
      <c r="C995" s="4"/>
      <c r="D995" s="4"/>
      <c r="E995" s="4"/>
      <c r="F995" s="4"/>
      <c r="G995" s="4"/>
      <c r="H995" s="4"/>
      <c r="I995" s="4"/>
      <c r="J995" s="4"/>
      <c r="K995" s="4"/>
      <c r="L995" s="4"/>
      <c r="M995" s="4"/>
      <c r="N995" s="4"/>
      <c r="O995" s="4"/>
      <c r="P995" s="4"/>
    </row>
    <row r="996">
      <c r="A996" s="4"/>
      <c r="B996" s="4"/>
      <c r="C996" s="4"/>
      <c r="D996" s="4"/>
      <c r="E996" s="4"/>
      <c r="F996" s="4"/>
      <c r="G996" s="4"/>
      <c r="H996" s="4"/>
      <c r="I996" s="4"/>
      <c r="J996" s="4"/>
      <c r="K996" s="4"/>
      <c r="L996" s="4"/>
      <c r="M996" s="4"/>
      <c r="N996" s="4"/>
      <c r="O996" s="4"/>
      <c r="P996" s="4"/>
    </row>
    <row r="997">
      <c r="A997" s="4"/>
      <c r="B997" s="4"/>
      <c r="C997" s="4"/>
      <c r="D997" s="4"/>
      <c r="E997" s="4"/>
      <c r="F997" s="4"/>
      <c r="G997" s="4"/>
      <c r="H997" s="4"/>
      <c r="I997" s="4"/>
      <c r="J997" s="4"/>
      <c r="K997" s="4"/>
      <c r="L997" s="4"/>
      <c r="M997" s="4"/>
      <c r="N997" s="4"/>
      <c r="O997" s="4"/>
      <c r="P997" s="4"/>
    </row>
    <row r="998">
      <c r="A998" s="4"/>
      <c r="B998" s="4"/>
      <c r="C998" s="4"/>
      <c r="D998" s="4"/>
      <c r="E998" s="4"/>
      <c r="F998" s="4"/>
      <c r="G998" s="4"/>
      <c r="H998" s="4"/>
      <c r="I998" s="4"/>
      <c r="J998" s="4"/>
      <c r="K998" s="4"/>
      <c r="L998" s="4"/>
      <c r="M998" s="4"/>
      <c r="N998" s="4"/>
      <c r="O998" s="4"/>
      <c r="P998" s="4"/>
    </row>
    <row r="999">
      <c r="A999" s="4"/>
      <c r="B999" s="4"/>
      <c r="C999" s="4"/>
      <c r="D999" s="4"/>
      <c r="E999" s="4"/>
      <c r="F999" s="4"/>
      <c r="G999" s="4"/>
      <c r="H999" s="4"/>
      <c r="I999" s="4"/>
      <c r="J999" s="4"/>
      <c r="K999" s="4"/>
      <c r="L999" s="4"/>
      <c r="M999" s="4"/>
      <c r="N999" s="4"/>
      <c r="O999" s="4"/>
      <c r="P999" s="4"/>
    </row>
    <row r="1000">
      <c r="A1000" s="4"/>
      <c r="B1000" s="4"/>
      <c r="C1000" s="4"/>
      <c r="D1000" s="4"/>
      <c r="E1000" s="4"/>
      <c r="F1000" s="4"/>
      <c r="G1000" s="4"/>
      <c r="H1000" s="4"/>
      <c r="I1000" s="4"/>
      <c r="J1000" s="4"/>
      <c r="K1000" s="4"/>
      <c r="L1000" s="4"/>
      <c r="M1000" s="4"/>
      <c r="N1000" s="4"/>
      <c r="O1000" s="4"/>
      <c r="P1000" s="4"/>
    </row>
    <row r="1001">
      <c r="A1001" s="4"/>
      <c r="B1001" s="4"/>
      <c r="C1001" s="4"/>
      <c r="D1001" s="4"/>
      <c r="E1001" s="4"/>
      <c r="F1001" s="4"/>
      <c r="G1001" s="4"/>
      <c r="H1001" s="4"/>
      <c r="I1001" s="4"/>
      <c r="J1001" s="4"/>
      <c r="K1001" s="4"/>
      <c r="L1001" s="4"/>
      <c r="M1001" s="4"/>
      <c r="N1001" s="4"/>
      <c r="O1001" s="4"/>
      <c r="P1001" s="4"/>
    </row>
    <row r="1002">
      <c r="A1002" s="4"/>
      <c r="B1002" s="4"/>
      <c r="C1002" s="4"/>
      <c r="D1002" s="4"/>
      <c r="E1002" s="4"/>
      <c r="F1002" s="4"/>
      <c r="G1002" s="4"/>
      <c r="H1002" s="4"/>
      <c r="I1002" s="4"/>
      <c r="J1002" s="4"/>
      <c r="K1002" s="4"/>
      <c r="L1002" s="4"/>
      <c r="M1002" s="4"/>
      <c r="N1002" s="4"/>
      <c r="O1002" s="4"/>
      <c r="P1002" s="4"/>
    </row>
    <row r="1003">
      <c r="A1003" s="4"/>
      <c r="B1003" s="4"/>
      <c r="C1003" s="4"/>
      <c r="D1003" s="4"/>
      <c r="E1003" s="4"/>
      <c r="F1003" s="4"/>
      <c r="G1003" s="4"/>
      <c r="H1003" s="4"/>
      <c r="I1003" s="4"/>
      <c r="J1003" s="4"/>
      <c r="K1003" s="4"/>
      <c r="L1003" s="4"/>
      <c r="M1003" s="4"/>
      <c r="N1003" s="4"/>
      <c r="O1003" s="4"/>
      <c r="P1003" s="4"/>
    </row>
  </sheetData>
  <mergeCells count="325">
    <mergeCell ref="C20:P20"/>
    <mergeCell ref="C77:E77"/>
    <mergeCell ref="F77:H77"/>
    <mergeCell ref="I77:K77"/>
    <mergeCell ref="C78:E78"/>
    <mergeCell ref="F78:H78"/>
    <mergeCell ref="I78:K78"/>
    <mergeCell ref="F81:H81"/>
    <mergeCell ref="I81:K81"/>
    <mergeCell ref="C79:E79"/>
    <mergeCell ref="F79:H79"/>
    <mergeCell ref="I79:K79"/>
    <mergeCell ref="C80:E80"/>
    <mergeCell ref="F80:H80"/>
    <mergeCell ref="I80:K80"/>
    <mergeCell ref="C81:E81"/>
    <mergeCell ref="F84:H84"/>
    <mergeCell ref="I84:K84"/>
    <mergeCell ref="C82:E82"/>
    <mergeCell ref="F82:H82"/>
    <mergeCell ref="I82:K82"/>
    <mergeCell ref="C83:E83"/>
    <mergeCell ref="F83:H83"/>
    <mergeCell ref="I83:K83"/>
    <mergeCell ref="C84:E84"/>
    <mergeCell ref="F87:H87"/>
    <mergeCell ref="I87:K87"/>
    <mergeCell ref="C85:E85"/>
    <mergeCell ref="F85:H85"/>
    <mergeCell ref="I85:K85"/>
    <mergeCell ref="C86:E86"/>
    <mergeCell ref="F86:H86"/>
    <mergeCell ref="I86:K86"/>
    <mergeCell ref="C87:E87"/>
    <mergeCell ref="F99:H99"/>
    <mergeCell ref="I99:K99"/>
    <mergeCell ref="C97:E97"/>
    <mergeCell ref="F97:H97"/>
    <mergeCell ref="I97:K97"/>
    <mergeCell ref="C98:E98"/>
    <mergeCell ref="F98:H98"/>
    <mergeCell ref="I98:K98"/>
    <mergeCell ref="C99:E99"/>
    <mergeCell ref="F102:H102"/>
    <mergeCell ref="I102:K102"/>
    <mergeCell ref="C100:E100"/>
    <mergeCell ref="F100:H100"/>
    <mergeCell ref="I100:K100"/>
    <mergeCell ref="C101:E101"/>
    <mergeCell ref="F101:H101"/>
    <mergeCell ref="I101:K101"/>
    <mergeCell ref="C102:E102"/>
    <mergeCell ref="F105:H105"/>
    <mergeCell ref="I105:K105"/>
    <mergeCell ref="C103:E103"/>
    <mergeCell ref="F103:H103"/>
    <mergeCell ref="I103:K103"/>
    <mergeCell ref="C104:E104"/>
    <mergeCell ref="F104:H104"/>
    <mergeCell ref="I104:K104"/>
    <mergeCell ref="C105:E105"/>
    <mergeCell ref="F108:H108"/>
    <mergeCell ref="I108:K108"/>
    <mergeCell ref="C106:E106"/>
    <mergeCell ref="F106:H106"/>
    <mergeCell ref="I106:K106"/>
    <mergeCell ref="C107:E107"/>
    <mergeCell ref="F107:H107"/>
    <mergeCell ref="I107:K107"/>
    <mergeCell ref="C108:E108"/>
    <mergeCell ref="F111:H111"/>
    <mergeCell ref="I111:K111"/>
    <mergeCell ref="C109:E109"/>
    <mergeCell ref="F109:H109"/>
    <mergeCell ref="I109:K109"/>
    <mergeCell ref="C110:E110"/>
    <mergeCell ref="F110:H110"/>
    <mergeCell ref="I110:K110"/>
    <mergeCell ref="C111:E111"/>
    <mergeCell ref="F114:H114"/>
    <mergeCell ref="I114:K114"/>
    <mergeCell ref="C112:E112"/>
    <mergeCell ref="F112:H112"/>
    <mergeCell ref="I112:K112"/>
    <mergeCell ref="C113:E113"/>
    <mergeCell ref="F113:H113"/>
    <mergeCell ref="I113:K113"/>
    <mergeCell ref="C114:E114"/>
    <mergeCell ref="F117:H117"/>
    <mergeCell ref="I117:K117"/>
    <mergeCell ref="C115:E115"/>
    <mergeCell ref="F115:H115"/>
    <mergeCell ref="I115:K115"/>
    <mergeCell ref="C116:E116"/>
    <mergeCell ref="F116:H116"/>
    <mergeCell ref="I116:K116"/>
    <mergeCell ref="C117:E117"/>
    <mergeCell ref="F120:H120"/>
    <mergeCell ref="I120:K120"/>
    <mergeCell ref="C118:E118"/>
    <mergeCell ref="F118:H118"/>
    <mergeCell ref="I118:K118"/>
    <mergeCell ref="C119:E119"/>
    <mergeCell ref="F119:H119"/>
    <mergeCell ref="I119:K119"/>
    <mergeCell ref="C120:E120"/>
    <mergeCell ref="F123:H123"/>
    <mergeCell ref="I123:K123"/>
    <mergeCell ref="C121:E121"/>
    <mergeCell ref="F121:H121"/>
    <mergeCell ref="I121:K121"/>
    <mergeCell ref="C122:E122"/>
    <mergeCell ref="F122:H122"/>
    <mergeCell ref="I122:K122"/>
    <mergeCell ref="C123:E123"/>
    <mergeCell ref="F126:H126"/>
    <mergeCell ref="I126:K126"/>
    <mergeCell ref="C124:E124"/>
    <mergeCell ref="F124:H124"/>
    <mergeCell ref="I124:K124"/>
    <mergeCell ref="C125:E125"/>
    <mergeCell ref="F125:H125"/>
    <mergeCell ref="I125:K125"/>
    <mergeCell ref="C126:E126"/>
    <mergeCell ref="F129:H129"/>
    <mergeCell ref="I129:K129"/>
    <mergeCell ref="C127:E127"/>
    <mergeCell ref="F127:H127"/>
    <mergeCell ref="I127:K127"/>
    <mergeCell ref="C128:E128"/>
    <mergeCell ref="F128:H128"/>
    <mergeCell ref="I128:K128"/>
    <mergeCell ref="C129:E129"/>
    <mergeCell ref="F132:H132"/>
    <mergeCell ref="I132:K132"/>
    <mergeCell ref="C130:E130"/>
    <mergeCell ref="F130:H130"/>
    <mergeCell ref="I130:K130"/>
    <mergeCell ref="C131:E131"/>
    <mergeCell ref="F131:H131"/>
    <mergeCell ref="I131:K131"/>
    <mergeCell ref="C132:E132"/>
    <mergeCell ref="F135:H135"/>
    <mergeCell ref="I135:K135"/>
    <mergeCell ref="C133:E133"/>
    <mergeCell ref="F133:H133"/>
    <mergeCell ref="I133:K133"/>
    <mergeCell ref="C134:E134"/>
    <mergeCell ref="F134:H134"/>
    <mergeCell ref="I134:K134"/>
    <mergeCell ref="C135:E135"/>
    <mergeCell ref="F138:H138"/>
    <mergeCell ref="I138:K138"/>
    <mergeCell ref="C136:E136"/>
    <mergeCell ref="F136:H136"/>
    <mergeCell ref="I136:K136"/>
    <mergeCell ref="C137:E137"/>
    <mergeCell ref="F137:H137"/>
    <mergeCell ref="I137:K137"/>
    <mergeCell ref="C138:E138"/>
    <mergeCell ref="F141:H141"/>
    <mergeCell ref="I141:K141"/>
    <mergeCell ref="C139:E139"/>
    <mergeCell ref="F139:H139"/>
    <mergeCell ref="I139:K139"/>
    <mergeCell ref="C140:E140"/>
    <mergeCell ref="F140:H140"/>
    <mergeCell ref="I140:K140"/>
    <mergeCell ref="C141:E141"/>
    <mergeCell ref="F144:H144"/>
    <mergeCell ref="I144:K144"/>
    <mergeCell ref="C142:E142"/>
    <mergeCell ref="F142:H142"/>
    <mergeCell ref="I142:K142"/>
    <mergeCell ref="C143:E143"/>
    <mergeCell ref="F143:H143"/>
    <mergeCell ref="I143:K143"/>
    <mergeCell ref="C144:E144"/>
    <mergeCell ref="F147:H147"/>
    <mergeCell ref="I147:K147"/>
    <mergeCell ref="C145:E145"/>
    <mergeCell ref="F145:H145"/>
    <mergeCell ref="I145:K145"/>
    <mergeCell ref="C146:E146"/>
    <mergeCell ref="F146:H146"/>
    <mergeCell ref="I146:K146"/>
    <mergeCell ref="C147:E147"/>
    <mergeCell ref="F150:H150"/>
    <mergeCell ref="I150:K150"/>
    <mergeCell ref="C148:E148"/>
    <mergeCell ref="F148:H148"/>
    <mergeCell ref="I148:K148"/>
    <mergeCell ref="C149:E149"/>
    <mergeCell ref="F149:H149"/>
    <mergeCell ref="I149:K149"/>
    <mergeCell ref="C150:E150"/>
    <mergeCell ref="F153:H153"/>
    <mergeCell ref="I153:K153"/>
    <mergeCell ref="C151:E151"/>
    <mergeCell ref="F151:H151"/>
    <mergeCell ref="I151:K151"/>
    <mergeCell ref="C152:E152"/>
    <mergeCell ref="F152:H152"/>
    <mergeCell ref="I152:K152"/>
    <mergeCell ref="C153:E153"/>
    <mergeCell ref="F156:H156"/>
    <mergeCell ref="I156:K156"/>
    <mergeCell ref="C154:E154"/>
    <mergeCell ref="F154:H154"/>
    <mergeCell ref="I154:K154"/>
    <mergeCell ref="C155:E155"/>
    <mergeCell ref="F155:H155"/>
    <mergeCell ref="I155:K155"/>
    <mergeCell ref="C156:E156"/>
    <mergeCell ref="F180:H180"/>
    <mergeCell ref="I180:K180"/>
    <mergeCell ref="C178:E178"/>
    <mergeCell ref="F178:H178"/>
    <mergeCell ref="I178:K178"/>
    <mergeCell ref="C179:E179"/>
    <mergeCell ref="F179:H179"/>
    <mergeCell ref="I179:K179"/>
    <mergeCell ref="C180:E180"/>
    <mergeCell ref="F183:H183"/>
    <mergeCell ref="I183:K183"/>
    <mergeCell ref="C181:E181"/>
    <mergeCell ref="F181:H181"/>
    <mergeCell ref="I181:K181"/>
    <mergeCell ref="C182:E182"/>
    <mergeCell ref="F182:H182"/>
    <mergeCell ref="I182:K182"/>
    <mergeCell ref="C183:E183"/>
    <mergeCell ref="F90:H90"/>
    <mergeCell ref="I90:K90"/>
    <mergeCell ref="C88:E88"/>
    <mergeCell ref="F88:H88"/>
    <mergeCell ref="I88:K88"/>
    <mergeCell ref="C89:E89"/>
    <mergeCell ref="F89:H89"/>
    <mergeCell ref="I89:K89"/>
    <mergeCell ref="C90:E90"/>
    <mergeCell ref="F93:H93"/>
    <mergeCell ref="I93:K93"/>
    <mergeCell ref="C91:E91"/>
    <mergeCell ref="F91:H91"/>
    <mergeCell ref="I91:K91"/>
    <mergeCell ref="C92:E92"/>
    <mergeCell ref="F92:H92"/>
    <mergeCell ref="I92:K92"/>
    <mergeCell ref="C93:E93"/>
    <mergeCell ref="F96:H96"/>
    <mergeCell ref="I96:K96"/>
    <mergeCell ref="C94:E94"/>
    <mergeCell ref="F94:H94"/>
    <mergeCell ref="I94:K94"/>
    <mergeCell ref="C95:E95"/>
    <mergeCell ref="F95:H95"/>
    <mergeCell ref="I95:K95"/>
    <mergeCell ref="C96:E96"/>
    <mergeCell ref="C184:E184"/>
    <mergeCell ref="F184:H184"/>
    <mergeCell ref="I184:K184"/>
    <mergeCell ref="F159:H159"/>
    <mergeCell ref="I159:K159"/>
    <mergeCell ref="C157:E157"/>
    <mergeCell ref="F157:H157"/>
    <mergeCell ref="I157:K157"/>
    <mergeCell ref="C158:E158"/>
    <mergeCell ref="F158:H158"/>
    <mergeCell ref="I158:K158"/>
    <mergeCell ref="C159:E159"/>
    <mergeCell ref="F162:H162"/>
    <mergeCell ref="I162:K162"/>
    <mergeCell ref="C160:E160"/>
    <mergeCell ref="F160:H160"/>
    <mergeCell ref="I160:K160"/>
    <mergeCell ref="C161:E161"/>
    <mergeCell ref="F161:H161"/>
    <mergeCell ref="I161:K161"/>
    <mergeCell ref="C162:E162"/>
    <mergeCell ref="F165:H165"/>
    <mergeCell ref="I165:K165"/>
    <mergeCell ref="C163:E163"/>
    <mergeCell ref="F163:H163"/>
    <mergeCell ref="I163:K163"/>
    <mergeCell ref="C164:E164"/>
    <mergeCell ref="F164:H164"/>
    <mergeCell ref="I164:K164"/>
    <mergeCell ref="C165:E165"/>
    <mergeCell ref="F168:H168"/>
    <mergeCell ref="I168:K168"/>
    <mergeCell ref="C166:E166"/>
    <mergeCell ref="F166:H166"/>
    <mergeCell ref="I166:K166"/>
    <mergeCell ref="C167:E167"/>
    <mergeCell ref="F167:H167"/>
    <mergeCell ref="I167:K167"/>
    <mergeCell ref="C168:E168"/>
    <mergeCell ref="F171:H171"/>
    <mergeCell ref="I171:K171"/>
    <mergeCell ref="C169:E169"/>
    <mergeCell ref="F169:H169"/>
    <mergeCell ref="I169:K169"/>
    <mergeCell ref="C170:E170"/>
    <mergeCell ref="F170:H170"/>
    <mergeCell ref="I170:K170"/>
    <mergeCell ref="C171:E171"/>
    <mergeCell ref="F174:H174"/>
    <mergeCell ref="I174:K174"/>
    <mergeCell ref="C172:E172"/>
    <mergeCell ref="F172:H172"/>
    <mergeCell ref="I172:K172"/>
    <mergeCell ref="C173:E173"/>
    <mergeCell ref="F173:H173"/>
    <mergeCell ref="I173:K173"/>
    <mergeCell ref="C174:E174"/>
    <mergeCell ref="F177:H177"/>
    <mergeCell ref="I177:K177"/>
    <mergeCell ref="C175:E175"/>
    <mergeCell ref="F175:H175"/>
    <mergeCell ref="I175:K175"/>
    <mergeCell ref="C176:E176"/>
    <mergeCell ref="F176:H176"/>
    <mergeCell ref="I176:K176"/>
    <mergeCell ref="C177:E177"/>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37.25"/>
    <col customWidth="1" min="12" max="12" width="13.25"/>
  </cols>
  <sheetData>
    <row r="1">
      <c r="A1" s="352" t="s">
        <v>627</v>
      </c>
      <c r="B1" s="353"/>
      <c r="C1" s="256"/>
      <c r="D1" s="256"/>
      <c r="E1" s="256"/>
      <c r="F1" s="256"/>
      <c r="G1" s="4"/>
      <c r="H1" s="4"/>
      <c r="I1" s="4"/>
      <c r="J1" s="4"/>
      <c r="K1" s="4"/>
      <c r="L1" s="4"/>
      <c r="M1" s="4"/>
      <c r="N1" s="4"/>
      <c r="O1" s="4"/>
      <c r="P1" s="4"/>
    </row>
    <row r="2">
      <c r="A2" s="354"/>
      <c r="B2" s="355" t="s">
        <v>689</v>
      </c>
      <c r="C2" s="356">
        <v>44572.0</v>
      </c>
      <c r="D2" s="331"/>
      <c r="E2" s="355" t="s">
        <v>690</v>
      </c>
      <c r="F2" s="357" t="s">
        <v>691</v>
      </c>
      <c r="G2" s="4"/>
      <c r="H2" s="325"/>
      <c r="I2" s="358" t="s">
        <v>690</v>
      </c>
      <c r="J2" s="424" t="s">
        <v>692</v>
      </c>
      <c r="K2" s="234" t="s">
        <v>693</v>
      </c>
      <c r="L2" s="4"/>
      <c r="M2" s="4"/>
      <c r="N2" s="4"/>
      <c r="O2" s="4"/>
      <c r="P2" s="4"/>
    </row>
    <row r="3">
      <c r="A3" s="354"/>
      <c r="B3" s="355" t="s">
        <v>694</v>
      </c>
      <c r="C3" s="356">
        <v>44583.0</v>
      </c>
      <c r="D3" s="331"/>
      <c r="E3" s="331">
        <v>0.0</v>
      </c>
      <c r="F3" s="359">
        <f>C7</f>
        <v>148</v>
      </c>
      <c r="G3" s="4"/>
      <c r="H3" s="240"/>
      <c r="I3" s="239">
        <v>0.0</v>
      </c>
      <c r="J3" s="359">
        <v>148.0</v>
      </c>
      <c r="K3" s="360">
        <f>F3</f>
        <v>148</v>
      </c>
      <c r="L3" s="4"/>
      <c r="M3" s="4"/>
      <c r="N3" s="4"/>
      <c r="O3" s="4"/>
      <c r="P3" s="4"/>
    </row>
    <row r="4">
      <c r="A4" s="354"/>
      <c r="B4" s="355" t="s">
        <v>695</v>
      </c>
      <c r="C4" s="336">
        <f>C3-C2+1</f>
        <v>12</v>
      </c>
      <c r="D4" s="331"/>
      <c r="E4" s="331">
        <v>1.0</v>
      </c>
      <c r="F4" s="359">
        <f t="shared" ref="F4:F15" si="1">K4</f>
        <v>148</v>
      </c>
      <c r="G4" s="4"/>
      <c r="H4" s="240"/>
      <c r="I4" s="239">
        <v>1.0</v>
      </c>
      <c r="J4" s="360">
        <f>J3-C8</f>
        <v>135.6666667</v>
      </c>
      <c r="K4" s="360">
        <f>K3-E56</f>
        <v>148</v>
      </c>
      <c r="L4" s="4"/>
      <c r="M4" s="4"/>
      <c r="N4" s="4"/>
      <c r="O4" s="4"/>
      <c r="P4" s="4"/>
    </row>
    <row r="5">
      <c r="A5" s="354"/>
      <c r="B5" s="355" t="s">
        <v>696</v>
      </c>
      <c r="C5" s="336">
        <v>5.0</v>
      </c>
      <c r="D5" s="331"/>
      <c r="E5" s="331">
        <v>2.0</v>
      </c>
      <c r="F5" s="359">
        <f t="shared" si="1"/>
        <v>142</v>
      </c>
      <c r="G5" s="4"/>
      <c r="H5" s="240"/>
      <c r="I5" s="239">
        <v>2.0</v>
      </c>
      <c r="J5" s="360">
        <f>J4-C8</f>
        <v>123.3333333</v>
      </c>
      <c r="K5" s="360">
        <f>K4-F56</f>
        <v>142</v>
      </c>
      <c r="L5" s="4"/>
      <c r="M5" s="4"/>
      <c r="N5" s="4"/>
      <c r="O5" s="4"/>
      <c r="P5" s="4"/>
    </row>
    <row r="6">
      <c r="A6" s="354"/>
      <c r="B6" s="355" t="s">
        <v>697</v>
      </c>
      <c r="C6" s="336">
        <v>160.0</v>
      </c>
      <c r="D6" s="331"/>
      <c r="E6" s="331">
        <v>3.0</v>
      </c>
      <c r="F6" s="360">
        <f t="shared" si="1"/>
        <v>138</v>
      </c>
      <c r="G6" s="4"/>
      <c r="H6" s="240"/>
      <c r="I6" s="239">
        <v>3.0</v>
      </c>
      <c r="J6" s="360">
        <f>J5-C8</f>
        <v>111</v>
      </c>
      <c r="K6" s="360">
        <f>K5-G56</f>
        <v>138</v>
      </c>
      <c r="L6" s="4"/>
      <c r="M6" s="4"/>
      <c r="N6" s="4"/>
      <c r="O6" s="4"/>
      <c r="P6" s="4"/>
    </row>
    <row r="7">
      <c r="A7" s="354"/>
      <c r="B7" s="355" t="s">
        <v>698</v>
      </c>
      <c r="C7" s="336">
        <v>148.0</v>
      </c>
      <c r="D7" s="331"/>
      <c r="E7" s="331">
        <v>4.0</v>
      </c>
      <c r="F7" s="360">
        <f t="shared" si="1"/>
        <v>130</v>
      </c>
      <c r="G7" s="4"/>
      <c r="H7" s="240"/>
      <c r="I7" s="239">
        <v>4.0</v>
      </c>
      <c r="J7" s="360">
        <f>J6-C8</f>
        <v>98.66666667</v>
      </c>
      <c r="K7" s="360">
        <f>K6-H56</f>
        <v>130</v>
      </c>
      <c r="L7" s="4"/>
      <c r="M7" s="4"/>
      <c r="N7" s="4"/>
      <c r="O7" s="4"/>
      <c r="P7" s="4"/>
    </row>
    <row r="8">
      <c r="A8" s="354"/>
      <c r="B8" s="355" t="s">
        <v>699</v>
      </c>
      <c r="C8" s="331">
        <f>C7/C4</f>
        <v>12.33333333</v>
      </c>
      <c r="D8" s="331"/>
      <c r="E8" s="331">
        <v>5.0</v>
      </c>
      <c r="F8" s="360">
        <f t="shared" si="1"/>
        <v>127</v>
      </c>
      <c r="G8" s="4"/>
      <c r="H8" s="240"/>
      <c r="I8" s="239">
        <v>5.0</v>
      </c>
      <c r="J8" s="360">
        <f>J7-C8</f>
        <v>86.33333333</v>
      </c>
      <c r="K8" s="360">
        <f>K7-I56</f>
        <v>127</v>
      </c>
      <c r="L8" s="4"/>
      <c r="M8" s="4"/>
      <c r="N8" s="4"/>
      <c r="O8" s="4"/>
      <c r="P8" s="4"/>
    </row>
    <row r="9">
      <c r="A9" s="354"/>
      <c r="B9" s="239"/>
      <c r="C9" s="239"/>
      <c r="D9" s="239"/>
      <c r="E9" s="239">
        <v>6.0</v>
      </c>
      <c r="F9" s="360">
        <f t="shared" si="1"/>
        <v>125</v>
      </c>
      <c r="G9" s="4"/>
      <c r="H9" s="240"/>
      <c r="I9" s="239">
        <v>6.0</v>
      </c>
      <c r="J9" s="360">
        <f>J8-C8</f>
        <v>74</v>
      </c>
      <c r="K9" s="360">
        <f>K8-J56</f>
        <v>125</v>
      </c>
      <c r="L9" s="4"/>
      <c r="M9" s="4"/>
      <c r="N9" s="4"/>
      <c r="O9" s="4"/>
      <c r="P9" s="4"/>
    </row>
    <row r="10">
      <c r="A10" s="4"/>
      <c r="B10" s="238"/>
      <c r="C10" s="238"/>
      <c r="D10" s="238"/>
      <c r="E10" s="235">
        <v>7.0</v>
      </c>
      <c r="F10" s="361">
        <f t="shared" si="1"/>
        <v>121</v>
      </c>
      <c r="G10" s="4"/>
      <c r="H10" s="4"/>
      <c r="I10" s="235">
        <v>7.0</v>
      </c>
      <c r="J10" s="361">
        <f>J9-C8</f>
        <v>61.66666667</v>
      </c>
      <c r="K10" s="361">
        <f>K9-K56</f>
        <v>121</v>
      </c>
      <c r="L10" s="4"/>
      <c r="M10" s="4"/>
      <c r="N10" s="4"/>
      <c r="O10" s="4"/>
      <c r="P10" s="4"/>
    </row>
    <row r="11">
      <c r="A11" s="4"/>
      <c r="B11" s="238"/>
      <c r="C11" s="238"/>
      <c r="D11" s="238"/>
      <c r="E11" s="235">
        <v>8.0</v>
      </c>
      <c r="F11" s="361">
        <f t="shared" si="1"/>
        <v>115.5</v>
      </c>
      <c r="G11" s="4"/>
      <c r="H11" s="4"/>
      <c r="I11" s="235">
        <v>8.0</v>
      </c>
      <c r="J11" s="361">
        <f>J10-C8</f>
        <v>49.33333333</v>
      </c>
      <c r="K11" s="361">
        <f>K10-L56</f>
        <v>115.5</v>
      </c>
      <c r="L11" s="4"/>
      <c r="M11" s="4"/>
      <c r="N11" s="4"/>
      <c r="O11" s="4"/>
      <c r="P11" s="4"/>
    </row>
    <row r="12">
      <c r="A12" s="4"/>
      <c r="B12" s="238"/>
      <c r="C12" s="388"/>
      <c r="D12" s="388"/>
      <c r="E12" s="235">
        <v>9.0</v>
      </c>
      <c r="F12" s="361">
        <f t="shared" si="1"/>
        <v>110.5</v>
      </c>
      <c r="G12" s="4"/>
      <c r="H12" s="4"/>
      <c r="I12" s="235">
        <v>9.0</v>
      </c>
      <c r="J12" s="361">
        <f>J11-C8</f>
        <v>37</v>
      </c>
      <c r="K12" s="361">
        <f>K11-M56</f>
        <v>110.5</v>
      </c>
      <c r="L12" s="4"/>
      <c r="M12" s="4"/>
      <c r="N12" s="4"/>
      <c r="O12" s="4"/>
      <c r="P12" s="4"/>
    </row>
    <row r="13">
      <c r="A13" s="4"/>
      <c r="B13" s="238"/>
      <c r="C13" s="388"/>
      <c r="D13" s="388"/>
      <c r="E13" s="235">
        <v>10.0</v>
      </c>
      <c r="F13" s="361">
        <f t="shared" si="1"/>
        <v>109.5</v>
      </c>
      <c r="G13" s="4"/>
      <c r="H13" s="4"/>
      <c r="I13" s="235">
        <v>10.0</v>
      </c>
      <c r="J13" s="361">
        <f>J12-C8</f>
        <v>24.66666667</v>
      </c>
      <c r="K13" s="361">
        <f>K12-N56</f>
        <v>109.5</v>
      </c>
      <c r="L13" s="4"/>
      <c r="M13" s="4"/>
      <c r="N13" s="4"/>
      <c r="O13" s="4"/>
      <c r="P13" s="4"/>
    </row>
    <row r="14">
      <c r="A14" s="4"/>
      <c r="B14" s="238"/>
      <c r="C14" s="388"/>
      <c r="D14" s="388"/>
      <c r="E14" s="235">
        <v>11.0</v>
      </c>
      <c r="F14" s="361">
        <f t="shared" si="1"/>
        <v>108.5</v>
      </c>
      <c r="G14" s="4"/>
      <c r="H14" s="4"/>
      <c r="I14" s="235">
        <v>11.0</v>
      </c>
      <c r="J14" s="361">
        <f>J13-C8</f>
        <v>12.33333333</v>
      </c>
      <c r="K14" s="361">
        <f>K13-O56</f>
        <v>108.5</v>
      </c>
      <c r="L14" s="4"/>
      <c r="M14" s="4"/>
      <c r="N14" s="4"/>
      <c r="O14" s="4"/>
      <c r="P14" s="4"/>
    </row>
    <row r="15">
      <c r="A15" s="4"/>
      <c r="B15" s="238"/>
      <c r="C15" s="388"/>
      <c r="D15" s="388"/>
      <c r="E15" s="235">
        <v>12.0</v>
      </c>
      <c r="F15" s="361">
        <f t="shared" si="1"/>
        <v>103</v>
      </c>
      <c r="G15" s="4"/>
      <c r="H15" s="4"/>
      <c r="I15" s="235">
        <v>12.0</v>
      </c>
      <c r="J15" s="361">
        <f>J14-C8</f>
        <v>0</v>
      </c>
      <c r="K15" s="361">
        <f>K14-P56</f>
        <v>103</v>
      </c>
      <c r="L15" s="4"/>
      <c r="M15" s="4"/>
      <c r="N15" s="4"/>
      <c r="O15" s="4"/>
      <c r="P15" s="4"/>
    </row>
    <row r="16">
      <c r="A16" s="4"/>
      <c r="B16" s="4"/>
      <c r="E16" s="3"/>
      <c r="G16" s="4"/>
      <c r="H16" s="4"/>
      <c r="I16" s="3"/>
      <c r="J16" s="4"/>
      <c r="K16" s="4"/>
      <c r="L16" s="4"/>
      <c r="M16" s="4"/>
      <c r="N16" s="4"/>
      <c r="O16" s="4"/>
      <c r="P16" s="4"/>
    </row>
    <row r="17">
      <c r="A17" s="4"/>
      <c r="B17" s="4"/>
      <c r="C17" s="4"/>
      <c r="D17" s="4"/>
      <c r="E17" s="3"/>
      <c r="F17" s="4"/>
      <c r="G17" s="4"/>
      <c r="H17" s="4"/>
      <c r="I17" s="3"/>
      <c r="J17" s="4"/>
      <c r="K17" s="4"/>
      <c r="L17" s="4"/>
      <c r="M17" s="4"/>
      <c r="N17" s="4"/>
      <c r="O17" s="4"/>
      <c r="P17" s="4"/>
    </row>
    <row r="18">
      <c r="A18" s="4"/>
      <c r="B18" s="4"/>
      <c r="C18" s="4"/>
      <c r="D18" s="4"/>
      <c r="E18" s="4"/>
      <c r="F18" s="4"/>
      <c r="G18" s="4"/>
      <c r="H18" s="4"/>
      <c r="I18" s="4"/>
      <c r="J18" s="4"/>
      <c r="K18" s="4"/>
      <c r="L18" s="4"/>
      <c r="M18" s="4"/>
      <c r="N18" s="4"/>
      <c r="O18" s="4"/>
      <c r="P18" s="4"/>
    </row>
    <row r="19">
      <c r="A19" s="4"/>
      <c r="B19" s="4"/>
      <c r="C19" s="4"/>
      <c r="D19" s="3"/>
      <c r="E19" s="353" t="s">
        <v>700</v>
      </c>
      <c r="F19" s="353" t="s">
        <v>701</v>
      </c>
      <c r="G19" s="353" t="s">
        <v>702</v>
      </c>
      <c r="H19" s="353" t="s">
        <v>703</v>
      </c>
      <c r="I19" s="353" t="s">
        <v>704</v>
      </c>
      <c r="J19" s="254" t="s">
        <v>704</v>
      </c>
      <c r="K19" s="353" t="s">
        <v>705</v>
      </c>
      <c r="L19" s="353" t="s">
        <v>700</v>
      </c>
      <c r="M19" s="299" t="s">
        <v>701</v>
      </c>
      <c r="N19" s="299" t="s">
        <v>702</v>
      </c>
      <c r="O19" s="3" t="s">
        <v>703</v>
      </c>
      <c r="P19" s="3" t="s">
        <v>704</v>
      </c>
    </row>
    <row r="20">
      <c r="A20" s="363" t="s">
        <v>706</v>
      </c>
      <c r="B20" s="363" t="s">
        <v>707</v>
      </c>
      <c r="C20" s="364" t="s">
        <v>708</v>
      </c>
      <c r="D20" s="365"/>
      <c r="E20" s="365"/>
      <c r="F20" s="365"/>
      <c r="G20" s="365"/>
      <c r="H20" s="365"/>
      <c r="I20" s="365"/>
      <c r="J20" s="365"/>
      <c r="K20" s="365"/>
      <c r="L20" s="365"/>
      <c r="M20" s="365"/>
      <c r="N20" s="365"/>
      <c r="O20" s="365"/>
      <c r="P20" s="366"/>
      <c r="Q20" s="367"/>
    </row>
    <row r="21">
      <c r="A21" s="368"/>
      <c r="B21" s="368"/>
      <c r="C21" s="369"/>
      <c r="D21" s="363">
        <v>0.0</v>
      </c>
      <c r="E21" s="363">
        <v>1.0</v>
      </c>
      <c r="F21" s="363">
        <v>2.0</v>
      </c>
      <c r="G21" s="363">
        <v>3.0</v>
      </c>
      <c r="H21" s="363">
        <v>4.0</v>
      </c>
      <c r="I21" s="363">
        <v>5.0</v>
      </c>
      <c r="J21" s="363">
        <v>6.0</v>
      </c>
      <c r="K21" s="363">
        <v>7.0</v>
      </c>
      <c r="L21" s="363">
        <v>8.0</v>
      </c>
      <c r="M21" s="363">
        <v>9.0</v>
      </c>
      <c r="N21" s="363">
        <v>10.0</v>
      </c>
      <c r="O21" s="363">
        <v>11.0</v>
      </c>
      <c r="P21" s="363">
        <v>12.0</v>
      </c>
      <c r="Q21" s="367"/>
    </row>
    <row r="22">
      <c r="A22" s="233" t="s">
        <v>68</v>
      </c>
      <c r="B22" s="237"/>
      <c r="C22" s="235"/>
      <c r="D22" s="235"/>
      <c r="E22" s="238"/>
      <c r="F22" s="238"/>
      <c r="G22" s="238"/>
      <c r="H22" s="238"/>
      <c r="I22" s="238"/>
      <c r="J22" s="238"/>
      <c r="K22" s="238"/>
      <c r="L22" s="237"/>
      <c r="M22" s="398"/>
      <c r="N22" s="247"/>
      <c r="O22" s="238"/>
      <c r="P22" s="238"/>
      <c r="Q22" s="9"/>
    </row>
    <row r="23">
      <c r="A23" s="236"/>
      <c r="B23" s="514" t="s">
        <v>339</v>
      </c>
      <c r="C23" s="237">
        <v>12.0</v>
      </c>
      <c r="D23" s="235">
        <v>0.0</v>
      </c>
      <c r="E23" s="235">
        <v>0.0</v>
      </c>
      <c r="F23" s="235">
        <v>2.0</v>
      </c>
      <c r="G23" s="235">
        <v>2.0</v>
      </c>
      <c r="H23" s="235">
        <v>3.0</v>
      </c>
      <c r="I23" s="235">
        <v>1.0</v>
      </c>
      <c r="J23" s="235">
        <v>0.0</v>
      </c>
      <c r="K23" s="235">
        <v>0.0</v>
      </c>
      <c r="L23" s="235">
        <v>1.0</v>
      </c>
      <c r="M23" s="237">
        <v>1.0</v>
      </c>
      <c r="N23" s="237">
        <v>0.0</v>
      </c>
      <c r="O23" s="235">
        <v>0.0</v>
      </c>
      <c r="P23" s="235">
        <v>1.0</v>
      </c>
      <c r="Q23" s="9"/>
    </row>
    <row r="24">
      <c r="A24" s="236"/>
      <c r="B24" s="514" t="s">
        <v>1188</v>
      </c>
      <c r="C24" s="237">
        <v>8.0</v>
      </c>
      <c r="D24" s="235">
        <v>0.0</v>
      </c>
      <c r="E24" s="235">
        <v>0.0</v>
      </c>
      <c r="F24" s="235">
        <v>0.0</v>
      </c>
      <c r="G24" s="235">
        <v>0.0</v>
      </c>
      <c r="H24" s="235">
        <v>0.0</v>
      </c>
      <c r="I24" s="235">
        <v>0.0</v>
      </c>
      <c r="J24" s="235">
        <v>1.0</v>
      </c>
      <c r="K24" s="235">
        <v>1.0</v>
      </c>
      <c r="L24" s="235">
        <v>0.0</v>
      </c>
      <c r="M24" s="237">
        <v>0.0</v>
      </c>
      <c r="N24" s="237">
        <v>0.0</v>
      </c>
      <c r="O24" s="235">
        <v>0.0</v>
      </c>
      <c r="P24" s="235">
        <v>0.0</v>
      </c>
      <c r="Q24" s="9"/>
    </row>
    <row r="25">
      <c r="A25" s="236"/>
      <c r="B25" s="409" t="s">
        <v>347</v>
      </c>
      <c r="C25" s="237">
        <v>4.0</v>
      </c>
      <c r="D25" s="235">
        <v>0.0</v>
      </c>
      <c r="E25" s="235">
        <v>0.0</v>
      </c>
      <c r="F25" s="235">
        <v>0.0</v>
      </c>
      <c r="G25" s="235">
        <v>0.0</v>
      </c>
      <c r="H25" s="235">
        <v>0.0</v>
      </c>
      <c r="I25" s="235">
        <v>0.0</v>
      </c>
      <c r="J25" s="235">
        <v>0.0</v>
      </c>
      <c r="K25" s="235">
        <v>0.0</v>
      </c>
      <c r="L25" s="235">
        <v>0.0</v>
      </c>
      <c r="M25" s="237">
        <v>0.0</v>
      </c>
      <c r="N25" s="237">
        <v>0.0</v>
      </c>
      <c r="O25" s="235">
        <v>0.0</v>
      </c>
      <c r="P25" s="235">
        <v>0.0</v>
      </c>
      <c r="Q25" s="9"/>
    </row>
    <row r="26">
      <c r="A26" s="236"/>
      <c r="B26" s="531" t="s">
        <v>348</v>
      </c>
      <c r="C26" s="237">
        <v>4.0</v>
      </c>
      <c r="D26" s="235">
        <v>0.0</v>
      </c>
      <c r="E26" s="235">
        <v>0.0</v>
      </c>
      <c r="F26" s="235">
        <v>0.0</v>
      </c>
      <c r="G26" s="235">
        <v>0.0</v>
      </c>
      <c r="H26" s="235">
        <v>0.0</v>
      </c>
      <c r="I26" s="235">
        <v>0.0</v>
      </c>
      <c r="J26" s="235">
        <v>0.0</v>
      </c>
      <c r="K26" s="235">
        <v>0.0</v>
      </c>
      <c r="L26" s="235">
        <v>0.0</v>
      </c>
      <c r="M26" s="237">
        <v>0.0</v>
      </c>
      <c r="N26" s="237">
        <v>0.0</v>
      </c>
      <c r="O26" s="235">
        <v>0.0</v>
      </c>
      <c r="P26" s="235">
        <v>0.0</v>
      </c>
      <c r="Q26" s="9"/>
    </row>
    <row r="27">
      <c r="A27" s="236"/>
      <c r="B27" s="514" t="s">
        <v>355</v>
      </c>
      <c r="C27" s="237">
        <v>4.0</v>
      </c>
      <c r="D27" s="235">
        <v>0.0</v>
      </c>
      <c r="E27" s="235">
        <v>0.0</v>
      </c>
      <c r="F27" s="235">
        <v>0.0</v>
      </c>
      <c r="G27" s="235">
        <v>0.0</v>
      </c>
      <c r="H27" s="235">
        <v>0.0</v>
      </c>
      <c r="I27" s="235">
        <v>0.0</v>
      </c>
      <c r="J27" s="235">
        <v>0.0</v>
      </c>
      <c r="K27" s="235">
        <v>0.0</v>
      </c>
      <c r="L27" s="235">
        <v>0.0</v>
      </c>
      <c r="M27" s="237">
        <v>0.0</v>
      </c>
      <c r="N27" s="237">
        <v>0.0</v>
      </c>
      <c r="O27" s="235">
        <v>0.0</v>
      </c>
      <c r="P27" s="235">
        <v>0.0</v>
      </c>
      <c r="Q27" s="9"/>
    </row>
    <row r="28">
      <c r="A28" s="369" t="s">
        <v>709</v>
      </c>
      <c r="B28" s="237"/>
      <c r="C28" s="247"/>
      <c r="D28" s="369">
        <v>0.0</v>
      </c>
      <c r="E28" s="369">
        <v>0.0</v>
      </c>
      <c r="F28" s="369">
        <v>2.0</v>
      </c>
      <c r="G28" s="369">
        <v>2.0</v>
      </c>
      <c r="H28" s="369">
        <v>3.0</v>
      </c>
      <c r="I28" s="369">
        <v>1.0</v>
      </c>
      <c r="J28" s="369">
        <v>1.0</v>
      </c>
      <c r="K28" s="369">
        <v>1.0</v>
      </c>
      <c r="L28" s="369">
        <v>0.5</v>
      </c>
      <c r="M28" s="369">
        <v>1.0</v>
      </c>
      <c r="N28" s="369">
        <v>0.0</v>
      </c>
      <c r="O28" s="369">
        <v>0.0</v>
      </c>
      <c r="P28" s="369">
        <v>0.5</v>
      </c>
      <c r="Q28" s="9">
        <f>SUM(D28:P28)</f>
        <v>12</v>
      </c>
    </row>
    <row r="29">
      <c r="A29" s="233" t="s">
        <v>85</v>
      </c>
      <c r="B29" s="237"/>
      <c r="C29" s="237"/>
      <c r="D29" s="238"/>
      <c r="E29" s="238"/>
      <c r="F29" s="238"/>
      <c r="G29" s="238"/>
      <c r="H29" s="238"/>
      <c r="I29" s="238"/>
      <c r="J29" s="238"/>
      <c r="K29" s="238"/>
      <c r="L29" s="237"/>
      <c r="M29" s="398"/>
      <c r="N29" s="247"/>
      <c r="O29" s="238"/>
      <c r="P29" s="238"/>
      <c r="Q29" s="9"/>
    </row>
    <row r="30">
      <c r="A30" s="236"/>
      <c r="B30" s="514" t="s">
        <v>341</v>
      </c>
      <c r="C30" s="237">
        <v>12.0</v>
      </c>
      <c r="D30" s="235">
        <v>0.0</v>
      </c>
      <c r="E30" s="235">
        <v>0.0</v>
      </c>
      <c r="F30" s="235">
        <v>1.5</v>
      </c>
      <c r="G30" s="235">
        <v>1.5</v>
      </c>
      <c r="H30" s="235">
        <v>1.5</v>
      </c>
      <c r="I30" s="235">
        <v>0.0</v>
      </c>
      <c r="J30" s="235">
        <v>0.0</v>
      </c>
      <c r="K30" s="235">
        <v>1.0</v>
      </c>
      <c r="L30" s="235">
        <v>1.0</v>
      </c>
      <c r="M30" s="235">
        <v>1.0</v>
      </c>
      <c r="N30" s="237">
        <v>0.0</v>
      </c>
      <c r="O30" s="235">
        <v>0.0</v>
      </c>
      <c r="P30" s="235">
        <v>2.0</v>
      </c>
      <c r="Q30" s="9"/>
    </row>
    <row r="31">
      <c r="A31" s="236"/>
      <c r="B31" s="514" t="s">
        <v>342</v>
      </c>
      <c r="C31" s="237">
        <v>8.0</v>
      </c>
      <c r="D31" s="235">
        <v>0.0</v>
      </c>
      <c r="E31" s="235">
        <v>0.0</v>
      </c>
      <c r="F31" s="235">
        <v>0.5</v>
      </c>
      <c r="G31" s="235">
        <v>0.5</v>
      </c>
      <c r="H31" s="235">
        <v>0.5</v>
      </c>
      <c r="I31" s="235">
        <v>0.0</v>
      </c>
      <c r="J31" s="235">
        <v>0.0</v>
      </c>
      <c r="K31" s="235">
        <v>1.0</v>
      </c>
      <c r="L31" s="235">
        <v>1.0</v>
      </c>
      <c r="M31" s="235">
        <v>1.0</v>
      </c>
      <c r="N31" s="237">
        <v>0.0</v>
      </c>
      <c r="O31" s="235">
        <v>0.0</v>
      </c>
      <c r="P31" s="235">
        <v>2.0</v>
      </c>
      <c r="Q31" s="9"/>
    </row>
    <row r="32">
      <c r="A32" s="236"/>
      <c r="B32" s="514" t="s">
        <v>349</v>
      </c>
      <c r="C32" s="237">
        <v>4.0</v>
      </c>
      <c r="D32" s="235">
        <v>0.0</v>
      </c>
      <c r="E32" s="235">
        <v>0.0</v>
      </c>
      <c r="F32" s="235">
        <v>0.0</v>
      </c>
      <c r="G32" s="235">
        <v>0.0</v>
      </c>
      <c r="H32" s="235">
        <v>0.0</v>
      </c>
      <c r="I32" s="235">
        <v>0.0</v>
      </c>
      <c r="J32" s="235">
        <v>0.0</v>
      </c>
      <c r="K32" s="235">
        <v>0.0</v>
      </c>
      <c r="L32" s="235">
        <v>0.0</v>
      </c>
      <c r="M32" s="235">
        <v>0.5</v>
      </c>
      <c r="N32" s="237">
        <v>0.0</v>
      </c>
      <c r="O32" s="235">
        <v>0.0</v>
      </c>
      <c r="P32" s="235">
        <v>0.0</v>
      </c>
      <c r="Q32" s="9"/>
    </row>
    <row r="33">
      <c r="A33" s="236"/>
      <c r="B33" s="409" t="s">
        <v>350</v>
      </c>
      <c r="C33" s="237">
        <v>4.0</v>
      </c>
      <c r="D33" s="235">
        <v>0.0</v>
      </c>
      <c r="E33" s="235">
        <v>0.0</v>
      </c>
      <c r="F33" s="235">
        <v>0.0</v>
      </c>
      <c r="G33" s="235">
        <v>0.0</v>
      </c>
      <c r="H33" s="235">
        <v>0.0</v>
      </c>
      <c r="I33" s="235">
        <v>0.0</v>
      </c>
      <c r="J33" s="235">
        <v>0.0</v>
      </c>
      <c r="K33" s="235">
        <v>0.0</v>
      </c>
      <c r="L33" s="235">
        <v>0.0</v>
      </c>
      <c r="M33" s="235">
        <v>0.0</v>
      </c>
      <c r="N33" s="237">
        <v>0.0</v>
      </c>
      <c r="O33" s="235">
        <v>0.0</v>
      </c>
      <c r="P33" s="235">
        <v>0.0</v>
      </c>
      <c r="Q33" s="9"/>
    </row>
    <row r="34">
      <c r="A34" s="236"/>
      <c r="B34" s="514" t="s">
        <v>356</v>
      </c>
      <c r="C34" s="237">
        <v>4.0</v>
      </c>
      <c r="D34" s="235">
        <v>0.0</v>
      </c>
      <c r="E34" s="235">
        <v>0.0</v>
      </c>
      <c r="F34" s="235">
        <v>0.0</v>
      </c>
      <c r="G34" s="235">
        <v>0.0</v>
      </c>
      <c r="H34" s="235">
        <v>0.0</v>
      </c>
      <c r="I34" s="235">
        <v>0.0</v>
      </c>
      <c r="J34" s="235">
        <v>0.0</v>
      </c>
      <c r="K34" s="235">
        <v>0.0</v>
      </c>
      <c r="L34" s="235">
        <v>0.0</v>
      </c>
      <c r="M34" s="235">
        <v>0.0</v>
      </c>
      <c r="N34" s="237">
        <v>0.0</v>
      </c>
      <c r="O34" s="235">
        <v>0.0</v>
      </c>
      <c r="P34" s="235">
        <v>0.0</v>
      </c>
      <c r="Q34" s="9"/>
    </row>
    <row r="35">
      <c r="A35" s="369" t="s">
        <v>709</v>
      </c>
      <c r="B35" s="237"/>
      <c r="C35" s="247"/>
      <c r="D35" s="369">
        <v>0.0</v>
      </c>
      <c r="E35" s="369">
        <v>0.0</v>
      </c>
      <c r="F35" s="369">
        <v>4.0</v>
      </c>
      <c r="G35" s="369">
        <v>2.0</v>
      </c>
      <c r="H35" s="369">
        <v>3.0</v>
      </c>
      <c r="I35" s="369">
        <v>0.0</v>
      </c>
      <c r="J35" s="369">
        <v>0.0</v>
      </c>
      <c r="K35" s="369">
        <v>2.0</v>
      </c>
      <c r="L35" s="369">
        <v>3.0</v>
      </c>
      <c r="M35" s="369">
        <v>2.0</v>
      </c>
      <c r="N35" s="369">
        <v>0.0</v>
      </c>
      <c r="O35" s="369">
        <v>0.0</v>
      </c>
      <c r="P35" s="369">
        <v>2.0</v>
      </c>
      <c r="Q35" s="9">
        <f>SUM(D35:P35)</f>
        <v>18</v>
      </c>
    </row>
    <row r="36">
      <c r="A36" s="233" t="s">
        <v>97</v>
      </c>
      <c r="B36" s="237"/>
      <c r="C36" s="237"/>
      <c r="D36" s="235"/>
      <c r="E36" s="238"/>
      <c r="F36" s="238"/>
      <c r="G36" s="238"/>
      <c r="H36" s="238"/>
      <c r="I36" s="238"/>
      <c r="J36" s="238"/>
      <c r="K36" s="238"/>
      <c r="L36" s="237"/>
      <c r="M36" s="398"/>
      <c r="N36" s="247"/>
      <c r="O36" s="238"/>
      <c r="P36" s="238"/>
      <c r="Q36" s="9"/>
    </row>
    <row r="37">
      <c r="A37" s="233"/>
      <c r="B37" s="514" t="s">
        <v>335</v>
      </c>
      <c r="C37" s="237">
        <v>2.0</v>
      </c>
      <c r="D37" s="237">
        <v>0.0</v>
      </c>
      <c r="E37" s="237">
        <v>0.0</v>
      </c>
      <c r="F37" s="237">
        <v>0.0</v>
      </c>
      <c r="G37" s="237">
        <v>0.0</v>
      </c>
      <c r="H37" s="237">
        <v>2.0</v>
      </c>
      <c r="I37" s="237">
        <v>0.0</v>
      </c>
      <c r="J37" s="237">
        <v>0.0</v>
      </c>
      <c r="K37" s="237">
        <v>0.0</v>
      </c>
      <c r="L37" s="237">
        <v>1.0</v>
      </c>
      <c r="M37" s="237">
        <v>0.0</v>
      </c>
      <c r="N37" s="237">
        <v>0.0</v>
      </c>
      <c r="O37" s="237">
        <v>0.0</v>
      </c>
      <c r="P37" s="235">
        <v>0.0</v>
      </c>
      <c r="Q37" s="9"/>
    </row>
    <row r="38">
      <c r="A38" s="233"/>
      <c r="B38" s="409" t="s">
        <v>343</v>
      </c>
      <c r="C38" s="237">
        <v>12.0</v>
      </c>
      <c r="D38" s="237">
        <v>0.0</v>
      </c>
      <c r="E38" s="237">
        <v>0.0</v>
      </c>
      <c r="F38" s="237">
        <v>0.0</v>
      </c>
      <c r="G38" s="237">
        <v>0.0</v>
      </c>
      <c r="H38" s="237">
        <v>0.0</v>
      </c>
      <c r="I38" s="237">
        <v>0.0</v>
      </c>
      <c r="J38" s="237">
        <v>0.0</v>
      </c>
      <c r="K38" s="237">
        <v>0.0</v>
      </c>
      <c r="L38" s="237">
        <v>1.0</v>
      </c>
      <c r="M38" s="237">
        <v>0.0</v>
      </c>
      <c r="N38" s="237">
        <v>0.0</v>
      </c>
      <c r="O38" s="237">
        <v>0.0</v>
      </c>
      <c r="P38" s="235">
        <v>4.0</v>
      </c>
      <c r="Q38" s="9"/>
    </row>
    <row r="39">
      <c r="A39" s="233"/>
      <c r="B39" s="409" t="s">
        <v>351</v>
      </c>
      <c r="C39" s="237">
        <v>4.0</v>
      </c>
      <c r="D39" s="237">
        <v>0.0</v>
      </c>
      <c r="E39" s="237">
        <v>0.0</v>
      </c>
      <c r="F39" s="237">
        <v>0.0</v>
      </c>
      <c r="G39" s="237">
        <v>0.0</v>
      </c>
      <c r="H39" s="237">
        <v>0.0</v>
      </c>
      <c r="I39" s="237">
        <v>0.0</v>
      </c>
      <c r="J39" s="237">
        <v>0.0</v>
      </c>
      <c r="K39" s="237">
        <v>0.0</v>
      </c>
      <c r="L39" s="237">
        <v>0.0</v>
      </c>
      <c r="M39" s="237">
        <v>0.0</v>
      </c>
      <c r="N39" s="237">
        <v>0.0</v>
      </c>
      <c r="O39" s="237">
        <v>0.0</v>
      </c>
      <c r="P39" s="235">
        <v>0.0</v>
      </c>
      <c r="Q39" s="9"/>
    </row>
    <row r="40">
      <c r="A40" s="233"/>
      <c r="B40" s="409" t="s">
        <v>352</v>
      </c>
      <c r="C40" s="237">
        <v>4.0</v>
      </c>
      <c r="D40" s="237">
        <v>0.0</v>
      </c>
      <c r="E40" s="237">
        <v>0.0</v>
      </c>
      <c r="F40" s="237">
        <v>0.0</v>
      </c>
      <c r="G40" s="237">
        <v>0.0</v>
      </c>
      <c r="H40" s="237">
        <v>0.0</v>
      </c>
      <c r="I40" s="237">
        <v>0.0</v>
      </c>
      <c r="J40" s="237">
        <v>0.0</v>
      </c>
      <c r="K40" s="237">
        <v>0.0</v>
      </c>
      <c r="L40" s="237">
        <v>0.0</v>
      </c>
      <c r="M40" s="237">
        <v>0.0</v>
      </c>
      <c r="N40" s="237">
        <v>0.0</v>
      </c>
      <c r="O40" s="237">
        <v>0.0</v>
      </c>
      <c r="P40" s="235">
        <v>0.0</v>
      </c>
      <c r="Q40" s="9"/>
    </row>
    <row r="41">
      <c r="A41" s="233"/>
      <c r="B41" s="514" t="s">
        <v>357</v>
      </c>
      <c r="C41" s="237">
        <v>4.0</v>
      </c>
      <c r="D41" s="237">
        <v>0.0</v>
      </c>
      <c r="E41" s="237">
        <v>0.0</v>
      </c>
      <c r="F41" s="237">
        <v>0.0</v>
      </c>
      <c r="G41" s="237">
        <v>0.0</v>
      </c>
      <c r="H41" s="237">
        <v>0.0</v>
      </c>
      <c r="I41" s="237">
        <v>0.0</v>
      </c>
      <c r="J41" s="237">
        <v>0.0</v>
      </c>
      <c r="K41" s="237">
        <v>0.0</v>
      </c>
      <c r="L41" s="237">
        <v>0.0</v>
      </c>
      <c r="M41" s="237">
        <v>0.0</v>
      </c>
      <c r="N41" s="237">
        <v>0.0</v>
      </c>
      <c r="O41" s="237">
        <v>0.0</v>
      </c>
      <c r="P41" s="235">
        <v>0.0</v>
      </c>
      <c r="Q41" s="9"/>
    </row>
    <row r="42">
      <c r="A42" s="369" t="s">
        <v>709</v>
      </c>
      <c r="B42" s="237"/>
      <c r="C42" s="237"/>
      <c r="D42" s="369">
        <v>0.0</v>
      </c>
      <c r="E42" s="369">
        <v>0.0</v>
      </c>
      <c r="F42" s="369">
        <v>0.0</v>
      </c>
      <c r="G42" s="369">
        <v>0.0</v>
      </c>
      <c r="H42" s="369">
        <v>1.0</v>
      </c>
      <c r="I42" s="369">
        <v>0.0</v>
      </c>
      <c r="J42" s="369">
        <v>0.0</v>
      </c>
      <c r="K42" s="369">
        <v>0.0</v>
      </c>
      <c r="L42" s="369">
        <v>1.0</v>
      </c>
      <c r="M42" s="369">
        <v>0.0</v>
      </c>
      <c r="N42" s="369">
        <v>0.0</v>
      </c>
      <c r="O42" s="369">
        <v>0.0</v>
      </c>
      <c r="P42" s="369">
        <v>1.0</v>
      </c>
      <c r="Q42" s="9">
        <f>SUM(D42:P42)</f>
        <v>3</v>
      </c>
    </row>
    <row r="43">
      <c r="A43" s="233" t="s">
        <v>616</v>
      </c>
      <c r="B43" s="247"/>
      <c r="C43" s="237"/>
      <c r="D43" s="235"/>
      <c r="E43" s="235"/>
      <c r="F43" s="235"/>
      <c r="G43" s="235"/>
      <c r="H43" s="235"/>
      <c r="I43" s="235"/>
      <c r="J43" s="235"/>
      <c r="K43" s="238"/>
      <c r="L43" s="237"/>
      <c r="M43" s="398"/>
      <c r="N43" s="247"/>
      <c r="O43" s="238"/>
      <c r="P43" s="238"/>
      <c r="Q43" s="9"/>
    </row>
    <row r="44">
      <c r="A44" s="236"/>
      <c r="B44" s="409" t="s">
        <v>345</v>
      </c>
      <c r="C44" s="237">
        <v>12.0</v>
      </c>
      <c r="D44" s="235">
        <v>0.0</v>
      </c>
      <c r="E44" s="235">
        <v>1.0</v>
      </c>
      <c r="F44" s="235">
        <v>0.5</v>
      </c>
      <c r="G44" s="235">
        <v>0.5</v>
      </c>
      <c r="H44" s="235">
        <v>1.0</v>
      </c>
      <c r="I44" s="235">
        <v>1.0</v>
      </c>
      <c r="J44" s="235">
        <v>0.5</v>
      </c>
      <c r="K44" s="235">
        <v>0.0</v>
      </c>
      <c r="L44" s="237">
        <v>0.0</v>
      </c>
      <c r="M44" s="237">
        <v>0.0</v>
      </c>
      <c r="N44" s="237">
        <v>0.0</v>
      </c>
      <c r="O44" s="235">
        <v>0.0</v>
      </c>
      <c r="P44" s="235">
        <v>0.0</v>
      </c>
      <c r="Q44" s="9"/>
      <c r="R44" s="112">
        <v>1.0</v>
      </c>
    </row>
    <row r="45">
      <c r="A45" s="236"/>
      <c r="B45" s="409" t="s">
        <v>346</v>
      </c>
      <c r="C45" s="237">
        <v>8.0</v>
      </c>
      <c r="D45" s="235">
        <v>0.0</v>
      </c>
      <c r="E45" s="235">
        <v>0.0</v>
      </c>
      <c r="F45" s="235">
        <v>0.0</v>
      </c>
      <c r="G45" s="235">
        <v>0.0</v>
      </c>
      <c r="H45" s="235">
        <v>0.0</v>
      </c>
      <c r="I45" s="235">
        <v>1.0</v>
      </c>
      <c r="J45" s="235">
        <v>1.5</v>
      </c>
      <c r="K45" s="235">
        <v>0.0</v>
      </c>
      <c r="L45" s="237">
        <v>1.0</v>
      </c>
      <c r="M45" s="237">
        <v>1.5</v>
      </c>
      <c r="N45" s="237">
        <v>0.0</v>
      </c>
      <c r="O45" s="235">
        <v>0.5</v>
      </c>
      <c r="P45" s="235">
        <v>2.0</v>
      </c>
      <c r="Q45" s="9"/>
      <c r="R45" s="112">
        <v>4.0</v>
      </c>
    </row>
    <row r="46">
      <c r="A46" s="236"/>
      <c r="B46" s="409" t="s">
        <v>353</v>
      </c>
      <c r="C46" s="237">
        <v>4.0</v>
      </c>
      <c r="D46" s="235">
        <v>0.0</v>
      </c>
      <c r="E46" s="235">
        <v>0.0</v>
      </c>
      <c r="F46" s="235">
        <v>0.0</v>
      </c>
      <c r="G46" s="235">
        <v>0.0</v>
      </c>
      <c r="H46" s="235">
        <v>0.0</v>
      </c>
      <c r="I46" s="235">
        <v>0.0</v>
      </c>
      <c r="J46" s="235">
        <v>0.0</v>
      </c>
      <c r="K46" s="235">
        <v>0.0</v>
      </c>
      <c r="L46" s="237">
        <v>0.0</v>
      </c>
      <c r="M46" s="237">
        <v>0.0</v>
      </c>
      <c r="N46" s="237">
        <v>0.0</v>
      </c>
      <c r="O46" s="235">
        <v>0.0</v>
      </c>
      <c r="P46" s="235">
        <v>0.0</v>
      </c>
      <c r="Q46" s="9"/>
    </row>
    <row r="47">
      <c r="A47" s="236"/>
      <c r="B47" s="409" t="s">
        <v>354</v>
      </c>
      <c r="C47" s="237">
        <v>4.0</v>
      </c>
      <c r="D47" s="235">
        <v>0.0</v>
      </c>
      <c r="E47" s="235">
        <v>0.0</v>
      </c>
      <c r="F47" s="235">
        <v>0.0</v>
      </c>
      <c r="G47" s="235">
        <v>0.0</v>
      </c>
      <c r="H47" s="235">
        <v>0.0</v>
      </c>
      <c r="I47" s="235">
        <v>0.0</v>
      </c>
      <c r="J47" s="235">
        <v>0.0</v>
      </c>
      <c r="K47" s="235">
        <v>0.0</v>
      </c>
      <c r="L47" s="237">
        <v>0.0</v>
      </c>
      <c r="M47" s="237">
        <v>0.0</v>
      </c>
      <c r="N47" s="237">
        <v>0.0</v>
      </c>
      <c r="O47" s="235">
        <v>0.0</v>
      </c>
      <c r="P47" s="235">
        <v>0.0</v>
      </c>
      <c r="Q47" s="9"/>
    </row>
    <row r="48">
      <c r="A48" s="236"/>
      <c r="B48" s="514" t="s">
        <v>358</v>
      </c>
      <c r="C48" s="237">
        <v>4.0</v>
      </c>
      <c r="D48" s="235">
        <v>0.0</v>
      </c>
      <c r="E48" s="235">
        <v>0.0</v>
      </c>
      <c r="F48" s="235">
        <v>0.0</v>
      </c>
      <c r="G48" s="235">
        <v>0.0</v>
      </c>
      <c r="H48" s="235">
        <v>0.0</v>
      </c>
      <c r="I48" s="235">
        <v>0.0</v>
      </c>
      <c r="J48" s="235">
        <v>0.0</v>
      </c>
      <c r="K48" s="235">
        <v>0.0</v>
      </c>
      <c r="L48" s="237">
        <v>0.0</v>
      </c>
      <c r="M48" s="237">
        <v>0.0</v>
      </c>
      <c r="N48" s="237">
        <v>0.0</v>
      </c>
      <c r="O48" s="235">
        <v>0.0</v>
      </c>
      <c r="P48" s="235">
        <v>0.0</v>
      </c>
      <c r="Q48" s="9"/>
    </row>
    <row r="49">
      <c r="A49" s="369" t="s">
        <v>709</v>
      </c>
      <c r="B49" s="237"/>
      <c r="C49" s="247"/>
      <c r="D49" s="369">
        <v>0.0</v>
      </c>
      <c r="E49" s="369">
        <v>0.0</v>
      </c>
      <c r="F49" s="369">
        <v>0.0</v>
      </c>
      <c r="G49" s="369">
        <v>0.0</v>
      </c>
      <c r="H49" s="369">
        <v>1.0</v>
      </c>
      <c r="I49" s="369">
        <v>2.0</v>
      </c>
      <c r="J49" s="369">
        <v>1.0</v>
      </c>
      <c r="K49" s="369">
        <v>0.0</v>
      </c>
      <c r="L49" s="369">
        <v>1.0</v>
      </c>
      <c r="M49" s="369">
        <v>1.0</v>
      </c>
      <c r="N49" s="369">
        <v>0.0</v>
      </c>
      <c r="O49" s="369">
        <v>0.0</v>
      </c>
      <c r="P49" s="369">
        <v>2.0</v>
      </c>
      <c r="Q49" s="9">
        <f>SUM(D49:P49)</f>
        <v>8</v>
      </c>
    </row>
    <row r="50">
      <c r="A50" s="233" t="s">
        <v>166</v>
      </c>
      <c r="B50" s="247"/>
      <c r="C50" s="237"/>
      <c r="D50" s="235"/>
      <c r="E50" s="235"/>
      <c r="F50" s="235"/>
      <c r="G50" s="235"/>
      <c r="H50" s="235"/>
      <c r="I50" s="235"/>
      <c r="J50" s="235"/>
      <c r="K50" s="238"/>
      <c r="L50" s="237"/>
      <c r="M50" s="237"/>
      <c r="N50" s="247"/>
      <c r="O50" s="238"/>
      <c r="P50" s="238"/>
      <c r="Q50" s="9"/>
    </row>
    <row r="51">
      <c r="A51" s="236"/>
      <c r="B51" s="514" t="s">
        <v>336</v>
      </c>
      <c r="C51" s="237">
        <v>6.0</v>
      </c>
      <c r="D51" s="235">
        <v>0.0</v>
      </c>
      <c r="E51" s="235">
        <v>0.0</v>
      </c>
      <c r="F51" s="235">
        <v>0.0</v>
      </c>
      <c r="G51" s="235">
        <v>0.0</v>
      </c>
      <c r="H51" s="235">
        <v>0.0</v>
      </c>
      <c r="I51" s="235">
        <v>0.0</v>
      </c>
      <c r="J51" s="235">
        <v>0.0</v>
      </c>
      <c r="K51" s="235">
        <v>0.0</v>
      </c>
      <c r="L51" s="237">
        <v>0.0</v>
      </c>
      <c r="M51" s="237">
        <v>0.0</v>
      </c>
      <c r="N51" s="237">
        <v>0.0</v>
      </c>
      <c r="O51" s="235">
        <v>0.0</v>
      </c>
      <c r="P51" s="235">
        <v>0.0</v>
      </c>
      <c r="Q51" s="9"/>
    </row>
    <row r="52">
      <c r="A52" s="236"/>
      <c r="B52" s="514" t="s">
        <v>337</v>
      </c>
      <c r="C52" s="237">
        <v>6.0</v>
      </c>
      <c r="D52" s="235">
        <v>0.0</v>
      </c>
      <c r="E52" s="235">
        <v>0.0</v>
      </c>
      <c r="F52" s="235">
        <v>0.0</v>
      </c>
      <c r="G52" s="235">
        <v>0.0</v>
      </c>
      <c r="H52" s="235">
        <v>0.0</v>
      </c>
      <c r="I52" s="235">
        <v>0.0</v>
      </c>
      <c r="J52" s="235">
        <v>0.0</v>
      </c>
      <c r="K52" s="235">
        <v>2.0</v>
      </c>
      <c r="L52" s="235">
        <v>0.0</v>
      </c>
      <c r="M52" s="235">
        <v>2.0</v>
      </c>
      <c r="N52" s="237">
        <v>0.0</v>
      </c>
      <c r="O52" s="235">
        <v>0.0</v>
      </c>
      <c r="P52" s="235">
        <v>0.0</v>
      </c>
      <c r="Q52" s="9"/>
    </row>
    <row r="53">
      <c r="A53" s="236"/>
      <c r="B53" s="514" t="s">
        <v>338</v>
      </c>
      <c r="C53" s="237">
        <v>6.0</v>
      </c>
      <c r="D53" s="235">
        <v>0.0</v>
      </c>
      <c r="E53" s="235">
        <v>0.0</v>
      </c>
      <c r="F53" s="235">
        <v>0.0</v>
      </c>
      <c r="G53" s="235">
        <v>0.0</v>
      </c>
      <c r="H53" s="235">
        <v>0.0</v>
      </c>
      <c r="I53" s="235">
        <v>0.0</v>
      </c>
      <c r="J53" s="235">
        <v>0.0</v>
      </c>
      <c r="K53" s="235">
        <v>0.0</v>
      </c>
      <c r="L53" s="235">
        <v>0.0</v>
      </c>
      <c r="M53" s="235">
        <v>0.0</v>
      </c>
      <c r="N53" s="237">
        <v>2.0</v>
      </c>
      <c r="O53" s="235">
        <v>2.0</v>
      </c>
      <c r="P53" s="235">
        <v>0.0</v>
      </c>
      <c r="Q53" s="9"/>
    </row>
    <row r="54">
      <c r="A54" s="236"/>
      <c r="B54" s="409" t="s">
        <v>344</v>
      </c>
      <c r="C54" s="237">
        <v>8.0</v>
      </c>
      <c r="D54" s="235">
        <v>0.0</v>
      </c>
      <c r="E54" s="235">
        <v>0.0</v>
      </c>
      <c r="F54" s="235">
        <v>0.0</v>
      </c>
      <c r="G54" s="235">
        <v>0.0</v>
      </c>
      <c r="H54" s="235">
        <v>0.0</v>
      </c>
      <c r="I54" s="235">
        <v>0.0</v>
      </c>
      <c r="J54" s="235">
        <v>0.0</v>
      </c>
      <c r="K54" s="235">
        <v>0.0</v>
      </c>
      <c r="L54" s="235">
        <v>0.0</v>
      </c>
      <c r="M54" s="235">
        <v>0.0</v>
      </c>
      <c r="N54" s="237">
        <v>0.0</v>
      </c>
      <c r="O54" s="235">
        <v>0.0</v>
      </c>
      <c r="P54" s="235">
        <v>0.0</v>
      </c>
      <c r="Q54" s="9"/>
    </row>
    <row r="55">
      <c r="A55" s="369" t="s">
        <v>709</v>
      </c>
      <c r="B55" s="237"/>
      <c r="C55" s="247"/>
      <c r="D55" s="369">
        <v>0.0</v>
      </c>
      <c r="E55" s="369">
        <v>0.0</v>
      </c>
      <c r="F55" s="369">
        <v>0.0</v>
      </c>
      <c r="G55" s="369">
        <v>0.0</v>
      </c>
      <c r="H55" s="369">
        <v>0.0</v>
      </c>
      <c r="I55" s="369">
        <v>0.0</v>
      </c>
      <c r="J55" s="369">
        <v>0.0</v>
      </c>
      <c r="K55" s="369">
        <v>1.0</v>
      </c>
      <c r="L55" s="369">
        <v>0.0</v>
      </c>
      <c r="M55" s="369">
        <v>1.0</v>
      </c>
      <c r="N55" s="369">
        <v>1.0</v>
      </c>
      <c r="O55" s="369">
        <v>1.0</v>
      </c>
      <c r="P55" s="369">
        <v>0.0</v>
      </c>
      <c r="Q55" s="9">
        <f>SUM(D55:P55)</f>
        <v>4</v>
      </c>
    </row>
    <row r="56">
      <c r="A56" s="369" t="s">
        <v>710</v>
      </c>
      <c r="B56" s="237"/>
      <c r="C56" s="247"/>
      <c r="D56" s="369">
        <f t="shared" ref="D56:P56" si="2">SUM(D55,D49,D42,D35,D28)</f>
        <v>0</v>
      </c>
      <c r="E56" s="369">
        <f t="shared" si="2"/>
        <v>0</v>
      </c>
      <c r="F56" s="369">
        <f t="shared" si="2"/>
        <v>6</v>
      </c>
      <c r="G56" s="369">
        <f t="shared" si="2"/>
        <v>4</v>
      </c>
      <c r="H56" s="369">
        <f t="shared" si="2"/>
        <v>8</v>
      </c>
      <c r="I56" s="369">
        <f t="shared" si="2"/>
        <v>3</v>
      </c>
      <c r="J56" s="369">
        <f t="shared" si="2"/>
        <v>2</v>
      </c>
      <c r="K56" s="369">
        <f t="shared" si="2"/>
        <v>4</v>
      </c>
      <c r="L56" s="369">
        <f t="shared" si="2"/>
        <v>5.5</v>
      </c>
      <c r="M56" s="369">
        <f t="shared" si="2"/>
        <v>5</v>
      </c>
      <c r="N56" s="369">
        <f t="shared" si="2"/>
        <v>1</v>
      </c>
      <c r="O56" s="369">
        <f t="shared" si="2"/>
        <v>1</v>
      </c>
      <c r="P56" s="369">
        <f t="shared" si="2"/>
        <v>5.5</v>
      </c>
    </row>
    <row r="57">
      <c r="A57" s="4"/>
      <c r="B57" s="4"/>
      <c r="C57" s="4"/>
      <c r="D57" s="4"/>
      <c r="E57" s="4"/>
      <c r="F57" s="4"/>
      <c r="G57" s="3"/>
      <c r="H57" s="3"/>
      <c r="I57" s="3"/>
      <c r="J57" s="3"/>
      <c r="K57" s="4"/>
      <c r="L57" s="4"/>
      <c r="M57" s="4"/>
      <c r="N57" s="4"/>
      <c r="O57" s="4"/>
      <c r="P57" s="4"/>
    </row>
    <row r="58">
      <c r="A58" s="4"/>
      <c r="B58" s="4"/>
      <c r="C58" s="4"/>
      <c r="D58" s="4"/>
      <c r="E58" s="4"/>
      <c r="F58" s="4"/>
      <c r="G58" s="3"/>
      <c r="H58" s="3"/>
      <c r="I58" s="3"/>
      <c r="J58" s="3"/>
      <c r="K58" s="4"/>
      <c r="L58" s="4"/>
      <c r="M58" s="4"/>
      <c r="N58" s="4"/>
      <c r="O58" s="4"/>
      <c r="P58" s="4"/>
    </row>
    <row r="59">
      <c r="A59" s="367" t="s">
        <v>711</v>
      </c>
      <c r="B59" s="4"/>
      <c r="C59" s="4"/>
      <c r="D59" s="4"/>
      <c r="E59" s="4"/>
      <c r="F59" s="4"/>
      <c r="G59" s="4"/>
      <c r="H59" s="4"/>
      <c r="I59" s="4"/>
      <c r="J59" s="4"/>
      <c r="K59" s="4"/>
      <c r="L59" s="4"/>
      <c r="M59" s="4"/>
      <c r="N59" s="4"/>
      <c r="O59" s="4"/>
      <c r="P59" s="4"/>
    </row>
    <row r="60">
      <c r="A60" s="363" t="s">
        <v>712</v>
      </c>
      <c r="B60" s="363" t="s">
        <v>706</v>
      </c>
      <c r="C60" s="364" t="s">
        <v>713</v>
      </c>
      <c r="D60" s="365"/>
      <c r="E60" s="366"/>
      <c r="F60" s="364" t="s">
        <v>714</v>
      </c>
      <c r="G60" s="365"/>
      <c r="H60" s="366"/>
      <c r="I60" s="364" t="s">
        <v>715</v>
      </c>
      <c r="J60" s="365"/>
      <c r="K60" s="366"/>
      <c r="L60" s="379"/>
      <c r="M60" s="379"/>
      <c r="N60" s="379"/>
      <c r="O60" s="379"/>
      <c r="P60" s="379"/>
      <c r="Q60" s="380"/>
      <c r="R60" s="380"/>
      <c r="S60" s="380"/>
      <c r="T60" s="380"/>
      <c r="U60" s="380"/>
      <c r="V60" s="380"/>
      <c r="W60" s="380"/>
      <c r="X60" s="380"/>
      <c r="Y60" s="380"/>
      <c r="Z60" s="380"/>
      <c r="AA60" s="380"/>
      <c r="AB60" s="380"/>
      <c r="AC60" s="380"/>
      <c r="AD60" s="380"/>
      <c r="AE60" s="380"/>
      <c r="AF60" s="380"/>
      <c r="AG60" s="380"/>
      <c r="AH60" s="380"/>
      <c r="AI60" s="380"/>
      <c r="AJ60" s="380"/>
      <c r="AK60" s="380"/>
      <c r="AL60" s="380"/>
      <c r="AM60" s="380"/>
    </row>
    <row r="61">
      <c r="A61" s="233" t="s">
        <v>716</v>
      </c>
      <c r="B61" s="235" t="s">
        <v>68</v>
      </c>
      <c r="C61" s="383" t="s">
        <v>474</v>
      </c>
      <c r="D61" s="365"/>
      <c r="E61" s="366"/>
      <c r="F61" s="383" t="s">
        <v>474</v>
      </c>
      <c r="G61" s="365"/>
      <c r="H61" s="366"/>
      <c r="I61" s="383" t="s">
        <v>718</v>
      </c>
      <c r="J61" s="365"/>
      <c r="K61" s="366"/>
      <c r="L61" s="4"/>
      <c r="M61" s="4"/>
      <c r="N61" s="4"/>
      <c r="O61" s="4"/>
      <c r="P61" s="4"/>
    </row>
    <row r="62">
      <c r="A62" s="235"/>
      <c r="B62" s="235" t="s">
        <v>85</v>
      </c>
      <c r="C62" s="383" t="s">
        <v>474</v>
      </c>
      <c r="D62" s="365"/>
      <c r="E62" s="366"/>
      <c r="F62" s="532" t="s">
        <v>474</v>
      </c>
      <c r="G62" s="385"/>
      <c r="H62" s="386"/>
      <c r="I62" s="383" t="s">
        <v>718</v>
      </c>
      <c r="J62" s="365"/>
      <c r="K62" s="366"/>
      <c r="L62" s="4"/>
      <c r="M62" s="4"/>
      <c r="N62" s="4"/>
      <c r="O62" s="4"/>
      <c r="P62" s="4"/>
    </row>
    <row r="63">
      <c r="A63" s="235"/>
      <c r="B63" s="235" t="s">
        <v>97</v>
      </c>
      <c r="C63" s="383" t="s">
        <v>474</v>
      </c>
      <c r="D63" s="365"/>
      <c r="E63" s="366"/>
      <c r="F63" s="533" t="s">
        <v>335</v>
      </c>
      <c r="G63" s="365"/>
      <c r="H63" s="366"/>
      <c r="I63" s="383" t="s">
        <v>718</v>
      </c>
      <c r="J63" s="365"/>
      <c r="K63" s="366"/>
      <c r="L63" s="4"/>
      <c r="M63" s="4"/>
      <c r="N63" s="4"/>
      <c r="O63" s="4"/>
      <c r="P63" s="4"/>
    </row>
    <row r="64">
      <c r="A64" s="235"/>
      <c r="B64" s="235" t="s">
        <v>168</v>
      </c>
      <c r="C64" s="383" t="s">
        <v>474</v>
      </c>
      <c r="D64" s="365"/>
      <c r="E64" s="366"/>
      <c r="F64" s="533" t="s">
        <v>474</v>
      </c>
      <c r="G64" s="365"/>
      <c r="H64" s="366"/>
      <c r="I64" s="383" t="s">
        <v>718</v>
      </c>
      <c r="J64" s="365"/>
      <c r="K64" s="366"/>
      <c r="L64" s="4"/>
      <c r="M64" s="4"/>
      <c r="N64" s="4"/>
      <c r="O64" s="4"/>
      <c r="P64" s="4"/>
    </row>
    <row r="65">
      <c r="A65" s="235"/>
      <c r="B65" s="235" t="s">
        <v>166</v>
      </c>
      <c r="C65" s="383" t="s">
        <v>474</v>
      </c>
      <c r="D65" s="365"/>
      <c r="E65" s="366"/>
      <c r="F65" s="383" t="s">
        <v>474</v>
      </c>
      <c r="G65" s="365"/>
      <c r="H65" s="366"/>
      <c r="I65" s="383" t="s">
        <v>718</v>
      </c>
      <c r="J65" s="365"/>
      <c r="K65" s="366"/>
      <c r="L65" s="4"/>
      <c r="M65" s="4"/>
      <c r="N65" s="4"/>
      <c r="O65" s="4"/>
      <c r="P65" s="4"/>
    </row>
    <row r="66">
      <c r="A66" s="388"/>
      <c r="B66" s="388"/>
      <c r="C66" s="389"/>
      <c r="D66" s="365"/>
      <c r="E66" s="366"/>
      <c r="F66" s="389"/>
      <c r="G66" s="365"/>
      <c r="H66" s="366"/>
      <c r="I66" s="389"/>
      <c r="J66" s="365"/>
      <c r="K66" s="366"/>
      <c r="L66" s="4"/>
      <c r="M66" s="4"/>
      <c r="N66" s="4"/>
      <c r="O66" s="4"/>
      <c r="P66" s="4"/>
    </row>
    <row r="67">
      <c r="A67" s="233" t="s">
        <v>721</v>
      </c>
      <c r="B67" s="235" t="s">
        <v>68</v>
      </c>
      <c r="C67" s="383" t="str">
        <f t="shared" ref="C67:C68" si="3">F61</f>
        <v>n/a</v>
      </c>
      <c r="D67" s="365"/>
      <c r="E67" s="366"/>
      <c r="F67" s="534" t="s">
        <v>339</v>
      </c>
      <c r="G67" s="365"/>
      <c r="H67" s="366"/>
      <c r="I67" s="383" t="s">
        <v>718</v>
      </c>
      <c r="J67" s="365"/>
      <c r="K67" s="366"/>
      <c r="L67" s="4"/>
      <c r="M67" s="4"/>
      <c r="N67" s="4"/>
      <c r="O67" s="4"/>
      <c r="P67" s="4"/>
    </row>
    <row r="68">
      <c r="A68" s="238"/>
      <c r="B68" s="235" t="s">
        <v>85</v>
      </c>
      <c r="C68" s="383" t="str">
        <f t="shared" si="3"/>
        <v>n/a</v>
      </c>
      <c r="D68" s="365"/>
      <c r="E68" s="366"/>
      <c r="F68" s="383" t="s">
        <v>1216</v>
      </c>
      <c r="G68" s="365"/>
      <c r="H68" s="366"/>
      <c r="I68" s="383" t="s">
        <v>718</v>
      </c>
      <c r="J68" s="365"/>
      <c r="K68" s="366"/>
      <c r="L68" s="4"/>
      <c r="M68" s="4"/>
      <c r="N68" s="4"/>
      <c r="O68" s="4"/>
      <c r="P68" s="4"/>
    </row>
    <row r="69">
      <c r="A69" s="238"/>
      <c r="B69" s="235" t="s">
        <v>97</v>
      </c>
      <c r="C69" s="383" t="s">
        <v>360</v>
      </c>
      <c r="D69" s="365"/>
      <c r="E69" s="366"/>
      <c r="F69" s="533" t="s">
        <v>335</v>
      </c>
      <c r="G69" s="365"/>
      <c r="H69" s="366"/>
      <c r="I69" s="383" t="s">
        <v>718</v>
      </c>
      <c r="J69" s="365"/>
      <c r="K69" s="366"/>
      <c r="L69" s="4"/>
      <c r="M69" s="4"/>
      <c r="N69" s="4"/>
      <c r="O69" s="4"/>
      <c r="P69" s="4"/>
    </row>
    <row r="70">
      <c r="A70" s="238"/>
      <c r="B70" s="235" t="s">
        <v>168</v>
      </c>
      <c r="C70" s="383" t="s">
        <v>474</v>
      </c>
      <c r="D70" s="365"/>
      <c r="E70" s="366"/>
      <c r="F70" s="533" t="s">
        <v>1217</v>
      </c>
      <c r="G70" s="365"/>
      <c r="H70" s="366"/>
      <c r="I70" s="383" t="s">
        <v>718</v>
      </c>
      <c r="J70" s="365"/>
      <c r="K70" s="366"/>
      <c r="L70" s="4"/>
      <c r="M70" s="4"/>
      <c r="N70" s="4"/>
      <c r="O70" s="4"/>
      <c r="P70" s="4"/>
    </row>
    <row r="71">
      <c r="A71" s="238"/>
      <c r="B71" s="235" t="s">
        <v>166</v>
      </c>
      <c r="C71" s="383" t="str">
        <f>F65</f>
        <v>n/a</v>
      </c>
      <c r="D71" s="365"/>
      <c r="E71" s="366"/>
      <c r="F71" s="383" t="s">
        <v>474</v>
      </c>
      <c r="G71" s="365"/>
      <c r="H71" s="366"/>
      <c r="I71" s="383" t="s">
        <v>718</v>
      </c>
      <c r="J71" s="365"/>
      <c r="K71" s="366"/>
      <c r="L71" s="4"/>
      <c r="M71" s="4"/>
      <c r="N71" s="4"/>
      <c r="O71" s="4"/>
      <c r="P71" s="4"/>
    </row>
    <row r="72">
      <c r="A72" s="388"/>
      <c r="B72" s="388"/>
      <c r="C72" s="389"/>
      <c r="D72" s="365"/>
      <c r="E72" s="366"/>
      <c r="F72" s="389"/>
      <c r="G72" s="365"/>
      <c r="H72" s="366"/>
      <c r="I72" s="389"/>
      <c r="J72" s="365"/>
      <c r="K72" s="366"/>
      <c r="L72" s="4"/>
      <c r="M72" s="4"/>
      <c r="N72" s="4"/>
      <c r="O72" s="4"/>
      <c r="P72" s="4"/>
    </row>
    <row r="73">
      <c r="A73" s="233" t="s">
        <v>725</v>
      </c>
      <c r="B73" s="235" t="s">
        <v>68</v>
      </c>
      <c r="C73" s="383" t="str">
        <f t="shared" ref="C73:C74" si="4">F67</f>
        <v>Registration Behavioral Diagram </v>
      </c>
      <c r="D73" s="365"/>
      <c r="E73" s="366"/>
      <c r="F73" s="534" t="s">
        <v>339</v>
      </c>
      <c r="G73" s="365"/>
      <c r="H73" s="366"/>
      <c r="I73" s="383" t="s">
        <v>718</v>
      </c>
      <c r="J73" s="365"/>
      <c r="K73" s="366"/>
      <c r="L73" s="4"/>
      <c r="M73" s="4"/>
      <c r="N73" s="4"/>
      <c r="O73" s="4"/>
      <c r="P73" s="4"/>
    </row>
    <row r="74">
      <c r="A74" s="238"/>
      <c r="B74" s="235" t="s">
        <v>85</v>
      </c>
      <c r="C74" s="383" t="str">
        <f t="shared" si="4"/>
        <v>login behavioral diagram and class diagram</v>
      </c>
      <c r="D74" s="365"/>
      <c r="E74" s="366"/>
      <c r="F74" s="532" t="str">
        <f>C74</f>
        <v>login behavioral diagram and class diagram</v>
      </c>
      <c r="G74" s="385"/>
      <c r="H74" s="386"/>
      <c r="I74" s="383" t="s">
        <v>718</v>
      </c>
      <c r="J74" s="365"/>
      <c r="K74" s="366"/>
      <c r="L74" s="4"/>
      <c r="M74" s="4"/>
      <c r="N74" s="4"/>
      <c r="O74" s="4"/>
      <c r="P74" s="4"/>
    </row>
    <row r="75">
      <c r="A75" s="238"/>
      <c r="B75" s="235" t="s">
        <v>97</v>
      </c>
      <c r="C75" s="383" t="s">
        <v>360</v>
      </c>
      <c r="D75" s="365"/>
      <c r="E75" s="366"/>
      <c r="F75" s="533" t="s">
        <v>335</v>
      </c>
      <c r="G75" s="365"/>
      <c r="H75" s="366"/>
      <c r="I75" s="383" t="s">
        <v>718</v>
      </c>
      <c r="J75" s="365"/>
      <c r="K75" s="366"/>
      <c r="L75" s="4"/>
      <c r="M75" s="4"/>
      <c r="N75" s="4"/>
      <c r="O75" s="4"/>
      <c r="P75" s="4"/>
    </row>
    <row r="76">
      <c r="A76" s="238"/>
      <c r="B76" s="235" t="s">
        <v>168</v>
      </c>
      <c r="C76" s="383" t="str">
        <f t="shared" ref="C76:C77" si="5">F70</f>
        <v>error handling behavior diagram</v>
      </c>
      <c r="D76" s="365"/>
      <c r="E76" s="366"/>
      <c r="F76" s="383" t="s">
        <v>1217</v>
      </c>
      <c r="G76" s="365"/>
      <c r="H76" s="366"/>
      <c r="I76" s="383" t="s">
        <v>718</v>
      </c>
      <c r="J76" s="365"/>
      <c r="K76" s="366"/>
      <c r="L76" s="4"/>
      <c r="M76" s="4"/>
      <c r="N76" s="4"/>
      <c r="O76" s="4"/>
      <c r="P76" s="4"/>
    </row>
    <row r="77">
      <c r="A77" s="238"/>
      <c r="B77" s="235" t="s">
        <v>166</v>
      </c>
      <c r="C77" s="383" t="str">
        <f t="shared" si="5"/>
        <v>n/a</v>
      </c>
      <c r="D77" s="365"/>
      <c r="E77" s="366"/>
      <c r="F77" s="383" t="s">
        <v>474</v>
      </c>
      <c r="G77" s="365"/>
      <c r="H77" s="366"/>
      <c r="I77" s="383" t="s">
        <v>718</v>
      </c>
      <c r="J77" s="365"/>
      <c r="K77" s="366"/>
      <c r="L77" s="4"/>
      <c r="M77" s="4"/>
      <c r="N77" s="4"/>
      <c r="O77" s="4"/>
      <c r="P77" s="4"/>
    </row>
    <row r="78">
      <c r="A78" s="388"/>
      <c r="B78" s="388"/>
      <c r="C78" s="389"/>
      <c r="D78" s="365"/>
      <c r="E78" s="366"/>
      <c r="F78" s="389"/>
      <c r="G78" s="365"/>
      <c r="H78" s="366"/>
      <c r="I78" s="389"/>
      <c r="J78" s="365"/>
      <c r="K78" s="366"/>
      <c r="L78" s="4"/>
      <c r="M78" s="4"/>
      <c r="N78" s="4"/>
      <c r="O78" s="4"/>
      <c r="P78" s="4"/>
    </row>
    <row r="79">
      <c r="A79" s="233" t="s">
        <v>727</v>
      </c>
      <c r="B79" s="235" t="s">
        <v>68</v>
      </c>
      <c r="C79" s="383" t="str">
        <f t="shared" ref="C79:C80" si="6">F73</f>
        <v>Registration Behavioral Diagram </v>
      </c>
      <c r="D79" s="365"/>
      <c r="E79" s="366"/>
      <c r="F79" s="534" t="s">
        <v>339</v>
      </c>
      <c r="G79" s="365"/>
      <c r="H79" s="366"/>
      <c r="I79" s="383" t="s">
        <v>718</v>
      </c>
      <c r="J79" s="365"/>
      <c r="K79" s="366"/>
      <c r="L79" s="4"/>
      <c r="M79" s="4"/>
      <c r="N79" s="4"/>
      <c r="O79" s="4"/>
      <c r="P79" s="4"/>
    </row>
    <row r="80">
      <c r="A80" s="238"/>
      <c r="B80" s="235" t="s">
        <v>85</v>
      </c>
      <c r="C80" s="383" t="str">
        <f t="shared" si="6"/>
        <v>login behavioral diagram and class diagram</v>
      </c>
      <c r="D80" s="365"/>
      <c r="E80" s="366"/>
      <c r="F80" s="383" t="str">
        <f>C80</f>
        <v>login behavioral diagram and class diagram</v>
      </c>
      <c r="G80" s="365"/>
      <c r="H80" s="366"/>
      <c r="I80" s="383" t="s">
        <v>718</v>
      </c>
      <c r="J80" s="365"/>
      <c r="K80" s="366"/>
      <c r="L80" s="4"/>
      <c r="M80" s="4"/>
      <c r="N80" s="4"/>
      <c r="O80" s="4"/>
      <c r="P80" s="4"/>
    </row>
    <row r="81">
      <c r="A81" s="238"/>
      <c r="B81" s="235" t="s">
        <v>97</v>
      </c>
      <c r="C81" s="383" t="s">
        <v>360</v>
      </c>
      <c r="D81" s="365"/>
      <c r="E81" s="366"/>
      <c r="F81" s="533" t="s">
        <v>335</v>
      </c>
      <c r="G81" s="365"/>
      <c r="H81" s="366"/>
      <c r="I81" s="383" t="s">
        <v>718</v>
      </c>
      <c r="J81" s="365"/>
      <c r="K81" s="366"/>
      <c r="L81" s="4"/>
      <c r="M81" s="4"/>
      <c r="N81" s="4"/>
      <c r="O81" s="4"/>
      <c r="P81" s="4"/>
    </row>
    <row r="82">
      <c r="A82" s="238"/>
      <c r="B82" s="235" t="s">
        <v>168</v>
      </c>
      <c r="C82" s="383" t="str">
        <f t="shared" ref="C82:C83" si="7">F76</f>
        <v>error handling behavior diagram</v>
      </c>
      <c r="D82" s="365"/>
      <c r="E82" s="366"/>
      <c r="F82" s="383" t="s">
        <v>1217</v>
      </c>
      <c r="G82" s="365"/>
      <c r="H82" s="366"/>
      <c r="I82" s="383" t="s">
        <v>718</v>
      </c>
      <c r="J82" s="365"/>
      <c r="K82" s="366"/>
      <c r="L82" s="4"/>
      <c r="M82" s="4"/>
      <c r="N82" s="4"/>
      <c r="O82" s="4"/>
      <c r="P82" s="4"/>
    </row>
    <row r="83">
      <c r="A83" s="238"/>
      <c r="B83" s="235" t="s">
        <v>166</v>
      </c>
      <c r="C83" s="383" t="str">
        <f t="shared" si="7"/>
        <v>n/a</v>
      </c>
      <c r="D83" s="365"/>
      <c r="E83" s="366"/>
      <c r="F83" s="383" t="s">
        <v>474</v>
      </c>
      <c r="G83" s="365"/>
      <c r="H83" s="366"/>
      <c r="I83" s="383" t="s">
        <v>718</v>
      </c>
      <c r="J83" s="365"/>
      <c r="K83" s="366"/>
      <c r="L83" s="4"/>
      <c r="M83" s="4"/>
      <c r="N83" s="4"/>
      <c r="O83" s="4"/>
      <c r="P83" s="4"/>
    </row>
    <row r="84">
      <c r="A84" s="388"/>
      <c r="B84" s="388"/>
      <c r="C84" s="389"/>
      <c r="D84" s="365"/>
      <c r="E84" s="366"/>
      <c r="F84" s="389"/>
      <c r="G84" s="365"/>
      <c r="H84" s="366"/>
      <c r="I84" s="389"/>
      <c r="J84" s="365"/>
      <c r="K84" s="366"/>
      <c r="L84" s="4"/>
      <c r="M84" s="4"/>
      <c r="N84" s="4"/>
      <c r="O84" s="4"/>
      <c r="P84" s="4"/>
    </row>
    <row r="85">
      <c r="A85" s="233" t="s">
        <v>729</v>
      </c>
      <c r="B85" s="235" t="s">
        <v>68</v>
      </c>
      <c r="C85" s="383" t="str">
        <f t="shared" ref="C85:C89" si="8">F79</f>
        <v>Registration Behavioral Diagram </v>
      </c>
      <c r="D85" s="365"/>
      <c r="E85" s="366"/>
      <c r="F85" s="383" t="s">
        <v>474</v>
      </c>
      <c r="G85" s="365"/>
      <c r="H85" s="366"/>
      <c r="I85" s="383" t="s">
        <v>718</v>
      </c>
      <c r="J85" s="365"/>
      <c r="K85" s="366"/>
      <c r="L85" s="4"/>
      <c r="M85" s="4"/>
      <c r="N85" s="4"/>
      <c r="O85" s="4"/>
      <c r="P85" s="4"/>
    </row>
    <row r="86">
      <c r="A86" s="238"/>
      <c r="B86" s="235" t="s">
        <v>85</v>
      </c>
      <c r="C86" s="383" t="str">
        <f t="shared" si="8"/>
        <v>login behavioral diagram and class diagram</v>
      </c>
      <c r="D86" s="365"/>
      <c r="E86" s="366"/>
      <c r="F86" s="383" t="s">
        <v>474</v>
      </c>
      <c r="G86" s="365"/>
      <c r="H86" s="366"/>
      <c r="I86" s="383" t="s">
        <v>718</v>
      </c>
      <c r="J86" s="365"/>
      <c r="K86" s="366"/>
      <c r="L86" s="4"/>
      <c r="M86" s="4"/>
      <c r="N86" s="4"/>
      <c r="O86" s="4"/>
      <c r="P86" s="4"/>
    </row>
    <row r="87">
      <c r="A87" s="238"/>
      <c r="B87" s="235" t="s">
        <v>97</v>
      </c>
      <c r="C87" s="383" t="str">
        <f t="shared" si="8"/>
        <v>Address git repo: clean up files</v>
      </c>
      <c r="D87" s="365"/>
      <c r="E87" s="366"/>
      <c r="F87" s="383" t="s">
        <v>474</v>
      </c>
      <c r="G87" s="365"/>
      <c r="H87" s="366"/>
      <c r="I87" s="383" t="s">
        <v>718</v>
      </c>
      <c r="J87" s="365"/>
      <c r="K87" s="366"/>
      <c r="L87" s="4"/>
      <c r="M87" s="4"/>
      <c r="N87" s="4"/>
      <c r="O87" s="4"/>
      <c r="P87" s="4"/>
    </row>
    <row r="88">
      <c r="A88" s="238"/>
      <c r="B88" s="235" t="s">
        <v>168</v>
      </c>
      <c r="C88" s="383" t="str">
        <f t="shared" si="8"/>
        <v>error handling behavior diagram</v>
      </c>
      <c r="D88" s="365"/>
      <c r="E88" s="366"/>
      <c r="F88" s="383" t="s">
        <v>1218</v>
      </c>
      <c r="G88" s="365"/>
      <c r="H88" s="366"/>
      <c r="I88" s="383" t="s">
        <v>718</v>
      </c>
      <c r="J88" s="365"/>
      <c r="K88" s="366"/>
      <c r="L88" s="4"/>
      <c r="M88" s="4"/>
      <c r="N88" s="4"/>
      <c r="O88" s="4"/>
      <c r="P88" s="4"/>
    </row>
    <row r="89">
      <c r="A89" s="238"/>
      <c r="B89" s="235" t="s">
        <v>166</v>
      </c>
      <c r="C89" s="383" t="str">
        <f t="shared" si="8"/>
        <v>n/a</v>
      </c>
      <c r="D89" s="365"/>
      <c r="E89" s="366"/>
      <c r="F89" s="383" t="s">
        <v>474</v>
      </c>
      <c r="G89" s="365"/>
      <c r="H89" s="366"/>
      <c r="I89" s="383" t="s">
        <v>718</v>
      </c>
      <c r="J89" s="365"/>
      <c r="K89" s="366"/>
      <c r="L89" s="4"/>
      <c r="M89" s="4"/>
      <c r="N89" s="4"/>
      <c r="O89" s="4"/>
      <c r="P89" s="4"/>
    </row>
    <row r="90">
      <c r="A90" s="388"/>
      <c r="B90" s="388"/>
      <c r="C90" s="389"/>
      <c r="D90" s="365"/>
      <c r="E90" s="366"/>
      <c r="F90" s="389"/>
      <c r="G90" s="365"/>
      <c r="H90" s="366"/>
      <c r="I90" s="389"/>
      <c r="J90" s="365"/>
      <c r="K90" s="366"/>
      <c r="L90" s="4"/>
      <c r="M90" s="4"/>
      <c r="N90" s="4"/>
      <c r="O90" s="4"/>
      <c r="P90" s="4"/>
    </row>
    <row r="91">
      <c r="A91" s="233" t="s">
        <v>732</v>
      </c>
      <c r="B91" s="235" t="s">
        <v>68</v>
      </c>
      <c r="C91" s="383" t="str">
        <f t="shared" ref="C91:C95" si="9">F85</f>
        <v>n/a</v>
      </c>
      <c r="D91" s="365"/>
      <c r="E91" s="366"/>
      <c r="F91" s="383" t="s">
        <v>474</v>
      </c>
      <c r="G91" s="365"/>
      <c r="H91" s="366"/>
      <c r="I91" s="383" t="s">
        <v>718</v>
      </c>
      <c r="J91" s="365"/>
      <c r="K91" s="366"/>
      <c r="L91" s="4"/>
      <c r="M91" s="4"/>
      <c r="N91" s="4"/>
      <c r="O91" s="4"/>
      <c r="P91" s="4"/>
    </row>
    <row r="92">
      <c r="A92" s="238"/>
      <c r="B92" s="235" t="s">
        <v>85</v>
      </c>
      <c r="C92" s="383" t="str">
        <f t="shared" si="9"/>
        <v>n/a</v>
      </c>
      <c r="D92" s="365"/>
      <c r="E92" s="366"/>
      <c r="F92" s="383" t="s">
        <v>474</v>
      </c>
      <c r="G92" s="365"/>
      <c r="H92" s="366"/>
      <c r="I92" s="383" t="s">
        <v>718</v>
      </c>
      <c r="J92" s="365"/>
      <c r="K92" s="366"/>
      <c r="L92" s="4"/>
      <c r="M92" s="4"/>
      <c r="N92" s="4"/>
      <c r="O92" s="4"/>
      <c r="P92" s="4"/>
    </row>
    <row r="93">
      <c r="A93" s="238"/>
      <c r="B93" s="235" t="s">
        <v>97</v>
      </c>
      <c r="C93" s="383" t="str">
        <f t="shared" si="9"/>
        <v>n/a</v>
      </c>
      <c r="D93" s="365"/>
      <c r="E93" s="366"/>
      <c r="F93" s="383" t="s">
        <v>474</v>
      </c>
      <c r="G93" s="365"/>
      <c r="H93" s="366"/>
      <c r="I93" s="383" t="s">
        <v>718</v>
      </c>
      <c r="J93" s="365"/>
      <c r="K93" s="366"/>
      <c r="L93" s="4"/>
      <c r="M93" s="4"/>
      <c r="N93" s="4"/>
      <c r="O93" s="4"/>
      <c r="P93" s="4"/>
    </row>
    <row r="94">
      <c r="A94" s="238"/>
      <c r="B94" s="235" t="s">
        <v>168</v>
      </c>
      <c r="C94" s="383" t="str">
        <f t="shared" si="9"/>
        <v>error handling class diagram</v>
      </c>
      <c r="D94" s="365"/>
      <c r="E94" s="366"/>
      <c r="F94" s="383" t="s">
        <v>474</v>
      </c>
      <c r="G94" s="365"/>
      <c r="H94" s="366"/>
      <c r="I94" s="383" t="s">
        <v>718</v>
      </c>
      <c r="J94" s="365"/>
      <c r="K94" s="366"/>
      <c r="L94" s="4"/>
      <c r="M94" s="4"/>
      <c r="N94" s="4"/>
      <c r="O94" s="4"/>
      <c r="P94" s="4"/>
    </row>
    <row r="95">
      <c r="A95" s="238"/>
      <c r="B95" s="235" t="s">
        <v>166</v>
      </c>
      <c r="C95" s="383" t="str">
        <f t="shared" si="9"/>
        <v>n/a</v>
      </c>
      <c r="D95" s="365"/>
      <c r="E95" s="366"/>
      <c r="F95" s="383" t="s">
        <v>474</v>
      </c>
      <c r="G95" s="365"/>
      <c r="H95" s="366"/>
      <c r="I95" s="383" t="s">
        <v>718</v>
      </c>
      <c r="J95" s="365"/>
      <c r="K95" s="366"/>
      <c r="L95" s="4"/>
      <c r="M95" s="4"/>
      <c r="N95" s="4"/>
      <c r="O95" s="4"/>
      <c r="P95" s="4"/>
    </row>
    <row r="96">
      <c r="A96" s="388"/>
      <c r="B96" s="388"/>
      <c r="C96" s="389"/>
      <c r="D96" s="365"/>
      <c r="E96" s="366"/>
      <c r="F96" s="389"/>
      <c r="G96" s="365"/>
      <c r="H96" s="366"/>
      <c r="I96" s="389"/>
      <c r="J96" s="365"/>
      <c r="K96" s="366"/>
      <c r="L96" s="4"/>
      <c r="M96" s="4"/>
      <c r="N96" s="4"/>
      <c r="O96" s="4"/>
      <c r="P96" s="4"/>
    </row>
    <row r="97">
      <c r="A97" s="233" t="s">
        <v>734</v>
      </c>
      <c r="B97" s="235" t="s">
        <v>68</v>
      </c>
      <c r="C97" s="383" t="str">
        <f t="shared" ref="C97:C101" si="10">F91</f>
        <v>n/a</v>
      </c>
      <c r="D97" s="365"/>
      <c r="E97" s="366"/>
      <c r="F97" s="534" t="s">
        <v>474</v>
      </c>
      <c r="G97" s="365"/>
      <c r="H97" s="366"/>
      <c r="I97" s="383" t="s">
        <v>718</v>
      </c>
      <c r="J97" s="365"/>
      <c r="K97" s="366"/>
      <c r="L97" s="4"/>
      <c r="M97" s="4"/>
      <c r="N97" s="4"/>
      <c r="O97" s="4"/>
      <c r="P97" s="4"/>
    </row>
    <row r="98">
      <c r="A98" s="238"/>
      <c r="B98" s="235" t="s">
        <v>85</v>
      </c>
      <c r="C98" s="383" t="str">
        <f t="shared" si="10"/>
        <v>n/a</v>
      </c>
      <c r="D98" s="365"/>
      <c r="E98" s="366"/>
      <c r="F98" s="383" t="s">
        <v>1216</v>
      </c>
      <c r="G98" s="365"/>
      <c r="H98" s="366"/>
      <c r="I98" s="383" t="s">
        <v>718</v>
      </c>
      <c r="J98" s="365"/>
      <c r="K98" s="366"/>
      <c r="L98" s="4"/>
      <c r="M98" s="4"/>
      <c r="N98" s="4"/>
      <c r="O98" s="4"/>
      <c r="P98" s="4"/>
    </row>
    <row r="99">
      <c r="A99" s="238"/>
      <c r="B99" s="235" t="s">
        <v>97</v>
      </c>
      <c r="C99" s="383" t="str">
        <f t="shared" si="10"/>
        <v>n/a</v>
      </c>
      <c r="D99" s="365"/>
      <c r="E99" s="366"/>
      <c r="F99" s="383" t="s">
        <v>474</v>
      </c>
      <c r="G99" s="365"/>
      <c r="H99" s="366"/>
      <c r="I99" s="383" t="s">
        <v>718</v>
      </c>
      <c r="J99" s="365"/>
      <c r="K99" s="366"/>
      <c r="L99" s="4"/>
      <c r="M99" s="4"/>
      <c r="N99" s="4"/>
      <c r="O99" s="4"/>
      <c r="P99" s="4"/>
    </row>
    <row r="100">
      <c r="A100" s="238"/>
      <c r="B100" s="235" t="s">
        <v>168</v>
      </c>
      <c r="C100" s="383" t="str">
        <f t="shared" si="10"/>
        <v>n/a</v>
      </c>
      <c r="D100" s="365"/>
      <c r="E100" s="366"/>
      <c r="F100" s="383" t="s">
        <v>1218</v>
      </c>
      <c r="G100" s="365"/>
      <c r="H100" s="366"/>
      <c r="I100" s="383" t="s">
        <v>718</v>
      </c>
      <c r="J100" s="365"/>
      <c r="K100" s="366"/>
      <c r="L100" s="4"/>
      <c r="M100" s="4"/>
      <c r="N100" s="4"/>
      <c r="O100" s="4"/>
      <c r="P100" s="4"/>
    </row>
    <row r="101">
      <c r="A101" s="238"/>
      <c r="B101" s="235" t="s">
        <v>166</v>
      </c>
      <c r="C101" s="383" t="str">
        <f t="shared" si="10"/>
        <v>n/a</v>
      </c>
      <c r="D101" s="365"/>
      <c r="E101" s="366"/>
      <c r="F101" s="383" t="s">
        <v>1219</v>
      </c>
      <c r="G101" s="365"/>
      <c r="H101" s="366"/>
      <c r="I101" s="383" t="s">
        <v>718</v>
      </c>
      <c r="J101" s="365"/>
      <c r="K101" s="366"/>
      <c r="L101" s="4"/>
      <c r="M101" s="4"/>
      <c r="N101" s="4"/>
      <c r="O101" s="4"/>
      <c r="P101" s="4"/>
    </row>
    <row r="102">
      <c r="A102" s="388"/>
      <c r="B102" s="388"/>
      <c r="C102" s="389"/>
      <c r="D102" s="365"/>
      <c r="E102" s="366"/>
      <c r="F102" s="389"/>
      <c r="G102" s="365"/>
      <c r="H102" s="366"/>
      <c r="I102" s="389"/>
      <c r="J102" s="365"/>
      <c r="K102" s="366"/>
      <c r="L102" s="4"/>
      <c r="M102" s="4"/>
      <c r="N102" s="4"/>
      <c r="O102" s="4"/>
      <c r="P102" s="4"/>
    </row>
    <row r="103">
      <c r="A103" s="233" t="s">
        <v>735</v>
      </c>
      <c r="B103" s="235" t="s">
        <v>68</v>
      </c>
      <c r="C103" s="383" t="str">
        <f t="shared" ref="C103:C107" si="11">F97</f>
        <v>n/a</v>
      </c>
      <c r="D103" s="365"/>
      <c r="E103" s="366"/>
      <c r="F103" s="534" t="s">
        <v>339</v>
      </c>
      <c r="G103" s="365"/>
      <c r="H103" s="366"/>
      <c r="I103" s="383" t="s">
        <v>718</v>
      </c>
      <c r="J103" s="365"/>
      <c r="K103" s="366"/>
      <c r="L103" s="4"/>
      <c r="M103" s="4"/>
      <c r="N103" s="4"/>
      <c r="O103" s="4"/>
      <c r="P103" s="4"/>
    </row>
    <row r="104">
      <c r="A104" s="238"/>
      <c r="B104" s="235" t="s">
        <v>85</v>
      </c>
      <c r="C104" s="383" t="str">
        <f t="shared" si="11"/>
        <v>login behavioral diagram and class diagram</v>
      </c>
      <c r="D104" s="365"/>
      <c r="E104" s="366"/>
      <c r="F104" s="384" t="str">
        <f>C104</f>
        <v>login behavioral diagram and class diagram</v>
      </c>
      <c r="G104" s="385"/>
      <c r="H104" s="386"/>
      <c r="I104" s="383" t="s">
        <v>718</v>
      </c>
      <c r="J104" s="365"/>
      <c r="K104" s="366"/>
      <c r="L104" s="4"/>
      <c r="M104" s="4"/>
      <c r="N104" s="4"/>
      <c r="O104" s="4"/>
      <c r="P104" s="4"/>
    </row>
    <row r="105">
      <c r="A105" s="238"/>
      <c r="B105" s="235" t="s">
        <v>97</v>
      </c>
      <c r="C105" s="383" t="str">
        <f t="shared" si="11"/>
        <v>n/a</v>
      </c>
      <c r="D105" s="365"/>
      <c r="E105" s="366"/>
      <c r="F105" s="535" t="s">
        <v>1220</v>
      </c>
      <c r="G105" s="365"/>
      <c r="H105" s="366"/>
      <c r="I105" s="383" t="s">
        <v>718</v>
      </c>
      <c r="J105" s="365"/>
      <c r="K105" s="366"/>
      <c r="L105" s="4"/>
      <c r="M105" s="4"/>
      <c r="N105" s="4"/>
      <c r="O105" s="4"/>
      <c r="P105" s="4"/>
    </row>
    <row r="106">
      <c r="A106" s="238"/>
      <c r="B106" s="235" t="s">
        <v>168</v>
      </c>
      <c r="C106" s="383" t="str">
        <f t="shared" si="11"/>
        <v>error handling class diagram</v>
      </c>
      <c r="D106" s="365"/>
      <c r="E106" s="366"/>
      <c r="F106" s="383" t="s">
        <v>474</v>
      </c>
      <c r="G106" s="365"/>
      <c r="H106" s="366"/>
      <c r="I106" s="383" t="s">
        <v>718</v>
      </c>
      <c r="J106" s="365"/>
      <c r="K106" s="366"/>
      <c r="L106" s="4"/>
      <c r="M106" s="4"/>
      <c r="N106" s="4"/>
      <c r="O106" s="4"/>
      <c r="P106" s="4"/>
    </row>
    <row r="107">
      <c r="A107" s="238"/>
      <c r="B107" s="235" t="s">
        <v>166</v>
      </c>
      <c r="C107" s="383" t="str">
        <f t="shared" si="11"/>
        <v>HTML tech approval</v>
      </c>
      <c r="D107" s="365"/>
      <c r="E107" s="366"/>
      <c r="F107" s="383" t="s">
        <v>474</v>
      </c>
      <c r="G107" s="365"/>
      <c r="H107" s="366"/>
      <c r="I107" s="383" t="s">
        <v>718</v>
      </c>
      <c r="J107" s="365"/>
      <c r="K107" s="366"/>
      <c r="L107" s="4"/>
      <c r="M107" s="4"/>
      <c r="N107" s="4"/>
      <c r="O107" s="4"/>
      <c r="P107" s="4"/>
    </row>
    <row r="108">
      <c r="A108" s="238"/>
      <c r="B108" s="238"/>
      <c r="C108" s="536"/>
      <c r="D108" s="365"/>
      <c r="E108" s="366"/>
      <c r="F108" s="536"/>
      <c r="G108" s="365"/>
      <c r="H108" s="366"/>
      <c r="I108" s="536"/>
      <c r="J108" s="365"/>
      <c r="K108" s="366"/>
      <c r="L108" s="4"/>
      <c r="M108" s="4"/>
      <c r="N108" s="4"/>
      <c r="O108" s="4"/>
      <c r="P108" s="4"/>
    </row>
    <row r="109">
      <c r="A109" s="233" t="s">
        <v>746</v>
      </c>
      <c r="B109" s="235" t="s">
        <v>68</v>
      </c>
      <c r="C109" s="383" t="str">
        <f t="shared" ref="C109:C113" si="12">F103</f>
        <v>Registration Behavioral Diagram </v>
      </c>
      <c r="D109" s="365"/>
      <c r="E109" s="366"/>
      <c r="F109" s="534" t="s">
        <v>339</v>
      </c>
      <c r="G109" s="365"/>
      <c r="H109" s="366"/>
      <c r="I109" s="383" t="s">
        <v>718</v>
      </c>
      <c r="J109" s="365"/>
      <c r="K109" s="366"/>
      <c r="L109" s="4"/>
      <c r="M109" s="4"/>
      <c r="N109" s="4"/>
      <c r="O109" s="4"/>
      <c r="P109" s="4"/>
    </row>
    <row r="110">
      <c r="A110" s="235"/>
      <c r="B110" s="235" t="s">
        <v>85</v>
      </c>
      <c r="C110" s="383" t="str">
        <f t="shared" si="12"/>
        <v>login behavioral diagram and class diagram</v>
      </c>
      <c r="D110" s="365"/>
      <c r="E110" s="366"/>
      <c r="F110" s="532" t="s">
        <v>1221</v>
      </c>
      <c r="G110" s="385"/>
      <c r="H110" s="386"/>
      <c r="I110" s="383" t="s">
        <v>718</v>
      </c>
      <c r="J110" s="365"/>
      <c r="K110" s="366"/>
      <c r="L110" s="4"/>
      <c r="M110" s="4"/>
      <c r="N110" s="4"/>
      <c r="O110" s="4"/>
      <c r="P110" s="4"/>
    </row>
    <row r="111">
      <c r="A111" s="235"/>
      <c r="B111" s="235" t="s">
        <v>97</v>
      </c>
      <c r="C111" s="383" t="str">
        <f t="shared" si="12"/>
        <v>research into web sessions and asp.net startup scripts</v>
      </c>
      <c r="D111" s="365"/>
      <c r="E111" s="366"/>
      <c r="F111" s="535" t="s">
        <v>1222</v>
      </c>
      <c r="G111" s="365"/>
      <c r="H111" s="366"/>
      <c r="I111" s="383" t="s">
        <v>718</v>
      </c>
      <c r="J111" s="365"/>
      <c r="K111" s="366"/>
      <c r="L111" s="4"/>
      <c r="M111" s="4"/>
      <c r="N111" s="4"/>
      <c r="O111" s="4"/>
      <c r="P111" s="4"/>
    </row>
    <row r="112">
      <c r="A112" s="235"/>
      <c r="B112" s="235" t="s">
        <v>168</v>
      </c>
      <c r="C112" s="383" t="str">
        <f t="shared" si="12"/>
        <v>n/a</v>
      </c>
      <c r="D112" s="365"/>
      <c r="E112" s="366"/>
      <c r="F112" s="383" t="s">
        <v>1218</v>
      </c>
      <c r="G112" s="365"/>
      <c r="H112" s="366"/>
      <c r="I112" s="383" t="s">
        <v>718</v>
      </c>
      <c r="J112" s="365"/>
      <c r="K112" s="366"/>
      <c r="L112" s="4"/>
      <c r="M112" s="4"/>
      <c r="N112" s="4"/>
      <c r="O112" s="4"/>
      <c r="P112" s="4"/>
    </row>
    <row r="113">
      <c r="A113" s="235"/>
      <c r="B113" s="235" t="s">
        <v>166</v>
      </c>
      <c r="C113" s="383" t="str">
        <f t="shared" si="12"/>
        <v>n/a</v>
      </c>
      <c r="D113" s="365"/>
      <c r="E113" s="366"/>
      <c r="F113" s="383" t="s">
        <v>1219</v>
      </c>
      <c r="G113" s="365"/>
      <c r="H113" s="366"/>
      <c r="I113" s="383" t="s">
        <v>718</v>
      </c>
      <c r="J113" s="365"/>
      <c r="K113" s="366"/>
      <c r="L113" s="4"/>
      <c r="M113" s="4"/>
      <c r="N113" s="4"/>
      <c r="O113" s="4"/>
      <c r="P113" s="4"/>
    </row>
    <row r="114">
      <c r="A114" s="388"/>
      <c r="B114" s="388"/>
      <c r="C114" s="389"/>
      <c r="D114" s="365"/>
      <c r="E114" s="366"/>
      <c r="F114" s="389"/>
      <c r="G114" s="365"/>
      <c r="H114" s="366"/>
      <c r="I114" s="389"/>
      <c r="J114" s="365"/>
      <c r="K114" s="366"/>
      <c r="L114" s="4"/>
      <c r="M114" s="4"/>
      <c r="N114" s="4"/>
      <c r="O114" s="4"/>
      <c r="P114" s="4"/>
    </row>
    <row r="115">
      <c r="A115" s="233" t="s">
        <v>747</v>
      </c>
      <c r="B115" s="235" t="s">
        <v>68</v>
      </c>
      <c r="C115" s="383" t="str">
        <f t="shared" ref="C115:C119" si="13">F109</f>
        <v>Registration Behavioral Diagram </v>
      </c>
      <c r="D115" s="365"/>
      <c r="E115" s="366"/>
      <c r="F115" s="534" t="s">
        <v>1188</v>
      </c>
      <c r="G115" s="365"/>
      <c r="H115" s="366"/>
      <c r="I115" s="383" t="s">
        <v>718</v>
      </c>
      <c r="J115" s="365"/>
      <c r="K115" s="366"/>
      <c r="L115" s="4"/>
      <c r="M115" s="4"/>
      <c r="N115" s="4"/>
      <c r="O115" s="4"/>
      <c r="P115" s="4"/>
    </row>
    <row r="116">
      <c r="A116" s="238"/>
      <c r="B116" s="235" t="s">
        <v>85</v>
      </c>
      <c r="C116" s="383" t="str">
        <f t="shared" si="13"/>
        <v>login behavioral, class diagram and beckend</v>
      </c>
      <c r="D116" s="365"/>
      <c r="E116" s="366"/>
      <c r="F116" s="383" t="s">
        <v>474</v>
      </c>
      <c r="G116" s="365"/>
      <c r="H116" s="366"/>
      <c r="I116" s="383" t="s">
        <v>718</v>
      </c>
      <c r="J116" s="365"/>
      <c r="K116" s="366"/>
      <c r="L116" s="4"/>
      <c r="M116" s="4"/>
      <c r="N116" s="4"/>
      <c r="O116" s="4"/>
      <c r="P116" s="4"/>
    </row>
    <row r="117">
      <c r="A117" s="238"/>
      <c r="B117" s="235" t="s">
        <v>97</v>
      </c>
      <c r="C117" s="383" t="str">
        <f t="shared" si="13"/>
        <v>research into asp.net sessions and startup scripts</v>
      </c>
      <c r="D117" s="365"/>
      <c r="E117" s="366"/>
      <c r="F117" s="383" t="s">
        <v>474</v>
      </c>
      <c r="G117" s="365"/>
      <c r="H117" s="366"/>
      <c r="I117" s="383" t="s">
        <v>718</v>
      </c>
      <c r="J117" s="365"/>
      <c r="K117" s="366"/>
      <c r="L117" s="4"/>
      <c r="M117" s="4"/>
      <c r="N117" s="4"/>
      <c r="O117" s="4"/>
      <c r="P117" s="4"/>
    </row>
    <row r="118">
      <c r="A118" s="238"/>
      <c r="B118" s="235" t="s">
        <v>168</v>
      </c>
      <c r="C118" s="383" t="str">
        <f t="shared" si="13"/>
        <v>error handling class diagram</v>
      </c>
      <c r="D118" s="365"/>
      <c r="E118" s="366"/>
      <c r="F118" s="383" t="s">
        <v>1218</v>
      </c>
      <c r="G118" s="365"/>
      <c r="H118" s="366"/>
      <c r="I118" s="383" t="s">
        <v>718</v>
      </c>
      <c r="J118" s="365"/>
      <c r="K118" s="366"/>
      <c r="L118" s="4"/>
      <c r="M118" s="4"/>
      <c r="N118" s="4"/>
      <c r="O118" s="4"/>
      <c r="P118" s="4"/>
    </row>
    <row r="119">
      <c r="A119" s="238"/>
      <c r="B119" s="235" t="s">
        <v>166</v>
      </c>
      <c r="C119" s="383" t="str">
        <f t="shared" si="13"/>
        <v>HTML tech approval</v>
      </c>
      <c r="D119" s="365"/>
      <c r="E119" s="366"/>
      <c r="F119" s="383" t="s">
        <v>1223</v>
      </c>
      <c r="G119" s="365"/>
      <c r="H119" s="366"/>
      <c r="I119" s="383" t="s">
        <v>718</v>
      </c>
      <c r="J119" s="365"/>
      <c r="K119" s="366"/>
      <c r="L119" s="4"/>
      <c r="M119" s="4"/>
      <c r="N119" s="4"/>
      <c r="O119" s="4"/>
      <c r="P119" s="4"/>
    </row>
    <row r="120">
      <c r="A120" s="388"/>
      <c r="B120" s="388"/>
      <c r="C120" s="389"/>
      <c r="D120" s="365"/>
      <c r="E120" s="366"/>
      <c r="F120" s="389"/>
      <c r="G120" s="365"/>
      <c r="H120" s="366"/>
      <c r="I120" s="389"/>
      <c r="J120" s="365"/>
      <c r="K120" s="366"/>
      <c r="L120" s="4"/>
      <c r="M120" s="4"/>
      <c r="N120" s="4"/>
      <c r="O120" s="4"/>
      <c r="P120" s="4"/>
    </row>
    <row r="121">
      <c r="A121" s="233" t="s">
        <v>748</v>
      </c>
      <c r="B121" s="235" t="s">
        <v>68</v>
      </c>
      <c r="C121" s="383" t="str">
        <f t="shared" ref="C121:C125" si="14">F115</f>
        <v>Registrion Class Diagram </v>
      </c>
      <c r="D121" s="365"/>
      <c r="E121" s="366"/>
      <c r="F121" s="534" t="s">
        <v>1188</v>
      </c>
      <c r="G121" s="365"/>
      <c r="H121" s="366"/>
      <c r="I121" s="383" t="s">
        <v>718</v>
      </c>
      <c r="J121" s="365"/>
      <c r="K121" s="366"/>
      <c r="L121" s="4"/>
      <c r="M121" s="4"/>
      <c r="N121" s="4"/>
      <c r="O121" s="4"/>
      <c r="P121" s="4"/>
    </row>
    <row r="122">
      <c r="A122" s="238"/>
      <c r="B122" s="235" t="s">
        <v>85</v>
      </c>
      <c r="C122" s="383" t="str">
        <f t="shared" si="14"/>
        <v>n/a</v>
      </c>
      <c r="D122" s="365"/>
      <c r="E122" s="366"/>
      <c r="F122" s="383" t="s">
        <v>474</v>
      </c>
      <c r="G122" s="365"/>
      <c r="H122" s="366"/>
      <c r="I122" s="383" t="s">
        <v>718</v>
      </c>
      <c r="J122" s="365"/>
      <c r="K122" s="366"/>
      <c r="L122" s="4"/>
      <c r="M122" s="4"/>
      <c r="N122" s="4"/>
      <c r="O122" s="4"/>
      <c r="P122" s="4"/>
    </row>
    <row r="123">
      <c r="A123" s="238"/>
      <c r="B123" s="235" t="s">
        <v>97</v>
      </c>
      <c r="C123" s="383" t="str">
        <f t="shared" si="14"/>
        <v>n/a</v>
      </c>
      <c r="D123" s="365"/>
      <c r="E123" s="366"/>
      <c r="F123" s="383" t="s">
        <v>474</v>
      </c>
      <c r="G123" s="365"/>
      <c r="H123" s="366"/>
      <c r="I123" s="383" t="s">
        <v>718</v>
      </c>
      <c r="J123" s="365"/>
      <c r="K123" s="366"/>
      <c r="L123" s="4"/>
      <c r="M123" s="4"/>
      <c r="N123" s="4"/>
      <c r="O123" s="4"/>
      <c r="P123" s="4"/>
    </row>
    <row r="124">
      <c r="A124" s="238"/>
      <c r="B124" s="235" t="s">
        <v>168</v>
      </c>
      <c r="C124" s="383" t="str">
        <f t="shared" si="14"/>
        <v>error handling class diagram</v>
      </c>
      <c r="D124" s="365"/>
      <c r="E124" s="366"/>
      <c r="F124" s="383" t="s">
        <v>1224</v>
      </c>
      <c r="G124" s="365"/>
      <c r="H124" s="366"/>
      <c r="I124" s="383" t="s">
        <v>718</v>
      </c>
      <c r="J124" s="365"/>
      <c r="K124" s="366"/>
      <c r="L124" s="4"/>
      <c r="M124" s="4"/>
      <c r="N124" s="4"/>
      <c r="O124" s="4"/>
      <c r="P124" s="4"/>
    </row>
    <row r="125">
      <c r="A125" s="238"/>
      <c r="B125" s="235" t="s">
        <v>166</v>
      </c>
      <c r="C125" s="383" t="str">
        <f t="shared" si="14"/>
        <v>CSS tech approval</v>
      </c>
      <c r="D125" s="365"/>
      <c r="E125" s="366"/>
      <c r="F125" s="383" t="s">
        <v>1225</v>
      </c>
      <c r="G125" s="365"/>
      <c r="H125" s="366"/>
      <c r="I125" s="383" t="s">
        <v>718</v>
      </c>
      <c r="J125" s="365"/>
      <c r="K125" s="366"/>
      <c r="L125" s="4"/>
      <c r="M125" s="4"/>
      <c r="N125" s="4"/>
      <c r="O125" s="4"/>
      <c r="P125" s="4"/>
    </row>
    <row r="126">
      <c r="A126" s="388"/>
      <c r="B126" s="388"/>
      <c r="C126" s="389"/>
      <c r="D126" s="365"/>
      <c r="E126" s="366"/>
      <c r="F126" s="389"/>
      <c r="G126" s="365"/>
      <c r="H126" s="366"/>
      <c r="I126" s="389"/>
      <c r="J126" s="365"/>
      <c r="K126" s="366"/>
      <c r="L126" s="4"/>
      <c r="M126" s="4"/>
      <c r="N126" s="4"/>
      <c r="O126" s="4"/>
      <c r="P126" s="4"/>
    </row>
    <row r="127">
      <c r="A127" s="233" t="s">
        <v>749</v>
      </c>
      <c r="B127" s="235" t="s">
        <v>68</v>
      </c>
      <c r="C127" s="383" t="str">
        <f t="shared" ref="C127:C131" si="15">F121</f>
        <v>Registrion Class Diagram </v>
      </c>
      <c r="D127" s="365"/>
      <c r="E127" s="366"/>
      <c r="F127" s="534" t="s">
        <v>1188</v>
      </c>
      <c r="G127" s="365"/>
      <c r="H127" s="366"/>
      <c r="I127" s="383" t="s">
        <v>718</v>
      </c>
      <c r="J127" s="365"/>
      <c r="K127" s="366"/>
      <c r="L127" s="4"/>
      <c r="M127" s="4"/>
      <c r="N127" s="4"/>
      <c r="O127" s="4"/>
      <c r="P127" s="4"/>
    </row>
    <row r="128">
      <c r="A128" s="238"/>
      <c r="B128" s="235" t="s">
        <v>85</v>
      </c>
      <c r="C128" s="383" t="str">
        <f t="shared" si="15"/>
        <v>n/a</v>
      </c>
      <c r="D128" s="365"/>
      <c r="E128" s="366"/>
      <c r="F128" s="383" t="s">
        <v>1226</v>
      </c>
      <c r="G128" s="365"/>
      <c r="H128" s="366"/>
      <c r="I128" s="383" t="s">
        <v>718</v>
      </c>
      <c r="J128" s="365"/>
      <c r="K128" s="366"/>
      <c r="L128" s="4"/>
      <c r="M128" s="4"/>
      <c r="N128" s="4"/>
      <c r="O128" s="4"/>
      <c r="P128" s="4"/>
    </row>
    <row r="129">
      <c r="A129" s="238"/>
      <c r="B129" s="235" t="s">
        <v>97</v>
      </c>
      <c r="C129" s="383" t="str">
        <f t="shared" si="15"/>
        <v>n/a</v>
      </c>
      <c r="D129" s="365"/>
      <c r="E129" s="366"/>
      <c r="F129" s="383" t="s">
        <v>1227</v>
      </c>
      <c r="G129" s="365"/>
      <c r="H129" s="366"/>
      <c r="I129" s="383" t="s">
        <v>718</v>
      </c>
      <c r="J129" s="365"/>
      <c r="K129" s="366"/>
      <c r="L129" s="4"/>
      <c r="M129" s="4"/>
      <c r="N129" s="4"/>
      <c r="O129" s="4"/>
      <c r="P129" s="4"/>
    </row>
    <row r="130">
      <c r="A130" s="238"/>
      <c r="B130" s="235" t="s">
        <v>168</v>
      </c>
      <c r="C130" s="383" t="str">
        <f t="shared" si="15"/>
        <v>error handling backend </v>
      </c>
      <c r="D130" s="365"/>
      <c r="E130" s="366"/>
      <c r="F130" s="383" t="s">
        <v>1228</v>
      </c>
      <c r="G130" s="365"/>
      <c r="H130" s="366"/>
      <c r="I130" s="383" t="s">
        <v>718</v>
      </c>
      <c r="J130" s="365"/>
      <c r="K130" s="366"/>
      <c r="L130" s="4"/>
      <c r="M130" s="4"/>
      <c r="N130" s="4"/>
      <c r="O130" s="4"/>
      <c r="P130" s="4"/>
    </row>
    <row r="131">
      <c r="A131" s="238"/>
      <c r="B131" s="235" t="s">
        <v>166</v>
      </c>
      <c r="C131" s="383" t="str">
        <f t="shared" si="15"/>
        <v>css tech approval</v>
      </c>
      <c r="D131" s="365"/>
      <c r="E131" s="366"/>
      <c r="F131" s="383" t="s">
        <v>474</v>
      </c>
      <c r="G131" s="365"/>
      <c r="H131" s="366"/>
      <c r="I131" s="383" t="s">
        <v>718</v>
      </c>
      <c r="J131" s="365"/>
      <c r="K131" s="366"/>
      <c r="L131" s="4"/>
      <c r="M131" s="4"/>
      <c r="N131" s="4"/>
      <c r="O131" s="4"/>
      <c r="P131" s="4"/>
    </row>
    <row r="132">
      <c r="A132" s="4"/>
      <c r="B132" s="4"/>
      <c r="C132" s="4"/>
      <c r="D132" s="4"/>
      <c r="E132" s="4"/>
      <c r="F132" s="4"/>
      <c r="G132" s="4"/>
      <c r="H132" s="4"/>
      <c r="I132" s="4"/>
      <c r="J132" s="4"/>
      <c r="K132" s="4"/>
      <c r="L132" s="4"/>
      <c r="M132" s="4"/>
      <c r="N132" s="4"/>
      <c r="O132" s="4"/>
      <c r="P132" s="4"/>
    </row>
    <row r="133">
      <c r="A133" s="4"/>
      <c r="B133" s="4"/>
      <c r="C133" s="4"/>
      <c r="D133" s="4"/>
      <c r="E133" s="4"/>
      <c r="F133" s="4"/>
      <c r="G133" s="4"/>
      <c r="H133" s="4"/>
      <c r="I133" s="4"/>
      <c r="J133" s="4"/>
      <c r="K133" s="4"/>
      <c r="L133" s="4"/>
      <c r="M133" s="4"/>
      <c r="N133" s="4"/>
      <c r="O133" s="4"/>
      <c r="P133" s="4"/>
    </row>
    <row r="134">
      <c r="A134" s="4"/>
      <c r="B134" s="4"/>
      <c r="C134" s="4"/>
      <c r="D134" s="4"/>
      <c r="E134" s="4"/>
      <c r="F134" s="4"/>
      <c r="G134" s="4"/>
      <c r="H134" s="4"/>
      <c r="I134" s="4"/>
      <c r="J134" s="4"/>
      <c r="K134" s="4"/>
      <c r="L134" s="4"/>
      <c r="M134" s="4"/>
      <c r="N134" s="4"/>
      <c r="O134" s="4"/>
      <c r="P134" s="4"/>
    </row>
    <row r="135">
      <c r="A135" s="4"/>
      <c r="B135" s="4"/>
      <c r="C135" s="4"/>
      <c r="D135" s="4"/>
      <c r="E135" s="4"/>
      <c r="F135" s="4"/>
      <c r="G135" s="4"/>
      <c r="H135" s="4"/>
      <c r="I135" s="4"/>
      <c r="J135" s="4"/>
      <c r="K135" s="4"/>
      <c r="L135" s="4"/>
      <c r="M135" s="4"/>
      <c r="N135" s="4"/>
      <c r="O135" s="4"/>
      <c r="P135" s="4"/>
    </row>
    <row r="136">
      <c r="A136" s="4"/>
      <c r="B136" s="4"/>
      <c r="C136" s="4"/>
      <c r="D136" s="4"/>
      <c r="E136" s="4"/>
      <c r="F136" s="4"/>
      <c r="G136" s="4"/>
      <c r="H136" s="4"/>
      <c r="I136" s="4"/>
      <c r="J136" s="4"/>
      <c r="K136" s="4"/>
      <c r="L136" s="4"/>
      <c r="M136" s="4"/>
      <c r="N136" s="4"/>
      <c r="O136" s="4"/>
      <c r="P136" s="4"/>
    </row>
    <row r="137">
      <c r="A137" s="4"/>
      <c r="B137" s="4"/>
      <c r="C137" s="4"/>
      <c r="D137" s="4"/>
      <c r="E137" s="4"/>
      <c r="F137" s="4"/>
      <c r="G137" s="4"/>
      <c r="H137" s="4"/>
      <c r="I137" s="4"/>
      <c r="J137" s="4"/>
      <c r="K137" s="4"/>
      <c r="L137" s="4"/>
      <c r="M137" s="4"/>
      <c r="N137" s="4"/>
      <c r="O137" s="4"/>
      <c r="P137" s="4"/>
    </row>
    <row r="138">
      <c r="A138" s="4"/>
      <c r="B138" s="4"/>
      <c r="C138" s="4"/>
      <c r="D138" s="4"/>
      <c r="E138" s="4"/>
      <c r="F138" s="4"/>
      <c r="G138" s="4"/>
      <c r="H138" s="4"/>
      <c r="I138" s="4"/>
      <c r="J138" s="4"/>
      <c r="K138" s="4"/>
      <c r="L138" s="4"/>
      <c r="M138" s="4"/>
      <c r="N138" s="4"/>
      <c r="O138" s="4"/>
      <c r="P138" s="4"/>
    </row>
    <row r="139">
      <c r="A139" s="4"/>
      <c r="B139" s="4"/>
      <c r="C139" s="4"/>
      <c r="D139" s="4"/>
      <c r="E139" s="4"/>
      <c r="F139" s="4"/>
      <c r="G139" s="4"/>
      <c r="H139" s="4"/>
      <c r="I139" s="4"/>
      <c r="J139" s="4"/>
      <c r="K139" s="4"/>
      <c r="L139" s="4"/>
      <c r="M139" s="4"/>
      <c r="N139" s="4"/>
      <c r="O139" s="4"/>
      <c r="P139" s="4"/>
    </row>
    <row r="140">
      <c r="A140" s="4"/>
      <c r="B140" s="4"/>
      <c r="C140" s="4"/>
      <c r="D140" s="4"/>
      <c r="E140" s="4"/>
      <c r="F140" s="4"/>
      <c r="G140" s="4"/>
      <c r="H140" s="4"/>
      <c r="I140" s="4"/>
      <c r="J140" s="4"/>
      <c r="K140" s="4"/>
      <c r="L140" s="4"/>
      <c r="M140" s="4"/>
      <c r="N140" s="4"/>
      <c r="O140" s="4"/>
      <c r="P140" s="4"/>
    </row>
    <row r="141">
      <c r="A141" s="4"/>
      <c r="B141" s="4"/>
      <c r="C141" s="4"/>
      <c r="D141" s="4"/>
      <c r="E141" s="4"/>
      <c r="F141" s="4"/>
      <c r="G141" s="4"/>
      <c r="H141" s="4"/>
      <c r="I141" s="4"/>
      <c r="J141" s="4"/>
      <c r="K141" s="4"/>
      <c r="L141" s="4"/>
      <c r="M141" s="4"/>
      <c r="N141" s="4"/>
      <c r="O141" s="4"/>
      <c r="P141" s="4"/>
    </row>
    <row r="142">
      <c r="A142" s="4"/>
      <c r="B142" s="4"/>
      <c r="C142" s="4"/>
      <c r="D142" s="4"/>
      <c r="E142" s="4"/>
      <c r="F142" s="4"/>
      <c r="G142" s="4"/>
      <c r="H142" s="4"/>
      <c r="I142" s="4"/>
      <c r="J142" s="4"/>
      <c r="K142" s="4"/>
      <c r="L142" s="4"/>
      <c r="M142" s="4"/>
      <c r="N142" s="4"/>
      <c r="O142" s="4"/>
      <c r="P142" s="4"/>
    </row>
    <row r="143">
      <c r="A143" s="4"/>
      <c r="B143" s="4"/>
      <c r="C143" s="4"/>
      <c r="D143" s="4"/>
      <c r="E143" s="4"/>
      <c r="F143" s="4"/>
      <c r="G143" s="4"/>
      <c r="H143" s="4"/>
      <c r="I143" s="4"/>
      <c r="J143" s="4"/>
      <c r="K143" s="4"/>
      <c r="L143" s="4"/>
      <c r="M143" s="4"/>
      <c r="N143" s="4"/>
      <c r="O143" s="4"/>
      <c r="P143" s="4"/>
    </row>
    <row r="144">
      <c r="A144" s="4"/>
      <c r="B144" s="4"/>
      <c r="C144" s="4"/>
      <c r="D144" s="4"/>
      <c r="E144" s="4"/>
      <c r="F144" s="4"/>
      <c r="G144" s="4"/>
      <c r="H144" s="4"/>
      <c r="I144" s="4"/>
      <c r="J144" s="4"/>
      <c r="K144" s="4"/>
      <c r="L144" s="4"/>
      <c r="M144" s="4"/>
      <c r="N144" s="4"/>
      <c r="O144" s="4"/>
      <c r="P144" s="4"/>
    </row>
    <row r="145">
      <c r="A145" s="4"/>
      <c r="B145" s="4"/>
      <c r="C145" s="4"/>
      <c r="D145" s="4"/>
      <c r="E145" s="4"/>
      <c r="F145" s="4"/>
      <c r="G145" s="4"/>
      <c r="H145" s="4"/>
      <c r="I145" s="4"/>
      <c r="J145" s="4"/>
      <c r="K145" s="4"/>
      <c r="L145" s="4"/>
      <c r="M145" s="4"/>
      <c r="N145" s="4"/>
      <c r="O145" s="4"/>
      <c r="P145" s="4"/>
    </row>
    <row r="146">
      <c r="A146" s="4"/>
      <c r="B146" s="4"/>
      <c r="C146" s="4"/>
      <c r="D146" s="4"/>
      <c r="E146" s="4"/>
      <c r="F146" s="4"/>
      <c r="G146" s="4"/>
      <c r="H146" s="4"/>
      <c r="I146" s="4"/>
      <c r="J146" s="4"/>
      <c r="K146" s="4"/>
      <c r="L146" s="4"/>
      <c r="M146" s="4"/>
      <c r="N146" s="4"/>
      <c r="O146" s="4"/>
      <c r="P146" s="4"/>
    </row>
    <row r="147">
      <c r="A147" s="4"/>
      <c r="B147" s="4"/>
      <c r="C147" s="4"/>
      <c r="D147" s="4"/>
      <c r="E147" s="4"/>
      <c r="F147" s="4"/>
      <c r="G147" s="4"/>
      <c r="H147" s="4"/>
      <c r="I147" s="4"/>
      <c r="J147" s="4"/>
      <c r="K147" s="4"/>
      <c r="L147" s="4"/>
      <c r="M147" s="4"/>
      <c r="N147" s="4"/>
      <c r="O147" s="4"/>
      <c r="P147" s="4"/>
    </row>
    <row r="148">
      <c r="A148" s="4"/>
      <c r="B148" s="4"/>
      <c r="C148" s="4"/>
      <c r="D148" s="4"/>
      <c r="E148" s="4"/>
      <c r="F148" s="4"/>
      <c r="G148" s="4"/>
      <c r="H148" s="4"/>
      <c r="I148" s="4"/>
      <c r="J148" s="4"/>
      <c r="K148" s="4"/>
      <c r="L148" s="4"/>
      <c r="M148" s="4"/>
      <c r="N148" s="4"/>
      <c r="O148" s="4"/>
      <c r="P148" s="4"/>
    </row>
    <row r="149">
      <c r="A149" s="4"/>
      <c r="B149" s="4"/>
      <c r="C149" s="4"/>
      <c r="D149" s="4"/>
      <c r="E149" s="4"/>
      <c r="F149" s="4"/>
      <c r="G149" s="4"/>
      <c r="H149" s="4"/>
      <c r="I149" s="4"/>
      <c r="J149" s="4"/>
      <c r="K149" s="4"/>
      <c r="L149" s="4"/>
      <c r="M149" s="4"/>
      <c r="N149" s="4"/>
      <c r="O149" s="4"/>
      <c r="P149" s="4"/>
    </row>
    <row r="150">
      <c r="A150" s="4"/>
      <c r="B150" s="4"/>
      <c r="C150" s="4"/>
      <c r="D150" s="4"/>
      <c r="E150" s="4"/>
      <c r="F150" s="4"/>
      <c r="G150" s="4"/>
      <c r="H150" s="4"/>
      <c r="I150" s="4"/>
      <c r="J150" s="4"/>
      <c r="K150" s="4"/>
      <c r="L150" s="4"/>
      <c r="M150" s="4"/>
      <c r="N150" s="4"/>
      <c r="O150" s="4"/>
      <c r="P150" s="4"/>
    </row>
    <row r="151">
      <c r="A151" s="4"/>
      <c r="B151" s="4"/>
      <c r="C151" s="4"/>
      <c r="D151" s="4"/>
      <c r="E151" s="4"/>
      <c r="F151" s="4"/>
      <c r="G151" s="4"/>
      <c r="H151" s="4"/>
      <c r="I151" s="4"/>
      <c r="J151" s="4"/>
      <c r="K151" s="4"/>
      <c r="L151" s="4"/>
      <c r="M151" s="4"/>
      <c r="N151" s="4"/>
      <c r="O151" s="4"/>
      <c r="P151" s="4"/>
    </row>
    <row r="152">
      <c r="A152" s="4"/>
      <c r="B152" s="4"/>
      <c r="C152" s="4"/>
      <c r="D152" s="4"/>
      <c r="E152" s="4"/>
      <c r="F152" s="4"/>
      <c r="G152" s="4"/>
      <c r="H152" s="4"/>
      <c r="I152" s="4"/>
      <c r="J152" s="4"/>
      <c r="K152" s="4"/>
      <c r="L152" s="4"/>
      <c r="M152" s="4"/>
      <c r="N152" s="4"/>
      <c r="O152" s="4"/>
      <c r="P152" s="4"/>
    </row>
    <row r="153">
      <c r="A153" s="4"/>
      <c r="B153" s="4"/>
      <c r="C153" s="4"/>
      <c r="D153" s="4"/>
      <c r="E153" s="4"/>
      <c r="F153" s="4"/>
      <c r="G153" s="4"/>
      <c r="H153" s="4"/>
      <c r="I153" s="4"/>
      <c r="J153" s="4"/>
      <c r="K153" s="4"/>
      <c r="L153" s="4"/>
      <c r="M153" s="4"/>
      <c r="N153" s="4"/>
      <c r="O153" s="4"/>
      <c r="P153" s="4"/>
    </row>
    <row r="154">
      <c r="A154" s="4"/>
      <c r="B154" s="4"/>
      <c r="C154" s="4"/>
      <c r="D154" s="4"/>
      <c r="E154" s="4"/>
      <c r="F154" s="4"/>
      <c r="G154" s="4"/>
      <c r="H154" s="4"/>
      <c r="I154" s="4"/>
      <c r="J154" s="4"/>
      <c r="K154" s="4"/>
      <c r="L154" s="4"/>
      <c r="M154" s="4"/>
      <c r="N154" s="4"/>
      <c r="O154" s="4"/>
      <c r="P154" s="4"/>
    </row>
    <row r="155">
      <c r="A155" s="4"/>
      <c r="B155" s="4"/>
      <c r="C155" s="4"/>
      <c r="D155" s="4"/>
      <c r="E155" s="4"/>
      <c r="F155" s="4"/>
      <c r="G155" s="4"/>
      <c r="H155" s="4"/>
      <c r="I155" s="4"/>
      <c r="J155" s="4"/>
      <c r="K155" s="4"/>
      <c r="L155" s="4"/>
      <c r="M155" s="4"/>
      <c r="N155" s="4"/>
      <c r="O155" s="4"/>
      <c r="P155" s="4"/>
    </row>
    <row r="156">
      <c r="A156" s="4"/>
      <c r="B156" s="4"/>
      <c r="C156" s="4"/>
      <c r="D156" s="4"/>
      <c r="E156" s="4"/>
      <c r="F156" s="4"/>
      <c r="G156" s="4"/>
      <c r="H156" s="4"/>
      <c r="I156" s="4"/>
      <c r="J156" s="4"/>
      <c r="K156" s="4"/>
      <c r="L156" s="4"/>
      <c r="M156" s="4"/>
      <c r="N156" s="4"/>
      <c r="O156" s="4"/>
      <c r="P156" s="4"/>
    </row>
    <row r="157">
      <c r="A157" s="4"/>
      <c r="B157" s="4"/>
      <c r="C157" s="4"/>
      <c r="D157" s="4"/>
      <c r="E157" s="4"/>
      <c r="F157" s="4"/>
      <c r="G157" s="4"/>
      <c r="H157" s="4"/>
      <c r="I157" s="4"/>
      <c r="J157" s="4"/>
      <c r="K157" s="4"/>
      <c r="L157" s="4"/>
      <c r="M157" s="4"/>
      <c r="N157" s="4"/>
      <c r="O157" s="4"/>
      <c r="P157" s="4"/>
    </row>
    <row r="158">
      <c r="A158" s="4"/>
      <c r="B158" s="4"/>
      <c r="C158" s="4"/>
      <c r="D158" s="4"/>
      <c r="E158" s="4"/>
      <c r="F158" s="4"/>
      <c r="G158" s="4"/>
      <c r="H158" s="4"/>
      <c r="I158" s="4"/>
      <c r="J158" s="4"/>
      <c r="K158" s="4"/>
      <c r="L158" s="4"/>
      <c r="M158" s="4"/>
      <c r="N158" s="4"/>
      <c r="O158" s="4"/>
      <c r="P158" s="4"/>
    </row>
    <row r="159">
      <c r="A159" s="4"/>
      <c r="B159" s="4"/>
      <c r="C159" s="4"/>
      <c r="D159" s="4"/>
      <c r="E159" s="4"/>
      <c r="F159" s="4"/>
      <c r="G159" s="4"/>
      <c r="H159" s="4"/>
      <c r="I159" s="4"/>
      <c r="J159" s="4"/>
      <c r="K159" s="4"/>
      <c r="L159" s="4"/>
      <c r="M159" s="4"/>
      <c r="N159" s="4"/>
      <c r="O159" s="4"/>
      <c r="P159" s="4"/>
    </row>
    <row r="160">
      <c r="A160" s="4"/>
      <c r="B160" s="4"/>
      <c r="C160" s="4"/>
      <c r="D160" s="4"/>
      <c r="E160" s="4"/>
      <c r="F160" s="4"/>
      <c r="G160" s="4"/>
      <c r="H160" s="4"/>
      <c r="I160" s="4"/>
      <c r="J160" s="4"/>
      <c r="K160" s="4"/>
      <c r="L160" s="4"/>
      <c r="M160" s="4"/>
      <c r="N160" s="4"/>
      <c r="O160" s="4"/>
      <c r="P160" s="4"/>
    </row>
    <row r="161">
      <c r="A161" s="4"/>
      <c r="B161" s="4"/>
      <c r="C161" s="4"/>
      <c r="D161" s="4"/>
      <c r="E161" s="4"/>
      <c r="F161" s="4"/>
      <c r="G161" s="4"/>
      <c r="H161" s="4"/>
      <c r="I161" s="4"/>
      <c r="J161" s="4"/>
      <c r="K161" s="4"/>
      <c r="L161" s="4"/>
      <c r="M161" s="4"/>
      <c r="N161" s="4"/>
      <c r="O161" s="4"/>
      <c r="P161" s="4"/>
    </row>
    <row r="162">
      <c r="A162" s="4"/>
      <c r="B162" s="4"/>
      <c r="C162" s="4"/>
      <c r="D162" s="4"/>
      <c r="E162" s="4"/>
      <c r="F162" s="4"/>
      <c r="G162" s="4"/>
      <c r="H162" s="4"/>
      <c r="I162" s="4"/>
      <c r="J162" s="4"/>
      <c r="K162" s="4"/>
      <c r="L162" s="4"/>
      <c r="M162" s="4"/>
      <c r="N162" s="4"/>
      <c r="O162" s="4"/>
      <c r="P162" s="4"/>
    </row>
    <row r="163">
      <c r="A163" s="4"/>
      <c r="B163" s="4"/>
      <c r="C163" s="4"/>
      <c r="D163" s="4"/>
      <c r="E163" s="4"/>
      <c r="F163" s="4"/>
      <c r="G163" s="4"/>
      <c r="H163" s="4"/>
      <c r="I163" s="4"/>
      <c r="J163" s="4"/>
      <c r="K163" s="4"/>
      <c r="L163" s="4"/>
      <c r="M163" s="4"/>
      <c r="N163" s="4"/>
      <c r="O163" s="4"/>
      <c r="P163" s="4"/>
    </row>
    <row r="164">
      <c r="A164" s="4"/>
      <c r="B164" s="4"/>
      <c r="C164" s="4"/>
      <c r="D164" s="4"/>
      <c r="E164" s="4"/>
      <c r="F164" s="4"/>
      <c r="G164" s="4"/>
      <c r="H164" s="4"/>
      <c r="I164" s="4"/>
      <c r="J164" s="4"/>
      <c r="K164" s="4"/>
      <c r="L164" s="4"/>
      <c r="M164" s="4"/>
      <c r="N164" s="4"/>
      <c r="O164" s="4"/>
      <c r="P164" s="4"/>
    </row>
    <row r="165">
      <c r="A165" s="4"/>
      <c r="B165" s="4"/>
      <c r="C165" s="4"/>
      <c r="D165" s="4"/>
      <c r="E165" s="4"/>
      <c r="F165" s="4"/>
      <c r="G165" s="4"/>
      <c r="H165" s="4"/>
      <c r="I165" s="4"/>
      <c r="J165" s="4"/>
      <c r="K165" s="4"/>
      <c r="L165" s="4"/>
      <c r="M165" s="4"/>
      <c r="N165" s="4"/>
      <c r="O165" s="4"/>
      <c r="P165" s="4"/>
    </row>
    <row r="166">
      <c r="A166" s="4"/>
      <c r="B166" s="4"/>
      <c r="C166" s="4"/>
      <c r="D166" s="4"/>
      <c r="E166" s="4"/>
      <c r="F166" s="4"/>
      <c r="G166" s="4"/>
      <c r="H166" s="4"/>
      <c r="I166" s="4"/>
      <c r="J166" s="4"/>
      <c r="K166" s="4"/>
      <c r="L166" s="4"/>
      <c r="M166" s="4"/>
      <c r="N166" s="4"/>
      <c r="O166" s="4"/>
      <c r="P166" s="4"/>
    </row>
    <row r="167">
      <c r="A167" s="4"/>
      <c r="B167" s="4"/>
      <c r="C167" s="4"/>
      <c r="D167" s="4"/>
      <c r="E167" s="4"/>
      <c r="F167" s="4"/>
      <c r="G167" s="4"/>
      <c r="H167" s="4"/>
      <c r="I167" s="4"/>
      <c r="J167" s="4"/>
      <c r="K167" s="4"/>
      <c r="L167" s="4"/>
      <c r="M167" s="4"/>
      <c r="N167" s="4"/>
      <c r="O167" s="4"/>
      <c r="P167" s="4"/>
    </row>
    <row r="168">
      <c r="A168" s="4"/>
      <c r="B168" s="4"/>
      <c r="C168" s="4"/>
      <c r="D168" s="4"/>
      <c r="E168" s="4"/>
      <c r="F168" s="4"/>
      <c r="G168" s="4"/>
      <c r="H168" s="4"/>
      <c r="I168" s="4"/>
      <c r="J168" s="4"/>
      <c r="K168" s="4"/>
      <c r="L168" s="4"/>
      <c r="M168" s="4"/>
      <c r="N168" s="4"/>
      <c r="O168" s="4"/>
      <c r="P168" s="4"/>
    </row>
    <row r="169">
      <c r="A169" s="4"/>
      <c r="B169" s="4"/>
      <c r="C169" s="4"/>
      <c r="D169" s="4"/>
      <c r="E169" s="4"/>
      <c r="F169" s="4"/>
      <c r="G169" s="4"/>
      <c r="H169" s="4"/>
      <c r="I169" s="4"/>
      <c r="J169" s="4"/>
      <c r="K169" s="4"/>
      <c r="L169" s="4"/>
      <c r="M169" s="4"/>
      <c r="N169" s="4"/>
      <c r="O169" s="4"/>
      <c r="P169" s="4"/>
    </row>
    <row r="170">
      <c r="A170" s="4"/>
      <c r="B170" s="4"/>
      <c r="C170" s="4"/>
      <c r="D170" s="4"/>
      <c r="E170" s="4"/>
      <c r="F170" s="4"/>
      <c r="G170" s="4"/>
      <c r="H170" s="4"/>
      <c r="I170" s="4"/>
      <c r="J170" s="4"/>
      <c r="K170" s="4"/>
      <c r="L170" s="4"/>
      <c r="M170" s="4"/>
      <c r="N170" s="4"/>
      <c r="O170" s="4"/>
      <c r="P170" s="4"/>
    </row>
    <row r="171">
      <c r="A171" s="4"/>
      <c r="B171" s="4"/>
      <c r="C171" s="4"/>
      <c r="D171" s="4"/>
      <c r="E171" s="4"/>
      <c r="F171" s="4"/>
      <c r="G171" s="4"/>
      <c r="H171" s="4"/>
      <c r="I171" s="4"/>
      <c r="J171" s="4"/>
      <c r="K171" s="4"/>
      <c r="L171" s="4"/>
      <c r="M171" s="4"/>
      <c r="N171" s="4"/>
      <c r="O171" s="4"/>
      <c r="P171" s="4"/>
    </row>
    <row r="172">
      <c r="A172" s="4"/>
      <c r="B172" s="4"/>
      <c r="C172" s="4"/>
      <c r="D172" s="4"/>
      <c r="E172" s="4"/>
      <c r="F172" s="4"/>
      <c r="G172" s="4"/>
      <c r="H172" s="4"/>
      <c r="I172" s="4"/>
      <c r="J172" s="4"/>
      <c r="K172" s="4"/>
      <c r="L172" s="4"/>
      <c r="M172" s="4"/>
      <c r="N172" s="4"/>
      <c r="O172" s="4"/>
      <c r="P172" s="4"/>
    </row>
    <row r="173">
      <c r="A173" s="4"/>
      <c r="B173" s="4"/>
      <c r="C173" s="4"/>
      <c r="D173" s="4"/>
      <c r="E173" s="4"/>
      <c r="F173" s="4"/>
      <c r="G173" s="4"/>
      <c r="H173" s="4"/>
      <c r="I173" s="4"/>
      <c r="J173" s="4"/>
      <c r="K173" s="4"/>
      <c r="L173" s="4"/>
      <c r="M173" s="4"/>
      <c r="N173" s="4"/>
      <c r="O173" s="4"/>
      <c r="P173" s="4"/>
    </row>
    <row r="174">
      <c r="A174" s="4"/>
      <c r="B174" s="4"/>
      <c r="C174" s="4"/>
      <c r="D174" s="4"/>
      <c r="E174" s="4"/>
      <c r="F174" s="4"/>
      <c r="G174" s="4"/>
      <c r="H174" s="4"/>
      <c r="I174" s="4"/>
      <c r="J174" s="4"/>
      <c r="K174" s="4"/>
      <c r="L174" s="4"/>
      <c r="M174" s="4"/>
      <c r="N174" s="4"/>
      <c r="O174" s="4"/>
      <c r="P174" s="4"/>
    </row>
    <row r="175">
      <c r="A175" s="4"/>
      <c r="B175" s="4"/>
      <c r="C175" s="4"/>
      <c r="D175" s="4"/>
      <c r="E175" s="4"/>
      <c r="F175" s="4"/>
      <c r="G175" s="4"/>
      <c r="H175" s="4"/>
      <c r="I175" s="4"/>
      <c r="J175" s="4"/>
      <c r="K175" s="4"/>
      <c r="L175" s="4"/>
      <c r="M175" s="4"/>
      <c r="N175" s="4"/>
      <c r="O175" s="4"/>
      <c r="P175" s="4"/>
    </row>
    <row r="176">
      <c r="A176" s="4"/>
      <c r="B176" s="4"/>
      <c r="C176" s="4"/>
      <c r="D176" s="4"/>
      <c r="E176" s="4"/>
      <c r="F176" s="4"/>
      <c r="G176" s="4"/>
      <c r="H176" s="4"/>
      <c r="I176" s="4"/>
      <c r="J176" s="4"/>
      <c r="K176" s="4"/>
      <c r="L176" s="4"/>
      <c r="M176" s="4"/>
      <c r="N176" s="4"/>
      <c r="O176" s="4"/>
      <c r="P176" s="4"/>
    </row>
    <row r="177">
      <c r="A177" s="4"/>
      <c r="B177" s="4"/>
      <c r="C177" s="4"/>
      <c r="D177" s="4"/>
      <c r="E177" s="4"/>
      <c r="F177" s="4"/>
      <c r="G177" s="4"/>
      <c r="H177" s="4"/>
      <c r="I177" s="4"/>
      <c r="J177" s="4"/>
      <c r="K177" s="4"/>
      <c r="L177" s="4"/>
      <c r="M177" s="4"/>
      <c r="N177" s="4"/>
      <c r="O177" s="4"/>
      <c r="P177" s="4"/>
    </row>
    <row r="178">
      <c r="A178" s="4"/>
      <c r="B178" s="4"/>
      <c r="C178" s="4"/>
      <c r="D178" s="4"/>
      <c r="E178" s="4"/>
      <c r="F178" s="4"/>
      <c r="G178" s="4"/>
      <c r="H178" s="4"/>
      <c r="I178" s="4"/>
      <c r="J178" s="4"/>
      <c r="K178" s="4"/>
      <c r="L178" s="4"/>
      <c r="M178" s="4"/>
      <c r="N178" s="4"/>
      <c r="O178" s="4"/>
      <c r="P178" s="4"/>
    </row>
    <row r="179">
      <c r="A179" s="4"/>
      <c r="B179" s="4"/>
      <c r="C179" s="4"/>
      <c r="D179" s="4"/>
      <c r="E179" s="4"/>
      <c r="F179" s="4"/>
      <c r="G179" s="4"/>
      <c r="H179" s="4"/>
      <c r="I179" s="4"/>
      <c r="J179" s="4"/>
      <c r="K179" s="4"/>
      <c r="L179" s="4"/>
      <c r="M179" s="4"/>
      <c r="N179" s="4"/>
      <c r="O179" s="4"/>
      <c r="P179" s="4"/>
    </row>
    <row r="180">
      <c r="A180" s="4"/>
      <c r="B180" s="4"/>
      <c r="C180" s="4"/>
      <c r="D180" s="4"/>
      <c r="E180" s="4"/>
      <c r="F180" s="4"/>
      <c r="G180" s="4"/>
      <c r="H180" s="4"/>
      <c r="I180" s="4"/>
      <c r="J180" s="4"/>
      <c r="K180" s="4"/>
      <c r="L180" s="4"/>
      <c r="M180" s="4"/>
      <c r="N180" s="4"/>
      <c r="O180" s="4"/>
      <c r="P180" s="4"/>
    </row>
    <row r="181">
      <c r="A181" s="4"/>
      <c r="B181" s="4"/>
      <c r="C181" s="4"/>
      <c r="D181" s="4"/>
      <c r="E181" s="4"/>
      <c r="F181" s="4"/>
      <c r="G181" s="4"/>
      <c r="H181" s="4"/>
      <c r="I181" s="4"/>
      <c r="J181" s="4"/>
      <c r="K181" s="4"/>
      <c r="L181" s="4"/>
      <c r="M181" s="4"/>
      <c r="N181" s="4"/>
      <c r="O181" s="4"/>
      <c r="P181" s="4"/>
    </row>
    <row r="182">
      <c r="A182" s="4"/>
      <c r="B182" s="4"/>
      <c r="C182" s="4"/>
      <c r="D182" s="4"/>
      <c r="E182" s="4"/>
      <c r="F182" s="4"/>
      <c r="G182" s="4"/>
      <c r="H182" s="4"/>
      <c r="I182" s="4"/>
      <c r="J182" s="4"/>
      <c r="K182" s="4"/>
      <c r="L182" s="4"/>
      <c r="M182" s="4"/>
      <c r="N182" s="4"/>
      <c r="O182" s="4"/>
      <c r="P182" s="4"/>
    </row>
    <row r="183">
      <c r="A183" s="4"/>
      <c r="B183" s="4"/>
      <c r="C183" s="4"/>
      <c r="D183" s="4"/>
      <c r="E183" s="4"/>
      <c r="F183" s="4"/>
      <c r="G183" s="4"/>
      <c r="H183" s="4"/>
      <c r="I183" s="4"/>
      <c r="J183" s="4"/>
      <c r="K183" s="4"/>
      <c r="L183" s="4"/>
      <c r="M183" s="4"/>
      <c r="N183" s="4"/>
      <c r="O183" s="4"/>
      <c r="P183" s="4"/>
    </row>
    <row r="184">
      <c r="A184" s="4"/>
      <c r="B184" s="4"/>
      <c r="C184" s="4"/>
      <c r="D184" s="4"/>
      <c r="E184" s="4"/>
      <c r="F184" s="4"/>
      <c r="G184" s="4"/>
      <c r="H184" s="4"/>
      <c r="I184" s="4"/>
      <c r="J184" s="4"/>
      <c r="K184" s="4"/>
      <c r="L184" s="4"/>
      <c r="M184" s="4"/>
      <c r="N184" s="4"/>
      <c r="O184" s="4"/>
      <c r="P184" s="4"/>
    </row>
    <row r="185">
      <c r="A185" s="4"/>
      <c r="B185" s="4"/>
      <c r="C185" s="4"/>
      <c r="D185" s="4"/>
      <c r="E185" s="4"/>
      <c r="F185" s="4"/>
      <c r="G185" s="4"/>
      <c r="H185" s="4"/>
      <c r="I185" s="4"/>
      <c r="J185" s="4"/>
      <c r="K185" s="4"/>
      <c r="L185" s="4"/>
      <c r="M185" s="4"/>
      <c r="N185" s="4"/>
      <c r="O185" s="4"/>
      <c r="P185" s="4"/>
    </row>
    <row r="186">
      <c r="A186" s="4"/>
      <c r="B186" s="4"/>
      <c r="C186" s="4"/>
      <c r="D186" s="4"/>
      <c r="E186" s="4"/>
      <c r="F186" s="4"/>
      <c r="G186" s="4"/>
      <c r="H186" s="4"/>
      <c r="I186" s="4"/>
      <c r="J186" s="4"/>
      <c r="K186" s="4"/>
      <c r="L186" s="4"/>
      <c r="M186" s="4"/>
      <c r="N186" s="4"/>
      <c r="O186" s="4"/>
      <c r="P186" s="4"/>
    </row>
    <row r="187">
      <c r="A187" s="4"/>
      <c r="B187" s="4"/>
      <c r="C187" s="4"/>
      <c r="D187" s="4"/>
      <c r="E187" s="4"/>
      <c r="F187" s="4"/>
      <c r="G187" s="4"/>
      <c r="H187" s="4"/>
      <c r="I187" s="4"/>
      <c r="J187" s="4"/>
      <c r="K187" s="4"/>
      <c r="L187" s="4"/>
      <c r="M187" s="4"/>
      <c r="N187" s="4"/>
      <c r="O187" s="4"/>
      <c r="P187" s="4"/>
    </row>
    <row r="188">
      <c r="A188" s="4"/>
      <c r="B188" s="4"/>
      <c r="C188" s="4"/>
      <c r="D188" s="4"/>
      <c r="E188" s="4"/>
      <c r="F188" s="4"/>
      <c r="G188" s="4"/>
      <c r="H188" s="4"/>
      <c r="I188" s="4"/>
      <c r="J188" s="4"/>
      <c r="K188" s="4"/>
      <c r="L188" s="4"/>
      <c r="M188" s="4"/>
      <c r="N188" s="4"/>
      <c r="O188" s="4"/>
      <c r="P188" s="4"/>
    </row>
    <row r="189">
      <c r="A189" s="4"/>
      <c r="B189" s="4"/>
      <c r="C189" s="4"/>
      <c r="D189" s="4"/>
      <c r="E189" s="4"/>
      <c r="F189" s="4"/>
      <c r="G189" s="4"/>
      <c r="H189" s="4"/>
      <c r="I189" s="4"/>
      <c r="J189" s="4"/>
      <c r="K189" s="4"/>
      <c r="L189" s="4"/>
      <c r="M189" s="4"/>
      <c r="N189" s="4"/>
      <c r="O189" s="4"/>
      <c r="P189" s="4"/>
    </row>
    <row r="190">
      <c r="A190" s="4"/>
      <c r="B190" s="4"/>
      <c r="C190" s="4"/>
      <c r="D190" s="4"/>
      <c r="E190" s="4"/>
      <c r="F190" s="4"/>
      <c r="G190" s="4"/>
      <c r="H190" s="4"/>
      <c r="I190" s="4"/>
      <c r="J190" s="4"/>
      <c r="K190" s="4"/>
      <c r="L190" s="4"/>
      <c r="M190" s="4"/>
      <c r="N190" s="4"/>
      <c r="O190" s="4"/>
      <c r="P190" s="4"/>
    </row>
    <row r="191">
      <c r="A191" s="4"/>
      <c r="B191" s="4"/>
      <c r="C191" s="4"/>
      <c r="D191" s="4"/>
      <c r="E191" s="4"/>
      <c r="F191" s="4"/>
      <c r="G191" s="4"/>
      <c r="H191" s="4"/>
      <c r="I191" s="4"/>
      <c r="J191" s="4"/>
      <c r="K191" s="4"/>
      <c r="L191" s="4"/>
      <c r="M191" s="4"/>
      <c r="N191" s="4"/>
      <c r="O191" s="4"/>
      <c r="P191" s="4"/>
    </row>
    <row r="192">
      <c r="A192" s="4"/>
      <c r="B192" s="4"/>
      <c r="C192" s="4"/>
      <c r="D192" s="4"/>
      <c r="E192" s="4"/>
      <c r="F192" s="4"/>
      <c r="G192" s="4"/>
      <c r="H192" s="4"/>
      <c r="I192" s="4"/>
      <c r="J192" s="4"/>
      <c r="K192" s="4"/>
      <c r="L192" s="4"/>
      <c r="M192" s="4"/>
      <c r="N192" s="4"/>
      <c r="O192" s="4"/>
      <c r="P192" s="4"/>
    </row>
    <row r="193">
      <c r="A193" s="4"/>
      <c r="B193" s="4"/>
      <c r="C193" s="4"/>
      <c r="D193" s="4"/>
      <c r="E193" s="4"/>
      <c r="F193" s="4"/>
      <c r="G193" s="4"/>
      <c r="H193" s="4"/>
      <c r="I193" s="4"/>
      <c r="J193" s="4"/>
      <c r="K193" s="4"/>
      <c r="L193" s="4"/>
      <c r="M193" s="4"/>
      <c r="N193" s="4"/>
      <c r="O193" s="4"/>
      <c r="P193" s="4"/>
    </row>
    <row r="194">
      <c r="A194" s="4"/>
      <c r="B194" s="4"/>
      <c r="C194" s="4"/>
      <c r="D194" s="4"/>
      <c r="E194" s="4"/>
      <c r="F194" s="4"/>
      <c r="G194" s="4"/>
      <c r="H194" s="4"/>
      <c r="I194" s="4"/>
      <c r="J194" s="4"/>
      <c r="K194" s="4"/>
      <c r="L194" s="4"/>
      <c r="M194" s="4"/>
      <c r="N194" s="4"/>
      <c r="O194" s="4"/>
      <c r="P194" s="4"/>
    </row>
    <row r="195">
      <c r="A195" s="4"/>
      <c r="B195" s="4"/>
      <c r="C195" s="4"/>
      <c r="D195" s="4"/>
      <c r="E195" s="4"/>
      <c r="F195" s="4"/>
      <c r="G195" s="4"/>
      <c r="H195" s="4"/>
      <c r="I195" s="4"/>
      <c r="J195" s="4"/>
      <c r="K195" s="4"/>
      <c r="L195" s="4"/>
      <c r="M195" s="4"/>
      <c r="N195" s="4"/>
      <c r="O195" s="4"/>
      <c r="P195" s="4"/>
    </row>
    <row r="196">
      <c r="A196" s="4"/>
      <c r="B196" s="4"/>
      <c r="C196" s="4"/>
      <c r="D196" s="4"/>
      <c r="E196" s="4"/>
      <c r="F196" s="4"/>
      <c r="G196" s="4"/>
      <c r="H196" s="4"/>
      <c r="I196" s="4"/>
      <c r="J196" s="4"/>
      <c r="K196" s="4"/>
      <c r="L196" s="4"/>
      <c r="M196" s="4"/>
      <c r="N196" s="4"/>
      <c r="O196" s="4"/>
      <c r="P196" s="4"/>
    </row>
    <row r="197">
      <c r="A197" s="4"/>
      <c r="B197" s="4"/>
      <c r="C197" s="4"/>
      <c r="D197" s="4"/>
      <c r="E197" s="4"/>
      <c r="F197" s="4"/>
      <c r="G197" s="4"/>
      <c r="H197" s="4"/>
      <c r="I197" s="4"/>
      <c r="J197" s="4"/>
      <c r="K197" s="4"/>
      <c r="L197" s="4"/>
      <c r="M197" s="4"/>
      <c r="N197" s="4"/>
      <c r="O197" s="4"/>
      <c r="P197" s="4"/>
    </row>
    <row r="198">
      <c r="A198" s="4"/>
      <c r="B198" s="4"/>
      <c r="C198" s="4"/>
      <c r="D198" s="4"/>
      <c r="E198" s="4"/>
      <c r="F198" s="4"/>
      <c r="G198" s="4"/>
      <c r="H198" s="4"/>
      <c r="I198" s="4"/>
      <c r="J198" s="4"/>
      <c r="K198" s="4"/>
      <c r="L198" s="4"/>
      <c r="M198" s="4"/>
      <c r="N198" s="4"/>
      <c r="O198" s="4"/>
      <c r="P198" s="4"/>
    </row>
    <row r="199">
      <c r="A199" s="4"/>
      <c r="B199" s="4"/>
      <c r="C199" s="4"/>
      <c r="D199" s="4"/>
      <c r="E199" s="4"/>
      <c r="F199" s="4"/>
      <c r="G199" s="4"/>
      <c r="H199" s="4"/>
      <c r="I199" s="4"/>
      <c r="J199" s="4"/>
      <c r="K199" s="4"/>
      <c r="L199" s="4"/>
      <c r="M199" s="4"/>
      <c r="N199" s="4"/>
      <c r="O199" s="4"/>
      <c r="P199" s="4"/>
    </row>
    <row r="200">
      <c r="A200" s="4"/>
      <c r="B200" s="4"/>
      <c r="C200" s="4"/>
      <c r="D200" s="4"/>
      <c r="E200" s="4"/>
      <c r="F200" s="4"/>
      <c r="G200" s="4"/>
      <c r="H200" s="4"/>
      <c r="I200" s="4"/>
      <c r="J200" s="4"/>
      <c r="K200" s="4"/>
      <c r="L200" s="4"/>
      <c r="M200" s="4"/>
      <c r="N200" s="4"/>
      <c r="O200" s="4"/>
      <c r="P200" s="4"/>
    </row>
    <row r="201">
      <c r="A201" s="4"/>
      <c r="B201" s="4"/>
      <c r="C201" s="4"/>
      <c r="D201" s="4"/>
      <c r="E201" s="4"/>
      <c r="F201" s="4"/>
      <c r="G201" s="4"/>
      <c r="H201" s="4"/>
      <c r="I201" s="4"/>
      <c r="J201" s="4"/>
      <c r="K201" s="4"/>
      <c r="L201" s="4"/>
      <c r="M201" s="4"/>
      <c r="N201" s="4"/>
      <c r="O201" s="4"/>
      <c r="P201" s="4"/>
    </row>
    <row r="202">
      <c r="A202" s="4"/>
      <c r="B202" s="4"/>
      <c r="C202" s="4"/>
      <c r="D202" s="4"/>
      <c r="E202" s="4"/>
      <c r="F202" s="4"/>
      <c r="G202" s="4"/>
      <c r="H202" s="4"/>
      <c r="I202" s="4"/>
      <c r="J202" s="4"/>
      <c r="K202" s="4"/>
      <c r="L202" s="4"/>
      <c r="M202" s="4"/>
      <c r="N202" s="4"/>
      <c r="O202" s="4"/>
      <c r="P202" s="4"/>
    </row>
    <row r="203">
      <c r="A203" s="4"/>
      <c r="B203" s="4"/>
      <c r="C203" s="4"/>
      <c r="D203" s="4"/>
      <c r="E203" s="4"/>
      <c r="F203" s="4"/>
      <c r="G203" s="4"/>
      <c r="H203" s="4"/>
      <c r="I203" s="4"/>
      <c r="J203" s="4"/>
      <c r="K203" s="4"/>
      <c r="L203" s="4"/>
      <c r="M203" s="4"/>
      <c r="N203" s="4"/>
      <c r="O203" s="4"/>
      <c r="P203" s="4"/>
    </row>
    <row r="204">
      <c r="A204" s="4"/>
      <c r="B204" s="4"/>
      <c r="C204" s="4"/>
      <c r="D204" s="4"/>
      <c r="E204" s="4"/>
      <c r="F204" s="4"/>
      <c r="G204" s="4"/>
      <c r="H204" s="4"/>
      <c r="I204" s="4"/>
      <c r="J204" s="4"/>
      <c r="K204" s="4"/>
      <c r="L204" s="4"/>
      <c r="M204" s="4"/>
      <c r="N204" s="4"/>
      <c r="O204" s="4"/>
      <c r="P204" s="4"/>
    </row>
    <row r="205">
      <c r="A205" s="4"/>
      <c r="B205" s="4"/>
      <c r="C205" s="4"/>
      <c r="D205" s="4"/>
      <c r="E205" s="4"/>
      <c r="F205" s="4"/>
      <c r="G205" s="4"/>
      <c r="H205" s="4"/>
      <c r="I205" s="4"/>
      <c r="J205" s="4"/>
      <c r="K205" s="4"/>
      <c r="L205" s="4"/>
      <c r="M205" s="4"/>
      <c r="N205" s="4"/>
      <c r="O205" s="4"/>
      <c r="P205" s="4"/>
    </row>
    <row r="206">
      <c r="A206" s="4"/>
      <c r="B206" s="4"/>
      <c r="C206" s="4"/>
      <c r="D206" s="4"/>
      <c r="E206" s="4"/>
      <c r="F206" s="4"/>
      <c r="G206" s="4"/>
      <c r="H206" s="4"/>
      <c r="I206" s="4"/>
      <c r="J206" s="4"/>
      <c r="K206" s="4"/>
      <c r="L206" s="4"/>
      <c r="M206" s="4"/>
      <c r="N206" s="4"/>
      <c r="O206" s="4"/>
      <c r="P206" s="4"/>
    </row>
    <row r="207">
      <c r="A207" s="4"/>
      <c r="B207" s="4"/>
      <c r="C207" s="4"/>
      <c r="D207" s="4"/>
      <c r="E207" s="4"/>
      <c r="F207" s="4"/>
      <c r="G207" s="4"/>
      <c r="H207" s="4"/>
      <c r="I207" s="4"/>
      <c r="J207" s="4"/>
      <c r="K207" s="4"/>
      <c r="L207" s="4"/>
      <c r="M207" s="4"/>
      <c r="N207" s="4"/>
      <c r="O207" s="4"/>
      <c r="P207" s="4"/>
    </row>
    <row r="208">
      <c r="A208" s="4"/>
      <c r="B208" s="4"/>
      <c r="C208" s="4"/>
      <c r="D208" s="4"/>
      <c r="E208" s="4"/>
      <c r="F208" s="4"/>
      <c r="G208" s="4"/>
      <c r="H208" s="4"/>
      <c r="I208" s="4"/>
      <c r="J208" s="4"/>
      <c r="K208" s="4"/>
      <c r="L208" s="4"/>
      <c r="M208" s="4"/>
      <c r="N208" s="4"/>
      <c r="O208" s="4"/>
      <c r="P208" s="4"/>
    </row>
    <row r="209">
      <c r="A209" s="4"/>
      <c r="B209" s="4"/>
      <c r="C209" s="4"/>
      <c r="D209" s="4"/>
      <c r="E209" s="4"/>
      <c r="F209" s="4"/>
      <c r="G209" s="4"/>
      <c r="H209" s="4"/>
      <c r="I209" s="4"/>
      <c r="J209" s="4"/>
      <c r="K209" s="4"/>
      <c r="L209" s="4"/>
      <c r="M209" s="4"/>
      <c r="N209" s="4"/>
      <c r="O209" s="4"/>
      <c r="P209" s="4"/>
    </row>
    <row r="210">
      <c r="A210" s="4"/>
      <c r="B210" s="4"/>
      <c r="C210" s="4"/>
      <c r="D210" s="4"/>
      <c r="E210" s="4"/>
      <c r="F210" s="4"/>
      <c r="G210" s="4"/>
      <c r="H210" s="4"/>
      <c r="I210" s="4"/>
      <c r="J210" s="4"/>
      <c r="K210" s="4"/>
      <c r="L210" s="4"/>
      <c r="M210" s="4"/>
      <c r="N210" s="4"/>
      <c r="O210" s="4"/>
      <c r="P210" s="4"/>
    </row>
    <row r="211">
      <c r="A211" s="4"/>
      <c r="B211" s="4"/>
      <c r="C211" s="4"/>
      <c r="D211" s="4"/>
      <c r="E211" s="4"/>
      <c r="F211" s="4"/>
      <c r="G211" s="4"/>
      <c r="H211" s="4"/>
      <c r="I211" s="4"/>
      <c r="J211" s="4"/>
      <c r="K211" s="4"/>
      <c r="L211" s="4"/>
      <c r="M211" s="4"/>
      <c r="N211" s="4"/>
      <c r="O211" s="4"/>
      <c r="P211" s="4"/>
    </row>
    <row r="212">
      <c r="A212" s="4"/>
      <c r="B212" s="4"/>
      <c r="C212" s="4"/>
      <c r="D212" s="4"/>
      <c r="E212" s="4"/>
      <c r="F212" s="4"/>
      <c r="G212" s="4"/>
      <c r="H212" s="4"/>
      <c r="I212" s="4"/>
      <c r="J212" s="4"/>
      <c r="K212" s="4"/>
      <c r="L212" s="4"/>
      <c r="M212" s="4"/>
      <c r="N212" s="4"/>
      <c r="O212" s="4"/>
      <c r="P212" s="4"/>
    </row>
    <row r="213">
      <c r="A213" s="4"/>
      <c r="B213" s="4"/>
      <c r="C213" s="4"/>
      <c r="D213" s="4"/>
      <c r="E213" s="4"/>
      <c r="F213" s="4"/>
      <c r="G213" s="4"/>
      <c r="H213" s="4"/>
      <c r="I213" s="4"/>
      <c r="J213" s="4"/>
      <c r="K213" s="4"/>
      <c r="L213" s="4"/>
      <c r="M213" s="4"/>
      <c r="N213" s="4"/>
      <c r="O213" s="4"/>
      <c r="P213" s="4"/>
    </row>
    <row r="214">
      <c r="A214" s="4"/>
      <c r="B214" s="4"/>
      <c r="C214" s="4"/>
      <c r="D214" s="4"/>
      <c r="E214" s="4"/>
      <c r="F214" s="4"/>
      <c r="G214" s="4"/>
      <c r="H214" s="4"/>
      <c r="I214" s="4"/>
      <c r="J214" s="4"/>
      <c r="K214" s="4"/>
      <c r="L214" s="4"/>
      <c r="M214" s="4"/>
      <c r="N214" s="4"/>
      <c r="O214" s="4"/>
      <c r="P214" s="4"/>
    </row>
    <row r="215">
      <c r="A215" s="4"/>
      <c r="B215" s="4"/>
      <c r="C215" s="4"/>
      <c r="D215" s="4"/>
      <c r="E215" s="4"/>
      <c r="F215" s="4"/>
      <c r="G215" s="4"/>
      <c r="H215" s="4"/>
      <c r="I215" s="4"/>
      <c r="J215" s="4"/>
      <c r="K215" s="4"/>
      <c r="L215" s="4"/>
      <c r="M215" s="4"/>
      <c r="N215" s="4"/>
      <c r="O215" s="4"/>
      <c r="P215" s="4"/>
    </row>
    <row r="216">
      <c r="A216" s="4"/>
      <c r="B216" s="4"/>
      <c r="C216" s="4"/>
      <c r="D216" s="4"/>
      <c r="E216" s="4"/>
      <c r="F216" s="4"/>
      <c r="G216" s="4"/>
      <c r="H216" s="4"/>
      <c r="I216" s="4"/>
      <c r="J216" s="4"/>
      <c r="K216" s="4"/>
      <c r="L216" s="4"/>
      <c r="M216" s="4"/>
      <c r="N216" s="4"/>
      <c r="O216" s="4"/>
      <c r="P216" s="4"/>
    </row>
    <row r="217">
      <c r="A217" s="4"/>
      <c r="B217" s="4"/>
      <c r="C217" s="4"/>
      <c r="D217" s="4"/>
      <c r="E217" s="4"/>
      <c r="F217" s="4"/>
      <c r="G217" s="4"/>
      <c r="H217" s="4"/>
      <c r="I217" s="4"/>
      <c r="J217" s="4"/>
      <c r="K217" s="4"/>
      <c r="L217" s="4"/>
      <c r="M217" s="4"/>
      <c r="N217" s="4"/>
      <c r="O217" s="4"/>
      <c r="P217" s="4"/>
    </row>
    <row r="218">
      <c r="A218" s="4"/>
      <c r="B218" s="4"/>
      <c r="C218" s="4"/>
      <c r="D218" s="4"/>
      <c r="E218" s="4"/>
      <c r="F218" s="4"/>
      <c r="G218" s="4"/>
      <c r="H218" s="4"/>
      <c r="I218" s="4"/>
      <c r="J218" s="4"/>
      <c r="K218" s="4"/>
      <c r="L218" s="4"/>
      <c r="M218" s="4"/>
      <c r="N218" s="4"/>
      <c r="O218" s="4"/>
      <c r="P218" s="4"/>
    </row>
    <row r="219">
      <c r="A219" s="4"/>
      <c r="B219" s="4"/>
      <c r="C219" s="4"/>
      <c r="D219" s="4"/>
      <c r="E219" s="4"/>
      <c r="F219" s="4"/>
      <c r="G219" s="4"/>
      <c r="H219" s="4"/>
      <c r="I219" s="4"/>
      <c r="J219" s="4"/>
      <c r="K219" s="4"/>
      <c r="L219" s="4"/>
      <c r="M219" s="4"/>
      <c r="N219" s="4"/>
      <c r="O219" s="4"/>
      <c r="P219" s="4"/>
    </row>
    <row r="220">
      <c r="A220" s="4"/>
      <c r="B220" s="4"/>
      <c r="C220" s="4"/>
      <c r="D220" s="4"/>
      <c r="E220" s="4"/>
      <c r="F220" s="4"/>
      <c r="G220" s="4"/>
      <c r="H220" s="4"/>
      <c r="I220" s="4"/>
      <c r="J220" s="4"/>
      <c r="K220" s="4"/>
      <c r="L220" s="4"/>
      <c r="M220" s="4"/>
      <c r="N220" s="4"/>
      <c r="O220" s="4"/>
      <c r="P220" s="4"/>
    </row>
    <row r="221">
      <c r="A221" s="4"/>
      <c r="B221" s="4"/>
      <c r="C221" s="4"/>
      <c r="D221" s="4"/>
      <c r="E221" s="4"/>
      <c r="F221" s="4"/>
      <c r="G221" s="4"/>
      <c r="H221" s="4"/>
      <c r="I221" s="4"/>
      <c r="J221" s="4"/>
      <c r="K221" s="4"/>
      <c r="L221" s="4"/>
      <c r="M221" s="4"/>
      <c r="N221" s="4"/>
      <c r="O221" s="4"/>
      <c r="P221" s="4"/>
    </row>
    <row r="222">
      <c r="A222" s="4"/>
      <c r="B222" s="4"/>
      <c r="C222" s="4"/>
      <c r="D222" s="4"/>
      <c r="E222" s="4"/>
      <c r="F222" s="4"/>
      <c r="G222" s="4"/>
      <c r="H222" s="4"/>
      <c r="I222" s="4"/>
      <c r="J222" s="4"/>
      <c r="K222" s="4"/>
      <c r="L222" s="4"/>
      <c r="M222" s="4"/>
      <c r="N222" s="4"/>
      <c r="O222" s="4"/>
      <c r="P222" s="4"/>
    </row>
    <row r="223">
      <c r="A223" s="4"/>
      <c r="B223" s="4"/>
      <c r="C223" s="4"/>
      <c r="D223" s="4"/>
      <c r="E223" s="4"/>
      <c r="F223" s="4"/>
      <c r="G223" s="4"/>
      <c r="H223" s="4"/>
      <c r="I223" s="4"/>
      <c r="J223" s="4"/>
      <c r="K223" s="4"/>
      <c r="L223" s="4"/>
      <c r="M223" s="4"/>
      <c r="N223" s="4"/>
      <c r="O223" s="4"/>
      <c r="P223" s="4"/>
    </row>
    <row r="224">
      <c r="A224" s="4"/>
      <c r="B224" s="4"/>
      <c r="C224" s="4"/>
      <c r="D224" s="4"/>
      <c r="E224" s="4"/>
      <c r="F224" s="4"/>
      <c r="G224" s="4"/>
      <c r="H224" s="4"/>
      <c r="I224" s="4"/>
      <c r="J224" s="4"/>
      <c r="K224" s="4"/>
      <c r="L224" s="4"/>
      <c r="M224" s="4"/>
      <c r="N224" s="4"/>
      <c r="O224" s="4"/>
      <c r="P224" s="4"/>
    </row>
    <row r="225">
      <c r="A225" s="4"/>
      <c r="B225" s="4"/>
      <c r="C225" s="4"/>
      <c r="D225" s="4"/>
      <c r="E225" s="4"/>
      <c r="F225" s="4"/>
      <c r="G225" s="4"/>
      <c r="H225" s="4"/>
      <c r="I225" s="4"/>
      <c r="J225" s="4"/>
      <c r="K225" s="4"/>
      <c r="L225" s="4"/>
      <c r="M225" s="4"/>
      <c r="N225" s="4"/>
      <c r="O225" s="4"/>
      <c r="P225" s="4"/>
    </row>
    <row r="226">
      <c r="A226" s="4"/>
      <c r="B226" s="4"/>
      <c r="C226" s="4"/>
      <c r="D226" s="4"/>
      <c r="E226" s="4"/>
      <c r="F226" s="4"/>
      <c r="G226" s="4"/>
      <c r="H226" s="4"/>
      <c r="I226" s="4"/>
      <c r="J226" s="4"/>
      <c r="K226" s="4"/>
      <c r="L226" s="4"/>
      <c r="M226" s="4"/>
      <c r="N226" s="4"/>
      <c r="O226" s="4"/>
      <c r="P226" s="4"/>
    </row>
    <row r="227">
      <c r="A227" s="4"/>
      <c r="B227" s="4"/>
      <c r="C227" s="4"/>
      <c r="D227" s="4"/>
      <c r="E227" s="4"/>
      <c r="F227" s="4"/>
      <c r="G227" s="4"/>
      <c r="H227" s="4"/>
      <c r="I227" s="4"/>
      <c r="J227" s="4"/>
      <c r="K227" s="4"/>
      <c r="L227" s="4"/>
      <c r="M227" s="4"/>
      <c r="N227" s="4"/>
      <c r="O227" s="4"/>
      <c r="P227" s="4"/>
    </row>
    <row r="228">
      <c r="A228" s="4"/>
      <c r="B228" s="4"/>
      <c r="C228" s="4"/>
      <c r="D228" s="4"/>
      <c r="E228" s="4"/>
      <c r="F228" s="4"/>
      <c r="G228" s="4"/>
      <c r="H228" s="4"/>
      <c r="I228" s="4"/>
      <c r="J228" s="4"/>
      <c r="K228" s="4"/>
      <c r="L228" s="4"/>
      <c r="M228" s="4"/>
      <c r="N228" s="4"/>
      <c r="O228" s="4"/>
      <c r="P228" s="4"/>
    </row>
    <row r="229">
      <c r="A229" s="4"/>
      <c r="B229" s="4"/>
      <c r="C229" s="4"/>
      <c r="D229" s="4"/>
      <c r="E229" s="4"/>
      <c r="F229" s="4"/>
      <c r="G229" s="4"/>
      <c r="H229" s="4"/>
      <c r="I229" s="4"/>
      <c r="J229" s="4"/>
      <c r="K229" s="4"/>
      <c r="L229" s="4"/>
      <c r="M229" s="4"/>
      <c r="N229" s="4"/>
      <c r="O229" s="4"/>
      <c r="P229" s="4"/>
    </row>
    <row r="230">
      <c r="A230" s="4"/>
      <c r="B230" s="4"/>
      <c r="C230" s="4"/>
      <c r="D230" s="4"/>
      <c r="E230" s="4"/>
      <c r="F230" s="4"/>
      <c r="G230" s="4"/>
      <c r="H230" s="4"/>
      <c r="I230" s="4"/>
      <c r="J230" s="4"/>
      <c r="K230" s="4"/>
      <c r="L230" s="4"/>
      <c r="M230" s="4"/>
      <c r="N230" s="4"/>
      <c r="O230" s="4"/>
      <c r="P230" s="4"/>
    </row>
    <row r="231">
      <c r="A231" s="4"/>
      <c r="B231" s="4"/>
      <c r="C231" s="4"/>
      <c r="D231" s="4"/>
      <c r="E231" s="4"/>
      <c r="F231" s="4"/>
      <c r="G231" s="4"/>
      <c r="H231" s="4"/>
      <c r="I231" s="4"/>
      <c r="J231" s="4"/>
      <c r="K231" s="4"/>
      <c r="L231" s="4"/>
      <c r="M231" s="4"/>
      <c r="N231" s="4"/>
      <c r="O231" s="4"/>
      <c r="P231" s="4"/>
    </row>
    <row r="232">
      <c r="A232" s="4"/>
      <c r="B232" s="4"/>
      <c r="C232" s="4"/>
      <c r="D232" s="4"/>
      <c r="E232" s="4"/>
      <c r="F232" s="4"/>
      <c r="G232" s="4"/>
      <c r="H232" s="4"/>
      <c r="I232" s="4"/>
      <c r="J232" s="4"/>
      <c r="K232" s="4"/>
      <c r="L232" s="4"/>
      <c r="M232" s="4"/>
      <c r="N232" s="4"/>
      <c r="O232" s="4"/>
      <c r="P232" s="4"/>
    </row>
    <row r="233">
      <c r="A233" s="4"/>
      <c r="B233" s="4"/>
      <c r="C233" s="4"/>
      <c r="D233" s="4"/>
      <c r="E233" s="4"/>
      <c r="F233" s="4"/>
      <c r="G233" s="4"/>
      <c r="H233" s="4"/>
      <c r="I233" s="4"/>
      <c r="J233" s="4"/>
      <c r="K233" s="4"/>
      <c r="L233" s="4"/>
      <c r="M233" s="4"/>
      <c r="N233" s="4"/>
      <c r="O233" s="4"/>
      <c r="P233" s="4"/>
    </row>
    <row r="234">
      <c r="A234" s="4"/>
      <c r="B234" s="4"/>
      <c r="C234" s="4"/>
      <c r="D234" s="4"/>
      <c r="E234" s="4"/>
      <c r="F234" s="4"/>
      <c r="G234" s="4"/>
      <c r="H234" s="4"/>
      <c r="I234" s="4"/>
      <c r="J234" s="4"/>
      <c r="K234" s="4"/>
      <c r="L234" s="4"/>
      <c r="M234" s="4"/>
      <c r="N234" s="4"/>
      <c r="O234" s="4"/>
      <c r="P234" s="4"/>
    </row>
    <row r="235">
      <c r="A235" s="4"/>
      <c r="B235" s="4"/>
      <c r="C235" s="4"/>
      <c r="D235" s="4"/>
      <c r="E235" s="4"/>
      <c r="F235" s="4"/>
      <c r="G235" s="4"/>
      <c r="H235" s="4"/>
      <c r="I235" s="4"/>
      <c r="J235" s="4"/>
      <c r="K235" s="4"/>
      <c r="L235" s="4"/>
      <c r="M235" s="4"/>
      <c r="N235" s="4"/>
      <c r="O235" s="4"/>
      <c r="P235" s="4"/>
    </row>
    <row r="236">
      <c r="A236" s="4"/>
      <c r="B236" s="4"/>
      <c r="C236" s="4"/>
      <c r="D236" s="4"/>
      <c r="E236" s="4"/>
      <c r="F236" s="4"/>
      <c r="G236" s="4"/>
      <c r="H236" s="4"/>
      <c r="I236" s="4"/>
      <c r="J236" s="4"/>
      <c r="K236" s="4"/>
      <c r="L236" s="4"/>
      <c r="M236" s="4"/>
      <c r="N236" s="4"/>
      <c r="O236" s="4"/>
      <c r="P236" s="4"/>
    </row>
    <row r="237">
      <c r="A237" s="4"/>
      <c r="B237" s="4"/>
      <c r="C237" s="4"/>
      <c r="D237" s="4"/>
      <c r="E237" s="4"/>
      <c r="F237" s="4"/>
      <c r="G237" s="4"/>
      <c r="H237" s="4"/>
      <c r="I237" s="4"/>
      <c r="J237" s="4"/>
      <c r="K237" s="4"/>
      <c r="L237" s="4"/>
      <c r="M237" s="4"/>
      <c r="N237" s="4"/>
      <c r="O237" s="4"/>
      <c r="P237" s="4"/>
    </row>
    <row r="238">
      <c r="A238" s="4"/>
      <c r="B238" s="4"/>
      <c r="C238" s="4"/>
      <c r="D238" s="4"/>
      <c r="E238" s="4"/>
      <c r="F238" s="4"/>
      <c r="G238" s="4"/>
      <c r="H238" s="4"/>
      <c r="I238" s="4"/>
      <c r="J238" s="4"/>
      <c r="K238" s="4"/>
      <c r="L238" s="4"/>
      <c r="M238" s="4"/>
      <c r="N238" s="4"/>
      <c r="O238" s="4"/>
      <c r="P238" s="4"/>
    </row>
    <row r="239">
      <c r="A239" s="4"/>
      <c r="B239" s="4"/>
      <c r="C239" s="4"/>
      <c r="D239" s="4"/>
      <c r="E239" s="4"/>
      <c r="F239" s="4"/>
      <c r="G239" s="4"/>
      <c r="H239" s="4"/>
      <c r="I239" s="4"/>
      <c r="J239" s="4"/>
      <c r="K239" s="4"/>
      <c r="L239" s="4"/>
      <c r="M239" s="4"/>
      <c r="N239" s="4"/>
      <c r="O239" s="4"/>
      <c r="P239" s="4"/>
    </row>
    <row r="240">
      <c r="A240" s="4"/>
      <c r="B240" s="4"/>
      <c r="C240" s="4"/>
      <c r="D240" s="4"/>
      <c r="E240" s="4"/>
      <c r="F240" s="4"/>
      <c r="G240" s="4"/>
      <c r="H240" s="4"/>
      <c r="I240" s="4"/>
      <c r="J240" s="4"/>
      <c r="K240" s="4"/>
      <c r="L240" s="4"/>
      <c r="M240" s="4"/>
      <c r="N240" s="4"/>
      <c r="O240" s="4"/>
      <c r="P240" s="4"/>
    </row>
    <row r="241">
      <c r="A241" s="4"/>
      <c r="B241" s="4"/>
      <c r="C241" s="4"/>
      <c r="D241" s="4"/>
      <c r="E241" s="4"/>
      <c r="F241" s="4"/>
      <c r="G241" s="4"/>
      <c r="H241" s="4"/>
      <c r="I241" s="4"/>
      <c r="J241" s="4"/>
      <c r="K241" s="4"/>
      <c r="L241" s="4"/>
      <c r="M241" s="4"/>
      <c r="N241" s="4"/>
      <c r="O241" s="4"/>
      <c r="P241" s="4"/>
    </row>
    <row r="242">
      <c r="A242" s="4"/>
      <c r="B242" s="4"/>
      <c r="C242" s="4"/>
      <c r="D242" s="4"/>
      <c r="E242" s="4"/>
      <c r="F242" s="4"/>
      <c r="G242" s="4"/>
      <c r="H242" s="4"/>
      <c r="I242" s="4"/>
      <c r="J242" s="4"/>
      <c r="K242" s="4"/>
      <c r="L242" s="4"/>
      <c r="M242" s="4"/>
      <c r="N242" s="4"/>
      <c r="O242" s="4"/>
      <c r="P242" s="4"/>
    </row>
    <row r="243">
      <c r="A243" s="4"/>
      <c r="B243" s="4"/>
      <c r="C243" s="4"/>
      <c r="D243" s="4"/>
      <c r="E243" s="4"/>
      <c r="F243" s="4"/>
      <c r="G243" s="4"/>
      <c r="H243" s="4"/>
      <c r="I243" s="4"/>
      <c r="J243" s="4"/>
      <c r="K243" s="4"/>
      <c r="L243" s="4"/>
      <c r="M243" s="4"/>
      <c r="N243" s="4"/>
      <c r="O243" s="4"/>
      <c r="P243" s="4"/>
    </row>
    <row r="244">
      <c r="A244" s="4"/>
      <c r="B244" s="4"/>
      <c r="C244" s="4"/>
      <c r="D244" s="4"/>
      <c r="E244" s="4"/>
      <c r="F244" s="4"/>
      <c r="G244" s="4"/>
      <c r="H244" s="4"/>
      <c r="I244" s="4"/>
      <c r="J244" s="4"/>
      <c r="K244" s="4"/>
      <c r="L244" s="4"/>
      <c r="M244" s="4"/>
      <c r="N244" s="4"/>
      <c r="O244" s="4"/>
      <c r="P244" s="4"/>
    </row>
    <row r="245">
      <c r="A245" s="4"/>
      <c r="B245" s="4"/>
      <c r="C245" s="4"/>
      <c r="D245" s="4"/>
      <c r="E245" s="4"/>
      <c r="F245" s="4"/>
      <c r="G245" s="4"/>
      <c r="H245" s="4"/>
      <c r="I245" s="4"/>
      <c r="J245" s="4"/>
      <c r="K245" s="4"/>
      <c r="L245" s="4"/>
      <c r="M245" s="4"/>
      <c r="N245" s="4"/>
      <c r="O245" s="4"/>
      <c r="P245" s="4"/>
    </row>
    <row r="246">
      <c r="A246" s="4"/>
      <c r="B246" s="4"/>
      <c r="C246" s="4"/>
      <c r="D246" s="4"/>
      <c r="E246" s="4"/>
      <c r="F246" s="4"/>
      <c r="G246" s="4"/>
      <c r="H246" s="4"/>
      <c r="I246" s="4"/>
      <c r="J246" s="4"/>
      <c r="K246" s="4"/>
      <c r="L246" s="4"/>
      <c r="M246" s="4"/>
      <c r="N246" s="4"/>
      <c r="O246" s="4"/>
      <c r="P246" s="4"/>
    </row>
    <row r="247">
      <c r="A247" s="4"/>
      <c r="B247" s="4"/>
      <c r="C247" s="4"/>
      <c r="D247" s="4"/>
      <c r="E247" s="4"/>
      <c r="F247" s="4"/>
      <c r="G247" s="4"/>
      <c r="H247" s="4"/>
      <c r="I247" s="4"/>
      <c r="J247" s="4"/>
      <c r="K247" s="4"/>
      <c r="L247" s="4"/>
      <c r="M247" s="4"/>
      <c r="N247" s="4"/>
      <c r="O247" s="4"/>
      <c r="P247" s="4"/>
    </row>
    <row r="248">
      <c r="A248" s="4"/>
      <c r="B248" s="4"/>
      <c r="C248" s="4"/>
      <c r="D248" s="4"/>
      <c r="E248" s="4"/>
      <c r="F248" s="4"/>
      <c r="G248" s="4"/>
      <c r="H248" s="4"/>
      <c r="I248" s="4"/>
      <c r="J248" s="4"/>
      <c r="K248" s="4"/>
      <c r="L248" s="4"/>
      <c r="M248" s="4"/>
      <c r="N248" s="4"/>
      <c r="O248" s="4"/>
      <c r="P248" s="4"/>
    </row>
    <row r="249">
      <c r="A249" s="4"/>
      <c r="B249" s="4"/>
      <c r="C249" s="4"/>
      <c r="D249" s="4"/>
      <c r="E249" s="4"/>
      <c r="F249" s="4"/>
      <c r="G249" s="4"/>
      <c r="H249" s="4"/>
      <c r="I249" s="4"/>
      <c r="J249" s="4"/>
      <c r="K249" s="4"/>
      <c r="L249" s="4"/>
      <c r="M249" s="4"/>
      <c r="N249" s="4"/>
      <c r="O249" s="4"/>
      <c r="P249" s="4"/>
    </row>
    <row r="250">
      <c r="A250" s="4"/>
      <c r="B250" s="4"/>
      <c r="C250" s="4"/>
      <c r="D250" s="4"/>
      <c r="E250" s="4"/>
      <c r="F250" s="4"/>
      <c r="G250" s="4"/>
      <c r="H250" s="4"/>
      <c r="I250" s="4"/>
      <c r="J250" s="4"/>
      <c r="K250" s="4"/>
      <c r="L250" s="4"/>
      <c r="M250" s="4"/>
      <c r="N250" s="4"/>
      <c r="O250" s="4"/>
      <c r="P250" s="4"/>
    </row>
    <row r="251">
      <c r="A251" s="4"/>
      <c r="B251" s="4"/>
      <c r="C251" s="4"/>
      <c r="D251" s="4"/>
      <c r="E251" s="4"/>
      <c r="F251" s="4"/>
      <c r="G251" s="4"/>
      <c r="H251" s="4"/>
      <c r="I251" s="4"/>
      <c r="J251" s="4"/>
      <c r="K251" s="4"/>
      <c r="L251" s="4"/>
      <c r="M251" s="4"/>
      <c r="N251" s="4"/>
      <c r="O251" s="4"/>
      <c r="P251" s="4"/>
    </row>
    <row r="252">
      <c r="A252" s="4"/>
      <c r="B252" s="4"/>
      <c r="C252" s="4"/>
      <c r="D252" s="4"/>
      <c r="E252" s="4"/>
      <c r="F252" s="4"/>
      <c r="G252" s="4"/>
      <c r="H252" s="4"/>
      <c r="I252" s="4"/>
      <c r="J252" s="4"/>
      <c r="K252" s="4"/>
      <c r="L252" s="4"/>
      <c r="M252" s="4"/>
      <c r="N252" s="4"/>
      <c r="O252" s="4"/>
      <c r="P252" s="4"/>
    </row>
    <row r="253">
      <c r="A253" s="4"/>
      <c r="B253" s="4"/>
      <c r="C253" s="4"/>
      <c r="D253" s="4"/>
      <c r="E253" s="4"/>
      <c r="F253" s="4"/>
      <c r="G253" s="4"/>
      <c r="H253" s="4"/>
      <c r="I253" s="4"/>
      <c r="J253" s="4"/>
      <c r="K253" s="4"/>
      <c r="L253" s="4"/>
      <c r="M253" s="4"/>
      <c r="N253" s="4"/>
      <c r="O253" s="4"/>
      <c r="P253" s="4"/>
    </row>
    <row r="254">
      <c r="A254" s="4"/>
      <c r="B254" s="4"/>
      <c r="C254" s="4"/>
      <c r="D254" s="4"/>
      <c r="E254" s="4"/>
      <c r="F254" s="4"/>
      <c r="G254" s="4"/>
      <c r="H254" s="4"/>
      <c r="I254" s="4"/>
      <c r="J254" s="4"/>
      <c r="K254" s="4"/>
      <c r="L254" s="4"/>
      <c r="M254" s="4"/>
      <c r="N254" s="4"/>
      <c r="O254" s="4"/>
      <c r="P254" s="4"/>
    </row>
    <row r="255">
      <c r="A255" s="4"/>
      <c r="B255" s="4"/>
      <c r="C255" s="4"/>
      <c r="D255" s="4"/>
      <c r="E255" s="4"/>
      <c r="F255" s="4"/>
      <c r="G255" s="4"/>
      <c r="H255" s="4"/>
      <c r="I255" s="4"/>
      <c r="J255" s="4"/>
      <c r="K255" s="4"/>
      <c r="L255" s="4"/>
      <c r="M255" s="4"/>
      <c r="N255" s="4"/>
      <c r="O255" s="4"/>
      <c r="P255" s="4"/>
    </row>
    <row r="256">
      <c r="A256" s="4"/>
      <c r="B256" s="4"/>
      <c r="C256" s="4"/>
      <c r="D256" s="4"/>
      <c r="E256" s="4"/>
      <c r="F256" s="4"/>
      <c r="G256" s="4"/>
      <c r="H256" s="4"/>
      <c r="I256" s="4"/>
      <c r="J256" s="4"/>
      <c r="K256" s="4"/>
      <c r="L256" s="4"/>
      <c r="M256" s="4"/>
      <c r="N256" s="4"/>
      <c r="O256" s="4"/>
      <c r="P256" s="4"/>
    </row>
    <row r="257">
      <c r="A257" s="4"/>
      <c r="B257" s="4"/>
      <c r="C257" s="4"/>
      <c r="D257" s="4"/>
      <c r="E257" s="4"/>
      <c r="F257" s="4"/>
      <c r="G257" s="4"/>
      <c r="H257" s="4"/>
      <c r="I257" s="4"/>
      <c r="J257" s="4"/>
      <c r="K257" s="4"/>
      <c r="L257" s="4"/>
      <c r="M257" s="4"/>
      <c r="N257" s="4"/>
      <c r="O257" s="4"/>
      <c r="P257" s="4"/>
    </row>
    <row r="258">
      <c r="A258" s="4"/>
      <c r="B258" s="4"/>
      <c r="C258" s="4"/>
      <c r="D258" s="4"/>
      <c r="E258" s="4"/>
      <c r="F258" s="4"/>
      <c r="G258" s="4"/>
      <c r="H258" s="4"/>
      <c r="I258" s="4"/>
      <c r="J258" s="4"/>
      <c r="K258" s="4"/>
      <c r="L258" s="4"/>
      <c r="M258" s="4"/>
      <c r="N258" s="4"/>
      <c r="O258" s="4"/>
      <c r="P258" s="4"/>
    </row>
    <row r="259">
      <c r="A259" s="4"/>
      <c r="B259" s="4"/>
      <c r="C259" s="4"/>
      <c r="D259" s="4"/>
      <c r="E259" s="4"/>
      <c r="F259" s="4"/>
      <c r="G259" s="4"/>
      <c r="H259" s="4"/>
      <c r="I259" s="4"/>
      <c r="J259" s="4"/>
      <c r="K259" s="4"/>
      <c r="L259" s="4"/>
      <c r="M259" s="4"/>
      <c r="N259" s="4"/>
      <c r="O259" s="4"/>
      <c r="P259" s="4"/>
    </row>
    <row r="260">
      <c r="A260" s="4"/>
      <c r="B260" s="4"/>
      <c r="C260" s="4"/>
      <c r="D260" s="4"/>
      <c r="E260" s="4"/>
      <c r="F260" s="4"/>
      <c r="G260" s="4"/>
      <c r="H260" s="4"/>
      <c r="I260" s="4"/>
      <c r="J260" s="4"/>
      <c r="K260" s="4"/>
      <c r="L260" s="4"/>
      <c r="M260" s="4"/>
      <c r="N260" s="4"/>
      <c r="O260" s="4"/>
      <c r="P260" s="4"/>
    </row>
    <row r="261">
      <c r="A261" s="4"/>
      <c r="B261" s="4"/>
      <c r="C261" s="4"/>
      <c r="D261" s="4"/>
      <c r="E261" s="4"/>
      <c r="F261" s="4"/>
      <c r="G261" s="4"/>
      <c r="H261" s="4"/>
      <c r="I261" s="4"/>
      <c r="J261" s="4"/>
      <c r="K261" s="4"/>
      <c r="L261" s="4"/>
      <c r="M261" s="4"/>
      <c r="N261" s="4"/>
      <c r="O261" s="4"/>
      <c r="P261" s="4"/>
    </row>
    <row r="262">
      <c r="A262" s="4"/>
      <c r="B262" s="4"/>
      <c r="C262" s="4"/>
      <c r="D262" s="4"/>
      <c r="E262" s="4"/>
      <c r="F262" s="4"/>
      <c r="G262" s="4"/>
      <c r="H262" s="4"/>
      <c r="I262" s="4"/>
      <c r="J262" s="4"/>
      <c r="K262" s="4"/>
      <c r="L262" s="4"/>
      <c r="M262" s="4"/>
      <c r="N262" s="4"/>
      <c r="O262" s="4"/>
      <c r="P262" s="4"/>
    </row>
    <row r="263">
      <c r="A263" s="4"/>
      <c r="B263" s="4"/>
      <c r="C263" s="4"/>
      <c r="D263" s="4"/>
      <c r="E263" s="4"/>
      <c r="F263" s="4"/>
      <c r="G263" s="4"/>
      <c r="H263" s="4"/>
      <c r="I263" s="4"/>
      <c r="J263" s="4"/>
      <c r="K263" s="4"/>
      <c r="L263" s="4"/>
      <c r="M263" s="4"/>
      <c r="N263" s="4"/>
      <c r="O263" s="4"/>
      <c r="P263" s="4"/>
    </row>
    <row r="264">
      <c r="A264" s="4"/>
      <c r="B264" s="4"/>
      <c r="C264" s="4"/>
      <c r="D264" s="4"/>
      <c r="E264" s="4"/>
      <c r="F264" s="4"/>
      <c r="G264" s="4"/>
      <c r="H264" s="4"/>
      <c r="I264" s="4"/>
      <c r="J264" s="4"/>
      <c r="K264" s="4"/>
      <c r="L264" s="4"/>
      <c r="M264" s="4"/>
      <c r="N264" s="4"/>
      <c r="O264" s="4"/>
      <c r="P264" s="4"/>
    </row>
    <row r="265">
      <c r="A265" s="4"/>
      <c r="B265" s="4"/>
      <c r="C265" s="4"/>
      <c r="D265" s="4"/>
      <c r="E265" s="4"/>
      <c r="F265" s="4"/>
      <c r="G265" s="4"/>
      <c r="H265" s="4"/>
      <c r="I265" s="4"/>
      <c r="J265" s="4"/>
      <c r="K265" s="4"/>
      <c r="L265" s="4"/>
      <c r="M265" s="4"/>
      <c r="N265" s="4"/>
      <c r="O265" s="4"/>
      <c r="P265" s="4"/>
    </row>
    <row r="266">
      <c r="A266" s="4"/>
      <c r="B266" s="4"/>
      <c r="C266" s="4"/>
      <c r="D266" s="4"/>
      <c r="E266" s="4"/>
      <c r="F266" s="4"/>
      <c r="G266" s="4"/>
      <c r="H266" s="4"/>
      <c r="I266" s="4"/>
      <c r="J266" s="4"/>
      <c r="K266" s="4"/>
      <c r="L266" s="4"/>
      <c r="M266" s="4"/>
      <c r="N266" s="4"/>
      <c r="O266" s="4"/>
      <c r="P266" s="4"/>
    </row>
    <row r="267">
      <c r="A267" s="4"/>
      <c r="B267" s="4"/>
      <c r="C267" s="4"/>
      <c r="D267" s="4"/>
      <c r="E267" s="4"/>
      <c r="F267" s="4"/>
      <c r="G267" s="4"/>
      <c r="H267" s="4"/>
      <c r="I267" s="4"/>
      <c r="J267" s="4"/>
      <c r="K267" s="4"/>
      <c r="L267" s="4"/>
      <c r="M267" s="4"/>
      <c r="N267" s="4"/>
      <c r="O267" s="4"/>
      <c r="P267" s="4"/>
    </row>
    <row r="268">
      <c r="A268" s="4"/>
      <c r="B268" s="4"/>
      <c r="C268" s="4"/>
      <c r="D268" s="4"/>
      <c r="E268" s="4"/>
      <c r="F268" s="4"/>
      <c r="G268" s="4"/>
      <c r="H268" s="4"/>
      <c r="I268" s="4"/>
      <c r="J268" s="4"/>
      <c r="K268" s="4"/>
      <c r="L268" s="4"/>
      <c r="M268" s="4"/>
      <c r="N268" s="4"/>
      <c r="O268" s="4"/>
      <c r="P268" s="4"/>
    </row>
    <row r="269">
      <c r="A269" s="4"/>
      <c r="B269" s="4"/>
      <c r="C269" s="4"/>
      <c r="D269" s="4"/>
      <c r="E269" s="4"/>
      <c r="F269" s="4"/>
      <c r="G269" s="4"/>
      <c r="H269" s="4"/>
      <c r="I269" s="4"/>
      <c r="J269" s="4"/>
      <c r="K269" s="4"/>
      <c r="L269" s="4"/>
      <c r="M269" s="4"/>
      <c r="N269" s="4"/>
      <c r="O269" s="4"/>
      <c r="P269" s="4"/>
    </row>
    <row r="270">
      <c r="A270" s="4"/>
      <c r="B270" s="4"/>
      <c r="C270" s="4"/>
      <c r="D270" s="4"/>
      <c r="E270" s="4"/>
      <c r="F270" s="4"/>
      <c r="G270" s="4"/>
      <c r="H270" s="4"/>
      <c r="I270" s="4"/>
      <c r="J270" s="4"/>
      <c r="K270" s="4"/>
      <c r="L270" s="4"/>
      <c r="M270" s="4"/>
      <c r="N270" s="4"/>
      <c r="O270" s="4"/>
      <c r="P270" s="4"/>
    </row>
    <row r="271">
      <c r="A271" s="4"/>
      <c r="B271" s="4"/>
      <c r="C271" s="4"/>
      <c r="D271" s="4"/>
      <c r="E271" s="4"/>
      <c r="F271" s="4"/>
      <c r="G271" s="4"/>
      <c r="H271" s="4"/>
      <c r="I271" s="4"/>
      <c r="J271" s="4"/>
      <c r="K271" s="4"/>
      <c r="L271" s="4"/>
      <c r="M271" s="4"/>
      <c r="N271" s="4"/>
      <c r="O271" s="4"/>
      <c r="P271" s="4"/>
    </row>
    <row r="272">
      <c r="A272" s="4"/>
      <c r="B272" s="4"/>
      <c r="C272" s="4"/>
      <c r="D272" s="4"/>
      <c r="E272" s="4"/>
      <c r="F272" s="4"/>
      <c r="G272" s="4"/>
      <c r="H272" s="4"/>
      <c r="I272" s="4"/>
      <c r="J272" s="4"/>
      <c r="K272" s="4"/>
      <c r="L272" s="4"/>
      <c r="M272" s="4"/>
      <c r="N272" s="4"/>
      <c r="O272" s="4"/>
      <c r="P272" s="4"/>
    </row>
    <row r="273">
      <c r="A273" s="4"/>
      <c r="B273" s="4"/>
      <c r="C273" s="4"/>
      <c r="D273" s="4"/>
      <c r="E273" s="4"/>
      <c r="F273" s="4"/>
      <c r="G273" s="4"/>
      <c r="H273" s="4"/>
      <c r="I273" s="4"/>
      <c r="J273" s="4"/>
      <c r="K273" s="4"/>
      <c r="L273" s="4"/>
      <c r="M273" s="4"/>
      <c r="N273" s="4"/>
      <c r="O273" s="4"/>
      <c r="P273" s="4"/>
    </row>
    <row r="274">
      <c r="A274" s="4"/>
      <c r="B274" s="4"/>
      <c r="C274" s="4"/>
      <c r="D274" s="4"/>
      <c r="E274" s="4"/>
      <c r="F274" s="4"/>
      <c r="G274" s="4"/>
      <c r="H274" s="4"/>
      <c r="I274" s="4"/>
      <c r="J274" s="4"/>
      <c r="K274" s="4"/>
      <c r="L274" s="4"/>
      <c r="M274" s="4"/>
      <c r="N274" s="4"/>
      <c r="O274" s="4"/>
      <c r="P274" s="4"/>
    </row>
    <row r="275">
      <c r="A275" s="4"/>
      <c r="B275" s="4"/>
      <c r="C275" s="4"/>
      <c r="D275" s="4"/>
      <c r="E275" s="4"/>
      <c r="F275" s="4"/>
      <c r="G275" s="4"/>
      <c r="H275" s="4"/>
      <c r="I275" s="4"/>
      <c r="J275" s="4"/>
      <c r="K275" s="4"/>
      <c r="L275" s="4"/>
      <c r="M275" s="4"/>
      <c r="N275" s="4"/>
      <c r="O275" s="4"/>
      <c r="P275" s="4"/>
    </row>
    <row r="276">
      <c r="A276" s="4"/>
      <c r="B276" s="4"/>
      <c r="C276" s="4"/>
      <c r="D276" s="4"/>
      <c r="E276" s="4"/>
      <c r="F276" s="4"/>
      <c r="G276" s="4"/>
      <c r="H276" s="4"/>
      <c r="I276" s="4"/>
      <c r="J276" s="4"/>
      <c r="K276" s="4"/>
      <c r="L276" s="4"/>
      <c r="M276" s="4"/>
      <c r="N276" s="4"/>
      <c r="O276" s="4"/>
      <c r="P276" s="4"/>
    </row>
    <row r="277">
      <c r="A277" s="4"/>
      <c r="B277" s="4"/>
      <c r="C277" s="4"/>
      <c r="D277" s="4"/>
      <c r="E277" s="4"/>
      <c r="F277" s="4"/>
      <c r="G277" s="4"/>
      <c r="H277" s="4"/>
      <c r="I277" s="4"/>
      <c r="J277" s="4"/>
      <c r="K277" s="4"/>
      <c r="L277" s="4"/>
      <c r="M277" s="4"/>
      <c r="N277" s="4"/>
      <c r="O277" s="4"/>
      <c r="P277" s="4"/>
    </row>
    <row r="278">
      <c r="A278" s="4"/>
      <c r="B278" s="4"/>
      <c r="C278" s="4"/>
      <c r="D278" s="4"/>
      <c r="E278" s="4"/>
      <c r="F278" s="4"/>
      <c r="G278" s="4"/>
      <c r="H278" s="4"/>
      <c r="I278" s="4"/>
      <c r="J278" s="4"/>
      <c r="K278" s="4"/>
      <c r="L278" s="4"/>
      <c r="M278" s="4"/>
      <c r="N278" s="4"/>
      <c r="O278" s="4"/>
      <c r="P278" s="4"/>
    </row>
    <row r="279">
      <c r="A279" s="4"/>
      <c r="B279" s="4"/>
      <c r="C279" s="4"/>
      <c r="D279" s="4"/>
      <c r="E279" s="4"/>
      <c r="F279" s="4"/>
      <c r="G279" s="4"/>
      <c r="H279" s="4"/>
      <c r="I279" s="4"/>
      <c r="J279" s="4"/>
      <c r="K279" s="4"/>
      <c r="L279" s="4"/>
      <c r="M279" s="4"/>
      <c r="N279" s="4"/>
      <c r="O279" s="4"/>
      <c r="P279" s="4"/>
    </row>
    <row r="280">
      <c r="A280" s="4"/>
      <c r="B280" s="4"/>
      <c r="C280" s="4"/>
      <c r="D280" s="4"/>
      <c r="E280" s="4"/>
      <c r="F280" s="4"/>
      <c r="G280" s="4"/>
      <c r="H280" s="4"/>
      <c r="I280" s="4"/>
      <c r="J280" s="4"/>
      <c r="K280" s="4"/>
      <c r="L280" s="4"/>
      <c r="M280" s="4"/>
      <c r="N280" s="4"/>
      <c r="O280" s="4"/>
      <c r="P280" s="4"/>
    </row>
    <row r="281">
      <c r="A281" s="4"/>
      <c r="B281" s="4"/>
      <c r="C281" s="4"/>
      <c r="D281" s="4"/>
      <c r="E281" s="4"/>
      <c r="F281" s="4"/>
      <c r="G281" s="4"/>
      <c r="H281" s="4"/>
      <c r="I281" s="4"/>
      <c r="J281" s="4"/>
      <c r="K281" s="4"/>
      <c r="L281" s="4"/>
      <c r="M281" s="4"/>
      <c r="N281" s="4"/>
      <c r="O281" s="4"/>
      <c r="P281" s="4"/>
    </row>
    <row r="282">
      <c r="A282" s="4"/>
      <c r="B282" s="4"/>
      <c r="C282" s="4"/>
      <c r="D282" s="4"/>
      <c r="E282" s="4"/>
      <c r="F282" s="4"/>
      <c r="G282" s="4"/>
      <c r="H282" s="4"/>
      <c r="I282" s="4"/>
      <c r="J282" s="4"/>
      <c r="K282" s="4"/>
      <c r="L282" s="4"/>
      <c r="M282" s="4"/>
      <c r="N282" s="4"/>
      <c r="O282" s="4"/>
      <c r="P282" s="4"/>
    </row>
    <row r="283">
      <c r="A283" s="4"/>
      <c r="B283" s="4"/>
      <c r="C283" s="4"/>
      <c r="D283" s="4"/>
      <c r="E283" s="4"/>
      <c r="F283" s="4"/>
      <c r="G283" s="4"/>
      <c r="H283" s="4"/>
      <c r="I283" s="4"/>
      <c r="J283" s="4"/>
      <c r="K283" s="4"/>
      <c r="L283" s="4"/>
      <c r="M283" s="4"/>
      <c r="N283" s="4"/>
      <c r="O283" s="4"/>
      <c r="P283" s="4"/>
    </row>
    <row r="284">
      <c r="A284" s="4"/>
      <c r="B284" s="4"/>
      <c r="C284" s="4"/>
      <c r="D284" s="4"/>
      <c r="E284" s="4"/>
      <c r="F284" s="4"/>
      <c r="G284" s="4"/>
      <c r="H284" s="4"/>
      <c r="I284" s="4"/>
      <c r="J284" s="4"/>
      <c r="K284" s="4"/>
      <c r="L284" s="4"/>
      <c r="M284" s="4"/>
      <c r="N284" s="4"/>
      <c r="O284" s="4"/>
      <c r="P284" s="4"/>
    </row>
    <row r="285">
      <c r="A285" s="4"/>
      <c r="B285" s="4"/>
      <c r="C285" s="4"/>
      <c r="D285" s="4"/>
      <c r="E285" s="4"/>
      <c r="F285" s="4"/>
      <c r="G285" s="4"/>
      <c r="H285" s="4"/>
      <c r="I285" s="4"/>
      <c r="J285" s="4"/>
      <c r="K285" s="4"/>
      <c r="L285" s="4"/>
      <c r="M285" s="4"/>
      <c r="N285" s="4"/>
      <c r="O285" s="4"/>
      <c r="P285" s="4"/>
    </row>
    <row r="286">
      <c r="A286" s="4"/>
      <c r="B286" s="4"/>
      <c r="C286" s="4"/>
      <c r="D286" s="4"/>
      <c r="E286" s="4"/>
      <c r="F286" s="4"/>
      <c r="G286" s="4"/>
      <c r="H286" s="4"/>
      <c r="I286" s="4"/>
      <c r="J286" s="4"/>
      <c r="K286" s="4"/>
      <c r="L286" s="4"/>
      <c r="M286" s="4"/>
      <c r="N286" s="4"/>
      <c r="O286" s="4"/>
      <c r="P286" s="4"/>
    </row>
    <row r="287">
      <c r="A287" s="4"/>
      <c r="B287" s="4"/>
      <c r="C287" s="4"/>
      <c r="D287" s="4"/>
      <c r="E287" s="4"/>
      <c r="F287" s="4"/>
      <c r="G287" s="4"/>
      <c r="H287" s="4"/>
      <c r="I287" s="4"/>
      <c r="J287" s="4"/>
      <c r="K287" s="4"/>
      <c r="L287" s="4"/>
      <c r="M287" s="4"/>
      <c r="N287" s="4"/>
      <c r="O287" s="4"/>
      <c r="P287" s="4"/>
    </row>
    <row r="288">
      <c r="A288" s="4"/>
      <c r="B288" s="4"/>
      <c r="C288" s="4"/>
      <c r="D288" s="4"/>
      <c r="E288" s="4"/>
      <c r="F288" s="4"/>
      <c r="G288" s="4"/>
      <c r="H288" s="4"/>
      <c r="I288" s="4"/>
      <c r="J288" s="4"/>
      <c r="K288" s="4"/>
      <c r="L288" s="4"/>
      <c r="M288" s="4"/>
      <c r="N288" s="4"/>
      <c r="O288" s="4"/>
      <c r="P288" s="4"/>
    </row>
    <row r="289">
      <c r="A289" s="4"/>
      <c r="B289" s="4"/>
      <c r="C289" s="4"/>
      <c r="D289" s="4"/>
      <c r="E289" s="4"/>
      <c r="F289" s="4"/>
      <c r="G289" s="4"/>
      <c r="H289" s="4"/>
      <c r="I289" s="4"/>
      <c r="J289" s="4"/>
      <c r="K289" s="4"/>
      <c r="L289" s="4"/>
      <c r="M289" s="4"/>
      <c r="N289" s="4"/>
      <c r="O289" s="4"/>
      <c r="P289" s="4"/>
    </row>
    <row r="290">
      <c r="A290" s="4"/>
      <c r="B290" s="4"/>
      <c r="C290" s="4"/>
      <c r="D290" s="4"/>
      <c r="E290" s="4"/>
      <c r="F290" s="4"/>
      <c r="G290" s="4"/>
      <c r="H290" s="4"/>
      <c r="I290" s="4"/>
      <c r="J290" s="4"/>
      <c r="K290" s="4"/>
      <c r="L290" s="4"/>
      <c r="M290" s="4"/>
      <c r="N290" s="4"/>
      <c r="O290" s="4"/>
      <c r="P290" s="4"/>
    </row>
    <row r="291">
      <c r="A291" s="4"/>
      <c r="B291" s="4"/>
      <c r="C291" s="4"/>
      <c r="D291" s="4"/>
      <c r="E291" s="4"/>
      <c r="F291" s="4"/>
      <c r="G291" s="4"/>
      <c r="H291" s="4"/>
      <c r="I291" s="4"/>
      <c r="J291" s="4"/>
      <c r="K291" s="4"/>
      <c r="L291" s="4"/>
      <c r="M291" s="4"/>
      <c r="N291" s="4"/>
      <c r="O291" s="4"/>
      <c r="P291" s="4"/>
    </row>
    <row r="292">
      <c r="A292" s="4"/>
      <c r="B292" s="4"/>
      <c r="C292" s="4"/>
      <c r="D292" s="4"/>
      <c r="E292" s="4"/>
      <c r="F292" s="4"/>
      <c r="G292" s="4"/>
      <c r="H292" s="4"/>
      <c r="I292" s="4"/>
      <c r="J292" s="4"/>
      <c r="K292" s="4"/>
      <c r="L292" s="4"/>
      <c r="M292" s="4"/>
      <c r="N292" s="4"/>
      <c r="O292" s="4"/>
      <c r="P292" s="4"/>
    </row>
    <row r="293">
      <c r="A293" s="4"/>
      <c r="B293" s="4"/>
      <c r="C293" s="4"/>
      <c r="D293" s="4"/>
      <c r="E293" s="4"/>
      <c r="F293" s="4"/>
      <c r="G293" s="4"/>
      <c r="H293" s="4"/>
      <c r="I293" s="4"/>
      <c r="J293" s="4"/>
      <c r="K293" s="4"/>
      <c r="L293" s="4"/>
      <c r="M293" s="4"/>
      <c r="N293" s="4"/>
      <c r="O293" s="4"/>
      <c r="P293" s="4"/>
    </row>
    <row r="294">
      <c r="A294" s="4"/>
      <c r="B294" s="4"/>
      <c r="C294" s="4"/>
      <c r="D294" s="4"/>
      <c r="E294" s="4"/>
      <c r="F294" s="4"/>
      <c r="G294" s="4"/>
      <c r="H294" s="4"/>
      <c r="I294" s="4"/>
      <c r="J294" s="4"/>
      <c r="K294" s="4"/>
      <c r="L294" s="4"/>
      <c r="M294" s="4"/>
      <c r="N294" s="4"/>
      <c r="O294" s="4"/>
      <c r="P294" s="4"/>
    </row>
    <row r="295">
      <c r="A295" s="4"/>
      <c r="B295" s="4"/>
      <c r="C295" s="4"/>
      <c r="D295" s="4"/>
      <c r="E295" s="4"/>
      <c r="F295" s="4"/>
      <c r="G295" s="4"/>
      <c r="H295" s="4"/>
      <c r="I295" s="4"/>
      <c r="J295" s="4"/>
      <c r="K295" s="4"/>
      <c r="L295" s="4"/>
      <c r="M295" s="4"/>
      <c r="N295" s="4"/>
      <c r="O295" s="4"/>
      <c r="P295" s="4"/>
    </row>
    <row r="296">
      <c r="A296" s="4"/>
      <c r="B296" s="4"/>
      <c r="C296" s="4"/>
      <c r="D296" s="4"/>
      <c r="E296" s="4"/>
      <c r="F296" s="4"/>
      <c r="G296" s="4"/>
      <c r="H296" s="4"/>
      <c r="I296" s="4"/>
      <c r="J296" s="4"/>
      <c r="K296" s="4"/>
      <c r="L296" s="4"/>
      <c r="M296" s="4"/>
      <c r="N296" s="4"/>
      <c r="O296" s="4"/>
      <c r="P296" s="4"/>
    </row>
    <row r="297">
      <c r="A297" s="4"/>
      <c r="B297" s="4"/>
      <c r="C297" s="4"/>
      <c r="D297" s="4"/>
      <c r="E297" s="4"/>
      <c r="F297" s="4"/>
      <c r="G297" s="4"/>
      <c r="H297" s="4"/>
      <c r="I297" s="4"/>
      <c r="J297" s="4"/>
      <c r="K297" s="4"/>
      <c r="L297" s="4"/>
      <c r="M297" s="4"/>
      <c r="N297" s="4"/>
      <c r="O297" s="4"/>
      <c r="P297" s="4"/>
    </row>
    <row r="298">
      <c r="A298" s="4"/>
      <c r="B298" s="4"/>
      <c r="C298" s="4"/>
      <c r="D298" s="4"/>
      <c r="E298" s="4"/>
      <c r="F298" s="4"/>
      <c r="G298" s="4"/>
      <c r="H298" s="4"/>
      <c r="I298" s="4"/>
      <c r="J298" s="4"/>
      <c r="K298" s="4"/>
      <c r="L298" s="4"/>
      <c r="M298" s="4"/>
      <c r="N298" s="4"/>
      <c r="O298" s="4"/>
      <c r="P298" s="4"/>
    </row>
    <row r="299">
      <c r="A299" s="4"/>
      <c r="B299" s="4"/>
      <c r="C299" s="4"/>
      <c r="D299" s="4"/>
      <c r="E299" s="4"/>
      <c r="F299" s="4"/>
      <c r="G299" s="4"/>
      <c r="H299" s="4"/>
      <c r="I299" s="4"/>
      <c r="J299" s="4"/>
      <c r="K299" s="4"/>
      <c r="L299" s="4"/>
      <c r="M299" s="4"/>
      <c r="N299" s="4"/>
      <c r="O299" s="4"/>
      <c r="P299" s="4"/>
    </row>
    <row r="300">
      <c r="A300" s="4"/>
      <c r="B300" s="4"/>
      <c r="C300" s="4"/>
      <c r="D300" s="4"/>
      <c r="E300" s="4"/>
      <c r="F300" s="4"/>
      <c r="G300" s="4"/>
      <c r="H300" s="4"/>
      <c r="I300" s="4"/>
      <c r="J300" s="4"/>
      <c r="K300" s="4"/>
      <c r="L300" s="4"/>
      <c r="M300" s="4"/>
      <c r="N300" s="4"/>
      <c r="O300" s="4"/>
      <c r="P300" s="4"/>
    </row>
    <row r="301">
      <c r="A301" s="4"/>
      <c r="B301" s="4"/>
      <c r="C301" s="4"/>
      <c r="D301" s="4"/>
      <c r="E301" s="4"/>
      <c r="F301" s="4"/>
      <c r="G301" s="4"/>
      <c r="H301" s="4"/>
      <c r="I301" s="4"/>
      <c r="J301" s="4"/>
      <c r="K301" s="4"/>
      <c r="L301" s="4"/>
      <c r="M301" s="4"/>
      <c r="N301" s="4"/>
      <c r="O301" s="4"/>
      <c r="P301" s="4"/>
    </row>
    <row r="302">
      <c r="A302" s="4"/>
      <c r="B302" s="4"/>
      <c r="C302" s="4"/>
      <c r="D302" s="4"/>
      <c r="E302" s="4"/>
      <c r="F302" s="4"/>
      <c r="G302" s="4"/>
      <c r="H302" s="4"/>
      <c r="I302" s="4"/>
      <c r="J302" s="4"/>
      <c r="K302" s="4"/>
      <c r="L302" s="4"/>
      <c r="M302" s="4"/>
      <c r="N302" s="4"/>
      <c r="O302" s="4"/>
      <c r="P302" s="4"/>
    </row>
    <row r="303">
      <c r="A303" s="4"/>
      <c r="B303" s="4"/>
      <c r="C303" s="4"/>
      <c r="D303" s="4"/>
      <c r="E303" s="4"/>
      <c r="F303" s="4"/>
      <c r="G303" s="4"/>
      <c r="H303" s="4"/>
      <c r="I303" s="4"/>
      <c r="J303" s="4"/>
      <c r="K303" s="4"/>
      <c r="L303" s="4"/>
      <c r="M303" s="4"/>
      <c r="N303" s="4"/>
      <c r="O303" s="4"/>
      <c r="P303" s="4"/>
    </row>
    <row r="304">
      <c r="A304" s="4"/>
      <c r="B304" s="4"/>
      <c r="C304" s="4"/>
      <c r="D304" s="4"/>
      <c r="E304" s="4"/>
      <c r="F304" s="4"/>
      <c r="G304" s="4"/>
      <c r="H304" s="4"/>
      <c r="I304" s="4"/>
      <c r="J304" s="4"/>
      <c r="K304" s="4"/>
      <c r="L304" s="4"/>
      <c r="M304" s="4"/>
      <c r="N304" s="4"/>
      <c r="O304" s="4"/>
      <c r="P304" s="4"/>
    </row>
    <row r="305">
      <c r="A305" s="4"/>
      <c r="B305" s="4"/>
      <c r="C305" s="4"/>
      <c r="D305" s="4"/>
      <c r="E305" s="4"/>
      <c r="F305" s="4"/>
      <c r="G305" s="4"/>
      <c r="H305" s="4"/>
      <c r="I305" s="4"/>
      <c r="J305" s="4"/>
      <c r="K305" s="4"/>
      <c r="L305" s="4"/>
      <c r="M305" s="4"/>
      <c r="N305" s="4"/>
      <c r="O305" s="4"/>
      <c r="P305" s="4"/>
    </row>
    <row r="306">
      <c r="A306" s="4"/>
      <c r="B306" s="4"/>
      <c r="C306" s="4"/>
      <c r="D306" s="4"/>
      <c r="E306" s="4"/>
      <c r="F306" s="4"/>
      <c r="G306" s="4"/>
      <c r="H306" s="4"/>
      <c r="I306" s="4"/>
      <c r="J306" s="4"/>
      <c r="K306" s="4"/>
      <c r="L306" s="4"/>
      <c r="M306" s="4"/>
      <c r="N306" s="4"/>
      <c r="O306" s="4"/>
      <c r="P306" s="4"/>
    </row>
    <row r="307">
      <c r="A307" s="4"/>
      <c r="B307" s="4"/>
      <c r="C307" s="4"/>
      <c r="D307" s="4"/>
      <c r="E307" s="4"/>
      <c r="F307" s="4"/>
      <c r="G307" s="4"/>
      <c r="H307" s="4"/>
      <c r="I307" s="4"/>
      <c r="J307" s="4"/>
      <c r="K307" s="4"/>
      <c r="L307" s="4"/>
      <c r="M307" s="4"/>
      <c r="N307" s="4"/>
      <c r="O307" s="4"/>
      <c r="P307" s="4"/>
    </row>
    <row r="308">
      <c r="A308" s="4"/>
      <c r="B308" s="4"/>
      <c r="C308" s="4"/>
      <c r="D308" s="4"/>
      <c r="E308" s="4"/>
      <c r="F308" s="4"/>
      <c r="G308" s="4"/>
      <c r="H308" s="4"/>
      <c r="I308" s="4"/>
      <c r="J308" s="4"/>
      <c r="K308" s="4"/>
      <c r="L308" s="4"/>
      <c r="M308" s="4"/>
      <c r="N308" s="4"/>
      <c r="O308" s="4"/>
      <c r="P308" s="4"/>
    </row>
    <row r="309">
      <c r="A309" s="4"/>
      <c r="B309" s="4"/>
      <c r="C309" s="4"/>
      <c r="D309" s="4"/>
      <c r="E309" s="4"/>
      <c r="F309" s="4"/>
      <c r="G309" s="4"/>
      <c r="H309" s="4"/>
      <c r="I309" s="4"/>
      <c r="J309" s="4"/>
      <c r="K309" s="4"/>
      <c r="L309" s="4"/>
      <c r="M309" s="4"/>
      <c r="N309" s="4"/>
      <c r="O309" s="4"/>
      <c r="P309" s="4"/>
    </row>
    <row r="310">
      <c r="A310" s="4"/>
      <c r="B310" s="4"/>
      <c r="C310" s="4"/>
      <c r="D310" s="4"/>
      <c r="E310" s="4"/>
      <c r="F310" s="4"/>
      <c r="G310" s="4"/>
      <c r="H310" s="4"/>
      <c r="I310" s="4"/>
      <c r="J310" s="4"/>
      <c r="K310" s="4"/>
      <c r="L310" s="4"/>
      <c r="M310" s="4"/>
      <c r="N310" s="4"/>
      <c r="O310" s="4"/>
      <c r="P310" s="4"/>
    </row>
    <row r="311">
      <c r="A311" s="4"/>
      <c r="B311" s="4"/>
      <c r="C311" s="4"/>
      <c r="D311" s="4"/>
      <c r="E311" s="4"/>
      <c r="F311" s="4"/>
      <c r="G311" s="4"/>
      <c r="H311" s="4"/>
      <c r="I311" s="4"/>
      <c r="J311" s="4"/>
      <c r="K311" s="4"/>
      <c r="L311" s="4"/>
      <c r="M311" s="4"/>
      <c r="N311" s="4"/>
      <c r="O311" s="4"/>
      <c r="P311" s="4"/>
    </row>
    <row r="312">
      <c r="A312" s="4"/>
      <c r="B312" s="4"/>
      <c r="C312" s="4"/>
      <c r="D312" s="4"/>
      <c r="E312" s="4"/>
      <c r="F312" s="4"/>
      <c r="G312" s="4"/>
      <c r="H312" s="4"/>
      <c r="I312" s="4"/>
      <c r="J312" s="4"/>
      <c r="K312" s="4"/>
      <c r="L312" s="4"/>
      <c r="M312" s="4"/>
      <c r="N312" s="4"/>
      <c r="O312" s="4"/>
      <c r="P312" s="4"/>
    </row>
    <row r="313">
      <c r="A313" s="4"/>
      <c r="B313" s="4"/>
      <c r="C313" s="4"/>
      <c r="D313" s="4"/>
      <c r="E313" s="4"/>
      <c r="F313" s="4"/>
      <c r="G313" s="4"/>
      <c r="H313" s="4"/>
      <c r="I313" s="4"/>
      <c r="J313" s="4"/>
      <c r="K313" s="4"/>
      <c r="L313" s="4"/>
      <c r="M313" s="4"/>
      <c r="N313" s="4"/>
      <c r="O313" s="4"/>
      <c r="P313" s="4"/>
    </row>
    <row r="314">
      <c r="A314" s="4"/>
      <c r="B314" s="4"/>
      <c r="C314" s="4"/>
      <c r="D314" s="4"/>
      <c r="E314" s="4"/>
      <c r="F314" s="4"/>
      <c r="G314" s="4"/>
      <c r="H314" s="4"/>
      <c r="I314" s="4"/>
      <c r="J314" s="4"/>
      <c r="K314" s="4"/>
      <c r="L314" s="4"/>
      <c r="M314" s="4"/>
      <c r="N314" s="4"/>
      <c r="O314" s="4"/>
      <c r="P314" s="4"/>
    </row>
    <row r="315">
      <c r="A315" s="4"/>
      <c r="B315" s="4"/>
      <c r="C315" s="4"/>
      <c r="D315" s="4"/>
      <c r="E315" s="4"/>
      <c r="F315" s="4"/>
      <c r="G315" s="4"/>
      <c r="H315" s="4"/>
      <c r="I315" s="4"/>
      <c r="J315" s="4"/>
      <c r="K315" s="4"/>
      <c r="L315" s="4"/>
      <c r="M315" s="4"/>
      <c r="N315" s="4"/>
      <c r="O315" s="4"/>
      <c r="P315" s="4"/>
    </row>
    <row r="316">
      <c r="A316" s="4"/>
      <c r="B316" s="4"/>
      <c r="C316" s="4"/>
      <c r="D316" s="4"/>
      <c r="E316" s="4"/>
      <c r="F316" s="4"/>
      <c r="G316" s="4"/>
      <c r="H316" s="4"/>
      <c r="I316" s="4"/>
      <c r="J316" s="4"/>
      <c r="K316" s="4"/>
      <c r="L316" s="4"/>
      <c r="M316" s="4"/>
      <c r="N316" s="4"/>
      <c r="O316" s="4"/>
      <c r="P316" s="4"/>
    </row>
    <row r="317">
      <c r="A317" s="4"/>
      <c r="B317" s="4"/>
      <c r="C317" s="4"/>
      <c r="D317" s="4"/>
      <c r="E317" s="4"/>
      <c r="F317" s="4"/>
      <c r="G317" s="4"/>
      <c r="H317" s="4"/>
      <c r="I317" s="4"/>
      <c r="J317" s="4"/>
      <c r="K317" s="4"/>
      <c r="L317" s="4"/>
      <c r="M317" s="4"/>
      <c r="N317" s="4"/>
      <c r="O317" s="4"/>
      <c r="P317" s="4"/>
    </row>
    <row r="318">
      <c r="A318" s="4"/>
      <c r="B318" s="4"/>
      <c r="C318" s="4"/>
      <c r="D318" s="4"/>
      <c r="E318" s="4"/>
      <c r="F318" s="4"/>
      <c r="G318" s="4"/>
      <c r="H318" s="4"/>
      <c r="I318" s="4"/>
      <c r="J318" s="4"/>
      <c r="K318" s="4"/>
      <c r="L318" s="4"/>
      <c r="M318" s="4"/>
      <c r="N318" s="4"/>
      <c r="O318" s="4"/>
      <c r="P318" s="4"/>
    </row>
    <row r="319">
      <c r="A319" s="4"/>
      <c r="B319" s="4"/>
      <c r="C319" s="4"/>
      <c r="D319" s="4"/>
      <c r="E319" s="4"/>
      <c r="F319" s="4"/>
      <c r="G319" s="4"/>
      <c r="H319" s="4"/>
      <c r="I319" s="4"/>
      <c r="J319" s="4"/>
      <c r="K319" s="4"/>
      <c r="L319" s="4"/>
      <c r="M319" s="4"/>
      <c r="N319" s="4"/>
      <c r="O319" s="4"/>
      <c r="P319" s="4"/>
    </row>
    <row r="320">
      <c r="A320" s="4"/>
      <c r="B320" s="4"/>
      <c r="C320" s="4"/>
      <c r="D320" s="4"/>
      <c r="E320" s="4"/>
      <c r="F320" s="4"/>
      <c r="G320" s="4"/>
      <c r="H320" s="4"/>
      <c r="I320" s="4"/>
      <c r="J320" s="4"/>
      <c r="K320" s="4"/>
      <c r="L320" s="4"/>
      <c r="M320" s="4"/>
      <c r="N320" s="4"/>
      <c r="O320" s="4"/>
      <c r="P320" s="4"/>
    </row>
    <row r="321">
      <c r="A321" s="4"/>
      <c r="B321" s="4"/>
      <c r="C321" s="4"/>
      <c r="D321" s="4"/>
      <c r="E321" s="4"/>
      <c r="F321" s="4"/>
      <c r="G321" s="4"/>
      <c r="H321" s="4"/>
      <c r="I321" s="4"/>
      <c r="J321" s="4"/>
      <c r="K321" s="4"/>
      <c r="L321" s="4"/>
      <c r="M321" s="4"/>
      <c r="N321" s="4"/>
      <c r="O321" s="4"/>
      <c r="P321" s="4"/>
    </row>
    <row r="322">
      <c r="A322" s="4"/>
      <c r="B322" s="4"/>
      <c r="C322" s="4"/>
      <c r="D322" s="4"/>
      <c r="E322" s="4"/>
      <c r="F322" s="4"/>
      <c r="G322" s="4"/>
      <c r="H322" s="4"/>
      <c r="I322" s="4"/>
      <c r="J322" s="4"/>
      <c r="K322" s="4"/>
      <c r="L322" s="4"/>
      <c r="M322" s="4"/>
      <c r="N322" s="4"/>
      <c r="O322" s="4"/>
      <c r="P322" s="4"/>
    </row>
    <row r="323">
      <c r="A323" s="4"/>
      <c r="B323" s="4"/>
      <c r="C323" s="4"/>
      <c r="D323" s="4"/>
      <c r="E323" s="4"/>
      <c r="F323" s="4"/>
      <c r="G323" s="4"/>
      <c r="H323" s="4"/>
      <c r="I323" s="4"/>
      <c r="J323" s="4"/>
      <c r="K323" s="4"/>
      <c r="L323" s="4"/>
      <c r="M323" s="4"/>
      <c r="N323" s="4"/>
      <c r="O323" s="4"/>
      <c r="P323" s="4"/>
    </row>
    <row r="324">
      <c r="A324" s="4"/>
      <c r="B324" s="4"/>
      <c r="C324" s="4"/>
      <c r="D324" s="4"/>
      <c r="E324" s="4"/>
      <c r="F324" s="4"/>
      <c r="G324" s="4"/>
      <c r="H324" s="4"/>
      <c r="I324" s="4"/>
      <c r="J324" s="4"/>
      <c r="K324" s="4"/>
      <c r="L324" s="4"/>
      <c r="M324" s="4"/>
      <c r="N324" s="4"/>
      <c r="O324" s="4"/>
      <c r="P324" s="4"/>
    </row>
    <row r="325">
      <c r="A325" s="4"/>
      <c r="B325" s="4"/>
      <c r="C325" s="4"/>
      <c r="D325" s="4"/>
      <c r="E325" s="4"/>
      <c r="F325" s="4"/>
      <c r="G325" s="4"/>
      <c r="H325" s="4"/>
      <c r="I325" s="4"/>
      <c r="J325" s="4"/>
      <c r="K325" s="4"/>
      <c r="L325" s="4"/>
      <c r="M325" s="4"/>
      <c r="N325" s="4"/>
      <c r="O325" s="4"/>
      <c r="P325" s="4"/>
    </row>
    <row r="326">
      <c r="A326" s="4"/>
      <c r="B326" s="4"/>
      <c r="C326" s="4"/>
      <c r="D326" s="4"/>
      <c r="E326" s="4"/>
      <c r="F326" s="4"/>
      <c r="G326" s="4"/>
      <c r="H326" s="4"/>
      <c r="I326" s="4"/>
      <c r="J326" s="4"/>
      <c r="K326" s="4"/>
      <c r="L326" s="4"/>
      <c r="M326" s="4"/>
      <c r="N326" s="4"/>
      <c r="O326" s="4"/>
      <c r="P326" s="4"/>
    </row>
    <row r="327">
      <c r="A327" s="4"/>
      <c r="B327" s="4"/>
      <c r="C327" s="4"/>
      <c r="D327" s="4"/>
      <c r="E327" s="4"/>
      <c r="F327" s="4"/>
      <c r="G327" s="4"/>
      <c r="H327" s="4"/>
      <c r="I327" s="4"/>
      <c r="J327" s="4"/>
      <c r="K327" s="4"/>
      <c r="L327" s="4"/>
      <c r="M327" s="4"/>
      <c r="N327" s="4"/>
      <c r="O327" s="4"/>
      <c r="P327" s="4"/>
    </row>
    <row r="328">
      <c r="A328" s="4"/>
      <c r="B328" s="4"/>
      <c r="C328" s="4"/>
      <c r="D328" s="4"/>
      <c r="E328" s="4"/>
      <c r="F328" s="4"/>
      <c r="G328" s="4"/>
      <c r="H328" s="4"/>
      <c r="I328" s="4"/>
      <c r="J328" s="4"/>
      <c r="K328" s="4"/>
      <c r="L328" s="4"/>
      <c r="M328" s="4"/>
      <c r="N328" s="4"/>
      <c r="O328" s="4"/>
      <c r="P328" s="4"/>
    </row>
    <row r="329">
      <c r="A329" s="4"/>
      <c r="B329" s="4"/>
      <c r="C329" s="4"/>
      <c r="D329" s="4"/>
      <c r="E329" s="4"/>
      <c r="F329" s="4"/>
      <c r="G329" s="4"/>
      <c r="H329" s="4"/>
      <c r="I329" s="4"/>
      <c r="J329" s="4"/>
      <c r="K329" s="4"/>
      <c r="L329" s="4"/>
      <c r="M329" s="4"/>
      <c r="N329" s="4"/>
      <c r="O329" s="4"/>
      <c r="P329" s="4"/>
    </row>
    <row r="330">
      <c r="A330" s="4"/>
      <c r="B330" s="4"/>
      <c r="C330" s="4"/>
      <c r="D330" s="4"/>
      <c r="E330" s="4"/>
      <c r="F330" s="4"/>
      <c r="G330" s="4"/>
      <c r="H330" s="4"/>
      <c r="I330" s="4"/>
      <c r="J330" s="4"/>
      <c r="K330" s="4"/>
      <c r="L330" s="4"/>
      <c r="M330" s="4"/>
      <c r="N330" s="4"/>
      <c r="O330" s="4"/>
      <c r="P330" s="4"/>
    </row>
    <row r="331">
      <c r="A331" s="4"/>
      <c r="B331" s="4"/>
      <c r="C331" s="4"/>
      <c r="D331" s="4"/>
      <c r="E331" s="4"/>
      <c r="F331" s="4"/>
      <c r="G331" s="4"/>
      <c r="H331" s="4"/>
      <c r="I331" s="4"/>
      <c r="J331" s="4"/>
      <c r="K331" s="4"/>
      <c r="L331" s="4"/>
      <c r="M331" s="4"/>
      <c r="N331" s="4"/>
      <c r="O331" s="4"/>
      <c r="P331" s="4"/>
    </row>
    <row r="332">
      <c r="A332" s="4"/>
      <c r="B332" s="4"/>
      <c r="C332" s="4"/>
      <c r="D332" s="4"/>
      <c r="E332" s="4"/>
      <c r="F332" s="4"/>
      <c r="G332" s="4"/>
      <c r="H332" s="4"/>
      <c r="I332" s="4"/>
      <c r="J332" s="4"/>
      <c r="K332" s="4"/>
      <c r="L332" s="4"/>
      <c r="M332" s="4"/>
      <c r="N332" s="4"/>
      <c r="O332" s="4"/>
      <c r="P332" s="4"/>
    </row>
    <row r="333">
      <c r="A333" s="4"/>
      <c r="B333" s="4"/>
      <c r="C333" s="4"/>
      <c r="D333" s="4"/>
      <c r="E333" s="4"/>
      <c r="F333" s="4"/>
      <c r="G333" s="4"/>
      <c r="H333" s="4"/>
      <c r="I333" s="4"/>
      <c r="J333" s="4"/>
      <c r="K333" s="4"/>
      <c r="L333" s="4"/>
      <c r="M333" s="4"/>
      <c r="N333" s="4"/>
      <c r="O333" s="4"/>
      <c r="P333" s="4"/>
    </row>
    <row r="334">
      <c r="A334" s="4"/>
      <c r="B334" s="4"/>
      <c r="C334" s="4"/>
      <c r="D334" s="4"/>
      <c r="E334" s="4"/>
      <c r="F334" s="4"/>
      <c r="G334" s="4"/>
      <c r="H334" s="4"/>
      <c r="I334" s="4"/>
      <c r="J334" s="4"/>
      <c r="K334" s="4"/>
      <c r="L334" s="4"/>
      <c r="M334" s="4"/>
      <c r="N334" s="4"/>
      <c r="O334" s="4"/>
      <c r="P334" s="4"/>
    </row>
    <row r="335">
      <c r="A335" s="4"/>
      <c r="B335" s="4"/>
      <c r="C335" s="4"/>
      <c r="D335" s="4"/>
      <c r="E335" s="4"/>
      <c r="F335" s="4"/>
      <c r="G335" s="4"/>
      <c r="H335" s="4"/>
      <c r="I335" s="4"/>
      <c r="J335" s="4"/>
      <c r="K335" s="4"/>
      <c r="L335" s="4"/>
      <c r="M335" s="4"/>
      <c r="N335" s="4"/>
      <c r="O335" s="4"/>
      <c r="P335" s="4"/>
    </row>
    <row r="336">
      <c r="A336" s="4"/>
      <c r="B336" s="4"/>
      <c r="C336" s="4"/>
      <c r="D336" s="4"/>
      <c r="E336" s="4"/>
      <c r="F336" s="4"/>
      <c r="G336" s="4"/>
      <c r="H336" s="4"/>
      <c r="I336" s="4"/>
      <c r="J336" s="4"/>
      <c r="K336" s="4"/>
      <c r="L336" s="4"/>
      <c r="M336" s="4"/>
      <c r="N336" s="4"/>
      <c r="O336" s="4"/>
      <c r="P336" s="4"/>
    </row>
    <row r="337">
      <c r="A337" s="4"/>
      <c r="B337" s="4"/>
      <c r="C337" s="4"/>
      <c r="D337" s="4"/>
      <c r="E337" s="4"/>
      <c r="F337" s="4"/>
      <c r="G337" s="4"/>
      <c r="H337" s="4"/>
      <c r="I337" s="4"/>
      <c r="J337" s="4"/>
      <c r="K337" s="4"/>
      <c r="L337" s="4"/>
      <c r="M337" s="4"/>
      <c r="N337" s="4"/>
      <c r="O337" s="4"/>
      <c r="P337" s="4"/>
    </row>
    <row r="338">
      <c r="A338" s="4"/>
      <c r="B338" s="4"/>
      <c r="C338" s="4"/>
      <c r="D338" s="4"/>
      <c r="E338" s="4"/>
      <c r="F338" s="4"/>
      <c r="G338" s="4"/>
      <c r="H338" s="4"/>
      <c r="I338" s="4"/>
      <c r="J338" s="4"/>
      <c r="K338" s="4"/>
      <c r="L338" s="4"/>
      <c r="M338" s="4"/>
      <c r="N338" s="4"/>
      <c r="O338" s="4"/>
      <c r="P338" s="4"/>
    </row>
    <row r="339">
      <c r="A339" s="4"/>
      <c r="B339" s="4"/>
      <c r="C339" s="4"/>
      <c r="D339" s="4"/>
      <c r="E339" s="4"/>
      <c r="F339" s="4"/>
      <c r="G339" s="4"/>
      <c r="H339" s="4"/>
      <c r="I339" s="4"/>
      <c r="J339" s="4"/>
      <c r="K339" s="4"/>
      <c r="L339" s="4"/>
      <c r="M339" s="4"/>
      <c r="N339" s="4"/>
      <c r="O339" s="4"/>
      <c r="P339" s="4"/>
    </row>
    <row r="340">
      <c r="A340" s="4"/>
      <c r="B340" s="4"/>
      <c r="C340" s="4"/>
      <c r="D340" s="4"/>
      <c r="E340" s="4"/>
      <c r="F340" s="4"/>
      <c r="G340" s="4"/>
      <c r="H340" s="4"/>
      <c r="I340" s="4"/>
      <c r="J340" s="4"/>
      <c r="K340" s="4"/>
      <c r="L340" s="4"/>
      <c r="M340" s="4"/>
      <c r="N340" s="4"/>
      <c r="O340" s="4"/>
      <c r="P340" s="4"/>
    </row>
    <row r="341">
      <c r="A341" s="4"/>
      <c r="B341" s="4"/>
      <c r="C341" s="4"/>
      <c r="D341" s="4"/>
      <c r="E341" s="4"/>
      <c r="F341" s="4"/>
      <c r="G341" s="4"/>
      <c r="H341" s="4"/>
      <c r="I341" s="4"/>
      <c r="J341" s="4"/>
      <c r="K341" s="4"/>
      <c r="L341" s="4"/>
      <c r="M341" s="4"/>
      <c r="N341" s="4"/>
      <c r="O341" s="4"/>
      <c r="P341" s="4"/>
    </row>
    <row r="342">
      <c r="A342" s="4"/>
      <c r="B342" s="4"/>
      <c r="C342" s="4"/>
      <c r="D342" s="4"/>
      <c r="E342" s="4"/>
      <c r="F342" s="4"/>
      <c r="G342" s="4"/>
      <c r="H342" s="4"/>
      <c r="I342" s="4"/>
      <c r="J342" s="4"/>
      <c r="K342" s="4"/>
      <c r="L342" s="4"/>
      <c r="M342" s="4"/>
      <c r="N342" s="4"/>
      <c r="O342" s="4"/>
      <c r="P342" s="4"/>
    </row>
    <row r="343">
      <c r="A343" s="4"/>
      <c r="B343" s="4"/>
      <c r="C343" s="4"/>
      <c r="D343" s="4"/>
      <c r="E343" s="4"/>
      <c r="F343" s="4"/>
      <c r="G343" s="4"/>
      <c r="H343" s="4"/>
      <c r="I343" s="4"/>
      <c r="J343" s="4"/>
      <c r="K343" s="4"/>
      <c r="L343" s="4"/>
      <c r="M343" s="4"/>
      <c r="N343" s="4"/>
      <c r="O343" s="4"/>
      <c r="P343" s="4"/>
    </row>
    <row r="344">
      <c r="A344" s="4"/>
      <c r="B344" s="4"/>
      <c r="C344" s="4"/>
      <c r="D344" s="4"/>
      <c r="E344" s="4"/>
      <c r="F344" s="4"/>
      <c r="G344" s="4"/>
      <c r="H344" s="4"/>
      <c r="I344" s="4"/>
      <c r="J344" s="4"/>
      <c r="K344" s="4"/>
      <c r="L344" s="4"/>
      <c r="M344" s="4"/>
      <c r="N344" s="4"/>
      <c r="O344" s="4"/>
      <c r="P344" s="4"/>
    </row>
    <row r="345">
      <c r="A345" s="4"/>
      <c r="B345" s="4"/>
      <c r="C345" s="4"/>
      <c r="D345" s="4"/>
      <c r="E345" s="4"/>
      <c r="F345" s="4"/>
      <c r="G345" s="4"/>
      <c r="H345" s="4"/>
      <c r="I345" s="4"/>
      <c r="J345" s="4"/>
      <c r="K345" s="4"/>
      <c r="L345" s="4"/>
      <c r="M345" s="4"/>
      <c r="N345" s="4"/>
      <c r="O345" s="4"/>
      <c r="P345" s="4"/>
    </row>
    <row r="346">
      <c r="A346" s="4"/>
      <c r="B346" s="4"/>
      <c r="C346" s="4"/>
      <c r="D346" s="4"/>
      <c r="E346" s="4"/>
      <c r="F346" s="4"/>
      <c r="G346" s="4"/>
      <c r="H346" s="4"/>
      <c r="I346" s="4"/>
      <c r="J346" s="4"/>
      <c r="K346" s="4"/>
      <c r="L346" s="4"/>
      <c r="M346" s="4"/>
      <c r="N346" s="4"/>
      <c r="O346" s="4"/>
      <c r="P346" s="4"/>
    </row>
    <row r="347">
      <c r="A347" s="4"/>
      <c r="B347" s="4"/>
      <c r="C347" s="4"/>
      <c r="D347" s="4"/>
      <c r="E347" s="4"/>
      <c r="F347" s="4"/>
      <c r="G347" s="4"/>
      <c r="H347" s="4"/>
      <c r="I347" s="4"/>
      <c r="J347" s="4"/>
      <c r="K347" s="4"/>
      <c r="L347" s="4"/>
      <c r="M347" s="4"/>
      <c r="N347" s="4"/>
      <c r="O347" s="4"/>
      <c r="P347" s="4"/>
    </row>
    <row r="348">
      <c r="A348" s="4"/>
      <c r="B348" s="4"/>
      <c r="C348" s="4"/>
      <c r="D348" s="4"/>
      <c r="E348" s="4"/>
      <c r="F348" s="4"/>
      <c r="G348" s="4"/>
      <c r="H348" s="4"/>
      <c r="I348" s="4"/>
      <c r="J348" s="4"/>
      <c r="K348" s="4"/>
      <c r="L348" s="4"/>
      <c r="M348" s="4"/>
      <c r="N348" s="4"/>
      <c r="O348" s="4"/>
      <c r="P348" s="4"/>
    </row>
    <row r="349">
      <c r="A349" s="4"/>
      <c r="B349" s="4"/>
      <c r="C349" s="4"/>
      <c r="D349" s="4"/>
      <c r="E349" s="4"/>
      <c r="F349" s="4"/>
      <c r="G349" s="4"/>
      <c r="H349" s="4"/>
      <c r="I349" s="4"/>
      <c r="J349" s="4"/>
      <c r="K349" s="4"/>
      <c r="L349" s="4"/>
      <c r="M349" s="4"/>
      <c r="N349" s="4"/>
      <c r="O349" s="4"/>
      <c r="P349" s="4"/>
    </row>
    <row r="350">
      <c r="A350" s="4"/>
      <c r="B350" s="4"/>
      <c r="C350" s="4"/>
      <c r="D350" s="4"/>
      <c r="E350" s="4"/>
      <c r="F350" s="4"/>
      <c r="G350" s="4"/>
      <c r="H350" s="4"/>
      <c r="I350" s="4"/>
      <c r="J350" s="4"/>
      <c r="K350" s="4"/>
      <c r="L350" s="4"/>
      <c r="M350" s="4"/>
      <c r="N350" s="4"/>
      <c r="O350" s="4"/>
      <c r="P350" s="4"/>
    </row>
    <row r="351">
      <c r="A351" s="4"/>
      <c r="B351" s="4"/>
      <c r="C351" s="4"/>
      <c r="D351" s="4"/>
      <c r="E351" s="4"/>
      <c r="F351" s="4"/>
      <c r="G351" s="4"/>
      <c r="H351" s="4"/>
      <c r="I351" s="4"/>
      <c r="J351" s="4"/>
      <c r="K351" s="4"/>
      <c r="L351" s="4"/>
      <c r="M351" s="4"/>
      <c r="N351" s="4"/>
      <c r="O351" s="4"/>
      <c r="P351" s="4"/>
    </row>
    <row r="352">
      <c r="A352" s="4"/>
      <c r="B352" s="4"/>
      <c r="C352" s="4"/>
      <c r="D352" s="4"/>
      <c r="E352" s="4"/>
      <c r="F352" s="4"/>
      <c r="G352" s="4"/>
      <c r="H352" s="4"/>
      <c r="I352" s="4"/>
      <c r="J352" s="4"/>
      <c r="K352" s="4"/>
      <c r="L352" s="4"/>
      <c r="M352" s="4"/>
      <c r="N352" s="4"/>
      <c r="O352" s="4"/>
      <c r="P352" s="4"/>
    </row>
    <row r="353">
      <c r="A353" s="4"/>
      <c r="B353" s="4"/>
      <c r="C353" s="4"/>
      <c r="D353" s="4"/>
      <c r="E353" s="4"/>
      <c r="F353" s="4"/>
      <c r="G353" s="4"/>
      <c r="H353" s="4"/>
      <c r="I353" s="4"/>
      <c r="J353" s="4"/>
      <c r="K353" s="4"/>
      <c r="L353" s="4"/>
      <c r="M353" s="4"/>
      <c r="N353" s="4"/>
      <c r="O353" s="4"/>
      <c r="P353" s="4"/>
    </row>
    <row r="354">
      <c r="A354" s="4"/>
      <c r="B354" s="4"/>
      <c r="C354" s="4"/>
      <c r="D354" s="4"/>
      <c r="E354" s="4"/>
      <c r="F354" s="4"/>
      <c r="G354" s="4"/>
      <c r="H354" s="4"/>
      <c r="I354" s="4"/>
      <c r="J354" s="4"/>
      <c r="K354" s="4"/>
      <c r="L354" s="4"/>
      <c r="M354" s="4"/>
      <c r="N354" s="4"/>
      <c r="O354" s="4"/>
      <c r="P354" s="4"/>
    </row>
    <row r="355">
      <c r="A355" s="4"/>
      <c r="B355" s="4"/>
      <c r="C355" s="4"/>
      <c r="D355" s="4"/>
      <c r="E355" s="4"/>
      <c r="F355" s="4"/>
      <c r="G355" s="4"/>
      <c r="H355" s="4"/>
      <c r="I355" s="4"/>
      <c r="J355" s="4"/>
      <c r="K355" s="4"/>
      <c r="L355" s="4"/>
      <c r="M355" s="4"/>
      <c r="N355" s="4"/>
      <c r="O355" s="4"/>
      <c r="P355" s="4"/>
    </row>
    <row r="356">
      <c r="A356" s="4"/>
      <c r="B356" s="4"/>
      <c r="C356" s="4"/>
      <c r="D356" s="4"/>
      <c r="E356" s="4"/>
      <c r="F356" s="4"/>
      <c r="G356" s="4"/>
      <c r="H356" s="4"/>
      <c r="I356" s="4"/>
      <c r="J356" s="4"/>
      <c r="K356" s="4"/>
      <c r="L356" s="4"/>
      <c r="M356" s="4"/>
      <c r="N356" s="4"/>
      <c r="O356" s="4"/>
      <c r="P356" s="4"/>
    </row>
    <row r="357">
      <c r="A357" s="4"/>
      <c r="B357" s="4"/>
      <c r="C357" s="4"/>
      <c r="D357" s="4"/>
      <c r="E357" s="4"/>
      <c r="F357" s="4"/>
      <c r="G357" s="4"/>
      <c r="H357" s="4"/>
      <c r="I357" s="4"/>
      <c r="J357" s="4"/>
      <c r="K357" s="4"/>
      <c r="L357" s="4"/>
      <c r="M357" s="4"/>
      <c r="N357" s="4"/>
      <c r="O357" s="4"/>
      <c r="P357" s="4"/>
    </row>
    <row r="358">
      <c r="A358" s="4"/>
      <c r="B358" s="4"/>
      <c r="C358" s="4"/>
      <c r="D358" s="4"/>
      <c r="E358" s="4"/>
      <c r="F358" s="4"/>
      <c r="G358" s="4"/>
      <c r="H358" s="4"/>
      <c r="I358" s="4"/>
      <c r="J358" s="4"/>
      <c r="K358" s="4"/>
      <c r="L358" s="4"/>
      <c r="M358" s="4"/>
      <c r="N358" s="4"/>
      <c r="O358" s="4"/>
      <c r="P358" s="4"/>
    </row>
    <row r="359">
      <c r="A359" s="4"/>
      <c r="B359" s="4"/>
      <c r="C359" s="4"/>
      <c r="D359" s="4"/>
      <c r="E359" s="4"/>
      <c r="F359" s="4"/>
      <c r="G359" s="4"/>
      <c r="H359" s="4"/>
      <c r="I359" s="4"/>
      <c r="J359" s="4"/>
      <c r="K359" s="4"/>
      <c r="L359" s="4"/>
      <c r="M359" s="4"/>
      <c r="N359" s="4"/>
      <c r="O359" s="4"/>
      <c r="P359" s="4"/>
    </row>
    <row r="360">
      <c r="A360" s="4"/>
      <c r="B360" s="4"/>
      <c r="C360" s="4"/>
      <c r="D360" s="4"/>
      <c r="E360" s="4"/>
      <c r="F360" s="4"/>
      <c r="G360" s="4"/>
      <c r="H360" s="4"/>
      <c r="I360" s="4"/>
      <c r="J360" s="4"/>
      <c r="K360" s="4"/>
      <c r="L360" s="4"/>
      <c r="M360" s="4"/>
      <c r="N360" s="4"/>
      <c r="O360" s="4"/>
      <c r="P360" s="4"/>
    </row>
    <row r="361">
      <c r="A361" s="4"/>
      <c r="B361" s="4"/>
      <c r="C361" s="4"/>
      <c r="D361" s="4"/>
      <c r="E361" s="4"/>
      <c r="F361" s="4"/>
      <c r="G361" s="4"/>
      <c r="H361" s="4"/>
      <c r="I361" s="4"/>
      <c r="J361" s="4"/>
      <c r="K361" s="4"/>
      <c r="L361" s="4"/>
      <c r="M361" s="4"/>
      <c r="N361" s="4"/>
      <c r="O361" s="4"/>
      <c r="P361" s="4"/>
    </row>
    <row r="362">
      <c r="A362" s="4"/>
      <c r="B362" s="4"/>
      <c r="C362" s="4"/>
      <c r="D362" s="4"/>
      <c r="E362" s="4"/>
      <c r="F362" s="4"/>
      <c r="G362" s="4"/>
      <c r="H362" s="4"/>
      <c r="I362" s="4"/>
      <c r="J362" s="4"/>
      <c r="K362" s="4"/>
      <c r="L362" s="4"/>
      <c r="M362" s="4"/>
      <c r="N362" s="4"/>
      <c r="O362" s="4"/>
      <c r="P362" s="4"/>
    </row>
    <row r="363">
      <c r="A363" s="4"/>
      <c r="B363" s="4"/>
      <c r="C363" s="4"/>
      <c r="D363" s="4"/>
      <c r="E363" s="4"/>
      <c r="F363" s="4"/>
      <c r="G363" s="4"/>
      <c r="H363" s="4"/>
      <c r="I363" s="4"/>
      <c r="J363" s="4"/>
      <c r="K363" s="4"/>
      <c r="L363" s="4"/>
      <c r="M363" s="4"/>
      <c r="N363" s="4"/>
      <c r="O363" s="4"/>
      <c r="P363" s="4"/>
    </row>
    <row r="364">
      <c r="A364" s="4"/>
      <c r="B364" s="4"/>
      <c r="C364" s="4"/>
      <c r="D364" s="4"/>
      <c r="E364" s="4"/>
      <c r="F364" s="4"/>
      <c r="G364" s="4"/>
      <c r="H364" s="4"/>
      <c r="I364" s="4"/>
      <c r="J364" s="4"/>
      <c r="K364" s="4"/>
      <c r="L364" s="4"/>
      <c r="M364" s="4"/>
      <c r="N364" s="4"/>
      <c r="O364" s="4"/>
      <c r="P364" s="4"/>
    </row>
    <row r="365">
      <c r="A365" s="4"/>
      <c r="B365" s="4"/>
      <c r="C365" s="4"/>
      <c r="D365" s="4"/>
      <c r="E365" s="4"/>
      <c r="F365" s="4"/>
      <c r="G365" s="4"/>
      <c r="H365" s="4"/>
      <c r="I365" s="4"/>
      <c r="J365" s="4"/>
      <c r="K365" s="4"/>
      <c r="L365" s="4"/>
      <c r="M365" s="4"/>
      <c r="N365" s="4"/>
      <c r="O365" s="4"/>
      <c r="P365" s="4"/>
    </row>
    <row r="366">
      <c r="A366" s="4"/>
      <c r="B366" s="4"/>
      <c r="C366" s="4"/>
      <c r="D366" s="4"/>
      <c r="E366" s="4"/>
      <c r="F366" s="4"/>
      <c r="G366" s="4"/>
      <c r="H366" s="4"/>
      <c r="I366" s="4"/>
      <c r="J366" s="4"/>
      <c r="K366" s="4"/>
      <c r="L366" s="4"/>
      <c r="M366" s="4"/>
      <c r="N366" s="4"/>
      <c r="O366" s="4"/>
      <c r="P366" s="4"/>
    </row>
    <row r="367">
      <c r="A367" s="4"/>
      <c r="B367" s="4"/>
      <c r="C367" s="4"/>
      <c r="D367" s="4"/>
      <c r="E367" s="4"/>
      <c r="F367" s="4"/>
      <c r="G367" s="4"/>
      <c r="H367" s="4"/>
      <c r="I367" s="4"/>
      <c r="J367" s="4"/>
      <c r="K367" s="4"/>
      <c r="L367" s="4"/>
      <c r="M367" s="4"/>
      <c r="N367" s="4"/>
      <c r="O367" s="4"/>
      <c r="P367" s="4"/>
    </row>
    <row r="368">
      <c r="A368" s="4"/>
      <c r="B368" s="4"/>
      <c r="C368" s="4"/>
      <c r="D368" s="4"/>
      <c r="E368" s="4"/>
      <c r="F368" s="4"/>
      <c r="G368" s="4"/>
      <c r="H368" s="4"/>
      <c r="I368" s="4"/>
      <c r="J368" s="4"/>
      <c r="K368" s="4"/>
      <c r="L368" s="4"/>
      <c r="M368" s="4"/>
      <c r="N368" s="4"/>
      <c r="O368" s="4"/>
      <c r="P368" s="4"/>
    </row>
    <row r="369">
      <c r="A369" s="4"/>
      <c r="B369" s="4"/>
      <c r="C369" s="4"/>
      <c r="D369" s="4"/>
      <c r="E369" s="4"/>
      <c r="F369" s="4"/>
      <c r="G369" s="4"/>
      <c r="H369" s="4"/>
      <c r="I369" s="4"/>
      <c r="J369" s="4"/>
      <c r="K369" s="4"/>
      <c r="L369" s="4"/>
      <c r="M369" s="4"/>
      <c r="N369" s="4"/>
      <c r="O369" s="4"/>
      <c r="P369" s="4"/>
    </row>
    <row r="370">
      <c r="A370" s="4"/>
      <c r="B370" s="4"/>
      <c r="C370" s="4"/>
      <c r="D370" s="4"/>
      <c r="E370" s="4"/>
      <c r="F370" s="4"/>
      <c r="G370" s="4"/>
      <c r="H370" s="4"/>
      <c r="I370" s="4"/>
      <c r="J370" s="4"/>
      <c r="K370" s="4"/>
      <c r="L370" s="4"/>
      <c r="M370" s="4"/>
      <c r="N370" s="4"/>
      <c r="O370" s="4"/>
      <c r="P370" s="4"/>
    </row>
    <row r="371">
      <c r="A371" s="4"/>
      <c r="B371" s="4"/>
      <c r="C371" s="4"/>
      <c r="D371" s="4"/>
      <c r="E371" s="4"/>
      <c r="F371" s="4"/>
      <c r="G371" s="4"/>
      <c r="H371" s="4"/>
      <c r="I371" s="4"/>
      <c r="J371" s="4"/>
      <c r="K371" s="4"/>
      <c r="L371" s="4"/>
      <c r="M371" s="4"/>
      <c r="N371" s="4"/>
      <c r="O371" s="4"/>
      <c r="P371" s="4"/>
    </row>
    <row r="372">
      <c r="A372" s="4"/>
      <c r="B372" s="4"/>
      <c r="C372" s="4"/>
      <c r="D372" s="4"/>
      <c r="E372" s="4"/>
      <c r="F372" s="4"/>
      <c r="G372" s="4"/>
      <c r="H372" s="4"/>
      <c r="I372" s="4"/>
      <c r="J372" s="4"/>
      <c r="K372" s="4"/>
      <c r="L372" s="4"/>
      <c r="M372" s="4"/>
      <c r="N372" s="4"/>
      <c r="O372" s="4"/>
      <c r="P372" s="4"/>
    </row>
    <row r="373">
      <c r="A373" s="4"/>
      <c r="B373" s="4"/>
      <c r="C373" s="4"/>
      <c r="D373" s="4"/>
      <c r="E373" s="4"/>
      <c r="F373" s="4"/>
      <c r="G373" s="4"/>
      <c r="H373" s="4"/>
      <c r="I373" s="4"/>
      <c r="J373" s="4"/>
      <c r="K373" s="4"/>
      <c r="L373" s="4"/>
      <c r="M373" s="4"/>
      <c r="N373" s="4"/>
      <c r="O373" s="4"/>
      <c r="P373" s="4"/>
    </row>
    <row r="374">
      <c r="A374" s="4"/>
      <c r="B374" s="4"/>
      <c r="C374" s="4"/>
      <c r="D374" s="4"/>
      <c r="E374" s="4"/>
      <c r="F374" s="4"/>
      <c r="G374" s="4"/>
      <c r="H374" s="4"/>
      <c r="I374" s="4"/>
      <c r="J374" s="4"/>
      <c r="K374" s="4"/>
      <c r="L374" s="4"/>
      <c r="M374" s="4"/>
      <c r="N374" s="4"/>
      <c r="O374" s="4"/>
      <c r="P374" s="4"/>
    </row>
    <row r="375">
      <c r="A375" s="4"/>
      <c r="B375" s="4"/>
      <c r="C375" s="4"/>
      <c r="D375" s="4"/>
      <c r="E375" s="4"/>
      <c r="F375" s="4"/>
      <c r="G375" s="4"/>
      <c r="H375" s="4"/>
      <c r="I375" s="4"/>
      <c r="J375" s="4"/>
      <c r="K375" s="4"/>
      <c r="L375" s="4"/>
      <c r="M375" s="4"/>
      <c r="N375" s="4"/>
      <c r="O375" s="4"/>
      <c r="P375" s="4"/>
    </row>
    <row r="376">
      <c r="A376" s="4"/>
      <c r="B376" s="4"/>
      <c r="C376" s="4"/>
      <c r="D376" s="4"/>
      <c r="E376" s="4"/>
      <c r="F376" s="4"/>
      <c r="G376" s="4"/>
      <c r="H376" s="4"/>
      <c r="I376" s="4"/>
      <c r="J376" s="4"/>
      <c r="K376" s="4"/>
      <c r="L376" s="4"/>
      <c r="M376" s="4"/>
      <c r="N376" s="4"/>
      <c r="O376" s="4"/>
      <c r="P376" s="4"/>
    </row>
    <row r="377">
      <c r="A377" s="4"/>
      <c r="B377" s="4"/>
      <c r="C377" s="4"/>
      <c r="D377" s="4"/>
      <c r="E377" s="4"/>
      <c r="F377" s="4"/>
      <c r="G377" s="4"/>
      <c r="H377" s="4"/>
      <c r="I377" s="4"/>
      <c r="J377" s="4"/>
      <c r="K377" s="4"/>
      <c r="L377" s="4"/>
      <c r="M377" s="4"/>
      <c r="N377" s="4"/>
      <c r="O377" s="4"/>
      <c r="P377" s="4"/>
    </row>
    <row r="378">
      <c r="A378" s="4"/>
      <c r="B378" s="4"/>
      <c r="C378" s="4"/>
      <c r="D378" s="4"/>
      <c r="E378" s="4"/>
      <c r="F378" s="4"/>
      <c r="G378" s="4"/>
      <c r="H378" s="4"/>
      <c r="I378" s="4"/>
      <c r="J378" s="4"/>
      <c r="K378" s="4"/>
      <c r="L378" s="4"/>
      <c r="M378" s="4"/>
      <c r="N378" s="4"/>
      <c r="O378" s="4"/>
      <c r="P378" s="4"/>
    </row>
    <row r="379">
      <c r="A379" s="4"/>
      <c r="B379" s="4"/>
      <c r="C379" s="4"/>
      <c r="D379" s="4"/>
      <c r="E379" s="4"/>
      <c r="F379" s="4"/>
      <c r="G379" s="4"/>
      <c r="H379" s="4"/>
      <c r="I379" s="4"/>
      <c r="J379" s="4"/>
      <c r="K379" s="4"/>
      <c r="L379" s="4"/>
      <c r="M379" s="4"/>
      <c r="N379" s="4"/>
      <c r="O379" s="4"/>
      <c r="P379" s="4"/>
    </row>
    <row r="380">
      <c r="A380" s="4"/>
      <c r="B380" s="4"/>
      <c r="C380" s="4"/>
      <c r="D380" s="4"/>
      <c r="E380" s="4"/>
      <c r="F380" s="4"/>
      <c r="G380" s="4"/>
      <c r="H380" s="4"/>
      <c r="I380" s="4"/>
      <c r="J380" s="4"/>
      <c r="K380" s="4"/>
      <c r="L380" s="4"/>
      <c r="M380" s="4"/>
      <c r="N380" s="4"/>
      <c r="O380" s="4"/>
      <c r="P380" s="4"/>
    </row>
    <row r="381">
      <c r="A381" s="4"/>
      <c r="B381" s="4"/>
      <c r="C381" s="4"/>
      <c r="D381" s="4"/>
      <c r="E381" s="4"/>
      <c r="F381" s="4"/>
      <c r="G381" s="4"/>
      <c r="H381" s="4"/>
      <c r="I381" s="4"/>
      <c r="J381" s="4"/>
      <c r="K381" s="4"/>
      <c r="L381" s="4"/>
      <c r="M381" s="4"/>
      <c r="N381" s="4"/>
      <c r="O381" s="4"/>
      <c r="P381" s="4"/>
    </row>
    <row r="382">
      <c r="A382" s="4"/>
      <c r="B382" s="4"/>
      <c r="C382" s="4"/>
      <c r="D382" s="4"/>
      <c r="E382" s="4"/>
      <c r="F382" s="4"/>
      <c r="G382" s="4"/>
      <c r="H382" s="4"/>
      <c r="I382" s="4"/>
      <c r="J382" s="4"/>
      <c r="K382" s="4"/>
      <c r="L382" s="4"/>
      <c r="M382" s="4"/>
      <c r="N382" s="4"/>
      <c r="O382" s="4"/>
      <c r="P382" s="4"/>
    </row>
    <row r="383">
      <c r="A383" s="4"/>
      <c r="B383" s="4"/>
      <c r="C383" s="4"/>
      <c r="D383" s="4"/>
      <c r="E383" s="4"/>
      <c r="F383" s="4"/>
      <c r="G383" s="4"/>
      <c r="H383" s="4"/>
      <c r="I383" s="4"/>
      <c r="J383" s="4"/>
      <c r="K383" s="4"/>
      <c r="L383" s="4"/>
      <c r="M383" s="4"/>
      <c r="N383" s="4"/>
      <c r="O383" s="4"/>
      <c r="P383" s="4"/>
    </row>
    <row r="384">
      <c r="A384" s="4"/>
      <c r="B384" s="4"/>
      <c r="C384" s="4"/>
      <c r="D384" s="4"/>
      <c r="E384" s="4"/>
      <c r="F384" s="4"/>
      <c r="G384" s="4"/>
      <c r="H384" s="4"/>
      <c r="I384" s="4"/>
      <c r="J384" s="4"/>
      <c r="K384" s="4"/>
      <c r="L384" s="4"/>
      <c r="M384" s="4"/>
      <c r="N384" s="4"/>
      <c r="O384" s="4"/>
      <c r="P384" s="4"/>
    </row>
    <row r="385">
      <c r="A385" s="4"/>
      <c r="B385" s="4"/>
      <c r="C385" s="4"/>
      <c r="D385" s="4"/>
      <c r="E385" s="4"/>
      <c r="F385" s="4"/>
      <c r="G385" s="4"/>
      <c r="H385" s="4"/>
      <c r="I385" s="4"/>
      <c r="J385" s="4"/>
      <c r="K385" s="4"/>
      <c r="L385" s="4"/>
      <c r="M385" s="4"/>
      <c r="N385" s="4"/>
      <c r="O385" s="4"/>
      <c r="P385" s="4"/>
    </row>
    <row r="386">
      <c r="A386" s="4"/>
      <c r="B386" s="4"/>
      <c r="C386" s="4"/>
      <c r="D386" s="4"/>
      <c r="E386" s="4"/>
      <c r="F386" s="4"/>
      <c r="G386" s="4"/>
      <c r="H386" s="4"/>
      <c r="I386" s="4"/>
      <c r="J386" s="4"/>
      <c r="K386" s="4"/>
      <c r="L386" s="4"/>
      <c r="M386" s="4"/>
      <c r="N386" s="4"/>
      <c r="O386" s="4"/>
      <c r="P386" s="4"/>
    </row>
    <row r="387">
      <c r="A387" s="4"/>
      <c r="B387" s="4"/>
      <c r="C387" s="4"/>
      <c r="D387" s="4"/>
      <c r="E387" s="4"/>
      <c r="F387" s="4"/>
      <c r="G387" s="4"/>
      <c r="H387" s="4"/>
      <c r="I387" s="4"/>
      <c r="J387" s="4"/>
      <c r="K387" s="4"/>
      <c r="L387" s="4"/>
      <c r="M387" s="4"/>
      <c r="N387" s="4"/>
      <c r="O387" s="4"/>
      <c r="P387" s="4"/>
    </row>
    <row r="388">
      <c r="A388" s="4"/>
      <c r="B388" s="4"/>
      <c r="C388" s="4"/>
      <c r="D388" s="4"/>
      <c r="E388" s="4"/>
      <c r="F388" s="4"/>
      <c r="G388" s="4"/>
      <c r="H388" s="4"/>
      <c r="I388" s="4"/>
      <c r="J388" s="4"/>
      <c r="K388" s="4"/>
      <c r="L388" s="4"/>
      <c r="M388" s="4"/>
      <c r="N388" s="4"/>
      <c r="O388" s="4"/>
      <c r="P388" s="4"/>
    </row>
    <row r="389">
      <c r="A389" s="4"/>
      <c r="B389" s="4"/>
      <c r="C389" s="4"/>
      <c r="D389" s="4"/>
      <c r="E389" s="4"/>
      <c r="F389" s="4"/>
      <c r="G389" s="4"/>
      <c r="H389" s="4"/>
      <c r="I389" s="4"/>
      <c r="J389" s="4"/>
      <c r="K389" s="4"/>
      <c r="L389" s="4"/>
      <c r="M389" s="4"/>
      <c r="N389" s="4"/>
      <c r="O389" s="4"/>
      <c r="P389" s="4"/>
    </row>
    <row r="390">
      <c r="A390" s="4"/>
      <c r="B390" s="4"/>
      <c r="C390" s="4"/>
      <c r="D390" s="4"/>
      <c r="E390" s="4"/>
      <c r="F390" s="4"/>
      <c r="G390" s="4"/>
      <c r="H390" s="4"/>
      <c r="I390" s="4"/>
      <c r="J390" s="4"/>
      <c r="K390" s="4"/>
      <c r="L390" s="4"/>
      <c r="M390" s="4"/>
      <c r="N390" s="4"/>
      <c r="O390" s="4"/>
      <c r="P390" s="4"/>
    </row>
    <row r="391">
      <c r="A391" s="4"/>
      <c r="B391" s="4"/>
      <c r="C391" s="4"/>
      <c r="D391" s="4"/>
      <c r="E391" s="4"/>
      <c r="F391" s="4"/>
      <c r="G391" s="4"/>
      <c r="H391" s="4"/>
      <c r="I391" s="4"/>
      <c r="J391" s="4"/>
      <c r="K391" s="4"/>
      <c r="L391" s="4"/>
      <c r="M391" s="4"/>
      <c r="N391" s="4"/>
      <c r="O391" s="4"/>
      <c r="P391" s="4"/>
    </row>
    <row r="392">
      <c r="A392" s="4"/>
      <c r="B392" s="4"/>
      <c r="C392" s="4"/>
      <c r="D392" s="4"/>
      <c r="E392" s="4"/>
      <c r="F392" s="4"/>
      <c r="G392" s="4"/>
      <c r="H392" s="4"/>
      <c r="I392" s="4"/>
      <c r="J392" s="4"/>
      <c r="K392" s="4"/>
      <c r="L392" s="4"/>
      <c r="M392" s="4"/>
      <c r="N392" s="4"/>
      <c r="O392" s="4"/>
      <c r="P392" s="4"/>
    </row>
    <row r="393">
      <c r="A393" s="4"/>
      <c r="B393" s="4"/>
      <c r="C393" s="4"/>
      <c r="D393" s="4"/>
      <c r="E393" s="4"/>
      <c r="F393" s="4"/>
      <c r="G393" s="4"/>
      <c r="H393" s="4"/>
      <c r="I393" s="4"/>
      <c r="J393" s="4"/>
      <c r="K393" s="4"/>
      <c r="L393" s="4"/>
      <c r="M393" s="4"/>
      <c r="N393" s="4"/>
      <c r="O393" s="4"/>
      <c r="P393" s="4"/>
    </row>
    <row r="394">
      <c r="A394" s="4"/>
      <c r="B394" s="4"/>
      <c r="C394" s="4"/>
      <c r="D394" s="4"/>
      <c r="E394" s="4"/>
      <c r="F394" s="4"/>
      <c r="G394" s="4"/>
      <c r="H394" s="4"/>
      <c r="I394" s="4"/>
      <c r="J394" s="4"/>
      <c r="K394" s="4"/>
      <c r="L394" s="4"/>
      <c r="M394" s="4"/>
      <c r="N394" s="4"/>
      <c r="O394" s="4"/>
      <c r="P394" s="4"/>
    </row>
    <row r="395">
      <c r="A395" s="4"/>
      <c r="B395" s="4"/>
      <c r="C395" s="4"/>
      <c r="D395" s="4"/>
      <c r="E395" s="4"/>
      <c r="F395" s="4"/>
      <c r="G395" s="4"/>
      <c r="H395" s="4"/>
      <c r="I395" s="4"/>
      <c r="J395" s="4"/>
      <c r="K395" s="4"/>
      <c r="L395" s="4"/>
      <c r="M395" s="4"/>
      <c r="N395" s="4"/>
      <c r="O395" s="4"/>
      <c r="P395" s="4"/>
    </row>
    <row r="396">
      <c r="A396" s="4"/>
      <c r="B396" s="4"/>
      <c r="C396" s="4"/>
      <c r="D396" s="4"/>
      <c r="E396" s="4"/>
      <c r="F396" s="4"/>
      <c r="G396" s="4"/>
      <c r="H396" s="4"/>
      <c r="I396" s="4"/>
      <c r="J396" s="4"/>
      <c r="K396" s="4"/>
      <c r="L396" s="4"/>
      <c r="M396" s="4"/>
      <c r="N396" s="4"/>
      <c r="O396" s="4"/>
      <c r="P396" s="4"/>
    </row>
    <row r="397">
      <c r="A397" s="4"/>
      <c r="B397" s="4"/>
      <c r="C397" s="4"/>
      <c r="D397" s="4"/>
      <c r="E397" s="4"/>
      <c r="F397" s="4"/>
      <c r="G397" s="4"/>
      <c r="H397" s="4"/>
      <c r="I397" s="4"/>
      <c r="J397" s="4"/>
      <c r="K397" s="4"/>
      <c r="L397" s="4"/>
      <c r="M397" s="4"/>
      <c r="N397" s="4"/>
      <c r="O397" s="4"/>
      <c r="P397" s="4"/>
    </row>
    <row r="398">
      <c r="A398" s="4"/>
      <c r="B398" s="4"/>
      <c r="C398" s="4"/>
      <c r="D398" s="4"/>
      <c r="E398" s="4"/>
      <c r="F398" s="4"/>
      <c r="G398" s="4"/>
      <c r="H398" s="4"/>
      <c r="I398" s="4"/>
      <c r="J398" s="4"/>
      <c r="K398" s="4"/>
      <c r="L398" s="4"/>
      <c r="M398" s="4"/>
      <c r="N398" s="4"/>
      <c r="O398" s="4"/>
      <c r="P398" s="4"/>
    </row>
    <row r="399">
      <c r="A399" s="4"/>
      <c r="B399" s="4"/>
      <c r="C399" s="4"/>
      <c r="D399" s="4"/>
      <c r="E399" s="4"/>
      <c r="F399" s="4"/>
      <c r="G399" s="4"/>
      <c r="H399" s="4"/>
      <c r="I399" s="4"/>
      <c r="J399" s="4"/>
      <c r="K399" s="4"/>
      <c r="L399" s="4"/>
      <c r="M399" s="4"/>
      <c r="N399" s="4"/>
      <c r="O399" s="4"/>
      <c r="P399" s="4"/>
    </row>
    <row r="400">
      <c r="A400" s="4"/>
      <c r="B400" s="4"/>
      <c r="C400" s="4"/>
      <c r="D400" s="4"/>
      <c r="E400" s="4"/>
      <c r="F400" s="4"/>
      <c r="G400" s="4"/>
      <c r="H400" s="4"/>
      <c r="I400" s="4"/>
      <c r="J400" s="4"/>
      <c r="K400" s="4"/>
      <c r="L400" s="4"/>
      <c r="M400" s="4"/>
      <c r="N400" s="4"/>
      <c r="O400" s="4"/>
      <c r="P400" s="4"/>
    </row>
    <row r="401">
      <c r="A401" s="4"/>
      <c r="B401" s="4"/>
      <c r="C401" s="4"/>
      <c r="D401" s="4"/>
      <c r="E401" s="4"/>
      <c r="F401" s="4"/>
      <c r="G401" s="4"/>
      <c r="H401" s="4"/>
      <c r="I401" s="4"/>
      <c r="J401" s="4"/>
      <c r="K401" s="4"/>
      <c r="L401" s="4"/>
      <c r="M401" s="4"/>
      <c r="N401" s="4"/>
      <c r="O401" s="4"/>
      <c r="P401" s="4"/>
    </row>
    <row r="402">
      <c r="A402" s="4"/>
      <c r="B402" s="4"/>
      <c r="C402" s="4"/>
      <c r="D402" s="4"/>
      <c r="E402" s="4"/>
      <c r="F402" s="4"/>
      <c r="G402" s="4"/>
      <c r="H402" s="4"/>
      <c r="I402" s="4"/>
      <c r="J402" s="4"/>
      <c r="K402" s="4"/>
      <c r="L402" s="4"/>
      <c r="M402" s="4"/>
      <c r="N402" s="4"/>
      <c r="O402" s="4"/>
      <c r="P402" s="4"/>
    </row>
    <row r="403">
      <c r="A403" s="4"/>
      <c r="B403" s="4"/>
      <c r="C403" s="4"/>
      <c r="D403" s="4"/>
      <c r="E403" s="4"/>
      <c r="F403" s="4"/>
      <c r="G403" s="4"/>
      <c r="H403" s="4"/>
      <c r="I403" s="4"/>
      <c r="J403" s="4"/>
      <c r="K403" s="4"/>
      <c r="L403" s="4"/>
      <c r="M403" s="4"/>
      <c r="N403" s="4"/>
      <c r="O403" s="4"/>
      <c r="P403" s="4"/>
    </row>
    <row r="404">
      <c r="A404" s="4"/>
      <c r="B404" s="4"/>
      <c r="C404" s="4"/>
      <c r="D404" s="4"/>
      <c r="E404" s="4"/>
      <c r="F404" s="4"/>
      <c r="G404" s="4"/>
      <c r="H404" s="4"/>
      <c r="I404" s="4"/>
      <c r="J404" s="4"/>
      <c r="K404" s="4"/>
      <c r="L404" s="4"/>
      <c r="M404" s="4"/>
      <c r="N404" s="4"/>
      <c r="O404" s="4"/>
      <c r="P404" s="4"/>
    </row>
    <row r="405">
      <c r="A405" s="4"/>
      <c r="B405" s="4"/>
      <c r="C405" s="4"/>
      <c r="D405" s="4"/>
      <c r="E405" s="4"/>
      <c r="F405" s="4"/>
      <c r="G405" s="4"/>
      <c r="H405" s="4"/>
      <c r="I405" s="4"/>
      <c r="J405" s="4"/>
      <c r="K405" s="4"/>
      <c r="L405" s="4"/>
      <c r="M405" s="4"/>
      <c r="N405" s="4"/>
      <c r="O405" s="4"/>
      <c r="P405" s="4"/>
    </row>
    <row r="406">
      <c r="A406" s="4"/>
      <c r="B406" s="4"/>
      <c r="C406" s="4"/>
      <c r="D406" s="4"/>
      <c r="E406" s="4"/>
      <c r="F406" s="4"/>
      <c r="G406" s="4"/>
      <c r="H406" s="4"/>
      <c r="I406" s="4"/>
      <c r="J406" s="4"/>
      <c r="K406" s="4"/>
      <c r="L406" s="4"/>
      <c r="M406" s="4"/>
      <c r="N406" s="4"/>
      <c r="O406" s="4"/>
      <c r="P406" s="4"/>
    </row>
    <row r="407">
      <c r="A407" s="4"/>
      <c r="B407" s="4"/>
      <c r="C407" s="4"/>
      <c r="D407" s="4"/>
      <c r="E407" s="4"/>
      <c r="F407" s="4"/>
      <c r="G407" s="4"/>
      <c r="H407" s="4"/>
      <c r="I407" s="4"/>
      <c r="J407" s="4"/>
      <c r="K407" s="4"/>
      <c r="L407" s="4"/>
      <c r="M407" s="4"/>
      <c r="N407" s="4"/>
      <c r="O407" s="4"/>
      <c r="P407" s="4"/>
    </row>
    <row r="408">
      <c r="A408" s="4"/>
      <c r="B408" s="4"/>
      <c r="C408" s="4"/>
      <c r="D408" s="4"/>
      <c r="E408" s="4"/>
      <c r="F408" s="4"/>
      <c r="G408" s="4"/>
      <c r="H408" s="4"/>
      <c r="I408" s="4"/>
      <c r="J408" s="4"/>
      <c r="K408" s="4"/>
      <c r="L408" s="4"/>
      <c r="M408" s="4"/>
      <c r="N408" s="4"/>
      <c r="O408" s="4"/>
      <c r="P408" s="4"/>
    </row>
    <row r="409">
      <c r="A409" s="4"/>
      <c r="B409" s="4"/>
      <c r="C409" s="4"/>
      <c r="D409" s="4"/>
      <c r="E409" s="4"/>
      <c r="F409" s="4"/>
      <c r="G409" s="4"/>
      <c r="H409" s="4"/>
      <c r="I409" s="4"/>
      <c r="J409" s="4"/>
      <c r="K409" s="4"/>
      <c r="L409" s="4"/>
      <c r="M409" s="4"/>
      <c r="N409" s="4"/>
      <c r="O409" s="4"/>
      <c r="P409" s="4"/>
    </row>
    <row r="410">
      <c r="A410" s="4"/>
      <c r="B410" s="4"/>
      <c r="C410" s="4"/>
      <c r="D410" s="4"/>
      <c r="E410" s="4"/>
      <c r="F410" s="4"/>
      <c r="G410" s="4"/>
      <c r="H410" s="4"/>
      <c r="I410" s="4"/>
      <c r="J410" s="4"/>
      <c r="K410" s="4"/>
      <c r="L410" s="4"/>
      <c r="M410" s="4"/>
      <c r="N410" s="4"/>
      <c r="O410" s="4"/>
      <c r="P410" s="4"/>
    </row>
    <row r="411">
      <c r="A411" s="4"/>
      <c r="B411" s="4"/>
      <c r="C411" s="4"/>
      <c r="D411" s="4"/>
      <c r="E411" s="4"/>
      <c r="F411" s="4"/>
      <c r="G411" s="4"/>
      <c r="H411" s="4"/>
      <c r="I411" s="4"/>
      <c r="J411" s="4"/>
      <c r="K411" s="4"/>
      <c r="L411" s="4"/>
      <c r="M411" s="4"/>
      <c r="N411" s="4"/>
      <c r="O411" s="4"/>
      <c r="P411" s="4"/>
    </row>
    <row r="412">
      <c r="A412" s="4"/>
      <c r="B412" s="4"/>
      <c r="C412" s="4"/>
      <c r="D412" s="4"/>
      <c r="E412" s="4"/>
      <c r="F412" s="4"/>
      <c r="G412" s="4"/>
      <c r="H412" s="4"/>
      <c r="I412" s="4"/>
      <c r="J412" s="4"/>
      <c r="K412" s="4"/>
      <c r="L412" s="4"/>
      <c r="M412" s="4"/>
      <c r="N412" s="4"/>
      <c r="O412" s="4"/>
      <c r="P412" s="4"/>
    </row>
    <row r="413">
      <c r="A413" s="4"/>
      <c r="B413" s="4"/>
      <c r="C413" s="4"/>
      <c r="D413" s="4"/>
      <c r="E413" s="4"/>
      <c r="F413" s="4"/>
      <c r="G413" s="4"/>
      <c r="H413" s="4"/>
      <c r="I413" s="4"/>
      <c r="J413" s="4"/>
      <c r="K413" s="4"/>
      <c r="L413" s="4"/>
      <c r="M413" s="4"/>
      <c r="N413" s="4"/>
      <c r="O413" s="4"/>
      <c r="P413" s="4"/>
    </row>
    <row r="414">
      <c r="A414" s="4"/>
      <c r="B414" s="4"/>
      <c r="C414" s="4"/>
      <c r="D414" s="4"/>
      <c r="E414" s="4"/>
      <c r="F414" s="4"/>
      <c r="G414" s="4"/>
      <c r="H414" s="4"/>
      <c r="I414" s="4"/>
      <c r="J414" s="4"/>
      <c r="K414" s="4"/>
      <c r="L414" s="4"/>
      <c r="M414" s="4"/>
      <c r="N414" s="4"/>
      <c r="O414" s="4"/>
      <c r="P414" s="4"/>
    </row>
    <row r="415">
      <c r="A415" s="4"/>
      <c r="B415" s="4"/>
      <c r="C415" s="4"/>
      <c r="D415" s="4"/>
      <c r="E415" s="4"/>
      <c r="F415" s="4"/>
      <c r="G415" s="4"/>
      <c r="H415" s="4"/>
      <c r="I415" s="4"/>
      <c r="J415" s="4"/>
      <c r="K415" s="4"/>
      <c r="L415" s="4"/>
      <c r="M415" s="4"/>
      <c r="N415" s="4"/>
      <c r="O415" s="4"/>
      <c r="P415" s="4"/>
    </row>
    <row r="416">
      <c r="A416" s="4"/>
      <c r="B416" s="4"/>
      <c r="C416" s="4"/>
      <c r="D416" s="4"/>
      <c r="E416" s="4"/>
      <c r="F416" s="4"/>
      <c r="G416" s="4"/>
      <c r="H416" s="4"/>
      <c r="I416" s="4"/>
      <c r="J416" s="4"/>
      <c r="K416" s="4"/>
      <c r="L416" s="4"/>
      <c r="M416" s="4"/>
      <c r="N416" s="4"/>
      <c r="O416" s="4"/>
      <c r="P416" s="4"/>
    </row>
    <row r="417">
      <c r="A417" s="4"/>
      <c r="B417" s="4"/>
      <c r="C417" s="4"/>
      <c r="D417" s="4"/>
      <c r="E417" s="4"/>
      <c r="F417" s="4"/>
      <c r="G417" s="4"/>
      <c r="H417" s="4"/>
      <c r="I417" s="4"/>
      <c r="J417" s="4"/>
      <c r="K417" s="4"/>
      <c r="L417" s="4"/>
      <c r="M417" s="4"/>
      <c r="N417" s="4"/>
      <c r="O417" s="4"/>
      <c r="P417" s="4"/>
    </row>
    <row r="418">
      <c r="A418" s="4"/>
      <c r="B418" s="4"/>
      <c r="C418" s="4"/>
      <c r="D418" s="4"/>
      <c r="E418" s="4"/>
      <c r="F418" s="4"/>
      <c r="G418" s="4"/>
      <c r="H418" s="4"/>
      <c r="I418" s="4"/>
      <c r="J418" s="4"/>
      <c r="K418" s="4"/>
      <c r="L418" s="4"/>
      <c r="M418" s="4"/>
      <c r="N418" s="4"/>
      <c r="O418" s="4"/>
      <c r="P418" s="4"/>
    </row>
    <row r="419">
      <c r="A419" s="4"/>
      <c r="B419" s="4"/>
      <c r="C419" s="4"/>
      <c r="D419" s="4"/>
      <c r="E419" s="4"/>
      <c r="F419" s="4"/>
      <c r="G419" s="4"/>
      <c r="H419" s="4"/>
      <c r="I419" s="4"/>
      <c r="J419" s="4"/>
      <c r="K419" s="4"/>
      <c r="L419" s="4"/>
      <c r="M419" s="4"/>
      <c r="N419" s="4"/>
      <c r="O419" s="4"/>
      <c r="P419" s="4"/>
    </row>
    <row r="420">
      <c r="A420" s="4"/>
      <c r="B420" s="4"/>
      <c r="C420" s="4"/>
      <c r="D420" s="4"/>
      <c r="E420" s="4"/>
      <c r="F420" s="4"/>
      <c r="G420" s="4"/>
      <c r="H420" s="4"/>
      <c r="I420" s="4"/>
      <c r="J420" s="4"/>
      <c r="K420" s="4"/>
      <c r="L420" s="4"/>
      <c r="M420" s="4"/>
      <c r="N420" s="4"/>
      <c r="O420" s="4"/>
      <c r="P420" s="4"/>
    </row>
    <row r="421">
      <c r="A421" s="4"/>
      <c r="B421" s="4"/>
      <c r="C421" s="4"/>
      <c r="D421" s="4"/>
      <c r="E421" s="4"/>
      <c r="F421" s="4"/>
      <c r="G421" s="4"/>
      <c r="H421" s="4"/>
      <c r="I421" s="4"/>
      <c r="J421" s="4"/>
      <c r="K421" s="4"/>
      <c r="L421" s="4"/>
      <c r="M421" s="4"/>
      <c r="N421" s="4"/>
      <c r="O421" s="4"/>
      <c r="P421" s="4"/>
    </row>
    <row r="422">
      <c r="A422" s="4"/>
      <c r="B422" s="4"/>
      <c r="C422" s="4"/>
      <c r="D422" s="4"/>
      <c r="E422" s="4"/>
      <c r="F422" s="4"/>
      <c r="G422" s="4"/>
      <c r="H422" s="4"/>
      <c r="I422" s="4"/>
      <c r="J422" s="4"/>
      <c r="K422" s="4"/>
      <c r="L422" s="4"/>
      <c r="M422" s="4"/>
      <c r="N422" s="4"/>
      <c r="O422" s="4"/>
      <c r="P422" s="4"/>
    </row>
    <row r="423">
      <c r="A423" s="4"/>
      <c r="B423" s="4"/>
      <c r="C423" s="4"/>
      <c r="D423" s="4"/>
      <c r="E423" s="4"/>
      <c r="F423" s="4"/>
      <c r="G423" s="4"/>
      <c r="H423" s="4"/>
      <c r="I423" s="4"/>
      <c r="J423" s="4"/>
      <c r="K423" s="4"/>
      <c r="L423" s="4"/>
      <c r="M423" s="4"/>
      <c r="N423" s="4"/>
      <c r="O423" s="4"/>
      <c r="P423" s="4"/>
    </row>
    <row r="424">
      <c r="A424" s="4"/>
      <c r="B424" s="4"/>
      <c r="C424" s="4"/>
      <c r="D424" s="4"/>
      <c r="E424" s="4"/>
      <c r="F424" s="4"/>
      <c r="G424" s="4"/>
      <c r="H424" s="4"/>
      <c r="I424" s="4"/>
      <c r="J424" s="4"/>
      <c r="K424" s="4"/>
      <c r="L424" s="4"/>
      <c r="M424" s="4"/>
      <c r="N424" s="4"/>
      <c r="O424" s="4"/>
      <c r="P424" s="4"/>
    </row>
    <row r="425">
      <c r="A425" s="4"/>
      <c r="B425" s="4"/>
      <c r="C425" s="4"/>
      <c r="D425" s="4"/>
      <c r="E425" s="4"/>
      <c r="F425" s="4"/>
      <c r="G425" s="4"/>
      <c r="H425" s="4"/>
      <c r="I425" s="4"/>
      <c r="J425" s="4"/>
      <c r="K425" s="4"/>
      <c r="L425" s="4"/>
      <c r="M425" s="4"/>
      <c r="N425" s="4"/>
      <c r="O425" s="4"/>
      <c r="P425" s="4"/>
    </row>
    <row r="426">
      <c r="A426" s="4"/>
      <c r="B426" s="4"/>
      <c r="C426" s="4"/>
      <c r="D426" s="4"/>
      <c r="E426" s="4"/>
      <c r="F426" s="4"/>
      <c r="G426" s="4"/>
      <c r="H426" s="4"/>
      <c r="I426" s="4"/>
      <c r="J426" s="4"/>
      <c r="K426" s="4"/>
      <c r="L426" s="4"/>
      <c r="M426" s="4"/>
      <c r="N426" s="4"/>
      <c r="O426" s="4"/>
      <c r="P426" s="4"/>
    </row>
    <row r="427">
      <c r="A427" s="4"/>
      <c r="B427" s="4"/>
      <c r="C427" s="4"/>
      <c r="D427" s="4"/>
      <c r="E427" s="4"/>
      <c r="F427" s="4"/>
      <c r="G427" s="4"/>
      <c r="H427" s="4"/>
      <c r="I427" s="4"/>
      <c r="J427" s="4"/>
      <c r="K427" s="4"/>
      <c r="L427" s="4"/>
      <c r="M427" s="4"/>
      <c r="N427" s="4"/>
      <c r="O427" s="4"/>
      <c r="P427" s="4"/>
    </row>
    <row r="428">
      <c r="A428" s="4"/>
      <c r="B428" s="4"/>
      <c r="C428" s="4"/>
      <c r="D428" s="4"/>
      <c r="E428" s="4"/>
      <c r="F428" s="4"/>
      <c r="G428" s="4"/>
      <c r="H428" s="4"/>
      <c r="I428" s="4"/>
      <c r="J428" s="4"/>
      <c r="K428" s="4"/>
      <c r="L428" s="4"/>
      <c r="M428" s="4"/>
      <c r="N428" s="4"/>
      <c r="O428" s="4"/>
      <c r="P428" s="4"/>
    </row>
    <row r="429">
      <c r="A429" s="4"/>
      <c r="B429" s="4"/>
      <c r="C429" s="4"/>
      <c r="D429" s="4"/>
      <c r="E429" s="4"/>
      <c r="F429" s="4"/>
      <c r="G429" s="4"/>
      <c r="H429" s="4"/>
      <c r="I429" s="4"/>
      <c r="J429" s="4"/>
      <c r="K429" s="4"/>
      <c r="L429" s="4"/>
      <c r="M429" s="4"/>
      <c r="N429" s="4"/>
      <c r="O429" s="4"/>
      <c r="P429" s="4"/>
    </row>
    <row r="430">
      <c r="A430" s="4"/>
      <c r="B430" s="4"/>
      <c r="C430" s="4"/>
      <c r="D430" s="4"/>
      <c r="E430" s="4"/>
      <c r="F430" s="4"/>
      <c r="G430" s="4"/>
      <c r="H430" s="4"/>
      <c r="I430" s="4"/>
      <c r="J430" s="4"/>
      <c r="K430" s="4"/>
      <c r="L430" s="4"/>
      <c r="M430" s="4"/>
      <c r="N430" s="4"/>
      <c r="O430" s="4"/>
      <c r="P430" s="4"/>
    </row>
    <row r="431">
      <c r="A431" s="4"/>
      <c r="B431" s="4"/>
      <c r="C431" s="4"/>
      <c r="D431" s="4"/>
      <c r="E431" s="4"/>
      <c r="F431" s="4"/>
      <c r="G431" s="4"/>
      <c r="H431" s="4"/>
      <c r="I431" s="4"/>
      <c r="J431" s="4"/>
      <c r="K431" s="4"/>
      <c r="L431" s="4"/>
      <c r="M431" s="4"/>
      <c r="N431" s="4"/>
      <c r="O431" s="4"/>
      <c r="P431" s="4"/>
    </row>
    <row r="432">
      <c r="A432" s="4"/>
      <c r="B432" s="4"/>
      <c r="C432" s="4"/>
      <c r="D432" s="4"/>
      <c r="E432" s="4"/>
      <c r="F432" s="4"/>
      <c r="G432" s="4"/>
      <c r="H432" s="4"/>
      <c r="I432" s="4"/>
      <c r="J432" s="4"/>
      <c r="K432" s="4"/>
      <c r="L432" s="4"/>
      <c r="M432" s="4"/>
      <c r="N432" s="4"/>
      <c r="O432" s="4"/>
      <c r="P432" s="4"/>
    </row>
    <row r="433">
      <c r="A433" s="4"/>
      <c r="B433" s="4"/>
      <c r="C433" s="4"/>
      <c r="D433" s="4"/>
      <c r="E433" s="4"/>
      <c r="F433" s="4"/>
      <c r="G433" s="4"/>
      <c r="H433" s="4"/>
      <c r="I433" s="4"/>
      <c r="J433" s="4"/>
      <c r="K433" s="4"/>
      <c r="L433" s="4"/>
      <c r="M433" s="4"/>
      <c r="N433" s="4"/>
      <c r="O433" s="4"/>
      <c r="P433" s="4"/>
    </row>
    <row r="434">
      <c r="A434" s="4"/>
      <c r="B434" s="4"/>
      <c r="C434" s="4"/>
      <c r="D434" s="4"/>
      <c r="E434" s="4"/>
      <c r="F434" s="4"/>
      <c r="G434" s="4"/>
      <c r="H434" s="4"/>
      <c r="I434" s="4"/>
      <c r="J434" s="4"/>
      <c r="K434" s="4"/>
      <c r="L434" s="4"/>
      <c r="M434" s="4"/>
      <c r="N434" s="4"/>
      <c r="O434" s="4"/>
      <c r="P434" s="4"/>
    </row>
    <row r="435">
      <c r="A435" s="4"/>
      <c r="B435" s="4"/>
      <c r="C435" s="4"/>
      <c r="D435" s="4"/>
      <c r="E435" s="4"/>
      <c r="F435" s="4"/>
      <c r="G435" s="4"/>
      <c r="H435" s="4"/>
      <c r="I435" s="4"/>
      <c r="J435" s="4"/>
      <c r="K435" s="4"/>
      <c r="L435" s="4"/>
      <c r="M435" s="4"/>
      <c r="N435" s="4"/>
      <c r="O435" s="4"/>
      <c r="P435" s="4"/>
    </row>
    <row r="436">
      <c r="A436" s="4"/>
      <c r="B436" s="4"/>
      <c r="C436" s="4"/>
      <c r="D436" s="4"/>
      <c r="E436" s="4"/>
      <c r="F436" s="4"/>
      <c r="G436" s="4"/>
      <c r="H436" s="4"/>
      <c r="I436" s="4"/>
      <c r="J436" s="4"/>
      <c r="K436" s="4"/>
      <c r="L436" s="4"/>
      <c r="M436" s="4"/>
      <c r="N436" s="4"/>
      <c r="O436" s="4"/>
      <c r="P436" s="4"/>
    </row>
    <row r="437">
      <c r="A437" s="4"/>
      <c r="B437" s="4"/>
      <c r="C437" s="4"/>
      <c r="D437" s="4"/>
      <c r="E437" s="4"/>
      <c r="F437" s="4"/>
      <c r="G437" s="4"/>
      <c r="H437" s="4"/>
      <c r="I437" s="4"/>
      <c r="J437" s="4"/>
      <c r="K437" s="4"/>
      <c r="L437" s="4"/>
      <c r="M437" s="4"/>
      <c r="N437" s="4"/>
      <c r="O437" s="4"/>
      <c r="P437" s="4"/>
    </row>
    <row r="438">
      <c r="A438" s="4"/>
      <c r="B438" s="4"/>
      <c r="C438" s="4"/>
      <c r="D438" s="4"/>
      <c r="E438" s="4"/>
      <c r="F438" s="4"/>
      <c r="G438" s="4"/>
      <c r="H438" s="4"/>
      <c r="I438" s="4"/>
      <c r="J438" s="4"/>
      <c r="K438" s="4"/>
      <c r="L438" s="4"/>
      <c r="M438" s="4"/>
      <c r="N438" s="4"/>
      <c r="O438" s="4"/>
      <c r="P438" s="4"/>
    </row>
    <row r="439">
      <c r="A439" s="4"/>
      <c r="B439" s="4"/>
      <c r="C439" s="4"/>
      <c r="D439" s="4"/>
      <c r="E439" s="4"/>
      <c r="F439" s="4"/>
      <c r="G439" s="4"/>
      <c r="H439" s="4"/>
      <c r="I439" s="4"/>
      <c r="J439" s="4"/>
      <c r="K439" s="4"/>
      <c r="L439" s="4"/>
      <c r="M439" s="4"/>
      <c r="N439" s="4"/>
      <c r="O439" s="4"/>
      <c r="P439" s="4"/>
    </row>
    <row r="440">
      <c r="A440" s="4"/>
      <c r="B440" s="4"/>
      <c r="C440" s="4"/>
      <c r="D440" s="4"/>
      <c r="E440" s="4"/>
      <c r="F440" s="4"/>
      <c r="G440" s="4"/>
      <c r="H440" s="4"/>
      <c r="I440" s="4"/>
      <c r="J440" s="4"/>
      <c r="K440" s="4"/>
      <c r="L440" s="4"/>
      <c r="M440" s="4"/>
      <c r="N440" s="4"/>
      <c r="O440" s="4"/>
      <c r="P440" s="4"/>
    </row>
    <row r="441">
      <c r="A441" s="4"/>
      <c r="B441" s="4"/>
      <c r="C441" s="4"/>
      <c r="D441" s="4"/>
      <c r="E441" s="4"/>
      <c r="F441" s="4"/>
      <c r="G441" s="4"/>
      <c r="H441" s="4"/>
      <c r="I441" s="4"/>
      <c r="J441" s="4"/>
      <c r="K441" s="4"/>
      <c r="L441" s="4"/>
      <c r="M441" s="4"/>
      <c r="N441" s="4"/>
      <c r="O441" s="4"/>
      <c r="P441" s="4"/>
    </row>
    <row r="442">
      <c r="A442" s="4"/>
      <c r="B442" s="4"/>
      <c r="C442" s="4"/>
      <c r="D442" s="4"/>
      <c r="E442" s="4"/>
      <c r="F442" s="4"/>
      <c r="G442" s="4"/>
      <c r="H442" s="4"/>
      <c r="I442" s="4"/>
      <c r="J442" s="4"/>
      <c r="K442" s="4"/>
      <c r="L442" s="4"/>
      <c r="M442" s="4"/>
      <c r="N442" s="4"/>
      <c r="O442" s="4"/>
      <c r="P442" s="4"/>
    </row>
    <row r="443">
      <c r="A443" s="4"/>
      <c r="B443" s="4"/>
      <c r="C443" s="4"/>
      <c r="D443" s="4"/>
      <c r="E443" s="4"/>
      <c r="F443" s="4"/>
      <c r="G443" s="4"/>
      <c r="H443" s="4"/>
      <c r="I443" s="4"/>
      <c r="J443" s="4"/>
      <c r="K443" s="4"/>
      <c r="L443" s="4"/>
      <c r="M443" s="4"/>
      <c r="N443" s="4"/>
      <c r="O443" s="4"/>
      <c r="P443" s="4"/>
    </row>
    <row r="444">
      <c r="A444" s="4"/>
      <c r="B444" s="4"/>
      <c r="C444" s="4"/>
      <c r="D444" s="4"/>
      <c r="E444" s="4"/>
      <c r="F444" s="4"/>
      <c r="G444" s="4"/>
      <c r="H444" s="4"/>
      <c r="I444" s="4"/>
      <c r="J444" s="4"/>
      <c r="K444" s="4"/>
      <c r="L444" s="4"/>
      <c r="M444" s="4"/>
      <c r="N444" s="4"/>
      <c r="O444" s="4"/>
      <c r="P444" s="4"/>
    </row>
    <row r="445">
      <c r="A445" s="4"/>
      <c r="B445" s="4"/>
      <c r="C445" s="4"/>
      <c r="D445" s="4"/>
      <c r="E445" s="4"/>
      <c r="F445" s="4"/>
      <c r="G445" s="4"/>
      <c r="H445" s="4"/>
      <c r="I445" s="4"/>
      <c r="J445" s="4"/>
      <c r="K445" s="4"/>
      <c r="L445" s="4"/>
      <c r="M445" s="4"/>
      <c r="N445" s="4"/>
      <c r="O445" s="4"/>
      <c r="P445" s="4"/>
    </row>
    <row r="446">
      <c r="A446" s="4"/>
      <c r="B446" s="4"/>
      <c r="C446" s="4"/>
      <c r="D446" s="4"/>
      <c r="E446" s="4"/>
      <c r="F446" s="4"/>
      <c r="G446" s="4"/>
      <c r="H446" s="4"/>
      <c r="I446" s="4"/>
      <c r="J446" s="4"/>
      <c r="K446" s="4"/>
      <c r="L446" s="4"/>
      <c r="M446" s="4"/>
      <c r="N446" s="4"/>
      <c r="O446" s="4"/>
      <c r="P446" s="4"/>
    </row>
    <row r="447">
      <c r="A447" s="4"/>
      <c r="B447" s="4"/>
      <c r="C447" s="4"/>
      <c r="D447" s="4"/>
      <c r="E447" s="4"/>
      <c r="F447" s="4"/>
      <c r="G447" s="4"/>
      <c r="H447" s="4"/>
      <c r="I447" s="4"/>
      <c r="J447" s="4"/>
      <c r="K447" s="4"/>
      <c r="L447" s="4"/>
      <c r="M447" s="4"/>
      <c r="N447" s="4"/>
      <c r="O447" s="4"/>
      <c r="P447" s="4"/>
    </row>
    <row r="448">
      <c r="A448" s="4"/>
      <c r="B448" s="4"/>
      <c r="C448" s="4"/>
      <c r="D448" s="4"/>
      <c r="E448" s="4"/>
      <c r="F448" s="4"/>
      <c r="G448" s="4"/>
      <c r="H448" s="4"/>
      <c r="I448" s="4"/>
      <c r="J448" s="4"/>
      <c r="K448" s="4"/>
      <c r="L448" s="4"/>
      <c r="M448" s="4"/>
      <c r="N448" s="4"/>
      <c r="O448" s="4"/>
      <c r="P448" s="4"/>
    </row>
    <row r="449">
      <c r="A449" s="4"/>
      <c r="B449" s="4"/>
      <c r="C449" s="4"/>
      <c r="D449" s="4"/>
      <c r="E449" s="4"/>
      <c r="F449" s="4"/>
      <c r="G449" s="4"/>
      <c r="H449" s="4"/>
      <c r="I449" s="4"/>
      <c r="J449" s="4"/>
      <c r="K449" s="4"/>
      <c r="L449" s="4"/>
      <c r="M449" s="4"/>
      <c r="N449" s="4"/>
      <c r="O449" s="4"/>
      <c r="P449" s="4"/>
    </row>
    <row r="450">
      <c r="A450" s="4"/>
      <c r="B450" s="4"/>
      <c r="C450" s="4"/>
      <c r="D450" s="4"/>
      <c r="E450" s="4"/>
      <c r="F450" s="4"/>
      <c r="G450" s="4"/>
      <c r="H450" s="4"/>
      <c r="I450" s="4"/>
      <c r="J450" s="4"/>
      <c r="K450" s="4"/>
      <c r="L450" s="4"/>
      <c r="M450" s="4"/>
      <c r="N450" s="4"/>
      <c r="O450" s="4"/>
      <c r="P450" s="4"/>
    </row>
    <row r="451">
      <c r="A451" s="4"/>
      <c r="B451" s="4"/>
      <c r="C451" s="4"/>
      <c r="D451" s="4"/>
      <c r="E451" s="4"/>
      <c r="F451" s="4"/>
      <c r="G451" s="4"/>
      <c r="H451" s="4"/>
      <c r="I451" s="4"/>
      <c r="J451" s="4"/>
      <c r="K451" s="4"/>
      <c r="L451" s="4"/>
      <c r="M451" s="4"/>
      <c r="N451" s="4"/>
      <c r="O451" s="4"/>
      <c r="P451" s="4"/>
    </row>
    <row r="452">
      <c r="A452" s="4"/>
      <c r="B452" s="4"/>
      <c r="C452" s="4"/>
      <c r="D452" s="4"/>
      <c r="E452" s="4"/>
      <c r="F452" s="4"/>
      <c r="G452" s="4"/>
      <c r="H452" s="4"/>
      <c r="I452" s="4"/>
      <c r="J452" s="4"/>
      <c r="K452" s="4"/>
      <c r="L452" s="4"/>
      <c r="M452" s="4"/>
      <c r="N452" s="4"/>
      <c r="O452" s="4"/>
      <c r="P452" s="4"/>
    </row>
    <row r="453">
      <c r="A453" s="4"/>
      <c r="B453" s="4"/>
      <c r="C453" s="4"/>
      <c r="D453" s="4"/>
      <c r="E453" s="4"/>
      <c r="F453" s="4"/>
      <c r="G453" s="4"/>
      <c r="H453" s="4"/>
      <c r="I453" s="4"/>
      <c r="J453" s="4"/>
      <c r="K453" s="4"/>
      <c r="L453" s="4"/>
      <c r="M453" s="4"/>
      <c r="N453" s="4"/>
      <c r="O453" s="4"/>
      <c r="P453" s="4"/>
    </row>
    <row r="454">
      <c r="A454" s="4"/>
      <c r="B454" s="4"/>
      <c r="C454" s="4"/>
      <c r="D454" s="4"/>
      <c r="E454" s="4"/>
      <c r="F454" s="4"/>
      <c r="G454" s="4"/>
      <c r="H454" s="4"/>
      <c r="I454" s="4"/>
      <c r="J454" s="4"/>
      <c r="K454" s="4"/>
      <c r="L454" s="4"/>
      <c r="M454" s="4"/>
      <c r="N454" s="4"/>
      <c r="O454" s="4"/>
      <c r="P454" s="4"/>
    </row>
    <row r="455">
      <c r="A455" s="4"/>
      <c r="B455" s="4"/>
      <c r="C455" s="4"/>
      <c r="D455" s="4"/>
      <c r="E455" s="4"/>
      <c r="F455" s="4"/>
      <c r="G455" s="4"/>
      <c r="H455" s="4"/>
      <c r="I455" s="4"/>
      <c r="J455" s="4"/>
      <c r="K455" s="4"/>
      <c r="L455" s="4"/>
      <c r="M455" s="4"/>
      <c r="N455" s="4"/>
      <c r="O455" s="4"/>
      <c r="P455" s="4"/>
    </row>
    <row r="456">
      <c r="A456" s="4"/>
      <c r="B456" s="4"/>
      <c r="C456" s="4"/>
      <c r="D456" s="4"/>
      <c r="E456" s="4"/>
      <c r="F456" s="4"/>
      <c r="G456" s="4"/>
      <c r="H456" s="4"/>
      <c r="I456" s="4"/>
      <c r="J456" s="4"/>
      <c r="K456" s="4"/>
      <c r="L456" s="4"/>
      <c r="M456" s="4"/>
      <c r="N456" s="4"/>
      <c r="O456" s="4"/>
      <c r="P456" s="4"/>
    </row>
    <row r="457">
      <c r="A457" s="4"/>
      <c r="B457" s="4"/>
      <c r="C457" s="4"/>
      <c r="D457" s="4"/>
      <c r="E457" s="4"/>
      <c r="F457" s="4"/>
      <c r="G457" s="4"/>
      <c r="H457" s="4"/>
      <c r="I457" s="4"/>
      <c r="J457" s="4"/>
      <c r="K457" s="4"/>
      <c r="L457" s="4"/>
      <c r="M457" s="4"/>
      <c r="N457" s="4"/>
      <c r="O457" s="4"/>
      <c r="P457" s="4"/>
    </row>
    <row r="458">
      <c r="A458" s="4"/>
      <c r="B458" s="4"/>
      <c r="C458" s="4"/>
      <c r="D458" s="4"/>
      <c r="E458" s="4"/>
      <c r="F458" s="4"/>
      <c r="G458" s="4"/>
      <c r="H458" s="4"/>
      <c r="I458" s="4"/>
      <c r="J458" s="4"/>
      <c r="K458" s="4"/>
      <c r="L458" s="4"/>
      <c r="M458" s="4"/>
      <c r="N458" s="4"/>
      <c r="O458" s="4"/>
      <c r="P458" s="4"/>
    </row>
    <row r="459">
      <c r="A459" s="4"/>
      <c r="B459" s="4"/>
      <c r="C459" s="4"/>
      <c r="D459" s="4"/>
      <c r="E459" s="4"/>
      <c r="F459" s="4"/>
      <c r="G459" s="4"/>
      <c r="H459" s="4"/>
      <c r="I459" s="4"/>
      <c r="J459" s="4"/>
      <c r="K459" s="4"/>
      <c r="L459" s="4"/>
      <c r="M459" s="4"/>
      <c r="N459" s="4"/>
      <c r="O459" s="4"/>
      <c r="P459" s="4"/>
    </row>
    <row r="460">
      <c r="A460" s="4"/>
      <c r="B460" s="4"/>
      <c r="C460" s="4"/>
      <c r="D460" s="4"/>
      <c r="E460" s="4"/>
      <c r="F460" s="4"/>
      <c r="G460" s="4"/>
      <c r="H460" s="4"/>
      <c r="I460" s="4"/>
      <c r="J460" s="4"/>
      <c r="K460" s="4"/>
      <c r="L460" s="4"/>
      <c r="M460" s="4"/>
      <c r="N460" s="4"/>
      <c r="O460" s="4"/>
      <c r="P460" s="4"/>
    </row>
    <row r="461">
      <c r="A461" s="4"/>
      <c r="B461" s="4"/>
      <c r="C461" s="4"/>
      <c r="D461" s="4"/>
      <c r="E461" s="4"/>
      <c r="F461" s="4"/>
      <c r="G461" s="4"/>
      <c r="H461" s="4"/>
      <c r="I461" s="4"/>
      <c r="J461" s="4"/>
      <c r="K461" s="4"/>
      <c r="L461" s="4"/>
      <c r="M461" s="4"/>
      <c r="N461" s="4"/>
      <c r="O461" s="4"/>
      <c r="P461" s="4"/>
    </row>
    <row r="462">
      <c r="A462" s="4"/>
      <c r="B462" s="4"/>
      <c r="C462" s="4"/>
      <c r="D462" s="4"/>
      <c r="E462" s="4"/>
      <c r="F462" s="4"/>
      <c r="G462" s="4"/>
      <c r="H462" s="4"/>
      <c r="I462" s="4"/>
      <c r="J462" s="4"/>
      <c r="K462" s="4"/>
      <c r="L462" s="4"/>
      <c r="M462" s="4"/>
      <c r="N462" s="4"/>
      <c r="O462" s="4"/>
      <c r="P462" s="4"/>
    </row>
    <row r="463">
      <c r="A463" s="4"/>
      <c r="B463" s="4"/>
      <c r="C463" s="4"/>
      <c r="D463" s="4"/>
      <c r="E463" s="4"/>
      <c r="F463" s="4"/>
      <c r="G463" s="4"/>
      <c r="H463" s="4"/>
      <c r="I463" s="4"/>
      <c r="J463" s="4"/>
      <c r="K463" s="4"/>
      <c r="L463" s="4"/>
      <c r="M463" s="4"/>
      <c r="N463" s="4"/>
      <c r="O463" s="4"/>
      <c r="P463" s="4"/>
    </row>
    <row r="464">
      <c r="A464" s="4"/>
      <c r="B464" s="4"/>
      <c r="C464" s="4"/>
      <c r="D464" s="4"/>
      <c r="E464" s="4"/>
      <c r="F464" s="4"/>
      <c r="G464" s="4"/>
      <c r="H464" s="4"/>
      <c r="I464" s="4"/>
      <c r="J464" s="4"/>
      <c r="K464" s="4"/>
      <c r="L464" s="4"/>
      <c r="M464" s="4"/>
      <c r="N464" s="4"/>
      <c r="O464" s="4"/>
      <c r="P464" s="4"/>
    </row>
    <row r="465">
      <c r="A465" s="4"/>
      <c r="B465" s="4"/>
      <c r="C465" s="4"/>
      <c r="D465" s="4"/>
      <c r="E465" s="4"/>
      <c r="F465" s="4"/>
      <c r="G465" s="4"/>
      <c r="H465" s="4"/>
      <c r="I465" s="4"/>
      <c r="J465" s="4"/>
      <c r="K465" s="4"/>
      <c r="L465" s="4"/>
      <c r="M465" s="4"/>
      <c r="N465" s="4"/>
      <c r="O465" s="4"/>
      <c r="P465" s="4"/>
    </row>
    <row r="466">
      <c r="A466" s="4"/>
      <c r="B466" s="4"/>
      <c r="C466" s="4"/>
      <c r="D466" s="4"/>
      <c r="E466" s="4"/>
      <c r="F466" s="4"/>
      <c r="G466" s="4"/>
      <c r="H466" s="4"/>
      <c r="I466" s="4"/>
      <c r="J466" s="4"/>
      <c r="K466" s="4"/>
      <c r="L466" s="4"/>
      <c r="M466" s="4"/>
      <c r="N466" s="4"/>
      <c r="O466" s="4"/>
      <c r="P466" s="4"/>
    </row>
    <row r="467">
      <c r="A467" s="4"/>
      <c r="B467" s="4"/>
      <c r="C467" s="4"/>
      <c r="D467" s="4"/>
      <c r="E467" s="4"/>
      <c r="F467" s="4"/>
      <c r="G467" s="4"/>
      <c r="H467" s="4"/>
      <c r="I467" s="4"/>
      <c r="J467" s="4"/>
      <c r="K467" s="4"/>
      <c r="L467" s="4"/>
      <c r="M467" s="4"/>
      <c r="N467" s="4"/>
      <c r="O467" s="4"/>
      <c r="P467" s="4"/>
    </row>
    <row r="468">
      <c r="A468" s="4"/>
      <c r="B468" s="4"/>
      <c r="C468" s="4"/>
      <c r="D468" s="4"/>
      <c r="E468" s="4"/>
      <c r="F468" s="4"/>
      <c r="G468" s="4"/>
      <c r="H468" s="4"/>
      <c r="I468" s="4"/>
      <c r="J468" s="4"/>
      <c r="K468" s="4"/>
      <c r="L468" s="4"/>
      <c r="M468" s="4"/>
      <c r="N468" s="4"/>
      <c r="O468" s="4"/>
      <c r="P468" s="4"/>
    </row>
    <row r="469">
      <c r="A469" s="4"/>
      <c r="B469" s="4"/>
      <c r="C469" s="4"/>
      <c r="D469" s="4"/>
      <c r="E469" s="4"/>
      <c r="F469" s="4"/>
      <c r="G469" s="4"/>
      <c r="H469" s="4"/>
      <c r="I469" s="4"/>
      <c r="J469" s="4"/>
      <c r="K469" s="4"/>
      <c r="L469" s="4"/>
      <c r="M469" s="4"/>
      <c r="N469" s="4"/>
      <c r="O469" s="4"/>
      <c r="P469" s="4"/>
    </row>
    <row r="470">
      <c r="A470" s="4"/>
      <c r="B470" s="4"/>
      <c r="C470" s="4"/>
      <c r="D470" s="4"/>
      <c r="E470" s="4"/>
      <c r="F470" s="4"/>
      <c r="G470" s="4"/>
      <c r="H470" s="4"/>
      <c r="I470" s="4"/>
      <c r="J470" s="4"/>
      <c r="K470" s="4"/>
      <c r="L470" s="4"/>
      <c r="M470" s="4"/>
      <c r="N470" s="4"/>
      <c r="O470" s="4"/>
      <c r="P470" s="4"/>
    </row>
    <row r="471">
      <c r="A471" s="4"/>
      <c r="B471" s="4"/>
      <c r="C471" s="4"/>
      <c r="D471" s="4"/>
      <c r="E471" s="4"/>
      <c r="F471" s="4"/>
      <c r="G471" s="4"/>
      <c r="H471" s="4"/>
      <c r="I471" s="4"/>
      <c r="J471" s="4"/>
      <c r="K471" s="4"/>
      <c r="L471" s="4"/>
      <c r="M471" s="4"/>
      <c r="N471" s="4"/>
      <c r="O471" s="4"/>
      <c r="P471" s="4"/>
    </row>
    <row r="472">
      <c r="A472" s="4"/>
      <c r="B472" s="4"/>
      <c r="C472" s="4"/>
      <c r="D472" s="4"/>
      <c r="E472" s="4"/>
      <c r="F472" s="4"/>
      <c r="G472" s="4"/>
      <c r="H472" s="4"/>
      <c r="I472" s="4"/>
      <c r="J472" s="4"/>
      <c r="K472" s="4"/>
      <c r="L472" s="4"/>
      <c r="M472" s="4"/>
      <c r="N472" s="4"/>
      <c r="O472" s="4"/>
      <c r="P472" s="4"/>
    </row>
    <row r="473">
      <c r="A473" s="4"/>
      <c r="B473" s="4"/>
      <c r="C473" s="4"/>
      <c r="D473" s="4"/>
      <c r="E473" s="4"/>
      <c r="F473" s="4"/>
      <c r="G473" s="4"/>
      <c r="H473" s="4"/>
      <c r="I473" s="4"/>
      <c r="J473" s="4"/>
      <c r="K473" s="4"/>
      <c r="L473" s="4"/>
      <c r="M473" s="4"/>
      <c r="N473" s="4"/>
      <c r="O473" s="4"/>
      <c r="P473" s="4"/>
    </row>
    <row r="474">
      <c r="A474" s="4"/>
      <c r="B474" s="4"/>
      <c r="C474" s="4"/>
      <c r="D474" s="4"/>
      <c r="E474" s="4"/>
      <c r="F474" s="4"/>
      <c r="G474" s="4"/>
      <c r="H474" s="4"/>
      <c r="I474" s="4"/>
      <c r="J474" s="4"/>
      <c r="K474" s="4"/>
      <c r="L474" s="4"/>
      <c r="M474" s="4"/>
      <c r="N474" s="4"/>
      <c r="O474" s="4"/>
      <c r="P474" s="4"/>
    </row>
    <row r="475">
      <c r="A475" s="4"/>
      <c r="B475" s="4"/>
      <c r="C475" s="4"/>
      <c r="D475" s="4"/>
      <c r="E475" s="4"/>
      <c r="F475" s="4"/>
      <c r="G475" s="4"/>
      <c r="H475" s="4"/>
      <c r="I475" s="4"/>
      <c r="J475" s="4"/>
      <c r="K475" s="4"/>
      <c r="L475" s="4"/>
      <c r="M475" s="4"/>
      <c r="N475" s="4"/>
      <c r="O475" s="4"/>
      <c r="P475" s="4"/>
    </row>
    <row r="476">
      <c r="A476" s="4"/>
      <c r="B476" s="4"/>
      <c r="C476" s="4"/>
      <c r="D476" s="4"/>
      <c r="E476" s="4"/>
      <c r="F476" s="4"/>
      <c r="G476" s="4"/>
      <c r="H476" s="4"/>
      <c r="I476" s="4"/>
      <c r="J476" s="4"/>
      <c r="K476" s="4"/>
      <c r="L476" s="4"/>
      <c r="M476" s="4"/>
      <c r="N476" s="4"/>
      <c r="O476" s="4"/>
      <c r="P476" s="4"/>
    </row>
    <row r="477">
      <c r="A477" s="4"/>
      <c r="B477" s="4"/>
      <c r="C477" s="4"/>
      <c r="D477" s="4"/>
      <c r="E477" s="4"/>
      <c r="F477" s="4"/>
      <c r="G477" s="4"/>
      <c r="H477" s="4"/>
      <c r="I477" s="4"/>
      <c r="J477" s="4"/>
      <c r="K477" s="4"/>
      <c r="L477" s="4"/>
      <c r="M477" s="4"/>
      <c r="N477" s="4"/>
      <c r="O477" s="4"/>
      <c r="P477" s="4"/>
    </row>
    <row r="478">
      <c r="A478" s="4"/>
      <c r="B478" s="4"/>
      <c r="C478" s="4"/>
      <c r="D478" s="4"/>
      <c r="E478" s="4"/>
      <c r="F478" s="4"/>
      <c r="G478" s="4"/>
      <c r="H478" s="4"/>
      <c r="I478" s="4"/>
      <c r="J478" s="4"/>
      <c r="K478" s="4"/>
      <c r="L478" s="4"/>
      <c r="M478" s="4"/>
      <c r="N478" s="4"/>
      <c r="O478" s="4"/>
      <c r="P478" s="4"/>
    </row>
    <row r="479">
      <c r="A479" s="4"/>
      <c r="B479" s="4"/>
      <c r="C479" s="4"/>
      <c r="D479" s="4"/>
      <c r="E479" s="4"/>
      <c r="F479" s="4"/>
      <c r="G479" s="4"/>
      <c r="H479" s="4"/>
      <c r="I479" s="4"/>
      <c r="J479" s="4"/>
      <c r="K479" s="4"/>
      <c r="L479" s="4"/>
      <c r="M479" s="4"/>
      <c r="N479" s="4"/>
      <c r="O479" s="4"/>
      <c r="P479" s="4"/>
    </row>
    <row r="480">
      <c r="A480" s="4"/>
      <c r="B480" s="4"/>
      <c r="C480" s="4"/>
      <c r="D480" s="4"/>
      <c r="E480" s="4"/>
      <c r="F480" s="4"/>
      <c r="G480" s="4"/>
      <c r="H480" s="4"/>
      <c r="I480" s="4"/>
      <c r="J480" s="4"/>
      <c r="K480" s="4"/>
      <c r="L480" s="4"/>
      <c r="M480" s="4"/>
      <c r="N480" s="4"/>
      <c r="O480" s="4"/>
      <c r="P480" s="4"/>
    </row>
    <row r="481">
      <c r="A481" s="4"/>
      <c r="B481" s="4"/>
      <c r="C481" s="4"/>
      <c r="D481" s="4"/>
      <c r="E481" s="4"/>
      <c r="F481" s="4"/>
      <c r="G481" s="4"/>
      <c r="H481" s="4"/>
      <c r="I481" s="4"/>
      <c r="J481" s="4"/>
      <c r="K481" s="4"/>
      <c r="L481" s="4"/>
      <c r="M481" s="4"/>
      <c r="N481" s="4"/>
      <c r="O481" s="4"/>
      <c r="P481" s="4"/>
    </row>
    <row r="482">
      <c r="A482" s="4"/>
      <c r="B482" s="4"/>
      <c r="C482" s="4"/>
      <c r="D482" s="4"/>
      <c r="E482" s="4"/>
      <c r="F482" s="4"/>
      <c r="G482" s="4"/>
      <c r="H482" s="4"/>
      <c r="I482" s="4"/>
      <c r="J482" s="4"/>
      <c r="K482" s="4"/>
      <c r="L482" s="4"/>
      <c r="M482" s="4"/>
      <c r="N482" s="4"/>
      <c r="O482" s="4"/>
      <c r="P482" s="4"/>
    </row>
    <row r="483">
      <c r="A483" s="4"/>
      <c r="B483" s="4"/>
      <c r="C483" s="4"/>
      <c r="D483" s="4"/>
      <c r="E483" s="4"/>
      <c r="F483" s="4"/>
      <c r="G483" s="4"/>
      <c r="H483" s="4"/>
      <c r="I483" s="4"/>
      <c r="J483" s="4"/>
      <c r="K483" s="4"/>
      <c r="L483" s="4"/>
      <c r="M483" s="4"/>
      <c r="N483" s="4"/>
      <c r="O483" s="4"/>
      <c r="P483" s="4"/>
    </row>
    <row r="484">
      <c r="A484" s="4"/>
      <c r="B484" s="4"/>
      <c r="C484" s="4"/>
      <c r="D484" s="4"/>
      <c r="E484" s="4"/>
      <c r="F484" s="4"/>
      <c r="G484" s="4"/>
      <c r="H484" s="4"/>
      <c r="I484" s="4"/>
      <c r="J484" s="4"/>
      <c r="K484" s="4"/>
      <c r="L484" s="4"/>
      <c r="M484" s="4"/>
      <c r="N484" s="4"/>
      <c r="O484" s="4"/>
      <c r="P484" s="4"/>
    </row>
    <row r="485">
      <c r="A485" s="4"/>
      <c r="B485" s="4"/>
      <c r="C485" s="4"/>
      <c r="D485" s="4"/>
      <c r="E485" s="4"/>
      <c r="F485" s="4"/>
      <c r="G485" s="4"/>
      <c r="H485" s="4"/>
      <c r="I485" s="4"/>
      <c r="J485" s="4"/>
      <c r="K485" s="4"/>
      <c r="L485" s="4"/>
      <c r="M485" s="4"/>
      <c r="N485" s="4"/>
      <c r="O485" s="4"/>
      <c r="P485" s="4"/>
    </row>
    <row r="486">
      <c r="A486" s="4"/>
      <c r="B486" s="4"/>
      <c r="C486" s="4"/>
      <c r="D486" s="4"/>
      <c r="E486" s="4"/>
      <c r="F486" s="4"/>
      <c r="G486" s="4"/>
      <c r="H486" s="4"/>
      <c r="I486" s="4"/>
      <c r="J486" s="4"/>
      <c r="K486" s="4"/>
      <c r="L486" s="4"/>
      <c r="M486" s="4"/>
      <c r="N486" s="4"/>
      <c r="O486" s="4"/>
      <c r="P486" s="4"/>
    </row>
    <row r="487">
      <c r="A487" s="4"/>
      <c r="B487" s="4"/>
      <c r="C487" s="4"/>
      <c r="D487" s="4"/>
      <c r="E487" s="4"/>
      <c r="F487" s="4"/>
      <c r="G487" s="4"/>
      <c r="H487" s="4"/>
      <c r="I487" s="4"/>
      <c r="J487" s="4"/>
      <c r="K487" s="4"/>
      <c r="L487" s="4"/>
      <c r="M487" s="4"/>
      <c r="N487" s="4"/>
      <c r="O487" s="4"/>
      <c r="P487" s="4"/>
    </row>
    <row r="488">
      <c r="A488" s="4"/>
      <c r="B488" s="4"/>
      <c r="C488" s="4"/>
      <c r="D488" s="4"/>
      <c r="E488" s="4"/>
      <c r="F488" s="4"/>
      <c r="G488" s="4"/>
      <c r="H488" s="4"/>
      <c r="I488" s="4"/>
      <c r="J488" s="4"/>
      <c r="K488" s="4"/>
      <c r="L488" s="4"/>
      <c r="M488" s="4"/>
      <c r="N488" s="4"/>
      <c r="O488" s="4"/>
      <c r="P488" s="4"/>
    </row>
    <row r="489">
      <c r="A489" s="4"/>
      <c r="B489" s="4"/>
      <c r="C489" s="4"/>
      <c r="D489" s="4"/>
      <c r="E489" s="4"/>
      <c r="F489" s="4"/>
      <c r="G489" s="4"/>
      <c r="H489" s="4"/>
      <c r="I489" s="4"/>
      <c r="J489" s="4"/>
      <c r="K489" s="4"/>
      <c r="L489" s="4"/>
      <c r="M489" s="4"/>
      <c r="N489" s="4"/>
      <c r="O489" s="4"/>
      <c r="P489" s="4"/>
    </row>
    <row r="490">
      <c r="A490" s="4"/>
      <c r="B490" s="4"/>
      <c r="C490" s="4"/>
      <c r="D490" s="4"/>
      <c r="E490" s="4"/>
      <c r="F490" s="4"/>
      <c r="G490" s="4"/>
      <c r="H490" s="4"/>
      <c r="I490" s="4"/>
      <c r="J490" s="4"/>
      <c r="K490" s="4"/>
      <c r="L490" s="4"/>
      <c r="M490" s="4"/>
      <c r="N490" s="4"/>
      <c r="O490" s="4"/>
      <c r="P490" s="4"/>
    </row>
    <row r="491">
      <c r="A491" s="4"/>
      <c r="B491" s="4"/>
      <c r="C491" s="4"/>
      <c r="D491" s="4"/>
      <c r="E491" s="4"/>
      <c r="F491" s="4"/>
      <c r="G491" s="4"/>
      <c r="H491" s="4"/>
      <c r="I491" s="4"/>
      <c r="J491" s="4"/>
      <c r="K491" s="4"/>
      <c r="L491" s="4"/>
      <c r="M491" s="4"/>
      <c r="N491" s="4"/>
      <c r="O491" s="4"/>
      <c r="P491" s="4"/>
    </row>
    <row r="492">
      <c r="A492" s="4"/>
      <c r="B492" s="4"/>
      <c r="C492" s="4"/>
      <c r="D492" s="4"/>
      <c r="E492" s="4"/>
      <c r="F492" s="4"/>
      <c r="G492" s="4"/>
      <c r="H492" s="4"/>
      <c r="I492" s="4"/>
      <c r="J492" s="4"/>
      <c r="K492" s="4"/>
      <c r="L492" s="4"/>
      <c r="M492" s="4"/>
      <c r="N492" s="4"/>
      <c r="O492" s="4"/>
      <c r="P492" s="4"/>
    </row>
    <row r="493">
      <c r="A493" s="4"/>
      <c r="B493" s="4"/>
      <c r="C493" s="4"/>
      <c r="D493" s="4"/>
      <c r="E493" s="4"/>
      <c r="F493" s="4"/>
      <c r="G493" s="4"/>
      <c r="H493" s="4"/>
      <c r="I493" s="4"/>
      <c r="J493" s="4"/>
      <c r="K493" s="4"/>
      <c r="L493" s="4"/>
      <c r="M493" s="4"/>
      <c r="N493" s="4"/>
      <c r="O493" s="4"/>
      <c r="P493" s="4"/>
    </row>
    <row r="494">
      <c r="A494" s="4"/>
      <c r="B494" s="4"/>
      <c r="C494" s="4"/>
      <c r="D494" s="4"/>
      <c r="E494" s="4"/>
      <c r="F494" s="4"/>
      <c r="G494" s="4"/>
      <c r="H494" s="4"/>
      <c r="I494" s="4"/>
      <c r="J494" s="4"/>
      <c r="K494" s="4"/>
      <c r="L494" s="4"/>
      <c r="M494" s="4"/>
      <c r="N494" s="4"/>
      <c r="O494" s="4"/>
      <c r="P494" s="4"/>
    </row>
    <row r="495">
      <c r="A495" s="4"/>
      <c r="B495" s="4"/>
      <c r="C495" s="4"/>
      <c r="D495" s="4"/>
      <c r="E495" s="4"/>
      <c r="F495" s="4"/>
      <c r="G495" s="4"/>
      <c r="H495" s="4"/>
      <c r="I495" s="4"/>
      <c r="J495" s="4"/>
      <c r="K495" s="4"/>
      <c r="L495" s="4"/>
      <c r="M495" s="4"/>
      <c r="N495" s="4"/>
      <c r="O495" s="4"/>
      <c r="P495" s="4"/>
    </row>
    <row r="496">
      <c r="A496" s="4"/>
      <c r="B496" s="4"/>
      <c r="C496" s="4"/>
      <c r="D496" s="4"/>
      <c r="E496" s="4"/>
      <c r="F496" s="4"/>
      <c r="G496" s="4"/>
      <c r="H496" s="4"/>
      <c r="I496" s="4"/>
      <c r="J496" s="4"/>
      <c r="K496" s="4"/>
      <c r="L496" s="4"/>
      <c r="M496" s="4"/>
      <c r="N496" s="4"/>
      <c r="O496" s="4"/>
      <c r="P496" s="4"/>
    </row>
    <row r="497">
      <c r="A497" s="4"/>
      <c r="B497" s="4"/>
      <c r="C497" s="4"/>
      <c r="D497" s="4"/>
      <c r="E497" s="4"/>
      <c r="F497" s="4"/>
      <c r="G497" s="4"/>
      <c r="H497" s="4"/>
      <c r="I497" s="4"/>
      <c r="J497" s="4"/>
      <c r="K497" s="4"/>
      <c r="L497" s="4"/>
      <c r="M497" s="4"/>
      <c r="N497" s="4"/>
      <c r="O497" s="4"/>
      <c r="P497" s="4"/>
    </row>
    <row r="498">
      <c r="A498" s="4"/>
      <c r="B498" s="4"/>
      <c r="C498" s="4"/>
      <c r="D498" s="4"/>
      <c r="E498" s="4"/>
      <c r="F498" s="4"/>
      <c r="G498" s="4"/>
      <c r="H498" s="4"/>
      <c r="I498" s="4"/>
      <c r="J498" s="4"/>
      <c r="K498" s="4"/>
      <c r="L498" s="4"/>
      <c r="M498" s="4"/>
      <c r="N498" s="4"/>
      <c r="O498" s="4"/>
      <c r="P498" s="4"/>
    </row>
    <row r="499">
      <c r="A499" s="4"/>
      <c r="B499" s="4"/>
      <c r="C499" s="4"/>
      <c r="D499" s="4"/>
      <c r="E499" s="4"/>
      <c r="F499" s="4"/>
      <c r="G499" s="4"/>
      <c r="H499" s="4"/>
      <c r="I499" s="4"/>
      <c r="J499" s="4"/>
      <c r="K499" s="4"/>
      <c r="L499" s="4"/>
      <c r="M499" s="4"/>
      <c r="N499" s="4"/>
      <c r="O499" s="4"/>
      <c r="P499" s="4"/>
    </row>
    <row r="500">
      <c r="A500" s="4"/>
      <c r="B500" s="4"/>
      <c r="C500" s="4"/>
      <c r="D500" s="4"/>
      <c r="E500" s="4"/>
      <c r="F500" s="4"/>
      <c r="G500" s="4"/>
      <c r="H500" s="4"/>
      <c r="I500" s="4"/>
      <c r="J500" s="4"/>
      <c r="K500" s="4"/>
      <c r="L500" s="4"/>
      <c r="M500" s="4"/>
      <c r="N500" s="4"/>
      <c r="O500" s="4"/>
      <c r="P500" s="4"/>
    </row>
    <row r="501">
      <c r="A501" s="4"/>
      <c r="B501" s="4"/>
      <c r="C501" s="4"/>
      <c r="D501" s="4"/>
      <c r="E501" s="4"/>
      <c r="F501" s="4"/>
      <c r="G501" s="4"/>
      <c r="H501" s="4"/>
      <c r="I501" s="4"/>
      <c r="J501" s="4"/>
      <c r="K501" s="4"/>
      <c r="L501" s="4"/>
      <c r="M501" s="4"/>
      <c r="N501" s="4"/>
      <c r="O501" s="4"/>
      <c r="P501" s="4"/>
    </row>
    <row r="502">
      <c r="A502" s="4"/>
      <c r="B502" s="4"/>
      <c r="C502" s="4"/>
      <c r="D502" s="4"/>
      <c r="E502" s="4"/>
      <c r="F502" s="4"/>
      <c r="G502" s="4"/>
      <c r="H502" s="4"/>
      <c r="I502" s="4"/>
      <c r="J502" s="4"/>
      <c r="K502" s="4"/>
      <c r="L502" s="4"/>
      <c r="M502" s="4"/>
      <c r="N502" s="4"/>
      <c r="O502" s="4"/>
      <c r="P502" s="4"/>
    </row>
    <row r="503">
      <c r="A503" s="4"/>
      <c r="B503" s="4"/>
      <c r="C503" s="4"/>
      <c r="D503" s="4"/>
      <c r="E503" s="4"/>
      <c r="F503" s="4"/>
      <c r="G503" s="4"/>
      <c r="H503" s="4"/>
      <c r="I503" s="4"/>
      <c r="J503" s="4"/>
      <c r="K503" s="4"/>
      <c r="L503" s="4"/>
      <c r="M503" s="4"/>
      <c r="N503" s="4"/>
      <c r="O503" s="4"/>
      <c r="P503" s="4"/>
    </row>
    <row r="504">
      <c r="A504" s="4"/>
      <c r="B504" s="4"/>
      <c r="C504" s="4"/>
      <c r="D504" s="4"/>
      <c r="E504" s="4"/>
      <c r="F504" s="4"/>
      <c r="G504" s="4"/>
      <c r="H504" s="4"/>
      <c r="I504" s="4"/>
      <c r="J504" s="4"/>
      <c r="K504" s="4"/>
      <c r="L504" s="4"/>
      <c r="M504" s="4"/>
      <c r="N504" s="4"/>
      <c r="O504" s="4"/>
      <c r="P504" s="4"/>
    </row>
    <row r="505">
      <c r="A505" s="4"/>
      <c r="B505" s="4"/>
      <c r="C505" s="4"/>
      <c r="D505" s="4"/>
      <c r="E505" s="4"/>
      <c r="F505" s="4"/>
      <c r="G505" s="4"/>
      <c r="H505" s="4"/>
      <c r="I505" s="4"/>
      <c r="J505" s="4"/>
      <c r="K505" s="4"/>
      <c r="L505" s="4"/>
      <c r="M505" s="4"/>
      <c r="N505" s="4"/>
      <c r="O505" s="4"/>
      <c r="P505" s="4"/>
    </row>
    <row r="506">
      <c r="A506" s="4"/>
      <c r="B506" s="4"/>
      <c r="C506" s="4"/>
      <c r="D506" s="4"/>
      <c r="E506" s="4"/>
      <c r="F506" s="4"/>
      <c r="G506" s="4"/>
      <c r="H506" s="4"/>
      <c r="I506" s="4"/>
      <c r="J506" s="4"/>
      <c r="K506" s="4"/>
      <c r="L506" s="4"/>
      <c r="M506" s="4"/>
      <c r="N506" s="4"/>
      <c r="O506" s="4"/>
      <c r="P506" s="4"/>
    </row>
    <row r="507">
      <c r="A507" s="4"/>
      <c r="B507" s="4"/>
      <c r="C507" s="4"/>
      <c r="D507" s="4"/>
      <c r="E507" s="4"/>
      <c r="F507" s="4"/>
      <c r="G507" s="4"/>
      <c r="H507" s="4"/>
      <c r="I507" s="4"/>
      <c r="J507" s="4"/>
      <c r="K507" s="4"/>
      <c r="L507" s="4"/>
      <c r="M507" s="4"/>
      <c r="N507" s="4"/>
      <c r="O507" s="4"/>
      <c r="P507" s="4"/>
    </row>
    <row r="508">
      <c r="A508" s="4"/>
      <c r="B508" s="4"/>
      <c r="C508" s="4"/>
      <c r="D508" s="4"/>
      <c r="E508" s="4"/>
      <c r="F508" s="4"/>
      <c r="G508" s="4"/>
      <c r="H508" s="4"/>
      <c r="I508" s="4"/>
      <c r="J508" s="4"/>
      <c r="K508" s="4"/>
      <c r="L508" s="4"/>
      <c r="M508" s="4"/>
      <c r="N508" s="4"/>
      <c r="O508" s="4"/>
      <c r="P508" s="4"/>
    </row>
    <row r="509">
      <c r="A509" s="4"/>
      <c r="B509" s="4"/>
      <c r="C509" s="4"/>
      <c r="D509" s="4"/>
      <c r="E509" s="4"/>
      <c r="F509" s="4"/>
      <c r="G509" s="4"/>
      <c r="H509" s="4"/>
      <c r="I509" s="4"/>
      <c r="J509" s="4"/>
      <c r="K509" s="4"/>
      <c r="L509" s="4"/>
      <c r="M509" s="4"/>
      <c r="N509" s="4"/>
      <c r="O509" s="4"/>
      <c r="P509" s="4"/>
    </row>
    <row r="510">
      <c r="A510" s="4"/>
      <c r="B510" s="4"/>
      <c r="C510" s="4"/>
      <c r="D510" s="4"/>
      <c r="E510" s="4"/>
      <c r="F510" s="4"/>
      <c r="G510" s="4"/>
      <c r="H510" s="4"/>
      <c r="I510" s="4"/>
      <c r="J510" s="4"/>
      <c r="K510" s="4"/>
      <c r="L510" s="4"/>
      <c r="M510" s="4"/>
      <c r="N510" s="4"/>
      <c r="O510" s="4"/>
      <c r="P510" s="4"/>
    </row>
    <row r="511">
      <c r="A511" s="4"/>
      <c r="B511" s="4"/>
      <c r="C511" s="4"/>
      <c r="D511" s="4"/>
      <c r="E511" s="4"/>
      <c r="F511" s="4"/>
      <c r="G511" s="4"/>
      <c r="H511" s="4"/>
      <c r="I511" s="4"/>
      <c r="J511" s="4"/>
      <c r="K511" s="4"/>
      <c r="L511" s="4"/>
      <c r="M511" s="4"/>
      <c r="N511" s="4"/>
      <c r="O511" s="4"/>
      <c r="P511" s="4"/>
    </row>
    <row r="512">
      <c r="A512" s="4"/>
      <c r="B512" s="4"/>
      <c r="C512" s="4"/>
      <c r="D512" s="4"/>
      <c r="E512" s="4"/>
      <c r="F512" s="4"/>
      <c r="G512" s="4"/>
      <c r="H512" s="4"/>
      <c r="I512" s="4"/>
      <c r="J512" s="4"/>
      <c r="K512" s="4"/>
      <c r="L512" s="4"/>
      <c r="M512" s="4"/>
      <c r="N512" s="4"/>
      <c r="O512" s="4"/>
      <c r="P512" s="4"/>
    </row>
    <row r="513">
      <c r="A513" s="4"/>
      <c r="B513" s="4"/>
      <c r="C513" s="4"/>
      <c r="D513" s="4"/>
      <c r="E513" s="4"/>
      <c r="F513" s="4"/>
      <c r="G513" s="4"/>
      <c r="H513" s="4"/>
      <c r="I513" s="4"/>
      <c r="J513" s="4"/>
      <c r="K513" s="4"/>
      <c r="L513" s="4"/>
      <c r="M513" s="4"/>
      <c r="N513" s="4"/>
      <c r="O513" s="4"/>
      <c r="P513" s="4"/>
    </row>
    <row r="514">
      <c r="A514" s="4"/>
      <c r="B514" s="4"/>
      <c r="C514" s="4"/>
      <c r="D514" s="4"/>
      <c r="E514" s="4"/>
      <c r="F514" s="4"/>
      <c r="G514" s="4"/>
      <c r="H514" s="4"/>
      <c r="I514" s="4"/>
      <c r="J514" s="4"/>
      <c r="K514" s="4"/>
      <c r="L514" s="4"/>
      <c r="M514" s="4"/>
      <c r="N514" s="4"/>
      <c r="O514" s="4"/>
      <c r="P514" s="4"/>
    </row>
    <row r="515">
      <c r="A515" s="4"/>
      <c r="B515" s="4"/>
      <c r="C515" s="4"/>
      <c r="D515" s="4"/>
      <c r="E515" s="4"/>
      <c r="F515" s="4"/>
      <c r="G515" s="4"/>
      <c r="H515" s="4"/>
      <c r="I515" s="4"/>
      <c r="J515" s="4"/>
      <c r="K515" s="4"/>
      <c r="L515" s="4"/>
      <c r="M515" s="4"/>
      <c r="N515" s="4"/>
      <c r="O515" s="4"/>
      <c r="P515" s="4"/>
    </row>
    <row r="516">
      <c r="A516" s="4"/>
      <c r="B516" s="4"/>
      <c r="C516" s="4"/>
      <c r="D516" s="4"/>
      <c r="E516" s="4"/>
      <c r="F516" s="4"/>
      <c r="G516" s="4"/>
      <c r="H516" s="4"/>
      <c r="I516" s="4"/>
      <c r="J516" s="4"/>
      <c r="K516" s="4"/>
      <c r="L516" s="4"/>
      <c r="M516" s="4"/>
      <c r="N516" s="4"/>
      <c r="O516" s="4"/>
      <c r="P516" s="4"/>
    </row>
    <row r="517">
      <c r="A517" s="4"/>
      <c r="B517" s="4"/>
      <c r="C517" s="4"/>
      <c r="D517" s="4"/>
      <c r="E517" s="4"/>
      <c r="F517" s="4"/>
      <c r="G517" s="4"/>
      <c r="H517" s="4"/>
      <c r="I517" s="4"/>
      <c r="J517" s="4"/>
      <c r="K517" s="4"/>
      <c r="L517" s="4"/>
      <c r="M517" s="4"/>
      <c r="N517" s="4"/>
      <c r="O517" s="4"/>
      <c r="P517" s="4"/>
    </row>
    <row r="518">
      <c r="A518" s="4"/>
      <c r="B518" s="4"/>
      <c r="C518" s="4"/>
      <c r="D518" s="4"/>
      <c r="E518" s="4"/>
      <c r="F518" s="4"/>
      <c r="G518" s="4"/>
      <c r="H518" s="4"/>
      <c r="I518" s="4"/>
      <c r="J518" s="4"/>
      <c r="K518" s="4"/>
      <c r="L518" s="4"/>
      <c r="M518" s="4"/>
      <c r="N518" s="4"/>
      <c r="O518" s="4"/>
      <c r="P518" s="4"/>
    </row>
    <row r="519">
      <c r="A519" s="4"/>
      <c r="B519" s="4"/>
      <c r="C519" s="4"/>
      <c r="D519" s="4"/>
      <c r="E519" s="4"/>
      <c r="F519" s="4"/>
      <c r="G519" s="4"/>
      <c r="H519" s="4"/>
      <c r="I519" s="4"/>
      <c r="J519" s="4"/>
      <c r="K519" s="4"/>
      <c r="L519" s="4"/>
      <c r="M519" s="4"/>
      <c r="N519" s="4"/>
      <c r="O519" s="4"/>
      <c r="P519" s="4"/>
    </row>
    <row r="520">
      <c r="A520" s="4"/>
      <c r="B520" s="4"/>
      <c r="C520" s="4"/>
      <c r="D520" s="4"/>
      <c r="E520" s="4"/>
      <c r="F520" s="4"/>
      <c r="G520" s="4"/>
      <c r="H520" s="4"/>
      <c r="I520" s="4"/>
      <c r="J520" s="4"/>
      <c r="K520" s="4"/>
      <c r="L520" s="4"/>
      <c r="M520" s="4"/>
      <c r="N520" s="4"/>
      <c r="O520" s="4"/>
      <c r="P520" s="4"/>
    </row>
    <row r="521">
      <c r="A521" s="4"/>
      <c r="B521" s="4"/>
      <c r="C521" s="4"/>
      <c r="D521" s="4"/>
      <c r="E521" s="4"/>
      <c r="F521" s="4"/>
      <c r="G521" s="4"/>
      <c r="H521" s="4"/>
      <c r="I521" s="4"/>
      <c r="J521" s="4"/>
      <c r="K521" s="4"/>
      <c r="L521" s="4"/>
      <c r="M521" s="4"/>
      <c r="N521" s="4"/>
      <c r="O521" s="4"/>
      <c r="P521" s="4"/>
    </row>
    <row r="522">
      <c r="A522" s="4"/>
      <c r="B522" s="4"/>
      <c r="C522" s="4"/>
      <c r="D522" s="4"/>
      <c r="E522" s="4"/>
      <c r="F522" s="4"/>
      <c r="G522" s="4"/>
      <c r="H522" s="4"/>
      <c r="I522" s="4"/>
      <c r="J522" s="4"/>
      <c r="K522" s="4"/>
      <c r="L522" s="4"/>
      <c r="M522" s="4"/>
      <c r="N522" s="4"/>
      <c r="O522" s="4"/>
      <c r="P522" s="4"/>
    </row>
    <row r="523">
      <c r="A523" s="4"/>
      <c r="B523" s="4"/>
      <c r="C523" s="4"/>
      <c r="D523" s="4"/>
      <c r="E523" s="4"/>
      <c r="F523" s="4"/>
      <c r="G523" s="4"/>
      <c r="H523" s="4"/>
      <c r="I523" s="4"/>
      <c r="J523" s="4"/>
      <c r="K523" s="4"/>
      <c r="L523" s="4"/>
      <c r="M523" s="4"/>
      <c r="N523" s="4"/>
      <c r="O523" s="4"/>
      <c r="P523" s="4"/>
    </row>
    <row r="524">
      <c r="A524" s="4"/>
      <c r="B524" s="4"/>
      <c r="C524" s="4"/>
      <c r="D524" s="4"/>
      <c r="E524" s="4"/>
      <c r="F524" s="4"/>
      <c r="G524" s="4"/>
      <c r="H524" s="4"/>
      <c r="I524" s="4"/>
      <c r="J524" s="4"/>
      <c r="K524" s="4"/>
      <c r="L524" s="4"/>
      <c r="M524" s="4"/>
      <c r="N524" s="4"/>
      <c r="O524" s="4"/>
      <c r="P524" s="4"/>
    </row>
    <row r="525">
      <c r="A525" s="4"/>
      <c r="B525" s="4"/>
      <c r="C525" s="4"/>
      <c r="D525" s="4"/>
      <c r="E525" s="4"/>
      <c r="F525" s="4"/>
      <c r="G525" s="4"/>
      <c r="H525" s="4"/>
      <c r="I525" s="4"/>
      <c r="J525" s="4"/>
      <c r="K525" s="4"/>
      <c r="L525" s="4"/>
      <c r="M525" s="4"/>
      <c r="N525" s="4"/>
      <c r="O525" s="4"/>
      <c r="P525" s="4"/>
    </row>
    <row r="526">
      <c r="A526" s="4"/>
      <c r="B526" s="4"/>
      <c r="C526" s="4"/>
      <c r="D526" s="4"/>
      <c r="E526" s="4"/>
      <c r="F526" s="4"/>
      <c r="G526" s="4"/>
      <c r="H526" s="4"/>
      <c r="I526" s="4"/>
      <c r="J526" s="4"/>
      <c r="K526" s="4"/>
      <c r="L526" s="4"/>
      <c r="M526" s="4"/>
      <c r="N526" s="4"/>
      <c r="O526" s="4"/>
      <c r="P526" s="4"/>
    </row>
    <row r="527">
      <c r="A527" s="4"/>
      <c r="B527" s="4"/>
      <c r="C527" s="4"/>
      <c r="D527" s="4"/>
      <c r="E527" s="4"/>
      <c r="F527" s="4"/>
      <c r="G527" s="4"/>
      <c r="H527" s="4"/>
      <c r="I527" s="4"/>
      <c r="J527" s="4"/>
      <c r="K527" s="4"/>
      <c r="L527" s="4"/>
      <c r="M527" s="4"/>
      <c r="N527" s="4"/>
      <c r="O527" s="4"/>
      <c r="P527" s="4"/>
    </row>
    <row r="528">
      <c r="A528" s="4"/>
      <c r="B528" s="4"/>
      <c r="C528" s="4"/>
      <c r="D528" s="4"/>
      <c r="E528" s="4"/>
      <c r="F528" s="4"/>
      <c r="G528" s="4"/>
      <c r="H528" s="4"/>
      <c r="I528" s="4"/>
      <c r="J528" s="4"/>
      <c r="K528" s="4"/>
      <c r="L528" s="4"/>
      <c r="M528" s="4"/>
      <c r="N528" s="4"/>
      <c r="O528" s="4"/>
      <c r="P528" s="4"/>
    </row>
    <row r="529">
      <c r="A529" s="4"/>
      <c r="B529" s="4"/>
      <c r="C529" s="4"/>
      <c r="D529" s="4"/>
      <c r="E529" s="4"/>
      <c r="F529" s="4"/>
      <c r="G529" s="4"/>
      <c r="H529" s="4"/>
      <c r="I529" s="4"/>
      <c r="J529" s="4"/>
      <c r="K529" s="4"/>
      <c r="L529" s="4"/>
      <c r="M529" s="4"/>
      <c r="N529" s="4"/>
      <c r="O529" s="4"/>
      <c r="P529" s="4"/>
    </row>
    <row r="530">
      <c r="A530" s="4"/>
      <c r="B530" s="4"/>
      <c r="C530" s="4"/>
      <c r="D530" s="4"/>
      <c r="E530" s="4"/>
      <c r="F530" s="4"/>
      <c r="G530" s="4"/>
      <c r="H530" s="4"/>
      <c r="I530" s="4"/>
      <c r="J530" s="4"/>
      <c r="K530" s="4"/>
      <c r="L530" s="4"/>
      <c r="M530" s="4"/>
      <c r="N530" s="4"/>
      <c r="O530" s="4"/>
      <c r="P530" s="4"/>
    </row>
    <row r="531">
      <c r="A531" s="4"/>
      <c r="B531" s="4"/>
      <c r="C531" s="4"/>
      <c r="D531" s="4"/>
      <c r="E531" s="4"/>
      <c r="F531" s="4"/>
      <c r="G531" s="4"/>
      <c r="H531" s="4"/>
      <c r="I531" s="4"/>
      <c r="J531" s="4"/>
      <c r="K531" s="4"/>
      <c r="L531" s="4"/>
      <c r="M531" s="4"/>
      <c r="N531" s="4"/>
      <c r="O531" s="4"/>
      <c r="P531" s="4"/>
    </row>
    <row r="532">
      <c r="A532" s="4"/>
      <c r="B532" s="4"/>
      <c r="C532" s="4"/>
      <c r="D532" s="4"/>
      <c r="E532" s="4"/>
      <c r="F532" s="4"/>
      <c r="G532" s="4"/>
      <c r="H532" s="4"/>
      <c r="I532" s="4"/>
      <c r="J532" s="4"/>
      <c r="K532" s="4"/>
      <c r="L532" s="4"/>
      <c r="M532" s="4"/>
      <c r="N532" s="4"/>
      <c r="O532" s="4"/>
      <c r="P532" s="4"/>
    </row>
    <row r="533">
      <c r="A533" s="4"/>
      <c r="B533" s="4"/>
      <c r="C533" s="4"/>
      <c r="D533" s="4"/>
      <c r="E533" s="4"/>
      <c r="F533" s="4"/>
      <c r="G533" s="4"/>
      <c r="H533" s="4"/>
      <c r="I533" s="4"/>
      <c r="J533" s="4"/>
      <c r="K533" s="4"/>
      <c r="L533" s="4"/>
      <c r="M533" s="4"/>
      <c r="N533" s="4"/>
      <c r="O533" s="4"/>
      <c r="P533" s="4"/>
    </row>
    <row r="534">
      <c r="A534" s="4"/>
      <c r="B534" s="4"/>
      <c r="C534" s="4"/>
      <c r="D534" s="4"/>
      <c r="E534" s="4"/>
      <c r="F534" s="4"/>
      <c r="G534" s="4"/>
      <c r="H534" s="4"/>
      <c r="I534" s="4"/>
      <c r="J534" s="4"/>
      <c r="K534" s="4"/>
      <c r="L534" s="4"/>
      <c r="M534" s="4"/>
      <c r="N534" s="4"/>
      <c r="O534" s="4"/>
      <c r="P534" s="4"/>
    </row>
    <row r="535">
      <c r="A535" s="4"/>
      <c r="B535" s="4"/>
      <c r="C535" s="4"/>
      <c r="D535" s="4"/>
      <c r="E535" s="4"/>
      <c r="F535" s="4"/>
      <c r="G535" s="4"/>
      <c r="H535" s="4"/>
      <c r="I535" s="4"/>
      <c r="J535" s="4"/>
      <c r="K535" s="4"/>
      <c r="L535" s="4"/>
      <c r="M535" s="4"/>
      <c r="N535" s="4"/>
      <c r="O535" s="4"/>
      <c r="P535" s="4"/>
    </row>
    <row r="536">
      <c r="A536" s="4"/>
      <c r="B536" s="4"/>
      <c r="C536" s="4"/>
      <c r="D536" s="4"/>
      <c r="E536" s="4"/>
      <c r="F536" s="4"/>
      <c r="G536" s="4"/>
      <c r="H536" s="4"/>
      <c r="I536" s="4"/>
      <c r="J536" s="4"/>
      <c r="K536" s="4"/>
      <c r="L536" s="4"/>
      <c r="M536" s="4"/>
      <c r="N536" s="4"/>
      <c r="O536" s="4"/>
      <c r="P536" s="4"/>
    </row>
    <row r="537">
      <c r="A537" s="4"/>
      <c r="B537" s="4"/>
      <c r="C537" s="4"/>
      <c r="D537" s="4"/>
      <c r="E537" s="4"/>
      <c r="F537" s="4"/>
      <c r="G537" s="4"/>
      <c r="H537" s="4"/>
      <c r="I537" s="4"/>
      <c r="J537" s="4"/>
      <c r="K537" s="4"/>
      <c r="L537" s="4"/>
      <c r="M537" s="4"/>
      <c r="N537" s="4"/>
      <c r="O537" s="4"/>
      <c r="P537" s="4"/>
    </row>
    <row r="538">
      <c r="A538" s="4"/>
      <c r="B538" s="4"/>
      <c r="C538" s="4"/>
      <c r="D538" s="4"/>
      <c r="E538" s="4"/>
      <c r="F538" s="4"/>
      <c r="G538" s="4"/>
      <c r="H538" s="4"/>
      <c r="I538" s="4"/>
      <c r="J538" s="4"/>
      <c r="K538" s="4"/>
      <c r="L538" s="4"/>
      <c r="M538" s="4"/>
      <c r="N538" s="4"/>
      <c r="O538" s="4"/>
      <c r="P538" s="4"/>
    </row>
    <row r="539">
      <c r="A539" s="4"/>
      <c r="B539" s="4"/>
      <c r="C539" s="4"/>
      <c r="D539" s="4"/>
      <c r="E539" s="4"/>
      <c r="F539" s="4"/>
      <c r="G539" s="4"/>
      <c r="H539" s="4"/>
      <c r="I539" s="4"/>
      <c r="J539" s="4"/>
      <c r="K539" s="4"/>
      <c r="L539" s="4"/>
      <c r="M539" s="4"/>
      <c r="N539" s="4"/>
      <c r="O539" s="4"/>
      <c r="P539" s="4"/>
    </row>
    <row r="540">
      <c r="A540" s="4"/>
      <c r="B540" s="4"/>
      <c r="C540" s="4"/>
      <c r="D540" s="4"/>
      <c r="E540" s="4"/>
      <c r="F540" s="4"/>
      <c r="G540" s="4"/>
      <c r="H540" s="4"/>
      <c r="I540" s="4"/>
      <c r="J540" s="4"/>
      <c r="K540" s="4"/>
      <c r="L540" s="4"/>
      <c r="M540" s="4"/>
      <c r="N540" s="4"/>
      <c r="O540" s="4"/>
      <c r="P540" s="4"/>
    </row>
    <row r="541">
      <c r="A541" s="4"/>
      <c r="B541" s="4"/>
      <c r="C541" s="4"/>
      <c r="D541" s="4"/>
      <c r="E541" s="4"/>
      <c r="F541" s="4"/>
      <c r="G541" s="4"/>
      <c r="H541" s="4"/>
      <c r="I541" s="4"/>
      <c r="J541" s="4"/>
      <c r="K541" s="4"/>
      <c r="L541" s="4"/>
      <c r="M541" s="4"/>
      <c r="N541" s="4"/>
      <c r="O541" s="4"/>
      <c r="P541" s="4"/>
    </row>
    <row r="542">
      <c r="A542" s="4"/>
      <c r="B542" s="4"/>
      <c r="C542" s="4"/>
      <c r="D542" s="4"/>
      <c r="E542" s="4"/>
      <c r="F542" s="4"/>
      <c r="G542" s="4"/>
      <c r="H542" s="4"/>
      <c r="I542" s="4"/>
      <c r="J542" s="4"/>
      <c r="K542" s="4"/>
      <c r="L542" s="4"/>
      <c r="M542" s="4"/>
      <c r="N542" s="4"/>
      <c r="O542" s="4"/>
      <c r="P542" s="4"/>
    </row>
    <row r="543">
      <c r="A543" s="4"/>
      <c r="B543" s="4"/>
      <c r="C543" s="4"/>
      <c r="D543" s="4"/>
      <c r="E543" s="4"/>
      <c r="F543" s="4"/>
      <c r="G543" s="4"/>
      <c r="H543" s="4"/>
      <c r="I543" s="4"/>
      <c r="J543" s="4"/>
      <c r="K543" s="4"/>
      <c r="L543" s="4"/>
      <c r="M543" s="4"/>
      <c r="N543" s="4"/>
      <c r="O543" s="4"/>
      <c r="P543" s="4"/>
    </row>
    <row r="544">
      <c r="A544" s="4"/>
      <c r="B544" s="4"/>
      <c r="C544" s="4"/>
      <c r="D544" s="4"/>
      <c r="E544" s="4"/>
      <c r="F544" s="4"/>
      <c r="G544" s="4"/>
      <c r="H544" s="4"/>
      <c r="I544" s="4"/>
      <c r="J544" s="4"/>
      <c r="K544" s="4"/>
      <c r="L544" s="4"/>
      <c r="M544" s="4"/>
      <c r="N544" s="4"/>
      <c r="O544" s="4"/>
      <c r="P544" s="4"/>
    </row>
    <row r="545">
      <c r="A545" s="4"/>
      <c r="B545" s="4"/>
      <c r="C545" s="4"/>
      <c r="D545" s="4"/>
      <c r="E545" s="4"/>
      <c r="F545" s="4"/>
      <c r="G545" s="4"/>
      <c r="H545" s="4"/>
      <c r="I545" s="4"/>
      <c r="J545" s="4"/>
      <c r="K545" s="4"/>
      <c r="L545" s="4"/>
      <c r="M545" s="4"/>
      <c r="N545" s="4"/>
      <c r="O545" s="4"/>
      <c r="P545" s="4"/>
    </row>
    <row r="546">
      <c r="A546" s="4"/>
      <c r="B546" s="4"/>
      <c r="C546" s="4"/>
      <c r="D546" s="4"/>
      <c r="E546" s="4"/>
      <c r="F546" s="4"/>
      <c r="G546" s="4"/>
      <c r="H546" s="4"/>
      <c r="I546" s="4"/>
      <c r="J546" s="4"/>
      <c r="K546" s="4"/>
      <c r="L546" s="4"/>
      <c r="M546" s="4"/>
      <c r="N546" s="4"/>
      <c r="O546" s="4"/>
      <c r="P546" s="4"/>
    </row>
    <row r="547">
      <c r="A547" s="4"/>
      <c r="B547" s="4"/>
      <c r="C547" s="4"/>
      <c r="D547" s="4"/>
      <c r="E547" s="4"/>
      <c r="F547" s="4"/>
      <c r="G547" s="4"/>
      <c r="H547" s="4"/>
      <c r="I547" s="4"/>
      <c r="J547" s="4"/>
      <c r="K547" s="4"/>
      <c r="L547" s="4"/>
      <c r="M547" s="4"/>
      <c r="N547" s="4"/>
      <c r="O547" s="4"/>
      <c r="P547" s="4"/>
    </row>
    <row r="548">
      <c r="A548" s="4"/>
      <c r="B548" s="4"/>
      <c r="C548" s="4"/>
      <c r="D548" s="4"/>
      <c r="E548" s="4"/>
      <c r="F548" s="4"/>
      <c r="G548" s="4"/>
      <c r="H548" s="4"/>
      <c r="I548" s="4"/>
      <c r="J548" s="4"/>
      <c r="K548" s="4"/>
      <c r="L548" s="4"/>
      <c r="M548" s="4"/>
      <c r="N548" s="4"/>
      <c r="O548" s="4"/>
      <c r="P548" s="4"/>
    </row>
    <row r="549">
      <c r="A549" s="4"/>
      <c r="B549" s="4"/>
      <c r="C549" s="4"/>
      <c r="D549" s="4"/>
      <c r="E549" s="4"/>
      <c r="F549" s="4"/>
      <c r="G549" s="4"/>
      <c r="H549" s="4"/>
      <c r="I549" s="4"/>
      <c r="J549" s="4"/>
      <c r="K549" s="4"/>
      <c r="L549" s="4"/>
      <c r="M549" s="4"/>
      <c r="N549" s="4"/>
      <c r="O549" s="4"/>
      <c r="P549" s="4"/>
    </row>
    <row r="550">
      <c r="A550" s="4"/>
      <c r="B550" s="4"/>
      <c r="C550" s="4"/>
      <c r="D550" s="4"/>
      <c r="E550" s="4"/>
      <c r="F550" s="4"/>
      <c r="G550" s="4"/>
      <c r="H550" s="4"/>
      <c r="I550" s="4"/>
      <c r="J550" s="4"/>
      <c r="K550" s="4"/>
      <c r="L550" s="4"/>
      <c r="M550" s="4"/>
      <c r="N550" s="4"/>
      <c r="O550" s="4"/>
      <c r="P550" s="4"/>
    </row>
    <row r="551">
      <c r="A551" s="4"/>
      <c r="B551" s="4"/>
      <c r="C551" s="4"/>
      <c r="D551" s="4"/>
      <c r="E551" s="4"/>
      <c r="F551" s="4"/>
      <c r="G551" s="4"/>
      <c r="H551" s="4"/>
      <c r="I551" s="4"/>
      <c r="J551" s="4"/>
      <c r="K551" s="4"/>
      <c r="L551" s="4"/>
      <c r="M551" s="4"/>
      <c r="N551" s="4"/>
      <c r="O551" s="4"/>
      <c r="P551" s="4"/>
    </row>
    <row r="552">
      <c r="A552" s="4"/>
      <c r="B552" s="4"/>
      <c r="C552" s="4"/>
      <c r="D552" s="4"/>
      <c r="E552" s="4"/>
      <c r="F552" s="4"/>
      <c r="G552" s="4"/>
      <c r="H552" s="4"/>
      <c r="I552" s="4"/>
      <c r="J552" s="4"/>
      <c r="K552" s="4"/>
      <c r="L552" s="4"/>
      <c r="M552" s="4"/>
      <c r="N552" s="4"/>
      <c r="O552" s="4"/>
      <c r="P552" s="4"/>
    </row>
    <row r="553">
      <c r="A553" s="4"/>
      <c r="B553" s="4"/>
      <c r="C553" s="4"/>
      <c r="D553" s="4"/>
      <c r="E553" s="4"/>
      <c r="F553" s="4"/>
      <c r="G553" s="4"/>
      <c r="H553" s="4"/>
      <c r="I553" s="4"/>
      <c r="J553" s="4"/>
      <c r="K553" s="4"/>
      <c r="L553" s="4"/>
      <c r="M553" s="4"/>
      <c r="N553" s="4"/>
      <c r="O553" s="4"/>
      <c r="P553" s="4"/>
    </row>
    <row r="554">
      <c r="A554" s="4"/>
      <c r="B554" s="4"/>
      <c r="C554" s="4"/>
      <c r="D554" s="4"/>
      <c r="E554" s="4"/>
      <c r="F554" s="4"/>
      <c r="G554" s="4"/>
      <c r="H554" s="4"/>
      <c r="I554" s="4"/>
      <c r="J554" s="4"/>
      <c r="K554" s="4"/>
      <c r="L554" s="4"/>
      <c r="M554" s="4"/>
      <c r="N554" s="4"/>
      <c r="O554" s="4"/>
      <c r="P554" s="4"/>
    </row>
    <row r="555">
      <c r="A555" s="4"/>
      <c r="B555" s="4"/>
      <c r="C555" s="4"/>
      <c r="D555" s="4"/>
      <c r="E555" s="4"/>
      <c r="F555" s="4"/>
      <c r="G555" s="4"/>
      <c r="H555" s="4"/>
      <c r="I555" s="4"/>
      <c r="J555" s="4"/>
      <c r="K555" s="4"/>
      <c r="L555" s="4"/>
      <c r="M555" s="4"/>
      <c r="N555" s="4"/>
      <c r="O555" s="4"/>
      <c r="P555" s="4"/>
    </row>
    <row r="556">
      <c r="A556" s="4"/>
      <c r="B556" s="4"/>
      <c r="C556" s="4"/>
      <c r="D556" s="4"/>
      <c r="E556" s="4"/>
      <c r="F556" s="4"/>
      <c r="G556" s="4"/>
      <c r="H556" s="4"/>
      <c r="I556" s="4"/>
      <c r="J556" s="4"/>
      <c r="K556" s="4"/>
      <c r="L556" s="4"/>
      <c r="M556" s="4"/>
      <c r="N556" s="4"/>
      <c r="O556" s="4"/>
      <c r="P556" s="4"/>
    </row>
    <row r="557">
      <c r="A557" s="4"/>
      <c r="B557" s="4"/>
      <c r="C557" s="4"/>
      <c r="D557" s="4"/>
      <c r="E557" s="4"/>
      <c r="F557" s="4"/>
      <c r="G557" s="4"/>
      <c r="H557" s="4"/>
      <c r="I557" s="4"/>
      <c r="J557" s="4"/>
      <c r="K557" s="4"/>
      <c r="L557" s="4"/>
      <c r="M557" s="4"/>
      <c r="N557" s="4"/>
      <c r="O557" s="4"/>
      <c r="P557" s="4"/>
    </row>
    <row r="558">
      <c r="A558" s="4"/>
      <c r="B558" s="4"/>
      <c r="C558" s="4"/>
      <c r="D558" s="4"/>
      <c r="E558" s="4"/>
      <c r="F558" s="4"/>
      <c r="G558" s="4"/>
      <c r="H558" s="4"/>
      <c r="I558" s="4"/>
      <c r="J558" s="4"/>
      <c r="K558" s="4"/>
      <c r="L558" s="4"/>
      <c r="M558" s="4"/>
      <c r="N558" s="4"/>
      <c r="O558" s="4"/>
      <c r="P558" s="4"/>
    </row>
    <row r="559">
      <c r="A559" s="4"/>
      <c r="B559" s="4"/>
      <c r="C559" s="4"/>
      <c r="D559" s="4"/>
      <c r="E559" s="4"/>
      <c r="F559" s="4"/>
      <c r="G559" s="4"/>
      <c r="H559" s="4"/>
      <c r="I559" s="4"/>
      <c r="J559" s="4"/>
      <c r="K559" s="4"/>
      <c r="L559" s="4"/>
      <c r="M559" s="4"/>
      <c r="N559" s="4"/>
      <c r="O559" s="4"/>
      <c r="P559" s="4"/>
    </row>
    <row r="560">
      <c r="A560" s="4"/>
      <c r="B560" s="4"/>
      <c r="C560" s="4"/>
      <c r="D560" s="4"/>
      <c r="E560" s="4"/>
      <c r="F560" s="4"/>
      <c r="G560" s="4"/>
      <c r="H560" s="4"/>
      <c r="I560" s="4"/>
      <c r="J560" s="4"/>
      <c r="K560" s="4"/>
      <c r="L560" s="4"/>
      <c r="M560" s="4"/>
      <c r="N560" s="4"/>
      <c r="O560" s="4"/>
      <c r="P560" s="4"/>
    </row>
    <row r="561">
      <c r="A561" s="4"/>
      <c r="B561" s="4"/>
      <c r="C561" s="4"/>
      <c r="D561" s="4"/>
      <c r="E561" s="4"/>
      <c r="F561" s="4"/>
      <c r="G561" s="4"/>
      <c r="H561" s="4"/>
      <c r="I561" s="4"/>
      <c r="J561" s="4"/>
      <c r="K561" s="4"/>
      <c r="L561" s="4"/>
      <c r="M561" s="4"/>
      <c r="N561" s="4"/>
      <c r="O561" s="4"/>
      <c r="P561" s="4"/>
    </row>
    <row r="562">
      <c r="A562" s="4"/>
      <c r="B562" s="4"/>
      <c r="C562" s="4"/>
      <c r="D562" s="4"/>
      <c r="E562" s="4"/>
      <c r="F562" s="4"/>
      <c r="G562" s="4"/>
      <c r="H562" s="4"/>
      <c r="I562" s="4"/>
      <c r="J562" s="4"/>
      <c r="K562" s="4"/>
      <c r="L562" s="4"/>
      <c r="M562" s="4"/>
      <c r="N562" s="4"/>
      <c r="O562" s="4"/>
      <c r="P562" s="4"/>
    </row>
    <row r="563">
      <c r="A563" s="4"/>
      <c r="B563" s="4"/>
      <c r="C563" s="4"/>
      <c r="D563" s="4"/>
      <c r="E563" s="4"/>
      <c r="F563" s="4"/>
      <c r="G563" s="4"/>
      <c r="H563" s="4"/>
      <c r="I563" s="4"/>
      <c r="J563" s="4"/>
      <c r="K563" s="4"/>
      <c r="L563" s="4"/>
      <c r="M563" s="4"/>
      <c r="N563" s="4"/>
      <c r="O563" s="4"/>
      <c r="P563" s="4"/>
    </row>
    <row r="564">
      <c r="A564" s="4"/>
      <c r="B564" s="4"/>
      <c r="C564" s="4"/>
      <c r="D564" s="4"/>
      <c r="E564" s="4"/>
      <c r="F564" s="4"/>
      <c r="G564" s="4"/>
      <c r="H564" s="4"/>
      <c r="I564" s="4"/>
      <c r="J564" s="4"/>
      <c r="K564" s="4"/>
      <c r="L564" s="4"/>
      <c r="M564" s="4"/>
      <c r="N564" s="4"/>
      <c r="O564" s="4"/>
      <c r="P564" s="4"/>
    </row>
    <row r="565">
      <c r="A565" s="4"/>
      <c r="B565" s="4"/>
      <c r="C565" s="4"/>
      <c r="D565" s="4"/>
      <c r="E565" s="4"/>
      <c r="F565" s="4"/>
      <c r="G565" s="4"/>
      <c r="H565" s="4"/>
      <c r="I565" s="4"/>
      <c r="J565" s="4"/>
      <c r="K565" s="4"/>
      <c r="L565" s="4"/>
      <c r="M565" s="4"/>
      <c r="N565" s="4"/>
      <c r="O565" s="4"/>
      <c r="P565" s="4"/>
    </row>
    <row r="566">
      <c r="A566" s="4"/>
      <c r="B566" s="4"/>
      <c r="C566" s="4"/>
      <c r="D566" s="4"/>
      <c r="E566" s="4"/>
      <c r="F566" s="4"/>
      <c r="G566" s="4"/>
      <c r="H566" s="4"/>
      <c r="I566" s="4"/>
      <c r="J566" s="4"/>
      <c r="K566" s="4"/>
      <c r="L566" s="4"/>
      <c r="M566" s="4"/>
      <c r="N566" s="4"/>
      <c r="O566" s="4"/>
      <c r="P566" s="4"/>
    </row>
    <row r="567">
      <c r="A567" s="4"/>
      <c r="B567" s="4"/>
      <c r="C567" s="4"/>
      <c r="D567" s="4"/>
      <c r="E567" s="4"/>
      <c r="F567" s="4"/>
      <c r="G567" s="4"/>
      <c r="H567" s="4"/>
      <c r="I567" s="4"/>
      <c r="J567" s="4"/>
      <c r="K567" s="4"/>
      <c r="L567" s="4"/>
      <c r="M567" s="4"/>
      <c r="N567" s="4"/>
      <c r="O567" s="4"/>
      <c r="P567" s="4"/>
    </row>
    <row r="568">
      <c r="A568" s="4"/>
      <c r="B568" s="4"/>
      <c r="C568" s="4"/>
      <c r="D568" s="4"/>
      <c r="E568" s="4"/>
      <c r="F568" s="4"/>
      <c r="G568" s="4"/>
      <c r="H568" s="4"/>
      <c r="I568" s="4"/>
      <c r="J568" s="4"/>
      <c r="K568" s="4"/>
      <c r="L568" s="4"/>
      <c r="M568" s="4"/>
      <c r="N568" s="4"/>
      <c r="O568" s="4"/>
      <c r="P568" s="4"/>
    </row>
    <row r="569">
      <c r="A569" s="4"/>
      <c r="B569" s="4"/>
      <c r="C569" s="4"/>
      <c r="D569" s="4"/>
      <c r="E569" s="4"/>
      <c r="F569" s="4"/>
      <c r="G569" s="4"/>
      <c r="H569" s="4"/>
      <c r="I569" s="4"/>
      <c r="J569" s="4"/>
      <c r="K569" s="4"/>
      <c r="L569" s="4"/>
      <c r="M569" s="4"/>
      <c r="N569" s="4"/>
      <c r="O569" s="4"/>
      <c r="P569" s="4"/>
    </row>
    <row r="570">
      <c r="A570" s="4"/>
      <c r="B570" s="4"/>
      <c r="C570" s="4"/>
      <c r="D570" s="4"/>
      <c r="E570" s="4"/>
      <c r="F570" s="4"/>
      <c r="G570" s="4"/>
      <c r="H570" s="4"/>
      <c r="I570" s="4"/>
      <c r="J570" s="4"/>
      <c r="K570" s="4"/>
      <c r="L570" s="4"/>
      <c r="M570" s="4"/>
      <c r="N570" s="4"/>
      <c r="O570" s="4"/>
      <c r="P570" s="4"/>
    </row>
    <row r="571">
      <c r="A571" s="4"/>
      <c r="B571" s="4"/>
      <c r="C571" s="4"/>
      <c r="D571" s="4"/>
      <c r="E571" s="4"/>
      <c r="F571" s="4"/>
      <c r="G571" s="4"/>
      <c r="H571" s="4"/>
      <c r="I571" s="4"/>
      <c r="J571" s="4"/>
      <c r="K571" s="4"/>
      <c r="L571" s="4"/>
      <c r="M571" s="4"/>
      <c r="N571" s="4"/>
      <c r="O571" s="4"/>
      <c r="P571" s="4"/>
    </row>
    <row r="572">
      <c r="A572" s="4"/>
      <c r="B572" s="4"/>
      <c r="C572" s="4"/>
      <c r="D572" s="4"/>
      <c r="E572" s="4"/>
      <c r="F572" s="4"/>
      <c r="G572" s="4"/>
      <c r="H572" s="4"/>
      <c r="I572" s="4"/>
      <c r="J572" s="4"/>
      <c r="K572" s="4"/>
      <c r="L572" s="4"/>
      <c r="M572" s="4"/>
      <c r="N572" s="4"/>
      <c r="O572" s="4"/>
      <c r="P572" s="4"/>
    </row>
    <row r="573">
      <c r="A573" s="4"/>
      <c r="B573" s="4"/>
      <c r="C573" s="4"/>
      <c r="D573" s="4"/>
      <c r="E573" s="4"/>
      <c r="F573" s="4"/>
      <c r="G573" s="4"/>
      <c r="H573" s="4"/>
      <c r="I573" s="4"/>
      <c r="J573" s="4"/>
      <c r="K573" s="4"/>
      <c r="L573" s="4"/>
      <c r="M573" s="4"/>
      <c r="N573" s="4"/>
      <c r="O573" s="4"/>
      <c r="P573" s="4"/>
    </row>
    <row r="574">
      <c r="A574" s="4"/>
      <c r="B574" s="4"/>
      <c r="C574" s="4"/>
      <c r="D574" s="4"/>
      <c r="E574" s="4"/>
      <c r="F574" s="4"/>
      <c r="G574" s="4"/>
      <c r="H574" s="4"/>
      <c r="I574" s="4"/>
      <c r="J574" s="4"/>
      <c r="K574" s="4"/>
      <c r="L574" s="4"/>
      <c r="M574" s="4"/>
      <c r="N574" s="4"/>
      <c r="O574" s="4"/>
      <c r="P574" s="4"/>
    </row>
    <row r="575">
      <c r="A575" s="4"/>
      <c r="B575" s="4"/>
      <c r="C575" s="4"/>
      <c r="D575" s="4"/>
      <c r="E575" s="4"/>
      <c r="F575" s="4"/>
      <c r="G575" s="4"/>
      <c r="H575" s="4"/>
      <c r="I575" s="4"/>
      <c r="J575" s="4"/>
      <c r="K575" s="4"/>
      <c r="L575" s="4"/>
      <c r="M575" s="4"/>
      <c r="N575" s="4"/>
      <c r="O575" s="4"/>
      <c r="P575" s="4"/>
    </row>
    <row r="576">
      <c r="A576" s="4"/>
      <c r="B576" s="4"/>
      <c r="C576" s="4"/>
      <c r="D576" s="4"/>
      <c r="E576" s="4"/>
      <c r="F576" s="4"/>
      <c r="G576" s="4"/>
      <c r="H576" s="4"/>
      <c r="I576" s="4"/>
      <c r="J576" s="4"/>
      <c r="K576" s="4"/>
      <c r="L576" s="4"/>
      <c r="M576" s="4"/>
      <c r="N576" s="4"/>
      <c r="O576" s="4"/>
      <c r="P576" s="4"/>
    </row>
    <row r="577">
      <c r="A577" s="4"/>
      <c r="B577" s="4"/>
      <c r="C577" s="4"/>
      <c r="D577" s="4"/>
      <c r="E577" s="4"/>
      <c r="F577" s="4"/>
      <c r="G577" s="4"/>
      <c r="H577" s="4"/>
      <c r="I577" s="4"/>
      <c r="J577" s="4"/>
      <c r="K577" s="4"/>
      <c r="L577" s="4"/>
      <c r="M577" s="4"/>
      <c r="N577" s="4"/>
      <c r="O577" s="4"/>
      <c r="P577" s="4"/>
    </row>
    <row r="578">
      <c r="A578" s="4"/>
      <c r="B578" s="4"/>
      <c r="C578" s="4"/>
      <c r="D578" s="4"/>
      <c r="E578" s="4"/>
      <c r="F578" s="4"/>
      <c r="G578" s="4"/>
      <c r="H578" s="4"/>
      <c r="I578" s="4"/>
      <c r="J578" s="4"/>
      <c r="K578" s="4"/>
      <c r="L578" s="4"/>
      <c r="M578" s="4"/>
      <c r="N578" s="4"/>
      <c r="O578" s="4"/>
      <c r="P578" s="4"/>
    </row>
    <row r="579">
      <c r="A579" s="4"/>
      <c r="B579" s="4"/>
      <c r="C579" s="4"/>
      <c r="D579" s="4"/>
      <c r="E579" s="4"/>
      <c r="F579" s="4"/>
      <c r="G579" s="4"/>
      <c r="H579" s="4"/>
      <c r="I579" s="4"/>
      <c r="J579" s="4"/>
      <c r="K579" s="4"/>
      <c r="L579" s="4"/>
      <c r="M579" s="4"/>
      <c r="N579" s="4"/>
      <c r="O579" s="4"/>
      <c r="P579" s="4"/>
    </row>
    <row r="580">
      <c r="A580" s="4"/>
      <c r="B580" s="4"/>
      <c r="C580" s="4"/>
      <c r="D580" s="4"/>
      <c r="E580" s="4"/>
      <c r="F580" s="4"/>
      <c r="G580" s="4"/>
      <c r="H580" s="4"/>
      <c r="I580" s="4"/>
      <c r="J580" s="4"/>
      <c r="K580" s="4"/>
      <c r="L580" s="4"/>
      <c r="M580" s="4"/>
      <c r="N580" s="4"/>
      <c r="O580" s="4"/>
      <c r="P580" s="4"/>
    </row>
    <row r="581">
      <c r="A581" s="4"/>
      <c r="B581" s="4"/>
      <c r="C581" s="4"/>
      <c r="D581" s="4"/>
      <c r="E581" s="4"/>
      <c r="F581" s="4"/>
      <c r="G581" s="4"/>
      <c r="H581" s="4"/>
      <c r="I581" s="4"/>
      <c r="J581" s="4"/>
      <c r="K581" s="4"/>
      <c r="L581" s="4"/>
      <c r="M581" s="4"/>
      <c r="N581" s="4"/>
      <c r="O581" s="4"/>
      <c r="P581" s="4"/>
    </row>
    <row r="582">
      <c r="A582" s="4"/>
      <c r="B582" s="4"/>
      <c r="C582" s="4"/>
      <c r="D582" s="4"/>
      <c r="E582" s="4"/>
      <c r="F582" s="4"/>
      <c r="G582" s="4"/>
      <c r="H582" s="4"/>
      <c r="I582" s="4"/>
      <c r="J582" s="4"/>
      <c r="K582" s="4"/>
      <c r="L582" s="4"/>
      <c r="M582" s="4"/>
      <c r="N582" s="4"/>
      <c r="O582" s="4"/>
      <c r="P582" s="4"/>
    </row>
    <row r="583">
      <c r="A583" s="4"/>
      <c r="B583" s="4"/>
      <c r="C583" s="4"/>
      <c r="D583" s="4"/>
      <c r="E583" s="4"/>
      <c r="F583" s="4"/>
      <c r="G583" s="4"/>
      <c r="H583" s="4"/>
      <c r="I583" s="4"/>
      <c r="J583" s="4"/>
      <c r="K583" s="4"/>
      <c r="L583" s="4"/>
      <c r="M583" s="4"/>
      <c r="N583" s="4"/>
      <c r="O583" s="4"/>
      <c r="P583" s="4"/>
    </row>
    <row r="584">
      <c r="A584" s="4"/>
      <c r="B584" s="4"/>
      <c r="C584" s="4"/>
      <c r="D584" s="4"/>
      <c r="E584" s="4"/>
      <c r="F584" s="4"/>
      <c r="G584" s="4"/>
      <c r="H584" s="4"/>
      <c r="I584" s="4"/>
      <c r="J584" s="4"/>
      <c r="K584" s="4"/>
      <c r="L584" s="4"/>
      <c r="M584" s="4"/>
      <c r="N584" s="4"/>
      <c r="O584" s="4"/>
      <c r="P584" s="4"/>
    </row>
    <row r="585">
      <c r="A585" s="4"/>
      <c r="B585" s="4"/>
      <c r="C585" s="4"/>
      <c r="D585" s="4"/>
      <c r="E585" s="4"/>
      <c r="F585" s="4"/>
      <c r="G585" s="4"/>
      <c r="H585" s="4"/>
      <c r="I585" s="4"/>
      <c r="J585" s="4"/>
      <c r="K585" s="4"/>
      <c r="L585" s="4"/>
      <c r="M585" s="4"/>
      <c r="N585" s="4"/>
      <c r="O585" s="4"/>
      <c r="P585" s="4"/>
    </row>
    <row r="586">
      <c r="A586" s="4"/>
      <c r="B586" s="4"/>
      <c r="C586" s="4"/>
      <c r="D586" s="4"/>
      <c r="E586" s="4"/>
      <c r="F586" s="4"/>
      <c r="G586" s="4"/>
      <c r="H586" s="4"/>
      <c r="I586" s="4"/>
      <c r="J586" s="4"/>
      <c r="K586" s="4"/>
      <c r="L586" s="4"/>
      <c r="M586" s="4"/>
      <c r="N586" s="4"/>
      <c r="O586" s="4"/>
      <c r="P586" s="4"/>
    </row>
    <row r="587">
      <c r="A587" s="4"/>
      <c r="B587" s="4"/>
      <c r="C587" s="4"/>
      <c r="D587" s="4"/>
      <c r="E587" s="4"/>
      <c r="F587" s="4"/>
      <c r="G587" s="4"/>
      <c r="H587" s="4"/>
      <c r="I587" s="4"/>
      <c r="J587" s="4"/>
      <c r="K587" s="4"/>
      <c r="L587" s="4"/>
      <c r="M587" s="4"/>
      <c r="N587" s="4"/>
      <c r="O587" s="4"/>
      <c r="P587" s="4"/>
    </row>
    <row r="588">
      <c r="A588" s="4"/>
      <c r="B588" s="4"/>
      <c r="C588" s="4"/>
      <c r="D588" s="4"/>
      <c r="E588" s="4"/>
      <c r="F588" s="4"/>
      <c r="G588" s="4"/>
      <c r="H588" s="4"/>
      <c r="I588" s="4"/>
      <c r="J588" s="4"/>
      <c r="K588" s="4"/>
      <c r="L588" s="4"/>
      <c r="M588" s="4"/>
      <c r="N588" s="4"/>
      <c r="O588" s="4"/>
      <c r="P588" s="4"/>
    </row>
    <row r="589">
      <c r="A589" s="4"/>
      <c r="B589" s="4"/>
      <c r="C589" s="4"/>
      <c r="D589" s="4"/>
      <c r="E589" s="4"/>
      <c r="F589" s="4"/>
      <c r="G589" s="4"/>
      <c r="H589" s="4"/>
      <c r="I589" s="4"/>
      <c r="J589" s="4"/>
      <c r="K589" s="4"/>
      <c r="L589" s="4"/>
      <c r="M589" s="4"/>
      <c r="N589" s="4"/>
      <c r="O589" s="4"/>
      <c r="P589" s="4"/>
    </row>
    <row r="590">
      <c r="A590" s="4"/>
      <c r="B590" s="4"/>
      <c r="C590" s="4"/>
      <c r="D590" s="4"/>
      <c r="E590" s="4"/>
      <c r="F590" s="4"/>
      <c r="G590" s="4"/>
      <c r="H590" s="4"/>
      <c r="I590" s="4"/>
      <c r="J590" s="4"/>
      <c r="K590" s="4"/>
      <c r="L590" s="4"/>
      <c r="M590" s="4"/>
      <c r="N590" s="4"/>
      <c r="O590" s="4"/>
      <c r="P590" s="4"/>
    </row>
    <row r="591">
      <c r="A591" s="4"/>
      <c r="B591" s="4"/>
      <c r="C591" s="4"/>
      <c r="D591" s="4"/>
      <c r="E591" s="4"/>
      <c r="F591" s="4"/>
      <c r="G591" s="4"/>
      <c r="H591" s="4"/>
      <c r="I591" s="4"/>
      <c r="J591" s="4"/>
      <c r="K591" s="4"/>
      <c r="L591" s="4"/>
      <c r="M591" s="4"/>
      <c r="N591" s="4"/>
      <c r="O591" s="4"/>
      <c r="P591" s="4"/>
    </row>
    <row r="592">
      <c r="A592" s="4"/>
      <c r="B592" s="4"/>
      <c r="C592" s="4"/>
      <c r="D592" s="4"/>
      <c r="E592" s="4"/>
      <c r="F592" s="4"/>
      <c r="G592" s="4"/>
      <c r="H592" s="4"/>
      <c r="I592" s="4"/>
      <c r="J592" s="4"/>
      <c r="K592" s="4"/>
      <c r="L592" s="4"/>
      <c r="M592" s="4"/>
      <c r="N592" s="4"/>
      <c r="O592" s="4"/>
      <c r="P592" s="4"/>
    </row>
    <row r="593">
      <c r="A593" s="4"/>
      <c r="B593" s="4"/>
      <c r="C593" s="4"/>
      <c r="D593" s="4"/>
      <c r="E593" s="4"/>
      <c r="F593" s="4"/>
      <c r="G593" s="4"/>
      <c r="H593" s="4"/>
      <c r="I593" s="4"/>
      <c r="J593" s="4"/>
      <c r="K593" s="4"/>
      <c r="L593" s="4"/>
      <c r="M593" s="4"/>
      <c r="N593" s="4"/>
      <c r="O593" s="4"/>
      <c r="P593" s="4"/>
    </row>
    <row r="594">
      <c r="A594" s="4"/>
      <c r="B594" s="4"/>
      <c r="C594" s="4"/>
      <c r="D594" s="4"/>
      <c r="E594" s="4"/>
      <c r="F594" s="4"/>
      <c r="G594" s="4"/>
      <c r="H594" s="4"/>
      <c r="I594" s="4"/>
      <c r="J594" s="4"/>
      <c r="K594" s="4"/>
      <c r="L594" s="4"/>
      <c r="M594" s="4"/>
      <c r="N594" s="4"/>
      <c r="O594" s="4"/>
      <c r="P594" s="4"/>
    </row>
    <row r="595">
      <c r="A595" s="4"/>
      <c r="B595" s="4"/>
      <c r="C595" s="4"/>
      <c r="D595" s="4"/>
      <c r="E595" s="4"/>
      <c r="F595" s="4"/>
      <c r="G595" s="4"/>
      <c r="H595" s="4"/>
      <c r="I595" s="4"/>
      <c r="J595" s="4"/>
      <c r="K595" s="4"/>
      <c r="L595" s="4"/>
      <c r="M595" s="4"/>
      <c r="N595" s="4"/>
      <c r="O595" s="4"/>
      <c r="P595" s="4"/>
    </row>
    <row r="596">
      <c r="A596" s="4"/>
      <c r="B596" s="4"/>
      <c r="C596" s="4"/>
      <c r="D596" s="4"/>
      <c r="E596" s="4"/>
      <c r="F596" s="4"/>
      <c r="G596" s="4"/>
      <c r="H596" s="4"/>
      <c r="I596" s="4"/>
      <c r="J596" s="4"/>
      <c r="K596" s="4"/>
      <c r="L596" s="4"/>
      <c r="M596" s="4"/>
      <c r="N596" s="4"/>
      <c r="O596" s="4"/>
      <c r="P596" s="4"/>
    </row>
    <row r="597">
      <c r="A597" s="4"/>
      <c r="B597" s="4"/>
      <c r="C597" s="4"/>
      <c r="D597" s="4"/>
      <c r="E597" s="4"/>
      <c r="F597" s="4"/>
      <c r="G597" s="4"/>
      <c r="H597" s="4"/>
      <c r="I597" s="4"/>
      <c r="J597" s="4"/>
      <c r="K597" s="4"/>
      <c r="L597" s="4"/>
      <c r="M597" s="4"/>
      <c r="N597" s="4"/>
      <c r="O597" s="4"/>
      <c r="P597" s="4"/>
    </row>
    <row r="598">
      <c r="A598" s="4"/>
      <c r="B598" s="4"/>
      <c r="C598" s="4"/>
      <c r="D598" s="4"/>
      <c r="E598" s="4"/>
      <c r="F598" s="4"/>
      <c r="G598" s="4"/>
      <c r="H598" s="4"/>
      <c r="I598" s="4"/>
      <c r="J598" s="4"/>
      <c r="K598" s="4"/>
      <c r="L598" s="4"/>
      <c r="M598" s="4"/>
      <c r="N598" s="4"/>
      <c r="O598" s="4"/>
      <c r="P598" s="4"/>
    </row>
    <row r="599">
      <c r="A599" s="4"/>
      <c r="B599" s="4"/>
      <c r="C599" s="4"/>
      <c r="D599" s="4"/>
      <c r="E599" s="4"/>
      <c r="F599" s="4"/>
      <c r="G599" s="4"/>
      <c r="H599" s="4"/>
      <c r="I599" s="4"/>
      <c r="J599" s="4"/>
      <c r="K599" s="4"/>
      <c r="L599" s="4"/>
      <c r="M599" s="4"/>
      <c r="N599" s="4"/>
      <c r="O599" s="4"/>
      <c r="P599" s="4"/>
    </row>
    <row r="600">
      <c r="A600" s="4"/>
      <c r="B600" s="4"/>
      <c r="C600" s="4"/>
      <c r="D600" s="4"/>
      <c r="E600" s="4"/>
      <c r="F600" s="4"/>
      <c r="G600" s="4"/>
      <c r="H600" s="4"/>
      <c r="I600" s="4"/>
      <c r="J600" s="4"/>
      <c r="K600" s="4"/>
      <c r="L600" s="4"/>
      <c r="M600" s="4"/>
      <c r="N600" s="4"/>
      <c r="O600" s="4"/>
      <c r="P600" s="4"/>
    </row>
    <row r="601">
      <c r="A601" s="4"/>
      <c r="B601" s="4"/>
      <c r="C601" s="4"/>
      <c r="D601" s="4"/>
      <c r="E601" s="4"/>
      <c r="F601" s="4"/>
      <c r="G601" s="4"/>
      <c r="H601" s="4"/>
      <c r="I601" s="4"/>
      <c r="J601" s="4"/>
      <c r="K601" s="4"/>
      <c r="L601" s="4"/>
      <c r="M601" s="4"/>
      <c r="N601" s="4"/>
      <c r="O601" s="4"/>
      <c r="P601" s="4"/>
    </row>
    <row r="602">
      <c r="A602" s="4"/>
      <c r="B602" s="4"/>
      <c r="C602" s="4"/>
      <c r="D602" s="4"/>
      <c r="E602" s="4"/>
      <c r="F602" s="4"/>
      <c r="G602" s="4"/>
      <c r="H602" s="4"/>
      <c r="I602" s="4"/>
      <c r="J602" s="4"/>
      <c r="K602" s="4"/>
      <c r="L602" s="4"/>
      <c r="M602" s="4"/>
      <c r="N602" s="4"/>
      <c r="O602" s="4"/>
      <c r="P602" s="4"/>
    </row>
    <row r="603">
      <c r="A603" s="4"/>
      <c r="B603" s="4"/>
      <c r="C603" s="4"/>
      <c r="D603" s="4"/>
      <c r="E603" s="4"/>
      <c r="F603" s="4"/>
      <c r="G603" s="4"/>
      <c r="H603" s="4"/>
      <c r="I603" s="4"/>
      <c r="J603" s="4"/>
      <c r="K603" s="4"/>
      <c r="L603" s="4"/>
      <c r="M603" s="4"/>
      <c r="N603" s="4"/>
      <c r="O603" s="4"/>
      <c r="P603" s="4"/>
    </row>
    <row r="604">
      <c r="A604" s="4"/>
      <c r="B604" s="4"/>
      <c r="C604" s="4"/>
      <c r="D604" s="4"/>
      <c r="E604" s="4"/>
      <c r="F604" s="4"/>
      <c r="G604" s="4"/>
      <c r="H604" s="4"/>
      <c r="I604" s="4"/>
      <c r="J604" s="4"/>
      <c r="K604" s="4"/>
      <c r="L604" s="4"/>
      <c r="M604" s="4"/>
      <c r="N604" s="4"/>
      <c r="O604" s="4"/>
      <c r="P604" s="4"/>
    </row>
    <row r="605">
      <c r="A605" s="4"/>
      <c r="B605" s="4"/>
      <c r="C605" s="4"/>
      <c r="D605" s="4"/>
      <c r="E605" s="4"/>
      <c r="F605" s="4"/>
      <c r="G605" s="4"/>
      <c r="H605" s="4"/>
      <c r="I605" s="4"/>
      <c r="J605" s="4"/>
      <c r="K605" s="4"/>
      <c r="L605" s="4"/>
      <c r="M605" s="4"/>
      <c r="N605" s="4"/>
      <c r="O605" s="4"/>
      <c r="P605" s="4"/>
    </row>
    <row r="606">
      <c r="A606" s="4"/>
      <c r="B606" s="4"/>
      <c r="C606" s="4"/>
      <c r="D606" s="4"/>
      <c r="E606" s="4"/>
      <c r="F606" s="4"/>
      <c r="G606" s="4"/>
      <c r="H606" s="4"/>
      <c r="I606" s="4"/>
      <c r="J606" s="4"/>
      <c r="K606" s="4"/>
      <c r="L606" s="4"/>
      <c r="M606" s="4"/>
      <c r="N606" s="4"/>
      <c r="O606" s="4"/>
      <c r="P606" s="4"/>
    </row>
    <row r="607">
      <c r="A607" s="4"/>
      <c r="B607" s="4"/>
      <c r="C607" s="4"/>
      <c r="D607" s="4"/>
      <c r="E607" s="4"/>
      <c r="F607" s="4"/>
      <c r="G607" s="4"/>
      <c r="H607" s="4"/>
      <c r="I607" s="4"/>
      <c r="J607" s="4"/>
      <c r="K607" s="4"/>
      <c r="L607" s="4"/>
      <c r="M607" s="4"/>
      <c r="N607" s="4"/>
      <c r="O607" s="4"/>
      <c r="P607" s="4"/>
    </row>
    <row r="608">
      <c r="A608" s="4"/>
      <c r="B608" s="4"/>
      <c r="C608" s="4"/>
      <c r="D608" s="4"/>
      <c r="E608" s="4"/>
      <c r="F608" s="4"/>
      <c r="G608" s="4"/>
      <c r="H608" s="4"/>
      <c r="I608" s="4"/>
      <c r="J608" s="4"/>
      <c r="K608" s="4"/>
      <c r="L608" s="4"/>
      <c r="M608" s="4"/>
      <c r="N608" s="4"/>
      <c r="O608" s="4"/>
      <c r="P608" s="4"/>
    </row>
    <row r="609">
      <c r="A609" s="4"/>
      <c r="B609" s="4"/>
      <c r="C609" s="4"/>
      <c r="D609" s="4"/>
      <c r="E609" s="4"/>
      <c r="F609" s="4"/>
      <c r="G609" s="4"/>
      <c r="H609" s="4"/>
      <c r="I609" s="4"/>
      <c r="J609" s="4"/>
      <c r="K609" s="4"/>
      <c r="L609" s="4"/>
      <c r="M609" s="4"/>
      <c r="N609" s="4"/>
      <c r="O609" s="4"/>
      <c r="P609" s="4"/>
    </row>
    <row r="610">
      <c r="A610" s="4"/>
      <c r="B610" s="4"/>
      <c r="C610" s="4"/>
      <c r="D610" s="4"/>
      <c r="E610" s="4"/>
      <c r="F610" s="4"/>
      <c r="G610" s="4"/>
      <c r="H610" s="4"/>
      <c r="I610" s="4"/>
      <c r="J610" s="4"/>
      <c r="K610" s="4"/>
      <c r="L610" s="4"/>
      <c r="M610" s="4"/>
      <c r="N610" s="4"/>
      <c r="O610" s="4"/>
      <c r="P610" s="4"/>
    </row>
    <row r="611">
      <c r="A611" s="4"/>
      <c r="B611" s="4"/>
      <c r="C611" s="4"/>
      <c r="D611" s="4"/>
      <c r="E611" s="4"/>
      <c r="F611" s="4"/>
      <c r="G611" s="4"/>
      <c r="H611" s="4"/>
      <c r="I611" s="4"/>
      <c r="J611" s="4"/>
      <c r="K611" s="4"/>
      <c r="L611" s="4"/>
      <c r="M611" s="4"/>
      <c r="N611" s="4"/>
      <c r="O611" s="4"/>
      <c r="P611" s="4"/>
    </row>
    <row r="612">
      <c r="A612" s="4"/>
      <c r="B612" s="4"/>
      <c r="C612" s="4"/>
      <c r="D612" s="4"/>
      <c r="E612" s="4"/>
      <c r="F612" s="4"/>
      <c r="G612" s="4"/>
      <c r="H612" s="4"/>
      <c r="I612" s="4"/>
      <c r="J612" s="4"/>
      <c r="K612" s="4"/>
      <c r="L612" s="4"/>
      <c r="M612" s="4"/>
      <c r="N612" s="4"/>
      <c r="O612" s="4"/>
      <c r="P612" s="4"/>
    </row>
    <row r="613">
      <c r="A613" s="4"/>
      <c r="B613" s="4"/>
      <c r="C613" s="4"/>
      <c r="D613" s="4"/>
      <c r="E613" s="4"/>
      <c r="F613" s="4"/>
      <c r="G613" s="4"/>
      <c r="H613" s="4"/>
      <c r="I613" s="4"/>
      <c r="J613" s="4"/>
      <c r="K613" s="4"/>
      <c r="L613" s="4"/>
      <c r="M613" s="4"/>
      <c r="N613" s="4"/>
      <c r="O613" s="4"/>
      <c r="P613" s="4"/>
    </row>
    <row r="614">
      <c r="A614" s="4"/>
      <c r="B614" s="4"/>
      <c r="C614" s="4"/>
      <c r="D614" s="4"/>
      <c r="E614" s="4"/>
      <c r="F614" s="4"/>
      <c r="G614" s="4"/>
      <c r="H614" s="4"/>
      <c r="I614" s="4"/>
      <c r="J614" s="4"/>
      <c r="K614" s="4"/>
      <c r="L614" s="4"/>
      <c r="M614" s="4"/>
      <c r="N614" s="4"/>
      <c r="O614" s="4"/>
      <c r="P614" s="4"/>
    </row>
    <row r="615">
      <c r="A615" s="4"/>
      <c r="B615" s="4"/>
      <c r="C615" s="4"/>
      <c r="D615" s="4"/>
      <c r="E615" s="4"/>
      <c r="F615" s="4"/>
      <c r="G615" s="4"/>
      <c r="H615" s="4"/>
      <c r="I615" s="4"/>
      <c r="J615" s="4"/>
      <c r="K615" s="4"/>
      <c r="L615" s="4"/>
      <c r="M615" s="4"/>
      <c r="N615" s="4"/>
      <c r="O615" s="4"/>
      <c r="P615" s="4"/>
    </row>
    <row r="616">
      <c r="A616" s="4"/>
      <c r="B616" s="4"/>
      <c r="C616" s="4"/>
      <c r="D616" s="4"/>
      <c r="E616" s="4"/>
      <c r="F616" s="4"/>
      <c r="G616" s="4"/>
      <c r="H616" s="4"/>
      <c r="I616" s="4"/>
      <c r="J616" s="4"/>
      <c r="K616" s="4"/>
      <c r="L616" s="4"/>
      <c r="M616" s="4"/>
      <c r="N616" s="4"/>
      <c r="O616" s="4"/>
      <c r="P616" s="4"/>
    </row>
    <row r="617">
      <c r="A617" s="4"/>
      <c r="B617" s="4"/>
      <c r="C617" s="4"/>
      <c r="D617" s="4"/>
      <c r="E617" s="4"/>
      <c r="F617" s="4"/>
      <c r="G617" s="4"/>
      <c r="H617" s="4"/>
      <c r="I617" s="4"/>
      <c r="J617" s="4"/>
      <c r="K617" s="4"/>
      <c r="L617" s="4"/>
      <c r="M617" s="4"/>
      <c r="N617" s="4"/>
      <c r="O617" s="4"/>
      <c r="P617" s="4"/>
    </row>
    <row r="618">
      <c r="A618" s="4"/>
      <c r="B618" s="4"/>
      <c r="C618" s="4"/>
      <c r="D618" s="4"/>
      <c r="E618" s="4"/>
      <c r="F618" s="4"/>
      <c r="G618" s="4"/>
      <c r="H618" s="4"/>
      <c r="I618" s="4"/>
      <c r="J618" s="4"/>
      <c r="K618" s="4"/>
      <c r="L618" s="4"/>
      <c r="M618" s="4"/>
      <c r="N618" s="4"/>
      <c r="O618" s="4"/>
      <c r="P618" s="4"/>
    </row>
    <row r="619">
      <c r="A619" s="4"/>
      <c r="B619" s="4"/>
      <c r="C619" s="4"/>
      <c r="D619" s="4"/>
      <c r="E619" s="4"/>
      <c r="F619" s="4"/>
      <c r="G619" s="4"/>
      <c r="H619" s="4"/>
      <c r="I619" s="4"/>
      <c r="J619" s="4"/>
      <c r="K619" s="4"/>
      <c r="L619" s="4"/>
      <c r="M619" s="4"/>
      <c r="N619" s="4"/>
      <c r="O619" s="4"/>
      <c r="P619" s="4"/>
    </row>
    <row r="620">
      <c r="A620" s="4"/>
      <c r="B620" s="4"/>
      <c r="C620" s="4"/>
      <c r="D620" s="4"/>
      <c r="E620" s="4"/>
      <c r="F620" s="4"/>
      <c r="G620" s="4"/>
      <c r="H620" s="4"/>
      <c r="I620" s="4"/>
      <c r="J620" s="4"/>
      <c r="K620" s="4"/>
      <c r="L620" s="4"/>
      <c r="M620" s="4"/>
      <c r="N620" s="4"/>
      <c r="O620" s="4"/>
      <c r="P620" s="4"/>
    </row>
    <row r="621">
      <c r="A621" s="4"/>
      <c r="B621" s="4"/>
      <c r="C621" s="4"/>
      <c r="D621" s="4"/>
      <c r="E621" s="4"/>
      <c r="F621" s="4"/>
      <c r="G621" s="4"/>
      <c r="H621" s="4"/>
      <c r="I621" s="4"/>
      <c r="J621" s="4"/>
      <c r="K621" s="4"/>
      <c r="L621" s="4"/>
      <c r="M621" s="4"/>
      <c r="N621" s="4"/>
      <c r="O621" s="4"/>
      <c r="P621" s="4"/>
    </row>
    <row r="622">
      <c r="A622" s="4"/>
      <c r="B622" s="4"/>
      <c r="C622" s="4"/>
      <c r="D622" s="4"/>
      <c r="E622" s="4"/>
      <c r="F622" s="4"/>
      <c r="G622" s="4"/>
      <c r="H622" s="4"/>
      <c r="I622" s="4"/>
      <c r="J622" s="4"/>
      <c r="K622" s="4"/>
      <c r="L622" s="4"/>
      <c r="M622" s="4"/>
      <c r="N622" s="4"/>
      <c r="O622" s="4"/>
      <c r="P622" s="4"/>
    </row>
    <row r="623">
      <c r="A623" s="4"/>
      <c r="B623" s="4"/>
      <c r="C623" s="4"/>
      <c r="D623" s="4"/>
      <c r="E623" s="4"/>
      <c r="F623" s="4"/>
      <c r="G623" s="4"/>
      <c r="H623" s="4"/>
      <c r="I623" s="4"/>
      <c r="J623" s="4"/>
      <c r="K623" s="4"/>
      <c r="L623" s="4"/>
      <c r="M623" s="4"/>
      <c r="N623" s="4"/>
      <c r="O623" s="4"/>
      <c r="P623" s="4"/>
    </row>
    <row r="624">
      <c r="A624" s="4"/>
      <c r="B624" s="4"/>
      <c r="C624" s="4"/>
      <c r="D624" s="4"/>
      <c r="E624" s="4"/>
      <c r="F624" s="4"/>
      <c r="G624" s="4"/>
      <c r="H624" s="4"/>
      <c r="I624" s="4"/>
      <c r="J624" s="4"/>
      <c r="K624" s="4"/>
      <c r="L624" s="4"/>
      <c r="M624" s="4"/>
      <c r="N624" s="4"/>
      <c r="O624" s="4"/>
      <c r="P624" s="4"/>
    </row>
    <row r="625">
      <c r="A625" s="4"/>
      <c r="B625" s="4"/>
      <c r="C625" s="4"/>
      <c r="D625" s="4"/>
      <c r="E625" s="4"/>
      <c r="F625" s="4"/>
      <c r="G625" s="4"/>
      <c r="H625" s="4"/>
      <c r="I625" s="4"/>
      <c r="J625" s="4"/>
      <c r="K625" s="4"/>
      <c r="L625" s="4"/>
      <c r="M625" s="4"/>
      <c r="N625" s="4"/>
      <c r="O625" s="4"/>
      <c r="P625" s="4"/>
    </row>
    <row r="626">
      <c r="A626" s="4"/>
      <c r="B626" s="4"/>
      <c r="C626" s="4"/>
      <c r="D626" s="4"/>
      <c r="E626" s="4"/>
      <c r="F626" s="4"/>
      <c r="G626" s="4"/>
      <c r="H626" s="4"/>
      <c r="I626" s="4"/>
      <c r="J626" s="4"/>
      <c r="K626" s="4"/>
      <c r="L626" s="4"/>
      <c r="M626" s="4"/>
      <c r="N626" s="4"/>
      <c r="O626" s="4"/>
      <c r="P626" s="4"/>
    </row>
    <row r="627">
      <c r="A627" s="4"/>
      <c r="B627" s="4"/>
      <c r="C627" s="4"/>
      <c r="D627" s="4"/>
      <c r="E627" s="4"/>
      <c r="F627" s="4"/>
      <c r="G627" s="4"/>
      <c r="H627" s="4"/>
      <c r="I627" s="4"/>
      <c r="J627" s="4"/>
      <c r="K627" s="4"/>
      <c r="L627" s="4"/>
      <c r="M627" s="4"/>
      <c r="N627" s="4"/>
      <c r="O627" s="4"/>
      <c r="P627" s="4"/>
    </row>
    <row r="628">
      <c r="A628" s="4"/>
      <c r="B628" s="4"/>
      <c r="C628" s="4"/>
      <c r="D628" s="4"/>
      <c r="E628" s="4"/>
      <c r="F628" s="4"/>
      <c r="G628" s="4"/>
      <c r="H628" s="4"/>
      <c r="I628" s="4"/>
      <c r="J628" s="4"/>
      <c r="K628" s="4"/>
      <c r="L628" s="4"/>
      <c r="M628" s="4"/>
      <c r="N628" s="4"/>
      <c r="O628" s="4"/>
      <c r="P628" s="4"/>
    </row>
    <row r="629">
      <c r="A629" s="4"/>
      <c r="B629" s="4"/>
      <c r="C629" s="4"/>
      <c r="D629" s="4"/>
      <c r="E629" s="4"/>
      <c r="F629" s="4"/>
      <c r="G629" s="4"/>
      <c r="H629" s="4"/>
      <c r="I629" s="4"/>
      <c r="J629" s="4"/>
      <c r="K629" s="4"/>
      <c r="L629" s="4"/>
      <c r="M629" s="4"/>
      <c r="N629" s="4"/>
      <c r="O629" s="4"/>
      <c r="P629" s="4"/>
    </row>
    <row r="630">
      <c r="A630" s="4"/>
      <c r="B630" s="4"/>
      <c r="C630" s="4"/>
      <c r="D630" s="4"/>
      <c r="E630" s="4"/>
      <c r="F630" s="4"/>
      <c r="G630" s="4"/>
      <c r="H630" s="4"/>
      <c r="I630" s="4"/>
      <c r="J630" s="4"/>
      <c r="K630" s="4"/>
      <c r="L630" s="4"/>
      <c r="M630" s="4"/>
      <c r="N630" s="4"/>
      <c r="O630" s="4"/>
      <c r="P630" s="4"/>
    </row>
    <row r="631">
      <c r="A631" s="4"/>
      <c r="B631" s="4"/>
      <c r="C631" s="4"/>
      <c r="D631" s="4"/>
      <c r="E631" s="4"/>
      <c r="F631" s="4"/>
      <c r="G631" s="4"/>
      <c r="H631" s="4"/>
      <c r="I631" s="4"/>
      <c r="J631" s="4"/>
      <c r="K631" s="4"/>
      <c r="L631" s="4"/>
      <c r="M631" s="4"/>
      <c r="N631" s="4"/>
      <c r="O631" s="4"/>
      <c r="P631" s="4"/>
    </row>
    <row r="632">
      <c r="A632" s="4"/>
      <c r="B632" s="4"/>
      <c r="C632" s="4"/>
      <c r="D632" s="4"/>
      <c r="E632" s="4"/>
      <c r="F632" s="4"/>
      <c r="G632" s="4"/>
      <c r="H632" s="4"/>
      <c r="I632" s="4"/>
      <c r="J632" s="4"/>
      <c r="K632" s="4"/>
      <c r="L632" s="4"/>
      <c r="M632" s="4"/>
      <c r="N632" s="4"/>
      <c r="O632" s="4"/>
      <c r="P632" s="4"/>
    </row>
    <row r="633">
      <c r="A633" s="4"/>
      <c r="B633" s="4"/>
      <c r="C633" s="4"/>
      <c r="D633" s="4"/>
      <c r="E633" s="4"/>
      <c r="F633" s="4"/>
      <c r="G633" s="4"/>
      <c r="H633" s="4"/>
      <c r="I633" s="4"/>
      <c r="J633" s="4"/>
      <c r="K633" s="4"/>
      <c r="L633" s="4"/>
      <c r="M633" s="4"/>
      <c r="N633" s="4"/>
      <c r="O633" s="4"/>
      <c r="P633" s="4"/>
    </row>
    <row r="634">
      <c r="A634" s="4"/>
      <c r="B634" s="4"/>
      <c r="C634" s="4"/>
      <c r="D634" s="4"/>
      <c r="E634" s="4"/>
      <c r="F634" s="4"/>
      <c r="G634" s="4"/>
      <c r="H634" s="4"/>
      <c r="I634" s="4"/>
      <c r="J634" s="4"/>
      <c r="K634" s="4"/>
      <c r="L634" s="4"/>
      <c r="M634" s="4"/>
      <c r="N634" s="4"/>
      <c r="O634" s="4"/>
      <c r="P634" s="4"/>
    </row>
    <row r="635">
      <c r="A635" s="4"/>
      <c r="B635" s="4"/>
      <c r="C635" s="4"/>
      <c r="D635" s="4"/>
      <c r="E635" s="4"/>
      <c r="F635" s="4"/>
      <c r="G635" s="4"/>
      <c r="H635" s="4"/>
      <c r="I635" s="4"/>
      <c r="J635" s="4"/>
      <c r="K635" s="4"/>
      <c r="L635" s="4"/>
      <c r="M635" s="4"/>
      <c r="N635" s="4"/>
      <c r="O635" s="4"/>
      <c r="P635" s="4"/>
    </row>
    <row r="636">
      <c r="A636" s="4"/>
      <c r="B636" s="4"/>
      <c r="C636" s="4"/>
      <c r="D636" s="4"/>
      <c r="E636" s="4"/>
      <c r="F636" s="4"/>
      <c r="G636" s="4"/>
      <c r="H636" s="4"/>
      <c r="I636" s="4"/>
      <c r="J636" s="4"/>
      <c r="K636" s="4"/>
      <c r="L636" s="4"/>
      <c r="M636" s="4"/>
      <c r="N636" s="4"/>
      <c r="O636" s="4"/>
      <c r="P636" s="4"/>
    </row>
    <row r="637">
      <c r="A637" s="4"/>
      <c r="B637" s="4"/>
      <c r="C637" s="4"/>
      <c r="D637" s="4"/>
      <c r="E637" s="4"/>
      <c r="F637" s="4"/>
      <c r="G637" s="4"/>
      <c r="H637" s="4"/>
      <c r="I637" s="4"/>
      <c r="J637" s="4"/>
      <c r="K637" s="4"/>
      <c r="L637" s="4"/>
      <c r="M637" s="4"/>
      <c r="N637" s="4"/>
      <c r="O637" s="4"/>
      <c r="P637" s="4"/>
    </row>
    <row r="638">
      <c r="A638" s="4"/>
      <c r="B638" s="4"/>
      <c r="C638" s="4"/>
      <c r="D638" s="4"/>
      <c r="E638" s="4"/>
      <c r="F638" s="4"/>
      <c r="G638" s="4"/>
      <c r="H638" s="4"/>
      <c r="I638" s="4"/>
      <c r="J638" s="4"/>
      <c r="K638" s="4"/>
      <c r="L638" s="4"/>
      <c r="M638" s="4"/>
      <c r="N638" s="4"/>
      <c r="O638" s="4"/>
      <c r="P638" s="4"/>
    </row>
    <row r="639">
      <c r="A639" s="4"/>
      <c r="B639" s="4"/>
      <c r="C639" s="4"/>
      <c r="D639" s="4"/>
      <c r="E639" s="4"/>
      <c r="F639" s="4"/>
      <c r="G639" s="4"/>
      <c r="H639" s="4"/>
      <c r="I639" s="4"/>
      <c r="J639" s="4"/>
      <c r="K639" s="4"/>
      <c r="L639" s="4"/>
      <c r="M639" s="4"/>
      <c r="N639" s="4"/>
      <c r="O639" s="4"/>
      <c r="P639" s="4"/>
    </row>
    <row r="640">
      <c r="A640" s="4"/>
      <c r="B640" s="4"/>
      <c r="C640" s="4"/>
      <c r="D640" s="4"/>
      <c r="E640" s="4"/>
      <c r="F640" s="4"/>
      <c r="G640" s="4"/>
      <c r="H640" s="4"/>
      <c r="I640" s="4"/>
      <c r="J640" s="4"/>
      <c r="K640" s="4"/>
      <c r="L640" s="4"/>
      <c r="M640" s="4"/>
      <c r="N640" s="4"/>
      <c r="O640" s="4"/>
      <c r="P640" s="4"/>
    </row>
    <row r="641">
      <c r="A641" s="4"/>
      <c r="B641" s="4"/>
      <c r="C641" s="4"/>
      <c r="D641" s="4"/>
      <c r="E641" s="4"/>
      <c r="F641" s="4"/>
      <c r="G641" s="4"/>
      <c r="H641" s="4"/>
      <c r="I641" s="4"/>
      <c r="J641" s="4"/>
      <c r="K641" s="4"/>
      <c r="L641" s="4"/>
      <c r="M641" s="4"/>
      <c r="N641" s="4"/>
      <c r="O641" s="4"/>
      <c r="P641" s="4"/>
    </row>
    <row r="642">
      <c r="A642" s="4"/>
      <c r="B642" s="4"/>
      <c r="C642" s="4"/>
      <c r="D642" s="4"/>
      <c r="E642" s="4"/>
      <c r="F642" s="4"/>
      <c r="G642" s="4"/>
      <c r="H642" s="4"/>
      <c r="I642" s="4"/>
      <c r="J642" s="4"/>
      <c r="K642" s="4"/>
      <c r="L642" s="4"/>
      <c r="M642" s="4"/>
      <c r="N642" s="4"/>
      <c r="O642" s="4"/>
      <c r="P642" s="4"/>
    </row>
    <row r="643">
      <c r="A643" s="4"/>
      <c r="B643" s="4"/>
      <c r="C643" s="4"/>
      <c r="D643" s="4"/>
      <c r="E643" s="4"/>
      <c r="F643" s="4"/>
      <c r="G643" s="4"/>
      <c r="H643" s="4"/>
      <c r="I643" s="4"/>
      <c r="J643" s="4"/>
      <c r="K643" s="4"/>
      <c r="L643" s="4"/>
      <c r="M643" s="4"/>
      <c r="N643" s="4"/>
      <c r="O643" s="4"/>
      <c r="P643" s="4"/>
    </row>
    <row r="644">
      <c r="A644" s="4"/>
      <c r="B644" s="4"/>
      <c r="C644" s="4"/>
      <c r="D644" s="4"/>
      <c r="E644" s="4"/>
      <c r="F644" s="4"/>
      <c r="G644" s="4"/>
      <c r="H644" s="4"/>
      <c r="I644" s="4"/>
      <c r="J644" s="4"/>
      <c r="K644" s="4"/>
      <c r="L644" s="4"/>
      <c r="M644" s="4"/>
      <c r="N644" s="4"/>
      <c r="O644" s="4"/>
      <c r="P644" s="4"/>
    </row>
    <row r="645">
      <c r="A645" s="4"/>
      <c r="B645" s="4"/>
      <c r="C645" s="4"/>
      <c r="D645" s="4"/>
      <c r="E645" s="4"/>
      <c r="F645" s="4"/>
      <c r="G645" s="4"/>
      <c r="H645" s="4"/>
      <c r="I645" s="4"/>
      <c r="J645" s="4"/>
      <c r="K645" s="4"/>
      <c r="L645" s="4"/>
      <c r="M645" s="4"/>
      <c r="N645" s="4"/>
      <c r="O645" s="4"/>
      <c r="P645" s="4"/>
    </row>
    <row r="646">
      <c r="A646" s="4"/>
      <c r="B646" s="4"/>
      <c r="C646" s="4"/>
      <c r="D646" s="4"/>
      <c r="E646" s="4"/>
      <c r="F646" s="4"/>
      <c r="G646" s="4"/>
      <c r="H646" s="4"/>
      <c r="I646" s="4"/>
      <c r="J646" s="4"/>
      <c r="K646" s="4"/>
      <c r="L646" s="4"/>
      <c r="M646" s="4"/>
      <c r="N646" s="4"/>
      <c r="O646" s="4"/>
      <c r="P646" s="4"/>
    </row>
    <row r="647">
      <c r="A647" s="4"/>
      <c r="B647" s="4"/>
      <c r="C647" s="4"/>
      <c r="D647" s="4"/>
      <c r="E647" s="4"/>
      <c r="F647" s="4"/>
      <c r="G647" s="4"/>
      <c r="H647" s="4"/>
      <c r="I647" s="4"/>
      <c r="J647" s="4"/>
      <c r="K647" s="4"/>
      <c r="L647" s="4"/>
      <c r="M647" s="4"/>
      <c r="N647" s="4"/>
      <c r="O647" s="4"/>
      <c r="P647" s="4"/>
    </row>
    <row r="648">
      <c r="A648" s="4"/>
      <c r="B648" s="4"/>
      <c r="C648" s="4"/>
      <c r="D648" s="4"/>
      <c r="E648" s="4"/>
      <c r="F648" s="4"/>
      <c r="G648" s="4"/>
      <c r="H648" s="4"/>
      <c r="I648" s="4"/>
      <c r="J648" s="4"/>
      <c r="K648" s="4"/>
      <c r="L648" s="4"/>
      <c r="M648" s="4"/>
      <c r="N648" s="4"/>
      <c r="O648" s="4"/>
      <c r="P648" s="4"/>
    </row>
    <row r="649">
      <c r="A649" s="4"/>
      <c r="B649" s="4"/>
      <c r="C649" s="4"/>
      <c r="D649" s="4"/>
      <c r="E649" s="4"/>
      <c r="F649" s="4"/>
      <c r="G649" s="4"/>
      <c r="H649" s="4"/>
      <c r="I649" s="4"/>
      <c r="J649" s="4"/>
      <c r="K649" s="4"/>
      <c r="L649" s="4"/>
      <c r="M649" s="4"/>
      <c r="N649" s="4"/>
      <c r="O649" s="4"/>
      <c r="P649" s="4"/>
    </row>
    <row r="650">
      <c r="A650" s="4"/>
      <c r="B650" s="4"/>
      <c r="C650" s="4"/>
      <c r="D650" s="4"/>
      <c r="E650" s="4"/>
      <c r="F650" s="4"/>
      <c r="G650" s="4"/>
      <c r="H650" s="4"/>
      <c r="I650" s="4"/>
      <c r="J650" s="4"/>
      <c r="K650" s="4"/>
      <c r="L650" s="4"/>
      <c r="M650" s="4"/>
      <c r="N650" s="4"/>
      <c r="O650" s="4"/>
      <c r="P650" s="4"/>
    </row>
    <row r="651">
      <c r="A651" s="4"/>
      <c r="B651" s="4"/>
      <c r="C651" s="4"/>
      <c r="D651" s="4"/>
      <c r="E651" s="4"/>
      <c r="F651" s="4"/>
      <c r="G651" s="4"/>
      <c r="H651" s="4"/>
      <c r="I651" s="4"/>
      <c r="J651" s="4"/>
      <c r="K651" s="4"/>
      <c r="L651" s="4"/>
      <c r="M651" s="4"/>
      <c r="N651" s="4"/>
      <c r="O651" s="4"/>
      <c r="P651" s="4"/>
    </row>
    <row r="652">
      <c r="A652" s="4"/>
      <c r="B652" s="4"/>
      <c r="C652" s="4"/>
      <c r="D652" s="4"/>
      <c r="E652" s="4"/>
      <c r="F652" s="4"/>
      <c r="G652" s="4"/>
      <c r="H652" s="4"/>
      <c r="I652" s="4"/>
      <c r="J652" s="4"/>
      <c r="K652" s="4"/>
      <c r="L652" s="4"/>
      <c r="M652" s="4"/>
      <c r="N652" s="4"/>
      <c r="O652" s="4"/>
      <c r="P652" s="4"/>
    </row>
    <row r="653">
      <c r="A653" s="4"/>
      <c r="B653" s="4"/>
      <c r="C653" s="4"/>
      <c r="D653" s="4"/>
      <c r="E653" s="4"/>
      <c r="F653" s="4"/>
      <c r="G653" s="4"/>
      <c r="H653" s="4"/>
      <c r="I653" s="4"/>
      <c r="J653" s="4"/>
      <c r="K653" s="4"/>
      <c r="L653" s="4"/>
      <c r="M653" s="4"/>
      <c r="N653" s="4"/>
      <c r="O653" s="4"/>
      <c r="P653" s="4"/>
    </row>
    <row r="654">
      <c r="A654" s="4"/>
      <c r="B654" s="4"/>
      <c r="C654" s="4"/>
      <c r="D654" s="4"/>
      <c r="E654" s="4"/>
      <c r="F654" s="4"/>
      <c r="G654" s="4"/>
      <c r="H654" s="4"/>
      <c r="I654" s="4"/>
      <c r="J654" s="4"/>
      <c r="K654" s="4"/>
      <c r="L654" s="4"/>
      <c r="M654" s="4"/>
      <c r="N654" s="4"/>
      <c r="O654" s="4"/>
      <c r="P654" s="4"/>
    </row>
    <row r="655">
      <c r="A655" s="4"/>
      <c r="B655" s="4"/>
      <c r="C655" s="4"/>
      <c r="D655" s="4"/>
      <c r="E655" s="4"/>
      <c r="F655" s="4"/>
      <c r="G655" s="4"/>
      <c r="H655" s="4"/>
      <c r="I655" s="4"/>
      <c r="J655" s="4"/>
      <c r="K655" s="4"/>
      <c r="L655" s="4"/>
      <c r="M655" s="4"/>
      <c r="N655" s="4"/>
      <c r="O655" s="4"/>
      <c r="P655" s="4"/>
    </row>
    <row r="656">
      <c r="A656" s="4"/>
      <c r="B656" s="4"/>
      <c r="C656" s="4"/>
      <c r="D656" s="4"/>
      <c r="E656" s="4"/>
      <c r="F656" s="4"/>
      <c r="G656" s="4"/>
      <c r="H656" s="4"/>
      <c r="I656" s="4"/>
      <c r="J656" s="4"/>
      <c r="K656" s="4"/>
      <c r="L656" s="4"/>
      <c r="M656" s="4"/>
      <c r="N656" s="4"/>
      <c r="O656" s="4"/>
      <c r="P656" s="4"/>
    </row>
    <row r="657">
      <c r="A657" s="4"/>
      <c r="B657" s="4"/>
      <c r="C657" s="4"/>
      <c r="D657" s="4"/>
      <c r="E657" s="4"/>
      <c r="F657" s="4"/>
      <c r="G657" s="4"/>
      <c r="H657" s="4"/>
      <c r="I657" s="4"/>
      <c r="J657" s="4"/>
      <c r="K657" s="4"/>
      <c r="L657" s="4"/>
      <c r="M657" s="4"/>
      <c r="N657" s="4"/>
      <c r="O657" s="4"/>
      <c r="P657" s="4"/>
    </row>
    <row r="658">
      <c r="A658" s="4"/>
      <c r="B658" s="4"/>
      <c r="C658" s="4"/>
      <c r="D658" s="4"/>
      <c r="E658" s="4"/>
      <c r="F658" s="4"/>
      <c r="G658" s="4"/>
      <c r="H658" s="4"/>
      <c r="I658" s="4"/>
      <c r="J658" s="4"/>
      <c r="K658" s="4"/>
      <c r="L658" s="4"/>
      <c r="M658" s="4"/>
      <c r="N658" s="4"/>
      <c r="O658" s="4"/>
      <c r="P658" s="4"/>
    </row>
    <row r="659">
      <c r="A659" s="4"/>
      <c r="B659" s="4"/>
      <c r="C659" s="4"/>
      <c r="D659" s="4"/>
      <c r="E659" s="4"/>
      <c r="F659" s="4"/>
      <c r="G659" s="4"/>
      <c r="H659" s="4"/>
      <c r="I659" s="4"/>
      <c r="J659" s="4"/>
      <c r="K659" s="4"/>
      <c r="L659" s="4"/>
      <c r="M659" s="4"/>
      <c r="N659" s="4"/>
      <c r="O659" s="4"/>
      <c r="P659" s="4"/>
    </row>
    <row r="660">
      <c r="A660" s="4"/>
      <c r="B660" s="4"/>
      <c r="C660" s="4"/>
      <c r="D660" s="4"/>
      <c r="E660" s="4"/>
      <c r="F660" s="4"/>
      <c r="G660" s="4"/>
      <c r="H660" s="4"/>
      <c r="I660" s="4"/>
      <c r="J660" s="4"/>
      <c r="K660" s="4"/>
      <c r="L660" s="4"/>
      <c r="M660" s="4"/>
      <c r="N660" s="4"/>
      <c r="O660" s="4"/>
      <c r="P660" s="4"/>
    </row>
    <row r="661">
      <c r="A661" s="4"/>
      <c r="B661" s="4"/>
      <c r="C661" s="4"/>
      <c r="D661" s="4"/>
      <c r="E661" s="4"/>
      <c r="F661" s="4"/>
      <c r="G661" s="4"/>
      <c r="H661" s="4"/>
      <c r="I661" s="4"/>
      <c r="J661" s="4"/>
      <c r="K661" s="4"/>
      <c r="L661" s="4"/>
      <c r="M661" s="4"/>
      <c r="N661" s="4"/>
      <c r="O661" s="4"/>
      <c r="P661" s="4"/>
    </row>
    <row r="662">
      <c r="A662" s="4"/>
      <c r="B662" s="4"/>
      <c r="C662" s="4"/>
      <c r="D662" s="4"/>
      <c r="E662" s="4"/>
      <c r="F662" s="4"/>
      <c r="G662" s="4"/>
      <c r="H662" s="4"/>
      <c r="I662" s="4"/>
      <c r="J662" s="4"/>
      <c r="K662" s="4"/>
      <c r="L662" s="4"/>
      <c r="M662" s="4"/>
      <c r="N662" s="4"/>
      <c r="O662" s="4"/>
      <c r="P662" s="4"/>
    </row>
    <row r="663">
      <c r="A663" s="4"/>
      <c r="B663" s="4"/>
      <c r="C663" s="4"/>
      <c r="D663" s="4"/>
      <c r="E663" s="4"/>
      <c r="F663" s="4"/>
      <c r="G663" s="4"/>
      <c r="H663" s="4"/>
      <c r="I663" s="4"/>
      <c r="J663" s="4"/>
      <c r="K663" s="4"/>
      <c r="L663" s="4"/>
      <c r="M663" s="4"/>
      <c r="N663" s="4"/>
      <c r="O663" s="4"/>
      <c r="P663" s="4"/>
    </row>
    <row r="664">
      <c r="A664" s="4"/>
      <c r="B664" s="4"/>
      <c r="C664" s="4"/>
      <c r="D664" s="4"/>
      <c r="E664" s="4"/>
      <c r="F664" s="4"/>
      <c r="G664" s="4"/>
      <c r="H664" s="4"/>
      <c r="I664" s="4"/>
      <c r="J664" s="4"/>
      <c r="K664" s="4"/>
      <c r="L664" s="4"/>
      <c r="M664" s="4"/>
      <c r="N664" s="4"/>
      <c r="O664" s="4"/>
      <c r="P664" s="4"/>
    </row>
    <row r="665">
      <c r="A665" s="4"/>
      <c r="B665" s="4"/>
      <c r="C665" s="4"/>
      <c r="D665" s="4"/>
      <c r="E665" s="4"/>
      <c r="F665" s="4"/>
      <c r="G665" s="4"/>
      <c r="H665" s="4"/>
      <c r="I665" s="4"/>
      <c r="J665" s="4"/>
      <c r="K665" s="4"/>
      <c r="L665" s="4"/>
      <c r="M665" s="4"/>
      <c r="N665" s="4"/>
      <c r="O665" s="4"/>
      <c r="P665" s="4"/>
    </row>
    <row r="666">
      <c r="A666" s="4"/>
      <c r="B666" s="4"/>
      <c r="C666" s="4"/>
      <c r="D666" s="4"/>
      <c r="E666" s="4"/>
      <c r="F666" s="4"/>
      <c r="G666" s="4"/>
      <c r="H666" s="4"/>
      <c r="I666" s="4"/>
      <c r="J666" s="4"/>
      <c r="K666" s="4"/>
      <c r="L666" s="4"/>
      <c r="M666" s="4"/>
      <c r="N666" s="4"/>
      <c r="O666" s="4"/>
      <c r="P666" s="4"/>
    </row>
    <row r="667">
      <c r="A667" s="4"/>
      <c r="B667" s="4"/>
      <c r="C667" s="4"/>
      <c r="D667" s="4"/>
      <c r="E667" s="4"/>
      <c r="F667" s="4"/>
      <c r="G667" s="4"/>
      <c r="H667" s="4"/>
      <c r="I667" s="4"/>
      <c r="J667" s="4"/>
      <c r="K667" s="4"/>
      <c r="L667" s="4"/>
      <c r="M667" s="4"/>
      <c r="N667" s="4"/>
      <c r="O667" s="4"/>
      <c r="P667" s="4"/>
    </row>
    <row r="668">
      <c r="A668" s="4"/>
      <c r="B668" s="4"/>
      <c r="C668" s="4"/>
      <c r="D668" s="4"/>
      <c r="E668" s="4"/>
      <c r="F668" s="4"/>
      <c r="G668" s="4"/>
      <c r="H668" s="4"/>
      <c r="I668" s="4"/>
      <c r="J668" s="4"/>
      <c r="K668" s="4"/>
      <c r="L668" s="4"/>
      <c r="M668" s="4"/>
      <c r="N668" s="4"/>
      <c r="O668" s="4"/>
      <c r="P668" s="4"/>
    </row>
    <row r="669">
      <c r="A669" s="4"/>
      <c r="B669" s="4"/>
      <c r="C669" s="4"/>
      <c r="D669" s="4"/>
      <c r="E669" s="4"/>
      <c r="F669" s="4"/>
      <c r="G669" s="4"/>
      <c r="H669" s="4"/>
      <c r="I669" s="4"/>
      <c r="J669" s="4"/>
      <c r="K669" s="4"/>
      <c r="L669" s="4"/>
      <c r="M669" s="4"/>
      <c r="N669" s="4"/>
      <c r="O669" s="4"/>
      <c r="P669" s="4"/>
    </row>
    <row r="670">
      <c r="A670" s="4"/>
      <c r="B670" s="4"/>
      <c r="C670" s="4"/>
      <c r="D670" s="4"/>
      <c r="E670" s="4"/>
      <c r="F670" s="4"/>
      <c r="G670" s="4"/>
      <c r="H670" s="4"/>
      <c r="I670" s="4"/>
      <c r="J670" s="4"/>
      <c r="K670" s="4"/>
      <c r="L670" s="4"/>
      <c r="M670" s="4"/>
      <c r="N670" s="4"/>
      <c r="O670" s="4"/>
      <c r="P670" s="4"/>
    </row>
    <row r="671">
      <c r="A671" s="4"/>
      <c r="B671" s="4"/>
      <c r="C671" s="4"/>
      <c r="D671" s="4"/>
      <c r="E671" s="4"/>
      <c r="F671" s="4"/>
      <c r="G671" s="4"/>
      <c r="H671" s="4"/>
      <c r="I671" s="4"/>
      <c r="J671" s="4"/>
      <c r="K671" s="4"/>
      <c r="L671" s="4"/>
      <c r="M671" s="4"/>
      <c r="N671" s="4"/>
      <c r="O671" s="4"/>
      <c r="P671" s="4"/>
    </row>
    <row r="672">
      <c r="A672" s="4"/>
      <c r="B672" s="4"/>
      <c r="C672" s="4"/>
      <c r="D672" s="4"/>
      <c r="E672" s="4"/>
      <c r="F672" s="4"/>
      <c r="G672" s="4"/>
      <c r="H672" s="4"/>
      <c r="I672" s="4"/>
      <c r="J672" s="4"/>
      <c r="K672" s="4"/>
      <c r="L672" s="4"/>
      <c r="M672" s="4"/>
      <c r="N672" s="4"/>
      <c r="O672" s="4"/>
      <c r="P672" s="4"/>
    </row>
    <row r="673">
      <c r="A673" s="4"/>
      <c r="B673" s="4"/>
      <c r="C673" s="4"/>
      <c r="D673" s="4"/>
      <c r="E673" s="4"/>
      <c r="F673" s="4"/>
      <c r="G673" s="4"/>
      <c r="H673" s="4"/>
      <c r="I673" s="4"/>
      <c r="J673" s="4"/>
      <c r="K673" s="4"/>
      <c r="L673" s="4"/>
      <c r="M673" s="4"/>
      <c r="N673" s="4"/>
      <c r="O673" s="4"/>
      <c r="P673" s="4"/>
    </row>
    <row r="674">
      <c r="A674" s="4"/>
      <c r="B674" s="4"/>
      <c r="C674" s="4"/>
      <c r="D674" s="4"/>
      <c r="E674" s="4"/>
      <c r="F674" s="4"/>
      <c r="G674" s="4"/>
      <c r="H674" s="4"/>
      <c r="I674" s="4"/>
      <c r="J674" s="4"/>
      <c r="K674" s="4"/>
      <c r="L674" s="4"/>
      <c r="M674" s="4"/>
      <c r="N674" s="4"/>
      <c r="O674" s="4"/>
      <c r="P674" s="4"/>
    </row>
    <row r="675">
      <c r="A675" s="4"/>
      <c r="B675" s="4"/>
      <c r="C675" s="4"/>
      <c r="D675" s="4"/>
      <c r="E675" s="4"/>
      <c r="F675" s="4"/>
      <c r="G675" s="4"/>
      <c r="H675" s="4"/>
      <c r="I675" s="4"/>
      <c r="J675" s="4"/>
      <c r="K675" s="4"/>
      <c r="L675" s="4"/>
      <c r="M675" s="4"/>
      <c r="N675" s="4"/>
      <c r="O675" s="4"/>
      <c r="P675" s="4"/>
    </row>
    <row r="676">
      <c r="A676" s="4"/>
      <c r="B676" s="4"/>
      <c r="C676" s="4"/>
      <c r="D676" s="4"/>
      <c r="E676" s="4"/>
      <c r="F676" s="4"/>
      <c r="G676" s="4"/>
      <c r="H676" s="4"/>
      <c r="I676" s="4"/>
      <c r="J676" s="4"/>
      <c r="K676" s="4"/>
      <c r="L676" s="4"/>
      <c r="M676" s="4"/>
      <c r="N676" s="4"/>
      <c r="O676" s="4"/>
      <c r="P676" s="4"/>
    </row>
    <row r="677">
      <c r="A677" s="4"/>
      <c r="B677" s="4"/>
      <c r="C677" s="4"/>
      <c r="D677" s="4"/>
      <c r="E677" s="4"/>
      <c r="F677" s="4"/>
      <c r="G677" s="4"/>
      <c r="H677" s="4"/>
      <c r="I677" s="4"/>
      <c r="J677" s="4"/>
      <c r="K677" s="4"/>
      <c r="L677" s="4"/>
      <c r="M677" s="4"/>
      <c r="N677" s="4"/>
      <c r="O677" s="4"/>
      <c r="P677" s="4"/>
    </row>
    <row r="678">
      <c r="A678" s="4"/>
      <c r="B678" s="4"/>
      <c r="C678" s="4"/>
      <c r="D678" s="4"/>
      <c r="E678" s="4"/>
      <c r="F678" s="4"/>
      <c r="G678" s="4"/>
      <c r="H678" s="4"/>
      <c r="I678" s="4"/>
      <c r="J678" s="4"/>
      <c r="K678" s="4"/>
      <c r="L678" s="4"/>
      <c r="M678" s="4"/>
      <c r="N678" s="4"/>
      <c r="O678" s="4"/>
      <c r="P678" s="4"/>
    </row>
    <row r="679">
      <c r="A679" s="4"/>
      <c r="B679" s="4"/>
      <c r="C679" s="4"/>
      <c r="D679" s="4"/>
      <c r="E679" s="4"/>
      <c r="F679" s="4"/>
      <c r="G679" s="4"/>
      <c r="H679" s="4"/>
      <c r="I679" s="4"/>
      <c r="J679" s="4"/>
      <c r="K679" s="4"/>
      <c r="L679" s="4"/>
      <c r="M679" s="4"/>
      <c r="N679" s="4"/>
      <c r="O679" s="4"/>
      <c r="P679" s="4"/>
    </row>
    <row r="680">
      <c r="A680" s="4"/>
      <c r="B680" s="4"/>
      <c r="C680" s="4"/>
      <c r="D680" s="4"/>
      <c r="E680" s="4"/>
      <c r="F680" s="4"/>
      <c r="G680" s="4"/>
      <c r="H680" s="4"/>
      <c r="I680" s="4"/>
      <c r="J680" s="4"/>
      <c r="K680" s="4"/>
      <c r="L680" s="4"/>
      <c r="M680" s="4"/>
      <c r="N680" s="4"/>
      <c r="O680" s="4"/>
      <c r="P680" s="4"/>
    </row>
    <row r="681">
      <c r="A681" s="4"/>
      <c r="B681" s="4"/>
      <c r="C681" s="4"/>
      <c r="D681" s="4"/>
      <c r="E681" s="4"/>
      <c r="F681" s="4"/>
      <c r="G681" s="4"/>
      <c r="H681" s="4"/>
      <c r="I681" s="4"/>
      <c r="J681" s="4"/>
      <c r="K681" s="4"/>
      <c r="L681" s="4"/>
      <c r="M681" s="4"/>
      <c r="N681" s="4"/>
      <c r="O681" s="4"/>
      <c r="P681" s="4"/>
    </row>
    <row r="682">
      <c r="A682" s="4"/>
      <c r="B682" s="4"/>
      <c r="C682" s="4"/>
      <c r="D682" s="4"/>
      <c r="E682" s="4"/>
      <c r="F682" s="4"/>
      <c r="G682" s="4"/>
      <c r="H682" s="4"/>
      <c r="I682" s="4"/>
      <c r="J682" s="4"/>
      <c r="K682" s="4"/>
      <c r="L682" s="4"/>
      <c r="M682" s="4"/>
      <c r="N682" s="4"/>
      <c r="O682" s="4"/>
      <c r="P682" s="4"/>
    </row>
    <row r="683">
      <c r="A683" s="4"/>
      <c r="B683" s="4"/>
      <c r="C683" s="4"/>
      <c r="D683" s="4"/>
      <c r="E683" s="4"/>
      <c r="F683" s="4"/>
      <c r="G683" s="4"/>
      <c r="H683" s="4"/>
      <c r="I683" s="4"/>
      <c r="J683" s="4"/>
      <c r="K683" s="4"/>
      <c r="L683" s="4"/>
      <c r="M683" s="4"/>
      <c r="N683" s="4"/>
      <c r="O683" s="4"/>
      <c r="P683" s="4"/>
    </row>
    <row r="684">
      <c r="A684" s="4"/>
      <c r="B684" s="4"/>
      <c r="C684" s="4"/>
      <c r="D684" s="4"/>
      <c r="E684" s="4"/>
      <c r="F684" s="4"/>
      <c r="G684" s="4"/>
      <c r="H684" s="4"/>
      <c r="I684" s="4"/>
      <c r="J684" s="4"/>
      <c r="K684" s="4"/>
      <c r="L684" s="4"/>
      <c r="M684" s="4"/>
      <c r="N684" s="4"/>
      <c r="O684" s="4"/>
      <c r="P684" s="4"/>
    </row>
    <row r="685">
      <c r="A685" s="4"/>
      <c r="B685" s="4"/>
      <c r="C685" s="4"/>
      <c r="D685" s="4"/>
      <c r="E685" s="4"/>
      <c r="F685" s="4"/>
      <c r="G685" s="4"/>
      <c r="H685" s="4"/>
      <c r="I685" s="4"/>
      <c r="J685" s="4"/>
      <c r="K685" s="4"/>
      <c r="L685" s="4"/>
      <c r="M685" s="4"/>
      <c r="N685" s="4"/>
      <c r="O685" s="4"/>
      <c r="P685" s="4"/>
    </row>
    <row r="686">
      <c r="A686" s="4"/>
      <c r="B686" s="4"/>
      <c r="C686" s="4"/>
      <c r="D686" s="4"/>
      <c r="E686" s="4"/>
      <c r="F686" s="4"/>
      <c r="G686" s="4"/>
      <c r="H686" s="4"/>
      <c r="I686" s="4"/>
      <c r="J686" s="4"/>
      <c r="K686" s="4"/>
      <c r="L686" s="4"/>
      <c r="M686" s="4"/>
      <c r="N686" s="4"/>
      <c r="O686" s="4"/>
      <c r="P686" s="4"/>
    </row>
    <row r="687">
      <c r="A687" s="4"/>
      <c r="B687" s="4"/>
      <c r="C687" s="4"/>
      <c r="D687" s="4"/>
      <c r="E687" s="4"/>
      <c r="F687" s="4"/>
      <c r="G687" s="4"/>
      <c r="H687" s="4"/>
      <c r="I687" s="4"/>
      <c r="J687" s="4"/>
      <c r="K687" s="4"/>
      <c r="L687" s="4"/>
      <c r="M687" s="4"/>
      <c r="N687" s="4"/>
      <c r="O687" s="4"/>
      <c r="P687" s="4"/>
    </row>
    <row r="688">
      <c r="A688" s="4"/>
      <c r="B688" s="4"/>
      <c r="C688" s="4"/>
      <c r="D688" s="4"/>
      <c r="E688" s="4"/>
      <c r="F688" s="4"/>
      <c r="G688" s="4"/>
      <c r="H688" s="4"/>
      <c r="I688" s="4"/>
      <c r="J688" s="4"/>
      <c r="K688" s="4"/>
      <c r="L688" s="4"/>
      <c r="M688" s="4"/>
      <c r="N688" s="4"/>
      <c r="O688" s="4"/>
      <c r="P688" s="4"/>
    </row>
    <row r="689">
      <c r="A689" s="4"/>
      <c r="B689" s="4"/>
      <c r="C689" s="4"/>
      <c r="D689" s="4"/>
      <c r="E689" s="4"/>
      <c r="F689" s="4"/>
      <c r="G689" s="4"/>
      <c r="H689" s="4"/>
      <c r="I689" s="4"/>
      <c r="J689" s="4"/>
      <c r="K689" s="4"/>
      <c r="L689" s="4"/>
      <c r="M689" s="4"/>
      <c r="N689" s="4"/>
      <c r="O689" s="4"/>
      <c r="P689" s="4"/>
    </row>
    <row r="690">
      <c r="A690" s="4"/>
      <c r="B690" s="4"/>
      <c r="C690" s="4"/>
      <c r="D690" s="4"/>
      <c r="E690" s="4"/>
      <c r="F690" s="4"/>
      <c r="G690" s="4"/>
      <c r="H690" s="4"/>
      <c r="I690" s="4"/>
      <c r="J690" s="4"/>
      <c r="K690" s="4"/>
      <c r="L690" s="4"/>
      <c r="M690" s="4"/>
      <c r="N690" s="4"/>
      <c r="O690" s="4"/>
      <c r="P690" s="4"/>
    </row>
    <row r="691">
      <c r="A691" s="4"/>
      <c r="B691" s="4"/>
      <c r="C691" s="4"/>
      <c r="D691" s="4"/>
      <c r="E691" s="4"/>
      <c r="F691" s="4"/>
      <c r="G691" s="4"/>
      <c r="H691" s="4"/>
      <c r="I691" s="4"/>
      <c r="J691" s="4"/>
      <c r="K691" s="4"/>
      <c r="L691" s="4"/>
      <c r="M691" s="4"/>
      <c r="N691" s="4"/>
      <c r="O691" s="4"/>
      <c r="P691" s="4"/>
    </row>
    <row r="692">
      <c r="A692" s="4"/>
      <c r="B692" s="4"/>
      <c r="C692" s="4"/>
      <c r="D692" s="4"/>
      <c r="E692" s="4"/>
      <c r="F692" s="4"/>
      <c r="G692" s="4"/>
      <c r="H692" s="4"/>
      <c r="I692" s="4"/>
      <c r="J692" s="4"/>
      <c r="K692" s="4"/>
      <c r="L692" s="4"/>
      <c r="M692" s="4"/>
      <c r="N692" s="4"/>
      <c r="O692" s="4"/>
      <c r="P692" s="4"/>
    </row>
    <row r="693">
      <c r="A693" s="4"/>
      <c r="B693" s="4"/>
      <c r="C693" s="4"/>
      <c r="D693" s="4"/>
      <c r="E693" s="4"/>
      <c r="F693" s="4"/>
      <c r="G693" s="4"/>
      <c r="H693" s="4"/>
      <c r="I693" s="4"/>
      <c r="J693" s="4"/>
      <c r="K693" s="4"/>
      <c r="L693" s="4"/>
      <c r="M693" s="4"/>
      <c r="N693" s="4"/>
      <c r="O693" s="4"/>
      <c r="P693" s="4"/>
    </row>
    <row r="694">
      <c r="A694" s="4"/>
      <c r="B694" s="4"/>
      <c r="C694" s="4"/>
      <c r="D694" s="4"/>
      <c r="E694" s="4"/>
      <c r="F694" s="4"/>
      <c r="G694" s="4"/>
      <c r="H694" s="4"/>
      <c r="I694" s="4"/>
      <c r="J694" s="4"/>
      <c r="K694" s="4"/>
      <c r="L694" s="4"/>
      <c r="M694" s="4"/>
      <c r="N694" s="4"/>
      <c r="O694" s="4"/>
      <c r="P694" s="4"/>
    </row>
    <row r="695">
      <c r="A695" s="4"/>
      <c r="B695" s="4"/>
      <c r="C695" s="4"/>
      <c r="D695" s="4"/>
      <c r="E695" s="4"/>
      <c r="F695" s="4"/>
      <c r="G695" s="4"/>
      <c r="H695" s="4"/>
      <c r="I695" s="4"/>
      <c r="J695" s="4"/>
      <c r="K695" s="4"/>
      <c r="L695" s="4"/>
      <c r="M695" s="4"/>
      <c r="N695" s="4"/>
      <c r="O695" s="4"/>
      <c r="P695" s="4"/>
    </row>
    <row r="696">
      <c r="A696" s="4"/>
      <c r="B696" s="4"/>
      <c r="C696" s="4"/>
      <c r="D696" s="4"/>
      <c r="E696" s="4"/>
      <c r="F696" s="4"/>
      <c r="G696" s="4"/>
      <c r="H696" s="4"/>
      <c r="I696" s="4"/>
      <c r="J696" s="4"/>
      <c r="K696" s="4"/>
      <c r="L696" s="4"/>
      <c r="M696" s="4"/>
      <c r="N696" s="4"/>
      <c r="O696" s="4"/>
      <c r="P696" s="4"/>
    </row>
    <row r="697">
      <c r="A697" s="4"/>
      <c r="B697" s="4"/>
      <c r="C697" s="4"/>
      <c r="D697" s="4"/>
      <c r="E697" s="4"/>
      <c r="F697" s="4"/>
      <c r="G697" s="4"/>
      <c r="H697" s="4"/>
      <c r="I697" s="4"/>
      <c r="J697" s="4"/>
      <c r="K697" s="4"/>
      <c r="L697" s="4"/>
      <c r="M697" s="4"/>
      <c r="N697" s="4"/>
      <c r="O697" s="4"/>
      <c r="P697" s="4"/>
    </row>
    <row r="698">
      <c r="A698" s="4"/>
      <c r="B698" s="4"/>
      <c r="C698" s="4"/>
      <c r="D698" s="4"/>
      <c r="E698" s="4"/>
      <c r="F698" s="4"/>
      <c r="G698" s="4"/>
      <c r="H698" s="4"/>
      <c r="I698" s="4"/>
      <c r="J698" s="4"/>
      <c r="K698" s="4"/>
      <c r="L698" s="4"/>
      <c r="M698" s="4"/>
      <c r="N698" s="4"/>
      <c r="O698" s="4"/>
      <c r="P698" s="4"/>
    </row>
    <row r="699">
      <c r="A699" s="4"/>
      <c r="B699" s="4"/>
      <c r="C699" s="4"/>
      <c r="D699" s="4"/>
      <c r="E699" s="4"/>
      <c r="F699" s="4"/>
      <c r="G699" s="4"/>
      <c r="H699" s="4"/>
      <c r="I699" s="4"/>
      <c r="J699" s="4"/>
      <c r="K699" s="4"/>
      <c r="L699" s="4"/>
      <c r="M699" s="4"/>
      <c r="N699" s="4"/>
      <c r="O699" s="4"/>
      <c r="P699" s="4"/>
    </row>
    <row r="700">
      <c r="A700" s="4"/>
      <c r="B700" s="4"/>
      <c r="C700" s="4"/>
      <c r="D700" s="4"/>
      <c r="E700" s="4"/>
      <c r="F700" s="4"/>
      <c r="G700" s="4"/>
      <c r="H700" s="4"/>
      <c r="I700" s="4"/>
      <c r="J700" s="4"/>
      <c r="K700" s="4"/>
      <c r="L700" s="4"/>
      <c r="M700" s="4"/>
      <c r="N700" s="4"/>
      <c r="O700" s="4"/>
      <c r="P700" s="4"/>
    </row>
    <row r="701">
      <c r="A701" s="4"/>
      <c r="B701" s="4"/>
      <c r="C701" s="4"/>
      <c r="D701" s="4"/>
      <c r="E701" s="4"/>
      <c r="F701" s="4"/>
      <c r="G701" s="4"/>
      <c r="H701" s="4"/>
      <c r="I701" s="4"/>
      <c r="J701" s="4"/>
      <c r="K701" s="4"/>
      <c r="L701" s="4"/>
      <c r="M701" s="4"/>
      <c r="N701" s="4"/>
      <c r="O701" s="4"/>
      <c r="P701" s="4"/>
    </row>
    <row r="702">
      <c r="A702" s="4"/>
      <c r="B702" s="4"/>
      <c r="C702" s="4"/>
      <c r="D702" s="4"/>
      <c r="E702" s="4"/>
      <c r="F702" s="4"/>
      <c r="G702" s="4"/>
      <c r="H702" s="4"/>
      <c r="I702" s="4"/>
      <c r="J702" s="4"/>
      <c r="K702" s="4"/>
      <c r="L702" s="4"/>
      <c r="M702" s="4"/>
      <c r="N702" s="4"/>
      <c r="O702" s="4"/>
      <c r="P702" s="4"/>
    </row>
    <row r="703">
      <c r="A703" s="4"/>
      <c r="B703" s="4"/>
      <c r="C703" s="4"/>
      <c r="D703" s="4"/>
      <c r="E703" s="4"/>
      <c r="F703" s="4"/>
      <c r="G703" s="4"/>
      <c r="H703" s="4"/>
      <c r="I703" s="4"/>
      <c r="J703" s="4"/>
      <c r="K703" s="4"/>
      <c r="L703" s="4"/>
      <c r="M703" s="4"/>
      <c r="N703" s="4"/>
      <c r="O703" s="4"/>
      <c r="P703" s="4"/>
    </row>
    <row r="704">
      <c r="A704" s="4"/>
      <c r="B704" s="4"/>
      <c r="C704" s="4"/>
      <c r="D704" s="4"/>
      <c r="E704" s="4"/>
      <c r="F704" s="4"/>
      <c r="G704" s="4"/>
      <c r="H704" s="4"/>
      <c r="I704" s="4"/>
      <c r="J704" s="4"/>
      <c r="K704" s="4"/>
      <c r="L704" s="4"/>
      <c r="M704" s="4"/>
      <c r="N704" s="4"/>
      <c r="O704" s="4"/>
      <c r="P704" s="4"/>
    </row>
    <row r="705">
      <c r="A705" s="4"/>
      <c r="B705" s="4"/>
      <c r="C705" s="4"/>
      <c r="D705" s="4"/>
      <c r="E705" s="4"/>
      <c r="F705" s="4"/>
      <c r="G705" s="4"/>
      <c r="H705" s="4"/>
      <c r="I705" s="4"/>
      <c r="J705" s="4"/>
      <c r="K705" s="4"/>
      <c r="L705" s="4"/>
      <c r="M705" s="4"/>
      <c r="N705" s="4"/>
      <c r="O705" s="4"/>
      <c r="P705" s="4"/>
    </row>
    <row r="706">
      <c r="A706" s="4"/>
      <c r="B706" s="4"/>
      <c r="C706" s="4"/>
      <c r="D706" s="4"/>
      <c r="E706" s="4"/>
      <c r="F706" s="4"/>
      <c r="G706" s="4"/>
      <c r="H706" s="4"/>
      <c r="I706" s="4"/>
      <c r="J706" s="4"/>
      <c r="K706" s="4"/>
      <c r="L706" s="4"/>
      <c r="M706" s="4"/>
      <c r="N706" s="4"/>
      <c r="O706" s="4"/>
      <c r="P706" s="4"/>
    </row>
    <row r="707">
      <c r="A707" s="4"/>
      <c r="B707" s="4"/>
      <c r="C707" s="4"/>
      <c r="D707" s="4"/>
      <c r="E707" s="4"/>
      <c r="F707" s="4"/>
      <c r="G707" s="4"/>
      <c r="H707" s="4"/>
      <c r="I707" s="4"/>
      <c r="J707" s="4"/>
      <c r="K707" s="4"/>
      <c r="L707" s="4"/>
      <c r="M707" s="4"/>
      <c r="N707" s="4"/>
      <c r="O707" s="4"/>
      <c r="P707" s="4"/>
    </row>
    <row r="708">
      <c r="A708" s="4"/>
      <c r="B708" s="4"/>
      <c r="C708" s="4"/>
      <c r="D708" s="4"/>
      <c r="E708" s="4"/>
      <c r="F708" s="4"/>
      <c r="G708" s="4"/>
      <c r="H708" s="4"/>
      <c r="I708" s="4"/>
      <c r="J708" s="4"/>
      <c r="K708" s="4"/>
      <c r="L708" s="4"/>
      <c r="M708" s="4"/>
      <c r="N708" s="4"/>
      <c r="O708" s="4"/>
      <c r="P708" s="4"/>
    </row>
    <row r="709">
      <c r="A709" s="4"/>
      <c r="B709" s="4"/>
      <c r="C709" s="4"/>
      <c r="D709" s="4"/>
      <c r="E709" s="4"/>
      <c r="F709" s="4"/>
      <c r="G709" s="4"/>
      <c r="H709" s="4"/>
      <c r="I709" s="4"/>
      <c r="J709" s="4"/>
      <c r="K709" s="4"/>
      <c r="L709" s="4"/>
      <c r="M709" s="4"/>
      <c r="N709" s="4"/>
      <c r="O709" s="4"/>
      <c r="P709" s="4"/>
    </row>
    <row r="710">
      <c r="A710" s="4"/>
      <c r="B710" s="4"/>
      <c r="C710" s="4"/>
      <c r="D710" s="4"/>
      <c r="E710" s="4"/>
      <c r="F710" s="4"/>
      <c r="G710" s="4"/>
      <c r="H710" s="4"/>
      <c r="I710" s="4"/>
      <c r="J710" s="4"/>
      <c r="K710" s="4"/>
      <c r="L710" s="4"/>
      <c r="M710" s="4"/>
      <c r="N710" s="4"/>
      <c r="O710" s="4"/>
      <c r="P710" s="4"/>
    </row>
    <row r="711">
      <c r="A711" s="4"/>
      <c r="B711" s="4"/>
      <c r="C711" s="4"/>
      <c r="D711" s="4"/>
      <c r="E711" s="4"/>
      <c r="F711" s="4"/>
      <c r="G711" s="4"/>
      <c r="H711" s="4"/>
      <c r="I711" s="4"/>
      <c r="J711" s="4"/>
      <c r="K711" s="4"/>
      <c r="L711" s="4"/>
      <c r="M711" s="4"/>
      <c r="N711" s="4"/>
      <c r="O711" s="4"/>
      <c r="P711" s="4"/>
    </row>
    <row r="712">
      <c r="A712" s="4"/>
      <c r="B712" s="4"/>
      <c r="C712" s="4"/>
      <c r="D712" s="4"/>
      <c r="E712" s="4"/>
      <c r="F712" s="4"/>
      <c r="G712" s="4"/>
      <c r="H712" s="4"/>
      <c r="I712" s="4"/>
      <c r="J712" s="4"/>
      <c r="K712" s="4"/>
      <c r="L712" s="4"/>
      <c r="M712" s="4"/>
      <c r="N712" s="4"/>
      <c r="O712" s="4"/>
      <c r="P712" s="4"/>
    </row>
    <row r="713">
      <c r="A713" s="4"/>
      <c r="B713" s="4"/>
      <c r="C713" s="4"/>
      <c r="D713" s="4"/>
      <c r="E713" s="4"/>
      <c r="F713" s="4"/>
      <c r="G713" s="4"/>
      <c r="H713" s="4"/>
      <c r="I713" s="4"/>
      <c r="J713" s="4"/>
      <c r="K713" s="4"/>
      <c r="L713" s="4"/>
      <c r="M713" s="4"/>
      <c r="N713" s="4"/>
      <c r="O713" s="4"/>
      <c r="P713" s="4"/>
    </row>
    <row r="714">
      <c r="A714" s="4"/>
      <c r="B714" s="4"/>
      <c r="C714" s="4"/>
      <c r="D714" s="4"/>
      <c r="E714" s="4"/>
      <c r="F714" s="4"/>
      <c r="G714" s="4"/>
      <c r="H714" s="4"/>
      <c r="I714" s="4"/>
      <c r="J714" s="4"/>
      <c r="K714" s="4"/>
      <c r="L714" s="4"/>
      <c r="M714" s="4"/>
      <c r="N714" s="4"/>
      <c r="O714" s="4"/>
      <c r="P714" s="4"/>
    </row>
    <row r="715">
      <c r="A715" s="4"/>
      <c r="B715" s="4"/>
      <c r="C715" s="4"/>
      <c r="D715" s="4"/>
      <c r="E715" s="4"/>
      <c r="F715" s="4"/>
      <c r="G715" s="4"/>
      <c r="H715" s="4"/>
      <c r="I715" s="4"/>
      <c r="J715" s="4"/>
      <c r="K715" s="4"/>
      <c r="L715" s="4"/>
      <c r="M715" s="4"/>
      <c r="N715" s="4"/>
      <c r="O715" s="4"/>
      <c r="P715" s="4"/>
    </row>
    <row r="716">
      <c r="A716" s="4"/>
      <c r="B716" s="4"/>
      <c r="C716" s="4"/>
      <c r="D716" s="4"/>
      <c r="E716" s="4"/>
      <c r="F716" s="4"/>
      <c r="G716" s="4"/>
      <c r="H716" s="4"/>
      <c r="I716" s="4"/>
      <c r="J716" s="4"/>
      <c r="K716" s="4"/>
      <c r="L716" s="4"/>
      <c r="M716" s="4"/>
      <c r="N716" s="4"/>
      <c r="O716" s="4"/>
      <c r="P716" s="4"/>
    </row>
    <row r="717">
      <c r="A717" s="4"/>
      <c r="B717" s="4"/>
      <c r="C717" s="4"/>
      <c r="D717" s="4"/>
      <c r="E717" s="4"/>
      <c r="F717" s="4"/>
      <c r="G717" s="4"/>
      <c r="H717" s="4"/>
      <c r="I717" s="4"/>
      <c r="J717" s="4"/>
      <c r="K717" s="4"/>
      <c r="L717" s="4"/>
      <c r="M717" s="4"/>
      <c r="N717" s="4"/>
      <c r="O717" s="4"/>
      <c r="P717" s="4"/>
    </row>
    <row r="718">
      <c r="A718" s="4"/>
      <c r="B718" s="4"/>
      <c r="C718" s="4"/>
      <c r="D718" s="4"/>
      <c r="E718" s="4"/>
      <c r="F718" s="4"/>
      <c r="G718" s="4"/>
      <c r="H718" s="4"/>
      <c r="I718" s="4"/>
      <c r="J718" s="4"/>
      <c r="K718" s="4"/>
      <c r="L718" s="4"/>
      <c r="M718" s="4"/>
      <c r="N718" s="4"/>
      <c r="O718" s="4"/>
      <c r="P718" s="4"/>
    </row>
    <row r="719">
      <c r="A719" s="4"/>
      <c r="B719" s="4"/>
      <c r="C719" s="4"/>
      <c r="D719" s="4"/>
      <c r="E719" s="4"/>
      <c r="F719" s="4"/>
      <c r="G719" s="4"/>
      <c r="H719" s="4"/>
      <c r="I719" s="4"/>
      <c r="J719" s="4"/>
      <c r="K719" s="4"/>
      <c r="L719" s="4"/>
      <c r="M719" s="4"/>
      <c r="N719" s="4"/>
      <c r="O719" s="4"/>
      <c r="P719" s="4"/>
    </row>
    <row r="720">
      <c r="A720" s="4"/>
      <c r="B720" s="4"/>
      <c r="C720" s="4"/>
      <c r="D720" s="4"/>
      <c r="E720" s="4"/>
      <c r="F720" s="4"/>
      <c r="G720" s="4"/>
      <c r="H720" s="4"/>
      <c r="I720" s="4"/>
      <c r="J720" s="4"/>
      <c r="K720" s="4"/>
      <c r="L720" s="4"/>
      <c r="M720" s="4"/>
      <c r="N720" s="4"/>
      <c r="O720" s="4"/>
      <c r="P720" s="4"/>
    </row>
    <row r="721">
      <c r="A721" s="4"/>
      <c r="B721" s="4"/>
      <c r="C721" s="4"/>
      <c r="D721" s="4"/>
      <c r="E721" s="4"/>
      <c r="F721" s="4"/>
      <c r="G721" s="4"/>
      <c r="H721" s="4"/>
      <c r="I721" s="4"/>
      <c r="J721" s="4"/>
      <c r="K721" s="4"/>
      <c r="L721" s="4"/>
      <c r="M721" s="4"/>
      <c r="N721" s="4"/>
      <c r="O721" s="4"/>
      <c r="P721" s="4"/>
    </row>
    <row r="722">
      <c r="A722" s="4"/>
      <c r="B722" s="4"/>
      <c r="C722" s="4"/>
      <c r="D722" s="4"/>
      <c r="E722" s="4"/>
      <c r="F722" s="4"/>
      <c r="G722" s="4"/>
      <c r="H722" s="4"/>
      <c r="I722" s="4"/>
      <c r="J722" s="4"/>
      <c r="K722" s="4"/>
      <c r="L722" s="4"/>
      <c r="M722" s="4"/>
      <c r="N722" s="4"/>
      <c r="O722" s="4"/>
      <c r="P722" s="4"/>
    </row>
    <row r="723">
      <c r="A723" s="4"/>
      <c r="B723" s="4"/>
      <c r="C723" s="4"/>
      <c r="D723" s="4"/>
      <c r="E723" s="4"/>
      <c r="F723" s="4"/>
      <c r="G723" s="4"/>
      <c r="H723" s="4"/>
      <c r="I723" s="4"/>
      <c r="J723" s="4"/>
      <c r="K723" s="4"/>
      <c r="L723" s="4"/>
      <c r="M723" s="4"/>
      <c r="N723" s="4"/>
      <c r="O723" s="4"/>
      <c r="P723" s="4"/>
    </row>
    <row r="724">
      <c r="A724" s="4"/>
      <c r="B724" s="4"/>
      <c r="C724" s="4"/>
      <c r="D724" s="4"/>
      <c r="E724" s="4"/>
      <c r="F724" s="4"/>
      <c r="G724" s="4"/>
      <c r="H724" s="4"/>
      <c r="I724" s="4"/>
      <c r="J724" s="4"/>
      <c r="K724" s="4"/>
      <c r="L724" s="4"/>
      <c r="M724" s="4"/>
      <c r="N724" s="4"/>
      <c r="O724" s="4"/>
      <c r="P724" s="4"/>
    </row>
    <row r="725">
      <c r="A725" s="4"/>
      <c r="B725" s="4"/>
      <c r="C725" s="4"/>
      <c r="D725" s="4"/>
      <c r="E725" s="4"/>
      <c r="F725" s="4"/>
      <c r="G725" s="4"/>
      <c r="H725" s="4"/>
      <c r="I725" s="4"/>
      <c r="J725" s="4"/>
      <c r="K725" s="4"/>
      <c r="L725" s="4"/>
      <c r="M725" s="4"/>
      <c r="N725" s="4"/>
      <c r="O725" s="4"/>
      <c r="P725" s="4"/>
    </row>
    <row r="726">
      <c r="A726" s="4"/>
      <c r="B726" s="4"/>
      <c r="C726" s="4"/>
      <c r="D726" s="4"/>
      <c r="E726" s="4"/>
      <c r="F726" s="4"/>
      <c r="G726" s="4"/>
      <c r="H726" s="4"/>
      <c r="I726" s="4"/>
      <c r="J726" s="4"/>
      <c r="K726" s="4"/>
      <c r="L726" s="4"/>
      <c r="M726" s="4"/>
      <c r="N726" s="4"/>
      <c r="O726" s="4"/>
      <c r="P726" s="4"/>
    </row>
    <row r="727">
      <c r="A727" s="4"/>
      <c r="B727" s="4"/>
      <c r="C727" s="4"/>
      <c r="D727" s="4"/>
      <c r="E727" s="4"/>
      <c r="F727" s="4"/>
      <c r="G727" s="4"/>
      <c r="H727" s="4"/>
      <c r="I727" s="4"/>
      <c r="J727" s="4"/>
      <c r="K727" s="4"/>
      <c r="L727" s="4"/>
      <c r="M727" s="4"/>
      <c r="N727" s="4"/>
      <c r="O727" s="4"/>
      <c r="P727" s="4"/>
    </row>
    <row r="728">
      <c r="A728" s="4"/>
      <c r="B728" s="4"/>
      <c r="C728" s="4"/>
      <c r="D728" s="4"/>
      <c r="E728" s="4"/>
      <c r="F728" s="4"/>
      <c r="G728" s="4"/>
      <c r="H728" s="4"/>
      <c r="I728" s="4"/>
      <c r="J728" s="4"/>
      <c r="K728" s="4"/>
      <c r="L728" s="4"/>
      <c r="M728" s="4"/>
      <c r="N728" s="4"/>
      <c r="O728" s="4"/>
      <c r="P728" s="4"/>
    </row>
    <row r="729">
      <c r="A729" s="4"/>
      <c r="B729" s="4"/>
      <c r="C729" s="4"/>
      <c r="D729" s="4"/>
      <c r="E729" s="4"/>
      <c r="F729" s="4"/>
      <c r="G729" s="4"/>
      <c r="H729" s="4"/>
      <c r="I729" s="4"/>
      <c r="J729" s="4"/>
      <c r="K729" s="4"/>
      <c r="L729" s="4"/>
      <c r="M729" s="4"/>
      <c r="N729" s="4"/>
      <c r="O729" s="4"/>
      <c r="P729" s="4"/>
    </row>
    <row r="730">
      <c r="A730" s="4"/>
      <c r="B730" s="4"/>
      <c r="C730" s="4"/>
      <c r="D730" s="4"/>
      <c r="E730" s="4"/>
      <c r="F730" s="4"/>
      <c r="G730" s="4"/>
      <c r="H730" s="4"/>
      <c r="I730" s="4"/>
      <c r="J730" s="4"/>
      <c r="K730" s="4"/>
      <c r="L730" s="4"/>
      <c r="M730" s="4"/>
      <c r="N730" s="4"/>
      <c r="O730" s="4"/>
      <c r="P730" s="4"/>
    </row>
    <row r="731">
      <c r="A731" s="4"/>
      <c r="B731" s="4"/>
      <c r="C731" s="4"/>
      <c r="D731" s="4"/>
      <c r="E731" s="4"/>
      <c r="F731" s="4"/>
      <c r="G731" s="4"/>
      <c r="H731" s="4"/>
      <c r="I731" s="4"/>
      <c r="J731" s="4"/>
      <c r="K731" s="4"/>
      <c r="L731" s="4"/>
      <c r="M731" s="4"/>
      <c r="N731" s="4"/>
      <c r="O731" s="4"/>
      <c r="P731" s="4"/>
    </row>
    <row r="732">
      <c r="A732" s="4"/>
      <c r="B732" s="4"/>
      <c r="C732" s="4"/>
      <c r="D732" s="4"/>
      <c r="E732" s="4"/>
      <c r="F732" s="4"/>
      <c r="G732" s="4"/>
      <c r="H732" s="4"/>
      <c r="I732" s="4"/>
      <c r="J732" s="4"/>
      <c r="K732" s="4"/>
      <c r="L732" s="4"/>
      <c r="M732" s="4"/>
      <c r="N732" s="4"/>
      <c r="O732" s="4"/>
      <c r="P732" s="4"/>
    </row>
    <row r="733">
      <c r="A733" s="4"/>
      <c r="B733" s="4"/>
      <c r="C733" s="4"/>
      <c r="D733" s="4"/>
      <c r="E733" s="4"/>
      <c r="F733" s="4"/>
      <c r="G733" s="4"/>
      <c r="H733" s="4"/>
      <c r="I733" s="4"/>
      <c r="J733" s="4"/>
      <c r="K733" s="4"/>
      <c r="L733" s="4"/>
      <c r="M733" s="4"/>
      <c r="N733" s="4"/>
      <c r="O733" s="4"/>
      <c r="P733" s="4"/>
    </row>
    <row r="734">
      <c r="A734" s="4"/>
      <c r="B734" s="4"/>
      <c r="C734" s="4"/>
      <c r="D734" s="4"/>
      <c r="E734" s="4"/>
      <c r="F734" s="4"/>
      <c r="G734" s="4"/>
      <c r="H734" s="4"/>
      <c r="I734" s="4"/>
      <c r="J734" s="4"/>
      <c r="K734" s="4"/>
      <c r="L734" s="4"/>
      <c r="M734" s="4"/>
      <c r="N734" s="4"/>
      <c r="O734" s="4"/>
      <c r="P734" s="4"/>
    </row>
    <row r="735">
      <c r="A735" s="4"/>
      <c r="B735" s="4"/>
      <c r="C735" s="4"/>
      <c r="D735" s="4"/>
      <c r="E735" s="4"/>
      <c r="F735" s="4"/>
      <c r="G735" s="4"/>
      <c r="H735" s="4"/>
      <c r="I735" s="4"/>
      <c r="J735" s="4"/>
      <c r="K735" s="4"/>
      <c r="L735" s="4"/>
      <c r="M735" s="4"/>
      <c r="N735" s="4"/>
      <c r="O735" s="4"/>
      <c r="P735" s="4"/>
    </row>
    <row r="736">
      <c r="A736" s="4"/>
      <c r="B736" s="4"/>
      <c r="C736" s="4"/>
      <c r="D736" s="4"/>
      <c r="E736" s="4"/>
      <c r="F736" s="4"/>
      <c r="G736" s="4"/>
      <c r="H736" s="4"/>
      <c r="I736" s="4"/>
      <c r="J736" s="4"/>
      <c r="K736" s="4"/>
      <c r="L736" s="4"/>
      <c r="M736" s="4"/>
      <c r="N736" s="4"/>
      <c r="O736" s="4"/>
      <c r="P736" s="4"/>
    </row>
    <row r="737">
      <c r="A737" s="4"/>
      <c r="B737" s="4"/>
      <c r="C737" s="4"/>
      <c r="D737" s="4"/>
      <c r="E737" s="4"/>
      <c r="F737" s="4"/>
      <c r="G737" s="4"/>
      <c r="H737" s="4"/>
      <c r="I737" s="4"/>
      <c r="J737" s="4"/>
      <c r="K737" s="4"/>
      <c r="L737" s="4"/>
      <c r="M737" s="4"/>
      <c r="N737" s="4"/>
      <c r="O737" s="4"/>
      <c r="P737" s="4"/>
    </row>
    <row r="738">
      <c r="A738" s="4"/>
      <c r="B738" s="4"/>
      <c r="C738" s="4"/>
      <c r="D738" s="4"/>
      <c r="E738" s="4"/>
      <c r="F738" s="4"/>
      <c r="G738" s="4"/>
      <c r="H738" s="4"/>
      <c r="I738" s="4"/>
      <c r="J738" s="4"/>
      <c r="K738" s="4"/>
      <c r="L738" s="4"/>
      <c r="M738" s="4"/>
      <c r="N738" s="4"/>
      <c r="O738" s="4"/>
      <c r="P738" s="4"/>
    </row>
    <row r="739">
      <c r="A739" s="4"/>
      <c r="B739" s="4"/>
      <c r="C739" s="4"/>
      <c r="D739" s="4"/>
      <c r="E739" s="4"/>
      <c r="F739" s="4"/>
      <c r="G739" s="4"/>
      <c r="H739" s="4"/>
      <c r="I739" s="4"/>
      <c r="J739" s="4"/>
      <c r="K739" s="4"/>
      <c r="L739" s="4"/>
      <c r="M739" s="4"/>
      <c r="N739" s="4"/>
      <c r="O739" s="4"/>
      <c r="P739" s="4"/>
    </row>
    <row r="740">
      <c r="A740" s="4"/>
      <c r="B740" s="4"/>
      <c r="C740" s="4"/>
      <c r="D740" s="4"/>
      <c r="E740" s="4"/>
      <c r="F740" s="4"/>
      <c r="G740" s="4"/>
      <c r="H740" s="4"/>
      <c r="I740" s="4"/>
      <c r="J740" s="4"/>
      <c r="K740" s="4"/>
      <c r="L740" s="4"/>
      <c r="M740" s="4"/>
      <c r="N740" s="4"/>
      <c r="O740" s="4"/>
      <c r="P740" s="4"/>
    </row>
    <row r="741">
      <c r="A741" s="4"/>
      <c r="B741" s="4"/>
      <c r="C741" s="4"/>
      <c r="D741" s="4"/>
      <c r="E741" s="4"/>
      <c r="F741" s="4"/>
      <c r="G741" s="4"/>
      <c r="H741" s="4"/>
      <c r="I741" s="4"/>
      <c r="J741" s="4"/>
      <c r="K741" s="4"/>
      <c r="L741" s="4"/>
      <c r="M741" s="4"/>
      <c r="N741" s="4"/>
      <c r="O741" s="4"/>
      <c r="P741" s="4"/>
    </row>
    <row r="742">
      <c r="A742" s="4"/>
      <c r="B742" s="4"/>
      <c r="C742" s="4"/>
      <c r="D742" s="4"/>
      <c r="E742" s="4"/>
      <c r="F742" s="4"/>
      <c r="G742" s="4"/>
      <c r="H742" s="4"/>
      <c r="I742" s="4"/>
      <c r="J742" s="4"/>
      <c r="K742" s="4"/>
      <c r="L742" s="4"/>
      <c r="M742" s="4"/>
      <c r="N742" s="4"/>
      <c r="O742" s="4"/>
      <c r="P742" s="4"/>
    </row>
    <row r="743">
      <c r="A743" s="4"/>
      <c r="B743" s="4"/>
      <c r="C743" s="4"/>
      <c r="D743" s="4"/>
      <c r="E743" s="4"/>
      <c r="F743" s="4"/>
      <c r="G743" s="4"/>
      <c r="H743" s="4"/>
      <c r="I743" s="4"/>
      <c r="J743" s="4"/>
      <c r="K743" s="4"/>
      <c r="L743" s="4"/>
      <c r="M743" s="4"/>
      <c r="N743" s="4"/>
      <c r="O743" s="4"/>
      <c r="P743" s="4"/>
    </row>
    <row r="744">
      <c r="A744" s="4"/>
      <c r="B744" s="4"/>
      <c r="C744" s="4"/>
      <c r="D744" s="4"/>
      <c r="E744" s="4"/>
      <c r="F744" s="4"/>
      <c r="G744" s="4"/>
      <c r="H744" s="4"/>
      <c r="I744" s="4"/>
      <c r="J744" s="4"/>
      <c r="K744" s="4"/>
      <c r="L744" s="4"/>
      <c r="M744" s="4"/>
      <c r="N744" s="4"/>
      <c r="O744" s="4"/>
      <c r="P744" s="4"/>
    </row>
    <row r="745">
      <c r="A745" s="4"/>
      <c r="B745" s="4"/>
      <c r="C745" s="4"/>
      <c r="D745" s="4"/>
      <c r="E745" s="4"/>
      <c r="F745" s="4"/>
      <c r="G745" s="4"/>
      <c r="H745" s="4"/>
      <c r="I745" s="4"/>
      <c r="J745" s="4"/>
      <c r="K745" s="4"/>
      <c r="L745" s="4"/>
      <c r="M745" s="4"/>
      <c r="N745" s="4"/>
      <c r="O745" s="4"/>
      <c r="P745" s="4"/>
    </row>
    <row r="746">
      <c r="A746" s="4"/>
      <c r="B746" s="4"/>
      <c r="C746" s="4"/>
      <c r="D746" s="4"/>
      <c r="E746" s="4"/>
      <c r="F746" s="4"/>
      <c r="G746" s="4"/>
      <c r="H746" s="4"/>
      <c r="I746" s="4"/>
      <c r="J746" s="4"/>
      <c r="K746" s="4"/>
      <c r="L746" s="4"/>
      <c r="M746" s="4"/>
      <c r="N746" s="4"/>
      <c r="O746" s="4"/>
      <c r="P746" s="4"/>
    </row>
    <row r="747">
      <c r="A747" s="4"/>
      <c r="B747" s="4"/>
      <c r="C747" s="4"/>
      <c r="D747" s="4"/>
      <c r="E747" s="4"/>
      <c r="F747" s="4"/>
      <c r="G747" s="4"/>
      <c r="H747" s="4"/>
      <c r="I747" s="4"/>
      <c r="J747" s="4"/>
      <c r="K747" s="4"/>
      <c r="L747" s="4"/>
      <c r="M747" s="4"/>
      <c r="N747" s="4"/>
      <c r="O747" s="4"/>
      <c r="P747" s="4"/>
    </row>
    <row r="748">
      <c r="A748" s="4"/>
      <c r="B748" s="4"/>
      <c r="C748" s="4"/>
      <c r="D748" s="4"/>
      <c r="E748" s="4"/>
      <c r="F748" s="4"/>
      <c r="G748" s="4"/>
      <c r="H748" s="4"/>
      <c r="I748" s="4"/>
      <c r="J748" s="4"/>
      <c r="K748" s="4"/>
      <c r="L748" s="4"/>
      <c r="M748" s="4"/>
      <c r="N748" s="4"/>
      <c r="O748" s="4"/>
      <c r="P748" s="4"/>
    </row>
    <row r="749">
      <c r="A749" s="4"/>
      <c r="B749" s="4"/>
      <c r="C749" s="4"/>
      <c r="D749" s="4"/>
      <c r="E749" s="4"/>
      <c r="F749" s="4"/>
      <c r="G749" s="4"/>
      <c r="H749" s="4"/>
      <c r="I749" s="4"/>
      <c r="J749" s="4"/>
      <c r="K749" s="4"/>
      <c r="L749" s="4"/>
      <c r="M749" s="4"/>
      <c r="N749" s="4"/>
      <c r="O749" s="4"/>
      <c r="P749" s="4"/>
    </row>
    <row r="750">
      <c r="A750" s="4"/>
      <c r="B750" s="4"/>
      <c r="C750" s="4"/>
      <c r="D750" s="4"/>
      <c r="E750" s="4"/>
      <c r="F750" s="4"/>
      <c r="G750" s="4"/>
      <c r="H750" s="4"/>
      <c r="I750" s="4"/>
      <c r="J750" s="4"/>
      <c r="K750" s="4"/>
      <c r="L750" s="4"/>
      <c r="M750" s="4"/>
      <c r="N750" s="4"/>
      <c r="O750" s="4"/>
      <c r="P750" s="4"/>
    </row>
    <row r="751">
      <c r="A751" s="4"/>
      <c r="B751" s="4"/>
      <c r="C751" s="4"/>
      <c r="D751" s="4"/>
      <c r="E751" s="4"/>
      <c r="F751" s="4"/>
      <c r="G751" s="4"/>
      <c r="H751" s="4"/>
      <c r="I751" s="4"/>
      <c r="J751" s="4"/>
      <c r="K751" s="4"/>
      <c r="L751" s="4"/>
      <c r="M751" s="4"/>
      <c r="N751" s="4"/>
      <c r="O751" s="4"/>
      <c r="P751" s="4"/>
    </row>
    <row r="752">
      <c r="A752" s="4"/>
      <c r="B752" s="4"/>
      <c r="C752" s="4"/>
      <c r="D752" s="4"/>
      <c r="E752" s="4"/>
      <c r="F752" s="4"/>
      <c r="G752" s="4"/>
      <c r="H752" s="4"/>
      <c r="I752" s="4"/>
      <c r="J752" s="4"/>
      <c r="K752" s="4"/>
      <c r="L752" s="4"/>
      <c r="M752" s="4"/>
      <c r="N752" s="4"/>
      <c r="O752" s="4"/>
      <c r="P752" s="4"/>
    </row>
    <row r="753">
      <c r="A753" s="4"/>
      <c r="B753" s="4"/>
      <c r="C753" s="4"/>
      <c r="D753" s="4"/>
      <c r="E753" s="4"/>
      <c r="F753" s="4"/>
      <c r="G753" s="4"/>
      <c r="H753" s="4"/>
      <c r="I753" s="4"/>
      <c r="J753" s="4"/>
      <c r="K753" s="4"/>
      <c r="L753" s="4"/>
      <c r="M753" s="4"/>
      <c r="N753" s="4"/>
      <c r="O753" s="4"/>
      <c r="P753" s="4"/>
    </row>
    <row r="754">
      <c r="A754" s="4"/>
      <c r="B754" s="4"/>
      <c r="C754" s="4"/>
      <c r="D754" s="4"/>
      <c r="E754" s="4"/>
      <c r="F754" s="4"/>
      <c r="G754" s="4"/>
      <c r="H754" s="4"/>
      <c r="I754" s="4"/>
      <c r="J754" s="4"/>
      <c r="K754" s="4"/>
      <c r="L754" s="4"/>
      <c r="M754" s="4"/>
      <c r="N754" s="4"/>
      <c r="O754" s="4"/>
      <c r="P754" s="4"/>
    </row>
    <row r="755">
      <c r="A755" s="4"/>
      <c r="B755" s="4"/>
      <c r="C755" s="4"/>
      <c r="D755" s="4"/>
      <c r="E755" s="4"/>
      <c r="F755" s="4"/>
      <c r="G755" s="4"/>
      <c r="H755" s="4"/>
      <c r="I755" s="4"/>
      <c r="J755" s="4"/>
      <c r="K755" s="4"/>
      <c r="L755" s="4"/>
      <c r="M755" s="4"/>
      <c r="N755" s="4"/>
      <c r="O755" s="4"/>
      <c r="P755" s="4"/>
    </row>
    <row r="756">
      <c r="A756" s="4"/>
      <c r="B756" s="4"/>
      <c r="C756" s="4"/>
      <c r="D756" s="4"/>
      <c r="E756" s="4"/>
      <c r="F756" s="4"/>
      <c r="G756" s="4"/>
      <c r="H756" s="4"/>
      <c r="I756" s="4"/>
      <c r="J756" s="4"/>
      <c r="K756" s="4"/>
      <c r="L756" s="4"/>
      <c r="M756" s="4"/>
      <c r="N756" s="4"/>
      <c r="O756" s="4"/>
      <c r="P756" s="4"/>
    </row>
    <row r="757">
      <c r="A757" s="4"/>
      <c r="B757" s="4"/>
      <c r="C757" s="4"/>
      <c r="D757" s="4"/>
      <c r="E757" s="4"/>
      <c r="F757" s="4"/>
      <c r="G757" s="4"/>
      <c r="H757" s="4"/>
      <c r="I757" s="4"/>
      <c r="J757" s="4"/>
      <c r="K757" s="4"/>
      <c r="L757" s="4"/>
      <c r="M757" s="4"/>
      <c r="N757" s="4"/>
      <c r="O757" s="4"/>
      <c r="P757" s="4"/>
    </row>
    <row r="758">
      <c r="A758" s="4"/>
      <c r="B758" s="4"/>
      <c r="C758" s="4"/>
      <c r="D758" s="4"/>
      <c r="E758" s="4"/>
      <c r="F758" s="4"/>
      <c r="G758" s="4"/>
      <c r="H758" s="4"/>
      <c r="I758" s="4"/>
      <c r="J758" s="4"/>
      <c r="K758" s="4"/>
      <c r="L758" s="4"/>
      <c r="M758" s="4"/>
      <c r="N758" s="4"/>
      <c r="O758" s="4"/>
      <c r="P758" s="4"/>
    </row>
    <row r="759">
      <c r="A759" s="4"/>
      <c r="B759" s="4"/>
      <c r="C759" s="4"/>
      <c r="D759" s="4"/>
      <c r="E759" s="4"/>
      <c r="F759" s="4"/>
      <c r="G759" s="4"/>
      <c r="H759" s="4"/>
      <c r="I759" s="4"/>
      <c r="J759" s="4"/>
      <c r="K759" s="4"/>
      <c r="L759" s="4"/>
      <c r="M759" s="4"/>
      <c r="N759" s="4"/>
      <c r="O759" s="4"/>
      <c r="P759" s="4"/>
    </row>
    <row r="760">
      <c r="A760" s="4"/>
      <c r="B760" s="4"/>
      <c r="C760" s="4"/>
      <c r="D760" s="4"/>
      <c r="E760" s="4"/>
      <c r="F760" s="4"/>
      <c r="G760" s="4"/>
      <c r="H760" s="4"/>
      <c r="I760" s="4"/>
      <c r="J760" s="4"/>
      <c r="K760" s="4"/>
      <c r="L760" s="4"/>
      <c r="M760" s="4"/>
      <c r="N760" s="4"/>
      <c r="O760" s="4"/>
      <c r="P760" s="4"/>
    </row>
    <row r="761">
      <c r="A761" s="4"/>
      <c r="B761" s="4"/>
      <c r="C761" s="4"/>
      <c r="D761" s="4"/>
      <c r="E761" s="4"/>
      <c r="F761" s="4"/>
      <c r="G761" s="4"/>
      <c r="H761" s="4"/>
      <c r="I761" s="4"/>
      <c r="J761" s="4"/>
      <c r="K761" s="4"/>
      <c r="L761" s="4"/>
      <c r="M761" s="4"/>
      <c r="N761" s="4"/>
      <c r="O761" s="4"/>
      <c r="P761" s="4"/>
    </row>
    <row r="762">
      <c r="A762" s="4"/>
      <c r="B762" s="4"/>
      <c r="C762" s="4"/>
      <c r="D762" s="4"/>
      <c r="E762" s="4"/>
      <c r="F762" s="4"/>
      <c r="G762" s="4"/>
      <c r="H762" s="4"/>
      <c r="I762" s="4"/>
      <c r="J762" s="4"/>
      <c r="K762" s="4"/>
      <c r="L762" s="4"/>
      <c r="M762" s="4"/>
      <c r="N762" s="4"/>
      <c r="O762" s="4"/>
      <c r="P762" s="4"/>
    </row>
    <row r="763">
      <c r="A763" s="4"/>
      <c r="B763" s="4"/>
      <c r="C763" s="4"/>
      <c r="D763" s="4"/>
      <c r="E763" s="4"/>
      <c r="F763" s="4"/>
      <c r="G763" s="4"/>
      <c r="H763" s="4"/>
      <c r="I763" s="4"/>
      <c r="J763" s="4"/>
      <c r="K763" s="4"/>
      <c r="L763" s="4"/>
      <c r="M763" s="4"/>
      <c r="N763" s="4"/>
      <c r="O763" s="4"/>
      <c r="P763" s="4"/>
    </row>
    <row r="764">
      <c r="A764" s="4"/>
      <c r="B764" s="4"/>
      <c r="C764" s="4"/>
      <c r="D764" s="4"/>
      <c r="E764" s="4"/>
      <c r="F764" s="4"/>
      <c r="G764" s="4"/>
      <c r="H764" s="4"/>
      <c r="I764" s="4"/>
      <c r="J764" s="4"/>
      <c r="K764" s="4"/>
      <c r="L764" s="4"/>
      <c r="M764" s="4"/>
      <c r="N764" s="4"/>
      <c r="O764" s="4"/>
      <c r="P764" s="4"/>
    </row>
    <row r="765">
      <c r="A765" s="4"/>
      <c r="B765" s="4"/>
      <c r="C765" s="4"/>
      <c r="D765" s="4"/>
      <c r="E765" s="4"/>
      <c r="F765" s="4"/>
      <c r="G765" s="4"/>
      <c r="H765" s="4"/>
      <c r="I765" s="4"/>
      <c r="J765" s="4"/>
      <c r="K765" s="4"/>
      <c r="L765" s="4"/>
      <c r="M765" s="4"/>
      <c r="N765" s="4"/>
      <c r="O765" s="4"/>
      <c r="P765" s="4"/>
    </row>
    <row r="766">
      <c r="A766" s="4"/>
      <c r="B766" s="4"/>
      <c r="C766" s="4"/>
      <c r="D766" s="4"/>
      <c r="E766" s="4"/>
      <c r="F766" s="4"/>
      <c r="G766" s="4"/>
      <c r="H766" s="4"/>
      <c r="I766" s="4"/>
      <c r="J766" s="4"/>
      <c r="K766" s="4"/>
      <c r="L766" s="4"/>
      <c r="M766" s="4"/>
      <c r="N766" s="4"/>
      <c r="O766" s="4"/>
      <c r="P766" s="4"/>
    </row>
    <row r="767">
      <c r="A767" s="4"/>
      <c r="B767" s="4"/>
      <c r="C767" s="4"/>
      <c r="D767" s="4"/>
      <c r="E767" s="4"/>
      <c r="F767" s="4"/>
      <c r="G767" s="4"/>
      <c r="H767" s="4"/>
      <c r="I767" s="4"/>
      <c r="J767" s="4"/>
      <c r="K767" s="4"/>
      <c r="L767" s="4"/>
      <c r="M767" s="4"/>
      <c r="N767" s="4"/>
      <c r="O767" s="4"/>
      <c r="P767" s="4"/>
    </row>
    <row r="768">
      <c r="A768" s="4"/>
      <c r="B768" s="4"/>
      <c r="C768" s="4"/>
      <c r="D768" s="4"/>
      <c r="E768" s="4"/>
      <c r="F768" s="4"/>
      <c r="G768" s="4"/>
      <c r="H768" s="4"/>
      <c r="I768" s="4"/>
      <c r="J768" s="4"/>
      <c r="K768" s="4"/>
      <c r="L768" s="4"/>
      <c r="M768" s="4"/>
      <c r="N768" s="4"/>
      <c r="O768" s="4"/>
      <c r="P768" s="4"/>
    </row>
    <row r="769">
      <c r="A769" s="4"/>
      <c r="B769" s="4"/>
      <c r="C769" s="4"/>
      <c r="D769" s="4"/>
      <c r="E769" s="4"/>
      <c r="F769" s="4"/>
      <c r="G769" s="4"/>
      <c r="H769" s="4"/>
      <c r="I769" s="4"/>
      <c r="J769" s="4"/>
      <c r="K769" s="4"/>
      <c r="L769" s="4"/>
      <c r="M769" s="4"/>
      <c r="N769" s="4"/>
      <c r="O769" s="4"/>
      <c r="P769" s="4"/>
    </row>
    <row r="770">
      <c r="A770" s="4"/>
      <c r="B770" s="4"/>
      <c r="C770" s="4"/>
      <c r="D770" s="4"/>
      <c r="E770" s="4"/>
      <c r="F770" s="4"/>
      <c r="G770" s="4"/>
      <c r="H770" s="4"/>
      <c r="I770" s="4"/>
      <c r="J770" s="4"/>
      <c r="K770" s="4"/>
      <c r="L770" s="4"/>
      <c r="M770" s="4"/>
      <c r="N770" s="4"/>
      <c r="O770" s="4"/>
      <c r="P770" s="4"/>
    </row>
    <row r="771">
      <c r="A771" s="4"/>
      <c r="B771" s="4"/>
      <c r="C771" s="4"/>
      <c r="D771" s="4"/>
      <c r="E771" s="4"/>
      <c r="F771" s="4"/>
      <c r="G771" s="4"/>
      <c r="H771" s="4"/>
      <c r="I771" s="4"/>
      <c r="J771" s="4"/>
      <c r="K771" s="4"/>
      <c r="L771" s="4"/>
      <c r="M771" s="4"/>
      <c r="N771" s="4"/>
      <c r="O771" s="4"/>
      <c r="P771" s="4"/>
    </row>
    <row r="772">
      <c r="A772" s="4"/>
      <c r="B772" s="4"/>
      <c r="C772" s="4"/>
      <c r="D772" s="4"/>
      <c r="E772" s="4"/>
      <c r="F772" s="4"/>
      <c r="G772" s="4"/>
      <c r="H772" s="4"/>
      <c r="I772" s="4"/>
      <c r="J772" s="4"/>
      <c r="K772" s="4"/>
      <c r="L772" s="4"/>
      <c r="M772" s="4"/>
      <c r="N772" s="4"/>
      <c r="O772" s="4"/>
      <c r="P772" s="4"/>
    </row>
    <row r="773">
      <c r="A773" s="4"/>
      <c r="B773" s="4"/>
      <c r="C773" s="4"/>
      <c r="D773" s="4"/>
      <c r="E773" s="4"/>
      <c r="F773" s="4"/>
      <c r="G773" s="4"/>
      <c r="H773" s="4"/>
      <c r="I773" s="4"/>
      <c r="J773" s="4"/>
      <c r="K773" s="4"/>
      <c r="L773" s="4"/>
      <c r="M773" s="4"/>
      <c r="N773" s="4"/>
      <c r="O773" s="4"/>
      <c r="P773" s="4"/>
    </row>
    <row r="774">
      <c r="A774" s="4"/>
      <c r="B774" s="4"/>
      <c r="C774" s="4"/>
      <c r="D774" s="4"/>
      <c r="E774" s="4"/>
      <c r="F774" s="4"/>
      <c r="G774" s="4"/>
      <c r="H774" s="4"/>
      <c r="I774" s="4"/>
      <c r="J774" s="4"/>
      <c r="K774" s="4"/>
      <c r="L774" s="4"/>
      <c r="M774" s="4"/>
      <c r="N774" s="4"/>
      <c r="O774" s="4"/>
      <c r="P774" s="4"/>
    </row>
    <row r="775">
      <c r="A775" s="4"/>
      <c r="B775" s="4"/>
      <c r="C775" s="4"/>
      <c r="D775" s="4"/>
      <c r="E775" s="4"/>
      <c r="F775" s="4"/>
      <c r="G775" s="4"/>
      <c r="H775" s="4"/>
      <c r="I775" s="4"/>
      <c r="J775" s="4"/>
      <c r="K775" s="4"/>
      <c r="L775" s="4"/>
      <c r="M775" s="4"/>
      <c r="N775" s="4"/>
      <c r="O775" s="4"/>
      <c r="P775" s="4"/>
    </row>
    <row r="776">
      <c r="A776" s="4"/>
      <c r="B776" s="4"/>
      <c r="C776" s="4"/>
      <c r="D776" s="4"/>
      <c r="E776" s="4"/>
      <c r="F776" s="4"/>
      <c r="G776" s="4"/>
      <c r="H776" s="4"/>
      <c r="I776" s="4"/>
      <c r="J776" s="4"/>
      <c r="K776" s="4"/>
      <c r="L776" s="4"/>
      <c r="M776" s="4"/>
      <c r="N776" s="4"/>
      <c r="O776" s="4"/>
      <c r="P776" s="4"/>
    </row>
    <row r="777">
      <c r="A777" s="4"/>
      <c r="B777" s="4"/>
      <c r="C777" s="4"/>
      <c r="D777" s="4"/>
      <c r="E777" s="4"/>
      <c r="F777" s="4"/>
      <c r="G777" s="4"/>
      <c r="H777" s="4"/>
      <c r="I777" s="4"/>
      <c r="J777" s="4"/>
      <c r="K777" s="4"/>
      <c r="L777" s="4"/>
      <c r="M777" s="4"/>
      <c r="N777" s="4"/>
      <c r="O777" s="4"/>
      <c r="P777" s="4"/>
    </row>
    <row r="778">
      <c r="A778" s="4"/>
      <c r="B778" s="4"/>
      <c r="C778" s="4"/>
      <c r="D778" s="4"/>
      <c r="E778" s="4"/>
      <c r="F778" s="4"/>
      <c r="G778" s="4"/>
      <c r="H778" s="4"/>
      <c r="I778" s="4"/>
      <c r="J778" s="4"/>
      <c r="K778" s="4"/>
      <c r="L778" s="4"/>
      <c r="M778" s="4"/>
      <c r="N778" s="4"/>
      <c r="O778" s="4"/>
      <c r="P778" s="4"/>
    </row>
    <row r="779">
      <c r="A779" s="4"/>
      <c r="B779" s="4"/>
      <c r="C779" s="4"/>
      <c r="D779" s="4"/>
      <c r="E779" s="4"/>
      <c r="F779" s="4"/>
      <c r="G779" s="4"/>
      <c r="H779" s="4"/>
      <c r="I779" s="4"/>
      <c r="J779" s="4"/>
      <c r="K779" s="4"/>
      <c r="L779" s="4"/>
      <c r="M779" s="4"/>
      <c r="N779" s="4"/>
      <c r="O779" s="4"/>
      <c r="P779" s="4"/>
    </row>
    <row r="780">
      <c r="A780" s="4"/>
      <c r="B780" s="4"/>
      <c r="C780" s="4"/>
      <c r="D780" s="4"/>
      <c r="E780" s="4"/>
      <c r="F780" s="4"/>
      <c r="G780" s="4"/>
      <c r="H780" s="4"/>
      <c r="I780" s="4"/>
      <c r="J780" s="4"/>
      <c r="K780" s="4"/>
      <c r="L780" s="4"/>
      <c r="M780" s="4"/>
      <c r="N780" s="4"/>
      <c r="O780" s="4"/>
      <c r="P780" s="4"/>
    </row>
    <row r="781">
      <c r="A781" s="4"/>
      <c r="B781" s="4"/>
      <c r="C781" s="4"/>
      <c r="D781" s="4"/>
      <c r="E781" s="4"/>
      <c r="F781" s="4"/>
      <c r="G781" s="4"/>
      <c r="H781" s="4"/>
      <c r="I781" s="4"/>
      <c r="J781" s="4"/>
      <c r="K781" s="4"/>
      <c r="L781" s="4"/>
      <c r="M781" s="4"/>
      <c r="N781" s="4"/>
      <c r="O781" s="4"/>
      <c r="P781" s="4"/>
    </row>
    <row r="782">
      <c r="A782" s="4"/>
      <c r="B782" s="4"/>
      <c r="C782" s="4"/>
      <c r="D782" s="4"/>
      <c r="E782" s="4"/>
      <c r="F782" s="4"/>
      <c r="G782" s="4"/>
      <c r="H782" s="4"/>
      <c r="I782" s="4"/>
      <c r="J782" s="4"/>
      <c r="K782" s="4"/>
      <c r="L782" s="4"/>
      <c r="M782" s="4"/>
      <c r="N782" s="4"/>
      <c r="O782" s="4"/>
      <c r="P782" s="4"/>
    </row>
    <row r="783">
      <c r="A783" s="4"/>
      <c r="B783" s="4"/>
      <c r="C783" s="4"/>
      <c r="D783" s="4"/>
      <c r="E783" s="4"/>
      <c r="F783" s="4"/>
      <c r="G783" s="4"/>
      <c r="H783" s="4"/>
      <c r="I783" s="4"/>
      <c r="J783" s="4"/>
      <c r="K783" s="4"/>
      <c r="L783" s="4"/>
      <c r="M783" s="4"/>
      <c r="N783" s="4"/>
      <c r="O783" s="4"/>
      <c r="P783" s="4"/>
    </row>
    <row r="784">
      <c r="A784" s="4"/>
      <c r="B784" s="4"/>
      <c r="C784" s="4"/>
      <c r="D784" s="4"/>
      <c r="E784" s="4"/>
      <c r="F784" s="4"/>
      <c r="G784" s="4"/>
      <c r="H784" s="4"/>
      <c r="I784" s="4"/>
      <c r="J784" s="4"/>
      <c r="K784" s="4"/>
      <c r="L784" s="4"/>
      <c r="M784" s="4"/>
      <c r="N784" s="4"/>
      <c r="O784" s="4"/>
      <c r="P784" s="4"/>
    </row>
    <row r="785">
      <c r="A785" s="4"/>
      <c r="B785" s="4"/>
      <c r="C785" s="4"/>
      <c r="D785" s="4"/>
      <c r="E785" s="4"/>
      <c r="F785" s="4"/>
      <c r="G785" s="4"/>
      <c r="H785" s="4"/>
      <c r="I785" s="4"/>
      <c r="J785" s="4"/>
      <c r="K785" s="4"/>
      <c r="L785" s="4"/>
      <c r="M785" s="4"/>
      <c r="N785" s="4"/>
      <c r="O785" s="4"/>
      <c r="P785" s="4"/>
    </row>
    <row r="786">
      <c r="A786" s="4"/>
      <c r="B786" s="4"/>
      <c r="C786" s="4"/>
      <c r="D786" s="4"/>
      <c r="E786" s="4"/>
      <c r="F786" s="4"/>
      <c r="G786" s="4"/>
      <c r="H786" s="4"/>
      <c r="I786" s="4"/>
      <c r="J786" s="4"/>
      <c r="K786" s="4"/>
      <c r="L786" s="4"/>
      <c r="M786" s="4"/>
      <c r="N786" s="4"/>
      <c r="O786" s="4"/>
      <c r="P786" s="4"/>
    </row>
    <row r="787">
      <c r="A787" s="4"/>
      <c r="B787" s="4"/>
      <c r="C787" s="4"/>
      <c r="D787" s="4"/>
      <c r="E787" s="4"/>
      <c r="F787" s="4"/>
      <c r="G787" s="4"/>
      <c r="H787" s="4"/>
      <c r="I787" s="4"/>
      <c r="J787" s="4"/>
      <c r="K787" s="4"/>
      <c r="L787" s="4"/>
      <c r="M787" s="4"/>
      <c r="N787" s="4"/>
      <c r="O787" s="4"/>
      <c r="P787" s="4"/>
    </row>
    <row r="788">
      <c r="A788" s="4"/>
      <c r="B788" s="4"/>
      <c r="C788" s="4"/>
      <c r="D788" s="4"/>
      <c r="E788" s="4"/>
      <c r="F788" s="4"/>
      <c r="G788" s="4"/>
      <c r="H788" s="4"/>
      <c r="I788" s="4"/>
      <c r="J788" s="4"/>
      <c r="K788" s="4"/>
      <c r="L788" s="4"/>
      <c r="M788" s="4"/>
      <c r="N788" s="4"/>
      <c r="O788" s="4"/>
      <c r="P788" s="4"/>
    </row>
    <row r="789">
      <c r="A789" s="4"/>
      <c r="B789" s="4"/>
      <c r="C789" s="4"/>
      <c r="D789" s="4"/>
      <c r="E789" s="4"/>
      <c r="F789" s="4"/>
      <c r="G789" s="4"/>
      <c r="H789" s="4"/>
      <c r="I789" s="4"/>
      <c r="J789" s="4"/>
      <c r="K789" s="4"/>
      <c r="L789" s="4"/>
      <c r="M789" s="4"/>
      <c r="N789" s="4"/>
      <c r="O789" s="4"/>
      <c r="P789" s="4"/>
    </row>
    <row r="790">
      <c r="A790" s="4"/>
      <c r="B790" s="4"/>
      <c r="C790" s="4"/>
      <c r="D790" s="4"/>
      <c r="E790" s="4"/>
      <c r="F790" s="4"/>
      <c r="G790" s="4"/>
      <c r="H790" s="4"/>
      <c r="I790" s="4"/>
      <c r="J790" s="4"/>
      <c r="K790" s="4"/>
      <c r="L790" s="4"/>
      <c r="M790" s="4"/>
      <c r="N790" s="4"/>
      <c r="O790" s="4"/>
      <c r="P790" s="4"/>
    </row>
    <row r="791">
      <c r="A791" s="4"/>
      <c r="B791" s="4"/>
      <c r="C791" s="4"/>
      <c r="D791" s="4"/>
      <c r="E791" s="4"/>
      <c r="F791" s="4"/>
      <c r="G791" s="4"/>
      <c r="H791" s="4"/>
      <c r="I791" s="4"/>
      <c r="J791" s="4"/>
      <c r="K791" s="4"/>
      <c r="L791" s="4"/>
      <c r="M791" s="4"/>
      <c r="N791" s="4"/>
      <c r="O791" s="4"/>
      <c r="P791" s="4"/>
    </row>
    <row r="792">
      <c r="A792" s="4"/>
      <c r="B792" s="4"/>
      <c r="C792" s="4"/>
      <c r="D792" s="4"/>
      <c r="E792" s="4"/>
      <c r="F792" s="4"/>
      <c r="G792" s="4"/>
      <c r="H792" s="4"/>
      <c r="I792" s="4"/>
      <c r="J792" s="4"/>
      <c r="K792" s="4"/>
      <c r="L792" s="4"/>
      <c r="M792" s="4"/>
      <c r="N792" s="4"/>
      <c r="O792" s="4"/>
      <c r="P792" s="4"/>
    </row>
    <row r="793">
      <c r="A793" s="4"/>
      <c r="B793" s="4"/>
      <c r="C793" s="4"/>
      <c r="D793" s="4"/>
      <c r="E793" s="4"/>
      <c r="F793" s="4"/>
      <c r="G793" s="4"/>
      <c r="H793" s="4"/>
      <c r="I793" s="4"/>
      <c r="J793" s="4"/>
      <c r="K793" s="4"/>
      <c r="L793" s="4"/>
      <c r="M793" s="4"/>
      <c r="N793" s="4"/>
      <c r="O793" s="4"/>
      <c r="P793" s="4"/>
    </row>
    <row r="794">
      <c r="A794" s="4"/>
      <c r="B794" s="4"/>
      <c r="C794" s="4"/>
      <c r="D794" s="4"/>
      <c r="E794" s="4"/>
      <c r="F794" s="4"/>
      <c r="G794" s="4"/>
      <c r="H794" s="4"/>
      <c r="I794" s="4"/>
      <c r="J794" s="4"/>
      <c r="K794" s="4"/>
      <c r="L794" s="4"/>
      <c r="M794" s="4"/>
      <c r="N794" s="4"/>
      <c r="O794" s="4"/>
      <c r="P794" s="4"/>
    </row>
    <row r="795">
      <c r="A795" s="4"/>
      <c r="B795" s="4"/>
      <c r="C795" s="4"/>
      <c r="D795" s="4"/>
      <c r="E795" s="4"/>
      <c r="F795" s="4"/>
      <c r="G795" s="4"/>
      <c r="H795" s="4"/>
      <c r="I795" s="4"/>
      <c r="J795" s="4"/>
      <c r="K795" s="4"/>
      <c r="L795" s="4"/>
      <c r="M795" s="4"/>
      <c r="N795" s="4"/>
      <c r="O795" s="4"/>
      <c r="P795" s="4"/>
    </row>
    <row r="796">
      <c r="A796" s="4"/>
      <c r="B796" s="4"/>
      <c r="C796" s="4"/>
      <c r="D796" s="4"/>
      <c r="E796" s="4"/>
      <c r="F796" s="4"/>
      <c r="G796" s="4"/>
      <c r="H796" s="4"/>
      <c r="I796" s="4"/>
      <c r="J796" s="4"/>
      <c r="K796" s="4"/>
      <c r="L796" s="4"/>
      <c r="M796" s="4"/>
      <c r="N796" s="4"/>
      <c r="O796" s="4"/>
      <c r="P796" s="4"/>
    </row>
    <row r="797">
      <c r="A797" s="4"/>
      <c r="B797" s="4"/>
      <c r="C797" s="4"/>
      <c r="D797" s="4"/>
      <c r="E797" s="4"/>
      <c r="F797" s="4"/>
      <c r="G797" s="4"/>
      <c r="H797" s="4"/>
      <c r="I797" s="4"/>
      <c r="J797" s="4"/>
      <c r="K797" s="4"/>
      <c r="L797" s="4"/>
      <c r="M797" s="4"/>
      <c r="N797" s="4"/>
      <c r="O797" s="4"/>
      <c r="P797" s="4"/>
    </row>
    <row r="798">
      <c r="A798" s="4"/>
      <c r="B798" s="4"/>
      <c r="C798" s="4"/>
      <c r="D798" s="4"/>
      <c r="E798" s="4"/>
      <c r="F798" s="4"/>
      <c r="G798" s="4"/>
      <c r="H798" s="4"/>
      <c r="I798" s="4"/>
      <c r="J798" s="4"/>
      <c r="K798" s="4"/>
      <c r="L798" s="4"/>
      <c r="M798" s="4"/>
      <c r="N798" s="4"/>
      <c r="O798" s="4"/>
      <c r="P798" s="4"/>
    </row>
    <row r="799">
      <c r="A799" s="4"/>
      <c r="B799" s="4"/>
      <c r="C799" s="4"/>
      <c r="D799" s="4"/>
      <c r="E799" s="4"/>
      <c r="F799" s="4"/>
      <c r="G799" s="4"/>
      <c r="H799" s="4"/>
      <c r="I799" s="4"/>
      <c r="J799" s="4"/>
      <c r="K799" s="4"/>
      <c r="L799" s="4"/>
      <c r="M799" s="4"/>
      <c r="N799" s="4"/>
      <c r="O799" s="4"/>
      <c r="P799" s="4"/>
    </row>
    <row r="800">
      <c r="A800" s="4"/>
      <c r="B800" s="4"/>
      <c r="C800" s="4"/>
      <c r="D800" s="4"/>
      <c r="E800" s="4"/>
      <c r="F800" s="4"/>
      <c r="G800" s="4"/>
      <c r="H800" s="4"/>
      <c r="I800" s="4"/>
      <c r="J800" s="4"/>
      <c r="K800" s="4"/>
      <c r="L800" s="4"/>
      <c r="M800" s="4"/>
      <c r="N800" s="4"/>
      <c r="O800" s="4"/>
      <c r="P800" s="4"/>
    </row>
    <row r="801">
      <c r="A801" s="4"/>
      <c r="B801" s="4"/>
      <c r="C801" s="4"/>
      <c r="D801" s="4"/>
      <c r="E801" s="4"/>
      <c r="F801" s="4"/>
      <c r="G801" s="4"/>
      <c r="H801" s="4"/>
      <c r="I801" s="4"/>
      <c r="J801" s="4"/>
      <c r="K801" s="4"/>
      <c r="L801" s="4"/>
      <c r="M801" s="4"/>
      <c r="N801" s="4"/>
      <c r="O801" s="4"/>
      <c r="P801" s="4"/>
    </row>
    <row r="802">
      <c r="A802" s="4"/>
      <c r="B802" s="4"/>
      <c r="C802" s="4"/>
      <c r="D802" s="4"/>
      <c r="E802" s="4"/>
      <c r="F802" s="4"/>
      <c r="G802" s="4"/>
      <c r="H802" s="4"/>
      <c r="I802" s="4"/>
      <c r="J802" s="4"/>
      <c r="K802" s="4"/>
      <c r="L802" s="4"/>
      <c r="M802" s="4"/>
      <c r="N802" s="4"/>
      <c r="O802" s="4"/>
      <c r="P802" s="4"/>
    </row>
    <row r="803">
      <c r="A803" s="4"/>
      <c r="B803" s="4"/>
      <c r="C803" s="4"/>
      <c r="D803" s="4"/>
      <c r="E803" s="4"/>
      <c r="F803" s="4"/>
      <c r="G803" s="4"/>
      <c r="H803" s="4"/>
      <c r="I803" s="4"/>
      <c r="J803" s="4"/>
      <c r="K803" s="4"/>
      <c r="L803" s="4"/>
      <c r="M803" s="4"/>
      <c r="N803" s="4"/>
      <c r="O803" s="4"/>
      <c r="P803" s="4"/>
    </row>
    <row r="804">
      <c r="A804" s="4"/>
      <c r="B804" s="4"/>
      <c r="C804" s="4"/>
      <c r="D804" s="4"/>
      <c r="E804" s="4"/>
      <c r="F804" s="4"/>
      <c r="G804" s="4"/>
      <c r="H804" s="4"/>
      <c r="I804" s="4"/>
      <c r="J804" s="4"/>
      <c r="K804" s="4"/>
      <c r="L804" s="4"/>
      <c r="M804" s="4"/>
      <c r="N804" s="4"/>
      <c r="O804" s="4"/>
      <c r="P804" s="4"/>
    </row>
    <row r="805">
      <c r="A805" s="4"/>
      <c r="B805" s="4"/>
      <c r="C805" s="4"/>
      <c r="D805" s="4"/>
      <c r="E805" s="4"/>
      <c r="F805" s="4"/>
      <c r="G805" s="4"/>
      <c r="H805" s="4"/>
      <c r="I805" s="4"/>
      <c r="J805" s="4"/>
      <c r="K805" s="4"/>
      <c r="L805" s="4"/>
      <c r="M805" s="4"/>
      <c r="N805" s="4"/>
      <c r="O805" s="4"/>
      <c r="P805" s="4"/>
    </row>
    <row r="806">
      <c r="A806" s="4"/>
      <c r="B806" s="4"/>
      <c r="C806" s="4"/>
      <c r="D806" s="4"/>
      <c r="E806" s="4"/>
      <c r="F806" s="4"/>
      <c r="G806" s="4"/>
      <c r="H806" s="4"/>
      <c r="I806" s="4"/>
      <c r="J806" s="4"/>
      <c r="K806" s="4"/>
      <c r="L806" s="4"/>
      <c r="M806" s="4"/>
      <c r="N806" s="4"/>
      <c r="O806" s="4"/>
      <c r="P806" s="4"/>
    </row>
    <row r="807">
      <c r="A807" s="4"/>
      <c r="B807" s="4"/>
      <c r="C807" s="4"/>
      <c r="D807" s="4"/>
      <c r="E807" s="4"/>
      <c r="F807" s="4"/>
      <c r="G807" s="4"/>
      <c r="H807" s="4"/>
      <c r="I807" s="4"/>
      <c r="J807" s="4"/>
      <c r="K807" s="4"/>
      <c r="L807" s="4"/>
      <c r="M807" s="4"/>
      <c r="N807" s="4"/>
      <c r="O807" s="4"/>
      <c r="P807" s="4"/>
    </row>
    <row r="808">
      <c r="A808" s="4"/>
      <c r="B808" s="4"/>
      <c r="C808" s="4"/>
      <c r="D808" s="4"/>
      <c r="E808" s="4"/>
      <c r="F808" s="4"/>
      <c r="G808" s="4"/>
      <c r="H808" s="4"/>
      <c r="I808" s="4"/>
      <c r="J808" s="4"/>
      <c r="K808" s="4"/>
      <c r="L808" s="4"/>
      <c r="M808" s="4"/>
      <c r="N808" s="4"/>
      <c r="O808" s="4"/>
      <c r="P808" s="4"/>
    </row>
    <row r="809">
      <c r="A809" s="4"/>
      <c r="B809" s="4"/>
      <c r="C809" s="4"/>
      <c r="D809" s="4"/>
      <c r="E809" s="4"/>
      <c r="F809" s="4"/>
      <c r="G809" s="4"/>
      <c r="H809" s="4"/>
      <c r="I809" s="4"/>
      <c r="J809" s="4"/>
      <c r="K809" s="4"/>
      <c r="L809" s="4"/>
      <c r="M809" s="4"/>
      <c r="N809" s="4"/>
      <c r="O809" s="4"/>
      <c r="P809" s="4"/>
    </row>
    <row r="810">
      <c r="A810" s="4"/>
      <c r="B810" s="4"/>
      <c r="C810" s="4"/>
      <c r="D810" s="4"/>
      <c r="E810" s="4"/>
      <c r="F810" s="4"/>
      <c r="G810" s="4"/>
      <c r="H810" s="4"/>
      <c r="I810" s="4"/>
      <c r="J810" s="4"/>
      <c r="K810" s="4"/>
      <c r="L810" s="4"/>
      <c r="M810" s="4"/>
      <c r="N810" s="4"/>
      <c r="O810" s="4"/>
      <c r="P810" s="4"/>
    </row>
    <row r="811">
      <c r="A811" s="4"/>
      <c r="B811" s="4"/>
      <c r="C811" s="4"/>
      <c r="D811" s="4"/>
      <c r="E811" s="4"/>
      <c r="F811" s="4"/>
      <c r="G811" s="4"/>
      <c r="H811" s="4"/>
      <c r="I811" s="4"/>
      <c r="J811" s="4"/>
      <c r="K811" s="4"/>
      <c r="L811" s="4"/>
      <c r="M811" s="4"/>
      <c r="N811" s="4"/>
      <c r="O811" s="4"/>
      <c r="P811" s="4"/>
    </row>
    <row r="812">
      <c r="A812" s="4"/>
      <c r="B812" s="4"/>
      <c r="C812" s="4"/>
      <c r="D812" s="4"/>
      <c r="E812" s="4"/>
      <c r="F812" s="4"/>
      <c r="G812" s="4"/>
      <c r="H812" s="4"/>
      <c r="I812" s="4"/>
      <c r="J812" s="4"/>
      <c r="K812" s="4"/>
      <c r="L812" s="4"/>
      <c r="M812" s="4"/>
      <c r="N812" s="4"/>
      <c r="O812" s="4"/>
      <c r="P812" s="4"/>
    </row>
    <row r="813">
      <c r="A813" s="4"/>
      <c r="B813" s="4"/>
      <c r="C813" s="4"/>
      <c r="D813" s="4"/>
      <c r="E813" s="4"/>
      <c r="F813" s="4"/>
      <c r="G813" s="4"/>
      <c r="H813" s="4"/>
      <c r="I813" s="4"/>
      <c r="J813" s="4"/>
      <c r="K813" s="4"/>
      <c r="L813" s="4"/>
      <c r="M813" s="4"/>
      <c r="N813" s="4"/>
      <c r="O813" s="4"/>
      <c r="P813" s="4"/>
    </row>
    <row r="814">
      <c r="A814" s="4"/>
      <c r="B814" s="4"/>
      <c r="C814" s="4"/>
      <c r="D814" s="4"/>
      <c r="E814" s="4"/>
      <c r="F814" s="4"/>
      <c r="G814" s="4"/>
      <c r="H814" s="4"/>
      <c r="I814" s="4"/>
      <c r="J814" s="4"/>
      <c r="K814" s="4"/>
      <c r="L814" s="4"/>
      <c r="M814" s="4"/>
      <c r="N814" s="4"/>
      <c r="O814" s="4"/>
      <c r="P814" s="4"/>
    </row>
    <row r="815">
      <c r="A815" s="4"/>
      <c r="B815" s="4"/>
      <c r="C815" s="4"/>
      <c r="D815" s="4"/>
      <c r="E815" s="4"/>
      <c r="F815" s="4"/>
      <c r="G815" s="4"/>
      <c r="H815" s="4"/>
      <c r="I815" s="4"/>
      <c r="J815" s="4"/>
      <c r="K815" s="4"/>
      <c r="L815" s="4"/>
      <c r="M815" s="4"/>
      <c r="N815" s="4"/>
      <c r="O815" s="4"/>
      <c r="P815" s="4"/>
    </row>
    <row r="816">
      <c r="A816" s="4"/>
      <c r="B816" s="4"/>
      <c r="C816" s="4"/>
      <c r="D816" s="4"/>
      <c r="E816" s="4"/>
      <c r="F816" s="4"/>
      <c r="G816" s="4"/>
      <c r="H816" s="4"/>
      <c r="I816" s="4"/>
      <c r="J816" s="4"/>
      <c r="K816" s="4"/>
      <c r="L816" s="4"/>
      <c r="M816" s="4"/>
      <c r="N816" s="4"/>
      <c r="O816" s="4"/>
      <c r="P816" s="4"/>
    </row>
    <row r="817">
      <c r="A817" s="4"/>
      <c r="B817" s="4"/>
      <c r="C817" s="4"/>
      <c r="D817" s="4"/>
      <c r="E817" s="4"/>
      <c r="F817" s="4"/>
      <c r="G817" s="4"/>
      <c r="H817" s="4"/>
      <c r="I817" s="4"/>
      <c r="J817" s="4"/>
      <c r="K817" s="4"/>
      <c r="L817" s="4"/>
      <c r="M817" s="4"/>
      <c r="N817" s="4"/>
      <c r="O817" s="4"/>
      <c r="P817" s="4"/>
    </row>
    <row r="818">
      <c r="A818" s="4"/>
      <c r="B818" s="4"/>
      <c r="C818" s="4"/>
      <c r="D818" s="4"/>
      <c r="E818" s="4"/>
      <c r="F818" s="4"/>
      <c r="G818" s="4"/>
      <c r="H818" s="4"/>
      <c r="I818" s="4"/>
      <c r="J818" s="4"/>
      <c r="K818" s="4"/>
      <c r="L818" s="4"/>
      <c r="M818" s="4"/>
      <c r="N818" s="4"/>
      <c r="O818" s="4"/>
      <c r="P818" s="4"/>
    </row>
    <row r="819">
      <c r="A819" s="4"/>
      <c r="B819" s="4"/>
      <c r="C819" s="4"/>
      <c r="D819" s="4"/>
      <c r="E819" s="4"/>
      <c r="F819" s="4"/>
      <c r="G819" s="4"/>
      <c r="H819" s="4"/>
      <c r="I819" s="4"/>
      <c r="J819" s="4"/>
      <c r="K819" s="4"/>
      <c r="L819" s="4"/>
      <c r="M819" s="4"/>
      <c r="N819" s="4"/>
      <c r="O819" s="4"/>
      <c r="P819" s="4"/>
    </row>
    <row r="820">
      <c r="A820" s="4"/>
      <c r="B820" s="4"/>
      <c r="C820" s="4"/>
      <c r="D820" s="4"/>
      <c r="E820" s="4"/>
      <c r="F820" s="4"/>
      <c r="G820" s="4"/>
      <c r="H820" s="4"/>
      <c r="I820" s="4"/>
      <c r="J820" s="4"/>
      <c r="K820" s="4"/>
      <c r="L820" s="4"/>
      <c r="M820" s="4"/>
      <c r="N820" s="4"/>
      <c r="O820" s="4"/>
      <c r="P820" s="4"/>
    </row>
    <row r="821">
      <c r="A821" s="4"/>
      <c r="B821" s="4"/>
      <c r="C821" s="4"/>
      <c r="D821" s="4"/>
      <c r="E821" s="4"/>
      <c r="F821" s="4"/>
      <c r="G821" s="4"/>
      <c r="H821" s="4"/>
      <c r="I821" s="4"/>
      <c r="J821" s="4"/>
      <c r="K821" s="4"/>
      <c r="L821" s="4"/>
      <c r="M821" s="4"/>
      <c r="N821" s="4"/>
      <c r="O821" s="4"/>
      <c r="P821" s="4"/>
    </row>
    <row r="822">
      <c r="A822" s="4"/>
      <c r="B822" s="4"/>
      <c r="C822" s="4"/>
      <c r="D822" s="4"/>
      <c r="E822" s="4"/>
      <c r="F822" s="4"/>
      <c r="G822" s="4"/>
      <c r="H822" s="4"/>
      <c r="I822" s="4"/>
      <c r="J822" s="4"/>
      <c r="K822" s="4"/>
      <c r="L822" s="4"/>
      <c r="M822" s="4"/>
      <c r="N822" s="4"/>
      <c r="O822" s="4"/>
      <c r="P822" s="4"/>
    </row>
    <row r="823">
      <c r="A823" s="4"/>
      <c r="B823" s="4"/>
      <c r="C823" s="4"/>
      <c r="D823" s="4"/>
      <c r="E823" s="4"/>
      <c r="F823" s="4"/>
      <c r="G823" s="4"/>
      <c r="H823" s="4"/>
      <c r="I823" s="4"/>
      <c r="J823" s="4"/>
      <c r="K823" s="4"/>
      <c r="L823" s="4"/>
      <c r="M823" s="4"/>
      <c r="N823" s="4"/>
      <c r="O823" s="4"/>
      <c r="P823" s="4"/>
    </row>
    <row r="824">
      <c r="A824" s="4"/>
      <c r="B824" s="4"/>
      <c r="C824" s="4"/>
      <c r="D824" s="4"/>
      <c r="E824" s="4"/>
      <c r="F824" s="4"/>
      <c r="G824" s="4"/>
      <c r="H824" s="4"/>
      <c r="I824" s="4"/>
      <c r="J824" s="4"/>
      <c r="K824" s="4"/>
      <c r="L824" s="4"/>
      <c r="M824" s="4"/>
      <c r="N824" s="4"/>
      <c r="O824" s="4"/>
      <c r="P824" s="4"/>
    </row>
    <row r="825">
      <c r="A825" s="4"/>
      <c r="B825" s="4"/>
      <c r="C825" s="4"/>
      <c r="D825" s="4"/>
      <c r="E825" s="4"/>
      <c r="F825" s="4"/>
      <c r="G825" s="4"/>
      <c r="H825" s="4"/>
      <c r="I825" s="4"/>
      <c r="J825" s="4"/>
      <c r="K825" s="4"/>
      <c r="L825" s="4"/>
      <c r="M825" s="4"/>
      <c r="N825" s="4"/>
      <c r="O825" s="4"/>
      <c r="P825" s="4"/>
    </row>
    <row r="826">
      <c r="A826" s="4"/>
      <c r="B826" s="4"/>
      <c r="C826" s="4"/>
      <c r="D826" s="4"/>
      <c r="E826" s="4"/>
      <c r="F826" s="4"/>
      <c r="G826" s="4"/>
      <c r="H826" s="4"/>
      <c r="I826" s="4"/>
      <c r="J826" s="4"/>
      <c r="K826" s="4"/>
      <c r="L826" s="4"/>
      <c r="M826" s="4"/>
      <c r="N826" s="4"/>
      <c r="O826" s="4"/>
      <c r="P826" s="4"/>
    </row>
    <row r="827">
      <c r="A827" s="4"/>
      <c r="B827" s="4"/>
      <c r="C827" s="4"/>
      <c r="D827" s="4"/>
      <c r="E827" s="4"/>
      <c r="F827" s="4"/>
      <c r="G827" s="4"/>
      <c r="H827" s="4"/>
      <c r="I827" s="4"/>
      <c r="J827" s="4"/>
      <c r="K827" s="4"/>
      <c r="L827" s="4"/>
      <c r="M827" s="4"/>
      <c r="N827" s="4"/>
      <c r="O827" s="4"/>
      <c r="P827" s="4"/>
    </row>
    <row r="828">
      <c r="A828" s="4"/>
      <c r="B828" s="4"/>
      <c r="C828" s="4"/>
      <c r="D828" s="4"/>
      <c r="E828" s="4"/>
      <c r="F828" s="4"/>
      <c r="G828" s="4"/>
      <c r="H828" s="4"/>
      <c r="I828" s="4"/>
      <c r="J828" s="4"/>
      <c r="K828" s="4"/>
      <c r="L828" s="4"/>
      <c r="M828" s="4"/>
      <c r="N828" s="4"/>
      <c r="O828" s="4"/>
      <c r="P828" s="4"/>
    </row>
    <row r="829">
      <c r="A829" s="4"/>
      <c r="B829" s="4"/>
      <c r="C829" s="4"/>
      <c r="D829" s="4"/>
      <c r="E829" s="4"/>
      <c r="F829" s="4"/>
      <c r="G829" s="4"/>
      <c r="H829" s="4"/>
      <c r="I829" s="4"/>
      <c r="J829" s="4"/>
      <c r="K829" s="4"/>
      <c r="L829" s="4"/>
      <c r="M829" s="4"/>
      <c r="N829" s="4"/>
      <c r="O829" s="4"/>
      <c r="P829" s="4"/>
    </row>
    <row r="830">
      <c r="A830" s="4"/>
      <c r="B830" s="4"/>
      <c r="C830" s="4"/>
      <c r="D830" s="4"/>
      <c r="E830" s="4"/>
      <c r="F830" s="4"/>
      <c r="G830" s="4"/>
      <c r="H830" s="4"/>
      <c r="I830" s="4"/>
      <c r="J830" s="4"/>
      <c r="K830" s="4"/>
      <c r="L830" s="4"/>
      <c r="M830" s="4"/>
      <c r="N830" s="4"/>
      <c r="O830" s="4"/>
      <c r="P830" s="4"/>
    </row>
    <row r="831">
      <c r="A831" s="4"/>
      <c r="B831" s="4"/>
      <c r="C831" s="4"/>
      <c r="D831" s="4"/>
      <c r="E831" s="4"/>
      <c r="F831" s="4"/>
      <c r="G831" s="4"/>
      <c r="H831" s="4"/>
      <c r="I831" s="4"/>
      <c r="J831" s="4"/>
      <c r="K831" s="4"/>
      <c r="L831" s="4"/>
      <c r="M831" s="4"/>
      <c r="N831" s="4"/>
      <c r="O831" s="4"/>
      <c r="P831" s="4"/>
    </row>
    <row r="832">
      <c r="A832" s="4"/>
      <c r="B832" s="4"/>
      <c r="C832" s="4"/>
      <c r="D832" s="4"/>
      <c r="E832" s="4"/>
      <c r="F832" s="4"/>
      <c r="G832" s="4"/>
      <c r="H832" s="4"/>
      <c r="I832" s="4"/>
      <c r="J832" s="4"/>
      <c r="K832" s="4"/>
      <c r="L832" s="4"/>
      <c r="M832" s="4"/>
      <c r="N832" s="4"/>
      <c r="O832" s="4"/>
      <c r="P832" s="4"/>
    </row>
    <row r="833">
      <c r="A833" s="4"/>
      <c r="B833" s="4"/>
      <c r="C833" s="4"/>
      <c r="D833" s="4"/>
      <c r="E833" s="4"/>
      <c r="F833" s="4"/>
      <c r="G833" s="4"/>
      <c r="H833" s="4"/>
      <c r="I833" s="4"/>
      <c r="J833" s="4"/>
      <c r="K833" s="4"/>
      <c r="L833" s="4"/>
      <c r="M833" s="4"/>
      <c r="N833" s="4"/>
      <c r="O833" s="4"/>
      <c r="P833" s="4"/>
    </row>
    <row r="834">
      <c r="A834" s="4"/>
      <c r="B834" s="4"/>
      <c r="C834" s="4"/>
      <c r="D834" s="4"/>
      <c r="E834" s="4"/>
      <c r="F834" s="4"/>
      <c r="G834" s="4"/>
      <c r="H834" s="4"/>
      <c r="I834" s="4"/>
      <c r="J834" s="4"/>
      <c r="K834" s="4"/>
      <c r="L834" s="4"/>
      <c r="M834" s="4"/>
      <c r="N834" s="4"/>
      <c r="O834" s="4"/>
      <c r="P834" s="4"/>
    </row>
    <row r="835">
      <c r="A835" s="4"/>
      <c r="B835" s="4"/>
      <c r="C835" s="4"/>
      <c r="D835" s="4"/>
      <c r="E835" s="4"/>
      <c r="F835" s="4"/>
      <c r="G835" s="4"/>
      <c r="H835" s="4"/>
      <c r="I835" s="4"/>
      <c r="J835" s="4"/>
      <c r="K835" s="4"/>
      <c r="L835" s="4"/>
      <c r="M835" s="4"/>
      <c r="N835" s="4"/>
      <c r="O835" s="4"/>
      <c r="P835" s="4"/>
    </row>
    <row r="836">
      <c r="A836" s="4"/>
      <c r="B836" s="4"/>
      <c r="C836" s="4"/>
      <c r="D836" s="4"/>
      <c r="E836" s="4"/>
      <c r="F836" s="4"/>
      <c r="G836" s="4"/>
      <c r="H836" s="4"/>
      <c r="I836" s="4"/>
      <c r="J836" s="4"/>
      <c r="K836" s="4"/>
      <c r="L836" s="4"/>
      <c r="M836" s="4"/>
      <c r="N836" s="4"/>
      <c r="O836" s="4"/>
      <c r="P836" s="4"/>
    </row>
    <row r="837">
      <c r="A837" s="4"/>
      <c r="B837" s="4"/>
      <c r="C837" s="4"/>
      <c r="D837" s="4"/>
      <c r="E837" s="4"/>
      <c r="F837" s="4"/>
      <c r="G837" s="4"/>
      <c r="H837" s="4"/>
      <c r="I837" s="4"/>
      <c r="J837" s="4"/>
      <c r="K837" s="4"/>
      <c r="L837" s="4"/>
      <c r="M837" s="4"/>
      <c r="N837" s="4"/>
      <c r="O837" s="4"/>
      <c r="P837" s="4"/>
    </row>
    <row r="838">
      <c r="A838" s="4"/>
      <c r="B838" s="4"/>
      <c r="C838" s="4"/>
      <c r="D838" s="4"/>
      <c r="E838" s="4"/>
      <c r="F838" s="4"/>
      <c r="G838" s="4"/>
      <c r="H838" s="4"/>
      <c r="I838" s="4"/>
      <c r="J838" s="4"/>
      <c r="K838" s="4"/>
      <c r="L838" s="4"/>
      <c r="M838" s="4"/>
      <c r="N838" s="4"/>
      <c r="O838" s="4"/>
      <c r="P838" s="4"/>
    </row>
    <row r="839">
      <c r="A839" s="4"/>
      <c r="B839" s="4"/>
      <c r="C839" s="4"/>
      <c r="D839" s="4"/>
      <c r="E839" s="4"/>
      <c r="F839" s="4"/>
      <c r="G839" s="4"/>
      <c r="H839" s="4"/>
      <c r="I839" s="4"/>
      <c r="J839" s="4"/>
      <c r="K839" s="4"/>
      <c r="L839" s="4"/>
      <c r="M839" s="4"/>
      <c r="N839" s="4"/>
      <c r="O839" s="4"/>
      <c r="P839" s="4"/>
    </row>
    <row r="840">
      <c r="A840" s="4"/>
      <c r="B840" s="4"/>
      <c r="C840" s="4"/>
      <c r="D840" s="4"/>
      <c r="E840" s="4"/>
      <c r="F840" s="4"/>
      <c r="G840" s="4"/>
      <c r="H840" s="4"/>
      <c r="I840" s="4"/>
      <c r="J840" s="4"/>
      <c r="K840" s="4"/>
      <c r="L840" s="4"/>
      <c r="M840" s="4"/>
      <c r="N840" s="4"/>
      <c r="O840" s="4"/>
      <c r="P840" s="4"/>
    </row>
    <row r="841">
      <c r="A841" s="4"/>
      <c r="B841" s="4"/>
      <c r="C841" s="4"/>
      <c r="D841" s="4"/>
      <c r="E841" s="4"/>
      <c r="F841" s="4"/>
      <c r="G841" s="4"/>
      <c r="H841" s="4"/>
      <c r="I841" s="4"/>
      <c r="J841" s="4"/>
      <c r="K841" s="4"/>
      <c r="L841" s="4"/>
      <c r="M841" s="4"/>
      <c r="N841" s="4"/>
      <c r="O841" s="4"/>
      <c r="P841" s="4"/>
    </row>
    <row r="842">
      <c r="A842" s="4"/>
      <c r="B842" s="4"/>
      <c r="C842" s="4"/>
      <c r="D842" s="4"/>
      <c r="E842" s="4"/>
      <c r="F842" s="4"/>
      <c r="G842" s="4"/>
      <c r="H842" s="4"/>
      <c r="I842" s="4"/>
      <c r="J842" s="4"/>
      <c r="K842" s="4"/>
      <c r="L842" s="4"/>
      <c r="M842" s="4"/>
      <c r="N842" s="4"/>
      <c r="O842" s="4"/>
      <c r="P842" s="4"/>
    </row>
    <row r="843">
      <c r="A843" s="4"/>
      <c r="B843" s="4"/>
      <c r="C843" s="4"/>
      <c r="D843" s="4"/>
      <c r="E843" s="4"/>
      <c r="F843" s="4"/>
      <c r="G843" s="4"/>
      <c r="H843" s="4"/>
      <c r="I843" s="4"/>
      <c r="J843" s="4"/>
      <c r="K843" s="4"/>
      <c r="L843" s="4"/>
      <c r="M843" s="4"/>
      <c r="N843" s="4"/>
      <c r="O843" s="4"/>
      <c r="P843" s="4"/>
    </row>
    <row r="844">
      <c r="A844" s="4"/>
      <c r="B844" s="4"/>
      <c r="C844" s="4"/>
      <c r="D844" s="4"/>
      <c r="E844" s="4"/>
      <c r="F844" s="4"/>
      <c r="G844" s="4"/>
      <c r="H844" s="4"/>
      <c r="I844" s="4"/>
      <c r="J844" s="4"/>
      <c r="K844" s="4"/>
      <c r="L844" s="4"/>
      <c r="M844" s="4"/>
      <c r="N844" s="4"/>
      <c r="O844" s="4"/>
      <c r="P844" s="4"/>
    </row>
    <row r="845">
      <c r="A845" s="4"/>
      <c r="B845" s="4"/>
      <c r="C845" s="4"/>
      <c r="D845" s="4"/>
      <c r="E845" s="4"/>
      <c r="F845" s="4"/>
      <c r="G845" s="4"/>
      <c r="H845" s="4"/>
      <c r="I845" s="4"/>
      <c r="J845" s="4"/>
      <c r="K845" s="4"/>
      <c r="L845" s="4"/>
      <c r="M845" s="4"/>
      <c r="N845" s="4"/>
      <c r="O845" s="4"/>
      <c r="P845" s="4"/>
    </row>
    <row r="846">
      <c r="A846" s="4"/>
      <c r="B846" s="4"/>
      <c r="C846" s="4"/>
      <c r="D846" s="4"/>
      <c r="E846" s="4"/>
      <c r="F846" s="4"/>
      <c r="G846" s="4"/>
      <c r="H846" s="4"/>
      <c r="I846" s="4"/>
      <c r="J846" s="4"/>
      <c r="K846" s="4"/>
      <c r="L846" s="4"/>
      <c r="M846" s="4"/>
      <c r="N846" s="4"/>
      <c r="O846" s="4"/>
      <c r="P846" s="4"/>
    </row>
    <row r="847">
      <c r="A847" s="4"/>
      <c r="B847" s="4"/>
      <c r="C847" s="4"/>
      <c r="D847" s="4"/>
      <c r="E847" s="4"/>
      <c r="F847" s="4"/>
      <c r="G847" s="4"/>
      <c r="H847" s="4"/>
      <c r="I847" s="4"/>
      <c r="J847" s="4"/>
      <c r="K847" s="4"/>
      <c r="L847" s="4"/>
      <c r="M847" s="4"/>
      <c r="N847" s="4"/>
      <c r="O847" s="4"/>
      <c r="P847" s="4"/>
    </row>
    <row r="848">
      <c r="A848" s="4"/>
      <c r="B848" s="4"/>
      <c r="C848" s="4"/>
      <c r="D848" s="4"/>
      <c r="E848" s="4"/>
      <c r="F848" s="4"/>
      <c r="G848" s="4"/>
      <c r="H848" s="4"/>
      <c r="I848" s="4"/>
      <c r="J848" s="4"/>
      <c r="K848" s="4"/>
      <c r="L848" s="4"/>
      <c r="M848" s="4"/>
      <c r="N848" s="4"/>
      <c r="O848" s="4"/>
      <c r="P848" s="4"/>
    </row>
    <row r="849">
      <c r="A849" s="4"/>
      <c r="B849" s="4"/>
      <c r="C849" s="4"/>
      <c r="D849" s="4"/>
      <c r="E849" s="4"/>
      <c r="F849" s="4"/>
      <c r="G849" s="4"/>
      <c r="H849" s="4"/>
      <c r="I849" s="4"/>
      <c r="J849" s="4"/>
      <c r="K849" s="4"/>
      <c r="L849" s="4"/>
      <c r="M849" s="4"/>
      <c r="N849" s="4"/>
      <c r="O849" s="4"/>
      <c r="P849" s="4"/>
    </row>
    <row r="850">
      <c r="A850" s="4"/>
      <c r="B850" s="4"/>
      <c r="C850" s="4"/>
      <c r="D850" s="4"/>
      <c r="E850" s="4"/>
      <c r="F850" s="4"/>
      <c r="G850" s="4"/>
      <c r="H850" s="4"/>
      <c r="I850" s="4"/>
      <c r="J850" s="4"/>
      <c r="K850" s="4"/>
      <c r="L850" s="4"/>
      <c r="M850" s="4"/>
      <c r="N850" s="4"/>
      <c r="O850" s="4"/>
      <c r="P850" s="4"/>
    </row>
    <row r="851">
      <c r="A851" s="4"/>
      <c r="B851" s="4"/>
      <c r="C851" s="4"/>
      <c r="D851" s="4"/>
      <c r="E851" s="4"/>
      <c r="F851" s="4"/>
      <c r="G851" s="4"/>
      <c r="H851" s="4"/>
      <c r="I851" s="4"/>
      <c r="J851" s="4"/>
      <c r="K851" s="4"/>
      <c r="L851" s="4"/>
      <c r="M851" s="4"/>
      <c r="N851" s="4"/>
      <c r="O851" s="4"/>
      <c r="P851" s="4"/>
    </row>
    <row r="852">
      <c r="A852" s="4"/>
      <c r="B852" s="4"/>
      <c r="C852" s="4"/>
      <c r="D852" s="4"/>
      <c r="E852" s="4"/>
      <c r="F852" s="4"/>
      <c r="G852" s="4"/>
      <c r="H852" s="4"/>
      <c r="I852" s="4"/>
      <c r="J852" s="4"/>
      <c r="K852" s="4"/>
      <c r="L852" s="4"/>
      <c r="M852" s="4"/>
      <c r="N852" s="4"/>
      <c r="O852" s="4"/>
      <c r="P852" s="4"/>
    </row>
    <row r="853">
      <c r="A853" s="4"/>
      <c r="B853" s="4"/>
      <c r="C853" s="4"/>
      <c r="D853" s="4"/>
      <c r="E853" s="4"/>
      <c r="F853" s="4"/>
      <c r="G853" s="4"/>
      <c r="H853" s="4"/>
      <c r="I853" s="4"/>
      <c r="J853" s="4"/>
      <c r="K853" s="4"/>
      <c r="L853" s="4"/>
      <c r="M853" s="4"/>
      <c r="N853" s="4"/>
      <c r="O853" s="4"/>
      <c r="P853" s="4"/>
    </row>
    <row r="854">
      <c r="A854" s="4"/>
      <c r="B854" s="4"/>
      <c r="C854" s="4"/>
      <c r="D854" s="4"/>
      <c r="E854" s="4"/>
      <c r="F854" s="4"/>
      <c r="G854" s="4"/>
      <c r="H854" s="4"/>
      <c r="I854" s="4"/>
      <c r="J854" s="4"/>
      <c r="K854" s="4"/>
      <c r="L854" s="4"/>
      <c r="M854" s="4"/>
      <c r="N854" s="4"/>
      <c r="O854" s="4"/>
      <c r="P854" s="4"/>
    </row>
    <row r="855">
      <c r="A855" s="4"/>
      <c r="B855" s="4"/>
      <c r="C855" s="4"/>
      <c r="D855" s="4"/>
      <c r="E855" s="4"/>
      <c r="F855" s="4"/>
      <c r="G855" s="4"/>
      <c r="H855" s="4"/>
      <c r="I855" s="4"/>
      <c r="J855" s="4"/>
      <c r="K855" s="4"/>
      <c r="L855" s="4"/>
      <c r="M855" s="4"/>
      <c r="N855" s="4"/>
      <c r="O855" s="4"/>
      <c r="P855" s="4"/>
    </row>
    <row r="856">
      <c r="A856" s="4"/>
      <c r="B856" s="4"/>
      <c r="C856" s="4"/>
      <c r="D856" s="4"/>
      <c r="E856" s="4"/>
      <c r="F856" s="4"/>
      <c r="G856" s="4"/>
      <c r="H856" s="4"/>
      <c r="I856" s="4"/>
      <c r="J856" s="4"/>
      <c r="K856" s="4"/>
      <c r="L856" s="4"/>
      <c r="M856" s="4"/>
      <c r="N856" s="4"/>
      <c r="O856" s="4"/>
      <c r="P856" s="4"/>
    </row>
    <row r="857">
      <c r="A857" s="4"/>
      <c r="B857" s="4"/>
      <c r="C857" s="4"/>
      <c r="D857" s="4"/>
      <c r="E857" s="4"/>
      <c r="F857" s="4"/>
      <c r="G857" s="4"/>
      <c r="H857" s="4"/>
      <c r="I857" s="4"/>
      <c r="J857" s="4"/>
      <c r="K857" s="4"/>
      <c r="L857" s="4"/>
      <c r="M857" s="4"/>
      <c r="N857" s="4"/>
      <c r="O857" s="4"/>
      <c r="P857" s="4"/>
    </row>
    <row r="858">
      <c r="A858" s="4"/>
      <c r="B858" s="4"/>
      <c r="C858" s="4"/>
      <c r="D858" s="4"/>
      <c r="E858" s="4"/>
      <c r="F858" s="4"/>
      <c r="G858" s="4"/>
      <c r="H858" s="4"/>
      <c r="I858" s="4"/>
      <c r="J858" s="4"/>
      <c r="K858" s="4"/>
      <c r="L858" s="4"/>
      <c r="M858" s="4"/>
      <c r="N858" s="4"/>
      <c r="O858" s="4"/>
      <c r="P858" s="4"/>
    </row>
    <row r="859">
      <c r="A859" s="4"/>
      <c r="B859" s="4"/>
      <c r="C859" s="4"/>
      <c r="D859" s="4"/>
      <c r="E859" s="4"/>
      <c r="F859" s="4"/>
      <c r="G859" s="4"/>
      <c r="H859" s="4"/>
      <c r="I859" s="4"/>
      <c r="J859" s="4"/>
      <c r="K859" s="4"/>
      <c r="L859" s="4"/>
      <c r="M859" s="4"/>
      <c r="N859" s="4"/>
      <c r="O859" s="4"/>
      <c r="P859" s="4"/>
    </row>
    <row r="860">
      <c r="A860" s="4"/>
      <c r="B860" s="4"/>
      <c r="C860" s="4"/>
      <c r="D860" s="4"/>
      <c r="E860" s="4"/>
      <c r="F860" s="4"/>
      <c r="G860" s="4"/>
      <c r="H860" s="4"/>
      <c r="I860" s="4"/>
      <c r="J860" s="4"/>
      <c r="K860" s="4"/>
      <c r="L860" s="4"/>
      <c r="M860" s="4"/>
      <c r="N860" s="4"/>
      <c r="O860" s="4"/>
      <c r="P860" s="4"/>
    </row>
    <row r="861">
      <c r="A861" s="4"/>
      <c r="B861" s="4"/>
      <c r="C861" s="4"/>
      <c r="D861" s="4"/>
      <c r="E861" s="4"/>
      <c r="F861" s="4"/>
      <c r="G861" s="4"/>
      <c r="H861" s="4"/>
      <c r="I861" s="4"/>
      <c r="J861" s="4"/>
      <c r="K861" s="4"/>
      <c r="L861" s="4"/>
      <c r="M861" s="4"/>
      <c r="N861" s="4"/>
      <c r="O861" s="4"/>
      <c r="P861" s="4"/>
    </row>
    <row r="862">
      <c r="A862" s="4"/>
      <c r="B862" s="4"/>
      <c r="C862" s="4"/>
      <c r="D862" s="4"/>
      <c r="E862" s="4"/>
      <c r="F862" s="4"/>
      <c r="G862" s="4"/>
      <c r="H862" s="4"/>
      <c r="I862" s="4"/>
      <c r="J862" s="4"/>
      <c r="K862" s="4"/>
      <c r="L862" s="4"/>
      <c r="M862" s="4"/>
      <c r="N862" s="4"/>
      <c r="O862" s="4"/>
      <c r="P862" s="4"/>
    </row>
    <row r="863">
      <c r="A863" s="4"/>
      <c r="B863" s="4"/>
      <c r="C863" s="4"/>
      <c r="D863" s="4"/>
      <c r="E863" s="4"/>
      <c r="F863" s="4"/>
      <c r="G863" s="4"/>
      <c r="H863" s="4"/>
      <c r="I863" s="4"/>
      <c r="J863" s="4"/>
      <c r="K863" s="4"/>
      <c r="L863" s="4"/>
      <c r="M863" s="4"/>
      <c r="N863" s="4"/>
      <c r="O863" s="4"/>
      <c r="P863" s="4"/>
    </row>
    <row r="864">
      <c r="A864" s="4"/>
      <c r="B864" s="4"/>
      <c r="C864" s="4"/>
      <c r="D864" s="4"/>
      <c r="E864" s="4"/>
      <c r="F864" s="4"/>
      <c r="G864" s="4"/>
      <c r="H864" s="4"/>
      <c r="I864" s="4"/>
      <c r="J864" s="4"/>
      <c r="K864" s="4"/>
      <c r="L864" s="4"/>
      <c r="M864" s="4"/>
      <c r="N864" s="4"/>
      <c r="O864" s="4"/>
      <c r="P864" s="4"/>
    </row>
    <row r="865">
      <c r="A865" s="4"/>
      <c r="B865" s="4"/>
      <c r="C865" s="4"/>
      <c r="D865" s="4"/>
      <c r="E865" s="4"/>
      <c r="F865" s="4"/>
      <c r="G865" s="4"/>
      <c r="H865" s="4"/>
      <c r="I865" s="4"/>
      <c r="J865" s="4"/>
      <c r="K865" s="4"/>
      <c r="L865" s="4"/>
      <c r="M865" s="4"/>
      <c r="N865" s="4"/>
      <c r="O865" s="4"/>
      <c r="P865" s="4"/>
    </row>
    <row r="866">
      <c r="A866" s="4"/>
      <c r="B866" s="4"/>
      <c r="C866" s="4"/>
      <c r="D866" s="4"/>
      <c r="E866" s="4"/>
      <c r="F866" s="4"/>
      <c r="G866" s="4"/>
      <c r="H866" s="4"/>
      <c r="I866" s="4"/>
      <c r="J866" s="4"/>
      <c r="K866" s="4"/>
      <c r="L866" s="4"/>
      <c r="M866" s="4"/>
      <c r="N866" s="4"/>
      <c r="O866" s="4"/>
      <c r="P866" s="4"/>
    </row>
    <row r="867">
      <c r="A867" s="4"/>
      <c r="B867" s="4"/>
      <c r="C867" s="4"/>
      <c r="D867" s="4"/>
      <c r="E867" s="4"/>
      <c r="F867" s="4"/>
      <c r="G867" s="4"/>
      <c r="H867" s="4"/>
      <c r="I867" s="4"/>
      <c r="J867" s="4"/>
      <c r="K867" s="4"/>
      <c r="L867" s="4"/>
      <c r="M867" s="4"/>
      <c r="N867" s="4"/>
      <c r="O867" s="4"/>
      <c r="P867" s="4"/>
    </row>
    <row r="868">
      <c r="A868" s="4"/>
      <c r="B868" s="4"/>
      <c r="C868" s="4"/>
      <c r="D868" s="4"/>
      <c r="E868" s="4"/>
      <c r="F868" s="4"/>
      <c r="G868" s="4"/>
      <c r="H868" s="4"/>
      <c r="I868" s="4"/>
      <c r="J868" s="4"/>
      <c r="K868" s="4"/>
      <c r="L868" s="4"/>
      <c r="M868" s="4"/>
      <c r="N868" s="4"/>
      <c r="O868" s="4"/>
      <c r="P868" s="4"/>
    </row>
    <row r="869">
      <c r="A869" s="4"/>
      <c r="B869" s="4"/>
      <c r="C869" s="4"/>
      <c r="D869" s="4"/>
      <c r="E869" s="4"/>
      <c r="F869" s="4"/>
      <c r="G869" s="4"/>
      <c r="H869" s="4"/>
      <c r="I869" s="4"/>
      <c r="J869" s="4"/>
      <c r="K869" s="4"/>
      <c r="L869" s="4"/>
      <c r="M869" s="4"/>
      <c r="N869" s="4"/>
      <c r="O869" s="4"/>
      <c r="P869" s="4"/>
    </row>
    <row r="870">
      <c r="A870" s="4"/>
      <c r="B870" s="4"/>
      <c r="C870" s="4"/>
      <c r="D870" s="4"/>
      <c r="E870" s="4"/>
      <c r="F870" s="4"/>
      <c r="G870" s="4"/>
      <c r="H870" s="4"/>
      <c r="I870" s="4"/>
      <c r="J870" s="4"/>
      <c r="K870" s="4"/>
      <c r="L870" s="4"/>
      <c r="M870" s="4"/>
      <c r="N870" s="4"/>
      <c r="O870" s="4"/>
      <c r="P870" s="4"/>
    </row>
    <row r="871">
      <c r="A871" s="4"/>
      <c r="B871" s="4"/>
      <c r="C871" s="4"/>
      <c r="D871" s="4"/>
      <c r="E871" s="4"/>
      <c r="F871" s="4"/>
      <c r="G871" s="4"/>
      <c r="H871" s="4"/>
      <c r="I871" s="4"/>
      <c r="J871" s="4"/>
      <c r="K871" s="4"/>
      <c r="L871" s="4"/>
      <c r="M871" s="4"/>
      <c r="N871" s="4"/>
      <c r="O871" s="4"/>
      <c r="P871" s="4"/>
    </row>
    <row r="872">
      <c r="A872" s="4"/>
      <c r="B872" s="4"/>
      <c r="C872" s="4"/>
      <c r="D872" s="4"/>
      <c r="E872" s="4"/>
      <c r="F872" s="4"/>
      <c r="G872" s="4"/>
      <c r="H872" s="4"/>
      <c r="I872" s="4"/>
      <c r="J872" s="4"/>
      <c r="K872" s="4"/>
      <c r="L872" s="4"/>
      <c r="M872" s="4"/>
      <c r="N872" s="4"/>
      <c r="O872" s="4"/>
      <c r="P872" s="4"/>
    </row>
    <row r="873">
      <c r="A873" s="4"/>
      <c r="B873" s="4"/>
      <c r="C873" s="4"/>
      <c r="D873" s="4"/>
      <c r="E873" s="4"/>
      <c r="F873" s="4"/>
      <c r="G873" s="4"/>
      <c r="H873" s="4"/>
      <c r="I873" s="4"/>
      <c r="J873" s="4"/>
      <c r="K873" s="4"/>
      <c r="L873" s="4"/>
      <c r="M873" s="4"/>
      <c r="N873" s="4"/>
      <c r="O873" s="4"/>
      <c r="P873" s="4"/>
    </row>
    <row r="874">
      <c r="A874" s="4"/>
      <c r="B874" s="4"/>
      <c r="C874" s="4"/>
      <c r="D874" s="4"/>
      <c r="E874" s="4"/>
      <c r="F874" s="4"/>
      <c r="G874" s="4"/>
      <c r="H874" s="4"/>
      <c r="I874" s="4"/>
      <c r="J874" s="4"/>
      <c r="K874" s="4"/>
      <c r="L874" s="4"/>
      <c r="M874" s="4"/>
      <c r="N874" s="4"/>
      <c r="O874" s="4"/>
      <c r="P874" s="4"/>
    </row>
    <row r="875">
      <c r="A875" s="4"/>
      <c r="B875" s="4"/>
      <c r="C875" s="4"/>
      <c r="D875" s="4"/>
      <c r="E875" s="4"/>
      <c r="F875" s="4"/>
      <c r="G875" s="4"/>
      <c r="H875" s="4"/>
      <c r="I875" s="4"/>
      <c r="J875" s="4"/>
      <c r="K875" s="4"/>
      <c r="L875" s="4"/>
      <c r="M875" s="4"/>
      <c r="N875" s="4"/>
      <c r="O875" s="4"/>
      <c r="P875" s="4"/>
    </row>
    <row r="876">
      <c r="A876" s="4"/>
      <c r="B876" s="4"/>
      <c r="C876" s="4"/>
      <c r="D876" s="4"/>
      <c r="E876" s="4"/>
      <c r="F876" s="4"/>
      <c r="G876" s="4"/>
      <c r="H876" s="4"/>
      <c r="I876" s="4"/>
      <c r="J876" s="4"/>
      <c r="K876" s="4"/>
      <c r="L876" s="4"/>
      <c r="M876" s="4"/>
      <c r="N876" s="4"/>
      <c r="O876" s="4"/>
      <c r="P876" s="4"/>
    </row>
    <row r="877">
      <c r="A877" s="4"/>
      <c r="B877" s="4"/>
      <c r="C877" s="4"/>
      <c r="D877" s="4"/>
      <c r="E877" s="4"/>
      <c r="F877" s="4"/>
      <c r="G877" s="4"/>
      <c r="H877" s="4"/>
      <c r="I877" s="4"/>
      <c r="J877" s="4"/>
      <c r="K877" s="4"/>
      <c r="L877" s="4"/>
      <c r="M877" s="4"/>
      <c r="N877" s="4"/>
      <c r="O877" s="4"/>
      <c r="P877" s="4"/>
    </row>
    <row r="878">
      <c r="A878" s="4"/>
      <c r="B878" s="4"/>
      <c r="C878" s="4"/>
      <c r="D878" s="4"/>
      <c r="E878" s="4"/>
      <c r="F878" s="4"/>
      <c r="G878" s="4"/>
      <c r="H878" s="4"/>
      <c r="I878" s="4"/>
      <c r="J878" s="4"/>
      <c r="K878" s="4"/>
      <c r="L878" s="4"/>
      <c r="M878" s="4"/>
      <c r="N878" s="4"/>
      <c r="O878" s="4"/>
      <c r="P878" s="4"/>
    </row>
    <row r="879">
      <c r="A879" s="4"/>
      <c r="B879" s="4"/>
      <c r="C879" s="4"/>
      <c r="D879" s="4"/>
      <c r="E879" s="4"/>
      <c r="F879" s="4"/>
      <c r="G879" s="4"/>
      <c r="H879" s="4"/>
      <c r="I879" s="4"/>
      <c r="J879" s="4"/>
      <c r="K879" s="4"/>
      <c r="L879" s="4"/>
      <c r="M879" s="4"/>
      <c r="N879" s="4"/>
      <c r="O879" s="4"/>
      <c r="P879" s="4"/>
    </row>
    <row r="880">
      <c r="A880" s="4"/>
      <c r="B880" s="4"/>
      <c r="C880" s="4"/>
      <c r="D880" s="4"/>
      <c r="E880" s="4"/>
      <c r="F880" s="4"/>
      <c r="G880" s="4"/>
      <c r="H880" s="4"/>
      <c r="I880" s="4"/>
      <c r="J880" s="4"/>
      <c r="K880" s="4"/>
      <c r="L880" s="4"/>
      <c r="M880" s="4"/>
      <c r="N880" s="4"/>
      <c r="O880" s="4"/>
      <c r="P880" s="4"/>
    </row>
    <row r="881">
      <c r="A881" s="4"/>
      <c r="B881" s="4"/>
      <c r="C881" s="4"/>
      <c r="D881" s="4"/>
      <c r="E881" s="4"/>
      <c r="F881" s="4"/>
      <c r="G881" s="4"/>
      <c r="H881" s="4"/>
      <c r="I881" s="4"/>
      <c r="J881" s="4"/>
      <c r="K881" s="4"/>
      <c r="L881" s="4"/>
      <c r="M881" s="4"/>
      <c r="N881" s="4"/>
      <c r="O881" s="4"/>
      <c r="P881" s="4"/>
    </row>
    <row r="882">
      <c r="A882" s="4"/>
      <c r="B882" s="4"/>
      <c r="C882" s="4"/>
      <c r="D882" s="4"/>
      <c r="E882" s="4"/>
      <c r="F882" s="4"/>
      <c r="G882" s="4"/>
      <c r="H882" s="4"/>
      <c r="I882" s="4"/>
      <c r="J882" s="4"/>
      <c r="K882" s="4"/>
      <c r="L882" s="4"/>
      <c r="M882" s="4"/>
      <c r="N882" s="4"/>
      <c r="O882" s="4"/>
      <c r="P882" s="4"/>
    </row>
    <row r="883">
      <c r="A883" s="4"/>
      <c r="B883" s="4"/>
      <c r="C883" s="4"/>
      <c r="D883" s="4"/>
      <c r="E883" s="4"/>
      <c r="F883" s="4"/>
      <c r="G883" s="4"/>
      <c r="H883" s="4"/>
      <c r="I883" s="4"/>
      <c r="J883" s="4"/>
      <c r="K883" s="4"/>
      <c r="L883" s="4"/>
      <c r="M883" s="4"/>
      <c r="N883" s="4"/>
      <c r="O883" s="4"/>
      <c r="P883" s="4"/>
    </row>
    <row r="884">
      <c r="A884" s="4"/>
      <c r="B884" s="4"/>
      <c r="C884" s="4"/>
      <c r="D884" s="4"/>
      <c r="E884" s="4"/>
      <c r="F884" s="4"/>
      <c r="G884" s="4"/>
      <c r="H884" s="4"/>
      <c r="I884" s="4"/>
      <c r="J884" s="4"/>
      <c r="K884" s="4"/>
      <c r="L884" s="4"/>
      <c r="M884" s="4"/>
      <c r="N884" s="4"/>
      <c r="O884" s="4"/>
      <c r="P884" s="4"/>
    </row>
    <row r="885">
      <c r="A885" s="4"/>
      <c r="B885" s="4"/>
      <c r="C885" s="4"/>
      <c r="D885" s="4"/>
      <c r="E885" s="4"/>
      <c r="F885" s="4"/>
      <c r="G885" s="4"/>
      <c r="H885" s="4"/>
      <c r="I885" s="4"/>
      <c r="J885" s="4"/>
      <c r="K885" s="4"/>
      <c r="L885" s="4"/>
      <c r="M885" s="4"/>
      <c r="N885" s="4"/>
      <c r="O885" s="4"/>
      <c r="P885" s="4"/>
    </row>
    <row r="886">
      <c r="A886" s="4"/>
      <c r="B886" s="4"/>
      <c r="C886" s="4"/>
      <c r="D886" s="4"/>
      <c r="E886" s="4"/>
      <c r="F886" s="4"/>
      <c r="G886" s="4"/>
      <c r="H886" s="4"/>
      <c r="I886" s="4"/>
      <c r="J886" s="4"/>
      <c r="K886" s="4"/>
      <c r="L886" s="4"/>
      <c r="M886" s="4"/>
      <c r="N886" s="4"/>
      <c r="O886" s="4"/>
      <c r="P886" s="4"/>
    </row>
    <row r="887">
      <c r="A887" s="4"/>
      <c r="B887" s="4"/>
      <c r="C887" s="4"/>
      <c r="D887" s="4"/>
      <c r="E887" s="4"/>
      <c r="F887" s="4"/>
      <c r="G887" s="4"/>
      <c r="H887" s="4"/>
      <c r="I887" s="4"/>
      <c r="J887" s="4"/>
      <c r="K887" s="4"/>
      <c r="L887" s="4"/>
      <c r="M887" s="4"/>
      <c r="N887" s="4"/>
      <c r="O887" s="4"/>
      <c r="P887" s="4"/>
    </row>
    <row r="888">
      <c r="A888" s="4"/>
      <c r="B888" s="4"/>
      <c r="C888" s="4"/>
      <c r="D888" s="4"/>
      <c r="E888" s="4"/>
      <c r="F888" s="4"/>
      <c r="G888" s="4"/>
      <c r="H888" s="4"/>
      <c r="I888" s="4"/>
      <c r="J888" s="4"/>
      <c r="K888" s="4"/>
      <c r="L888" s="4"/>
      <c r="M888" s="4"/>
      <c r="N888" s="4"/>
      <c r="O888" s="4"/>
      <c r="P888" s="4"/>
    </row>
    <row r="889">
      <c r="A889" s="4"/>
      <c r="B889" s="4"/>
      <c r="C889" s="4"/>
      <c r="D889" s="4"/>
      <c r="E889" s="4"/>
      <c r="F889" s="4"/>
      <c r="G889" s="4"/>
      <c r="H889" s="4"/>
      <c r="I889" s="4"/>
      <c r="J889" s="4"/>
      <c r="K889" s="4"/>
      <c r="L889" s="4"/>
      <c r="M889" s="4"/>
      <c r="N889" s="4"/>
      <c r="O889" s="4"/>
      <c r="P889" s="4"/>
    </row>
    <row r="890">
      <c r="A890" s="4"/>
      <c r="B890" s="4"/>
      <c r="C890" s="4"/>
      <c r="D890" s="4"/>
      <c r="E890" s="4"/>
      <c r="F890" s="4"/>
      <c r="G890" s="4"/>
      <c r="H890" s="4"/>
      <c r="I890" s="4"/>
      <c r="J890" s="4"/>
      <c r="K890" s="4"/>
      <c r="L890" s="4"/>
      <c r="M890" s="4"/>
      <c r="N890" s="4"/>
      <c r="O890" s="4"/>
      <c r="P890" s="4"/>
    </row>
    <row r="891">
      <c r="A891" s="4"/>
      <c r="B891" s="4"/>
      <c r="C891" s="4"/>
      <c r="D891" s="4"/>
      <c r="E891" s="4"/>
      <c r="F891" s="4"/>
      <c r="G891" s="4"/>
      <c r="H891" s="4"/>
      <c r="I891" s="4"/>
      <c r="J891" s="4"/>
      <c r="K891" s="4"/>
      <c r="L891" s="4"/>
      <c r="M891" s="4"/>
      <c r="N891" s="4"/>
      <c r="O891" s="4"/>
      <c r="P891" s="4"/>
    </row>
    <row r="892">
      <c r="A892" s="4"/>
      <c r="B892" s="4"/>
      <c r="C892" s="4"/>
      <c r="D892" s="4"/>
      <c r="E892" s="4"/>
      <c r="F892" s="4"/>
      <c r="G892" s="4"/>
      <c r="H892" s="4"/>
      <c r="I892" s="4"/>
      <c r="J892" s="4"/>
      <c r="K892" s="4"/>
      <c r="L892" s="4"/>
      <c r="M892" s="4"/>
      <c r="N892" s="4"/>
      <c r="O892" s="4"/>
      <c r="P892" s="4"/>
    </row>
    <row r="893">
      <c r="A893" s="4"/>
      <c r="B893" s="4"/>
      <c r="C893" s="4"/>
      <c r="D893" s="4"/>
      <c r="E893" s="4"/>
      <c r="F893" s="4"/>
      <c r="G893" s="4"/>
      <c r="H893" s="4"/>
      <c r="I893" s="4"/>
      <c r="J893" s="4"/>
      <c r="K893" s="4"/>
      <c r="L893" s="4"/>
      <c r="M893" s="4"/>
      <c r="N893" s="4"/>
      <c r="O893" s="4"/>
      <c r="P893" s="4"/>
    </row>
    <row r="894">
      <c r="A894" s="4"/>
      <c r="B894" s="4"/>
      <c r="C894" s="4"/>
      <c r="D894" s="4"/>
      <c r="E894" s="4"/>
      <c r="F894" s="4"/>
      <c r="G894" s="4"/>
      <c r="H894" s="4"/>
      <c r="I894" s="4"/>
      <c r="J894" s="4"/>
      <c r="K894" s="4"/>
      <c r="L894" s="4"/>
      <c r="M894" s="4"/>
      <c r="N894" s="4"/>
      <c r="O894" s="4"/>
      <c r="P894" s="4"/>
    </row>
    <row r="895">
      <c r="A895" s="4"/>
      <c r="B895" s="4"/>
      <c r="C895" s="4"/>
      <c r="D895" s="4"/>
      <c r="E895" s="4"/>
      <c r="F895" s="4"/>
      <c r="G895" s="4"/>
      <c r="H895" s="4"/>
      <c r="I895" s="4"/>
      <c r="J895" s="4"/>
      <c r="K895" s="4"/>
      <c r="L895" s="4"/>
      <c r="M895" s="4"/>
      <c r="N895" s="4"/>
      <c r="O895" s="4"/>
      <c r="P895" s="4"/>
    </row>
    <row r="896">
      <c r="A896" s="4"/>
      <c r="B896" s="4"/>
      <c r="C896" s="4"/>
      <c r="D896" s="4"/>
      <c r="E896" s="4"/>
      <c r="F896" s="4"/>
      <c r="G896" s="4"/>
      <c r="H896" s="4"/>
      <c r="I896" s="4"/>
      <c r="J896" s="4"/>
      <c r="K896" s="4"/>
      <c r="L896" s="4"/>
      <c r="M896" s="4"/>
      <c r="N896" s="4"/>
      <c r="O896" s="4"/>
      <c r="P896" s="4"/>
    </row>
    <row r="897">
      <c r="A897" s="4"/>
      <c r="B897" s="4"/>
      <c r="C897" s="4"/>
      <c r="D897" s="4"/>
      <c r="E897" s="4"/>
      <c r="F897" s="4"/>
      <c r="G897" s="4"/>
      <c r="H897" s="4"/>
      <c r="I897" s="4"/>
      <c r="J897" s="4"/>
      <c r="K897" s="4"/>
      <c r="L897" s="4"/>
      <c r="M897" s="4"/>
      <c r="N897" s="4"/>
      <c r="O897" s="4"/>
      <c r="P897" s="4"/>
    </row>
    <row r="898">
      <c r="A898" s="4"/>
      <c r="B898" s="4"/>
      <c r="C898" s="4"/>
      <c r="D898" s="4"/>
      <c r="E898" s="4"/>
      <c r="F898" s="4"/>
      <c r="G898" s="4"/>
      <c r="H898" s="4"/>
      <c r="I898" s="4"/>
      <c r="J898" s="4"/>
      <c r="K898" s="4"/>
      <c r="L898" s="4"/>
      <c r="M898" s="4"/>
      <c r="N898" s="4"/>
      <c r="O898" s="4"/>
      <c r="P898" s="4"/>
    </row>
    <row r="899">
      <c r="A899" s="4"/>
      <c r="B899" s="4"/>
      <c r="C899" s="4"/>
      <c r="D899" s="4"/>
      <c r="E899" s="4"/>
      <c r="F899" s="4"/>
      <c r="G899" s="4"/>
      <c r="H899" s="4"/>
      <c r="I899" s="4"/>
      <c r="J899" s="4"/>
      <c r="K899" s="4"/>
      <c r="L899" s="4"/>
      <c r="M899" s="4"/>
      <c r="N899" s="4"/>
      <c r="O899" s="4"/>
      <c r="P899" s="4"/>
    </row>
    <row r="900">
      <c r="A900" s="4"/>
      <c r="B900" s="4"/>
      <c r="C900" s="4"/>
      <c r="D900" s="4"/>
      <c r="E900" s="4"/>
      <c r="F900" s="4"/>
      <c r="G900" s="4"/>
      <c r="H900" s="4"/>
      <c r="I900" s="4"/>
      <c r="J900" s="4"/>
      <c r="K900" s="4"/>
      <c r="L900" s="4"/>
      <c r="M900" s="4"/>
      <c r="N900" s="4"/>
      <c r="O900" s="4"/>
      <c r="P900" s="4"/>
    </row>
    <row r="901">
      <c r="A901" s="4"/>
      <c r="B901" s="4"/>
      <c r="C901" s="4"/>
      <c r="D901" s="4"/>
      <c r="E901" s="4"/>
      <c r="F901" s="4"/>
      <c r="G901" s="4"/>
      <c r="H901" s="4"/>
      <c r="I901" s="4"/>
      <c r="J901" s="4"/>
      <c r="K901" s="4"/>
      <c r="L901" s="4"/>
      <c r="M901" s="4"/>
      <c r="N901" s="4"/>
      <c r="O901" s="4"/>
      <c r="P901" s="4"/>
    </row>
    <row r="902">
      <c r="A902" s="4"/>
      <c r="B902" s="4"/>
      <c r="C902" s="4"/>
      <c r="D902" s="4"/>
      <c r="E902" s="4"/>
      <c r="F902" s="4"/>
      <c r="G902" s="4"/>
      <c r="H902" s="4"/>
      <c r="I902" s="4"/>
      <c r="J902" s="4"/>
      <c r="K902" s="4"/>
      <c r="L902" s="4"/>
      <c r="M902" s="4"/>
      <c r="N902" s="4"/>
      <c r="O902" s="4"/>
      <c r="P902" s="4"/>
    </row>
    <row r="903">
      <c r="A903" s="4"/>
      <c r="B903" s="4"/>
      <c r="C903" s="4"/>
      <c r="D903" s="4"/>
      <c r="E903" s="4"/>
      <c r="F903" s="4"/>
      <c r="G903" s="4"/>
      <c r="H903" s="4"/>
      <c r="I903" s="4"/>
      <c r="J903" s="4"/>
      <c r="K903" s="4"/>
      <c r="L903" s="4"/>
      <c r="M903" s="4"/>
      <c r="N903" s="4"/>
      <c r="O903" s="4"/>
      <c r="P903" s="4"/>
    </row>
    <row r="904">
      <c r="A904" s="4"/>
      <c r="B904" s="4"/>
      <c r="C904" s="4"/>
      <c r="D904" s="4"/>
      <c r="E904" s="4"/>
      <c r="F904" s="4"/>
      <c r="G904" s="4"/>
      <c r="H904" s="4"/>
      <c r="I904" s="4"/>
      <c r="J904" s="4"/>
      <c r="K904" s="4"/>
      <c r="L904" s="4"/>
      <c r="M904" s="4"/>
      <c r="N904" s="4"/>
      <c r="O904" s="4"/>
      <c r="P904" s="4"/>
    </row>
    <row r="905">
      <c r="A905" s="4"/>
      <c r="B905" s="4"/>
      <c r="C905" s="4"/>
      <c r="D905" s="4"/>
      <c r="E905" s="4"/>
      <c r="F905" s="4"/>
      <c r="G905" s="4"/>
      <c r="H905" s="4"/>
      <c r="I905" s="4"/>
      <c r="J905" s="4"/>
      <c r="K905" s="4"/>
      <c r="L905" s="4"/>
      <c r="M905" s="4"/>
      <c r="N905" s="4"/>
      <c r="O905" s="4"/>
      <c r="P905" s="4"/>
    </row>
    <row r="906">
      <c r="A906" s="4"/>
      <c r="B906" s="4"/>
      <c r="C906" s="4"/>
      <c r="D906" s="4"/>
      <c r="E906" s="4"/>
      <c r="F906" s="4"/>
      <c r="G906" s="4"/>
      <c r="H906" s="4"/>
      <c r="I906" s="4"/>
      <c r="J906" s="4"/>
      <c r="K906" s="4"/>
      <c r="L906" s="4"/>
      <c r="M906" s="4"/>
      <c r="N906" s="4"/>
      <c r="O906" s="4"/>
      <c r="P906" s="4"/>
    </row>
    <row r="907">
      <c r="A907" s="4"/>
      <c r="B907" s="4"/>
      <c r="C907" s="4"/>
      <c r="D907" s="4"/>
      <c r="E907" s="4"/>
      <c r="F907" s="4"/>
      <c r="G907" s="4"/>
      <c r="H907" s="4"/>
      <c r="I907" s="4"/>
      <c r="J907" s="4"/>
      <c r="K907" s="4"/>
      <c r="L907" s="4"/>
      <c r="M907" s="4"/>
      <c r="N907" s="4"/>
      <c r="O907" s="4"/>
      <c r="P907" s="4"/>
    </row>
    <row r="908">
      <c r="A908" s="4"/>
      <c r="B908" s="4"/>
      <c r="C908" s="4"/>
      <c r="D908" s="4"/>
      <c r="E908" s="4"/>
      <c r="F908" s="4"/>
      <c r="G908" s="4"/>
      <c r="H908" s="4"/>
      <c r="I908" s="4"/>
      <c r="J908" s="4"/>
      <c r="K908" s="4"/>
      <c r="L908" s="4"/>
      <c r="M908" s="4"/>
      <c r="N908" s="4"/>
      <c r="O908" s="4"/>
      <c r="P908" s="4"/>
    </row>
    <row r="909">
      <c r="A909" s="4"/>
      <c r="B909" s="4"/>
      <c r="C909" s="4"/>
      <c r="D909" s="4"/>
      <c r="E909" s="4"/>
      <c r="F909" s="4"/>
      <c r="G909" s="4"/>
      <c r="H909" s="4"/>
      <c r="I909" s="4"/>
      <c r="J909" s="4"/>
      <c r="K909" s="4"/>
      <c r="L909" s="4"/>
      <c r="M909" s="4"/>
      <c r="N909" s="4"/>
      <c r="O909" s="4"/>
      <c r="P909" s="4"/>
    </row>
    <row r="910">
      <c r="A910" s="4"/>
      <c r="B910" s="4"/>
      <c r="C910" s="4"/>
      <c r="D910" s="4"/>
      <c r="E910" s="4"/>
      <c r="F910" s="4"/>
      <c r="G910" s="4"/>
      <c r="H910" s="4"/>
      <c r="I910" s="4"/>
      <c r="J910" s="4"/>
      <c r="K910" s="4"/>
      <c r="L910" s="4"/>
      <c r="M910" s="4"/>
      <c r="N910" s="4"/>
      <c r="O910" s="4"/>
      <c r="P910" s="4"/>
    </row>
    <row r="911">
      <c r="A911" s="4"/>
      <c r="B911" s="4"/>
      <c r="C911" s="4"/>
      <c r="D911" s="4"/>
      <c r="E911" s="4"/>
      <c r="F911" s="4"/>
      <c r="G911" s="4"/>
      <c r="H911" s="4"/>
      <c r="I911" s="4"/>
      <c r="J911" s="4"/>
      <c r="K911" s="4"/>
      <c r="L911" s="4"/>
      <c r="M911" s="4"/>
      <c r="N911" s="4"/>
      <c r="O911" s="4"/>
      <c r="P911" s="4"/>
    </row>
    <row r="912">
      <c r="A912" s="4"/>
      <c r="B912" s="4"/>
      <c r="C912" s="4"/>
      <c r="D912" s="4"/>
      <c r="E912" s="4"/>
      <c r="F912" s="4"/>
      <c r="G912" s="4"/>
      <c r="H912" s="4"/>
      <c r="I912" s="4"/>
      <c r="J912" s="4"/>
      <c r="K912" s="4"/>
      <c r="L912" s="4"/>
      <c r="M912" s="4"/>
      <c r="N912" s="4"/>
      <c r="O912" s="4"/>
      <c r="P912" s="4"/>
    </row>
    <row r="913">
      <c r="A913" s="4"/>
      <c r="B913" s="4"/>
      <c r="C913" s="4"/>
      <c r="D913" s="4"/>
      <c r="E913" s="4"/>
      <c r="F913" s="4"/>
      <c r="G913" s="4"/>
      <c r="H913" s="4"/>
      <c r="I913" s="4"/>
      <c r="J913" s="4"/>
      <c r="K913" s="4"/>
      <c r="L913" s="4"/>
      <c r="M913" s="4"/>
      <c r="N913" s="4"/>
      <c r="O913" s="4"/>
      <c r="P913" s="4"/>
    </row>
    <row r="914">
      <c r="A914" s="4"/>
      <c r="B914" s="4"/>
      <c r="C914" s="4"/>
      <c r="D914" s="4"/>
      <c r="E914" s="4"/>
      <c r="F914" s="4"/>
      <c r="G914" s="4"/>
      <c r="H914" s="4"/>
      <c r="I914" s="4"/>
      <c r="J914" s="4"/>
      <c r="K914" s="4"/>
      <c r="L914" s="4"/>
      <c r="M914" s="4"/>
      <c r="N914" s="4"/>
      <c r="O914" s="4"/>
      <c r="P914" s="4"/>
    </row>
    <row r="915">
      <c r="A915" s="4"/>
      <c r="B915" s="4"/>
      <c r="C915" s="4"/>
      <c r="D915" s="4"/>
      <c r="E915" s="4"/>
      <c r="F915" s="4"/>
      <c r="G915" s="4"/>
      <c r="H915" s="4"/>
      <c r="I915" s="4"/>
      <c r="J915" s="4"/>
      <c r="K915" s="4"/>
      <c r="L915" s="4"/>
      <c r="M915" s="4"/>
      <c r="N915" s="4"/>
      <c r="O915" s="4"/>
      <c r="P915" s="4"/>
    </row>
    <row r="916">
      <c r="A916" s="4"/>
      <c r="B916" s="4"/>
      <c r="C916" s="4"/>
      <c r="D916" s="4"/>
      <c r="E916" s="4"/>
      <c r="F916" s="4"/>
      <c r="G916" s="4"/>
      <c r="H916" s="4"/>
      <c r="I916" s="4"/>
      <c r="J916" s="4"/>
      <c r="K916" s="4"/>
      <c r="L916" s="4"/>
      <c r="M916" s="4"/>
      <c r="N916" s="4"/>
      <c r="O916" s="4"/>
      <c r="P916" s="4"/>
    </row>
    <row r="917">
      <c r="A917" s="4"/>
      <c r="B917" s="4"/>
      <c r="C917" s="4"/>
      <c r="D917" s="4"/>
      <c r="E917" s="4"/>
      <c r="F917" s="4"/>
      <c r="G917" s="4"/>
      <c r="H917" s="4"/>
      <c r="I917" s="4"/>
      <c r="J917" s="4"/>
      <c r="K917" s="4"/>
      <c r="L917" s="4"/>
      <c r="M917" s="4"/>
      <c r="N917" s="4"/>
      <c r="O917" s="4"/>
      <c r="P917" s="4"/>
    </row>
    <row r="918">
      <c r="A918" s="4"/>
      <c r="B918" s="4"/>
      <c r="C918" s="4"/>
      <c r="D918" s="4"/>
      <c r="E918" s="4"/>
      <c r="F918" s="4"/>
      <c r="G918" s="4"/>
      <c r="H918" s="4"/>
      <c r="I918" s="4"/>
      <c r="J918" s="4"/>
      <c r="K918" s="4"/>
      <c r="L918" s="4"/>
      <c r="M918" s="4"/>
      <c r="N918" s="4"/>
      <c r="O918" s="4"/>
      <c r="P918" s="4"/>
    </row>
    <row r="919">
      <c r="A919" s="4"/>
      <c r="B919" s="4"/>
      <c r="C919" s="4"/>
      <c r="D919" s="4"/>
      <c r="E919" s="4"/>
      <c r="F919" s="4"/>
      <c r="G919" s="4"/>
      <c r="H919" s="4"/>
      <c r="I919" s="4"/>
      <c r="J919" s="4"/>
      <c r="K919" s="4"/>
      <c r="L919" s="4"/>
      <c r="M919" s="4"/>
      <c r="N919" s="4"/>
      <c r="O919" s="4"/>
      <c r="P919" s="4"/>
    </row>
    <row r="920">
      <c r="A920" s="4"/>
      <c r="B920" s="4"/>
      <c r="C920" s="4"/>
      <c r="D920" s="4"/>
      <c r="E920" s="4"/>
      <c r="F920" s="4"/>
      <c r="G920" s="4"/>
      <c r="H920" s="4"/>
      <c r="I920" s="4"/>
      <c r="J920" s="4"/>
      <c r="K920" s="4"/>
      <c r="L920" s="4"/>
      <c r="M920" s="4"/>
      <c r="N920" s="4"/>
      <c r="O920" s="4"/>
      <c r="P920" s="4"/>
    </row>
    <row r="921">
      <c r="A921" s="4"/>
      <c r="B921" s="4"/>
      <c r="C921" s="4"/>
      <c r="D921" s="4"/>
      <c r="E921" s="4"/>
      <c r="F921" s="4"/>
      <c r="G921" s="4"/>
      <c r="H921" s="4"/>
      <c r="I921" s="4"/>
      <c r="J921" s="4"/>
      <c r="K921" s="4"/>
      <c r="L921" s="4"/>
      <c r="M921" s="4"/>
      <c r="N921" s="4"/>
      <c r="O921" s="4"/>
      <c r="P921" s="4"/>
    </row>
    <row r="922">
      <c r="A922" s="4"/>
      <c r="B922" s="4"/>
      <c r="C922" s="4"/>
      <c r="D922" s="4"/>
      <c r="E922" s="4"/>
      <c r="F922" s="4"/>
      <c r="G922" s="4"/>
      <c r="H922" s="4"/>
      <c r="I922" s="4"/>
      <c r="J922" s="4"/>
      <c r="K922" s="4"/>
      <c r="L922" s="4"/>
      <c r="M922" s="4"/>
      <c r="N922" s="4"/>
      <c r="O922" s="4"/>
      <c r="P922" s="4"/>
    </row>
    <row r="923">
      <c r="A923" s="4"/>
      <c r="B923" s="4"/>
      <c r="C923" s="4"/>
      <c r="D923" s="4"/>
      <c r="E923" s="4"/>
      <c r="F923" s="4"/>
      <c r="G923" s="4"/>
      <c r="H923" s="4"/>
      <c r="I923" s="4"/>
      <c r="J923" s="4"/>
      <c r="K923" s="4"/>
      <c r="L923" s="4"/>
      <c r="M923" s="4"/>
      <c r="N923" s="4"/>
      <c r="O923" s="4"/>
      <c r="P923" s="4"/>
    </row>
    <row r="924">
      <c r="A924" s="4"/>
      <c r="B924" s="4"/>
      <c r="C924" s="4"/>
      <c r="D924" s="4"/>
      <c r="E924" s="4"/>
      <c r="F924" s="4"/>
      <c r="G924" s="4"/>
      <c r="H924" s="4"/>
      <c r="I924" s="4"/>
      <c r="J924" s="4"/>
      <c r="K924" s="4"/>
      <c r="L924" s="4"/>
      <c r="M924" s="4"/>
      <c r="N924" s="4"/>
      <c r="O924" s="4"/>
      <c r="P924" s="4"/>
    </row>
    <row r="925">
      <c r="A925" s="4"/>
      <c r="B925" s="4"/>
      <c r="C925" s="4"/>
      <c r="D925" s="4"/>
      <c r="E925" s="4"/>
      <c r="F925" s="4"/>
      <c r="G925" s="4"/>
      <c r="H925" s="4"/>
      <c r="I925" s="4"/>
      <c r="J925" s="4"/>
      <c r="K925" s="4"/>
      <c r="L925" s="4"/>
      <c r="M925" s="4"/>
      <c r="N925" s="4"/>
      <c r="O925" s="4"/>
      <c r="P925" s="4"/>
    </row>
    <row r="926">
      <c r="A926" s="4"/>
      <c r="B926" s="4"/>
      <c r="C926" s="4"/>
      <c r="D926" s="4"/>
      <c r="E926" s="4"/>
      <c r="F926" s="4"/>
      <c r="G926" s="4"/>
      <c r="H926" s="4"/>
      <c r="I926" s="4"/>
      <c r="J926" s="4"/>
      <c r="K926" s="4"/>
      <c r="L926" s="4"/>
      <c r="M926" s="4"/>
      <c r="N926" s="4"/>
      <c r="O926" s="4"/>
      <c r="P926" s="4"/>
    </row>
    <row r="927">
      <c r="A927" s="4"/>
      <c r="B927" s="4"/>
      <c r="C927" s="4"/>
      <c r="D927" s="4"/>
      <c r="E927" s="4"/>
      <c r="F927" s="4"/>
      <c r="G927" s="4"/>
      <c r="H927" s="4"/>
      <c r="I927" s="4"/>
      <c r="J927" s="4"/>
      <c r="K927" s="4"/>
      <c r="L927" s="4"/>
      <c r="M927" s="4"/>
      <c r="N927" s="4"/>
      <c r="O927" s="4"/>
      <c r="P927" s="4"/>
    </row>
    <row r="928">
      <c r="A928" s="4"/>
      <c r="B928" s="4"/>
      <c r="C928" s="4"/>
      <c r="D928" s="4"/>
      <c r="E928" s="4"/>
      <c r="F928" s="4"/>
      <c r="G928" s="4"/>
      <c r="H928" s="4"/>
      <c r="I928" s="4"/>
      <c r="J928" s="4"/>
      <c r="K928" s="4"/>
      <c r="L928" s="4"/>
      <c r="M928" s="4"/>
      <c r="N928" s="4"/>
      <c r="O928" s="4"/>
      <c r="P928" s="4"/>
    </row>
    <row r="929">
      <c r="A929" s="4"/>
      <c r="B929" s="4"/>
      <c r="C929" s="4"/>
      <c r="D929" s="4"/>
      <c r="E929" s="4"/>
      <c r="F929" s="4"/>
      <c r="G929" s="4"/>
      <c r="H929" s="4"/>
      <c r="I929" s="4"/>
      <c r="J929" s="4"/>
      <c r="K929" s="4"/>
      <c r="L929" s="4"/>
      <c r="M929" s="4"/>
      <c r="N929" s="4"/>
      <c r="O929" s="4"/>
      <c r="P929" s="4"/>
    </row>
    <row r="930">
      <c r="A930" s="4"/>
      <c r="B930" s="4"/>
      <c r="C930" s="4"/>
      <c r="D930" s="4"/>
      <c r="E930" s="4"/>
      <c r="F930" s="4"/>
      <c r="G930" s="4"/>
      <c r="H930" s="4"/>
      <c r="I930" s="4"/>
      <c r="J930" s="4"/>
      <c r="K930" s="4"/>
      <c r="L930" s="4"/>
      <c r="M930" s="4"/>
      <c r="N930" s="4"/>
      <c r="O930" s="4"/>
      <c r="P930" s="4"/>
    </row>
    <row r="931">
      <c r="A931" s="4"/>
      <c r="B931" s="4"/>
      <c r="C931" s="4"/>
      <c r="D931" s="4"/>
      <c r="E931" s="4"/>
      <c r="F931" s="4"/>
      <c r="G931" s="4"/>
      <c r="H931" s="4"/>
      <c r="I931" s="4"/>
      <c r="J931" s="4"/>
      <c r="K931" s="4"/>
      <c r="L931" s="4"/>
      <c r="M931" s="4"/>
      <c r="N931" s="4"/>
      <c r="O931" s="4"/>
      <c r="P931" s="4"/>
    </row>
    <row r="932">
      <c r="A932" s="4"/>
      <c r="B932" s="4"/>
      <c r="C932" s="4"/>
      <c r="D932" s="4"/>
      <c r="E932" s="4"/>
      <c r="F932" s="4"/>
      <c r="G932" s="4"/>
      <c r="H932" s="4"/>
      <c r="I932" s="4"/>
      <c r="J932" s="4"/>
      <c r="K932" s="4"/>
      <c r="L932" s="4"/>
      <c r="M932" s="4"/>
      <c r="N932" s="4"/>
      <c r="O932" s="4"/>
      <c r="P932" s="4"/>
    </row>
    <row r="933">
      <c r="A933" s="4"/>
      <c r="B933" s="4"/>
      <c r="C933" s="4"/>
      <c r="D933" s="4"/>
      <c r="E933" s="4"/>
      <c r="F933" s="4"/>
      <c r="G933" s="4"/>
      <c r="H933" s="4"/>
      <c r="I933" s="4"/>
      <c r="J933" s="4"/>
      <c r="K933" s="4"/>
      <c r="L933" s="4"/>
      <c r="M933" s="4"/>
      <c r="N933" s="4"/>
      <c r="O933" s="4"/>
      <c r="P933" s="4"/>
    </row>
    <row r="934">
      <c r="A934" s="4"/>
      <c r="B934" s="4"/>
      <c r="C934" s="4"/>
      <c r="D934" s="4"/>
      <c r="E934" s="4"/>
      <c r="F934" s="4"/>
      <c r="G934" s="4"/>
      <c r="H934" s="4"/>
      <c r="I934" s="4"/>
      <c r="J934" s="4"/>
      <c r="K934" s="4"/>
      <c r="L934" s="4"/>
      <c r="M934" s="4"/>
      <c r="N934" s="4"/>
      <c r="O934" s="4"/>
      <c r="P934" s="4"/>
    </row>
    <row r="935">
      <c r="A935" s="4"/>
      <c r="B935" s="4"/>
      <c r="C935" s="4"/>
      <c r="D935" s="4"/>
      <c r="E935" s="4"/>
      <c r="F935" s="4"/>
      <c r="G935" s="4"/>
      <c r="H935" s="4"/>
      <c r="I935" s="4"/>
      <c r="J935" s="4"/>
      <c r="K935" s="4"/>
      <c r="L935" s="4"/>
      <c r="M935" s="4"/>
      <c r="N935" s="4"/>
      <c r="O935" s="4"/>
      <c r="P935" s="4"/>
    </row>
    <row r="936">
      <c r="A936" s="4"/>
      <c r="B936" s="4"/>
      <c r="C936" s="4"/>
      <c r="D936" s="4"/>
      <c r="E936" s="4"/>
      <c r="F936" s="4"/>
      <c r="G936" s="4"/>
      <c r="H936" s="4"/>
      <c r="I936" s="4"/>
      <c r="J936" s="4"/>
      <c r="K936" s="4"/>
      <c r="L936" s="4"/>
      <c r="M936" s="4"/>
      <c r="N936" s="4"/>
      <c r="O936" s="4"/>
      <c r="P936" s="4"/>
    </row>
    <row r="937">
      <c r="A937" s="4"/>
      <c r="B937" s="4"/>
      <c r="C937" s="4"/>
      <c r="D937" s="4"/>
      <c r="E937" s="4"/>
      <c r="F937" s="4"/>
      <c r="G937" s="4"/>
      <c r="H937" s="4"/>
      <c r="I937" s="4"/>
      <c r="J937" s="4"/>
      <c r="K937" s="4"/>
      <c r="L937" s="4"/>
      <c r="M937" s="4"/>
      <c r="N937" s="4"/>
      <c r="O937" s="4"/>
      <c r="P937" s="4"/>
    </row>
    <row r="938">
      <c r="A938" s="4"/>
      <c r="B938" s="4"/>
      <c r="C938" s="4"/>
      <c r="D938" s="4"/>
      <c r="E938" s="4"/>
      <c r="F938" s="4"/>
      <c r="G938" s="4"/>
      <c r="H938" s="4"/>
      <c r="I938" s="4"/>
      <c r="J938" s="4"/>
      <c r="K938" s="4"/>
      <c r="L938" s="4"/>
      <c r="M938" s="4"/>
      <c r="N938" s="4"/>
      <c r="O938" s="4"/>
      <c r="P938" s="4"/>
    </row>
    <row r="939">
      <c r="A939" s="4"/>
      <c r="B939" s="4"/>
      <c r="C939" s="4"/>
      <c r="D939" s="4"/>
      <c r="E939" s="4"/>
      <c r="F939" s="4"/>
      <c r="G939" s="4"/>
      <c r="H939" s="4"/>
      <c r="I939" s="4"/>
      <c r="J939" s="4"/>
      <c r="K939" s="4"/>
      <c r="L939" s="4"/>
      <c r="M939" s="4"/>
      <c r="N939" s="4"/>
      <c r="O939" s="4"/>
      <c r="P939" s="4"/>
    </row>
    <row r="940">
      <c r="A940" s="4"/>
      <c r="B940" s="4"/>
      <c r="C940" s="4"/>
      <c r="D940" s="4"/>
      <c r="E940" s="4"/>
      <c r="F940" s="4"/>
      <c r="G940" s="4"/>
      <c r="H940" s="4"/>
      <c r="I940" s="4"/>
      <c r="J940" s="4"/>
      <c r="K940" s="4"/>
      <c r="L940" s="4"/>
      <c r="M940" s="4"/>
      <c r="N940" s="4"/>
      <c r="O940" s="4"/>
      <c r="P940" s="4"/>
    </row>
    <row r="941">
      <c r="A941" s="4"/>
      <c r="B941" s="4"/>
      <c r="C941" s="4"/>
      <c r="D941" s="4"/>
      <c r="E941" s="4"/>
      <c r="F941" s="4"/>
      <c r="G941" s="4"/>
      <c r="H941" s="4"/>
      <c r="I941" s="4"/>
      <c r="J941" s="4"/>
      <c r="K941" s="4"/>
      <c r="L941" s="4"/>
      <c r="M941" s="4"/>
      <c r="N941" s="4"/>
      <c r="O941" s="4"/>
      <c r="P941" s="4"/>
    </row>
    <row r="942">
      <c r="A942" s="4"/>
      <c r="B942" s="4"/>
      <c r="C942" s="4"/>
      <c r="D942" s="4"/>
      <c r="E942" s="4"/>
      <c r="F942" s="4"/>
      <c r="G942" s="4"/>
      <c r="H942" s="4"/>
      <c r="I942" s="4"/>
      <c r="J942" s="4"/>
      <c r="K942" s="4"/>
      <c r="L942" s="4"/>
      <c r="M942" s="4"/>
      <c r="N942" s="4"/>
      <c r="O942" s="4"/>
      <c r="P942" s="4"/>
    </row>
    <row r="943">
      <c r="A943" s="4"/>
      <c r="B943" s="4"/>
      <c r="C943" s="4"/>
      <c r="D943" s="4"/>
      <c r="E943" s="4"/>
      <c r="F943" s="4"/>
      <c r="G943" s="4"/>
      <c r="H943" s="4"/>
      <c r="I943" s="4"/>
      <c r="J943" s="4"/>
      <c r="K943" s="4"/>
      <c r="L943" s="4"/>
      <c r="M943" s="4"/>
      <c r="N943" s="4"/>
      <c r="O943" s="4"/>
      <c r="P943" s="4"/>
    </row>
    <row r="944">
      <c r="A944" s="4"/>
      <c r="B944" s="4"/>
      <c r="C944" s="4"/>
      <c r="D944" s="4"/>
      <c r="E944" s="4"/>
      <c r="F944" s="4"/>
      <c r="G944" s="4"/>
      <c r="H944" s="4"/>
      <c r="I944" s="4"/>
      <c r="J944" s="4"/>
      <c r="K944" s="4"/>
      <c r="L944" s="4"/>
      <c r="M944" s="4"/>
      <c r="N944" s="4"/>
      <c r="O944" s="4"/>
      <c r="P944" s="4"/>
    </row>
    <row r="945">
      <c r="A945" s="4"/>
      <c r="B945" s="4"/>
      <c r="C945" s="4"/>
      <c r="D945" s="4"/>
      <c r="E945" s="4"/>
      <c r="F945" s="4"/>
      <c r="G945" s="4"/>
      <c r="H945" s="4"/>
      <c r="I945" s="4"/>
      <c r="J945" s="4"/>
      <c r="K945" s="4"/>
      <c r="L945" s="4"/>
      <c r="M945" s="4"/>
      <c r="N945" s="4"/>
      <c r="O945" s="4"/>
      <c r="P945" s="4"/>
    </row>
    <row r="946">
      <c r="A946" s="4"/>
      <c r="B946" s="4"/>
      <c r="C946" s="4"/>
      <c r="D946" s="4"/>
      <c r="E946" s="4"/>
      <c r="F946" s="4"/>
      <c r="G946" s="4"/>
      <c r="H946" s="4"/>
      <c r="I946" s="4"/>
      <c r="J946" s="4"/>
      <c r="K946" s="4"/>
      <c r="L946" s="4"/>
      <c r="M946" s="4"/>
      <c r="N946" s="4"/>
      <c r="O946" s="4"/>
      <c r="P946" s="4"/>
    </row>
    <row r="947">
      <c r="A947" s="4"/>
      <c r="B947" s="4"/>
      <c r="C947" s="4"/>
      <c r="D947" s="4"/>
      <c r="E947" s="4"/>
      <c r="F947" s="4"/>
      <c r="G947" s="4"/>
      <c r="H947" s="4"/>
      <c r="I947" s="4"/>
      <c r="J947" s="4"/>
      <c r="K947" s="4"/>
      <c r="L947" s="4"/>
      <c r="M947" s="4"/>
      <c r="N947" s="4"/>
      <c r="O947" s="4"/>
      <c r="P947" s="4"/>
    </row>
    <row r="948">
      <c r="A948" s="4"/>
      <c r="B948" s="4"/>
      <c r="C948" s="4"/>
      <c r="D948" s="4"/>
      <c r="E948" s="4"/>
      <c r="F948" s="4"/>
      <c r="G948" s="4"/>
      <c r="H948" s="4"/>
      <c r="I948" s="4"/>
      <c r="J948" s="4"/>
      <c r="K948" s="4"/>
      <c r="L948" s="4"/>
      <c r="M948" s="4"/>
      <c r="N948" s="4"/>
      <c r="O948" s="4"/>
      <c r="P948" s="4"/>
    </row>
    <row r="949">
      <c r="A949" s="4"/>
      <c r="B949" s="4"/>
      <c r="C949" s="4"/>
      <c r="D949" s="4"/>
      <c r="E949" s="4"/>
      <c r="F949" s="4"/>
      <c r="G949" s="4"/>
      <c r="H949" s="4"/>
      <c r="I949" s="4"/>
      <c r="J949" s="4"/>
      <c r="K949" s="4"/>
      <c r="L949" s="4"/>
      <c r="M949" s="4"/>
      <c r="N949" s="4"/>
      <c r="O949" s="4"/>
      <c r="P949" s="4"/>
    </row>
    <row r="950">
      <c r="A950" s="4"/>
      <c r="B950" s="4"/>
      <c r="C950" s="4"/>
      <c r="D950" s="4"/>
      <c r="E950" s="4"/>
      <c r="F950" s="4"/>
      <c r="G950" s="4"/>
      <c r="H950" s="4"/>
      <c r="I950" s="4"/>
      <c r="J950" s="4"/>
      <c r="K950" s="4"/>
      <c r="L950" s="4"/>
      <c r="M950" s="4"/>
      <c r="N950" s="4"/>
      <c r="O950" s="4"/>
      <c r="P950" s="4"/>
    </row>
    <row r="951">
      <c r="A951" s="4"/>
      <c r="B951" s="4"/>
      <c r="C951" s="4"/>
      <c r="D951" s="4"/>
      <c r="E951" s="4"/>
      <c r="F951" s="4"/>
      <c r="G951" s="4"/>
      <c r="H951" s="4"/>
      <c r="I951" s="4"/>
      <c r="J951" s="4"/>
      <c r="K951" s="4"/>
      <c r="L951" s="4"/>
      <c r="M951" s="4"/>
      <c r="N951" s="4"/>
      <c r="O951" s="4"/>
      <c r="P951" s="4"/>
    </row>
    <row r="952">
      <c r="A952" s="4"/>
      <c r="B952" s="4"/>
      <c r="C952" s="4"/>
      <c r="D952" s="4"/>
      <c r="E952" s="4"/>
      <c r="F952" s="4"/>
      <c r="G952" s="4"/>
      <c r="H952" s="4"/>
      <c r="I952" s="4"/>
      <c r="J952" s="4"/>
      <c r="K952" s="4"/>
      <c r="L952" s="4"/>
      <c r="M952" s="4"/>
      <c r="N952" s="4"/>
      <c r="O952" s="4"/>
      <c r="P952" s="4"/>
    </row>
    <row r="953">
      <c r="A953" s="4"/>
      <c r="B953" s="4"/>
      <c r="C953" s="4"/>
      <c r="D953" s="4"/>
      <c r="E953" s="4"/>
      <c r="F953" s="4"/>
      <c r="G953" s="4"/>
      <c r="H953" s="4"/>
      <c r="I953" s="4"/>
      <c r="J953" s="4"/>
      <c r="K953" s="4"/>
      <c r="L953" s="4"/>
      <c r="M953" s="4"/>
      <c r="N953" s="4"/>
      <c r="O953" s="4"/>
      <c r="P953" s="4"/>
    </row>
    <row r="954">
      <c r="A954" s="4"/>
      <c r="B954" s="4"/>
      <c r="C954" s="4"/>
      <c r="D954" s="4"/>
      <c r="E954" s="4"/>
      <c r="F954" s="4"/>
      <c r="G954" s="4"/>
      <c r="H954" s="4"/>
      <c r="I954" s="4"/>
      <c r="J954" s="4"/>
      <c r="K954" s="4"/>
      <c r="L954" s="4"/>
      <c r="M954" s="4"/>
      <c r="N954" s="4"/>
      <c r="O954" s="4"/>
      <c r="P954" s="4"/>
    </row>
    <row r="955">
      <c r="A955" s="4"/>
      <c r="B955" s="4"/>
      <c r="C955" s="4"/>
      <c r="D955" s="4"/>
      <c r="E955" s="4"/>
      <c r="F955" s="4"/>
      <c r="G955" s="4"/>
      <c r="H955" s="4"/>
      <c r="I955" s="4"/>
      <c r="J955" s="4"/>
      <c r="K955" s="4"/>
      <c r="L955" s="4"/>
      <c r="M955" s="4"/>
      <c r="N955" s="4"/>
      <c r="O955" s="4"/>
      <c r="P955" s="4"/>
    </row>
    <row r="956">
      <c r="A956" s="4"/>
      <c r="B956" s="4"/>
      <c r="C956" s="4"/>
      <c r="D956" s="4"/>
      <c r="E956" s="4"/>
      <c r="F956" s="4"/>
      <c r="G956" s="4"/>
      <c r="H956" s="4"/>
      <c r="I956" s="4"/>
      <c r="J956" s="4"/>
      <c r="K956" s="4"/>
      <c r="L956" s="4"/>
      <c r="M956" s="4"/>
      <c r="N956" s="4"/>
      <c r="O956" s="4"/>
      <c r="P956" s="4"/>
    </row>
    <row r="957">
      <c r="A957" s="4"/>
      <c r="B957" s="4"/>
      <c r="C957" s="4"/>
      <c r="D957" s="4"/>
      <c r="E957" s="4"/>
      <c r="F957" s="4"/>
      <c r="G957" s="4"/>
      <c r="H957" s="4"/>
      <c r="I957" s="4"/>
      <c r="J957" s="4"/>
      <c r="K957" s="4"/>
      <c r="L957" s="4"/>
      <c r="M957" s="4"/>
      <c r="N957" s="4"/>
      <c r="O957" s="4"/>
      <c r="P957" s="4"/>
    </row>
    <row r="958">
      <c r="A958" s="4"/>
      <c r="B958" s="4"/>
      <c r="C958" s="4"/>
      <c r="D958" s="4"/>
      <c r="E958" s="4"/>
      <c r="F958" s="4"/>
      <c r="G958" s="4"/>
      <c r="H958" s="4"/>
      <c r="I958" s="4"/>
      <c r="J958" s="4"/>
      <c r="K958" s="4"/>
      <c r="L958" s="4"/>
      <c r="M958" s="4"/>
      <c r="N958" s="4"/>
      <c r="O958" s="4"/>
      <c r="P958" s="4"/>
    </row>
    <row r="959">
      <c r="A959" s="4"/>
      <c r="B959" s="4"/>
      <c r="C959" s="4"/>
      <c r="D959" s="4"/>
      <c r="E959" s="4"/>
      <c r="F959" s="4"/>
      <c r="G959" s="4"/>
      <c r="H959" s="4"/>
      <c r="I959" s="4"/>
      <c r="J959" s="4"/>
      <c r="K959" s="4"/>
      <c r="L959" s="4"/>
      <c r="M959" s="4"/>
      <c r="N959" s="4"/>
      <c r="O959" s="4"/>
      <c r="P959" s="4"/>
    </row>
    <row r="960">
      <c r="A960" s="4"/>
      <c r="B960" s="4"/>
      <c r="C960" s="4"/>
      <c r="D960" s="4"/>
      <c r="E960" s="4"/>
      <c r="F960" s="4"/>
      <c r="G960" s="4"/>
      <c r="H960" s="4"/>
      <c r="I960" s="4"/>
      <c r="J960" s="4"/>
      <c r="K960" s="4"/>
      <c r="L960" s="4"/>
      <c r="M960" s="4"/>
      <c r="N960" s="4"/>
      <c r="O960" s="4"/>
      <c r="P960" s="4"/>
    </row>
    <row r="961">
      <c r="A961" s="4"/>
      <c r="B961" s="4"/>
      <c r="C961" s="4"/>
      <c r="D961" s="4"/>
      <c r="E961" s="4"/>
      <c r="F961" s="4"/>
      <c r="G961" s="4"/>
      <c r="H961" s="4"/>
      <c r="I961" s="4"/>
      <c r="J961" s="4"/>
      <c r="K961" s="4"/>
      <c r="L961" s="4"/>
      <c r="M961" s="4"/>
      <c r="N961" s="4"/>
      <c r="O961" s="4"/>
      <c r="P961" s="4"/>
    </row>
    <row r="962">
      <c r="A962" s="4"/>
      <c r="B962" s="4"/>
      <c r="C962" s="4"/>
      <c r="D962" s="4"/>
      <c r="E962" s="4"/>
      <c r="F962" s="4"/>
      <c r="G962" s="4"/>
      <c r="H962" s="4"/>
      <c r="I962" s="4"/>
      <c r="J962" s="4"/>
      <c r="K962" s="4"/>
      <c r="L962" s="4"/>
      <c r="M962" s="4"/>
      <c r="N962" s="4"/>
      <c r="O962" s="4"/>
      <c r="P962" s="4"/>
    </row>
    <row r="963">
      <c r="A963" s="4"/>
      <c r="B963" s="4"/>
      <c r="C963" s="4"/>
      <c r="D963" s="4"/>
      <c r="E963" s="4"/>
      <c r="F963" s="4"/>
      <c r="G963" s="4"/>
      <c r="H963" s="4"/>
      <c r="I963" s="4"/>
      <c r="J963" s="4"/>
      <c r="K963" s="4"/>
      <c r="L963" s="4"/>
      <c r="M963" s="4"/>
      <c r="N963" s="4"/>
      <c r="O963" s="4"/>
      <c r="P963" s="4"/>
    </row>
    <row r="964">
      <c r="A964" s="4"/>
      <c r="B964" s="4"/>
      <c r="C964" s="4"/>
      <c r="D964" s="4"/>
      <c r="E964" s="4"/>
      <c r="F964" s="4"/>
      <c r="G964" s="4"/>
      <c r="H964" s="4"/>
      <c r="I964" s="4"/>
      <c r="J964" s="4"/>
      <c r="K964" s="4"/>
      <c r="L964" s="4"/>
      <c r="M964" s="4"/>
      <c r="N964" s="4"/>
      <c r="O964" s="4"/>
      <c r="P964" s="4"/>
    </row>
    <row r="965">
      <c r="A965" s="4"/>
      <c r="B965" s="4"/>
      <c r="C965" s="4"/>
      <c r="D965" s="4"/>
      <c r="E965" s="4"/>
      <c r="F965" s="4"/>
      <c r="G965" s="4"/>
      <c r="H965" s="4"/>
      <c r="I965" s="4"/>
      <c r="J965" s="4"/>
      <c r="K965" s="4"/>
      <c r="L965" s="4"/>
      <c r="M965" s="4"/>
      <c r="N965" s="4"/>
      <c r="O965" s="4"/>
      <c r="P965" s="4"/>
    </row>
    <row r="966">
      <c r="A966" s="4"/>
      <c r="B966" s="4"/>
      <c r="C966" s="4"/>
      <c r="D966" s="4"/>
      <c r="E966" s="4"/>
      <c r="F966" s="4"/>
      <c r="G966" s="4"/>
      <c r="H966" s="4"/>
      <c r="I966" s="4"/>
      <c r="J966" s="4"/>
      <c r="K966" s="4"/>
      <c r="L966" s="4"/>
      <c r="M966" s="4"/>
      <c r="N966" s="4"/>
      <c r="O966" s="4"/>
      <c r="P966" s="4"/>
    </row>
    <row r="967">
      <c r="A967" s="4"/>
      <c r="B967" s="4"/>
      <c r="C967" s="4"/>
      <c r="D967" s="4"/>
      <c r="E967" s="4"/>
      <c r="F967" s="4"/>
      <c r="G967" s="4"/>
      <c r="H967" s="4"/>
      <c r="I967" s="4"/>
      <c r="J967" s="4"/>
      <c r="K967" s="4"/>
      <c r="L967" s="4"/>
      <c r="M967" s="4"/>
      <c r="N967" s="4"/>
      <c r="O967" s="4"/>
      <c r="P967" s="4"/>
    </row>
    <row r="968">
      <c r="A968" s="4"/>
      <c r="B968" s="4"/>
      <c r="C968" s="4"/>
      <c r="D968" s="4"/>
      <c r="E968" s="4"/>
      <c r="F968" s="4"/>
      <c r="G968" s="4"/>
      <c r="H968" s="4"/>
      <c r="I968" s="4"/>
      <c r="J968" s="4"/>
      <c r="K968" s="4"/>
      <c r="L968" s="4"/>
      <c r="M968" s="4"/>
      <c r="N968" s="4"/>
      <c r="O968" s="4"/>
      <c r="P968" s="4"/>
    </row>
    <row r="969">
      <c r="A969" s="4"/>
      <c r="B969" s="4"/>
      <c r="C969" s="4"/>
      <c r="D969" s="4"/>
      <c r="E969" s="4"/>
      <c r="F969" s="4"/>
      <c r="G969" s="4"/>
      <c r="H969" s="4"/>
      <c r="I969" s="4"/>
      <c r="J969" s="4"/>
      <c r="K969" s="4"/>
      <c r="L969" s="4"/>
      <c r="M969" s="4"/>
      <c r="N969" s="4"/>
      <c r="O969" s="4"/>
      <c r="P969" s="4"/>
    </row>
    <row r="970">
      <c r="A970" s="4"/>
      <c r="B970" s="4"/>
      <c r="C970" s="4"/>
      <c r="D970" s="4"/>
      <c r="E970" s="4"/>
      <c r="F970" s="4"/>
      <c r="G970" s="4"/>
      <c r="H970" s="4"/>
      <c r="I970" s="4"/>
      <c r="J970" s="4"/>
      <c r="K970" s="4"/>
      <c r="L970" s="4"/>
      <c r="M970" s="4"/>
      <c r="N970" s="4"/>
      <c r="O970" s="4"/>
      <c r="P970" s="4"/>
    </row>
    <row r="971">
      <c r="A971" s="4"/>
      <c r="B971" s="4"/>
      <c r="C971" s="4"/>
      <c r="D971" s="4"/>
      <c r="E971" s="4"/>
      <c r="F971" s="4"/>
      <c r="G971" s="4"/>
      <c r="H971" s="4"/>
      <c r="I971" s="4"/>
      <c r="J971" s="4"/>
      <c r="K971" s="4"/>
      <c r="L971" s="4"/>
      <c r="M971" s="4"/>
      <c r="N971" s="4"/>
      <c r="O971" s="4"/>
      <c r="P971" s="4"/>
    </row>
    <row r="972">
      <c r="A972" s="4"/>
      <c r="B972" s="4"/>
      <c r="C972" s="4"/>
      <c r="D972" s="4"/>
      <c r="E972" s="4"/>
      <c r="F972" s="4"/>
      <c r="G972" s="4"/>
      <c r="H972" s="4"/>
      <c r="I972" s="4"/>
      <c r="J972" s="4"/>
      <c r="K972" s="4"/>
      <c r="L972" s="4"/>
      <c r="M972" s="4"/>
      <c r="N972" s="4"/>
      <c r="O972" s="4"/>
      <c r="P972" s="4"/>
    </row>
    <row r="973">
      <c r="A973" s="4"/>
      <c r="B973" s="4"/>
      <c r="C973" s="4"/>
      <c r="D973" s="4"/>
      <c r="E973" s="4"/>
      <c r="F973" s="4"/>
      <c r="G973" s="4"/>
      <c r="H973" s="4"/>
      <c r="I973" s="4"/>
      <c r="J973" s="4"/>
      <c r="K973" s="4"/>
      <c r="L973" s="4"/>
      <c r="M973" s="4"/>
      <c r="N973" s="4"/>
      <c r="O973" s="4"/>
      <c r="P973" s="4"/>
    </row>
    <row r="974">
      <c r="A974" s="4"/>
      <c r="B974" s="4"/>
      <c r="C974" s="4"/>
      <c r="D974" s="4"/>
      <c r="E974" s="4"/>
      <c r="F974" s="4"/>
      <c r="G974" s="4"/>
      <c r="H974" s="4"/>
      <c r="I974" s="4"/>
      <c r="J974" s="4"/>
      <c r="K974" s="4"/>
      <c r="L974" s="4"/>
      <c r="M974" s="4"/>
      <c r="N974" s="4"/>
      <c r="O974" s="4"/>
      <c r="P974" s="4"/>
    </row>
    <row r="975">
      <c r="A975" s="4"/>
      <c r="B975" s="4"/>
      <c r="C975" s="4"/>
      <c r="D975" s="4"/>
      <c r="E975" s="4"/>
      <c r="F975" s="4"/>
      <c r="G975" s="4"/>
      <c r="H975" s="4"/>
      <c r="I975" s="4"/>
      <c r="J975" s="4"/>
      <c r="K975" s="4"/>
      <c r="L975" s="4"/>
      <c r="M975" s="4"/>
      <c r="N975" s="4"/>
      <c r="O975" s="4"/>
      <c r="P975" s="4"/>
    </row>
    <row r="976">
      <c r="A976" s="4"/>
      <c r="B976" s="4"/>
      <c r="C976" s="4"/>
      <c r="D976" s="4"/>
      <c r="E976" s="4"/>
      <c r="F976" s="4"/>
      <c r="G976" s="4"/>
      <c r="H976" s="4"/>
      <c r="I976" s="4"/>
      <c r="J976" s="4"/>
      <c r="K976" s="4"/>
      <c r="L976" s="4"/>
      <c r="M976" s="4"/>
      <c r="N976" s="4"/>
      <c r="O976" s="4"/>
      <c r="P976" s="4"/>
    </row>
    <row r="977">
      <c r="A977" s="4"/>
      <c r="B977" s="4"/>
      <c r="C977" s="4"/>
      <c r="D977" s="4"/>
      <c r="E977" s="4"/>
      <c r="F977" s="4"/>
      <c r="G977" s="4"/>
      <c r="H977" s="4"/>
      <c r="I977" s="4"/>
      <c r="J977" s="4"/>
      <c r="K977" s="4"/>
      <c r="L977" s="4"/>
      <c r="M977" s="4"/>
      <c r="N977" s="4"/>
      <c r="O977" s="4"/>
      <c r="P977" s="4"/>
    </row>
    <row r="978">
      <c r="A978" s="4"/>
      <c r="B978" s="4"/>
      <c r="C978" s="4"/>
      <c r="D978" s="4"/>
      <c r="E978" s="4"/>
      <c r="F978" s="4"/>
      <c r="G978" s="4"/>
      <c r="H978" s="4"/>
      <c r="I978" s="4"/>
      <c r="J978" s="4"/>
      <c r="K978" s="4"/>
      <c r="L978" s="4"/>
      <c r="M978" s="4"/>
      <c r="N978" s="4"/>
      <c r="O978" s="4"/>
      <c r="P978" s="4"/>
    </row>
    <row r="979">
      <c r="A979" s="4"/>
      <c r="B979" s="4"/>
      <c r="C979" s="4"/>
      <c r="D979" s="4"/>
      <c r="E979" s="4"/>
      <c r="F979" s="4"/>
      <c r="G979" s="4"/>
      <c r="H979" s="4"/>
      <c r="I979" s="4"/>
      <c r="J979" s="4"/>
      <c r="K979" s="4"/>
      <c r="L979" s="4"/>
      <c r="M979" s="4"/>
      <c r="N979" s="4"/>
      <c r="O979" s="4"/>
      <c r="P979" s="4"/>
    </row>
    <row r="980">
      <c r="A980" s="4"/>
      <c r="B980" s="4"/>
      <c r="C980" s="4"/>
      <c r="D980" s="4"/>
      <c r="E980" s="4"/>
      <c r="F980" s="4"/>
      <c r="G980" s="4"/>
      <c r="H980" s="4"/>
      <c r="I980" s="4"/>
      <c r="J980" s="4"/>
      <c r="K980" s="4"/>
      <c r="L980" s="4"/>
      <c r="M980" s="4"/>
      <c r="N980" s="4"/>
      <c r="O980" s="4"/>
      <c r="P980" s="4"/>
    </row>
    <row r="981">
      <c r="A981" s="4"/>
      <c r="B981" s="4"/>
      <c r="C981" s="4"/>
      <c r="D981" s="4"/>
      <c r="E981" s="4"/>
      <c r="F981" s="4"/>
      <c r="G981" s="4"/>
      <c r="H981" s="4"/>
      <c r="I981" s="4"/>
      <c r="J981" s="4"/>
      <c r="K981" s="4"/>
      <c r="L981" s="4"/>
      <c r="M981" s="4"/>
      <c r="N981" s="4"/>
      <c r="O981" s="4"/>
      <c r="P981" s="4"/>
    </row>
    <row r="982">
      <c r="A982" s="4"/>
      <c r="B982" s="4"/>
      <c r="C982" s="4"/>
      <c r="D982" s="4"/>
      <c r="E982" s="4"/>
      <c r="F982" s="4"/>
      <c r="G982" s="4"/>
      <c r="H982" s="4"/>
      <c r="I982" s="4"/>
      <c r="J982" s="4"/>
      <c r="K982" s="4"/>
      <c r="L982" s="4"/>
      <c r="M982" s="4"/>
      <c r="N982" s="4"/>
      <c r="O982" s="4"/>
      <c r="P982" s="4"/>
    </row>
    <row r="983">
      <c r="A983" s="4"/>
      <c r="B983" s="4"/>
      <c r="C983" s="4"/>
      <c r="D983" s="4"/>
      <c r="E983" s="4"/>
      <c r="F983" s="4"/>
      <c r="G983" s="4"/>
      <c r="H983" s="4"/>
      <c r="I983" s="4"/>
      <c r="J983" s="4"/>
      <c r="K983" s="4"/>
      <c r="L983" s="4"/>
      <c r="M983" s="4"/>
      <c r="N983" s="4"/>
      <c r="O983" s="4"/>
      <c r="P983" s="4"/>
    </row>
    <row r="984">
      <c r="A984" s="4"/>
      <c r="B984" s="4"/>
      <c r="C984" s="4"/>
      <c r="D984" s="4"/>
      <c r="E984" s="4"/>
      <c r="F984" s="4"/>
      <c r="G984" s="4"/>
      <c r="H984" s="4"/>
      <c r="I984" s="4"/>
      <c r="J984" s="4"/>
      <c r="K984" s="4"/>
      <c r="L984" s="4"/>
      <c r="M984" s="4"/>
      <c r="N984" s="4"/>
      <c r="O984" s="4"/>
      <c r="P984" s="4"/>
    </row>
    <row r="985">
      <c r="A985" s="4"/>
      <c r="B985" s="4"/>
      <c r="C985" s="4"/>
      <c r="D985" s="4"/>
      <c r="E985" s="4"/>
      <c r="F985" s="4"/>
      <c r="G985" s="4"/>
      <c r="H985" s="4"/>
      <c r="I985" s="4"/>
      <c r="J985" s="4"/>
      <c r="K985" s="4"/>
      <c r="L985" s="4"/>
      <c r="M985" s="4"/>
      <c r="N985" s="4"/>
      <c r="O985" s="4"/>
      <c r="P985" s="4"/>
    </row>
    <row r="986">
      <c r="A986" s="4"/>
      <c r="B986" s="4"/>
      <c r="C986" s="4"/>
      <c r="D986" s="4"/>
      <c r="E986" s="4"/>
      <c r="F986" s="4"/>
      <c r="G986" s="4"/>
      <c r="H986" s="4"/>
      <c r="I986" s="4"/>
      <c r="J986" s="4"/>
      <c r="K986" s="4"/>
      <c r="L986" s="4"/>
      <c r="M986" s="4"/>
      <c r="N986" s="4"/>
      <c r="O986" s="4"/>
      <c r="P986" s="4"/>
    </row>
    <row r="987">
      <c r="A987" s="4"/>
      <c r="B987" s="4"/>
      <c r="C987" s="4"/>
      <c r="D987" s="4"/>
      <c r="E987" s="4"/>
      <c r="F987" s="4"/>
      <c r="G987" s="4"/>
      <c r="H987" s="4"/>
      <c r="I987" s="4"/>
      <c r="J987" s="4"/>
      <c r="K987" s="4"/>
      <c r="L987" s="4"/>
      <c r="M987" s="4"/>
      <c r="N987" s="4"/>
      <c r="O987" s="4"/>
      <c r="P987" s="4"/>
    </row>
    <row r="988">
      <c r="A988" s="4"/>
      <c r="B988" s="4"/>
      <c r="C988" s="4"/>
      <c r="D988" s="4"/>
      <c r="E988" s="4"/>
      <c r="F988" s="4"/>
      <c r="G988" s="4"/>
      <c r="H988" s="4"/>
      <c r="I988" s="4"/>
      <c r="J988" s="4"/>
      <c r="K988" s="4"/>
      <c r="L988" s="4"/>
      <c r="M988" s="4"/>
      <c r="N988" s="4"/>
      <c r="O988" s="4"/>
      <c r="P988" s="4"/>
    </row>
  </sheetData>
  <mergeCells count="217">
    <mergeCell ref="C20:P20"/>
    <mergeCell ref="C60:E60"/>
    <mergeCell ref="F60:H60"/>
    <mergeCell ref="I60:K60"/>
    <mergeCell ref="C61:E61"/>
    <mergeCell ref="F61:H61"/>
    <mergeCell ref="I61:K61"/>
    <mergeCell ref="F64:H64"/>
    <mergeCell ref="I64:K64"/>
    <mergeCell ref="C62:E62"/>
    <mergeCell ref="F62:H62"/>
    <mergeCell ref="I62:K62"/>
    <mergeCell ref="C63:E63"/>
    <mergeCell ref="F63:H63"/>
    <mergeCell ref="I63:K63"/>
    <mergeCell ref="C64:E64"/>
    <mergeCell ref="F67:H67"/>
    <mergeCell ref="I67:K67"/>
    <mergeCell ref="C65:E65"/>
    <mergeCell ref="F65:H65"/>
    <mergeCell ref="I65:K65"/>
    <mergeCell ref="C66:E66"/>
    <mergeCell ref="F66:H66"/>
    <mergeCell ref="I66:K66"/>
    <mergeCell ref="C67:E67"/>
    <mergeCell ref="F70:H70"/>
    <mergeCell ref="I70:K70"/>
    <mergeCell ref="C68:E68"/>
    <mergeCell ref="F68:H68"/>
    <mergeCell ref="I68:K68"/>
    <mergeCell ref="C69:E69"/>
    <mergeCell ref="F69:H69"/>
    <mergeCell ref="I69:K69"/>
    <mergeCell ref="C70:E70"/>
    <mergeCell ref="F82:H82"/>
    <mergeCell ref="I82:K82"/>
    <mergeCell ref="C80:E80"/>
    <mergeCell ref="F80:H80"/>
    <mergeCell ref="I80:K80"/>
    <mergeCell ref="C81:E81"/>
    <mergeCell ref="F81:H81"/>
    <mergeCell ref="I81:K81"/>
    <mergeCell ref="C82:E82"/>
    <mergeCell ref="F85:H85"/>
    <mergeCell ref="I85:K85"/>
    <mergeCell ref="C83:E83"/>
    <mergeCell ref="F83:H83"/>
    <mergeCell ref="I83:K83"/>
    <mergeCell ref="C84:E84"/>
    <mergeCell ref="F84:H84"/>
    <mergeCell ref="I84:K84"/>
    <mergeCell ref="C85:E85"/>
    <mergeCell ref="F88:H88"/>
    <mergeCell ref="I88:K88"/>
    <mergeCell ref="C86:E86"/>
    <mergeCell ref="F86:H86"/>
    <mergeCell ref="I86:K86"/>
    <mergeCell ref="C87:E87"/>
    <mergeCell ref="F87:H87"/>
    <mergeCell ref="I87:K87"/>
    <mergeCell ref="C88:E88"/>
    <mergeCell ref="F91:H91"/>
    <mergeCell ref="I91:K91"/>
    <mergeCell ref="C89:E89"/>
    <mergeCell ref="F89:H89"/>
    <mergeCell ref="I89:K89"/>
    <mergeCell ref="C90:E90"/>
    <mergeCell ref="F90:H90"/>
    <mergeCell ref="I90:K90"/>
    <mergeCell ref="C91:E91"/>
    <mergeCell ref="F94:H94"/>
    <mergeCell ref="I94:K94"/>
    <mergeCell ref="C92:E92"/>
    <mergeCell ref="F92:H92"/>
    <mergeCell ref="I92:K92"/>
    <mergeCell ref="C93:E93"/>
    <mergeCell ref="F93:H93"/>
    <mergeCell ref="I93:K93"/>
    <mergeCell ref="C94:E94"/>
    <mergeCell ref="F97:H97"/>
    <mergeCell ref="I97:K97"/>
    <mergeCell ref="C95:E95"/>
    <mergeCell ref="F95:H95"/>
    <mergeCell ref="I95:K95"/>
    <mergeCell ref="C96:E96"/>
    <mergeCell ref="F96:H96"/>
    <mergeCell ref="I96:K96"/>
    <mergeCell ref="C97:E97"/>
    <mergeCell ref="F121:H121"/>
    <mergeCell ref="I121:K121"/>
    <mergeCell ref="C119:E119"/>
    <mergeCell ref="F119:H119"/>
    <mergeCell ref="I119:K119"/>
    <mergeCell ref="C120:E120"/>
    <mergeCell ref="F120:H120"/>
    <mergeCell ref="I120:K120"/>
    <mergeCell ref="C121:E121"/>
    <mergeCell ref="F124:H124"/>
    <mergeCell ref="I124:K124"/>
    <mergeCell ref="C122:E122"/>
    <mergeCell ref="F122:H122"/>
    <mergeCell ref="I122:K122"/>
    <mergeCell ref="C123:E123"/>
    <mergeCell ref="F123:H123"/>
    <mergeCell ref="I123:K123"/>
    <mergeCell ref="C124:E124"/>
    <mergeCell ref="F127:H127"/>
    <mergeCell ref="I127:K127"/>
    <mergeCell ref="C125:E125"/>
    <mergeCell ref="F125:H125"/>
    <mergeCell ref="I125:K125"/>
    <mergeCell ref="C126:E126"/>
    <mergeCell ref="F126:H126"/>
    <mergeCell ref="I126:K126"/>
    <mergeCell ref="C127:E127"/>
    <mergeCell ref="F130:H130"/>
    <mergeCell ref="I130:K130"/>
    <mergeCell ref="C128:E128"/>
    <mergeCell ref="F128:H128"/>
    <mergeCell ref="I128:K128"/>
    <mergeCell ref="C129:E129"/>
    <mergeCell ref="F129:H129"/>
    <mergeCell ref="I129:K129"/>
    <mergeCell ref="C130:E130"/>
    <mergeCell ref="F73:H73"/>
    <mergeCell ref="I73:K73"/>
    <mergeCell ref="C71:E71"/>
    <mergeCell ref="F71:H71"/>
    <mergeCell ref="I71:K71"/>
    <mergeCell ref="C72:E72"/>
    <mergeCell ref="F72:H72"/>
    <mergeCell ref="I72:K72"/>
    <mergeCell ref="C73:E73"/>
    <mergeCell ref="F76:H76"/>
    <mergeCell ref="I76:K76"/>
    <mergeCell ref="C74:E74"/>
    <mergeCell ref="F74:H74"/>
    <mergeCell ref="I74:K74"/>
    <mergeCell ref="C75:E75"/>
    <mergeCell ref="F75:H75"/>
    <mergeCell ref="I75:K75"/>
    <mergeCell ref="C76:E76"/>
    <mergeCell ref="F79:H79"/>
    <mergeCell ref="I79:K79"/>
    <mergeCell ref="C77:E77"/>
    <mergeCell ref="F77:H77"/>
    <mergeCell ref="I77:K77"/>
    <mergeCell ref="C78:E78"/>
    <mergeCell ref="F78:H78"/>
    <mergeCell ref="I78:K78"/>
    <mergeCell ref="C79:E79"/>
    <mergeCell ref="C131:E131"/>
    <mergeCell ref="F131:H131"/>
    <mergeCell ref="I131:K131"/>
    <mergeCell ref="F100:H100"/>
    <mergeCell ref="I100:K100"/>
    <mergeCell ref="C98:E98"/>
    <mergeCell ref="F98:H98"/>
    <mergeCell ref="I98:K98"/>
    <mergeCell ref="C99:E99"/>
    <mergeCell ref="F99:H99"/>
    <mergeCell ref="I99:K99"/>
    <mergeCell ref="C100:E100"/>
    <mergeCell ref="F103:H103"/>
    <mergeCell ref="I103:K103"/>
    <mergeCell ref="C101:E101"/>
    <mergeCell ref="F101:H101"/>
    <mergeCell ref="I101:K101"/>
    <mergeCell ref="C102:E102"/>
    <mergeCell ref="F102:H102"/>
    <mergeCell ref="I102:K102"/>
    <mergeCell ref="C103:E103"/>
    <mergeCell ref="F106:H106"/>
    <mergeCell ref="I106:K106"/>
    <mergeCell ref="C104:E104"/>
    <mergeCell ref="F104:H104"/>
    <mergeCell ref="I104:K104"/>
    <mergeCell ref="C105:E105"/>
    <mergeCell ref="F105:H105"/>
    <mergeCell ref="I105:K105"/>
    <mergeCell ref="C106:E106"/>
    <mergeCell ref="F109:H109"/>
    <mergeCell ref="I109:K109"/>
    <mergeCell ref="C107:E107"/>
    <mergeCell ref="F107:H107"/>
    <mergeCell ref="I107:K107"/>
    <mergeCell ref="C108:E108"/>
    <mergeCell ref="F108:H108"/>
    <mergeCell ref="I108:K108"/>
    <mergeCell ref="C109:E109"/>
    <mergeCell ref="F112:H112"/>
    <mergeCell ref="I112:K112"/>
    <mergeCell ref="C110:E110"/>
    <mergeCell ref="F110:H110"/>
    <mergeCell ref="I110:K110"/>
    <mergeCell ref="C111:E111"/>
    <mergeCell ref="F111:H111"/>
    <mergeCell ref="I111:K111"/>
    <mergeCell ref="C112:E112"/>
    <mergeCell ref="F115:H115"/>
    <mergeCell ref="I115:K115"/>
    <mergeCell ref="C113:E113"/>
    <mergeCell ref="F113:H113"/>
    <mergeCell ref="I113:K113"/>
    <mergeCell ref="C114:E114"/>
    <mergeCell ref="F114:H114"/>
    <mergeCell ref="I114:K114"/>
    <mergeCell ref="C115:E115"/>
    <mergeCell ref="F118:H118"/>
    <mergeCell ref="I118:K118"/>
    <mergeCell ref="C116:E116"/>
    <mergeCell ref="F116:H116"/>
    <mergeCell ref="I116:K116"/>
    <mergeCell ref="C117:E117"/>
    <mergeCell ref="F117:H117"/>
    <mergeCell ref="I117:K117"/>
    <mergeCell ref="C118:E118"/>
  </mergeCells>
  <hyperlinks>
    <hyperlink r:id="rId1" ref="F105"/>
    <hyperlink r:id="rId2" ref="F111"/>
  </hyperlinks>
  <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37.25"/>
    <col customWidth="1" min="12" max="12" width="13.25"/>
    <col customWidth="1" min="17" max="17" width="14.0"/>
  </cols>
  <sheetData>
    <row r="1">
      <c r="A1" s="392" t="s">
        <v>621</v>
      </c>
      <c r="B1" s="353"/>
      <c r="C1" s="256"/>
      <c r="D1" s="256"/>
      <c r="E1" s="256"/>
      <c r="F1" s="256"/>
      <c r="G1" s="4"/>
      <c r="H1" s="4"/>
      <c r="I1" s="4"/>
      <c r="J1" s="4"/>
      <c r="K1" s="4"/>
      <c r="L1" s="4"/>
      <c r="M1" s="4"/>
      <c r="N1" s="4"/>
      <c r="O1" s="4"/>
      <c r="P1" s="4"/>
      <c r="Q1" s="4"/>
      <c r="R1" s="4"/>
      <c r="S1" s="4"/>
      <c r="T1" s="4"/>
    </row>
    <row r="2">
      <c r="A2" s="354"/>
      <c r="B2" s="355" t="s">
        <v>689</v>
      </c>
      <c r="C2" s="356">
        <v>44529.0</v>
      </c>
      <c r="D2" s="331"/>
      <c r="E2" s="355" t="s">
        <v>690</v>
      </c>
      <c r="F2" s="357" t="s">
        <v>691</v>
      </c>
      <c r="G2" s="4"/>
      <c r="H2" s="325"/>
      <c r="I2" s="358" t="s">
        <v>690</v>
      </c>
      <c r="J2" s="424" t="s">
        <v>692</v>
      </c>
      <c r="K2" s="234" t="s">
        <v>693</v>
      </c>
      <c r="L2" s="4"/>
      <c r="M2" s="4"/>
      <c r="N2" s="4"/>
      <c r="O2" s="4"/>
      <c r="P2" s="4"/>
      <c r="Q2" s="4"/>
      <c r="R2" s="4"/>
      <c r="S2" s="4"/>
      <c r="T2" s="4"/>
    </row>
    <row r="3">
      <c r="A3" s="354"/>
      <c r="B3" s="355" t="s">
        <v>694</v>
      </c>
      <c r="C3" s="356">
        <v>44544.0</v>
      </c>
      <c r="D3" s="331"/>
      <c r="E3" s="331">
        <v>0.0</v>
      </c>
      <c r="F3" s="239">
        <f>C7</f>
        <v>101</v>
      </c>
      <c r="G3" s="4"/>
      <c r="H3" s="240"/>
      <c r="I3" s="239">
        <v>0.0</v>
      </c>
      <c r="J3" s="239">
        <f>C7</f>
        <v>101</v>
      </c>
      <c r="K3" s="239">
        <f t="shared" ref="K3:K19" si="1">F3</f>
        <v>101</v>
      </c>
      <c r="L3" s="4"/>
      <c r="M3" s="4"/>
      <c r="N3" s="4"/>
      <c r="O3" s="4"/>
      <c r="P3" s="4"/>
      <c r="Q3" s="4"/>
      <c r="R3" s="4"/>
      <c r="S3" s="4"/>
      <c r="T3" s="4"/>
    </row>
    <row r="4">
      <c r="A4" s="354"/>
      <c r="B4" s="355" t="s">
        <v>695</v>
      </c>
      <c r="C4" s="336">
        <f>C3-C2+1</f>
        <v>16</v>
      </c>
      <c r="D4" s="331"/>
      <c r="E4" s="331">
        <v>1.0</v>
      </c>
      <c r="F4" s="243">
        <f>F3-E88</f>
        <v>98</v>
      </c>
      <c r="G4" s="4"/>
      <c r="H4" s="240"/>
      <c r="I4" s="239">
        <v>1.0</v>
      </c>
      <c r="J4" s="239">
        <f>J3-C8</f>
        <v>94.6875</v>
      </c>
      <c r="K4" s="239">
        <f t="shared" si="1"/>
        <v>98</v>
      </c>
      <c r="L4" s="4"/>
      <c r="M4" s="4"/>
      <c r="N4" s="4"/>
      <c r="O4" s="4"/>
      <c r="P4" s="4"/>
      <c r="Q4" s="4"/>
      <c r="R4" s="4"/>
      <c r="S4" s="4"/>
      <c r="T4" s="4"/>
    </row>
    <row r="5">
      <c r="A5" s="354"/>
      <c r="B5" s="355" t="s">
        <v>696</v>
      </c>
      <c r="C5" s="336">
        <v>5.0</v>
      </c>
      <c r="D5" s="331"/>
      <c r="E5" s="331">
        <v>2.0</v>
      </c>
      <c r="F5" s="243">
        <f>F4-F88</f>
        <v>92.5</v>
      </c>
      <c r="G5" s="4"/>
      <c r="H5" s="240"/>
      <c r="I5" s="239">
        <v>2.0</v>
      </c>
      <c r="J5" s="239">
        <f>J4-C8</f>
        <v>88.375</v>
      </c>
      <c r="K5" s="239">
        <f t="shared" si="1"/>
        <v>92.5</v>
      </c>
      <c r="L5" s="4"/>
      <c r="M5" s="4"/>
      <c r="N5" s="4"/>
      <c r="O5" s="4"/>
      <c r="P5" s="4"/>
      <c r="Q5" s="4"/>
      <c r="R5" s="4"/>
      <c r="S5" s="4"/>
      <c r="T5" s="4"/>
    </row>
    <row r="6">
      <c r="A6" s="354"/>
      <c r="B6" s="355" t="s">
        <v>697</v>
      </c>
      <c r="C6" s="336">
        <v>112.0</v>
      </c>
      <c r="D6" s="331"/>
      <c r="E6" s="331">
        <v>3.0</v>
      </c>
      <c r="F6" s="239">
        <f>F5-G88</f>
        <v>86.75</v>
      </c>
      <c r="G6" s="4"/>
      <c r="H6" s="240"/>
      <c r="I6" s="239">
        <v>3.0</v>
      </c>
      <c r="J6" s="239">
        <f>J5-C8</f>
        <v>82.0625</v>
      </c>
      <c r="K6" s="239">
        <f t="shared" si="1"/>
        <v>86.75</v>
      </c>
      <c r="L6" s="4"/>
      <c r="M6" s="4"/>
      <c r="N6" s="4"/>
      <c r="O6" s="4"/>
      <c r="P6" s="4"/>
      <c r="Q6" s="4"/>
      <c r="R6" s="4"/>
      <c r="S6" s="4"/>
      <c r="T6" s="4"/>
    </row>
    <row r="7">
      <c r="A7" s="354"/>
      <c r="B7" s="355" t="s">
        <v>698</v>
      </c>
      <c r="C7" s="336">
        <v>101.0</v>
      </c>
      <c r="D7" s="331"/>
      <c r="E7" s="331">
        <v>4.0</v>
      </c>
      <c r="F7" s="239">
        <f>F6-H88</f>
        <v>82.5</v>
      </c>
      <c r="G7" s="4"/>
      <c r="H7" s="240"/>
      <c r="I7" s="239">
        <v>4.0</v>
      </c>
      <c r="J7" s="239">
        <f>J6-C8</f>
        <v>75.75</v>
      </c>
      <c r="K7" s="239">
        <f t="shared" si="1"/>
        <v>82.5</v>
      </c>
      <c r="L7" s="4"/>
      <c r="M7" s="4"/>
      <c r="N7" s="4"/>
      <c r="O7" s="4"/>
      <c r="P7" s="4"/>
      <c r="Q7" s="4"/>
      <c r="R7" s="4"/>
      <c r="S7" s="4"/>
      <c r="T7" s="4"/>
    </row>
    <row r="8">
      <c r="A8" s="354"/>
      <c r="B8" s="355" t="s">
        <v>699</v>
      </c>
      <c r="C8" s="331">
        <f>C7/C4</f>
        <v>6.3125</v>
      </c>
      <c r="D8" s="331"/>
      <c r="E8" s="331">
        <v>5.0</v>
      </c>
      <c r="F8" s="239">
        <f>F7-I88</f>
        <v>81.5</v>
      </c>
      <c r="G8" s="4"/>
      <c r="H8" s="240"/>
      <c r="I8" s="239">
        <v>5.0</v>
      </c>
      <c r="J8" s="239">
        <f>J7-C8</f>
        <v>69.4375</v>
      </c>
      <c r="K8" s="239">
        <f t="shared" si="1"/>
        <v>81.5</v>
      </c>
      <c r="L8" s="4"/>
      <c r="M8" s="4"/>
      <c r="N8" s="4"/>
      <c r="O8" s="4"/>
      <c r="P8" s="4"/>
      <c r="Q8" s="4"/>
      <c r="R8" s="4"/>
      <c r="S8" s="4"/>
      <c r="T8" s="4"/>
    </row>
    <row r="9">
      <c r="A9" s="354"/>
      <c r="B9" s="239"/>
      <c r="C9" s="239"/>
      <c r="D9" s="239"/>
      <c r="E9" s="239">
        <v>6.0</v>
      </c>
      <c r="F9" s="239">
        <f>F8-J88</f>
        <v>81.5</v>
      </c>
      <c r="G9" s="4"/>
      <c r="H9" s="240"/>
      <c r="I9" s="239">
        <v>6.0</v>
      </c>
      <c r="J9" s="239">
        <f>J8-C8</f>
        <v>63.125</v>
      </c>
      <c r="K9" s="239">
        <f t="shared" si="1"/>
        <v>81.5</v>
      </c>
      <c r="L9" s="4"/>
      <c r="M9" s="4"/>
      <c r="N9" s="4"/>
      <c r="O9" s="4"/>
      <c r="P9" s="4"/>
      <c r="Q9" s="4"/>
      <c r="R9" s="4"/>
      <c r="S9" s="4"/>
      <c r="T9" s="4"/>
    </row>
    <row r="10">
      <c r="A10" s="4"/>
      <c r="B10" s="238"/>
      <c r="C10" s="238"/>
      <c r="D10" s="238"/>
      <c r="E10" s="235">
        <v>7.0</v>
      </c>
      <c r="F10" s="238">
        <f>F9-K88</f>
        <v>77.5</v>
      </c>
      <c r="G10" s="4"/>
      <c r="H10" s="4"/>
      <c r="I10" s="235">
        <v>7.0</v>
      </c>
      <c r="J10" s="238">
        <f>J9-C8</f>
        <v>56.8125</v>
      </c>
      <c r="K10" s="238">
        <f t="shared" si="1"/>
        <v>77.5</v>
      </c>
      <c r="L10" s="4"/>
      <c r="M10" s="4"/>
      <c r="N10" s="4"/>
      <c r="O10" s="4"/>
      <c r="P10" s="4"/>
      <c r="Q10" s="4"/>
      <c r="R10" s="4"/>
      <c r="S10" s="4"/>
      <c r="T10" s="4"/>
    </row>
    <row r="11">
      <c r="A11" s="4"/>
      <c r="B11" s="238"/>
      <c r="C11" s="238"/>
      <c r="D11" s="238"/>
      <c r="E11" s="235">
        <v>8.0</v>
      </c>
      <c r="F11" s="238">
        <f>F10-L88</f>
        <v>74.5</v>
      </c>
      <c r="G11" s="4"/>
      <c r="H11" s="4"/>
      <c r="I11" s="235">
        <v>8.0</v>
      </c>
      <c r="J11" s="238">
        <f>J10-C8</f>
        <v>50.5</v>
      </c>
      <c r="K11" s="238">
        <f t="shared" si="1"/>
        <v>74.5</v>
      </c>
      <c r="L11" s="4"/>
      <c r="M11" s="4"/>
      <c r="N11" s="4"/>
      <c r="O11" s="4"/>
      <c r="P11" s="4"/>
      <c r="Q11" s="4"/>
      <c r="R11" s="4"/>
      <c r="S11" s="4"/>
      <c r="T11" s="4"/>
    </row>
    <row r="12">
      <c r="A12" s="4"/>
      <c r="B12" s="238"/>
      <c r="C12" s="388"/>
      <c r="D12" s="388"/>
      <c r="E12" s="235">
        <v>9.0</v>
      </c>
      <c r="F12" s="238">
        <f>F11-M88</f>
        <v>68</v>
      </c>
      <c r="G12" s="4"/>
      <c r="H12" s="4"/>
      <c r="I12" s="235">
        <v>9.0</v>
      </c>
      <c r="J12" s="238">
        <f>J11-C8</f>
        <v>44.1875</v>
      </c>
      <c r="K12" s="238">
        <f t="shared" si="1"/>
        <v>68</v>
      </c>
      <c r="L12" s="4"/>
      <c r="M12" s="4"/>
      <c r="N12" s="4"/>
      <c r="O12" s="4"/>
      <c r="P12" s="4"/>
      <c r="Q12" s="4"/>
      <c r="R12" s="4"/>
      <c r="S12" s="4"/>
      <c r="T12" s="4"/>
    </row>
    <row r="13">
      <c r="A13" s="4"/>
      <c r="B13" s="238"/>
      <c r="C13" s="388"/>
      <c r="D13" s="388"/>
      <c r="E13" s="235">
        <v>10.0</v>
      </c>
      <c r="F13" s="238">
        <f>F12-N88</f>
        <v>59.5</v>
      </c>
      <c r="G13" s="4"/>
      <c r="H13" s="4"/>
      <c r="I13" s="235">
        <v>10.0</v>
      </c>
      <c r="J13" s="238">
        <f>J12-C8</f>
        <v>37.875</v>
      </c>
      <c r="K13" s="238">
        <f t="shared" si="1"/>
        <v>59.5</v>
      </c>
      <c r="L13" s="4"/>
      <c r="M13" s="4"/>
      <c r="N13" s="4"/>
      <c r="O13" s="4"/>
      <c r="P13" s="4"/>
      <c r="Q13" s="4"/>
      <c r="R13" s="4"/>
      <c r="S13" s="4"/>
      <c r="T13" s="4"/>
    </row>
    <row r="14">
      <c r="A14" s="4"/>
      <c r="B14" s="238"/>
      <c r="C14" s="388"/>
      <c r="D14" s="388"/>
      <c r="E14" s="235">
        <v>11.0</v>
      </c>
      <c r="F14" s="238">
        <f>F13-O88</f>
        <v>56.5</v>
      </c>
      <c r="G14" s="4"/>
      <c r="H14" s="4"/>
      <c r="I14" s="235">
        <v>11.0</v>
      </c>
      <c r="J14" s="238">
        <f>J13-C8</f>
        <v>31.5625</v>
      </c>
      <c r="K14" s="238">
        <f t="shared" si="1"/>
        <v>56.5</v>
      </c>
      <c r="L14" s="4"/>
      <c r="M14" s="4"/>
      <c r="N14" s="4"/>
      <c r="O14" s="4"/>
      <c r="P14" s="4"/>
      <c r="Q14" s="4"/>
      <c r="R14" s="4"/>
      <c r="S14" s="4"/>
      <c r="T14" s="4"/>
    </row>
    <row r="15">
      <c r="A15" s="4"/>
      <c r="B15" s="238"/>
      <c r="C15" s="388"/>
      <c r="D15" s="388"/>
      <c r="E15" s="235">
        <v>12.0</v>
      </c>
      <c r="F15" s="238">
        <f>F14-P88</f>
        <v>49</v>
      </c>
      <c r="G15" s="4"/>
      <c r="H15" s="4"/>
      <c r="I15" s="235">
        <v>12.0</v>
      </c>
      <c r="J15" s="238">
        <f>J14-C8</f>
        <v>25.25</v>
      </c>
      <c r="K15" s="238">
        <f t="shared" si="1"/>
        <v>49</v>
      </c>
      <c r="L15" s="4"/>
      <c r="M15" s="4"/>
      <c r="N15" s="4"/>
      <c r="O15" s="4"/>
      <c r="P15" s="4"/>
      <c r="Q15" s="4"/>
      <c r="R15" s="4"/>
      <c r="S15" s="4"/>
      <c r="T15" s="4"/>
    </row>
    <row r="16">
      <c r="A16" s="4"/>
      <c r="B16" s="238"/>
      <c r="C16" s="388"/>
      <c r="D16" s="388"/>
      <c r="E16" s="235">
        <v>13.0</v>
      </c>
      <c r="F16" s="238">
        <f>F15-Q88</f>
        <v>42.5</v>
      </c>
      <c r="G16" s="4"/>
      <c r="H16" s="4"/>
      <c r="I16" s="235">
        <v>13.0</v>
      </c>
      <c r="J16" s="238">
        <f>J15-C8</f>
        <v>18.9375</v>
      </c>
      <c r="K16" s="238">
        <f t="shared" si="1"/>
        <v>42.5</v>
      </c>
      <c r="L16" s="4"/>
      <c r="M16" s="4"/>
      <c r="N16" s="4"/>
      <c r="O16" s="4"/>
      <c r="P16" s="4"/>
      <c r="Q16" s="4"/>
      <c r="R16" s="4"/>
      <c r="S16" s="4"/>
      <c r="T16" s="4"/>
    </row>
    <row r="17">
      <c r="A17" s="4"/>
      <c r="B17" s="238"/>
      <c r="C17" s="388"/>
      <c r="D17" s="388"/>
      <c r="E17" s="235">
        <v>14.0</v>
      </c>
      <c r="F17" s="238">
        <f>F16-R88</f>
        <v>33.5</v>
      </c>
      <c r="G17" s="4"/>
      <c r="H17" s="4"/>
      <c r="I17" s="235">
        <v>14.0</v>
      </c>
      <c r="J17" s="238">
        <f>J16-C8</f>
        <v>12.625</v>
      </c>
      <c r="K17" s="238">
        <f t="shared" si="1"/>
        <v>33.5</v>
      </c>
      <c r="L17" s="4"/>
      <c r="M17" s="4"/>
      <c r="N17" s="4"/>
      <c r="O17" s="4"/>
      <c r="P17" s="4"/>
      <c r="Q17" s="4"/>
      <c r="R17" s="4"/>
      <c r="S17" s="4"/>
      <c r="T17" s="4"/>
    </row>
    <row r="18">
      <c r="A18" s="4"/>
      <c r="B18" s="238"/>
      <c r="C18" s="388"/>
      <c r="D18" s="388"/>
      <c r="E18" s="235">
        <v>15.0</v>
      </c>
      <c r="F18" s="238">
        <f>F17-S88</f>
        <v>19</v>
      </c>
      <c r="G18" s="4"/>
      <c r="H18" s="4"/>
      <c r="I18" s="235">
        <v>15.0</v>
      </c>
      <c r="J18" s="238">
        <f>J17-C8</f>
        <v>6.3125</v>
      </c>
      <c r="K18" s="238">
        <f t="shared" si="1"/>
        <v>19</v>
      </c>
      <c r="L18" s="4"/>
      <c r="M18" s="4"/>
      <c r="N18" s="4"/>
      <c r="O18" s="4"/>
      <c r="P18" s="4"/>
      <c r="Q18" s="4"/>
      <c r="R18" s="4"/>
      <c r="S18" s="4"/>
      <c r="T18" s="4"/>
    </row>
    <row r="19">
      <c r="A19" s="4"/>
      <c r="B19" s="238"/>
      <c r="C19" s="388"/>
      <c r="D19" s="388"/>
      <c r="E19" s="235">
        <v>16.0</v>
      </c>
      <c r="F19" s="235">
        <v>0.0</v>
      </c>
      <c r="G19" s="4"/>
      <c r="H19" s="4"/>
      <c r="I19" s="235">
        <v>16.0</v>
      </c>
      <c r="J19" s="238">
        <f>J18-C8</f>
        <v>0</v>
      </c>
      <c r="K19" s="238">
        <f t="shared" si="1"/>
        <v>0</v>
      </c>
      <c r="L19" s="4"/>
      <c r="M19" s="4"/>
      <c r="N19" s="4"/>
      <c r="O19" s="4"/>
      <c r="P19" s="4"/>
      <c r="Q19" s="4"/>
      <c r="R19" s="4"/>
      <c r="S19" s="4"/>
      <c r="T19" s="4"/>
    </row>
    <row r="20">
      <c r="A20" s="4"/>
      <c r="B20" s="4"/>
      <c r="E20" s="3"/>
      <c r="G20" s="4"/>
      <c r="H20" s="4"/>
      <c r="I20" s="3"/>
      <c r="J20" s="4"/>
      <c r="K20" s="4"/>
      <c r="L20" s="4"/>
      <c r="M20" s="4"/>
      <c r="N20" s="4"/>
      <c r="O20" s="4"/>
      <c r="P20" s="4"/>
      <c r="Q20" s="4"/>
      <c r="R20" s="4"/>
      <c r="S20" s="4"/>
      <c r="T20" s="4"/>
    </row>
    <row r="21">
      <c r="A21" s="4"/>
      <c r="B21" s="4"/>
      <c r="C21" s="4"/>
      <c r="D21" s="4"/>
      <c r="E21" s="3"/>
      <c r="F21" s="4"/>
      <c r="G21" s="4"/>
      <c r="H21" s="4"/>
      <c r="I21" s="3"/>
      <c r="J21" s="4"/>
      <c r="K21" s="4"/>
      <c r="L21" s="4"/>
      <c r="M21" s="4"/>
      <c r="N21" s="4"/>
      <c r="O21" s="4"/>
      <c r="P21" s="4"/>
      <c r="Q21" s="4"/>
      <c r="R21" s="4"/>
      <c r="S21" s="4"/>
      <c r="T21" s="4"/>
    </row>
    <row r="22">
      <c r="A22" s="4"/>
      <c r="B22" s="4"/>
      <c r="C22" s="4"/>
      <c r="D22" s="4"/>
      <c r="E22" s="4"/>
      <c r="F22" s="4"/>
      <c r="G22" s="4"/>
      <c r="H22" s="4"/>
      <c r="I22" s="4"/>
      <c r="J22" s="4"/>
      <c r="K22" s="4"/>
      <c r="L22" s="4"/>
      <c r="M22" s="4"/>
      <c r="N22" s="4"/>
      <c r="O22" s="4"/>
      <c r="P22" s="4"/>
      <c r="Q22" s="4"/>
      <c r="R22" s="4"/>
      <c r="S22" s="4"/>
      <c r="T22" s="4"/>
    </row>
    <row r="23">
      <c r="A23" s="4"/>
      <c r="B23" s="4"/>
      <c r="C23" s="4"/>
      <c r="D23" s="3"/>
      <c r="E23" s="254" t="s">
        <v>705</v>
      </c>
      <c r="F23" s="254" t="s">
        <v>700</v>
      </c>
      <c r="G23" s="254" t="s">
        <v>701</v>
      </c>
      <c r="H23" s="254" t="s">
        <v>702</v>
      </c>
      <c r="I23" s="254" t="s">
        <v>703</v>
      </c>
      <c r="J23" s="254" t="s">
        <v>704</v>
      </c>
      <c r="K23" s="254" t="s">
        <v>704</v>
      </c>
      <c r="L23" s="254" t="s">
        <v>705</v>
      </c>
      <c r="M23" s="240" t="s">
        <v>700</v>
      </c>
      <c r="N23" s="299" t="s">
        <v>701</v>
      </c>
      <c r="O23" s="3" t="s">
        <v>702</v>
      </c>
      <c r="P23" s="3" t="s">
        <v>703</v>
      </c>
      <c r="Q23" s="3" t="s">
        <v>704</v>
      </c>
      <c r="R23" s="3" t="s">
        <v>704</v>
      </c>
      <c r="S23" s="3" t="s">
        <v>705</v>
      </c>
      <c r="T23" s="3" t="s">
        <v>700</v>
      </c>
    </row>
    <row r="24">
      <c r="A24" s="394" t="s">
        <v>706</v>
      </c>
      <c r="B24" s="394" t="s">
        <v>707</v>
      </c>
      <c r="C24" s="395" t="s">
        <v>708</v>
      </c>
      <c r="D24" s="365"/>
      <c r="E24" s="365"/>
      <c r="F24" s="365"/>
      <c r="G24" s="365"/>
      <c r="H24" s="365"/>
      <c r="I24" s="365"/>
      <c r="J24" s="365"/>
      <c r="K24" s="365"/>
      <c r="L24" s="365"/>
      <c r="M24" s="365"/>
      <c r="N24" s="365"/>
      <c r="O24" s="365"/>
      <c r="P24" s="365"/>
      <c r="Q24" s="365"/>
      <c r="R24" s="365"/>
      <c r="S24" s="365"/>
      <c r="T24" s="366"/>
      <c r="U24" s="367"/>
    </row>
    <row r="25">
      <c r="A25" s="396"/>
      <c r="B25" s="396"/>
      <c r="C25" s="397"/>
      <c r="D25" s="394">
        <v>0.0</v>
      </c>
      <c r="E25" s="394">
        <v>1.0</v>
      </c>
      <c r="F25" s="394">
        <v>2.0</v>
      </c>
      <c r="G25" s="394">
        <v>3.0</v>
      </c>
      <c r="H25" s="394">
        <v>4.0</v>
      </c>
      <c r="I25" s="394">
        <v>5.0</v>
      </c>
      <c r="J25" s="394">
        <v>6.0</v>
      </c>
      <c r="K25" s="394">
        <v>7.0</v>
      </c>
      <c r="L25" s="394">
        <v>8.0</v>
      </c>
      <c r="M25" s="394">
        <v>9.0</v>
      </c>
      <c r="N25" s="394">
        <v>10.0</v>
      </c>
      <c r="O25" s="394">
        <v>11.0</v>
      </c>
      <c r="P25" s="394">
        <v>12.0</v>
      </c>
      <c r="Q25" s="537">
        <v>13.0</v>
      </c>
      <c r="R25" s="537">
        <v>14.0</v>
      </c>
      <c r="S25" s="394">
        <v>15.0</v>
      </c>
      <c r="T25" s="394">
        <v>16.0</v>
      </c>
      <c r="U25" s="367"/>
    </row>
    <row r="26">
      <c r="A26" s="233" t="s">
        <v>68</v>
      </c>
      <c r="B26" s="237"/>
      <c r="C26" s="235"/>
      <c r="D26" s="235"/>
      <c r="E26" s="238"/>
      <c r="F26" s="238"/>
      <c r="G26" s="238"/>
      <c r="H26" s="238"/>
      <c r="I26" s="238"/>
      <c r="J26" s="238"/>
      <c r="K26" s="238"/>
      <c r="L26" s="237"/>
      <c r="M26" s="398"/>
      <c r="N26" s="247"/>
      <c r="O26" s="238"/>
      <c r="P26" s="238"/>
      <c r="Q26" s="263"/>
      <c r="R26" s="264"/>
      <c r="S26" s="238"/>
      <c r="T26" s="238"/>
      <c r="U26" s="9"/>
    </row>
    <row r="27">
      <c r="A27" s="236"/>
      <c r="B27" s="263" t="s">
        <v>266</v>
      </c>
      <c r="C27" s="237">
        <v>2.0</v>
      </c>
      <c r="D27" s="235">
        <v>0.0</v>
      </c>
      <c r="E27" s="235">
        <v>0.0</v>
      </c>
      <c r="F27" s="235">
        <v>1.0</v>
      </c>
      <c r="G27" s="235">
        <v>0.0</v>
      </c>
      <c r="H27" s="235">
        <v>1.5</v>
      </c>
      <c r="I27" s="235">
        <v>0.0</v>
      </c>
      <c r="J27" s="235">
        <v>0.0</v>
      </c>
      <c r="K27" s="235">
        <v>0.0</v>
      </c>
      <c r="L27" s="235">
        <v>0.0</v>
      </c>
      <c r="M27" s="237">
        <v>1.0</v>
      </c>
      <c r="N27" s="237">
        <v>1.0</v>
      </c>
      <c r="O27" s="235">
        <v>0.0</v>
      </c>
      <c r="P27" s="235">
        <v>0.0</v>
      </c>
      <c r="Q27" s="266">
        <v>0.0</v>
      </c>
      <c r="R27" s="266">
        <v>0.0</v>
      </c>
      <c r="S27" s="235">
        <v>0.0</v>
      </c>
      <c r="T27" s="235">
        <v>0.0</v>
      </c>
      <c r="U27" s="9"/>
    </row>
    <row r="28">
      <c r="A28" s="236"/>
      <c r="B28" s="263" t="s">
        <v>268</v>
      </c>
      <c r="C28" s="237">
        <v>2.0</v>
      </c>
      <c r="D28" s="235">
        <v>0.0</v>
      </c>
      <c r="E28" s="235">
        <v>0.0</v>
      </c>
      <c r="F28" s="235">
        <v>0.0</v>
      </c>
      <c r="G28" s="235">
        <v>0.0</v>
      </c>
      <c r="H28" s="235">
        <v>0.0</v>
      </c>
      <c r="I28" s="235">
        <v>0.0</v>
      </c>
      <c r="J28" s="235">
        <v>0.0</v>
      </c>
      <c r="K28" s="235">
        <v>0.0</v>
      </c>
      <c r="L28" s="235">
        <v>1.0</v>
      </c>
      <c r="M28" s="237">
        <v>4.0</v>
      </c>
      <c r="N28" s="237">
        <v>1.0</v>
      </c>
      <c r="O28" s="235">
        <v>0.0</v>
      </c>
      <c r="P28" s="235">
        <v>0.0</v>
      </c>
      <c r="Q28" s="266">
        <v>0.0</v>
      </c>
      <c r="R28" s="266">
        <v>0.0</v>
      </c>
      <c r="S28" s="235">
        <v>0.0</v>
      </c>
      <c r="T28" s="235">
        <v>0.0</v>
      </c>
      <c r="U28" s="9"/>
    </row>
    <row r="29">
      <c r="A29" s="236"/>
      <c r="B29" s="263" t="s">
        <v>298</v>
      </c>
      <c r="C29" s="237">
        <v>1.0</v>
      </c>
      <c r="D29" s="235">
        <v>0.0</v>
      </c>
      <c r="E29" s="235">
        <v>0.0</v>
      </c>
      <c r="F29" s="235">
        <v>0.0</v>
      </c>
      <c r="G29" s="235">
        <v>0.0</v>
      </c>
      <c r="H29" s="235">
        <v>0.0</v>
      </c>
      <c r="I29" s="235">
        <v>0.0</v>
      </c>
      <c r="J29" s="235">
        <v>0.0</v>
      </c>
      <c r="K29" s="235">
        <v>0.0</v>
      </c>
      <c r="L29" s="235">
        <v>0.0</v>
      </c>
      <c r="M29" s="237">
        <v>0.0</v>
      </c>
      <c r="N29" s="237">
        <v>0.0</v>
      </c>
      <c r="O29" s="235">
        <v>0.0</v>
      </c>
      <c r="P29" s="235">
        <v>0.0</v>
      </c>
      <c r="Q29" s="266">
        <v>0.0</v>
      </c>
      <c r="R29" s="266">
        <v>0.0</v>
      </c>
      <c r="S29" s="235">
        <v>2.0</v>
      </c>
      <c r="T29" s="235">
        <v>0.0</v>
      </c>
      <c r="U29" s="9"/>
    </row>
    <row r="30">
      <c r="A30" s="236"/>
      <c r="B30" s="264" t="s">
        <v>299</v>
      </c>
      <c r="C30" s="237">
        <v>1.0</v>
      </c>
      <c r="D30" s="235">
        <v>0.0</v>
      </c>
      <c r="E30" s="235">
        <v>0.0</v>
      </c>
      <c r="F30" s="235">
        <v>0.0</v>
      </c>
      <c r="G30" s="235">
        <v>0.0</v>
      </c>
      <c r="H30" s="235">
        <v>0.0</v>
      </c>
      <c r="I30" s="235">
        <v>0.0</v>
      </c>
      <c r="J30" s="235">
        <v>0.0</v>
      </c>
      <c r="K30" s="235">
        <v>0.0</v>
      </c>
      <c r="L30" s="235">
        <v>0.0</v>
      </c>
      <c r="M30" s="237">
        <v>0.0</v>
      </c>
      <c r="N30" s="237">
        <v>0.0</v>
      </c>
      <c r="O30" s="235">
        <v>0.0</v>
      </c>
      <c r="P30" s="235">
        <v>0.0</v>
      </c>
      <c r="Q30" s="266">
        <v>0.0</v>
      </c>
      <c r="R30" s="266">
        <v>0.0</v>
      </c>
      <c r="S30" s="235">
        <v>1.0</v>
      </c>
      <c r="T30" s="235">
        <v>0.0</v>
      </c>
      <c r="U30" s="9"/>
    </row>
    <row r="31">
      <c r="A31" s="236"/>
      <c r="B31" s="264" t="s">
        <v>330</v>
      </c>
      <c r="C31" s="237">
        <v>1.0</v>
      </c>
      <c r="D31" s="235">
        <v>0.0</v>
      </c>
      <c r="E31" s="235">
        <v>0.0</v>
      </c>
      <c r="F31" s="235">
        <v>0.0</v>
      </c>
      <c r="G31" s="235">
        <v>1.0</v>
      </c>
      <c r="H31" s="235">
        <v>0.0</v>
      </c>
      <c r="I31" s="235">
        <v>0.0</v>
      </c>
      <c r="J31" s="235">
        <v>0.0</v>
      </c>
      <c r="K31" s="235">
        <v>0.0</v>
      </c>
      <c r="L31" s="235">
        <v>0.0</v>
      </c>
      <c r="M31" s="237">
        <v>0.0</v>
      </c>
      <c r="N31" s="237">
        <v>0.0</v>
      </c>
      <c r="O31" s="235">
        <v>1.0</v>
      </c>
      <c r="P31" s="235">
        <v>1.0</v>
      </c>
      <c r="Q31" s="266">
        <v>1.0</v>
      </c>
      <c r="R31" s="266">
        <v>1.0</v>
      </c>
      <c r="S31" s="235">
        <v>0.0</v>
      </c>
      <c r="T31" s="235">
        <v>0.0</v>
      </c>
      <c r="U31" s="9"/>
    </row>
    <row r="32">
      <c r="A32" s="236"/>
      <c r="B32" s="264" t="s">
        <v>624</v>
      </c>
      <c r="C32" s="237">
        <v>1.0</v>
      </c>
      <c r="D32" s="235">
        <v>0.0</v>
      </c>
      <c r="E32" s="235">
        <v>0.0</v>
      </c>
      <c r="F32" s="235">
        <v>0.0</v>
      </c>
      <c r="G32" s="235">
        <v>0.0</v>
      </c>
      <c r="H32" s="235">
        <v>0.0</v>
      </c>
      <c r="I32" s="235">
        <v>0.0</v>
      </c>
      <c r="J32" s="235">
        <v>0.0</v>
      </c>
      <c r="K32" s="235">
        <v>0.0</v>
      </c>
      <c r="L32" s="235">
        <v>0.0</v>
      </c>
      <c r="M32" s="237">
        <v>0.0</v>
      </c>
      <c r="N32" s="237">
        <v>0.0</v>
      </c>
      <c r="O32" s="235">
        <v>0.0</v>
      </c>
      <c r="P32" s="235">
        <v>4.0</v>
      </c>
      <c r="Q32" s="266">
        <v>0.0</v>
      </c>
      <c r="R32" s="266">
        <v>0.0</v>
      </c>
      <c r="S32" s="235">
        <v>0.0</v>
      </c>
      <c r="T32" s="235">
        <v>0.0</v>
      </c>
      <c r="U32" s="9"/>
    </row>
    <row r="33">
      <c r="A33" s="236"/>
      <c r="B33" s="264" t="s">
        <v>317</v>
      </c>
      <c r="C33" s="237">
        <v>4.0</v>
      </c>
      <c r="D33" s="235">
        <v>0.0</v>
      </c>
      <c r="E33" s="235">
        <v>0.0</v>
      </c>
      <c r="F33" s="235">
        <v>0.0</v>
      </c>
      <c r="G33" s="235">
        <v>0.0</v>
      </c>
      <c r="H33" s="235">
        <v>0.0</v>
      </c>
      <c r="I33" s="235">
        <v>0.0</v>
      </c>
      <c r="J33" s="235">
        <v>0.0</v>
      </c>
      <c r="K33" s="235">
        <v>0.0</v>
      </c>
      <c r="L33" s="235">
        <v>0.0</v>
      </c>
      <c r="M33" s="237">
        <v>0.0</v>
      </c>
      <c r="N33" s="237">
        <v>0.0</v>
      </c>
      <c r="O33" s="235">
        <v>0.0</v>
      </c>
      <c r="P33" s="235">
        <v>0.0</v>
      </c>
      <c r="Q33" s="266">
        <v>4.0</v>
      </c>
      <c r="R33" s="266">
        <v>0.0</v>
      </c>
      <c r="S33" s="235">
        <v>0.0</v>
      </c>
      <c r="T33" s="235">
        <v>0.0</v>
      </c>
      <c r="U33" s="9"/>
    </row>
    <row r="34">
      <c r="A34" s="267"/>
      <c r="B34" s="266" t="s">
        <v>1229</v>
      </c>
      <c r="C34" s="237">
        <v>2.0</v>
      </c>
      <c r="D34" s="235">
        <v>0.0</v>
      </c>
      <c r="E34" s="235">
        <v>0.0</v>
      </c>
      <c r="F34" s="235">
        <v>0.0</v>
      </c>
      <c r="G34" s="235">
        <v>0.0</v>
      </c>
      <c r="H34" s="235">
        <v>0.0</v>
      </c>
      <c r="I34" s="235">
        <v>0.0</v>
      </c>
      <c r="J34" s="235">
        <v>0.0</v>
      </c>
      <c r="K34" s="235">
        <v>0.0</v>
      </c>
      <c r="L34" s="235">
        <v>0.0</v>
      </c>
      <c r="M34" s="235">
        <v>0.0</v>
      </c>
      <c r="N34" s="237">
        <v>0.0</v>
      </c>
      <c r="O34" s="235">
        <v>0.0</v>
      </c>
      <c r="P34" s="235">
        <v>0.0</v>
      </c>
      <c r="Q34" s="266">
        <v>0.0</v>
      </c>
      <c r="R34" s="266">
        <v>4.0</v>
      </c>
      <c r="S34" s="235">
        <v>0.0</v>
      </c>
      <c r="T34" s="235">
        <v>0.0</v>
      </c>
      <c r="U34" s="9"/>
    </row>
    <row r="35">
      <c r="A35" s="236"/>
      <c r="B35" s="266" t="s">
        <v>1230</v>
      </c>
      <c r="C35" s="237">
        <v>2.0</v>
      </c>
      <c r="D35" s="235">
        <v>0.0</v>
      </c>
      <c r="E35" s="235">
        <v>0.0</v>
      </c>
      <c r="F35" s="235">
        <v>0.0</v>
      </c>
      <c r="G35" s="235">
        <v>0.0</v>
      </c>
      <c r="H35" s="235">
        <v>0.0</v>
      </c>
      <c r="I35" s="235">
        <v>0.0</v>
      </c>
      <c r="J35" s="235">
        <v>0.0</v>
      </c>
      <c r="K35" s="235">
        <v>0.0</v>
      </c>
      <c r="L35" s="235">
        <v>0.0</v>
      </c>
      <c r="M35" s="237">
        <v>0.0</v>
      </c>
      <c r="N35" s="237">
        <v>0.0</v>
      </c>
      <c r="O35" s="235">
        <v>0.0</v>
      </c>
      <c r="P35" s="235">
        <v>0.0</v>
      </c>
      <c r="Q35" s="266">
        <v>0.0</v>
      </c>
      <c r="R35" s="266">
        <v>0.0</v>
      </c>
      <c r="S35" s="235">
        <v>0.0</v>
      </c>
      <c r="T35" s="235">
        <v>3.0</v>
      </c>
      <c r="U35" s="9"/>
    </row>
    <row r="36">
      <c r="A36" s="267"/>
      <c r="B36" s="266" t="s">
        <v>1231</v>
      </c>
      <c r="C36" s="237">
        <v>2.0</v>
      </c>
      <c r="D36" s="235">
        <v>0.0</v>
      </c>
      <c r="E36" s="235">
        <v>0.0</v>
      </c>
      <c r="F36" s="235">
        <v>0.0</v>
      </c>
      <c r="G36" s="235">
        <v>0.0</v>
      </c>
      <c r="H36" s="235">
        <v>0.0</v>
      </c>
      <c r="I36" s="235">
        <v>0.0</v>
      </c>
      <c r="J36" s="235">
        <v>0.0</v>
      </c>
      <c r="K36" s="235">
        <v>0.0</v>
      </c>
      <c r="L36" s="235">
        <v>0.0</v>
      </c>
      <c r="M36" s="235">
        <v>0.0</v>
      </c>
      <c r="N36" s="237">
        <v>0.0</v>
      </c>
      <c r="O36" s="235">
        <v>0.0</v>
      </c>
      <c r="P36" s="235">
        <v>0.0</v>
      </c>
      <c r="Q36" s="266">
        <v>0.0</v>
      </c>
      <c r="R36" s="266">
        <v>0.0</v>
      </c>
      <c r="S36" s="235">
        <v>0.0</v>
      </c>
      <c r="T36" s="235">
        <v>3.0</v>
      </c>
      <c r="U36" s="9"/>
    </row>
    <row r="37">
      <c r="A37" s="236"/>
      <c r="B37" s="266" t="s">
        <v>1232</v>
      </c>
      <c r="C37" s="237">
        <v>2.0</v>
      </c>
      <c r="D37" s="235">
        <v>0.0</v>
      </c>
      <c r="E37" s="235">
        <v>0.0</v>
      </c>
      <c r="F37" s="235">
        <v>0.0</v>
      </c>
      <c r="G37" s="235">
        <v>0.0</v>
      </c>
      <c r="H37" s="235">
        <v>0.0</v>
      </c>
      <c r="I37" s="235">
        <v>0.0</v>
      </c>
      <c r="J37" s="235">
        <v>0.0</v>
      </c>
      <c r="K37" s="235">
        <v>0.0</v>
      </c>
      <c r="L37" s="235">
        <v>0.0</v>
      </c>
      <c r="M37" s="235">
        <v>0.0</v>
      </c>
      <c r="N37" s="237">
        <v>0.0</v>
      </c>
      <c r="O37" s="235">
        <v>0.0</v>
      </c>
      <c r="P37" s="235">
        <v>0.0</v>
      </c>
      <c r="Q37" s="266">
        <v>0.0</v>
      </c>
      <c r="R37" s="266">
        <v>0.0</v>
      </c>
      <c r="S37" s="235">
        <v>2.0</v>
      </c>
      <c r="T37" s="235">
        <v>0.0</v>
      </c>
      <c r="U37" s="9"/>
    </row>
    <row r="38">
      <c r="A38" s="397" t="s">
        <v>709</v>
      </c>
      <c r="B38" s="237"/>
      <c r="C38" s="247"/>
      <c r="D38" s="397">
        <v>0.0</v>
      </c>
      <c r="E38" s="397">
        <v>0.0</v>
      </c>
      <c r="F38" s="397">
        <v>0.5</v>
      </c>
      <c r="G38" s="397">
        <v>1.0</v>
      </c>
      <c r="H38" s="397">
        <v>1.0</v>
      </c>
      <c r="I38" s="397">
        <v>0.0</v>
      </c>
      <c r="J38" s="397">
        <v>0.0</v>
      </c>
      <c r="K38" s="397">
        <v>0.0</v>
      </c>
      <c r="L38" s="397">
        <v>0.5</v>
      </c>
      <c r="M38" s="397">
        <v>1.5</v>
      </c>
      <c r="N38" s="397">
        <v>1.0</v>
      </c>
      <c r="O38" s="397">
        <v>0.5</v>
      </c>
      <c r="P38" s="397">
        <v>3.0</v>
      </c>
      <c r="Q38" s="538">
        <v>3.0</v>
      </c>
      <c r="R38" s="538">
        <v>3.0</v>
      </c>
      <c r="S38" s="538">
        <v>3.0</v>
      </c>
      <c r="T38" s="397">
        <v>3.0</v>
      </c>
      <c r="U38" s="9"/>
    </row>
    <row r="39">
      <c r="A39" s="233" t="s">
        <v>85</v>
      </c>
      <c r="B39" s="237"/>
      <c r="C39" s="237"/>
      <c r="D39" s="238"/>
      <c r="E39" s="238"/>
      <c r="F39" s="238"/>
      <c r="G39" s="238"/>
      <c r="H39" s="238"/>
      <c r="I39" s="238"/>
      <c r="J39" s="238"/>
      <c r="K39" s="238"/>
      <c r="L39" s="237"/>
      <c r="M39" s="398"/>
      <c r="N39" s="247"/>
      <c r="O39" s="238"/>
      <c r="P39" s="238"/>
      <c r="Q39" s="263"/>
      <c r="R39" s="264"/>
      <c r="S39" s="264"/>
      <c r="T39" s="238"/>
      <c r="U39" s="9"/>
    </row>
    <row r="40">
      <c r="A40" s="236"/>
      <c r="B40" s="264" t="s">
        <v>264</v>
      </c>
      <c r="C40" s="237">
        <v>4.0</v>
      </c>
      <c r="D40" s="235">
        <v>0.0</v>
      </c>
      <c r="E40" s="235">
        <v>2.0</v>
      </c>
      <c r="F40" s="235">
        <v>0.0</v>
      </c>
      <c r="G40" s="235">
        <v>2.0</v>
      </c>
      <c r="H40" s="235">
        <v>2.0</v>
      </c>
      <c r="I40" s="235">
        <v>0.0</v>
      </c>
      <c r="J40" s="235">
        <v>0.0</v>
      </c>
      <c r="K40" s="235">
        <v>0.0</v>
      </c>
      <c r="L40" s="235">
        <v>4.0</v>
      </c>
      <c r="M40" s="235">
        <v>3.5</v>
      </c>
      <c r="N40" s="237">
        <v>0.5</v>
      </c>
      <c r="O40" s="235">
        <v>1.5</v>
      </c>
      <c r="P40" s="235">
        <v>0.5</v>
      </c>
      <c r="Q40" s="266">
        <v>0.0</v>
      </c>
      <c r="R40" s="266">
        <v>0.0</v>
      </c>
      <c r="S40" s="266">
        <v>0.0</v>
      </c>
      <c r="T40" s="235">
        <v>0.0</v>
      </c>
      <c r="U40" s="9"/>
    </row>
    <row r="41">
      <c r="A41" s="236"/>
      <c r="B41" s="264" t="s">
        <v>270</v>
      </c>
      <c r="C41" s="237">
        <v>2.0</v>
      </c>
      <c r="D41" s="235">
        <v>0.0</v>
      </c>
      <c r="E41" s="235">
        <v>0.0</v>
      </c>
      <c r="F41" s="235">
        <v>0.0</v>
      </c>
      <c r="G41" s="235">
        <v>0.0</v>
      </c>
      <c r="H41" s="235">
        <v>0.0</v>
      </c>
      <c r="I41" s="235">
        <v>0.0</v>
      </c>
      <c r="J41" s="235">
        <v>0.0</v>
      </c>
      <c r="K41" s="235">
        <v>0.0</v>
      </c>
      <c r="L41" s="235">
        <v>1.0</v>
      </c>
      <c r="M41" s="235">
        <v>2.0</v>
      </c>
      <c r="N41" s="237">
        <v>0.0</v>
      </c>
      <c r="O41" s="235">
        <v>0.0</v>
      </c>
      <c r="P41" s="235">
        <v>0.5</v>
      </c>
      <c r="Q41" s="266">
        <v>0.0</v>
      </c>
      <c r="R41" s="266">
        <v>0.0</v>
      </c>
      <c r="S41" s="266">
        <v>0.0</v>
      </c>
      <c r="T41" s="235">
        <v>0.0</v>
      </c>
      <c r="U41" s="9"/>
    </row>
    <row r="42">
      <c r="A42" s="236"/>
      <c r="B42" s="264" t="s">
        <v>331</v>
      </c>
      <c r="C42" s="237">
        <v>1.0</v>
      </c>
      <c r="D42" s="235">
        <v>0.0</v>
      </c>
      <c r="E42" s="235">
        <v>0.0</v>
      </c>
      <c r="F42" s="235">
        <v>0.0</v>
      </c>
      <c r="G42" s="235">
        <v>0.0</v>
      </c>
      <c r="H42" s="235">
        <v>0.0</v>
      </c>
      <c r="I42" s="235">
        <v>0.0</v>
      </c>
      <c r="J42" s="235">
        <v>0.0</v>
      </c>
      <c r="K42" s="235">
        <v>0.0</v>
      </c>
      <c r="L42" s="235">
        <v>0.0</v>
      </c>
      <c r="M42" s="235">
        <v>0.5</v>
      </c>
      <c r="N42" s="237">
        <v>0.5</v>
      </c>
      <c r="O42" s="235">
        <v>0.5</v>
      </c>
      <c r="P42" s="235">
        <v>0.0</v>
      </c>
      <c r="Q42" s="266">
        <v>0.0</v>
      </c>
      <c r="R42" s="266">
        <v>0.0</v>
      </c>
      <c r="S42" s="266">
        <v>0.0</v>
      </c>
      <c r="T42" s="235">
        <v>0.5</v>
      </c>
      <c r="U42" s="9"/>
    </row>
    <row r="43">
      <c r="A43" s="236"/>
      <c r="B43" s="264" t="s">
        <v>312</v>
      </c>
      <c r="C43" s="237">
        <v>1.0</v>
      </c>
      <c r="D43" s="235">
        <v>0.0</v>
      </c>
      <c r="E43" s="235">
        <v>0.0</v>
      </c>
      <c r="F43" s="235">
        <v>0.0</v>
      </c>
      <c r="G43" s="235">
        <v>0.0</v>
      </c>
      <c r="H43" s="235">
        <v>0.0</v>
      </c>
      <c r="I43" s="235">
        <v>0.0</v>
      </c>
      <c r="J43" s="235">
        <v>0.0</v>
      </c>
      <c r="K43" s="235">
        <v>0.0</v>
      </c>
      <c r="L43" s="235">
        <v>0.0</v>
      </c>
      <c r="M43" s="235">
        <v>0.0</v>
      </c>
      <c r="N43" s="237">
        <v>0.0</v>
      </c>
      <c r="O43" s="235">
        <v>0.0</v>
      </c>
      <c r="P43" s="235">
        <v>0.0</v>
      </c>
      <c r="Q43" s="266">
        <v>1.0</v>
      </c>
      <c r="R43" s="266">
        <v>0.25</v>
      </c>
      <c r="S43" s="266">
        <v>0.0</v>
      </c>
      <c r="T43" s="235">
        <v>0.0</v>
      </c>
      <c r="U43" s="9"/>
    </row>
    <row r="44">
      <c r="A44" s="236"/>
      <c r="B44" s="263" t="s">
        <v>625</v>
      </c>
      <c r="C44" s="237">
        <v>1.0</v>
      </c>
      <c r="D44" s="235">
        <v>0.0</v>
      </c>
      <c r="E44" s="235">
        <v>0.0</v>
      </c>
      <c r="F44" s="235">
        <v>0.0</v>
      </c>
      <c r="G44" s="235">
        <v>0.0</v>
      </c>
      <c r="H44" s="235">
        <v>0.0</v>
      </c>
      <c r="I44" s="235">
        <v>0.0</v>
      </c>
      <c r="J44" s="235">
        <v>0.0</v>
      </c>
      <c r="K44" s="235">
        <v>0.0</v>
      </c>
      <c r="L44" s="235">
        <v>0.0</v>
      </c>
      <c r="M44" s="235">
        <v>0.0</v>
      </c>
      <c r="N44" s="237">
        <v>0.0</v>
      </c>
      <c r="O44" s="235">
        <v>0.0</v>
      </c>
      <c r="P44" s="235">
        <v>0.0</v>
      </c>
      <c r="Q44" s="266">
        <v>1.0</v>
      </c>
      <c r="R44" s="266">
        <v>1.0</v>
      </c>
      <c r="S44" s="266">
        <v>2.0</v>
      </c>
      <c r="T44" s="235">
        <v>1.0</v>
      </c>
      <c r="U44" s="9"/>
    </row>
    <row r="45">
      <c r="A45" s="233"/>
      <c r="B45" s="266" t="s">
        <v>1233</v>
      </c>
      <c r="C45" s="237">
        <v>2.0</v>
      </c>
      <c r="D45" s="235">
        <v>0.0</v>
      </c>
      <c r="E45" s="235">
        <v>0.0</v>
      </c>
      <c r="F45" s="235">
        <v>0.0</v>
      </c>
      <c r="G45" s="235">
        <v>0.0</v>
      </c>
      <c r="H45" s="235">
        <v>0.0</v>
      </c>
      <c r="I45" s="235">
        <v>0.0</v>
      </c>
      <c r="J45" s="235">
        <v>0.0</v>
      </c>
      <c r="K45" s="235">
        <v>0.0</v>
      </c>
      <c r="L45" s="235">
        <v>0.0</v>
      </c>
      <c r="M45" s="235">
        <v>0.0</v>
      </c>
      <c r="N45" s="237">
        <v>0.0</v>
      </c>
      <c r="O45" s="235">
        <v>0.0</v>
      </c>
      <c r="P45" s="235">
        <v>0.0</v>
      </c>
      <c r="Q45" s="266">
        <v>3.0</v>
      </c>
      <c r="R45" s="266">
        <v>2.0</v>
      </c>
      <c r="S45" s="266">
        <v>2.0</v>
      </c>
      <c r="T45" s="235">
        <v>1.0</v>
      </c>
      <c r="U45" s="9"/>
    </row>
    <row r="46">
      <c r="A46" s="236"/>
      <c r="B46" s="266" t="s">
        <v>1234</v>
      </c>
      <c r="C46" s="237">
        <v>2.0</v>
      </c>
      <c r="D46" s="235">
        <v>0.0</v>
      </c>
      <c r="E46" s="235">
        <v>0.0</v>
      </c>
      <c r="F46" s="235">
        <v>0.0</v>
      </c>
      <c r="G46" s="235">
        <v>0.0</v>
      </c>
      <c r="H46" s="235">
        <v>0.0</v>
      </c>
      <c r="I46" s="235">
        <v>0.0</v>
      </c>
      <c r="J46" s="235">
        <v>0.0</v>
      </c>
      <c r="K46" s="235">
        <v>0.0</v>
      </c>
      <c r="L46" s="235">
        <v>0.0</v>
      </c>
      <c r="M46" s="235">
        <v>0.0</v>
      </c>
      <c r="N46" s="237">
        <v>0.0</v>
      </c>
      <c r="O46" s="235">
        <v>0.0</v>
      </c>
      <c r="P46" s="235">
        <v>0.0</v>
      </c>
      <c r="Q46" s="266">
        <v>0.0</v>
      </c>
      <c r="R46" s="266">
        <v>0.0</v>
      </c>
      <c r="S46" s="266">
        <v>0.0</v>
      </c>
      <c r="T46" s="235">
        <v>1.0</v>
      </c>
      <c r="U46" s="9"/>
    </row>
    <row r="47">
      <c r="A47" s="236"/>
      <c r="B47" s="266" t="s">
        <v>1235</v>
      </c>
      <c r="C47" s="237">
        <v>2.0</v>
      </c>
      <c r="D47" s="235">
        <v>0.0</v>
      </c>
      <c r="E47" s="235">
        <v>0.0</v>
      </c>
      <c r="F47" s="235">
        <v>0.0</v>
      </c>
      <c r="G47" s="235">
        <v>0.0</v>
      </c>
      <c r="H47" s="235">
        <v>0.0</v>
      </c>
      <c r="I47" s="235">
        <v>0.0</v>
      </c>
      <c r="J47" s="235">
        <v>0.0</v>
      </c>
      <c r="K47" s="235">
        <v>0.0</v>
      </c>
      <c r="L47" s="235">
        <v>0.0</v>
      </c>
      <c r="M47" s="235">
        <v>0.0</v>
      </c>
      <c r="N47" s="237">
        <v>0.0</v>
      </c>
      <c r="O47" s="235">
        <v>0.0</v>
      </c>
      <c r="P47" s="235">
        <v>0.0</v>
      </c>
      <c r="Q47" s="266">
        <v>0.0</v>
      </c>
      <c r="R47" s="266">
        <v>0.0</v>
      </c>
      <c r="S47" s="266">
        <v>0.0</v>
      </c>
      <c r="T47" s="235">
        <v>1.0</v>
      </c>
      <c r="U47" s="9"/>
    </row>
    <row r="48">
      <c r="A48" s="236"/>
      <c r="B48" s="266" t="s">
        <v>325</v>
      </c>
      <c r="C48" s="237">
        <v>2.0</v>
      </c>
      <c r="D48" s="235">
        <v>0.0</v>
      </c>
      <c r="E48" s="235">
        <v>0.0</v>
      </c>
      <c r="F48" s="235">
        <v>0.0</v>
      </c>
      <c r="G48" s="235">
        <v>0.0</v>
      </c>
      <c r="H48" s="235">
        <v>0.0</v>
      </c>
      <c r="I48" s="235">
        <v>0.0</v>
      </c>
      <c r="J48" s="235">
        <v>0.0</v>
      </c>
      <c r="K48" s="235">
        <v>0.0</v>
      </c>
      <c r="L48" s="235">
        <v>0.0</v>
      </c>
      <c r="M48" s="235">
        <v>0.0</v>
      </c>
      <c r="N48" s="237">
        <v>0.0</v>
      </c>
      <c r="O48" s="235">
        <v>0.0</v>
      </c>
      <c r="P48" s="235">
        <v>0.0</v>
      </c>
      <c r="Q48" s="266">
        <v>0.0</v>
      </c>
      <c r="R48" s="266">
        <v>0.0</v>
      </c>
      <c r="S48" s="266">
        <v>0.0</v>
      </c>
      <c r="T48" s="235">
        <v>1.0</v>
      </c>
      <c r="U48" s="9"/>
    </row>
    <row r="49">
      <c r="A49" s="236"/>
      <c r="B49" s="266" t="s">
        <v>301</v>
      </c>
      <c r="C49" s="237">
        <v>1.0</v>
      </c>
      <c r="D49" s="235">
        <v>0.0</v>
      </c>
      <c r="E49" s="235">
        <v>0.0</v>
      </c>
      <c r="F49" s="235">
        <v>0.0</v>
      </c>
      <c r="G49" s="235">
        <v>0.0</v>
      </c>
      <c r="H49" s="235">
        <v>0.0</v>
      </c>
      <c r="I49" s="235">
        <v>0.0</v>
      </c>
      <c r="J49" s="235">
        <v>0.0</v>
      </c>
      <c r="K49" s="235">
        <v>0.0</v>
      </c>
      <c r="L49" s="235">
        <v>0.0</v>
      </c>
      <c r="M49" s="235">
        <v>0.0</v>
      </c>
      <c r="N49" s="237">
        <v>0.5</v>
      </c>
      <c r="O49" s="235">
        <v>0.0</v>
      </c>
      <c r="P49" s="235">
        <v>0.0</v>
      </c>
      <c r="Q49" s="235">
        <v>0.0</v>
      </c>
      <c r="R49" s="235">
        <v>0.0</v>
      </c>
      <c r="S49" s="266">
        <v>0.0</v>
      </c>
      <c r="T49" s="235">
        <v>0.0</v>
      </c>
      <c r="U49" s="9"/>
    </row>
    <row r="50">
      <c r="A50" s="236"/>
      <c r="B50" s="266" t="s">
        <v>1236</v>
      </c>
      <c r="C50" s="237">
        <v>1.0</v>
      </c>
      <c r="D50" s="235">
        <v>0.0</v>
      </c>
      <c r="E50" s="235">
        <v>0.0</v>
      </c>
      <c r="F50" s="235">
        <v>0.0</v>
      </c>
      <c r="G50" s="235">
        <v>0.0</v>
      </c>
      <c r="H50" s="235">
        <v>0.0</v>
      </c>
      <c r="I50" s="235">
        <v>0.0</v>
      </c>
      <c r="J50" s="235">
        <v>0.0</v>
      </c>
      <c r="K50" s="235">
        <v>0.0</v>
      </c>
      <c r="L50" s="235">
        <v>0.0</v>
      </c>
      <c r="M50" s="235">
        <v>0.0</v>
      </c>
      <c r="N50" s="237">
        <v>1.0</v>
      </c>
      <c r="O50" s="235">
        <v>0.0</v>
      </c>
      <c r="P50" s="235">
        <v>0.0</v>
      </c>
      <c r="Q50" s="235">
        <v>0.0</v>
      </c>
      <c r="R50" s="235">
        <v>0.0</v>
      </c>
      <c r="S50" s="266">
        <v>0.0</v>
      </c>
      <c r="T50" s="235">
        <v>0.0</v>
      </c>
      <c r="U50" s="9"/>
    </row>
    <row r="51">
      <c r="A51" s="233"/>
      <c r="B51" s="266" t="s">
        <v>1237</v>
      </c>
      <c r="C51" s="237">
        <v>1.0</v>
      </c>
      <c r="D51" s="235">
        <v>0.0</v>
      </c>
      <c r="E51" s="235">
        <v>0.0</v>
      </c>
      <c r="F51" s="235">
        <v>0.0</v>
      </c>
      <c r="G51" s="235">
        <v>0.0</v>
      </c>
      <c r="H51" s="235">
        <v>0.0</v>
      </c>
      <c r="I51" s="235">
        <v>0.0</v>
      </c>
      <c r="J51" s="235">
        <v>0.0</v>
      </c>
      <c r="K51" s="235">
        <v>0.0</v>
      </c>
      <c r="L51" s="235">
        <v>0.0</v>
      </c>
      <c r="M51" s="235">
        <v>0.0</v>
      </c>
      <c r="N51" s="237">
        <v>0.5</v>
      </c>
      <c r="O51" s="235">
        <v>0.0</v>
      </c>
      <c r="P51" s="235">
        <v>0.0</v>
      </c>
      <c r="Q51" s="235">
        <v>0.0</v>
      </c>
      <c r="R51" s="235">
        <v>0.0</v>
      </c>
      <c r="S51" s="266">
        <v>0.0</v>
      </c>
      <c r="T51" s="235">
        <v>0.0</v>
      </c>
      <c r="U51" s="9"/>
    </row>
    <row r="52">
      <c r="A52" s="397" t="s">
        <v>709</v>
      </c>
      <c r="B52" s="237"/>
      <c r="C52" s="247"/>
      <c r="D52" s="397">
        <v>0.0</v>
      </c>
      <c r="E52" s="397">
        <v>1.0</v>
      </c>
      <c r="F52" s="397">
        <v>0.0</v>
      </c>
      <c r="G52" s="397">
        <v>0.25</v>
      </c>
      <c r="H52" s="397">
        <v>0.25</v>
      </c>
      <c r="I52" s="397">
        <v>0.0</v>
      </c>
      <c r="J52" s="397">
        <v>0.0</v>
      </c>
      <c r="K52" s="397">
        <v>0.0</v>
      </c>
      <c r="L52" s="397">
        <v>0.5</v>
      </c>
      <c r="M52" s="397">
        <v>2.0</v>
      </c>
      <c r="N52" s="397">
        <v>4.0</v>
      </c>
      <c r="O52" s="397">
        <v>0.5</v>
      </c>
      <c r="P52" s="397">
        <v>1.5</v>
      </c>
      <c r="Q52" s="538">
        <v>1.5</v>
      </c>
      <c r="R52" s="538">
        <v>2.0</v>
      </c>
      <c r="S52" s="538">
        <v>1.5</v>
      </c>
      <c r="T52" s="397">
        <v>5.0</v>
      </c>
      <c r="U52" s="9"/>
    </row>
    <row r="53">
      <c r="A53" s="233" t="s">
        <v>97</v>
      </c>
      <c r="B53" s="237"/>
      <c r="C53" s="237"/>
      <c r="D53" s="235"/>
      <c r="E53" s="238"/>
      <c r="F53" s="238"/>
      <c r="G53" s="238"/>
      <c r="H53" s="238"/>
      <c r="I53" s="238"/>
      <c r="J53" s="238"/>
      <c r="K53" s="238"/>
      <c r="L53" s="237"/>
      <c r="M53" s="398"/>
      <c r="N53" s="247"/>
      <c r="O53" s="238"/>
      <c r="P53" s="238"/>
      <c r="Q53" s="264"/>
      <c r="R53" s="264"/>
      <c r="S53" s="264"/>
      <c r="T53" s="238"/>
      <c r="U53" s="9"/>
    </row>
    <row r="54">
      <c r="A54" s="233"/>
      <c r="B54" s="264" t="s">
        <v>263</v>
      </c>
      <c r="C54" s="237">
        <v>3.5</v>
      </c>
      <c r="D54" s="237">
        <v>0.0</v>
      </c>
      <c r="E54" s="237">
        <v>0.0</v>
      </c>
      <c r="F54" s="237">
        <v>0.0</v>
      </c>
      <c r="G54" s="237">
        <v>4.0</v>
      </c>
      <c r="H54" s="237">
        <v>2.0</v>
      </c>
      <c r="I54" s="237">
        <v>2.0</v>
      </c>
      <c r="J54" s="237">
        <v>0.0</v>
      </c>
      <c r="K54" s="237">
        <v>3.0</v>
      </c>
      <c r="L54" s="237">
        <v>4.0</v>
      </c>
      <c r="M54" s="237">
        <v>2.0</v>
      </c>
      <c r="N54" s="237">
        <v>0.0</v>
      </c>
      <c r="O54" s="235">
        <v>0.0</v>
      </c>
      <c r="P54" s="235">
        <v>2.5</v>
      </c>
      <c r="Q54" s="266">
        <v>0.0</v>
      </c>
      <c r="R54" s="266">
        <v>0.0</v>
      </c>
      <c r="S54" s="266">
        <v>0.0</v>
      </c>
      <c r="T54" s="235">
        <v>0.0</v>
      </c>
      <c r="U54" s="9"/>
    </row>
    <row r="55">
      <c r="A55" s="233"/>
      <c r="B55" s="266" t="s">
        <v>1238</v>
      </c>
      <c r="C55" s="237">
        <v>4.0</v>
      </c>
      <c r="D55" s="237">
        <v>0.0</v>
      </c>
      <c r="E55" s="237">
        <v>0.0</v>
      </c>
      <c r="F55" s="237">
        <v>4.0</v>
      </c>
      <c r="G55" s="237">
        <v>0.0</v>
      </c>
      <c r="H55" s="237">
        <v>0.0</v>
      </c>
      <c r="I55" s="237">
        <v>0.0</v>
      </c>
      <c r="J55" s="237">
        <v>0.0</v>
      </c>
      <c r="K55" s="237">
        <v>0.0</v>
      </c>
      <c r="L55" s="237">
        <v>0.0</v>
      </c>
      <c r="M55" s="237">
        <v>0.0</v>
      </c>
      <c r="N55" s="237">
        <v>0.0</v>
      </c>
      <c r="O55" s="235">
        <v>0.0</v>
      </c>
      <c r="P55" s="235">
        <v>0.0</v>
      </c>
      <c r="Q55" s="266">
        <v>0.0</v>
      </c>
      <c r="R55" s="266">
        <v>0.0</v>
      </c>
      <c r="S55" s="266">
        <v>0.0</v>
      </c>
      <c r="T55" s="235">
        <v>0.0</v>
      </c>
      <c r="U55" s="9"/>
    </row>
    <row r="56">
      <c r="A56" s="233"/>
      <c r="B56" s="264" t="s">
        <v>267</v>
      </c>
      <c r="C56" s="237">
        <v>0.5</v>
      </c>
      <c r="D56" s="237">
        <v>0.0</v>
      </c>
      <c r="E56" s="237">
        <v>0.0</v>
      </c>
      <c r="F56" s="237">
        <v>0.0</v>
      </c>
      <c r="G56" s="237">
        <v>0.0</v>
      </c>
      <c r="H56" s="237">
        <v>0.0</v>
      </c>
      <c r="I56" s="237">
        <v>0.0</v>
      </c>
      <c r="J56" s="237">
        <v>0.0</v>
      </c>
      <c r="K56" s="237">
        <v>0.0</v>
      </c>
      <c r="L56" s="237">
        <v>0.0</v>
      </c>
      <c r="M56" s="237">
        <v>2.0</v>
      </c>
      <c r="N56" s="237">
        <v>0.0</v>
      </c>
      <c r="O56" s="235">
        <v>0.0</v>
      </c>
      <c r="P56" s="235">
        <v>0.0</v>
      </c>
      <c r="Q56" s="266">
        <v>0.0</v>
      </c>
      <c r="R56" s="266">
        <v>0.0</v>
      </c>
      <c r="S56" s="266">
        <v>0.0</v>
      </c>
      <c r="T56" s="235">
        <v>0.0</v>
      </c>
      <c r="U56" s="9"/>
    </row>
    <row r="57">
      <c r="A57" s="233"/>
      <c r="B57" s="264" t="s">
        <v>332</v>
      </c>
      <c r="C57" s="237">
        <v>1.0</v>
      </c>
      <c r="D57" s="237">
        <v>0.0</v>
      </c>
      <c r="E57" s="237">
        <v>0.0</v>
      </c>
      <c r="F57" s="237">
        <v>0.0</v>
      </c>
      <c r="G57" s="237">
        <v>0.0</v>
      </c>
      <c r="H57" s="237">
        <v>0.0</v>
      </c>
      <c r="I57" s="237">
        <v>0.0</v>
      </c>
      <c r="J57" s="237">
        <v>0.0</v>
      </c>
      <c r="K57" s="237">
        <v>0.0</v>
      </c>
      <c r="L57" s="237">
        <v>0.0</v>
      </c>
      <c r="M57" s="237">
        <v>0.0</v>
      </c>
      <c r="N57" s="237">
        <v>0.0</v>
      </c>
      <c r="O57" s="235">
        <v>0.0</v>
      </c>
      <c r="P57" s="235">
        <v>0.0</v>
      </c>
      <c r="Q57" s="266">
        <v>0.0</v>
      </c>
      <c r="R57" s="266">
        <v>0.0</v>
      </c>
      <c r="S57" s="266">
        <v>0.0</v>
      </c>
      <c r="T57" s="235">
        <v>1.5</v>
      </c>
      <c r="U57" s="9"/>
    </row>
    <row r="58">
      <c r="A58" s="233"/>
      <c r="B58" s="264" t="s">
        <v>318</v>
      </c>
      <c r="C58" s="237">
        <v>1.0</v>
      </c>
      <c r="D58" s="237">
        <v>0.0</v>
      </c>
      <c r="E58" s="237">
        <v>0.0</v>
      </c>
      <c r="F58" s="237">
        <v>0.0</v>
      </c>
      <c r="G58" s="237">
        <v>0.0</v>
      </c>
      <c r="H58" s="237">
        <v>0.0</v>
      </c>
      <c r="I58" s="237">
        <v>0.0</v>
      </c>
      <c r="J58" s="237">
        <v>0.0</v>
      </c>
      <c r="K58" s="237">
        <v>0.0</v>
      </c>
      <c r="L58" s="237">
        <v>0.5</v>
      </c>
      <c r="M58" s="237">
        <v>0.0</v>
      </c>
      <c r="N58" s="237">
        <v>0.0</v>
      </c>
      <c r="O58" s="235">
        <v>0.0</v>
      </c>
      <c r="P58" s="235">
        <v>0.0</v>
      </c>
      <c r="Q58" s="266">
        <v>0.0</v>
      </c>
      <c r="R58" s="266">
        <v>1.0</v>
      </c>
      <c r="S58" s="266">
        <v>0.0</v>
      </c>
      <c r="T58" s="235">
        <v>0.0</v>
      </c>
      <c r="U58" s="9"/>
    </row>
    <row r="59">
      <c r="A59" s="233"/>
      <c r="B59" s="263" t="s">
        <v>319</v>
      </c>
      <c r="C59" s="237">
        <v>8.0</v>
      </c>
      <c r="D59" s="237">
        <v>0.0</v>
      </c>
      <c r="E59" s="237">
        <v>0.0</v>
      </c>
      <c r="F59" s="237">
        <v>0.0</v>
      </c>
      <c r="G59" s="237">
        <v>0.0</v>
      </c>
      <c r="H59" s="237">
        <v>0.0</v>
      </c>
      <c r="I59" s="237">
        <v>0.0</v>
      </c>
      <c r="J59" s="237">
        <v>0.0</v>
      </c>
      <c r="K59" s="237">
        <v>0.0</v>
      </c>
      <c r="L59" s="237">
        <v>1.5</v>
      </c>
      <c r="M59" s="237">
        <v>0.0</v>
      </c>
      <c r="N59" s="237">
        <v>0.0</v>
      </c>
      <c r="O59" s="235">
        <v>0.0</v>
      </c>
      <c r="P59" s="235">
        <v>0.0</v>
      </c>
      <c r="Q59" s="266">
        <v>0.0</v>
      </c>
      <c r="R59" s="266">
        <v>0.0</v>
      </c>
      <c r="S59" s="266">
        <v>5.0</v>
      </c>
      <c r="T59" s="235">
        <v>1.0</v>
      </c>
      <c r="U59" s="9"/>
    </row>
    <row r="60">
      <c r="A60" s="233"/>
      <c r="B60" s="263" t="s">
        <v>329</v>
      </c>
      <c r="C60" s="237">
        <v>2.0</v>
      </c>
      <c r="D60" s="237">
        <v>0.0</v>
      </c>
      <c r="E60" s="237">
        <v>0.0</v>
      </c>
      <c r="F60" s="237">
        <v>0.0</v>
      </c>
      <c r="G60" s="237">
        <v>0.0</v>
      </c>
      <c r="H60" s="237">
        <v>0.0</v>
      </c>
      <c r="I60" s="237">
        <v>0.0</v>
      </c>
      <c r="J60" s="237">
        <v>0.0</v>
      </c>
      <c r="K60" s="237">
        <v>0.0</v>
      </c>
      <c r="L60" s="237">
        <v>0.0</v>
      </c>
      <c r="M60" s="237">
        <v>0.0</v>
      </c>
      <c r="N60" s="237">
        <v>0.0</v>
      </c>
      <c r="O60" s="235">
        <v>0.0</v>
      </c>
      <c r="P60" s="235">
        <v>0.0</v>
      </c>
      <c r="Q60" s="266">
        <v>0.0</v>
      </c>
      <c r="R60" s="266">
        <v>0.0</v>
      </c>
      <c r="S60" s="266">
        <v>0.0</v>
      </c>
      <c r="T60" s="235">
        <v>2.0</v>
      </c>
      <c r="U60" s="9"/>
    </row>
    <row r="61">
      <c r="A61" s="397" t="s">
        <v>709</v>
      </c>
      <c r="B61" s="237"/>
      <c r="C61" s="237">
        <f>SUM(C54:C60)</f>
        <v>20</v>
      </c>
      <c r="D61" s="397">
        <v>0.0</v>
      </c>
      <c r="E61" s="397">
        <v>0.0</v>
      </c>
      <c r="F61" s="397">
        <v>2.0</v>
      </c>
      <c r="G61" s="397">
        <v>0.5</v>
      </c>
      <c r="H61" s="397">
        <v>0.5</v>
      </c>
      <c r="I61" s="397">
        <v>0.5</v>
      </c>
      <c r="J61" s="397">
        <v>0.0</v>
      </c>
      <c r="K61" s="397">
        <v>1.0</v>
      </c>
      <c r="L61" s="397">
        <v>0.5</v>
      </c>
      <c r="M61" s="397">
        <v>1.0</v>
      </c>
      <c r="N61" s="397">
        <v>0.0</v>
      </c>
      <c r="O61" s="397">
        <v>0.0</v>
      </c>
      <c r="P61" s="397">
        <v>2.0</v>
      </c>
      <c r="Q61" s="538">
        <v>0.0</v>
      </c>
      <c r="R61" s="538">
        <v>1.0</v>
      </c>
      <c r="S61" s="538">
        <v>6.0</v>
      </c>
      <c r="T61" s="397">
        <v>5.0</v>
      </c>
      <c r="U61" s="9"/>
    </row>
    <row r="62">
      <c r="A62" s="233" t="s">
        <v>616</v>
      </c>
      <c r="B62" s="247"/>
      <c r="C62" s="237"/>
      <c r="D62" s="235"/>
      <c r="E62" s="235"/>
      <c r="F62" s="235"/>
      <c r="G62" s="235"/>
      <c r="H62" s="235"/>
      <c r="I62" s="235"/>
      <c r="J62" s="235"/>
      <c r="K62" s="238"/>
      <c r="L62" s="237"/>
      <c r="M62" s="398"/>
      <c r="N62" s="247"/>
      <c r="O62" s="238"/>
      <c r="P62" s="238"/>
      <c r="Q62" s="263"/>
      <c r="R62" s="264"/>
      <c r="S62" s="264"/>
      <c r="T62" s="238"/>
      <c r="U62" s="9"/>
    </row>
    <row r="63">
      <c r="A63" s="236"/>
      <c r="B63" s="264" t="s">
        <v>257</v>
      </c>
      <c r="C63" s="237">
        <v>1.0</v>
      </c>
      <c r="D63" s="235">
        <v>0.0</v>
      </c>
      <c r="E63" s="235">
        <v>0.0</v>
      </c>
      <c r="F63" s="235">
        <v>0.0</v>
      </c>
      <c r="G63" s="235">
        <v>0.0</v>
      </c>
      <c r="H63" s="235">
        <v>0.0</v>
      </c>
      <c r="I63" s="235">
        <v>0.0</v>
      </c>
      <c r="J63" s="235">
        <v>0.0</v>
      </c>
      <c r="K63" s="235">
        <v>0.0</v>
      </c>
      <c r="L63" s="237">
        <v>0.0</v>
      </c>
      <c r="M63" s="237">
        <v>0.0</v>
      </c>
      <c r="N63" s="237">
        <v>1.0</v>
      </c>
      <c r="O63" s="235">
        <v>0.0</v>
      </c>
      <c r="P63" s="235">
        <v>1.0</v>
      </c>
      <c r="Q63" s="266">
        <v>0.0</v>
      </c>
      <c r="R63" s="266">
        <v>0.0</v>
      </c>
      <c r="S63" s="266">
        <v>0.0</v>
      </c>
      <c r="T63" s="235">
        <v>0.0</v>
      </c>
      <c r="U63" s="9"/>
    </row>
    <row r="64">
      <c r="A64" s="236"/>
      <c r="B64" s="264" t="s">
        <v>272</v>
      </c>
      <c r="C64" s="237">
        <v>2.0</v>
      </c>
      <c r="D64" s="235">
        <v>0.0</v>
      </c>
      <c r="E64" s="235">
        <v>0.0</v>
      </c>
      <c r="F64" s="235">
        <v>0.0</v>
      </c>
      <c r="G64" s="235">
        <v>0.0</v>
      </c>
      <c r="H64" s="235">
        <v>0.0</v>
      </c>
      <c r="I64" s="235">
        <v>0.0</v>
      </c>
      <c r="J64" s="235">
        <v>0.0</v>
      </c>
      <c r="K64" s="235">
        <v>0.0</v>
      </c>
      <c r="L64" s="237">
        <v>0.0</v>
      </c>
      <c r="M64" s="237">
        <v>0.0</v>
      </c>
      <c r="N64" s="237">
        <v>0.0</v>
      </c>
      <c r="O64" s="235">
        <v>1.0</v>
      </c>
      <c r="P64" s="235">
        <v>1.0</v>
      </c>
      <c r="Q64" s="266">
        <v>0.0</v>
      </c>
      <c r="R64" s="266">
        <v>0.0</v>
      </c>
      <c r="S64" s="266">
        <v>0.0</v>
      </c>
      <c r="T64" s="235">
        <v>0.0</v>
      </c>
      <c r="U64" s="9"/>
    </row>
    <row r="65">
      <c r="A65" s="236"/>
      <c r="B65" s="266" t="s">
        <v>1239</v>
      </c>
      <c r="C65" s="237">
        <v>4.0</v>
      </c>
      <c r="D65" s="235">
        <v>0.0</v>
      </c>
      <c r="E65" s="235">
        <v>0.0</v>
      </c>
      <c r="F65" s="235">
        <v>0.0</v>
      </c>
      <c r="G65" s="235">
        <v>0.0</v>
      </c>
      <c r="H65" s="235">
        <v>0.0</v>
      </c>
      <c r="I65" s="235">
        <v>0.0</v>
      </c>
      <c r="J65" s="235">
        <v>0.0</v>
      </c>
      <c r="K65" s="235">
        <v>0.0</v>
      </c>
      <c r="L65" s="237">
        <v>0.0</v>
      </c>
      <c r="M65" s="237">
        <v>0.0</v>
      </c>
      <c r="N65" s="237">
        <v>1.0</v>
      </c>
      <c r="O65" s="235">
        <v>0.0</v>
      </c>
      <c r="P65" s="235">
        <v>0.0</v>
      </c>
      <c r="Q65" s="266">
        <v>0.0</v>
      </c>
      <c r="R65" s="266">
        <v>0.0</v>
      </c>
      <c r="S65" s="266">
        <v>0.0</v>
      </c>
      <c r="T65" s="235">
        <v>0.0</v>
      </c>
      <c r="U65" s="9"/>
    </row>
    <row r="66">
      <c r="A66" s="236"/>
      <c r="B66" s="263" t="s">
        <v>326</v>
      </c>
      <c r="C66" s="237">
        <v>2.0</v>
      </c>
      <c r="D66" s="235">
        <v>0.0</v>
      </c>
      <c r="E66" s="235">
        <v>0.0</v>
      </c>
      <c r="F66" s="235">
        <v>0.0</v>
      </c>
      <c r="G66" s="235">
        <v>0.0</v>
      </c>
      <c r="H66" s="235">
        <v>0.0</v>
      </c>
      <c r="I66" s="235">
        <v>0.0</v>
      </c>
      <c r="J66" s="235">
        <v>0.0</v>
      </c>
      <c r="K66" s="235">
        <v>0.0</v>
      </c>
      <c r="L66" s="237">
        <v>0.0</v>
      </c>
      <c r="M66" s="237">
        <v>0.0</v>
      </c>
      <c r="N66" s="237">
        <v>1.0</v>
      </c>
      <c r="O66" s="235">
        <v>0.0</v>
      </c>
      <c r="P66" s="235">
        <v>1.0</v>
      </c>
      <c r="Q66" s="266">
        <v>0.0</v>
      </c>
      <c r="R66" s="266">
        <v>1.0</v>
      </c>
      <c r="S66" s="266">
        <v>0.0</v>
      </c>
      <c r="T66" s="235">
        <v>2.0</v>
      </c>
      <c r="U66" s="9"/>
    </row>
    <row r="67">
      <c r="A67" s="236"/>
      <c r="B67" s="263" t="s">
        <v>291</v>
      </c>
      <c r="C67" s="237">
        <v>1.5</v>
      </c>
      <c r="D67" s="235">
        <v>0.0</v>
      </c>
      <c r="E67" s="235">
        <v>0.0</v>
      </c>
      <c r="F67" s="235">
        <v>0.0</v>
      </c>
      <c r="G67" s="235">
        <v>0.0</v>
      </c>
      <c r="H67" s="235">
        <v>0.0</v>
      </c>
      <c r="I67" s="235">
        <v>0.0</v>
      </c>
      <c r="J67" s="235">
        <v>0.0</v>
      </c>
      <c r="K67" s="235">
        <v>0.0</v>
      </c>
      <c r="L67" s="237">
        <v>0.0</v>
      </c>
      <c r="M67" s="237">
        <v>0.0</v>
      </c>
      <c r="N67" s="237">
        <v>0.0</v>
      </c>
      <c r="O67" s="235">
        <v>1.0</v>
      </c>
      <c r="P67" s="235">
        <v>1.0</v>
      </c>
      <c r="Q67" s="266">
        <v>1.0</v>
      </c>
      <c r="R67" s="266">
        <v>1.0</v>
      </c>
      <c r="S67" s="266">
        <v>0.0</v>
      </c>
      <c r="T67" s="235">
        <v>2.0</v>
      </c>
      <c r="U67" s="9"/>
    </row>
    <row r="68">
      <c r="A68" s="236"/>
      <c r="B68" s="263" t="s">
        <v>292</v>
      </c>
      <c r="C68" s="237">
        <v>1.5</v>
      </c>
      <c r="D68" s="235">
        <v>0.0</v>
      </c>
      <c r="E68" s="235">
        <v>0.0</v>
      </c>
      <c r="F68" s="235">
        <v>0.0</v>
      </c>
      <c r="G68" s="235">
        <v>0.0</v>
      </c>
      <c r="H68" s="235">
        <v>0.0</v>
      </c>
      <c r="I68" s="235">
        <v>0.0</v>
      </c>
      <c r="J68" s="235">
        <v>0.0</v>
      </c>
      <c r="K68" s="235">
        <v>0.0</v>
      </c>
      <c r="L68" s="237">
        <v>0.0</v>
      </c>
      <c r="M68" s="237">
        <v>0.0</v>
      </c>
      <c r="N68" s="237">
        <v>0.0</v>
      </c>
      <c r="O68" s="235">
        <v>2.0</v>
      </c>
      <c r="P68" s="235">
        <v>1.0</v>
      </c>
      <c r="Q68" s="266">
        <v>1.0</v>
      </c>
      <c r="R68" s="266">
        <v>1.0</v>
      </c>
      <c r="S68" s="266">
        <v>1.0</v>
      </c>
      <c r="T68" s="235">
        <v>2.0</v>
      </c>
      <c r="U68" s="9"/>
    </row>
    <row r="69">
      <c r="A69" s="236"/>
      <c r="B69" s="264" t="s">
        <v>333</v>
      </c>
      <c r="C69" s="237">
        <v>1.0</v>
      </c>
      <c r="D69" s="235">
        <v>0.0</v>
      </c>
      <c r="E69" s="235">
        <v>0.0</v>
      </c>
      <c r="F69" s="235">
        <v>0.0</v>
      </c>
      <c r="G69" s="235">
        <v>0.0</v>
      </c>
      <c r="H69" s="235">
        <v>0.0</v>
      </c>
      <c r="I69" s="235">
        <v>0.0</v>
      </c>
      <c r="J69" s="235">
        <v>0.0</v>
      </c>
      <c r="K69" s="235">
        <v>0.0</v>
      </c>
      <c r="L69" s="237">
        <v>0.0</v>
      </c>
      <c r="M69" s="237">
        <v>0.0</v>
      </c>
      <c r="N69" s="237">
        <v>0.0</v>
      </c>
      <c r="O69" s="235">
        <v>1.0</v>
      </c>
      <c r="P69" s="235">
        <v>2.0</v>
      </c>
      <c r="Q69" s="266">
        <v>0.0</v>
      </c>
      <c r="R69" s="266">
        <v>1.0</v>
      </c>
      <c r="S69" s="266">
        <v>1.0</v>
      </c>
      <c r="T69" s="235">
        <v>0.0</v>
      </c>
      <c r="U69" s="9"/>
    </row>
    <row r="70">
      <c r="A70" s="267"/>
      <c r="B70" s="264" t="s">
        <v>623</v>
      </c>
      <c r="C70" s="237">
        <v>1.0</v>
      </c>
      <c r="D70" s="235">
        <v>0.0</v>
      </c>
      <c r="E70" s="235">
        <v>3.0</v>
      </c>
      <c r="F70" s="235">
        <v>2.0</v>
      </c>
      <c r="G70" s="235">
        <v>3.0</v>
      </c>
      <c r="H70" s="235">
        <v>1.0</v>
      </c>
      <c r="I70" s="235">
        <v>3.0</v>
      </c>
      <c r="J70" s="235">
        <v>0.0</v>
      </c>
      <c r="K70" s="235">
        <v>3.0</v>
      </c>
      <c r="L70" s="237">
        <v>2.0</v>
      </c>
      <c r="M70" s="237">
        <v>0.0</v>
      </c>
      <c r="N70" s="237">
        <v>2.0</v>
      </c>
      <c r="O70" s="235">
        <v>0.0</v>
      </c>
      <c r="P70" s="235">
        <v>2.0</v>
      </c>
      <c r="Q70" s="266">
        <v>0.0</v>
      </c>
      <c r="R70" s="266">
        <v>1.0</v>
      </c>
      <c r="S70" s="266">
        <v>1.0</v>
      </c>
      <c r="T70" s="235">
        <v>2.0</v>
      </c>
      <c r="U70" s="9"/>
    </row>
    <row r="71">
      <c r="A71" s="268"/>
      <c r="B71" s="263" t="s">
        <v>626</v>
      </c>
      <c r="C71" s="237">
        <v>1.0</v>
      </c>
      <c r="D71" s="235">
        <v>0.0</v>
      </c>
      <c r="E71" s="235">
        <v>2.0</v>
      </c>
      <c r="F71" s="235">
        <v>2.0</v>
      </c>
      <c r="G71" s="235">
        <v>3.0</v>
      </c>
      <c r="H71" s="235">
        <v>1.0</v>
      </c>
      <c r="I71" s="235">
        <v>3.0</v>
      </c>
      <c r="J71" s="235">
        <v>0.0</v>
      </c>
      <c r="K71" s="235">
        <v>3.0</v>
      </c>
      <c r="L71" s="237">
        <v>2.0</v>
      </c>
      <c r="M71" s="237">
        <v>0.0</v>
      </c>
      <c r="N71" s="237">
        <v>1.0</v>
      </c>
      <c r="O71" s="235">
        <v>1.0</v>
      </c>
      <c r="P71" s="235">
        <v>2.0</v>
      </c>
      <c r="Q71" s="266">
        <v>0.0</v>
      </c>
      <c r="R71" s="266">
        <v>1.0</v>
      </c>
      <c r="S71" s="266">
        <v>0.0</v>
      </c>
      <c r="T71" s="235">
        <v>2.0</v>
      </c>
      <c r="U71" s="9"/>
    </row>
    <row r="72">
      <c r="A72" s="268"/>
      <c r="B72" s="263" t="s">
        <v>323</v>
      </c>
      <c r="C72" s="237">
        <v>2.0</v>
      </c>
      <c r="D72" s="235">
        <v>0.0</v>
      </c>
      <c r="E72" s="235">
        <v>0.0</v>
      </c>
      <c r="F72" s="235">
        <v>0.0</v>
      </c>
      <c r="G72" s="235">
        <v>0.0</v>
      </c>
      <c r="H72" s="235">
        <v>0.0</v>
      </c>
      <c r="I72" s="235">
        <v>0.0</v>
      </c>
      <c r="J72" s="235">
        <v>0.0</v>
      </c>
      <c r="K72" s="235">
        <v>0.0</v>
      </c>
      <c r="L72" s="237">
        <v>0.0</v>
      </c>
      <c r="M72" s="237">
        <v>0.0</v>
      </c>
      <c r="N72" s="237">
        <v>1.0</v>
      </c>
      <c r="O72" s="235">
        <v>1.0</v>
      </c>
      <c r="P72" s="235">
        <v>0.0</v>
      </c>
      <c r="Q72" s="266">
        <v>0.0</v>
      </c>
      <c r="R72" s="266">
        <v>0.0</v>
      </c>
      <c r="S72" s="266">
        <v>1.0</v>
      </c>
      <c r="T72" s="235">
        <v>2.0</v>
      </c>
      <c r="U72" s="9"/>
    </row>
    <row r="73">
      <c r="A73" s="268"/>
      <c r="B73" s="266" t="s">
        <v>1240</v>
      </c>
      <c r="C73" s="237">
        <v>1.0</v>
      </c>
      <c r="D73" s="235">
        <v>0.0</v>
      </c>
      <c r="E73" s="235">
        <v>0.0</v>
      </c>
      <c r="F73" s="235">
        <v>0.0</v>
      </c>
      <c r="G73" s="235">
        <v>0.0</v>
      </c>
      <c r="H73" s="235">
        <v>0.0</v>
      </c>
      <c r="I73" s="235">
        <v>0.0</v>
      </c>
      <c r="J73" s="235">
        <v>0.0</v>
      </c>
      <c r="K73" s="235">
        <v>0.0</v>
      </c>
      <c r="L73" s="235">
        <v>0.0</v>
      </c>
      <c r="M73" s="235">
        <v>0.0</v>
      </c>
      <c r="N73" s="237">
        <v>2.0</v>
      </c>
      <c r="O73" s="235">
        <v>0.0</v>
      </c>
      <c r="P73" s="235">
        <v>0.0</v>
      </c>
      <c r="Q73" s="266">
        <v>0.0</v>
      </c>
      <c r="R73" s="266">
        <v>0.0</v>
      </c>
      <c r="S73" s="266">
        <v>1.0</v>
      </c>
      <c r="T73" s="235">
        <v>2.0</v>
      </c>
      <c r="U73" s="9"/>
    </row>
    <row r="74">
      <c r="A74" s="236"/>
      <c r="B74" s="266" t="s">
        <v>1241</v>
      </c>
      <c r="C74" s="237">
        <v>1.0</v>
      </c>
      <c r="D74" s="235">
        <v>0.0</v>
      </c>
      <c r="E74" s="235">
        <v>0.0</v>
      </c>
      <c r="F74" s="235">
        <v>0.0</v>
      </c>
      <c r="G74" s="235">
        <v>0.0</v>
      </c>
      <c r="H74" s="235">
        <v>0.0</v>
      </c>
      <c r="I74" s="235">
        <v>0.0</v>
      </c>
      <c r="J74" s="235">
        <v>0.0</v>
      </c>
      <c r="K74" s="235">
        <v>0.0</v>
      </c>
      <c r="L74" s="235">
        <v>0.0</v>
      </c>
      <c r="M74" s="235">
        <v>0.0</v>
      </c>
      <c r="N74" s="237">
        <v>0.0</v>
      </c>
      <c r="O74" s="235">
        <v>1.0</v>
      </c>
      <c r="P74" s="235">
        <v>0.0</v>
      </c>
      <c r="Q74" s="266">
        <v>0.0</v>
      </c>
      <c r="R74" s="266">
        <v>0.0</v>
      </c>
      <c r="S74" s="266">
        <v>0.0</v>
      </c>
      <c r="T74" s="235">
        <v>1.0</v>
      </c>
      <c r="U74" s="9"/>
    </row>
    <row r="75">
      <c r="A75" s="397" t="s">
        <v>709</v>
      </c>
      <c r="B75" s="237"/>
      <c r="C75" s="247">
        <f>SUM(C63:C74)</f>
        <v>19</v>
      </c>
      <c r="D75" s="397">
        <v>0.0</v>
      </c>
      <c r="E75" s="397">
        <v>1.0</v>
      </c>
      <c r="F75" s="397">
        <v>2.0</v>
      </c>
      <c r="G75" s="397">
        <v>3.0</v>
      </c>
      <c r="H75" s="397">
        <v>0.5</v>
      </c>
      <c r="I75" s="397">
        <v>0.0</v>
      </c>
      <c r="J75" s="397">
        <v>0.0</v>
      </c>
      <c r="K75" s="397">
        <v>1.0</v>
      </c>
      <c r="L75" s="397">
        <v>1.0</v>
      </c>
      <c r="M75" s="397">
        <v>0.0</v>
      </c>
      <c r="N75" s="397">
        <v>0.5</v>
      </c>
      <c r="O75" s="397">
        <v>1.0</v>
      </c>
      <c r="P75" s="397">
        <v>1.0</v>
      </c>
      <c r="Q75" s="538">
        <v>1.0</v>
      </c>
      <c r="R75" s="538">
        <v>2.0</v>
      </c>
      <c r="S75" s="538">
        <v>2.0</v>
      </c>
      <c r="T75" s="397">
        <v>3.0</v>
      </c>
      <c r="U75" s="9"/>
    </row>
    <row r="76">
      <c r="A76" s="233" t="s">
        <v>166</v>
      </c>
      <c r="B76" s="247"/>
      <c r="C76" s="237"/>
      <c r="D76" s="235"/>
      <c r="E76" s="235"/>
      <c r="F76" s="235"/>
      <c r="G76" s="235"/>
      <c r="H76" s="235"/>
      <c r="I76" s="235"/>
      <c r="J76" s="235"/>
      <c r="K76" s="238"/>
      <c r="L76" s="237"/>
      <c r="M76" s="237"/>
      <c r="N76" s="247"/>
      <c r="O76" s="238"/>
      <c r="P76" s="238"/>
      <c r="Q76" s="264"/>
      <c r="R76" s="264"/>
      <c r="S76" s="264"/>
      <c r="T76" s="238"/>
      <c r="U76" s="9"/>
    </row>
    <row r="77">
      <c r="A77" s="236"/>
      <c r="B77" s="264" t="s">
        <v>265</v>
      </c>
      <c r="C77" s="237">
        <v>1.0</v>
      </c>
      <c r="D77" s="235">
        <v>0.0</v>
      </c>
      <c r="E77" s="235">
        <v>0.0</v>
      </c>
      <c r="F77" s="235">
        <v>1.0</v>
      </c>
      <c r="G77" s="235">
        <v>0.0</v>
      </c>
      <c r="H77" s="235">
        <v>0.0</v>
      </c>
      <c r="I77" s="235">
        <v>0.0</v>
      </c>
      <c r="J77" s="235">
        <v>0.0</v>
      </c>
      <c r="K77" s="235">
        <v>0.0</v>
      </c>
      <c r="L77" s="237">
        <v>1.0</v>
      </c>
      <c r="M77" s="237">
        <v>1.0</v>
      </c>
      <c r="N77" s="237">
        <v>0.0</v>
      </c>
      <c r="O77" s="235">
        <v>0.0</v>
      </c>
      <c r="P77" s="235">
        <v>0.0</v>
      </c>
      <c r="Q77" s="266">
        <v>0.0</v>
      </c>
      <c r="R77" s="266">
        <v>0.0</v>
      </c>
      <c r="S77" s="266">
        <v>0.0</v>
      </c>
      <c r="T77" s="235">
        <v>0.0</v>
      </c>
      <c r="U77" s="9"/>
    </row>
    <row r="78">
      <c r="A78" s="236"/>
      <c r="B78" s="264" t="s">
        <v>269</v>
      </c>
      <c r="C78" s="237">
        <v>2.0</v>
      </c>
      <c r="D78" s="235">
        <v>0.0</v>
      </c>
      <c r="E78" s="235">
        <v>2.0</v>
      </c>
      <c r="F78" s="235">
        <v>1.0</v>
      </c>
      <c r="G78" s="235">
        <v>0.0</v>
      </c>
      <c r="H78" s="235">
        <v>0.0</v>
      </c>
      <c r="I78" s="235">
        <v>0.0</v>
      </c>
      <c r="J78" s="235">
        <v>0.0</v>
      </c>
      <c r="K78" s="235">
        <v>0.0</v>
      </c>
      <c r="L78" s="235">
        <v>0.0</v>
      </c>
      <c r="M78" s="235">
        <v>2.0</v>
      </c>
      <c r="N78" s="237">
        <v>0.0</v>
      </c>
      <c r="O78" s="235">
        <v>0.0</v>
      </c>
      <c r="P78" s="235">
        <v>0.0</v>
      </c>
      <c r="Q78" s="266">
        <v>0.0</v>
      </c>
      <c r="R78" s="266">
        <v>0.0</v>
      </c>
      <c r="S78" s="266">
        <v>0.0</v>
      </c>
      <c r="T78" s="235">
        <v>0.0</v>
      </c>
      <c r="U78" s="9"/>
    </row>
    <row r="79">
      <c r="A79" s="236"/>
      <c r="B79" s="264" t="s">
        <v>271</v>
      </c>
      <c r="C79" s="237">
        <v>2.0</v>
      </c>
      <c r="D79" s="235">
        <v>0.0</v>
      </c>
      <c r="E79" s="235">
        <v>0.0</v>
      </c>
      <c r="F79" s="235">
        <v>0.0</v>
      </c>
      <c r="G79" s="235">
        <v>0.0</v>
      </c>
      <c r="H79" s="235">
        <v>0.0</v>
      </c>
      <c r="I79" s="235">
        <v>0.0</v>
      </c>
      <c r="J79" s="235">
        <v>0.0</v>
      </c>
      <c r="K79" s="235">
        <v>2.0</v>
      </c>
      <c r="L79" s="235">
        <v>0.0</v>
      </c>
      <c r="M79" s="235">
        <v>0.0</v>
      </c>
      <c r="N79" s="237">
        <v>0.0</v>
      </c>
      <c r="O79" s="235">
        <v>0.0</v>
      </c>
      <c r="P79" s="235">
        <v>0.0</v>
      </c>
      <c r="Q79" s="266">
        <v>0.0</v>
      </c>
      <c r="R79" s="266">
        <v>0.0</v>
      </c>
      <c r="S79" s="266">
        <v>0.0</v>
      </c>
      <c r="T79" s="235">
        <v>0.0</v>
      </c>
      <c r="U79" s="9"/>
    </row>
    <row r="80">
      <c r="A80" s="236"/>
      <c r="B80" s="264" t="s">
        <v>278</v>
      </c>
      <c r="C80" s="237">
        <v>2.0</v>
      </c>
      <c r="D80" s="235">
        <v>0.0</v>
      </c>
      <c r="E80" s="235">
        <v>0.0</v>
      </c>
      <c r="F80" s="235">
        <v>0.0</v>
      </c>
      <c r="G80" s="235">
        <v>0.0</v>
      </c>
      <c r="H80" s="235">
        <v>2.0</v>
      </c>
      <c r="I80" s="235">
        <v>0.0</v>
      </c>
      <c r="J80" s="235">
        <v>0.0</v>
      </c>
      <c r="K80" s="235">
        <v>0.0</v>
      </c>
      <c r="L80" s="235">
        <v>0.0</v>
      </c>
      <c r="M80" s="235">
        <v>0.0</v>
      </c>
      <c r="N80" s="237">
        <v>0.0</v>
      </c>
      <c r="O80" s="235">
        <v>0.0</v>
      </c>
      <c r="P80" s="235">
        <v>0.0</v>
      </c>
      <c r="Q80" s="266">
        <v>0.0</v>
      </c>
      <c r="R80" s="266">
        <v>0.0</v>
      </c>
      <c r="S80" s="266">
        <v>0.0</v>
      </c>
      <c r="T80" s="235">
        <v>0.0</v>
      </c>
      <c r="U80" s="9"/>
    </row>
    <row r="81">
      <c r="A81" s="236"/>
      <c r="B81" s="264" t="s">
        <v>280</v>
      </c>
      <c r="C81" s="237">
        <v>1.0</v>
      </c>
      <c r="D81" s="235">
        <v>0.0</v>
      </c>
      <c r="E81" s="235">
        <v>1.0</v>
      </c>
      <c r="F81" s="235">
        <v>0.0</v>
      </c>
      <c r="G81" s="235">
        <v>0.0</v>
      </c>
      <c r="H81" s="235">
        <v>0.0</v>
      </c>
      <c r="I81" s="235">
        <v>0.0</v>
      </c>
      <c r="J81" s="235">
        <v>0.0</v>
      </c>
      <c r="K81" s="235">
        <v>0.0</v>
      </c>
      <c r="L81" s="235">
        <v>0.0</v>
      </c>
      <c r="M81" s="235">
        <v>0.0</v>
      </c>
      <c r="N81" s="237">
        <v>0.0</v>
      </c>
      <c r="O81" s="235">
        <v>0.0</v>
      </c>
      <c r="P81" s="235">
        <v>0.0</v>
      </c>
      <c r="Q81" s="266">
        <v>0.0</v>
      </c>
      <c r="R81" s="266">
        <v>0.0</v>
      </c>
      <c r="S81" s="266">
        <v>0.0</v>
      </c>
      <c r="T81" s="235">
        <v>0.0</v>
      </c>
      <c r="U81" s="9"/>
    </row>
    <row r="82">
      <c r="A82" s="267"/>
      <c r="B82" s="263" t="s">
        <v>282</v>
      </c>
      <c r="C82" s="237">
        <v>1.0</v>
      </c>
      <c r="D82" s="235">
        <v>0.0</v>
      </c>
      <c r="E82" s="235">
        <v>0.0</v>
      </c>
      <c r="F82" s="235">
        <v>0.0</v>
      </c>
      <c r="G82" s="235">
        <v>2.0</v>
      </c>
      <c r="H82" s="235">
        <v>0.0</v>
      </c>
      <c r="I82" s="235">
        <v>0.0</v>
      </c>
      <c r="J82" s="235">
        <v>0.0</v>
      </c>
      <c r="K82" s="235">
        <v>0.0</v>
      </c>
      <c r="L82" s="235">
        <v>0.0</v>
      </c>
      <c r="M82" s="235">
        <v>0.0</v>
      </c>
      <c r="N82" s="237">
        <v>0.0</v>
      </c>
      <c r="O82" s="235">
        <v>0.0</v>
      </c>
      <c r="P82" s="235">
        <v>0.0</v>
      </c>
      <c r="Q82" s="266">
        <v>0.0</v>
      </c>
      <c r="R82" s="266">
        <v>0.0</v>
      </c>
      <c r="S82" s="266">
        <v>0.0</v>
      </c>
      <c r="T82" s="235">
        <v>0.0</v>
      </c>
      <c r="U82" s="9"/>
    </row>
    <row r="83">
      <c r="A83" s="268"/>
      <c r="B83" s="264" t="s">
        <v>334</v>
      </c>
      <c r="C83" s="237">
        <v>1.0</v>
      </c>
      <c r="D83" s="235">
        <v>0.0</v>
      </c>
      <c r="E83" s="235">
        <v>0.0</v>
      </c>
      <c r="F83" s="235">
        <v>0.0</v>
      </c>
      <c r="G83" s="235">
        <v>0.0</v>
      </c>
      <c r="H83" s="235">
        <v>0.0</v>
      </c>
      <c r="I83" s="235">
        <v>0.0</v>
      </c>
      <c r="J83" s="235">
        <v>0.0</v>
      </c>
      <c r="K83" s="235">
        <v>0.0</v>
      </c>
      <c r="L83" s="235">
        <v>0.0</v>
      </c>
      <c r="M83" s="235">
        <v>0.0</v>
      </c>
      <c r="N83" s="237">
        <v>0.0</v>
      </c>
      <c r="O83" s="235">
        <v>0.0</v>
      </c>
      <c r="P83" s="235">
        <v>0.0</v>
      </c>
      <c r="Q83" s="266">
        <v>0.0</v>
      </c>
      <c r="R83" s="266">
        <v>0.0</v>
      </c>
      <c r="S83" s="266">
        <v>1.0</v>
      </c>
      <c r="T83" s="235">
        <v>0.0</v>
      </c>
      <c r="U83" s="9"/>
    </row>
    <row r="84">
      <c r="A84" s="268"/>
      <c r="B84" s="263" t="s">
        <v>320</v>
      </c>
      <c r="C84" s="237">
        <v>4.0</v>
      </c>
      <c r="D84" s="235">
        <v>0.0</v>
      </c>
      <c r="E84" s="235">
        <v>0.0</v>
      </c>
      <c r="F84" s="235">
        <v>0.0</v>
      </c>
      <c r="G84" s="235">
        <v>0.0</v>
      </c>
      <c r="H84" s="235">
        <v>0.0</v>
      </c>
      <c r="I84" s="235">
        <v>1.0</v>
      </c>
      <c r="J84" s="235">
        <v>0.0</v>
      </c>
      <c r="K84" s="235">
        <v>0.0</v>
      </c>
      <c r="L84" s="235">
        <v>0.0</v>
      </c>
      <c r="M84" s="235">
        <v>0.0</v>
      </c>
      <c r="N84" s="237">
        <v>0.0</v>
      </c>
      <c r="O84" s="235">
        <v>0.0</v>
      </c>
      <c r="P84" s="235">
        <v>0.0</v>
      </c>
      <c r="Q84" s="266">
        <v>2.0</v>
      </c>
      <c r="R84" s="266">
        <v>0.0</v>
      </c>
      <c r="S84" s="266">
        <v>2.0</v>
      </c>
      <c r="T84" s="235">
        <v>0.0</v>
      </c>
      <c r="U84" s="9"/>
    </row>
    <row r="85">
      <c r="A85" s="280"/>
      <c r="B85" s="263" t="s">
        <v>328</v>
      </c>
      <c r="C85" s="237">
        <v>4.0</v>
      </c>
      <c r="D85" s="235">
        <v>0.0</v>
      </c>
      <c r="E85" s="235">
        <v>0.0</v>
      </c>
      <c r="F85" s="235">
        <v>0.0</v>
      </c>
      <c r="G85" s="235">
        <v>0.0</v>
      </c>
      <c r="H85" s="235">
        <v>0.0</v>
      </c>
      <c r="I85" s="235">
        <v>0.0</v>
      </c>
      <c r="J85" s="235">
        <v>0.0</v>
      </c>
      <c r="K85" s="235">
        <v>0.0</v>
      </c>
      <c r="L85" s="235">
        <v>0.0</v>
      </c>
      <c r="M85" s="235">
        <v>0.0</v>
      </c>
      <c r="N85" s="237">
        <v>0.0</v>
      </c>
      <c r="O85" s="235">
        <v>1.0</v>
      </c>
      <c r="P85" s="235">
        <v>0.0</v>
      </c>
      <c r="Q85" s="235">
        <v>0.0</v>
      </c>
      <c r="R85" s="235">
        <v>2.0</v>
      </c>
      <c r="S85" s="235">
        <v>0.0</v>
      </c>
      <c r="T85" s="235">
        <v>5.0</v>
      </c>
      <c r="U85" s="9"/>
    </row>
    <row r="86">
      <c r="A86" s="236"/>
      <c r="B86" s="266" t="s">
        <v>1242</v>
      </c>
      <c r="C86" s="237">
        <v>4.0</v>
      </c>
      <c r="D86" s="235">
        <v>0.0</v>
      </c>
      <c r="E86" s="235">
        <v>0.0</v>
      </c>
      <c r="F86" s="235">
        <v>0.0</v>
      </c>
      <c r="G86" s="235">
        <v>0.0</v>
      </c>
      <c r="H86" s="235">
        <v>0.0</v>
      </c>
      <c r="I86" s="235">
        <v>0.0</v>
      </c>
      <c r="J86" s="235">
        <v>0.0</v>
      </c>
      <c r="K86" s="235">
        <v>0.0</v>
      </c>
      <c r="L86" s="235">
        <v>0.0</v>
      </c>
      <c r="M86" s="235">
        <v>0.0</v>
      </c>
      <c r="N86" s="237">
        <v>3.0</v>
      </c>
      <c r="O86" s="235">
        <v>0.0</v>
      </c>
      <c r="P86" s="235">
        <v>0.0</v>
      </c>
      <c r="Q86" s="235">
        <v>0.0</v>
      </c>
      <c r="R86" s="235">
        <v>1.0</v>
      </c>
      <c r="S86" s="235">
        <v>0.0</v>
      </c>
      <c r="T86" s="235">
        <v>0.0</v>
      </c>
      <c r="U86" s="9"/>
    </row>
    <row r="87">
      <c r="A87" s="397" t="s">
        <v>709</v>
      </c>
      <c r="B87" s="237"/>
      <c r="C87" s="247"/>
      <c r="D87" s="397">
        <v>0.0</v>
      </c>
      <c r="E87" s="397">
        <v>1.0</v>
      </c>
      <c r="F87" s="397">
        <v>1.0</v>
      </c>
      <c r="G87" s="397">
        <v>1.0</v>
      </c>
      <c r="H87" s="397">
        <v>2.0</v>
      </c>
      <c r="I87" s="397">
        <v>0.5</v>
      </c>
      <c r="J87" s="397">
        <v>0.0</v>
      </c>
      <c r="K87" s="397">
        <v>2.0</v>
      </c>
      <c r="L87" s="397">
        <v>0.5</v>
      </c>
      <c r="M87" s="397">
        <v>2.0</v>
      </c>
      <c r="N87" s="397">
        <v>3.0</v>
      </c>
      <c r="O87" s="397">
        <v>1.0</v>
      </c>
      <c r="P87" s="397">
        <v>0.0</v>
      </c>
      <c r="Q87" s="397">
        <v>1.0</v>
      </c>
      <c r="R87" s="397">
        <v>1.0</v>
      </c>
      <c r="S87" s="397">
        <v>2.0</v>
      </c>
      <c r="T87" s="397">
        <v>4.0</v>
      </c>
      <c r="U87" s="9"/>
    </row>
    <row r="88">
      <c r="A88" s="4"/>
      <c r="B88" s="4"/>
      <c r="C88" s="4"/>
      <c r="D88" s="4">
        <f t="shared" ref="D88:T88" si="2">SUM(D38,D52,D61,D75,D87)</f>
        <v>0</v>
      </c>
      <c r="E88" s="4">
        <f t="shared" si="2"/>
        <v>3</v>
      </c>
      <c r="F88" s="4">
        <f t="shared" si="2"/>
        <v>5.5</v>
      </c>
      <c r="G88" s="4">
        <f t="shared" si="2"/>
        <v>5.75</v>
      </c>
      <c r="H88" s="4">
        <f t="shared" si="2"/>
        <v>4.25</v>
      </c>
      <c r="I88" s="4">
        <f t="shared" si="2"/>
        <v>1</v>
      </c>
      <c r="J88" s="4">
        <f t="shared" si="2"/>
        <v>0</v>
      </c>
      <c r="K88" s="4">
        <f t="shared" si="2"/>
        <v>4</v>
      </c>
      <c r="L88" s="4">
        <f t="shared" si="2"/>
        <v>3</v>
      </c>
      <c r="M88" s="4">
        <f t="shared" si="2"/>
        <v>6.5</v>
      </c>
      <c r="N88" s="4">
        <f t="shared" si="2"/>
        <v>8.5</v>
      </c>
      <c r="O88" s="4">
        <f t="shared" si="2"/>
        <v>3</v>
      </c>
      <c r="P88" s="4">
        <f t="shared" si="2"/>
        <v>7.5</v>
      </c>
      <c r="Q88" s="4">
        <f t="shared" si="2"/>
        <v>6.5</v>
      </c>
      <c r="R88" s="4">
        <f t="shared" si="2"/>
        <v>9</v>
      </c>
      <c r="S88" s="4">
        <f t="shared" si="2"/>
        <v>14.5</v>
      </c>
      <c r="T88" s="4">
        <f t="shared" si="2"/>
        <v>20</v>
      </c>
    </row>
    <row r="89">
      <c r="A89" s="4"/>
      <c r="B89" s="4"/>
      <c r="C89" s="4"/>
      <c r="D89" s="4"/>
      <c r="E89" s="4"/>
      <c r="F89" s="4"/>
      <c r="G89" s="3"/>
      <c r="H89" s="3"/>
      <c r="I89" s="3"/>
      <c r="J89" s="3"/>
      <c r="K89" s="4"/>
      <c r="L89" s="4"/>
      <c r="M89" s="4"/>
      <c r="N89" s="4"/>
      <c r="O89" s="4"/>
      <c r="P89" s="4"/>
      <c r="Q89" s="4"/>
      <c r="R89" s="4"/>
      <c r="S89" s="4"/>
      <c r="T89" s="4"/>
    </row>
    <row r="90">
      <c r="A90" s="4"/>
      <c r="B90" s="4"/>
      <c r="C90" s="4"/>
      <c r="D90" s="4"/>
      <c r="E90" s="4"/>
      <c r="F90" s="4"/>
      <c r="G90" s="3"/>
      <c r="H90" s="3"/>
      <c r="I90" s="3"/>
      <c r="J90" s="3"/>
      <c r="K90" s="4"/>
      <c r="L90" s="4"/>
      <c r="M90" s="4"/>
      <c r="N90" s="4"/>
      <c r="O90" s="4"/>
      <c r="P90" s="4"/>
      <c r="Q90" s="4"/>
      <c r="R90" s="4"/>
      <c r="S90" s="4"/>
      <c r="T90" s="4"/>
    </row>
    <row r="91">
      <c r="A91" s="367" t="s">
        <v>711</v>
      </c>
      <c r="B91" s="4"/>
      <c r="C91" s="4"/>
      <c r="D91" s="4"/>
      <c r="E91" s="4"/>
      <c r="F91" s="4"/>
      <c r="G91" s="4"/>
      <c r="H91" s="4"/>
      <c r="I91" s="4"/>
      <c r="J91" s="4"/>
      <c r="K91" s="4"/>
      <c r="L91" s="4"/>
      <c r="M91" s="4"/>
      <c r="N91" s="4"/>
      <c r="O91" s="4"/>
      <c r="P91" s="4"/>
      <c r="Q91" s="4"/>
      <c r="R91" s="4"/>
      <c r="S91" s="4"/>
      <c r="T91" s="4"/>
    </row>
    <row r="92">
      <c r="A92" s="394" t="s">
        <v>712</v>
      </c>
      <c r="B92" s="394" t="s">
        <v>706</v>
      </c>
      <c r="C92" s="395" t="s">
        <v>713</v>
      </c>
      <c r="D92" s="365"/>
      <c r="E92" s="366"/>
      <c r="F92" s="395" t="s">
        <v>714</v>
      </c>
      <c r="G92" s="365"/>
      <c r="H92" s="366"/>
      <c r="I92" s="395" t="s">
        <v>715</v>
      </c>
      <c r="J92" s="365"/>
      <c r="K92" s="366"/>
      <c r="L92" s="379"/>
      <c r="M92" s="379"/>
      <c r="N92" s="379"/>
      <c r="O92" s="379"/>
      <c r="P92" s="379"/>
      <c r="Q92" s="379"/>
      <c r="R92" s="379"/>
      <c r="S92" s="379"/>
      <c r="T92" s="379"/>
      <c r="U92" s="380"/>
      <c r="V92" s="380"/>
      <c r="W92" s="380"/>
      <c r="X92" s="380"/>
      <c r="Y92" s="380"/>
      <c r="Z92" s="380"/>
      <c r="AA92" s="380"/>
      <c r="AB92" s="380"/>
      <c r="AC92" s="380"/>
      <c r="AD92" s="380"/>
      <c r="AE92" s="380"/>
      <c r="AF92" s="380"/>
      <c r="AG92" s="380"/>
      <c r="AH92" s="380"/>
      <c r="AI92" s="380"/>
    </row>
    <row r="93">
      <c r="A93" s="233" t="s">
        <v>716</v>
      </c>
      <c r="B93" s="235" t="s">
        <v>68</v>
      </c>
      <c r="C93" s="383" t="s">
        <v>474</v>
      </c>
      <c r="D93" s="365"/>
      <c r="E93" s="366"/>
      <c r="F93" s="383" t="s">
        <v>266</v>
      </c>
      <c r="G93" s="365"/>
      <c r="H93" s="366"/>
      <c r="I93" s="383" t="s">
        <v>718</v>
      </c>
      <c r="J93" s="365"/>
      <c r="K93" s="366"/>
      <c r="L93" s="4"/>
      <c r="M93" s="4"/>
      <c r="N93" s="4"/>
      <c r="O93" s="4"/>
      <c r="P93" s="4"/>
      <c r="Q93" s="4"/>
      <c r="R93" s="4"/>
      <c r="S93" s="4"/>
      <c r="T93" s="4"/>
    </row>
    <row r="94">
      <c r="A94" s="235"/>
      <c r="B94" s="235" t="s">
        <v>85</v>
      </c>
      <c r="C94" s="383" t="s">
        <v>474</v>
      </c>
      <c r="D94" s="365"/>
      <c r="E94" s="366"/>
      <c r="F94" s="532" t="s">
        <v>264</v>
      </c>
      <c r="G94" s="385"/>
      <c r="H94" s="386"/>
      <c r="I94" s="383" t="s">
        <v>718</v>
      </c>
      <c r="J94" s="365"/>
      <c r="K94" s="366"/>
      <c r="L94" s="4"/>
      <c r="M94" s="4"/>
      <c r="N94" s="4"/>
      <c r="O94" s="4"/>
      <c r="P94" s="4"/>
      <c r="Q94" s="4"/>
      <c r="R94" s="4"/>
      <c r="S94" s="4"/>
      <c r="T94" s="4"/>
    </row>
    <row r="95">
      <c r="A95" s="235"/>
      <c r="B95" s="235" t="s">
        <v>97</v>
      </c>
      <c r="C95" s="383" t="s">
        <v>474</v>
      </c>
      <c r="D95" s="365"/>
      <c r="E95" s="366"/>
      <c r="F95" s="383" t="s">
        <v>474</v>
      </c>
      <c r="G95" s="365"/>
      <c r="H95" s="366"/>
      <c r="I95" s="383" t="s">
        <v>718</v>
      </c>
      <c r="J95" s="365"/>
      <c r="K95" s="366"/>
      <c r="L95" s="4"/>
      <c r="M95" s="4"/>
      <c r="N95" s="4"/>
      <c r="O95" s="4"/>
      <c r="P95" s="4"/>
      <c r="Q95" s="4"/>
      <c r="R95" s="4"/>
      <c r="S95" s="4"/>
      <c r="T95" s="4"/>
    </row>
    <row r="96">
      <c r="A96" s="235"/>
      <c r="B96" s="235" t="s">
        <v>168</v>
      </c>
      <c r="C96" s="383" t="s">
        <v>474</v>
      </c>
      <c r="D96" s="365"/>
      <c r="E96" s="366"/>
      <c r="F96" s="539" t="s">
        <v>623</v>
      </c>
      <c r="G96" s="365"/>
      <c r="H96" s="366"/>
      <c r="I96" s="383" t="s">
        <v>718</v>
      </c>
      <c r="J96" s="365"/>
      <c r="K96" s="366"/>
      <c r="L96" s="4"/>
      <c r="M96" s="4"/>
      <c r="N96" s="4"/>
      <c r="O96" s="4"/>
      <c r="P96" s="4"/>
      <c r="Q96" s="4"/>
      <c r="R96" s="4"/>
      <c r="S96" s="4"/>
      <c r="T96" s="4"/>
    </row>
    <row r="97">
      <c r="A97" s="235"/>
      <c r="B97" s="235" t="s">
        <v>166</v>
      </c>
      <c r="C97" s="383" t="s">
        <v>474</v>
      </c>
      <c r="D97" s="365"/>
      <c r="E97" s="366"/>
      <c r="F97" s="383" t="s">
        <v>474</v>
      </c>
      <c r="G97" s="365"/>
      <c r="H97" s="366"/>
      <c r="I97" s="383" t="s">
        <v>718</v>
      </c>
      <c r="J97" s="365"/>
      <c r="K97" s="366"/>
      <c r="L97" s="4"/>
      <c r="M97" s="4"/>
      <c r="N97" s="4"/>
      <c r="O97" s="4"/>
      <c r="P97" s="4"/>
      <c r="Q97" s="4"/>
      <c r="R97" s="4"/>
      <c r="S97" s="4"/>
      <c r="T97" s="4"/>
    </row>
    <row r="98">
      <c r="A98" s="388"/>
      <c r="B98" s="388"/>
      <c r="C98" s="389"/>
      <c r="D98" s="365"/>
      <c r="E98" s="366"/>
      <c r="F98" s="389"/>
      <c r="G98" s="365"/>
      <c r="H98" s="366"/>
      <c r="I98" s="389"/>
      <c r="J98" s="365"/>
      <c r="K98" s="366"/>
      <c r="L98" s="4"/>
      <c r="M98" s="4"/>
      <c r="N98" s="4"/>
      <c r="O98" s="4"/>
      <c r="P98" s="4"/>
      <c r="Q98" s="4"/>
      <c r="R98" s="4"/>
      <c r="S98" s="4"/>
      <c r="T98" s="4"/>
    </row>
    <row r="99">
      <c r="A99" s="233" t="s">
        <v>721</v>
      </c>
      <c r="B99" s="235" t="s">
        <v>68</v>
      </c>
      <c r="C99" s="383" t="str">
        <f t="shared" ref="C99:C103" si="3">F93</f>
        <v>UM interfaces to other components</v>
      </c>
      <c r="D99" s="365"/>
      <c r="E99" s="366"/>
      <c r="F99" s="383" t="s">
        <v>266</v>
      </c>
      <c r="G99" s="365"/>
      <c r="H99" s="366"/>
      <c r="I99" s="383" t="s">
        <v>718</v>
      </c>
      <c r="J99" s="365"/>
      <c r="K99" s="366"/>
      <c r="L99" s="4"/>
      <c r="M99" s="4"/>
      <c r="N99" s="4"/>
      <c r="O99" s="4"/>
      <c r="P99" s="4"/>
      <c r="Q99" s="4"/>
      <c r="R99" s="4"/>
      <c r="S99" s="4"/>
      <c r="T99" s="4"/>
    </row>
    <row r="100">
      <c r="A100" s="238"/>
      <c r="B100" s="235" t="s">
        <v>85</v>
      </c>
      <c r="C100" s="383" t="str">
        <f t="shared" si="3"/>
        <v>UM sequence diagram</v>
      </c>
      <c r="D100" s="365"/>
      <c r="E100" s="366"/>
      <c r="F100" s="383" t="s">
        <v>474</v>
      </c>
      <c r="G100" s="365"/>
      <c r="H100" s="366"/>
      <c r="I100" s="383" t="s">
        <v>718</v>
      </c>
      <c r="J100" s="365"/>
      <c r="K100" s="366"/>
      <c r="L100" s="4"/>
      <c r="M100" s="4"/>
      <c r="N100" s="4"/>
      <c r="O100" s="4"/>
      <c r="P100" s="4"/>
      <c r="Q100" s="4"/>
      <c r="R100" s="4"/>
      <c r="S100" s="4"/>
      <c r="T100" s="4"/>
    </row>
    <row r="101">
      <c r="A101" s="238"/>
      <c r="B101" s="235" t="s">
        <v>97</v>
      </c>
      <c r="C101" s="383" t="str">
        <f t="shared" si="3"/>
        <v>n/a</v>
      </c>
      <c r="D101" s="365"/>
      <c r="E101" s="366"/>
      <c r="F101" s="383" t="s">
        <v>1243</v>
      </c>
      <c r="G101" s="365"/>
      <c r="H101" s="366"/>
      <c r="I101" s="383" t="s">
        <v>718</v>
      </c>
      <c r="J101" s="365"/>
      <c r="K101" s="366"/>
      <c r="L101" s="4"/>
      <c r="M101" s="4"/>
      <c r="N101" s="4"/>
      <c r="O101" s="4"/>
      <c r="P101" s="4"/>
      <c r="Q101" s="4"/>
      <c r="R101" s="4"/>
      <c r="S101" s="4"/>
      <c r="T101" s="4"/>
    </row>
    <row r="102">
      <c r="A102" s="238"/>
      <c r="B102" s="235" t="s">
        <v>168</v>
      </c>
      <c r="C102" s="383" t="str">
        <f t="shared" si="3"/>
        <v>UM Implementation: Create</v>
      </c>
      <c r="D102" s="365"/>
      <c r="E102" s="366"/>
      <c r="F102" s="540" t="s">
        <v>626</v>
      </c>
      <c r="G102" s="365"/>
      <c r="H102" s="366"/>
      <c r="I102" s="383" t="s">
        <v>722</v>
      </c>
      <c r="J102" s="365"/>
      <c r="K102" s="366"/>
      <c r="L102" s="4"/>
      <c r="M102" s="4"/>
      <c r="N102" s="4"/>
      <c r="O102" s="4"/>
      <c r="P102" s="4"/>
      <c r="Q102" s="4"/>
      <c r="R102" s="4"/>
      <c r="S102" s="4"/>
      <c r="T102" s="4"/>
    </row>
    <row r="103">
      <c r="A103" s="238"/>
      <c r="B103" s="235" t="s">
        <v>166</v>
      </c>
      <c r="C103" s="383" t="str">
        <f t="shared" si="3"/>
        <v>n/a</v>
      </c>
      <c r="D103" s="365"/>
      <c r="E103" s="366"/>
      <c r="F103" s="383" t="s">
        <v>1244</v>
      </c>
      <c r="G103" s="365"/>
      <c r="H103" s="366"/>
      <c r="I103" s="383" t="s">
        <v>718</v>
      </c>
      <c r="J103" s="365"/>
      <c r="K103" s="366"/>
      <c r="L103" s="4"/>
      <c r="M103" s="4"/>
      <c r="N103" s="4"/>
      <c r="O103" s="4"/>
      <c r="P103" s="4"/>
      <c r="Q103" s="4"/>
      <c r="R103" s="4"/>
      <c r="S103" s="4"/>
      <c r="T103" s="4"/>
    </row>
    <row r="104">
      <c r="A104" s="388"/>
      <c r="B104" s="388"/>
      <c r="C104" s="389"/>
      <c r="D104" s="365"/>
      <c r="E104" s="366"/>
      <c r="F104" s="389"/>
      <c r="G104" s="365"/>
      <c r="H104" s="366"/>
      <c r="I104" s="389"/>
      <c r="J104" s="365"/>
      <c r="K104" s="366"/>
      <c r="L104" s="4"/>
      <c r="M104" s="4"/>
      <c r="N104" s="4"/>
      <c r="O104" s="4"/>
      <c r="P104" s="4"/>
      <c r="Q104" s="4"/>
      <c r="R104" s="4"/>
      <c r="S104" s="4"/>
      <c r="T104" s="4"/>
    </row>
    <row r="105">
      <c r="A105" s="233" t="s">
        <v>725</v>
      </c>
      <c r="B105" s="235" t="s">
        <v>68</v>
      </c>
      <c r="C105" s="383" t="s">
        <v>266</v>
      </c>
      <c r="D105" s="365"/>
      <c r="E105" s="366"/>
      <c r="F105" s="383" t="s">
        <v>268</v>
      </c>
      <c r="G105" s="365"/>
      <c r="H105" s="366"/>
      <c r="I105" s="383" t="s">
        <v>718</v>
      </c>
      <c r="J105" s="365"/>
      <c r="K105" s="366"/>
      <c r="L105" s="4"/>
      <c r="M105" s="4"/>
      <c r="N105" s="4"/>
      <c r="O105" s="4"/>
      <c r="P105" s="4"/>
      <c r="Q105" s="4"/>
      <c r="R105" s="4"/>
      <c r="S105" s="4"/>
      <c r="T105" s="4"/>
    </row>
    <row r="106">
      <c r="A106" s="238"/>
      <c r="B106" s="235" t="s">
        <v>85</v>
      </c>
      <c r="C106" s="383" t="str">
        <f t="shared" ref="C106:C109" si="4">F100</f>
        <v>n/a</v>
      </c>
      <c r="D106" s="365"/>
      <c r="E106" s="366"/>
      <c r="F106" s="532" t="str">
        <f>C100</f>
        <v>UM sequence diagram</v>
      </c>
      <c r="G106" s="385"/>
      <c r="H106" s="386"/>
      <c r="I106" s="383" t="s">
        <v>718</v>
      </c>
      <c r="J106" s="365"/>
      <c r="K106" s="366"/>
      <c r="L106" s="4"/>
      <c r="M106" s="4"/>
      <c r="N106" s="4"/>
      <c r="O106" s="4"/>
      <c r="P106" s="4"/>
      <c r="Q106" s="4"/>
      <c r="R106" s="4"/>
      <c r="S106" s="4"/>
      <c r="T106" s="4"/>
    </row>
    <row r="107">
      <c r="A107" s="238"/>
      <c r="B107" s="235" t="s">
        <v>97</v>
      </c>
      <c r="C107" s="383" t="str">
        <f t="shared" si="4"/>
        <v>tech approval for unit testing</v>
      </c>
      <c r="D107" s="365"/>
      <c r="E107" s="366"/>
      <c r="F107" s="383" t="s">
        <v>1245</v>
      </c>
      <c r="G107" s="365"/>
      <c r="H107" s="366"/>
      <c r="I107" s="383" t="s">
        <v>718</v>
      </c>
      <c r="J107" s="365"/>
      <c r="K107" s="366"/>
      <c r="L107" s="4"/>
      <c r="M107" s="4"/>
      <c r="N107" s="4"/>
      <c r="O107" s="4"/>
      <c r="P107" s="4"/>
      <c r="Q107" s="4"/>
      <c r="R107" s="4"/>
      <c r="S107" s="4"/>
      <c r="T107" s="4"/>
    </row>
    <row r="108">
      <c r="A108" s="238"/>
      <c r="B108" s="235" t="s">
        <v>168</v>
      </c>
      <c r="C108" s="389" t="str">
        <f t="shared" si="4"/>
        <v>UM Implementation: Enable/disable</v>
      </c>
      <c r="D108" s="365"/>
      <c r="E108" s="366"/>
      <c r="F108" s="383" t="s">
        <v>623</v>
      </c>
      <c r="G108" s="365"/>
      <c r="H108" s="366"/>
      <c r="I108" s="383" t="s">
        <v>718</v>
      </c>
      <c r="J108" s="365"/>
      <c r="K108" s="366"/>
      <c r="L108" s="4"/>
      <c r="M108" s="4"/>
      <c r="N108" s="4"/>
      <c r="O108" s="4"/>
      <c r="P108" s="4"/>
      <c r="Q108" s="4"/>
      <c r="R108" s="4"/>
      <c r="S108" s="4"/>
      <c r="T108" s="4"/>
    </row>
    <row r="109">
      <c r="A109" s="238"/>
      <c r="B109" s="235" t="s">
        <v>166</v>
      </c>
      <c r="C109" s="383" t="str">
        <f t="shared" si="4"/>
        <v>Archiving BRD</v>
      </c>
      <c r="D109" s="365"/>
      <c r="E109" s="366"/>
      <c r="F109" s="383" t="s">
        <v>474</v>
      </c>
      <c r="G109" s="365"/>
      <c r="H109" s="366"/>
      <c r="I109" s="383" t="s">
        <v>718</v>
      </c>
      <c r="J109" s="365"/>
      <c r="K109" s="366"/>
      <c r="L109" s="4"/>
      <c r="M109" s="4"/>
      <c r="N109" s="4"/>
      <c r="O109" s="4"/>
      <c r="P109" s="4"/>
      <c r="Q109" s="4"/>
      <c r="R109" s="4"/>
      <c r="S109" s="4"/>
      <c r="T109" s="4"/>
    </row>
    <row r="110">
      <c r="A110" s="388"/>
      <c r="B110" s="388"/>
      <c r="C110" s="389"/>
      <c r="D110" s="365"/>
      <c r="E110" s="366"/>
      <c r="F110" s="389"/>
      <c r="G110" s="365"/>
      <c r="H110" s="366"/>
      <c r="I110" s="389"/>
      <c r="J110" s="365"/>
      <c r="K110" s="366"/>
      <c r="L110" s="4"/>
      <c r="M110" s="4"/>
      <c r="N110" s="4"/>
      <c r="O110" s="4"/>
      <c r="P110" s="4"/>
      <c r="Q110" s="4"/>
      <c r="R110" s="4"/>
      <c r="S110" s="4"/>
      <c r="T110" s="4"/>
    </row>
    <row r="111">
      <c r="A111" s="233" t="s">
        <v>727</v>
      </c>
      <c r="B111" s="235" t="s">
        <v>68</v>
      </c>
      <c r="C111" s="383" t="s">
        <v>268</v>
      </c>
      <c r="D111" s="365"/>
      <c r="E111" s="366"/>
      <c r="F111" s="383" t="s">
        <v>268</v>
      </c>
      <c r="G111" s="365"/>
      <c r="H111" s="366"/>
      <c r="I111" s="383" t="s">
        <v>718</v>
      </c>
      <c r="J111" s="365"/>
      <c r="K111" s="366"/>
      <c r="L111" s="4"/>
      <c r="M111" s="4"/>
      <c r="N111" s="4"/>
      <c r="O111" s="4"/>
      <c r="P111" s="4"/>
      <c r="Q111" s="4"/>
      <c r="R111" s="4"/>
      <c r="S111" s="4"/>
      <c r="T111" s="4"/>
    </row>
    <row r="112">
      <c r="A112" s="238"/>
      <c r="B112" s="235" t="s">
        <v>85</v>
      </c>
      <c r="C112" s="383" t="str">
        <f t="shared" ref="C112:C113" si="5">F106</f>
        <v>UM sequence diagram</v>
      </c>
      <c r="D112" s="365"/>
      <c r="E112" s="366"/>
      <c r="F112" s="383" t="str">
        <f>F106</f>
        <v>UM sequence diagram</v>
      </c>
      <c r="G112" s="365"/>
      <c r="H112" s="366"/>
      <c r="I112" s="383" t="s">
        <v>718</v>
      </c>
      <c r="J112" s="365"/>
      <c r="K112" s="366"/>
      <c r="L112" s="4"/>
      <c r="M112" s="4"/>
      <c r="N112" s="4"/>
      <c r="O112" s="4"/>
      <c r="P112" s="4"/>
      <c r="Q112" s="4"/>
      <c r="R112" s="4"/>
      <c r="S112" s="4"/>
      <c r="T112" s="4"/>
    </row>
    <row r="113">
      <c r="A113" s="238"/>
      <c r="B113" s="235" t="s">
        <v>97</v>
      </c>
      <c r="C113" s="383" t="str">
        <f t="shared" si="5"/>
        <v>Logging design/tech research</v>
      </c>
      <c r="D113" s="365"/>
      <c r="E113" s="366"/>
      <c r="F113" s="383" t="s">
        <v>1246</v>
      </c>
      <c r="G113" s="365"/>
      <c r="H113" s="366"/>
      <c r="I113" s="383" t="s">
        <v>718</v>
      </c>
      <c r="J113" s="365"/>
      <c r="K113" s="366"/>
      <c r="L113" s="4"/>
      <c r="M113" s="4"/>
      <c r="N113" s="4"/>
      <c r="O113" s="4"/>
      <c r="P113" s="4"/>
      <c r="Q113" s="4"/>
      <c r="R113" s="4"/>
      <c r="S113" s="4"/>
      <c r="T113" s="4"/>
    </row>
    <row r="114">
      <c r="A114" s="238"/>
      <c r="B114" s="235" t="s">
        <v>168</v>
      </c>
      <c r="C114" s="383" t="s">
        <v>623</v>
      </c>
      <c r="D114" s="365"/>
      <c r="E114" s="366"/>
      <c r="F114" s="383" t="s">
        <v>626</v>
      </c>
      <c r="G114" s="365"/>
      <c r="H114" s="366"/>
      <c r="I114" s="383" t="s">
        <v>722</v>
      </c>
      <c r="J114" s="365"/>
      <c r="K114" s="366"/>
      <c r="L114" s="4"/>
      <c r="M114" s="4"/>
      <c r="N114" s="4"/>
      <c r="O114" s="4"/>
      <c r="P114" s="4"/>
      <c r="Q114" s="4"/>
      <c r="R114" s="4"/>
      <c r="S114" s="4"/>
      <c r="T114" s="4"/>
    </row>
    <row r="115">
      <c r="A115" s="238"/>
      <c r="B115" s="235" t="s">
        <v>166</v>
      </c>
      <c r="C115" s="383" t="s">
        <v>474</v>
      </c>
      <c r="D115" s="365"/>
      <c r="E115" s="366"/>
      <c r="F115" s="383" t="s">
        <v>1247</v>
      </c>
      <c r="G115" s="365"/>
      <c r="H115" s="366"/>
      <c r="I115" s="383" t="s">
        <v>718</v>
      </c>
      <c r="J115" s="365"/>
      <c r="K115" s="366"/>
      <c r="L115" s="4"/>
      <c r="M115" s="4"/>
      <c r="N115" s="4"/>
      <c r="O115" s="4"/>
      <c r="P115" s="4"/>
      <c r="Q115" s="4"/>
      <c r="R115" s="4"/>
      <c r="S115" s="4"/>
      <c r="T115" s="4"/>
    </row>
    <row r="116">
      <c r="A116" s="388"/>
      <c r="B116" s="388"/>
      <c r="C116" s="389"/>
      <c r="D116" s="365"/>
      <c r="E116" s="366"/>
      <c r="F116" s="389"/>
      <c r="G116" s="365"/>
      <c r="H116" s="366"/>
      <c r="I116" s="389"/>
      <c r="J116" s="365"/>
      <c r="K116" s="366"/>
      <c r="L116" s="4"/>
      <c r="M116" s="4"/>
      <c r="N116" s="4"/>
      <c r="O116" s="4"/>
      <c r="P116" s="4"/>
      <c r="Q116" s="4"/>
      <c r="R116" s="4"/>
      <c r="S116" s="4"/>
      <c r="T116" s="4"/>
    </row>
    <row r="117">
      <c r="A117" s="233" t="s">
        <v>729</v>
      </c>
      <c r="B117" s="235" t="s">
        <v>68</v>
      </c>
      <c r="C117" s="383" t="s">
        <v>268</v>
      </c>
      <c r="D117" s="365"/>
      <c r="E117" s="366"/>
      <c r="F117" s="383" t="s">
        <v>330</v>
      </c>
      <c r="G117" s="365"/>
      <c r="H117" s="366"/>
      <c r="I117" s="383"/>
      <c r="J117" s="365"/>
      <c r="K117" s="366"/>
      <c r="L117" s="4"/>
      <c r="M117" s="4"/>
      <c r="N117" s="4"/>
      <c r="O117" s="4"/>
      <c r="P117" s="4"/>
      <c r="Q117" s="4"/>
      <c r="R117" s="4"/>
      <c r="S117" s="4"/>
      <c r="T117" s="4"/>
    </row>
    <row r="118">
      <c r="A118" s="238"/>
      <c r="B118" s="235" t="s">
        <v>85</v>
      </c>
      <c r="C118" s="383" t="str">
        <f t="shared" ref="C118:C119" si="6">F112</f>
        <v>UM sequence diagram</v>
      </c>
      <c r="D118" s="365"/>
      <c r="E118" s="366"/>
      <c r="F118" s="383" t="s">
        <v>474</v>
      </c>
      <c r="G118" s="365"/>
      <c r="H118" s="366"/>
      <c r="I118" s="383" t="s">
        <v>718</v>
      </c>
      <c r="J118" s="365"/>
      <c r="K118" s="366"/>
      <c r="L118" s="4"/>
      <c r="M118" s="4"/>
      <c r="N118" s="4"/>
      <c r="O118" s="4"/>
      <c r="P118" s="4"/>
      <c r="Q118" s="4"/>
      <c r="R118" s="4"/>
      <c r="S118" s="4"/>
      <c r="T118" s="4"/>
    </row>
    <row r="119">
      <c r="A119" s="238"/>
      <c r="B119" s="235" t="s">
        <v>97</v>
      </c>
      <c r="C119" s="383" t="str">
        <f t="shared" si="6"/>
        <v>Logging tech research</v>
      </c>
      <c r="D119" s="365"/>
      <c r="E119" s="366"/>
      <c r="F119" s="383" t="s">
        <v>474</v>
      </c>
      <c r="G119" s="365"/>
      <c r="H119" s="366"/>
      <c r="I119" s="383" t="s">
        <v>718</v>
      </c>
      <c r="J119" s="365"/>
      <c r="K119" s="366"/>
      <c r="L119" s="4"/>
      <c r="M119" s="4"/>
      <c r="N119" s="4"/>
      <c r="O119" s="4"/>
      <c r="P119" s="4"/>
      <c r="Q119" s="4"/>
      <c r="R119" s="4"/>
      <c r="S119" s="4"/>
      <c r="T119" s="4"/>
    </row>
    <row r="120">
      <c r="A120" s="238"/>
      <c r="B120" s="235" t="s">
        <v>168</v>
      </c>
      <c r="C120" s="383" t="s">
        <v>626</v>
      </c>
      <c r="D120" s="365"/>
      <c r="E120" s="366"/>
      <c r="F120" s="383" t="s">
        <v>623</v>
      </c>
      <c r="G120" s="365"/>
      <c r="H120" s="366"/>
      <c r="I120" s="383" t="s">
        <v>718</v>
      </c>
      <c r="J120" s="365"/>
      <c r="K120" s="366"/>
      <c r="L120" s="4"/>
      <c r="M120" s="4"/>
      <c r="N120" s="4"/>
      <c r="O120" s="4"/>
      <c r="P120" s="4"/>
      <c r="Q120" s="4"/>
      <c r="R120" s="4"/>
      <c r="S120" s="4"/>
      <c r="T120" s="4"/>
    </row>
    <row r="121">
      <c r="A121" s="238"/>
      <c r="B121" s="235" t="s">
        <v>166</v>
      </c>
      <c r="C121" s="383" t="s">
        <v>1247</v>
      </c>
      <c r="D121" s="365"/>
      <c r="E121" s="366"/>
      <c r="F121" s="383" t="s">
        <v>1248</v>
      </c>
      <c r="G121" s="365"/>
      <c r="H121" s="366"/>
      <c r="I121" s="383" t="s">
        <v>718</v>
      </c>
      <c r="J121" s="365"/>
      <c r="K121" s="366"/>
      <c r="L121" s="4"/>
      <c r="M121" s="4"/>
      <c r="N121" s="4"/>
      <c r="O121" s="4"/>
      <c r="P121" s="4"/>
      <c r="Q121" s="4"/>
      <c r="R121" s="4"/>
      <c r="S121" s="4"/>
      <c r="T121" s="4"/>
    </row>
    <row r="122">
      <c r="A122" s="388"/>
      <c r="B122" s="388"/>
      <c r="C122" s="389"/>
      <c r="D122" s="365"/>
      <c r="E122" s="366"/>
      <c r="F122" s="389"/>
      <c r="G122" s="365"/>
      <c r="H122" s="366"/>
      <c r="I122" s="389"/>
      <c r="J122" s="365"/>
      <c r="K122" s="366"/>
      <c r="L122" s="4"/>
      <c r="M122" s="4"/>
      <c r="N122" s="4"/>
      <c r="O122" s="4"/>
      <c r="P122" s="4"/>
      <c r="Q122" s="4"/>
      <c r="R122" s="4"/>
      <c r="S122" s="4"/>
      <c r="T122" s="4"/>
    </row>
    <row r="123">
      <c r="A123" s="233" t="s">
        <v>732</v>
      </c>
      <c r="B123" s="235" t="s">
        <v>68</v>
      </c>
      <c r="C123" s="383" t="s">
        <v>330</v>
      </c>
      <c r="D123" s="365"/>
      <c r="E123" s="366"/>
      <c r="F123" s="383" t="s">
        <v>330</v>
      </c>
      <c r="G123" s="365"/>
      <c r="H123" s="366"/>
      <c r="I123" s="383" t="s">
        <v>718</v>
      </c>
      <c r="J123" s="365"/>
      <c r="K123" s="366"/>
      <c r="L123" s="4"/>
      <c r="M123" s="4"/>
      <c r="N123" s="4"/>
      <c r="O123" s="4"/>
      <c r="P123" s="4"/>
      <c r="Q123" s="4"/>
      <c r="R123" s="4"/>
      <c r="S123" s="4"/>
      <c r="T123" s="4"/>
    </row>
    <row r="124">
      <c r="A124" s="238"/>
      <c r="B124" s="235" t="s">
        <v>85</v>
      </c>
      <c r="C124" s="383" t="str">
        <f>F118</f>
        <v>n/a</v>
      </c>
      <c r="D124" s="365"/>
      <c r="E124" s="366"/>
      <c r="F124" s="383" t="str">
        <f>C124</f>
        <v>n/a</v>
      </c>
      <c r="G124" s="365"/>
      <c r="H124" s="366"/>
      <c r="I124" s="383" t="s">
        <v>718</v>
      </c>
      <c r="J124" s="365"/>
      <c r="K124" s="366"/>
      <c r="L124" s="4"/>
      <c r="M124" s="4"/>
      <c r="N124" s="4"/>
      <c r="O124" s="4"/>
      <c r="P124" s="4"/>
      <c r="Q124" s="4"/>
      <c r="R124" s="4"/>
      <c r="S124" s="4"/>
      <c r="T124" s="4"/>
    </row>
    <row r="125">
      <c r="A125" s="238"/>
      <c r="B125" s="235" t="s">
        <v>97</v>
      </c>
      <c r="C125" s="383" t="s">
        <v>474</v>
      </c>
      <c r="D125" s="365"/>
      <c r="E125" s="366"/>
      <c r="F125" s="383" t="s">
        <v>474</v>
      </c>
      <c r="G125" s="365"/>
      <c r="H125" s="366"/>
      <c r="I125" s="383" t="s">
        <v>718</v>
      </c>
      <c r="J125" s="365"/>
      <c r="K125" s="366"/>
      <c r="L125" s="4"/>
      <c r="M125" s="4"/>
      <c r="N125" s="4"/>
      <c r="O125" s="4"/>
      <c r="P125" s="4"/>
      <c r="Q125" s="4"/>
      <c r="R125" s="4"/>
      <c r="S125" s="4"/>
      <c r="T125" s="4"/>
    </row>
    <row r="126">
      <c r="A126" s="238"/>
      <c r="B126" s="235" t="s">
        <v>168</v>
      </c>
      <c r="C126" s="383" t="s">
        <v>474</v>
      </c>
      <c r="D126" s="365"/>
      <c r="E126" s="366"/>
      <c r="F126" s="383" t="s">
        <v>474</v>
      </c>
      <c r="G126" s="365"/>
      <c r="H126" s="366"/>
      <c r="I126" s="383" t="s">
        <v>718</v>
      </c>
      <c r="J126" s="365"/>
      <c r="K126" s="366"/>
      <c r="L126" s="4"/>
      <c r="M126" s="4"/>
      <c r="N126" s="4"/>
      <c r="O126" s="4"/>
      <c r="P126" s="4"/>
      <c r="Q126" s="4"/>
      <c r="R126" s="4"/>
      <c r="S126" s="4"/>
      <c r="T126" s="4"/>
    </row>
    <row r="127">
      <c r="A127" s="238"/>
      <c r="B127" s="235" t="s">
        <v>166</v>
      </c>
      <c r="C127" s="383" t="s">
        <v>1249</v>
      </c>
      <c r="D127" s="365"/>
      <c r="E127" s="366"/>
      <c r="F127" s="383" t="s">
        <v>1250</v>
      </c>
      <c r="G127" s="365"/>
      <c r="H127" s="366"/>
      <c r="I127" s="383" t="s">
        <v>718</v>
      </c>
      <c r="J127" s="365"/>
      <c r="K127" s="366"/>
      <c r="L127" s="4"/>
      <c r="M127" s="4"/>
      <c r="N127" s="4"/>
      <c r="O127" s="4"/>
      <c r="P127" s="4"/>
      <c r="Q127" s="4"/>
      <c r="R127" s="4"/>
      <c r="S127" s="4"/>
      <c r="T127" s="4"/>
    </row>
    <row r="128">
      <c r="A128" s="388"/>
      <c r="B128" s="388"/>
      <c r="C128" s="389"/>
      <c r="D128" s="365"/>
      <c r="E128" s="366"/>
      <c r="F128" s="389"/>
      <c r="G128" s="365"/>
      <c r="H128" s="366"/>
      <c r="I128" s="389"/>
      <c r="J128" s="365"/>
      <c r="K128" s="366"/>
      <c r="L128" s="4"/>
      <c r="M128" s="4"/>
      <c r="N128" s="4"/>
      <c r="O128" s="4"/>
      <c r="P128" s="4"/>
      <c r="Q128" s="4"/>
      <c r="R128" s="4"/>
      <c r="S128" s="4"/>
      <c r="T128" s="4"/>
    </row>
    <row r="129">
      <c r="A129" s="233" t="s">
        <v>734</v>
      </c>
      <c r="B129" s="235" t="s">
        <v>68</v>
      </c>
      <c r="C129" s="383" t="str">
        <f t="shared" ref="C129:C130" si="7">F123</f>
        <v>Review BRD, Tech Spec</v>
      </c>
      <c r="D129" s="365"/>
      <c r="E129" s="366"/>
      <c r="F129" s="383" t="s">
        <v>1229</v>
      </c>
      <c r="G129" s="365"/>
      <c r="H129" s="366"/>
      <c r="I129" s="383" t="s">
        <v>718</v>
      </c>
      <c r="J129" s="365"/>
      <c r="K129" s="366"/>
      <c r="L129" s="4"/>
      <c r="M129" s="4"/>
      <c r="N129" s="4"/>
      <c r="O129" s="4"/>
      <c r="P129" s="4"/>
      <c r="Q129" s="4"/>
      <c r="R129" s="4"/>
      <c r="S129" s="4"/>
      <c r="T129" s="4"/>
    </row>
    <row r="130">
      <c r="A130" s="238"/>
      <c r="B130" s="235" t="s">
        <v>85</v>
      </c>
      <c r="C130" s="383" t="str">
        <f t="shared" si="7"/>
        <v>n/a</v>
      </c>
      <c r="D130" s="365"/>
      <c r="E130" s="366"/>
      <c r="F130" s="383" t="s">
        <v>474</v>
      </c>
      <c r="G130" s="365"/>
      <c r="H130" s="366"/>
      <c r="I130" s="383" t="s">
        <v>718</v>
      </c>
      <c r="J130" s="365"/>
      <c r="K130" s="366"/>
      <c r="L130" s="4"/>
      <c r="M130" s="4"/>
      <c r="N130" s="4"/>
      <c r="O130" s="4"/>
      <c r="P130" s="4"/>
      <c r="Q130" s="4"/>
      <c r="R130" s="4"/>
      <c r="S130" s="4"/>
      <c r="T130" s="4"/>
    </row>
    <row r="131">
      <c r="A131" s="238"/>
      <c r="B131" s="235" t="s">
        <v>97</v>
      </c>
      <c r="C131" s="383" t="s">
        <v>474</v>
      </c>
      <c r="D131" s="365"/>
      <c r="E131" s="366"/>
      <c r="F131" s="383" t="s">
        <v>1251</v>
      </c>
      <c r="G131" s="365"/>
      <c r="H131" s="366"/>
      <c r="I131" s="383" t="s">
        <v>718</v>
      </c>
      <c r="J131" s="365"/>
      <c r="K131" s="366"/>
      <c r="L131" s="4"/>
      <c r="M131" s="4"/>
      <c r="N131" s="4"/>
      <c r="O131" s="4"/>
      <c r="P131" s="4"/>
      <c r="Q131" s="4"/>
      <c r="R131" s="4"/>
      <c r="S131" s="4"/>
      <c r="T131" s="4"/>
    </row>
    <row r="132">
      <c r="A132" s="238"/>
      <c r="B132" s="235" t="s">
        <v>168</v>
      </c>
      <c r="C132" s="383" t="str">
        <f t="shared" ref="C132:C133" si="8">F126</f>
        <v>n/a</v>
      </c>
      <c r="D132" s="365"/>
      <c r="E132" s="366"/>
      <c r="F132" s="383" t="s">
        <v>1252</v>
      </c>
      <c r="G132" s="365"/>
      <c r="H132" s="366"/>
      <c r="I132" s="383" t="s">
        <v>718</v>
      </c>
      <c r="J132" s="365"/>
      <c r="K132" s="366"/>
      <c r="L132" s="4"/>
      <c r="M132" s="4"/>
      <c r="N132" s="4"/>
      <c r="O132" s="4"/>
      <c r="P132" s="4"/>
      <c r="Q132" s="4"/>
      <c r="R132" s="4"/>
      <c r="S132" s="4"/>
      <c r="T132" s="4"/>
    </row>
    <row r="133">
      <c r="A133" s="238"/>
      <c r="B133" s="235" t="s">
        <v>166</v>
      </c>
      <c r="C133" s="383" t="str">
        <f t="shared" si="8"/>
        <v>Archiving Pseudocode</v>
      </c>
      <c r="D133" s="365"/>
      <c r="E133" s="366"/>
      <c r="F133" s="383" t="s">
        <v>474</v>
      </c>
      <c r="G133" s="365"/>
      <c r="H133" s="366"/>
      <c r="I133" s="383" t="s">
        <v>718</v>
      </c>
      <c r="J133" s="365"/>
      <c r="K133" s="366"/>
      <c r="L133" s="4"/>
      <c r="M133" s="4"/>
      <c r="N133" s="4"/>
      <c r="O133" s="4"/>
      <c r="P133" s="4"/>
      <c r="Q133" s="4"/>
      <c r="R133" s="4"/>
      <c r="S133" s="4"/>
      <c r="T133" s="4"/>
    </row>
    <row r="134">
      <c r="A134" s="388"/>
      <c r="B134" s="388"/>
      <c r="C134" s="389"/>
      <c r="D134" s="365"/>
      <c r="E134" s="366"/>
      <c r="F134" s="389"/>
      <c r="G134" s="365"/>
      <c r="H134" s="366"/>
      <c r="I134" s="389"/>
      <c r="J134" s="365"/>
      <c r="K134" s="366"/>
      <c r="L134" s="4"/>
      <c r="M134" s="4"/>
      <c r="N134" s="4"/>
      <c r="O134" s="4"/>
      <c r="P134" s="4"/>
      <c r="Q134" s="4"/>
      <c r="R134" s="4"/>
      <c r="S134" s="4"/>
      <c r="T134" s="4"/>
    </row>
    <row r="135">
      <c r="A135" s="233" t="s">
        <v>735</v>
      </c>
      <c r="B135" s="235" t="s">
        <v>68</v>
      </c>
      <c r="C135" s="383" t="str">
        <f t="shared" ref="C135:C139" si="9">F129</f>
        <v>Implemetation: Authorization</v>
      </c>
      <c r="D135" s="365"/>
      <c r="E135" s="366"/>
      <c r="F135" s="383" t="s">
        <v>1229</v>
      </c>
      <c r="G135" s="365"/>
      <c r="H135" s="366"/>
      <c r="I135" s="383" t="s">
        <v>718</v>
      </c>
      <c r="J135" s="365"/>
      <c r="K135" s="366"/>
      <c r="L135" s="4"/>
      <c r="M135" s="4"/>
      <c r="N135" s="4"/>
      <c r="O135" s="4"/>
      <c r="P135" s="4"/>
      <c r="Q135" s="4"/>
      <c r="R135" s="4"/>
      <c r="S135" s="4"/>
      <c r="T135" s="4"/>
    </row>
    <row r="136">
      <c r="A136" s="238"/>
      <c r="B136" s="235" t="s">
        <v>85</v>
      </c>
      <c r="C136" s="383" t="str">
        <f t="shared" si="9"/>
        <v>n/a</v>
      </c>
      <c r="D136" s="365"/>
      <c r="E136" s="366"/>
      <c r="F136" s="384" t="s">
        <v>1253</v>
      </c>
      <c r="G136" s="385"/>
      <c r="H136" s="386"/>
      <c r="I136" s="383" t="s">
        <v>718</v>
      </c>
      <c r="J136" s="365"/>
      <c r="K136" s="366"/>
      <c r="L136" s="4"/>
      <c r="M136" s="4"/>
      <c r="N136" s="4"/>
      <c r="O136" s="4"/>
      <c r="P136" s="4"/>
      <c r="Q136" s="4"/>
      <c r="R136" s="4"/>
      <c r="S136" s="4"/>
      <c r="T136" s="4"/>
    </row>
    <row r="137">
      <c r="A137" s="238"/>
      <c r="B137" s="235" t="s">
        <v>97</v>
      </c>
      <c r="C137" s="383" t="str">
        <f t="shared" si="9"/>
        <v>Logging test research &amp; prototype</v>
      </c>
      <c r="D137" s="365"/>
      <c r="E137" s="366"/>
      <c r="F137" s="383" t="s">
        <v>1254</v>
      </c>
      <c r="G137" s="365"/>
      <c r="H137" s="366"/>
      <c r="I137" s="383" t="s">
        <v>718</v>
      </c>
      <c r="J137" s="365"/>
      <c r="K137" s="366"/>
      <c r="L137" s="4"/>
      <c r="M137" s="4"/>
      <c r="N137" s="4"/>
      <c r="O137" s="4"/>
      <c r="P137" s="4"/>
      <c r="Q137" s="4"/>
      <c r="R137" s="4"/>
      <c r="S137" s="4"/>
      <c r="T137" s="4"/>
    </row>
    <row r="138">
      <c r="A138" s="238"/>
      <c r="B138" s="235" t="s">
        <v>168</v>
      </c>
      <c r="C138" s="383" t="str">
        <f t="shared" si="9"/>
        <v>UM Implementaton: Create</v>
      </c>
      <c r="D138" s="365"/>
      <c r="E138" s="366"/>
      <c r="F138" s="389"/>
      <c r="G138" s="365"/>
      <c r="H138" s="366"/>
      <c r="I138" s="383" t="s">
        <v>718</v>
      </c>
      <c r="J138" s="365"/>
      <c r="K138" s="366"/>
      <c r="L138" s="4"/>
      <c r="M138" s="4"/>
      <c r="N138" s="4"/>
      <c r="O138" s="4"/>
      <c r="P138" s="4"/>
      <c r="Q138" s="4"/>
      <c r="R138" s="4"/>
      <c r="S138" s="4"/>
      <c r="T138" s="4"/>
    </row>
    <row r="139">
      <c r="A139" s="238"/>
      <c r="B139" s="235" t="s">
        <v>166</v>
      </c>
      <c r="C139" s="383" t="str">
        <f t="shared" si="9"/>
        <v>n/a</v>
      </c>
      <c r="D139" s="365"/>
      <c r="E139" s="366"/>
      <c r="F139" s="383" t="s">
        <v>1255</v>
      </c>
      <c r="G139" s="365"/>
      <c r="H139" s="366"/>
      <c r="I139" s="383" t="s">
        <v>718</v>
      </c>
      <c r="J139" s="365"/>
      <c r="K139" s="366"/>
      <c r="L139" s="4"/>
      <c r="M139" s="4"/>
      <c r="N139" s="4"/>
      <c r="O139" s="4"/>
      <c r="P139" s="4"/>
      <c r="Q139" s="4"/>
      <c r="R139" s="4"/>
      <c r="S139" s="4"/>
      <c r="T139" s="4"/>
    </row>
    <row r="140">
      <c r="A140" s="238"/>
      <c r="B140" s="238"/>
      <c r="C140" s="536"/>
      <c r="D140" s="365"/>
      <c r="E140" s="366"/>
      <c r="F140" s="536"/>
      <c r="G140" s="365"/>
      <c r="H140" s="366"/>
      <c r="I140" s="536"/>
      <c r="J140" s="365"/>
      <c r="K140" s="366"/>
      <c r="L140" s="4"/>
      <c r="M140" s="4"/>
      <c r="N140" s="4"/>
      <c r="O140" s="4"/>
      <c r="P140" s="4"/>
      <c r="Q140" s="4"/>
      <c r="R140" s="4"/>
      <c r="S140" s="4"/>
      <c r="T140" s="4"/>
    </row>
    <row r="141">
      <c r="A141" s="233" t="s">
        <v>746</v>
      </c>
      <c r="B141" s="235" t="s">
        <v>68</v>
      </c>
      <c r="C141" s="383" t="s">
        <v>1229</v>
      </c>
      <c r="D141" s="365"/>
      <c r="E141" s="366"/>
      <c r="F141" s="383" t="s">
        <v>1230</v>
      </c>
      <c r="G141" s="365"/>
      <c r="H141" s="366"/>
      <c r="I141" s="383" t="s">
        <v>718</v>
      </c>
      <c r="J141" s="365"/>
      <c r="K141" s="366"/>
      <c r="L141" s="4"/>
      <c r="M141" s="4"/>
      <c r="N141" s="4"/>
      <c r="O141" s="4"/>
      <c r="P141" s="4"/>
      <c r="Q141" s="4"/>
      <c r="R141" s="4"/>
      <c r="S141" s="4"/>
      <c r="T141" s="4"/>
    </row>
    <row r="142">
      <c r="A142" s="235"/>
      <c r="B142" s="235" t="s">
        <v>85</v>
      </c>
      <c r="C142" s="383" t="str">
        <f t="shared" ref="C142:C143" si="10">F136</f>
        <v>UM sequence diagram, LL design</v>
      </c>
      <c r="D142" s="365"/>
      <c r="E142" s="366"/>
      <c r="F142" s="532" t="s">
        <v>1256</v>
      </c>
      <c r="G142" s="385"/>
      <c r="H142" s="386"/>
      <c r="I142" s="383" t="s">
        <v>718</v>
      </c>
      <c r="J142" s="365"/>
      <c r="K142" s="366"/>
      <c r="L142" s="4"/>
      <c r="M142" s="4"/>
      <c r="N142" s="4"/>
      <c r="O142" s="4"/>
      <c r="P142" s="4"/>
      <c r="Q142" s="4"/>
      <c r="R142" s="4"/>
      <c r="S142" s="4"/>
      <c r="T142" s="4"/>
    </row>
    <row r="143">
      <c r="A143" s="235"/>
      <c r="B143" s="235" t="s">
        <v>97</v>
      </c>
      <c r="C143" s="383" t="str">
        <f t="shared" si="10"/>
        <v>Logging LL design</v>
      </c>
      <c r="D143" s="365"/>
      <c r="E143" s="366"/>
      <c r="F143" s="383" t="s">
        <v>1257</v>
      </c>
      <c r="G143" s="365"/>
      <c r="H143" s="366"/>
      <c r="I143" s="383" t="s">
        <v>718</v>
      </c>
      <c r="J143" s="365"/>
      <c r="K143" s="366"/>
      <c r="L143" s="4"/>
      <c r="M143" s="4"/>
      <c r="N143" s="4"/>
      <c r="O143" s="4"/>
      <c r="P143" s="4"/>
      <c r="Q143" s="4"/>
      <c r="R143" s="4"/>
      <c r="S143" s="4"/>
      <c r="T143" s="4"/>
    </row>
    <row r="144">
      <c r="A144" s="235"/>
      <c r="B144" s="235" t="s">
        <v>168</v>
      </c>
      <c r="C144" s="383"/>
      <c r="D144" s="365"/>
      <c r="E144" s="366"/>
      <c r="F144" s="383"/>
      <c r="G144" s="365"/>
      <c r="H144" s="366"/>
      <c r="I144" s="383" t="s">
        <v>718</v>
      </c>
      <c r="J144" s="365"/>
      <c r="K144" s="366"/>
      <c r="L144" s="4"/>
      <c r="M144" s="4"/>
      <c r="N144" s="4"/>
      <c r="O144" s="4"/>
      <c r="P144" s="4"/>
      <c r="Q144" s="4"/>
      <c r="R144" s="4"/>
      <c r="S144" s="4"/>
      <c r="T144" s="4"/>
    </row>
    <row r="145">
      <c r="A145" s="235"/>
      <c r="B145" s="235" t="s">
        <v>166</v>
      </c>
      <c r="C145" s="383" t="s">
        <v>1255</v>
      </c>
      <c r="D145" s="365"/>
      <c r="E145" s="366"/>
      <c r="F145" s="383" t="s">
        <v>1258</v>
      </c>
      <c r="G145" s="365"/>
      <c r="H145" s="366"/>
      <c r="I145" s="383" t="s">
        <v>718</v>
      </c>
      <c r="J145" s="365"/>
      <c r="K145" s="366"/>
      <c r="L145" s="4"/>
      <c r="M145" s="4"/>
      <c r="N145" s="4"/>
      <c r="O145" s="4"/>
      <c r="P145" s="4"/>
      <c r="Q145" s="4"/>
      <c r="R145" s="4"/>
      <c r="S145" s="4"/>
      <c r="T145" s="4"/>
    </row>
    <row r="146">
      <c r="A146" s="388"/>
      <c r="B146" s="388"/>
      <c r="C146" s="389"/>
      <c r="D146" s="365"/>
      <c r="E146" s="366"/>
      <c r="F146" s="389"/>
      <c r="G146" s="365"/>
      <c r="H146" s="366"/>
      <c r="I146" s="389"/>
      <c r="J146" s="365"/>
      <c r="K146" s="366"/>
      <c r="L146" s="4"/>
      <c r="M146" s="4"/>
      <c r="N146" s="4"/>
      <c r="O146" s="4"/>
      <c r="P146" s="4"/>
      <c r="Q146" s="4"/>
      <c r="R146" s="4"/>
      <c r="S146" s="4"/>
      <c r="T146" s="4"/>
    </row>
    <row r="147">
      <c r="A147" s="233" t="s">
        <v>747</v>
      </c>
      <c r="B147" s="235" t="s">
        <v>68</v>
      </c>
      <c r="C147" s="383" t="s">
        <v>1230</v>
      </c>
      <c r="D147" s="365"/>
      <c r="E147" s="366"/>
      <c r="F147" s="383" t="s">
        <v>1230</v>
      </c>
      <c r="G147" s="365"/>
      <c r="H147" s="366"/>
      <c r="I147" s="383" t="s">
        <v>718</v>
      </c>
      <c r="J147" s="365"/>
      <c r="K147" s="366"/>
      <c r="L147" s="4"/>
      <c r="M147" s="4"/>
      <c r="N147" s="4"/>
      <c r="O147" s="4"/>
      <c r="P147" s="4"/>
      <c r="Q147" s="4"/>
      <c r="R147" s="4"/>
      <c r="S147" s="4"/>
      <c r="T147" s="4"/>
    </row>
    <row r="148">
      <c r="A148" s="238"/>
      <c r="B148" s="235" t="s">
        <v>85</v>
      </c>
      <c r="C148" s="383" t="str">
        <f t="shared" ref="C148:C149" si="11">F142</f>
        <v>UM sequence diagram, LL design, 
looking over documents</v>
      </c>
      <c r="D148" s="365"/>
      <c r="E148" s="366"/>
      <c r="F148" s="383" t="s">
        <v>1259</v>
      </c>
      <c r="G148" s="365"/>
      <c r="H148" s="366"/>
      <c r="I148" s="383" t="s">
        <v>718</v>
      </c>
      <c r="J148" s="365"/>
      <c r="K148" s="366"/>
      <c r="L148" s="4"/>
      <c r="M148" s="4"/>
      <c r="N148" s="4"/>
      <c r="O148" s="4"/>
      <c r="P148" s="4"/>
      <c r="Q148" s="4"/>
      <c r="R148" s="4"/>
      <c r="S148" s="4"/>
      <c r="T148" s="4"/>
    </row>
    <row r="149">
      <c r="A149" s="238"/>
      <c r="B149" s="235" t="s">
        <v>97</v>
      </c>
      <c r="C149" s="383" t="str">
        <f t="shared" si="11"/>
        <v>Logging, UM LL design</v>
      </c>
      <c r="D149" s="365"/>
      <c r="E149" s="366"/>
      <c r="F149" s="383" t="s">
        <v>1260</v>
      </c>
      <c r="G149" s="365"/>
      <c r="H149" s="366"/>
      <c r="I149" s="383" t="s">
        <v>718</v>
      </c>
      <c r="J149" s="365"/>
      <c r="K149" s="366"/>
      <c r="L149" s="4"/>
      <c r="M149" s="4"/>
      <c r="N149" s="4"/>
      <c r="O149" s="4"/>
      <c r="P149" s="4"/>
      <c r="Q149" s="4"/>
      <c r="R149" s="4"/>
      <c r="S149" s="4"/>
      <c r="T149" s="4"/>
    </row>
    <row r="150">
      <c r="A150" s="238"/>
      <c r="B150" s="235" t="s">
        <v>168</v>
      </c>
      <c r="C150" s="383" t="str">
        <f>F150</f>
        <v>UM Tests: Bulk Operations</v>
      </c>
      <c r="D150" s="365"/>
      <c r="E150" s="366"/>
      <c r="F150" s="383" t="s">
        <v>1230</v>
      </c>
      <c r="G150" s="365"/>
      <c r="H150" s="366"/>
      <c r="I150" s="383" t="s">
        <v>718</v>
      </c>
      <c r="J150" s="365"/>
      <c r="K150" s="366"/>
      <c r="L150" s="4"/>
      <c r="M150" s="4"/>
      <c r="N150" s="4"/>
      <c r="O150" s="4"/>
      <c r="P150" s="4"/>
      <c r="Q150" s="4"/>
      <c r="R150" s="4"/>
      <c r="S150" s="4"/>
      <c r="T150" s="4"/>
    </row>
    <row r="151">
      <c r="A151" s="238"/>
      <c r="B151" s="235" t="s">
        <v>166</v>
      </c>
      <c r="C151" s="383" t="s">
        <v>1261</v>
      </c>
      <c r="D151" s="365"/>
      <c r="E151" s="366"/>
      <c r="F151" s="383" t="s">
        <v>328</v>
      </c>
      <c r="G151" s="365"/>
      <c r="H151" s="366"/>
      <c r="I151" s="383" t="s">
        <v>718</v>
      </c>
      <c r="J151" s="365"/>
      <c r="K151" s="366"/>
      <c r="L151" s="4"/>
      <c r="M151" s="4"/>
      <c r="N151" s="4"/>
      <c r="O151" s="4"/>
      <c r="P151" s="4"/>
      <c r="Q151" s="4"/>
      <c r="R151" s="4"/>
      <c r="S151" s="4"/>
      <c r="T151" s="4"/>
    </row>
    <row r="152">
      <c r="A152" s="388"/>
      <c r="B152" s="388"/>
      <c r="C152" s="389"/>
      <c r="D152" s="365"/>
      <c r="E152" s="366"/>
      <c r="F152" s="389"/>
      <c r="G152" s="365"/>
      <c r="H152" s="366"/>
      <c r="I152" s="389"/>
      <c r="J152" s="365"/>
      <c r="K152" s="366"/>
      <c r="L152" s="4"/>
      <c r="M152" s="4"/>
      <c r="N152" s="4"/>
      <c r="O152" s="4"/>
      <c r="P152" s="4"/>
      <c r="Q152" s="4"/>
      <c r="R152" s="4"/>
      <c r="S152" s="4"/>
      <c r="T152" s="4"/>
    </row>
    <row r="153">
      <c r="A153" s="233" t="s">
        <v>748</v>
      </c>
      <c r="B153" s="235" t="s">
        <v>68</v>
      </c>
      <c r="C153" s="383" t="s">
        <v>1230</v>
      </c>
      <c r="D153" s="365"/>
      <c r="E153" s="366"/>
      <c r="F153" s="383" t="s">
        <v>1232</v>
      </c>
      <c r="G153" s="365"/>
      <c r="H153" s="366"/>
      <c r="I153" s="383" t="s">
        <v>718</v>
      </c>
      <c r="J153" s="365"/>
      <c r="K153" s="366"/>
      <c r="L153" s="4"/>
      <c r="M153" s="4"/>
      <c r="N153" s="4"/>
      <c r="O153" s="4"/>
      <c r="P153" s="4"/>
      <c r="Q153" s="4"/>
      <c r="R153" s="4"/>
      <c r="S153" s="4"/>
      <c r="T153" s="4"/>
    </row>
    <row r="154">
      <c r="A154" s="238"/>
      <c r="B154" s="235" t="s">
        <v>85</v>
      </c>
      <c r="C154" s="383" t="str">
        <f>F148</f>
        <v>sequence diagram, other document checking, authorzie</v>
      </c>
      <c r="D154" s="365"/>
      <c r="E154" s="366"/>
      <c r="F154" s="383" t="s">
        <v>1262</v>
      </c>
      <c r="G154" s="365"/>
      <c r="H154" s="366"/>
      <c r="I154" s="383" t="s">
        <v>718</v>
      </c>
      <c r="J154" s="365"/>
      <c r="K154" s="366"/>
      <c r="L154" s="4"/>
      <c r="M154" s="4"/>
      <c r="N154" s="4"/>
      <c r="O154" s="4"/>
      <c r="P154" s="4"/>
      <c r="Q154" s="4"/>
      <c r="R154" s="4"/>
      <c r="S154" s="4"/>
      <c r="T154" s="4"/>
    </row>
    <row r="155">
      <c r="A155" s="238"/>
      <c r="B155" s="235" t="s">
        <v>97</v>
      </c>
      <c r="C155" s="383" t="s">
        <v>474</v>
      </c>
      <c r="D155" s="365"/>
      <c r="E155" s="366"/>
      <c r="F155" s="383" t="s">
        <v>1260</v>
      </c>
      <c r="G155" s="365"/>
      <c r="H155" s="366"/>
      <c r="I155" s="383" t="s">
        <v>718</v>
      </c>
      <c r="J155" s="365"/>
      <c r="K155" s="366"/>
      <c r="L155" s="4"/>
      <c r="M155" s="4"/>
      <c r="N155" s="4"/>
      <c r="O155" s="4"/>
      <c r="P155" s="4"/>
      <c r="Q155" s="4"/>
      <c r="R155" s="4"/>
      <c r="S155" s="4"/>
      <c r="T155" s="4"/>
    </row>
    <row r="156">
      <c r="A156" s="238"/>
      <c r="B156" s="235" t="s">
        <v>168</v>
      </c>
      <c r="C156" s="389"/>
      <c r="D156" s="365"/>
      <c r="E156" s="366"/>
      <c r="F156" s="389"/>
      <c r="G156" s="365"/>
      <c r="H156" s="366"/>
      <c r="I156" s="383" t="s">
        <v>718</v>
      </c>
      <c r="J156" s="365"/>
      <c r="K156" s="366"/>
      <c r="L156" s="4"/>
      <c r="M156" s="4"/>
      <c r="N156" s="4"/>
      <c r="O156" s="4"/>
      <c r="P156" s="4"/>
      <c r="Q156" s="4"/>
      <c r="R156" s="4"/>
      <c r="S156" s="4"/>
      <c r="T156" s="4"/>
    </row>
    <row r="157">
      <c r="A157" s="238"/>
      <c r="B157" s="235" t="s">
        <v>166</v>
      </c>
      <c r="C157" s="383" t="s">
        <v>328</v>
      </c>
      <c r="D157" s="365"/>
      <c r="E157" s="366"/>
      <c r="F157" s="383" t="s">
        <v>1263</v>
      </c>
      <c r="G157" s="365"/>
      <c r="H157" s="366"/>
      <c r="I157" s="383" t="s">
        <v>718</v>
      </c>
      <c r="J157" s="365"/>
      <c r="K157" s="366"/>
      <c r="L157" s="4"/>
      <c r="M157" s="4"/>
      <c r="N157" s="4"/>
      <c r="O157" s="4"/>
      <c r="P157" s="4"/>
      <c r="Q157" s="4"/>
      <c r="R157" s="4"/>
      <c r="S157" s="4"/>
      <c r="T157" s="4"/>
    </row>
    <row r="158">
      <c r="A158" s="388"/>
      <c r="B158" s="388"/>
      <c r="C158" s="389"/>
      <c r="D158" s="365"/>
      <c r="E158" s="366"/>
      <c r="F158" s="389"/>
      <c r="G158" s="365"/>
      <c r="H158" s="366"/>
      <c r="I158" s="389"/>
      <c r="J158" s="365"/>
      <c r="K158" s="366"/>
      <c r="L158" s="4"/>
      <c r="M158" s="4"/>
      <c r="N158" s="4"/>
      <c r="O158" s="4"/>
      <c r="P158" s="4"/>
      <c r="Q158" s="4"/>
      <c r="R158" s="4"/>
      <c r="S158" s="4"/>
      <c r="T158" s="4"/>
    </row>
    <row r="159">
      <c r="A159" s="233" t="s">
        <v>749</v>
      </c>
      <c r="B159" s="235" t="s">
        <v>68</v>
      </c>
      <c r="C159" s="383" t="s">
        <v>1232</v>
      </c>
      <c r="D159" s="365"/>
      <c r="E159" s="366"/>
      <c r="F159" s="383" t="s">
        <v>1231</v>
      </c>
      <c r="G159" s="365"/>
      <c r="H159" s="366"/>
      <c r="I159" s="383" t="s">
        <v>718</v>
      </c>
      <c r="J159" s="365"/>
      <c r="K159" s="366"/>
      <c r="L159" s="4"/>
      <c r="M159" s="4"/>
      <c r="N159" s="4"/>
      <c r="O159" s="4"/>
      <c r="P159" s="4"/>
      <c r="Q159" s="4"/>
      <c r="R159" s="4"/>
      <c r="S159" s="4"/>
      <c r="T159" s="4"/>
    </row>
    <row r="160">
      <c r="A160" s="238"/>
      <c r="B160" s="235" t="s">
        <v>85</v>
      </c>
      <c r="C160" s="383" t="str">
        <f t="shared" ref="C160:C161" si="12">F154</f>
        <v>sequence diagram, other document checking </v>
      </c>
      <c r="D160" s="365"/>
      <c r="E160" s="366"/>
      <c r="F160" s="383" t="str">
        <f>F166</f>
        <v>UM sequence diagram LLdesign </v>
      </c>
      <c r="G160" s="365"/>
      <c r="H160" s="366"/>
      <c r="I160" s="383" t="s">
        <v>718</v>
      </c>
      <c r="J160" s="365"/>
      <c r="K160" s="366"/>
      <c r="L160" s="4"/>
      <c r="M160" s="4"/>
      <c r="N160" s="4"/>
      <c r="O160" s="4"/>
      <c r="P160" s="4"/>
      <c r="Q160" s="4"/>
      <c r="R160" s="4"/>
      <c r="S160" s="4"/>
      <c r="T160" s="4"/>
    </row>
    <row r="161">
      <c r="A161" s="238"/>
      <c r="B161" s="235" t="s">
        <v>97</v>
      </c>
      <c r="C161" s="383" t="str">
        <f t="shared" si="12"/>
        <v>logging class diagram</v>
      </c>
      <c r="D161" s="365"/>
      <c r="E161" s="366"/>
      <c r="F161" s="383" t="s">
        <v>1264</v>
      </c>
      <c r="G161" s="365"/>
      <c r="H161" s="366"/>
      <c r="I161" s="383" t="s">
        <v>718</v>
      </c>
      <c r="J161" s="365"/>
      <c r="K161" s="366"/>
      <c r="L161" s="4"/>
      <c r="M161" s="4"/>
      <c r="N161" s="4"/>
      <c r="O161" s="4"/>
      <c r="P161" s="4"/>
      <c r="Q161" s="4"/>
      <c r="R161" s="4"/>
      <c r="S161" s="4"/>
      <c r="T161" s="4"/>
    </row>
    <row r="162">
      <c r="A162" s="238"/>
      <c r="B162" s="235" t="s">
        <v>168</v>
      </c>
      <c r="C162" s="383" t="s">
        <v>1265</v>
      </c>
      <c r="D162" s="365"/>
      <c r="E162" s="366"/>
      <c r="F162" s="383" t="s">
        <v>1266</v>
      </c>
      <c r="G162" s="365"/>
      <c r="H162" s="366"/>
      <c r="I162" s="383" t="s">
        <v>718</v>
      </c>
      <c r="J162" s="365"/>
      <c r="K162" s="366"/>
      <c r="L162" s="4"/>
      <c r="M162" s="4"/>
      <c r="N162" s="4"/>
      <c r="O162" s="4"/>
      <c r="P162" s="4"/>
      <c r="Q162" s="4"/>
      <c r="R162" s="4"/>
      <c r="S162" s="4"/>
      <c r="T162" s="4"/>
    </row>
    <row r="163">
      <c r="A163" s="238"/>
      <c r="B163" s="235" t="s">
        <v>166</v>
      </c>
      <c r="C163" s="383" t="s">
        <v>1267</v>
      </c>
      <c r="D163" s="365"/>
      <c r="E163" s="366"/>
      <c r="F163" s="383" t="s">
        <v>33</v>
      </c>
      <c r="G163" s="365"/>
      <c r="H163" s="366"/>
      <c r="I163" s="383" t="s">
        <v>718</v>
      </c>
      <c r="J163" s="365"/>
      <c r="K163" s="366"/>
      <c r="L163" s="4"/>
      <c r="M163" s="4"/>
      <c r="N163" s="4"/>
      <c r="O163" s="4"/>
      <c r="P163" s="4"/>
      <c r="Q163" s="4"/>
      <c r="R163" s="4"/>
      <c r="S163" s="4"/>
      <c r="T163" s="4"/>
    </row>
    <row r="164">
      <c r="A164" s="388"/>
      <c r="B164" s="388"/>
      <c r="C164" s="389"/>
      <c r="D164" s="365"/>
      <c r="E164" s="366"/>
      <c r="F164" s="389"/>
      <c r="G164" s="365"/>
      <c r="H164" s="366"/>
      <c r="I164" s="389"/>
      <c r="J164" s="365"/>
      <c r="K164" s="366"/>
      <c r="L164" s="4"/>
      <c r="M164" s="4"/>
      <c r="N164" s="4"/>
      <c r="O164" s="4"/>
      <c r="P164" s="4"/>
      <c r="Q164" s="4"/>
      <c r="R164" s="4"/>
      <c r="S164" s="4"/>
      <c r="T164" s="4"/>
    </row>
    <row r="165">
      <c r="A165" s="233" t="s">
        <v>1268</v>
      </c>
      <c r="B165" s="235" t="s">
        <v>68</v>
      </c>
      <c r="C165" s="383" t="s">
        <v>1231</v>
      </c>
      <c r="D165" s="365"/>
      <c r="E165" s="366"/>
      <c r="F165" s="383" t="s">
        <v>1230</v>
      </c>
      <c r="G165" s="365"/>
      <c r="H165" s="366"/>
      <c r="I165" s="383" t="s">
        <v>718</v>
      </c>
      <c r="J165" s="365"/>
      <c r="K165" s="366"/>
      <c r="L165" s="4"/>
      <c r="M165" s="4"/>
      <c r="N165" s="4"/>
      <c r="O165" s="4"/>
      <c r="P165" s="4"/>
      <c r="Q165" s="4"/>
      <c r="R165" s="4"/>
      <c r="S165" s="4"/>
      <c r="T165" s="4"/>
    </row>
    <row r="166">
      <c r="A166" s="238"/>
      <c r="B166" s="235" t="s">
        <v>85</v>
      </c>
      <c r="C166" s="383" t="str">
        <f>F166</f>
        <v>UM sequence diagram LLdesign </v>
      </c>
      <c r="D166" s="365"/>
      <c r="E166" s="366"/>
      <c r="F166" s="383" t="s">
        <v>1269</v>
      </c>
      <c r="G166" s="365"/>
      <c r="H166" s="366"/>
      <c r="I166" s="383" t="s">
        <v>722</v>
      </c>
      <c r="J166" s="365"/>
      <c r="K166" s="366"/>
      <c r="L166" s="4"/>
      <c r="M166" s="4"/>
      <c r="N166" s="4"/>
      <c r="O166" s="4"/>
      <c r="P166" s="4"/>
      <c r="Q166" s="4"/>
      <c r="R166" s="4"/>
      <c r="S166" s="4"/>
      <c r="T166" s="4"/>
    </row>
    <row r="167">
      <c r="A167" s="238"/>
      <c r="B167" s="235" t="s">
        <v>97</v>
      </c>
      <c r="C167" s="383" t="str">
        <f t="shared" ref="C167:C169" si="13">F161</f>
        <v>logging class diagram &amp; log class for logging implementation</v>
      </c>
      <c r="D167" s="365"/>
      <c r="E167" s="366"/>
      <c r="F167" s="383" t="s">
        <v>1270</v>
      </c>
      <c r="G167" s="365"/>
      <c r="H167" s="366"/>
      <c r="I167" s="383" t="s">
        <v>718</v>
      </c>
      <c r="J167" s="365"/>
      <c r="K167" s="366"/>
      <c r="L167" s="4"/>
      <c r="M167" s="4"/>
      <c r="N167" s="4"/>
      <c r="O167" s="4"/>
      <c r="P167" s="4"/>
      <c r="Q167" s="4"/>
      <c r="R167" s="4"/>
      <c r="S167" s="4"/>
      <c r="T167" s="4"/>
    </row>
    <row r="168">
      <c r="A168" s="238"/>
      <c r="B168" s="235" t="s">
        <v>168</v>
      </c>
      <c r="C168" s="383" t="str">
        <f t="shared" si="13"/>
        <v>Um implementaiton </v>
      </c>
      <c r="D168" s="365"/>
      <c r="E168" s="366"/>
      <c r="F168" s="383" t="s">
        <v>1271</v>
      </c>
      <c r="G168" s="365"/>
      <c r="H168" s="366"/>
      <c r="I168" s="383" t="s">
        <v>718</v>
      </c>
      <c r="J168" s="365"/>
      <c r="K168" s="366"/>
      <c r="L168" s="4"/>
      <c r="M168" s="4"/>
      <c r="N168" s="4"/>
      <c r="O168" s="4"/>
      <c r="P168" s="4"/>
      <c r="Q168" s="4"/>
      <c r="R168" s="4"/>
      <c r="S168" s="4"/>
      <c r="T168" s="4"/>
    </row>
    <row r="169">
      <c r="A169" s="238"/>
      <c r="B169" s="235" t="s">
        <v>166</v>
      </c>
      <c r="C169" s="383" t="str">
        <f t="shared" si="13"/>
        <v>Test Plan</v>
      </c>
      <c r="D169" s="365"/>
      <c r="E169" s="366"/>
      <c r="F169" s="383" t="s">
        <v>1272</v>
      </c>
      <c r="G169" s="365"/>
      <c r="H169" s="366"/>
      <c r="I169" s="383" t="s">
        <v>718</v>
      </c>
      <c r="J169" s="365"/>
      <c r="K169" s="366"/>
      <c r="L169" s="4"/>
      <c r="M169" s="4"/>
      <c r="N169" s="4"/>
      <c r="O169" s="4"/>
      <c r="P169" s="4"/>
      <c r="Q169" s="4"/>
      <c r="R169" s="4"/>
      <c r="S169" s="4"/>
      <c r="T169" s="4"/>
    </row>
    <row r="170">
      <c r="A170" s="388"/>
      <c r="B170" s="388"/>
      <c r="C170" s="389"/>
      <c r="D170" s="365"/>
      <c r="E170" s="366"/>
      <c r="F170" s="389"/>
      <c r="G170" s="365"/>
      <c r="H170" s="366"/>
      <c r="I170" s="389"/>
      <c r="J170" s="365"/>
      <c r="K170" s="366"/>
      <c r="L170" s="4"/>
      <c r="M170" s="4"/>
      <c r="N170" s="4"/>
      <c r="O170" s="4"/>
      <c r="P170" s="4"/>
      <c r="Q170" s="4"/>
      <c r="R170" s="4"/>
      <c r="S170" s="4"/>
      <c r="T170" s="4"/>
    </row>
    <row r="171">
      <c r="A171" s="233" t="s">
        <v>1273</v>
      </c>
      <c r="B171" s="235" t="s">
        <v>68</v>
      </c>
      <c r="C171" s="383" t="s">
        <v>1230</v>
      </c>
      <c r="D171" s="365"/>
      <c r="E171" s="366"/>
      <c r="F171" s="383" t="s">
        <v>317</v>
      </c>
      <c r="G171" s="365"/>
      <c r="H171" s="366"/>
      <c r="I171" s="383" t="s">
        <v>718</v>
      </c>
      <c r="J171" s="365"/>
      <c r="K171" s="366"/>
      <c r="L171" s="4"/>
      <c r="M171" s="4"/>
      <c r="N171" s="4"/>
      <c r="O171" s="4"/>
      <c r="P171" s="4"/>
      <c r="Q171" s="4"/>
      <c r="R171" s="4"/>
      <c r="S171" s="4"/>
      <c r="T171" s="4"/>
    </row>
    <row r="172">
      <c r="A172" s="238"/>
      <c r="B172" s="235" t="s">
        <v>85</v>
      </c>
      <c r="C172" s="383" t="str">
        <f>F166</f>
        <v>UM sequence diagram LLdesign </v>
      </c>
      <c r="D172" s="365"/>
      <c r="E172" s="366"/>
      <c r="F172" s="383" t="s">
        <v>1274</v>
      </c>
      <c r="G172" s="365"/>
      <c r="H172" s="366"/>
      <c r="I172" s="383" t="s">
        <v>718</v>
      </c>
      <c r="J172" s="365"/>
      <c r="K172" s="366"/>
      <c r="L172" s="4"/>
      <c r="M172" s="4"/>
      <c r="N172" s="4"/>
      <c r="O172" s="4"/>
      <c r="P172" s="4"/>
      <c r="Q172" s="4"/>
      <c r="R172" s="4"/>
      <c r="S172" s="4"/>
      <c r="T172" s="4"/>
    </row>
    <row r="173">
      <c r="A173" s="238"/>
      <c r="B173" s="235" t="s">
        <v>97</v>
      </c>
      <c r="C173" s="383" t="s">
        <v>474</v>
      </c>
      <c r="D173" s="365"/>
      <c r="E173" s="366"/>
      <c r="F173" s="383" t="s">
        <v>1270</v>
      </c>
      <c r="G173" s="365"/>
      <c r="H173" s="366"/>
      <c r="I173" s="383" t="s">
        <v>718</v>
      </c>
      <c r="J173" s="365"/>
      <c r="K173" s="366"/>
      <c r="L173" s="4"/>
      <c r="M173" s="4"/>
      <c r="N173" s="4"/>
      <c r="O173" s="4"/>
      <c r="P173" s="4"/>
      <c r="Q173" s="4"/>
      <c r="R173" s="4"/>
      <c r="S173" s="4"/>
      <c r="T173" s="4"/>
    </row>
    <row r="174">
      <c r="A174" s="238"/>
      <c r="B174" s="235" t="s">
        <v>168</v>
      </c>
      <c r="C174" s="383" t="s">
        <v>1275</v>
      </c>
      <c r="D174" s="365"/>
      <c r="E174" s="366"/>
      <c r="F174" s="383" t="s">
        <v>1276</v>
      </c>
      <c r="G174" s="365"/>
      <c r="H174" s="366"/>
      <c r="I174" s="383" t="s">
        <v>718</v>
      </c>
      <c r="J174" s="365"/>
      <c r="K174" s="366"/>
      <c r="L174" s="4"/>
      <c r="M174" s="4"/>
      <c r="N174" s="4"/>
      <c r="O174" s="4"/>
      <c r="P174" s="4"/>
      <c r="Q174" s="4"/>
      <c r="R174" s="4"/>
      <c r="S174" s="4"/>
      <c r="T174" s="4"/>
    </row>
    <row r="175">
      <c r="A175" s="238"/>
      <c r="B175" s="235" t="s">
        <v>166</v>
      </c>
      <c r="C175" s="383" t="s">
        <v>1272</v>
      </c>
      <c r="D175" s="365"/>
      <c r="E175" s="366"/>
      <c r="F175" s="383" t="s">
        <v>1277</v>
      </c>
      <c r="G175" s="365"/>
      <c r="H175" s="366"/>
      <c r="I175" s="383" t="s">
        <v>718</v>
      </c>
      <c r="J175" s="365"/>
      <c r="K175" s="366"/>
      <c r="L175" s="4"/>
      <c r="M175" s="4"/>
      <c r="N175" s="4"/>
      <c r="O175" s="4"/>
      <c r="P175" s="4"/>
      <c r="Q175" s="4"/>
      <c r="R175" s="4"/>
      <c r="S175" s="4"/>
      <c r="T175" s="4"/>
    </row>
    <row r="176">
      <c r="A176" s="388"/>
      <c r="B176" s="388"/>
      <c r="C176" s="389"/>
      <c r="D176" s="365"/>
      <c r="E176" s="366"/>
      <c r="F176" s="389"/>
      <c r="G176" s="365"/>
      <c r="H176" s="366"/>
      <c r="I176" s="383"/>
      <c r="J176" s="365"/>
      <c r="K176" s="366"/>
      <c r="L176" s="4"/>
      <c r="M176" s="4"/>
      <c r="N176" s="4"/>
      <c r="O176" s="4"/>
      <c r="P176" s="4"/>
      <c r="Q176" s="4"/>
      <c r="R176" s="4"/>
      <c r="S176" s="4"/>
      <c r="T176" s="4"/>
    </row>
    <row r="177">
      <c r="A177" s="233" t="s">
        <v>1278</v>
      </c>
      <c r="B177" s="235" t="s">
        <v>68</v>
      </c>
      <c r="C177" s="383" t="str">
        <f t="shared" ref="C177:C180" si="14">F171</f>
        <v>UM Implementation: Execute bulk operations</v>
      </c>
      <c r="D177" s="365"/>
      <c r="E177" s="366"/>
      <c r="F177" s="383" t="s">
        <v>298</v>
      </c>
      <c r="G177" s="365"/>
      <c r="H177" s="366"/>
      <c r="I177" s="383" t="s">
        <v>718</v>
      </c>
      <c r="J177" s="365"/>
      <c r="K177" s="366"/>
      <c r="L177" s="4"/>
      <c r="M177" s="4"/>
      <c r="N177" s="4"/>
      <c r="O177" s="4"/>
      <c r="P177" s="4"/>
      <c r="Q177" s="4"/>
      <c r="R177" s="4"/>
      <c r="S177" s="4"/>
      <c r="T177" s="4"/>
    </row>
    <row r="178">
      <c r="A178" s="238"/>
      <c r="B178" s="235" t="s">
        <v>85</v>
      </c>
      <c r="C178" s="383" t="str">
        <f t="shared" si="14"/>
        <v>UM IMlementation</v>
      </c>
      <c r="D178" s="365"/>
      <c r="E178" s="366"/>
      <c r="F178" s="383" t="s">
        <v>1279</v>
      </c>
      <c r="G178" s="365"/>
      <c r="H178" s="366"/>
      <c r="I178" s="383" t="s">
        <v>718</v>
      </c>
      <c r="J178" s="365"/>
      <c r="K178" s="366"/>
      <c r="L178" s="4"/>
      <c r="M178" s="4"/>
      <c r="N178" s="4"/>
      <c r="O178" s="4"/>
      <c r="P178" s="4"/>
      <c r="Q178" s="4"/>
      <c r="R178" s="4"/>
      <c r="S178" s="4"/>
      <c r="T178" s="4"/>
    </row>
    <row r="179">
      <c r="A179" s="238"/>
      <c r="B179" s="235" t="s">
        <v>97</v>
      </c>
      <c r="C179" s="383" t="str">
        <f t="shared" si="14"/>
        <v>log class for logging implementation</v>
      </c>
      <c r="D179" s="365"/>
      <c r="E179" s="366"/>
      <c r="F179" s="383" t="s">
        <v>1280</v>
      </c>
      <c r="G179" s="365"/>
      <c r="H179" s="366"/>
      <c r="I179" s="383" t="s">
        <v>718</v>
      </c>
      <c r="J179" s="365"/>
      <c r="K179" s="366"/>
      <c r="L179" s="4"/>
      <c r="M179" s="4"/>
      <c r="N179" s="4"/>
      <c r="O179" s="4"/>
      <c r="P179" s="4"/>
      <c r="Q179" s="4"/>
      <c r="R179" s="4"/>
      <c r="S179" s="4"/>
      <c r="T179" s="4"/>
    </row>
    <row r="180">
      <c r="A180" s="238"/>
      <c r="B180" s="235" t="s">
        <v>168</v>
      </c>
      <c r="C180" s="383" t="str">
        <f t="shared" si="14"/>
        <v>UM Implementation </v>
      </c>
      <c r="D180" s="365"/>
      <c r="E180" s="366"/>
      <c r="F180" s="383" t="s">
        <v>1281</v>
      </c>
      <c r="G180" s="365"/>
      <c r="H180" s="366"/>
      <c r="I180" s="383" t="s">
        <v>718</v>
      </c>
      <c r="J180" s="365"/>
      <c r="K180" s="366"/>
      <c r="L180" s="4"/>
      <c r="M180" s="4"/>
      <c r="N180" s="4"/>
      <c r="O180" s="4"/>
      <c r="P180" s="4"/>
      <c r="Q180" s="4"/>
      <c r="R180" s="4"/>
      <c r="S180" s="4"/>
      <c r="T180" s="4"/>
    </row>
    <row r="181">
      <c r="A181" s="238"/>
      <c r="B181" s="235" t="s">
        <v>166</v>
      </c>
      <c r="C181" s="383" t="s">
        <v>1277</v>
      </c>
      <c r="D181" s="365"/>
      <c r="E181" s="366"/>
      <c r="F181" s="383" t="s">
        <v>1282</v>
      </c>
      <c r="G181" s="365"/>
      <c r="H181" s="366"/>
      <c r="I181" s="383" t="s">
        <v>718</v>
      </c>
      <c r="J181" s="365"/>
      <c r="K181" s="366"/>
      <c r="L181" s="4"/>
      <c r="M181" s="4"/>
      <c r="N181" s="4"/>
      <c r="O181" s="4"/>
      <c r="P181" s="4"/>
      <c r="Q181" s="4"/>
      <c r="R181" s="4"/>
      <c r="S181" s="4"/>
      <c r="T181" s="4"/>
    </row>
    <row r="182">
      <c r="A182" s="388"/>
      <c r="B182" s="388"/>
      <c r="C182" s="389"/>
      <c r="D182" s="365"/>
      <c r="E182" s="366"/>
      <c r="F182" s="389"/>
      <c r="G182" s="365"/>
      <c r="H182" s="366"/>
      <c r="I182" s="389"/>
      <c r="J182" s="365"/>
      <c r="K182" s="366"/>
      <c r="L182" s="4"/>
      <c r="M182" s="4"/>
      <c r="N182" s="4"/>
      <c r="O182" s="4"/>
      <c r="P182" s="4"/>
      <c r="Q182" s="4"/>
      <c r="R182" s="4"/>
      <c r="S182" s="4"/>
      <c r="T182" s="4"/>
    </row>
    <row r="183">
      <c r="A183" s="233" t="s">
        <v>1283</v>
      </c>
      <c r="B183" s="235" t="s">
        <v>68</v>
      </c>
      <c r="C183" s="383" t="str">
        <f t="shared" ref="C183:C185" si="15">F177</f>
        <v>Registration (BRD)</v>
      </c>
      <c r="D183" s="365"/>
      <c r="E183" s="366"/>
      <c r="F183" s="383" t="s">
        <v>299</v>
      </c>
      <c r="G183" s="365"/>
      <c r="H183" s="366"/>
      <c r="I183" s="383" t="s">
        <v>718</v>
      </c>
      <c r="J183" s="365"/>
      <c r="K183" s="366"/>
      <c r="L183" s="4"/>
      <c r="M183" s="4"/>
      <c r="N183" s="4"/>
      <c r="O183" s="4"/>
      <c r="P183" s="4"/>
      <c r="Q183" s="4"/>
      <c r="R183" s="4"/>
      <c r="S183" s="4"/>
      <c r="T183" s="4"/>
    </row>
    <row r="184">
      <c r="A184" s="238"/>
      <c r="B184" s="235" t="s">
        <v>85</v>
      </c>
      <c r="C184" s="383" t="str">
        <f t="shared" si="15"/>
        <v>UM implementaiton, UM Tests</v>
      </c>
      <c r="D184" s="365"/>
      <c r="E184" s="366"/>
      <c r="F184" s="384" t="s">
        <v>1284</v>
      </c>
      <c r="G184" s="385"/>
      <c r="H184" s="386"/>
      <c r="I184" s="383" t="s">
        <v>718</v>
      </c>
      <c r="J184" s="365"/>
      <c r="K184" s="366"/>
      <c r="L184" s="4"/>
      <c r="M184" s="4"/>
      <c r="N184" s="4"/>
      <c r="O184" s="4"/>
      <c r="P184" s="4"/>
      <c r="Q184" s="4"/>
      <c r="R184" s="4"/>
      <c r="S184" s="4"/>
      <c r="T184" s="4"/>
    </row>
    <row r="185">
      <c r="A185" s="238"/>
      <c r="B185" s="235" t="s">
        <v>97</v>
      </c>
      <c r="C185" s="383" t="str">
        <f t="shared" si="15"/>
        <v>logging implementation</v>
      </c>
      <c r="D185" s="365"/>
      <c r="E185" s="366"/>
      <c r="F185" s="383" t="s">
        <v>1285</v>
      </c>
      <c r="G185" s="365"/>
      <c r="H185" s="366"/>
      <c r="I185" s="383" t="s">
        <v>718</v>
      </c>
      <c r="J185" s="365"/>
      <c r="K185" s="366"/>
      <c r="L185" s="4"/>
      <c r="M185" s="4"/>
      <c r="N185" s="4"/>
      <c r="O185" s="4"/>
      <c r="P185" s="4"/>
      <c r="Q185" s="4"/>
      <c r="R185" s="4"/>
      <c r="S185" s="4"/>
      <c r="T185" s="4"/>
    </row>
    <row r="186">
      <c r="A186" s="238"/>
      <c r="B186" s="235" t="s">
        <v>168</v>
      </c>
      <c r="C186" s="383" t="s">
        <v>1281</v>
      </c>
      <c r="D186" s="365"/>
      <c r="E186" s="366"/>
      <c r="F186" s="383" t="s">
        <v>1284</v>
      </c>
      <c r="G186" s="365"/>
      <c r="H186" s="366"/>
      <c r="I186" s="383" t="s">
        <v>718</v>
      </c>
      <c r="J186" s="365"/>
      <c r="K186" s="366"/>
      <c r="L186" s="4"/>
      <c r="M186" s="4"/>
      <c r="N186" s="4"/>
      <c r="O186" s="4"/>
      <c r="P186" s="4"/>
      <c r="Q186" s="4"/>
      <c r="R186" s="4"/>
      <c r="S186" s="4"/>
      <c r="T186" s="4"/>
    </row>
    <row r="187">
      <c r="A187" s="238"/>
      <c r="B187" s="235" t="s">
        <v>166</v>
      </c>
      <c r="C187" s="383" t="s">
        <v>1282</v>
      </c>
      <c r="D187" s="365"/>
      <c r="E187" s="366"/>
      <c r="F187" s="383" t="s">
        <v>1277</v>
      </c>
      <c r="G187" s="365"/>
      <c r="H187" s="366"/>
      <c r="I187" s="383" t="s">
        <v>718</v>
      </c>
      <c r="J187" s="365"/>
      <c r="K187" s="366"/>
      <c r="L187" s="4"/>
      <c r="M187" s="4"/>
      <c r="N187" s="4"/>
      <c r="O187" s="4"/>
      <c r="P187" s="4"/>
      <c r="Q187" s="4"/>
      <c r="R187" s="4"/>
      <c r="S187" s="4"/>
      <c r="T187" s="4"/>
    </row>
    <row r="188">
      <c r="A188" s="4"/>
      <c r="B188" s="4"/>
      <c r="C188" s="4"/>
      <c r="D188" s="4"/>
      <c r="E188" s="4"/>
      <c r="F188" s="4"/>
      <c r="G188" s="4"/>
      <c r="H188" s="4"/>
      <c r="I188" s="4"/>
      <c r="J188" s="4"/>
      <c r="K188" s="4"/>
      <c r="L188" s="4"/>
      <c r="M188" s="4"/>
      <c r="N188" s="4"/>
      <c r="O188" s="4"/>
      <c r="P188" s="4"/>
      <c r="Q188" s="4"/>
      <c r="R188" s="4"/>
      <c r="S188" s="4"/>
      <c r="T188" s="4"/>
    </row>
    <row r="189">
      <c r="A189" s="4"/>
      <c r="B189" s="4"/>
      <c r="C189" s="4"/>
      <c r="D189" s="4"/>
      <c r="E189" s="4"/>
      <c r="F189" s="4"/>
      <c r="G189" s="4"/>
      <c r="H189" s="4"/>
      <c r="I189" s="4"/>
      <c r="J189" s="4"/>
      <c r="K189" s="4"/>
      <c r="L189" s="4"/>
      <c r="M189" s="4"/>
      <c r="N189" s="4"/>
      <c r="O189" s="4"/>
      <c r="P189" s="4"/>
      <c r="Q189" s="4"/>
      <c r="R189" s="4"/>
      <c r="S189" s="4"/>
      <c r="T189" s="4"/>
    </row>
    <row r="190">
      <c r="A190" s="4"/>
      <c r="B190" s="4"/>
      <c r="C190" s="4"/>
      <c r="D190" s="4"/>
      <c r="E190" s="4"/>
      <c r="F190" s="4"/>
      <c r="G190" s="4"/>
      <c r="H190" s="4"/>
      <c r="I190" s="4"/>
      <c r="J190" s="4"/>
      <c r="K190" s="4"/>
      <c r="L190" s="4"/>
      <c r="M190" s="4"/>
      <c r="N190" s="4"/>
      <c r="O190" s="4"/>
      <c r="P190" s="4"/>
      <c r="Q190" s="4"/>
      <c r="R190" s="4"/>
      <c r="S190" s="4"/>
      <c r="T190" s="4"/>
    </row>
    <row r="191">
      <c r="A191" s="4"/>
      <c r="B191" s="4"/>
      <c r="C191" s="4"/>
      <c r="D191" s="4"/>
      <c r="E191" s="4"/>
      <c r="F191" s="4"/>
      <c r="G191" s="4"/>
      <c r="H191" s="4"/>
      <c r="I191" s="4"/>
      <c r="J191" s="4"/>
      <c r="K191" s="4"/>
      <c r="L191" s="4"/>
      <c r="M191" s="4"/>
      <c r="N191" s="4"/>
      <c r="O191" s="4"/>
      <c r="P191" s="4"/>
      <c r="Q191" s="4"/>
      <c r="R191" s="4"/>
      <c r="S191" s="4"/>
      <c r="T191" s="4"/>
    </row>
    <row r="192">
      <c r="A192" s="4"/>
      <c r="B192" s="4"/>
      <c r="C192" s="4"/>
      <c r="D192" s="4"/>
      <c r="E192" s="4"/>
      <c r="F192" s="4"/>
      <c r="G192" s="4"/>
      <c r="H192" s="4"/>
      <c r="I192" s="4"/>
      <c r="J192" s="4"/>
      <c r="K192" s="4"/>
      <c r="L192" s="4"/>
      <c r="M192" s="4"/>
      <c r="N192" s="4"/>
      <c r="O192" s="4"/>
      <c r="P192" s="4"/>
      <c r="Q192" s="4"/>
      <c r="R192" s="4"/>
      <c r="S192" s="4"/>
      <c r="T192" s="4"/>
    </row>
    <row r="193">
      <c r="A193" s="4"/>
      <c r="B193" s="4"/>
      <c r="C193" s="4"/>
      <c r="D193" s="4"/>
      <c r="E193" s="4"/>
      <c r="F193" s="4"/>
      <c r="G193" s="4"/>
      <c r="H193" s="4"/>
      <c r="I193" s="4"/>
      <c r="J193" s="4"/>
      <c r="K193" s="4"/>
      <c r="L193" s="4"/>
      <c r="M193" s="4"/>
      <c r="N193" s="4"/>
      <c r="O193" s="4"/>
      <c r="P193" s="4"/>
      <c r="Q193" s="4"/>
      <c r="R193" s="4"/>
      <c r="S193" s="4"/>
      <c r="T193" s="4"/>
    </row>
    <row r="194">
      <c r="A194" s="4"/>
      <c r="B194" s="4"/>
      <c r="C194" s="4"/>
      <c r="D194" s="4"/>
      <c r="E194" s="4"/>
      <c r="F194" s="4"/>
      <c r="G194" s="4"/>
      <c r="H194" s="4"/>
      <c r="I194" s="4"/>
      <c r="J194" s="4"/>
      <c r="K194" s="4"/>
      <c r="L194" s="4"/>
      <c r="M194" s="4"/>
      <c r="N194" s="4"/>
      <c r="O194" s="4"/>
      <c r="P194" s="4"/>
      <c r="Q194" s="4"/>
      <c r="R194" s="4"/>
      <c r="S194" s="4"/>
      <c r="T194" s="4"/>
    </row>
    <row r="195">
      <c r="A195" s="4"/>
      <c r="B195" s="4"/>
      <c r="C195" s="4"/>
      <c r="D195" s="4"/>
      <c r="E195" s="4"/>
      <c r="F195" s="4"/>
      <c r="G195" s="4"/>
      <c r="H195" s="4"/>
      <c r="I195" s="4"/>
      <c r="J195" s="4"/>
      <c r="K195" s="4"/>
      <c r="L195" s="4"/>
      <c r="M195" s="4"/>
      <c r="N195" s="4"/>
      <c r="O195" s="4"/>
      <c r="P195" s="4"/>
      <c r="Q195" s="4"/>
      <c r="R195" s="4"/>
      <c r="S195" s="4"/>
      <c r="T195" s="4"/>
    </row>
    <row r="196">
      <c r="A196" s="4"/>
      <c r="B196" s="4"/>
      <c r="C196" s="4"/>
      <c r="D196" s="4"/>
      <c r="E196" s="4"/>
      <c r="F196" s="4"/>
      <c r="G196" s="4"/>
      <c r="H196" s="4"/>
      <c r="I196" s="4"/>
      <c r="J196" s="4"/>
      <c r="K196" s="4"/>
      <c r="L196" s="4"/>
      <c r="M196" s="4"/>
      <c r="N196" s="4"/>
      <c r="O196" s="4"/>
      <c r="P196" s="4"/>
      <c r="Q196" s="4"/>
      <c r="R196" s="4"/>
      <c r="S196" s="4"/>
      <c r="T196" s="4"/>
    </row>
    <row r="197">
      <c r="A197" s="4"/>
      <c r="B197" s="4"/>
      <c r="C197" s="4"/>
      <c r="D197" s="4"/>
      <c r="E197" s="4"/>
      <c r="F197" s="4"/>
      <c r="G197" s="4"/>
      <c r="H197" s="4"/>
      <c r="I197" s="4"/>
      <c r="J197" s="4"/>
      <c r="K197" s="4"/>
      <c r="L197" s="4"/>
      <c r="M197" s="4"/>
      <c r="N197" s="4"/>
      <c r="O197" s="4"/>
      <c r="P197" s="4"/>
      <c r="Q197" s="4"/>
      <c r="R197" s="4"/>
      <c r="S197" s="4"/>
      <c r="T197" s="4"/>
    </row>
    <row r="198">
      <c r="A198" s="4"/>
      <c r="B198" s="4"/>
      <c r="C198" s="4"/>
      <c r="D198" s="4"/>
      <c r="E198" s="4"/>
      <c r="F198" s="4"/>
      <c r="G198" s="4"/>
      <c r="H198" s="4"/>
      <c r="I198" s="4"/>
      <c r="J198" s="4"/>
      <c r="K198" s="4"/>
      <c r="L198" s="4"/>
      <c r="M198" s="4"/>
      <c r="N198" s="4"/>
      <c r="O198" s="4"/>
      <c r="P198" s="4"/>
      <c r="Q198" s="4"/>
      <c r="R198" s="4"/>
      <c r="S198" s="4"/>
      <c r="T198" s="4"/>
    </row>
    <row r="199">
      <c r="A199" s="4"/>
      <c r="B199" s="4"/>
      <c r="C199" s="4"/>
      <c r="D199" s="4"/>
      <c r="E199" s="4"/>
      <c r="F199" s="4"/>
      <c r="G199" s="4"/>
      <c r="H199" s="4"/>
      <c r="I199" s="4"/>
      <c r="J199" s="4"/>
      <c r="K199" s="4"/>
      <c r="L199" s="4"/>
      <c r="M199" s="4"/>
      <c r="N199" s="4"/>
      <c r="O199" s="4"/>
      <c r="P199" s="4"/>
      <c r="Q199" s="4"/>
      <c r="R199" s="4"/>
      <c r="S199" s="4"/>
      <c r="T199" s="4"/>
    </row>
    <row r="200">
      <c r="A200" s="4"/>
      <c r="B200" s="4"/>
      <c r="C200" s="4"/>
      <c r="D200" s="4"/>
      <c r="E200" s="4"/>
      <c r="F200" s="4"/>
      <c r="G200" s="4"/>
      <c r="H200" s="4"/>
      <c r="I200" s="4"/>
      <c r="J200" s="4"/>
      <c r="K200" s="4"/>
      <c r="L200" s="4"/>
      <c r="M200" s="4"/>
      <c r="N200" s="4"/>
      <c r="O200" s="4"/>
      <c r="P200" s="4"/>
      <c r="Q200" s="4"/>
      <c r="R200" s="4"/>
      <c r="S200" s="4"/>
      <c r="T200" s="4"/>
    </row>
    <row r="201">
      <c r="A201" s="4"/>
      <c r="B201" s="4"/>
      <c r="C201" s="4"/>
      <c r="D201" s="4"/>
      <c r="E201" s="4"/>
      <c r="F201" s="4"/>
      <c r="G201" s="4"/>
      <c r="H201" s="4"/>
      <c r="I201" s="4"/>
      <c r="J201" s="4"/>
      <c r="K201" s="4"/>
      <c r="L201" s="4"/>
      <c r="M201" s="4"/>
      <c r="N201" s="4"/>
      <c r="O201" s="4"/>
      <c r="P201" s="4"/>
      <c r="Q201" s="4"/>
      <c r="R201" s="4"/>
      <c r="S201" s="4"/>
      <c r="T201" s="4"/>
    </row>
    <row r="202">
      <c r="A202" s="4"/>
      <c r="B202" s="4"/>
      <c r="C202" s="4"/>
      <c r="D202" s="4"/>
      <c r="E202" s="4"/>
      <c r="F202" s="4"/>
      <c r="G202" s="4"/>
      <c r="H202" s="4"/>
      <c r="I202" s="4"/>
      <c r="J202" s="4"/>
      <c r="K202" s="4"/>
      <c r="L202" s="4"/>
      <c r="M202" s="4"/>
      <c r="N202" s="4"/>
      <c r="O202" s="4"/>
      <c r="P202" s="4"/>
      <c r="Q202" s="4"/>
      <c r="R202" s="4"/>
      <c r="S202" s="4"/>
      <c r="T202" s="4"/>
    </row>
    <row r="203">
      <c r="A203" s="4"/>
      <c r="B203" s="4"/>
      <c r="C203" s="4"/>
      <c r="D203" s="4"/>
      <c r="E203" s="4"/>
      <c r="F203" s="4"/>
      <c r="G203" s="4"/>
      <c r="H203" s="4"/>
      <c r="I203" s="4"/>
      <c r="J203" s="4"/>
      <c r="K203" s="4"/>
      <c r="L203" s="4"/>
      <c r="M203" s="4"/>
      <c r="N203" s="4"/>
      <c r="O203" s="4"/>
      <c r="P203" s="4"/>
      <c r="Q203" s="4"/>
      <c r="R203" s="4"/>
      <c r="S203" s="4"/>
      <c r="T203" s="4"/>
    </row>
    <row r="204">
      <c r="A204" s="4"/>
      <c r="B204" s="4"/>
      <c r="C204" s="4"/>
      <c r="D204" s="4"/>
      <c r="E204" s="4"/>
      <c r="F204" s="4"/>
      <c r="G204" s="4"/>
      <c r="H204" s="4"/>
      <c r="I204" s="4"/>
      <c r="J204" s="4"/>
      <c r="K204" s="4"/>
      <c r="L204" s="4"/>
      <c r="M204" s="4"/>
      <c r="N204" s="4"/>
      <c r="O204" s="4"/>
      <c r="P204" s="4"/>
      <c r="Q204" s="4"/>
      <c r="R204" s="4"/>
      <c r="S204" s="4"/>
      <c r="T204" s="4"/>
    </row>
    <row r="205">
      <c r="A205" s="4"/>
      <c r="B205" s="4"/>
      <c r="C205" s="4"/>
      <c r="D205" s="4"/>
      <c r="E205" s="4"/>
      <c r="F205" s="4"/>
      <c r="G205" s="4"/>
      <c r="H205" s="4"/>
      <c r="I205" s="4"/>
      <c r="J205" s="4"/>
      <c r="K205" s="4"/>
      <c r="L205" s="4"/>
      <c r="M205" s="4"/>
      <c r="N205" s="4"/>
      <c r="O205" s="4"/>
      <c r="P205" s="4"/>
      <c r="Q205" s="4"/>
      <c r="R205" s="4"/>
      <c r="S205" s="4"/>
      <c r="T205" s="4"/>
    </row>
    <row r="206">
      <c r="A206" s="4"/>
      <c r="B206" s="4"/>
      <c r="C206" s="4"/>
      <c r="D206" s="4"/>
      <c r="E206" s="4"/>
      <c r="F206" s="4"/>
      <c r="G206" s="4"/>
      <c r="H206" s="4"/>
      <c r="I206" s="4"/>
      <c r="J206" s="4"/>
      <c r="K206" s="4"/>
      <c r="L206" s="4"/>
      <c r="M206" s="4"/>
      <c r="N206" s="4"/>
      <c r="O206" s="4"/>
      <c r="P206" s="4"/>
      <c r="Q206" s="4"/>
      <c r="R206" s="4"/>
      <c r="S206" s="4"/>
      <c r="T206" s="4"/>
    </row>
    <row r="207">
      <c r="A207" s="4"/>
      <c r="B207" s="4"/>
      <c r="C207" s="4"/>
      <c r="D207" s="4"/>
      <c r="E207" s="4"/>
      <c r="F207" s="4"/>
      <c r="G207" s="4"/>
      <c r="H207" s="4"/>
      <c r="I207" s="4"/>
      <c r="J207" s="4"/>
      <c r="K207" s="4"/>
      <c r="L207" s="4"/>
      <c r="M207" s="4"/>
      <c r="N207" s="4"/>
      <c r="O207" s="4"/>
      <c r="P207" s="4"/>
      <c r="Q207" s="4"/>
      <c r="R207" s="4"/>
      <c r="S207" s="4"/>
      <c r="T207" s="4"/>
    </row>
    <row r="208">
      <c r="A208" s="4"/>
      <c r="B208" s="4"/>
      <c r="C208" s="4"/>
      <c r="D208" s="4"/>
      <c r="E208" s="4"/>
      <c r="F208" s="4"/>
      <c r="G208" s="4"/>
      <c r="H208" s="4"/>
      <c r="I208" s="4"/>
      <c r="J208" s="4"/>
      <c r="K208" s="4"/>
      <c r="L208" s="4"/>
      <c r="M208" s="4"/>
      <c r="N208" s="4"/>
      <c r="O208" s="4"/>
      <c r="P208" s="4"/>
      <c r="Q208" s="4"/>
      <c r="R208" s="4"/>
      <c r="S208" s="4"/>
      <c r="T208" s="4"/>
    </row>
    <row r="209">
      <c r="A209" s="4"/>
      <c r="B209" s="4"/>
      <c r="C209" s="4"/>
      <c r="D209" s="4"/>
      <c r="E209" s="4"/>
      <c r="F209" s="4"/>
      <c r="G209" s="4"/>
      <c r="H209" s="4"/>
      <c r="I209" s="4"/>
      <c r="J209" s="4"/>
      <c r="K209" s="4"/>
      <c r="L209" s="4"/>
      <c r="M209" s="4"/>
      <c r="N209" s="4"/>
      <c r="O209" s="4"/>
      <c r="P209" s="4"/>
      <c r="Q209" s="4"/>
      <c r="R209" s="4"/>
      <c r="S209" s="4"/>
      <c r="T209" s="4"/>
    </row>
    <row r="210">
      <c r="A210" s="4"/>
      <c r="B210" s="4"/>
      <c r="C210" s="4"/>
      <c r="D210" s="4"/>
      <c r="E210" s="4"/>
      <c r="F210" s="4"/>
      <c r="G210" s="4"/>
      <c r="H210" s="4"/>
      <c r="I210" s="4"/>
      <c r="J210" s="4"/>
      <c r="K210" s="4"/>
      <c r="L210" s="4"/>
      <c r="M210" s="4"/>
      <c r="N210" s="4"/>
      <c r="O210" s="4"/>
      <c r="P210" s="4"/>
      <c r="Q210" s="4"/>
      <c r="R210" s="4"/>
      <c r="S210" s="4"/>
      <c r="T210" s="4"/>
    </row>
    <row r="211">
      <c r="A211" s="4"/>
      <c r="B211" s="4"/>
      <c r="C211" s="4"/>
      <c r="D211" s="4"/>
      <c r="E211" s="4"/>
      <c r="F211" s="4"/>
      <c r="G211" s="4"/>
      <c r="H211" s="4"/>
      <c r="I211" s="4"/>
      <c r="J211" s="4"/>
      <c r="K211" s="4"/>
      <c r="L211" s="4"/>
      <c r="M211" s="4"/>
      <c r="N211" s="4"/>
      <c r="O211" s="4"/>
      <c r="P211" s="4"/>
      <c r="Q211" s="4"/>
      <c r="R211" s="4"/>
      <c r="S211" s="4"/>
      <c r="T211" s="4"/>
    </row>
    <row r="212">
      <c r="A212" s="4"/>
      <c r="B212" s="4"/>
      <c r="C212" s="4"/>
      <c r="D212" s="4"/>
      <c r="E212" s="4"/>
      <c r="F212" s="4"/>
      <c r="G212" s="4"/>
      <c r="H212" s="4"/>
      <c r="I212" s="4"/>
      <c r="J212" s="4"/>
      <c r="K212" s="4"/>
      <c r="L212" s="4"/>
      <c r="M212" s="4"/>
      <c r="N212" s="4"/>
      <c r="O212" s="4"/>
      <c r="P212" s="4"/>
      <c r="Q212" s="4"/>
      <c r="R212" s="4"/>
      <c r="S212" s="4"/>
      <c r="T212" s="4"/>
    </row>
    <row r="213">
      <c r="A213" s="4"/>
      <c r="B213" s="4"/>
      <c r="C213" s="4"/>
      <c r="D213" s="4"/>
      <c r="E213" s="4"/>
      <c r="F213" s="4"/>
      <c r="G213" s="4"/>
      <c r="H213" s="4"/>
      <c r="I213" s="4"/>
      <c r="J213" s="4"/>
      <c r="K213" s="4"/>
      <c r="L213" s="4"/>
      <c r="M213" s="4"/>
      <c r="N213" s="4"/>
      <c r="O213" s="4"/>
      <c r="P213" s="4"/>
      <c r="Q213" s="4"/>
      <c r="R213" s="4"/>
      <c r="S213" s="4"/>
      <c r="T213" s="4"/>
    </row>
    <row r="214">
      <c r="A214" s="4"/>
      <c r="B214" s="4"/>
      <c r="C214" s="4"/>
      <c r="D214" s="4"/>
      <c r="E214" s="4"/>
      <c r="F214" s="4"/>
      <c r="G214" s="4"/>
      <c r="H214" s="4"/>
      <c r="I214" s="4"/>
      <c r="J214" s="4"/>
      <c r="K214" s="4"/>
      <c r="L214" s="4"/>
      <c r="M214" s="4"/>
      <c r="N214" s="4"/>
      <c r="O214" s="4"/>
      <c r="P214" s="4"/>
      <c r="Q214" s="4"/>
      <c r="R214" s="4"/>
      <c r="S214" s="4"/>
      <c r="T214" s="4"/>
    </row>
    <row r="215">
      <c r="A215" s="4"/>
      <c r="B215" s="4"/>
      <c r="C215" s="4"/>
      <c r="D215" s="4"/>
      <c r="E215" s="4"/>
      <c r="F215" s="4"/>
      <c r="G215" s="4"/>
      <c r="H215" s="4"/>
      <c r="I215" s="4"/>
      <c r="J215" s="4"/>
      <c r="K215" s="4"/>
      <c r="L215" s="4"/>
      <c r="M215" s="4"/>
      <c r="N215" s="4"/>
      <c r="O215" s="4"/>
      <c r="P215" s="4"/>
      <c r="Q215" s="4"/>
      <c r="R215" s="4"/>
      <c r="S215" s="4"/>
      <c r="T215" s="4"/>
    </row>
    <row r="216">
      <c r="A216" s="4"/>
      <c r="B216" s="4"/>
      <c r="C216" s="4"/>
      <c r="D216" s="4"/>
      <c r="E216" s="4"/>
      <c r="F216" s="4"/>
      <c r="G216" s="4"/>
      <c r="H216" s="4"/>
      <c r="I216" s="4"/>
      <c r="J216" s="4"/>
      <c r="K216" s="4"/>
      <c r="L216" s="4"/>
      <c r="M216" s="4"/>
      <c r="N216" s="4"/>
      <c r="O216" s="4"/>
      <c r="P216" s="4"/>
      <c r="Q216" s="4"/>
      <c r="R216" s="4"/>
      <c r="S216" s="4"/>
      <c r="T216" s="4"/>
    </row>
    <row r="217">
      <c r="A217" s="4"/>
      <c r="B217" s="4"/>
      <c r="C217" s="4"/>
      <c r="D217" s="4"/>
      <c r="E217" s="4"/>
      <c r="F217" s="4"/>
      <c r="G217" s="4"/>
      <c r="H217" s="4"/>
      <c r="I217" s="4"/>
      <c r="J217" s="4"/>
      <c r="K217" s="4"/>
      <c r="L217" s="4"/>
      <c r="M217" s="4"/>
      <c r="N217" s="4"/>
      <c r="O217" s="4"/>
      <c r="P217" s="4"/>
      <c r="Q217" s="4"/>
      <c r="R217" s="4"/>
      <c r="S217" s="4"/>
      <c r="T217" s="4"/>
    </row>
    <row r="218">
      <c r="A218" s="4"/>
      <c r="B218" s="4"/>
      <c r="C218" s="4"/>
      <c r="D218" s="4"/>
      <c r="E218" s="4"/>
      <c r="F218" s="4"/>
      <c r="G218" s="4"/>
      <c r="H218" s="4"/>
      <c r="I218" s="4"/>
      <c r="J218" s="4"/>
      <c r="K218" s="4"/>
      <c r="L218" s="4"/>
      <c r="M218" s="4"/>
      <c r="N218" s="4"/>
      <c r="O218" s="4"/>
      <c r="P218" s="4"/>
      <c r="Q218" s="4"/>
      <c r="R218" s="4"/>
      <c r="S218" s="4"/>
      <c r="T218" s="4"/>
    </row>
    <row r="219">
      <c r="A219" s="4"/>
      <c r="B219" s="4"/>
      <c r="C219" s="4"/>
      <c r="D219" s="4"/>
      <c r="E219" s="4"/>
      <c r="F219" s="4"/>
      <c r="G219" s="4"/>
      <c r="H219" s="4"/>
      <c r="I219" s="4"/>
      <c r="J219" s="4"/>
      <c r="K219" s="4"/>
      <c r="L219" s="4"/>
      <c r="M219" s="4"/>
      <c r="N219" s="4"/>
      <c r="O219" s="4"/>
      <c r="P219" s="4"/>
      <c r="Q219" s="4"/>
      <c r="R219" s="4"/>
      <c r="S219" s="4"/>
      <c r="T219" s="4"/>
    </row>
    <row r="220">
      <c r="A220" s="4"/>
      <c r="B220" s="4"/>
      <c r="C220" s="4"/>
      <c r="D220" s="4"/>
      <c r="E220" s="4"/>
      <c r="F220" s="4"/>
      <c r="G220" s="4"/>
      <c r="H220" s="4"/>
      <c r="I220" s="4"/>
      <c r="J220" s="4"/>
      <c r="K220" s="4"/>
      <c r="L220" s="4"/>
      <c r="M220" s="4"/>
      <c r="N220" s="4"/>
      <c r="O220" s="4"/>
      <c r="P220" s="4"/>
      <c r="Q220" s="4"/>
      <c r="R220" s="4"/>
      <c r="S220" s="4"/>
      <c r="T220" s="4"/>
    </row>
    <row r="221">
      <c r="A221" s="4"/>
      <c r="B221" s="4"/>
      <c r="C221" s="4"/>
      <c r="D221" s="4"/>
      <c r="E221" s="4"/>
      <c r="F221" s="4"/>
      <c r="G221" s="4"/>
      <c r="H221" s="4"/>
      <c r="I221" s="4"/>
      <c r="J221" s="4"/>
      <c r="K221" s="4"/>
      <c r="L221" s="4"/>
      <c r="M221" s="4"/>
      <c r="N221" s="4"/>
      <c r="O221" s="4"/>
      <c r="P221" s="4"/>
      <c r="Q221" s="4"/>
      <c r="R221" s="4"/>
      <c r="S221" s="4"/>
      <c r="T221" s="4"/>
    </row>
    <row r="222">
      <c r="A222" s="4"/>
      <c r="B222" s="4"/>
      <c r="C222" s="4"/>
      <c r="D222" s="4"/>
      <c r="E222" s="4"/>
      <c r="F222" s="4"/>
      <c r="G222" s="4"/>
      <c r="H222" s="4"/>
      <c r="I222" s="4"/>
      <c r="J222" s="4"/>
      <c r="K222" s="4"/>
      <c r="L222" s="4"/>
      <c r="M222" s="4"/>
      <c r="N222" s="4"/>
      <c r="O222" s="4"/>
      <c r="P222" s="4"/>
      <c r="Q222" s="4"/>
      <c r="R222" s="4"/>
      <c r="S222" s="4"/>
      <c r="T222" s="4"/>
    </row>
    <row r="223">
      <c r="A223" s="4"/>
      <c r="B223" s="4"/>
      <c r="C223" s="4"/>
      <c r="D223" s="4"/>
      <c r="E223" s="4"/>
      <c r="F223" s="4"/>
      <c r="G223" s="4"/>
      <c r="H223" s="4"/>
      <c r="I223" s="4"/>
      <c r="J223" s="4"/>
      <c r="K223" s="4"/>
      <c r="L223" s="4"/>
      <c r="M223" s="4"/>
      <c r="N223" s="4"/>
      <c r="O223" s="4"/>
      <c r="P223" s="4"/>
      <c r="Q223" s="4"/>
      <c r="R223" s="4"/>
      <c r="S223" s="4"/>
      <c r="T223" s="4"/>
    </row>
    <row r="224">
      <c r="A224" s="4"/>
      <c r="B224" s="4"/>
      <c r="C224" s="4"/>
      <c r="D224" s="4"/>
      <c r="E224" s="4"/>
      <c r="F224" s="4"/>
      <c r="G224" s="4"/>
      <c r="H224" s="4"/>
      <c r="I224" s="4"/>
      <c r="J224" s="4"/>
      <c r="K224" s="4"/>
      <c r="L224" s="4"/>
      <c r="M224" s="4"/>
      <c r="N224" s="4"/>
      <c r="O224" s="4"/>
      <c r="P224" s="4"/>
      <c r="Q224" s="4"/>
      <c r="R224" s="4"/>
      <c r="S224" s="4"/>
      <c r="T224" s="4"/>
    </row>
    <row r="225">
      <c r="A225" s="4"/>
      <c r="B225" s="4"/>
      <c r="C225" s="4"/>
      <c r="D225" s="4"/>
      <c r="E225" s="4"/>
      <c r="F225" s="4"/>
      <c r="G225" s="4"/>
      <c r="H225" s="4"/>
      <c r="I225" s="4"/>
      <c r="J225" s="4"/>
      <c r="K225" s="4"/>
      <c r="L225" s="4"/>
      <c r="M225" s="4"/>
      <c r="N225" s="4"/>
      <c r="O225" s="4"/>
      <c r="P225" s="4"/>
      <c r="Q225" s="4"/>
      <c r="R225" s="4"/>
      <c r="S225" s="4"/>
      <c r="T225" s="4"/>
    </row>
    <row r="226">
      <c r="A226" s="4"/>
      <c r="B226" s="4"/>
      <c r="C226" s="4"/>
      <c r="D226" s="4"/>
      <c r="E226" s="4"/>
      <c r="F226" s="4"/>
      <c r="G226" s="4"/>
      <c r="H226" s="4"/>
      <c r="I226" s="4"/>
      <c r="J226" s="4"/>
      <c r="K226" s="4"/>
      <c r="L226" s="4"/>
      <c r="M226" s="4"/>
      <c r="N226" s="4"/>
      <c r="O226" s="4"/>
      <c r="P226" s="4"/>
      <c r="Q226" s="4"/>
      <c r="R226" s="4"/>
      <c r="S226" s="4"/>
      <c r="T226" s="4"/>
    </row>
    <row r="227">
      <c r="A227" s="4"/>
      <c r="B227" s="4"/>
      <c r="C227" s="4"/>
      <c r="D227" s="4"/>
      <c r="E227" s="4"/>
      <c r="F227" s="4"/>
      <c r="G227" s="4"/>
      <c r="H227" s="4"/>
      <c r="I227" s="4"/>
      <c r="J227" s="4"/>
      <c r="K227" s="4"/>
      <c r="L227" s="4"/>
      <c r="M227" s="4"/>
      <c r="N227" s="4"/>
      <c r="O227" s="4"/>
      <c r="P227" s="4"/>
      <c r="Q227" s="4"/>
      <c r="R227" s="4"/>
      <c r="S227" s="4"/>
      <c r="T227" s="4"/>
    </row>
    <row r="228">
      <c r="A228" s="4"/>
      <c r="B228" s="4"/>
      <c r="C228" s="4"/>
      <c r="D228" s="4"/>
      <c r="E228" s="4"/>
      <c r="F228" s="4"/>
      <c r="G228" s="4"/>
      <c r="H228" s="4"/>
      <c r="I228" s="4"/>
      <c r="J228" s="4"/>
      <c r="K228" s="4"/>
      <c r="L228" s="4"/>
      <c r="M228" s="4"/>
      <c r="N228" s="4"/>
      <c r="O228" s="4"/>
      <c r="P228" s="4"/>
      <c r="Q228" s="4"/>
      <c r="R228" s="4"/>
      <c r="S228" s="4"/>
      <c r="T228" s="4"/>
    </row>
    <row r="229">
      <c r="A229" s="4"/>
      <c r="B229" s="4"/>
      <c r="C229" s="4"/>
      <c r="D229" s="4"/>
      <c r="E229" s="4"/>
      <c r="F229" s="4"/>
      <c r="G229" s="4"/>
      <c r="H229" s="4"/>
      <c r="I229" s="4"/>
      <c r="J229" s="4"/>
      <c r="K229" s="4"/>
      <c r="L229" s="4"/>
      <c r="M229" s="4"/>
      <c r="N229" s="4"/>
      <c r="O229" s="4"/>
      <c r="P229" s="4"/>
      <c r="Q229" s="4"/>
      <c r="R229" s="4"/>
      <c r="S229" s="4"/>
      <c r="T229" s="4"/>
    </row>
    <row r="230">
      <c r="A230" s="4"/>
      <c r="B230" s="4"/>
      <c r="C230" s="4"/>
      <c r="D230" s="4"/>
      <c r="E230" s="4"/>
      <c r="F230" s="4"/>
      <c r="G230" s="4"/>
      <c r="H230" s="4"/>
      <c r="I230" s="4"/>
      <c r="J230" s="4"/>
      <c r="K230" s="4"/>
      <c r="L230" s="4"/>
      <c r="M230" s="4"/>
      <c r="N230" s="4"/>
      <c r="O230" s="4"/>
      <c r="P230" s="4"/>
      <c r="Q230" s="4"/>
      <c r="R230" s="4"/>
      <c r="S230" s="4"/>
      <c r="T230" s="4"/>
    </row>
    <row r="231">
      <c r="A231" s="4"/>
      <c r="B231" s="4"/>
      <c r="C231" s="4"/>
      <c r="D231" s="4"/>
      <c r="E231" s="4"/>
      <c r="F231" s="4"/>
      <c r="G231" s="4"/>
      <c r="H231" s="4"/>
      <c r="I231" s="4"/>
      <c r="J231" s="4"/>
      <c r="K231" s="4"/>
      <c r="L231" s="4"/>
      <c r="M231" s="4"/>
      <c r="N231" s="4"/>
      <c r="O231" s="4"/>
      <c r="P231" s="4"/>
      <c r="Q231" s="4"/>
      <c r="R231" s="4"/>
      <c r="S231" s="4"/>
      <c r="T231" s="4"/>
    </row>
    <row r="232">
      <c r="A232" s="4"/>
      <c r="B232" s="4"/>
      <c r="C232" s="4"/>
      <c r="D232" s="4"/>
      <c r="E232" s="4"/>
      <c r="F232" s="4"/>
      <c r="G232" s="4"/>
      <c r="H232" s="4"/>
      <c r="I232" s="4"/>
      <c r="J232" s="4"/>
      <c r="K232" s="4"/>
      <c r="L232" s="4"/>
      <c r="M232" s="4"/>
      <c r="N232" s="4"/>
      <c r="O232" s="4"/>
      <c r="P232" s="4"/>
      <c r="Q232" s="4"/>
      <c r="R232" s="4"/>
      <c r="S232" s="4"/>
      <c r="T232" s="4"/>
    </row>
    <row r="233">
      <c r="A233" s="4"/>
      <c r="B233" s="4"/>
      <c r="C233" s="4"/>
      <c r="D233" s="4"/>
      <c r="E233" s="4"/>
      <c r="F233" s="4"/>
      <c r="G233" s="4"/>
      <c r="H233" s="4"/>
      <c r="I233" s="4"/>
      <c r="J233" s="4"/>
      <c r="K233" s="4"/>
      <c r="L233" s="4"/>
      <c r="M233" s="4"/>
      <c r="N233" s="4"/>
      <c r="O233" s="4"/>
      <c r="P233" s="4"/>
      <c r="Q233" s="4"/>
      <c r="R233" s="4"/>
      <c r="S233" s="4"/>
      <c r="T233" s="4"/>
    </row>
    <row r="234">
      <c r="A234" s="4"/>
      <c r="B234" s="4"/>
      <c r="C234" s="4"/>
      <c r="D234" s="4"/>
      <c r="E234" s="4"/>
      <c r="F234" s="4"/>
      <c r="G234" s="4"/>
      <c r="H234" s="4"/>
      <c r="I234" s="4"/>
      <c r="J234" s="4"/>
      <c r="K234" s="4"/>
      <c r="L234" s="4"/>
      <c r="M234" s="4"/>
      <c r="N234" s="4"/>
      <c r="O234" s="4"/>
      <c r="P234" s="4"/>
      <c r="Q234" s="4"/>
      <c r="R234" s="4"/>
      <c r="S234" s="4"/>
      <c r="T234" s="4"/>
    </row>
    <row r="235">
      <c r="A235" s="4"/>
      <c r="B235" s="4"/>
      <c r="C235" s="4"/>
      <c r="D235" s="4"/>
      <c r="E235" s="4"/>
      <c r="F235" s="4"/>
      <c r="G235" s="4"/>
      <c r="H235" s="4"/>
      <c r="I235" s="4"/>
      <c r="J235" s="4"/>
      <c r="K235" s="4"/>
      <c r="L235" s="4"/>
      <c r="M235" s="4"/>
      <c r="N235" s="4"/>
      <c r="O235" s="4"/>
      <c r="P235" s="4"/>
      <c r="Q235" s="4"/>
      <c r="R235" s="4"/>
      <c r="S235" s="4"/>
      <c r="T235" s="4"/>
    </row>
    <row r="236">
      <c r="A236" s="4"/>
      <c r="B236" s="4"/>
      <c r="C236" s="4"/>
      <c r="D236" s="4"/>
      <c r="E236" s="4"/>
      <c r="F236" s="4"/>
      <c r="G236" s="4"/>
      <c r="H236" s="4"/>
      <c r="I236" s="4"/>
      <c r="J236" s="4"/>
      <c r="K236" s="4"/>
      <c r="L236" s="4"/>
      <c r="M236" s="4"/>
      <c r="N236" s="4"/>
      <c r="O236" s="4"/>
      <c r="P236" s="4"/>
      <c r="Q236" s="4"/>
      <c r="R236" s="4"/>
      <c r="S236" s="4"/>
      <c r="T236" s="4"/>
    </row>
    <row r="237">
      <c r="A237" s="4"/>
      <c r="B237" s="4"/>
      <c r="C237" s="4"/>
      <c r="D237" s="4"/>
      <c r="E237" s="4"/>
      <c r="F237" s="4"/>
      <c r="G237" s="4"/>
      <c r="H237" s="4"/>
      <c r="I237" s="4"/>
      <c r="J237" s="4"/>
      <c r="K237" s="4"/>
      <c r="L237" s="4"/>
      <c r="M237" s="4"/>
      <c r="N237" s="4"/>
      <c r="O237" s="4"/>
      <c r="P237" s="4"/>
      <c r="Q237" s="4"/>
      <c r="R237" s="4"/>
      <c r="S237" s="4"/>
      <c r="T237" s="4"/>
    </row>
    <row r="238">
      <c r="A238" s="4"/>
      <c r="B238" s="4"/>
      <c r="C238" s="4"/>
      <c r="D238" s="4"/>
      <c r="E238" s="4"/>
      <c r="F238" s="4"/>
      <c r="G238" s="4"/>
      <c r="H238" s="4"/>
      <c r="I238" s="4"/>
      <c r="J238" s="4"/>
      <c r="K238" s="4"/>
      <c r="L238" s="4"/>
      <c r="M238" s="4"/>
      <c r="N238" s="4"/>
      <c r="O238" s="4"/>
      <c r="P238" s="4"/>
      <c r="Q238" s="4"/>
      <c r="R238" s="4"/>
      <c r="S238" s="4"/>
      <c r="T238" s="4"/>
    </row>
    <row r="239">
      <c r="A239" s="4"/>
      <c r="B239" s="4"/>
      <c r="C239" s="4"/>
      <c r="D239" s="4"/>
      <c r="E239" s="4"/>
      <c r="F239" s="4"/>
      <c r="G239" s="4"/>
      <c r="H239" s="4"/>
      <c r="I239" s="4"/>
      <c r="J239" s="4"/>
      <c r="K239" s="4"/>
      <c r="L239" s="4"/>
      <c r="M239" s="4"/>
      <c r="N239" s="4"/>
      <c r="O239" s="4"/>
      <c r="P239" s="4"/>
      <c r="Q239" s="4"/>
      <c r="R239" s="4"/>
      <c r="S239" s="4"/>
      <c r="T239" s="4"/>
    </row>
    <row r="240">
      <c r="A240" s="4"/>
      <c r="B240" s="4"/>
      <c r="C240" s="4"/>
      <c r="D240" s="4"/>
      <c r="E240" s="4"/>
      <c r="F240" s="4"/>
      <c r="G240" s="4"/>
      <c r="H240" s="4"/>
      <c r="I240" s="4"/>
      <c r="J240" s="4"/>
      <c r="K240" s="4"/>
      <c r="L240" s="4"/>
      <c r="M240" s="4"/>
      <c r="N240" s="4"/>
      <c r="O240" s="4"/>
      <c r="P240" s="4"/>
      <c r="Q240" s="4"/>
      <c r="R240" s="4"/>
      <c r="S240" s="4"/>
      <c r="T240" s="4"/>
    </row>
    <row r="241">
      <c r="A241" s="4"/>
      <c r="B241" s="4"/>
      <c r="C241" s="4"/>
      <c r="D241" s="4"/>
      <c r="E241" s="4"/>
      <c r="F241" s="4"/>
      <c r="G241" s="4"/>
      <c r="H241" s="4"/>
      <c r="I241" s="4"/>
      <c r="J241" s="4"/>
      <c r="K241" s="4"/>
      <c r="L241" s="4"/>
      <c r="M241" s="4"/>
      <c r="N241" s="4"/>
      <c r="O241" s="4"/>
      <c r="P241" s="4"/>
      <c r="Q241" s="4"/>
      <c r="R241" s="4"/>
      <c r="S241" s="4"/>
      <c r="T241" s="4"/>
    </row>
    <row r="242">
      <c r="A242" s="4"/>
      <c r="B242" s="4"/>
      <c r="C242" s="4"/>
      <c r="D242" s="4"/>
      <c r="E242" s="4"/>
      <c r="F242" s="4"/>
      <c r="G242" s="4"/>
      <c r="H242" s="4"/>
      <c r="I242" s="4"/>
      <c r="J242" s="4"/>
      <c r="K242" s="4"/>
      <c r="L242" s="4"/>
      <c r="M242" s="4"/>
      <c r="N242" s="4"/>
      <c r="O242" s="4"/>
      <c r="P242" s="4"/>
      <c r="Q242" s="4"/>
      <c r="R242" s="4"/>
      <c r="S242" s="4"/>
      <c r="T242" s="4"/>
    </row>
    <row r="243">
      <c r="A243" s="4"/>
      <c r="B243" s="4"/>
      <c r="C243" s="4"/>
      <c r="D243" s="4"/>
      <c r="E243" s="4"/>
      <c r="F243" s="4"/>
      <c r="G243" s="4"/>
      <c r="H243" s="4"/>
      <c r="I243" s="4"/>
      <c r="J243" s="4"/>
      <c r="K243" s="4"/>
      <c r="L243" s="4"/>
      <c r="M243" s="4"/>
      <c r="N243" s="4"/>
      <c r="O243" s="4"/>
      <c r="P243" s="4"/>
      <c r="Q243" s="4"/>
      <c r="R243" s="4"/>
      <c r="S243" s="4"/>
      <c r="T243" s="4"/>
    </row>
    <row r="244">
      <c r="A244" s="4"/>
      <c r="B244" s="4"/>
      <c r="C244" s="4"/>
      <c r="D244" s="4"/>
      <c r="E244" s="4"/>
      <c r="F244" s="4"/>
      <c r="G244" s="4"/>
      <c r="H244" s="4"/>
      <c r="I244" s="4"/>
      <c r="J244" s="4"/>
      <c r="K244" s="4"/>
      <c r="L244" s="4"/>
      <c r="M244" s="4"/>
      <c r="N244" s="4"/>
      <c r="O244" s="4"/>
      <c r="P244" s="4"/>
      <c r="Q244" s="4"/>
      <c r="R244" s="4"/>
      <c r="S244" s="4"/>
      <c r="T244" s="4"/>
    </row>
    <row r="245">
      <c r="A245" s="4"/>
      <c r="B245" s="4"/>
      <c r="C245" s="4"/>
      <c r="D245" s="4"/>
      <c r="E245" s="4"/>
      <c r="F245" s="4"/>
      <c r="G245" s="4"/>
      <c r="H245" s="4"/>
      <c r="I245" s="4"/>
      <c r="J245" s="4"/>
      <c r="K245" s="4"/>
      <c r="L245" s="4"/>
      <c r="M245" s="4"/>
      <c r="N245" s="4"/>
      <c r="O245" s="4"/>
      <c r="P245" s="4"/>
      <c r="Q245" s="4"/>
      <c r="R245" s="4"/>
      <c r="S245" s="4"/>
      <c r="T245" s="4"/>
    </row>
    <row r="246">
      <c r="A246" s="4"/>
      <c r="B246" s="4"/>
      <c r="C246" s="4"/>
      <c r="D246" s="4"/>
      <c r="E246" s="4"/>
      <c r="F246" s="4"/>
      <c r="G246" s="4"/>
      <c r="H246" s="4"/>
      <c r="I246" s="4"/>
      <c r="J246" s="4"/>
      <c r="K246" s="4"/>
      <c r="L246" s="4"/>
      <c r="M246" s="4"/>
      <c r="N246" s="4"/>
      <c r="O246" s="4"/>
      <c r="P246" s="4"/>
      <c r="Q246" s="4"/>
      <c r="R246" s="4"/>
      <c r="S246" s="4"/>
      <c r="T246" s="4"/>
    </row>
    <row r="247">
      <c r="A247" s="4"/>
      <c r="B247" s="4"/>
      <c r="C247" s="4"/>
      <c r="D247" s="4"/>
      <c r="E247" s="4"/>
      <c r="F247" s="4"/>
      <c r="G247" s="4"/>
      <c r="H247" s="4"/>
      <c r="I247" s="4"/>
      <c r="J247" s="4"/>
      <c r="K247" s="4"/>
      <c r="L247" s="4"/>
      <c r="M247" s="4"/>
      <c r="N247" s="4"/>
      <c r="O247" s="4"/>
      <c r="P247" s="4"/>
      <c r="Q247" s="4"/>
      <c r="R247" s="4"/>
      <c r="S247" s="4"/>
      <c r="T247" s="4"/>
    </row>
    <row r="248">
      <c r="A248" s="4"/>
      <c r="B248" s="4"/>
      <c r="C248" s="4"/>
      <c r="D248" s="4"/>
      <c r="E248" s="4"/>
      <c r="F248" s="4"/>
      <c r="G248" s="4"/>
      <c r="H248" s="4"/>
      <c r="I248" s="4"/>
      <c r="J248" s="4"/>
      <c r="K248" s="4"/>
      <c r="L248" s="4"/>
      <c r="M248" s="4"/>
      <c r="N248" s="4"/>
      <c r="O248" s="4"/>
      <c r="P248" s="4"/>
      <c r="Q248" s="4"/>
      <c r="R248" s="4"/>
      <c r="S248" s="4"/>
      <c r="T248" s="4"/>
    </row>
    <row r="249">
      <c r="A249" s="4"/>
      <c r="B249" s="4"/>
      <c r="C249" s="4"/>
      <c r="D249" s="4"/>
      <c r="E249" s="4"/>
      <c r="F249" s="4"/>
      <c r="G249" s="4"/>
      <c r="H249" s="4"/>
      <c r="I249" s="4"/>
      <c r="J249" s="4"/>
      <c r="K249" s="4"/>
      <c r="L249" s="4"/>
      <c r="M249" s="4"/>
      <c r="N249" s="4"/>
      <c r="O249" s="4"/>
      <c r="P249" s="4"/>
      <c r="Q249" s="4"/>
      <c r="R249" s="4"/>
      <c r="S249" s="4"/>
      <c r="T249" s="4"/>
    </row>
    <row r="250">
      <c r="A250" s="4"/>
      <c r="B250" s="4"/>
      <c r="C250" s="4"/>
      <c r="D250" s="4"/>
      <c r="E250" s="4"/>
      <c r="F250" s="4"/>
      <c r="G250" s="4"/>
      <c r="H250" s="4"/>
      <c r="I250" s="4"/>
      <c r="J250" s="4"/>
      <c r="K250" s="4"/>
      <c r="L250" s="4"/>
      <c r="M250" s="4"/>
      <c r="N250" s="4"/>
      <c r="O250" s="4"/>
      <c r="P250" s="4"/>
      <c r="Q250" s="4"/>
      <c r="R250" s="4"/>
      <c r="S250" s="4"/>
      <c r="T250" s="4"/>
    </row>
    <row r="251">
      <c r="A251" s="4"/>
      <c r="B251" s="4"/>
      <c r="C251" s="4"/>
      <c r="D251" s="4"/>
      <c r="E251" s="4"/>
      <c r="F251" s="4"/>
      <c r="G251" s="4"/>
      <c r="H251" s="4"/>
      <c r="I251" s="4"/>
      <c r="J251" s="4"/>
      <c r="K251" s="4"/>
      <c r="L251" s="4"/>
      <c r="M251" s="4"/>
      <c r="N251" s="4"/>
      <c r="O251" s="4"/>
      <c r="P251" s="4"/>
      <c r="Q251" s="4"/>
      <c r="R251" s="4"/>
      <c r="S251" s="4"/>
      <c r="T251" s="4"/>
    </row>
    <row r="252">
      <c r="A252" s="4"/>
      <c r="B252" s="4"/>
      <c r="C252" s="4"/>
      <c r="D252" s="4"/>
      <c r="E252" s="4"/>
      <c r="F252" s="4"/>
      <c r="G252" s="4"/>
      <c r="H252" s="4"/>
      <c r="I252" s="4"/>
      <c r="J252" s="4"/>
      <c r="K252" s="4"/>
      <c r="L252" s="4"/>
      <c r="M252" s="4"/>
      <c r="N252" s="4"/>
      <c r="O252" s="4"/>
      <c r="P252" s="4"/>
      <c r="Q252" s="4"/>
      <c r="R252" s="4"/>
      <c r="S252" s="4"/>
      <c r="T252" s="4"/>
    </row>
    <row r="253">
      <c r="A253" s="4"/>
      <c r="B253" s="4"/>
      <c r="C253" s="4"/>
      <c r="D253" s="4"/>
      <c r="E253" s="4"/>
      <c r="F253" s="4"/>
      <c r="G253" s="4"/>
      <c r="H253" s="4"/>
      <c r="I253" s="4"/>
      <c r="J253" s="4"/>
      <c r="K253" s="4"/>
      <c r="L253" s="4"/>
      <c r="M253" s="4"/>
      <c r="N253" s="4"/>
      <c r="O253" s="4"/>
      <c r="P253" s="4"/>
      <c r="Q253" s="4"/>
      <c r="R253" s="4"/>
      <c r="S253" s="4"/>
      <c r="T253" s="4"/>
    </row>
    <row r="254">
      <c r="A254" s="4"/>
      <c r="B254" s="4"/>
      <c r="C254" s="4"/>
      <c r="D254" s="4"/>
      <c r="E254" s="4"/>
      <c r="F254" s="4"/>
      <c r="G254" s="4"/>
      <c r="H254" s="4"/>
      <c r="I254" s="4"/>
      <c r="J254" s="4"/>
      <c r="K254" s="4"/>
      <c r="L254" s="4"/>
      <c r="M254" s="4"/>
      <c r="N254" s="4"/>
      <c r="O254" s="4"/>
      <c r="P254" s="4"/>
      <c r="Q254" s="4"/>
      <c r="R254" s="4"/>
      <c r="S254" s="4"/>
      <c r="T254" s="4"/>
    </row>
    <row r="255">
      <c r="A255" s="4"/>
      <c r="B255" s="4"/>
      <c r="C255" s="4"/>
      <c r="D255" s="4"/>
      <c r="E255" s="4"/>
      <c r="F255" s="4"/>
      <c r="G255" s="4"/>
      <c r="H255" s="4"/>
      <c r="I255" s="4"/>
      <c r="J255" s="4"/>
      <c r="K255" s="4"/>
      <c r="L255" s="4"/>
      <c r="M255" s="4"/>
      <c r="N255" s="4"/>
      <c r="O255" s="4"/>
      <c r="P255" s="4"/>
      <c r="Q255" s="4"/>
      <c r="R255" s="4"/>
      <c r="S255" s="4"/>
      <c r="T255" s="4"/>
    </row>
    <row r="256">
      <c r="A256" s="4"/>
      <c r="B256" s="4"/>
      <c r="C256" s="4"/>
      <c r="D256" s="4"/>
      <c r="E256" s="4"/>
      <c r="F256" s="4"/>
      <c r="G256" s="4"/>
      <c r="H256" s="4"/>
      <c r="I256" s="4"/>
      <c r="J256" s="4"/>
      <c r="K256" s="4"/>
      <c r="L256" s="4"/>
      <c r="M256" s="4"/>
      <c r="N256" s="4"/>
      <c r="O256" s="4"/>
      <c r="P256" s="4"/>
      <c r="Q256" s="4"/>
      <c r="R256" s="4"/>
      <c r="S256" s="4"/>
      <c r="T256" s="4"/>
    </row>
    <row r="257">
      <c r="A257" s="4"/>
      <c r="B257" s="4"/>
      <c r="C257" s="4"/>
      <c r="D257" s="4"/>
      <c r="E257" s="4"/>
      <c r="F257" s="4"/>
      <c r="G257" s="4"/>
      <c r="H257" s="4"/>
      <c r="I257" s="4"/>
      <c r="J257" s="4"/>
      <c r="K257" s="4"/>
      <c r="L257" s="4"/>
      <c r="M257" s="4"/>
      <c r="N257" s="4"/>
      <c r="O257" s="4"/>
      <c r="P257" s="4"/>
      <c r="Q257" s="4"/>
      <c r="R257" s="4"/>
      <c r="S257" s="4"/>
      <c r="T257" s="4"/>
    </row>
    <row r="258">
      <c r="A258" s="4"/>
      <c r="B258" s="4"/>
      <c r="C258" s="4"/>
      <c r="D258" s="4"/>
      <c r="E258" s="4"/>
      <c r="F258" s="4"/>
      <c r="G258" s="4"/>
      <c r="H258" s="4"/>
      <c r="I258" s="4"/>
      <c r="J258" s="4"/>
      <c r="K258" s="4"/>
      <c r="L258" s="4"/>
      <c r="M258" s="4"/>
      <c r="N258" s="4"/>
      <c r="O258" s="4"/>
      <c r="P258" s="4"/>
      <c r="Q258" s="4"/>
      <c r="R258" s="4"/>
      <c r="S258" s="4"/>
      <c r="T258" s="4"/>
    </row>
    <row r="259">
      <c r="A259" s="4"/>
      <c r="B259" s="4"/>
      <c r="C259" s="4"/>
      <c r="D259" s="4"/>
      <c r="E259" s="4"/>
      <c r="F259" s="4"/>
      <c r="G259" s="4"/>
      <c r="H259" s="4"/>
      <c r="I259" s="4"/>
      <c r="J259" s="4"/>
      <c r="K259" s="4"/>
      <c r="L259" s="4"/>
      <c r="M259" s="4"/>
      <c r="N259" s="4"/>
      <c r="O259" s="4"/>
      <c r="P259" s="4"/>
      <c r="Q259" s="4"/>
      <c r="R259" s="4"/>
      <c r="S259" s="4"/>
      <c r="T259" s="4"/>
    </row>
    <row r="260">
      <c r="A260" s="4"/>
      <c r="B260" s="4"/>
      <c r="C260" s="4"/>
      <c r="D260" s="4"/>
      <c r="E260" s="4"/>
      <c r="F260" s="4"/>
      <c r="G260" s="4"/>
      <c r="H260" s="4"/>
      <c r="I260" s="4"/>
      <c r="J260" s="4"/>
      <c r="K260" s="4"/>
      <c r="L260" s="4"/>
      <c r="M260" s="4"/>
      <c r="N260" s="4"/>
      <c r="O260" s="4"/>
      <c r="P260" s="4"/>
      <c r="Q260" s="4"/>
      <c r="R260" s="4"/>
      <c r="S260" s="4"/>
      <c r="T260" s="4"/>
    </row>
    <row r="261">
      <c r="A261" s="4"/>
      <c r="B261" s="4"/>
      <c r="C261" s="4"/>
      <c r="D261" s="4"/>
      <c r="E261" s="4"/>
      <c r="F261" s="4"/>
      <c r="G261" s="4"/>
      <c r="H261" s="4"/>
      <c r="I261" s="4"/>
      <c r="J261" s="4"/>
      <c r="K261" s="4"/>
      <c r="L261" s="4"/>
      <c r="M261" s="4"/>
      <c r="N261" s="4"/>
      <c r="O261" s="4"/>
      <c r="P261" s="4"/>
      <c r="Q261" s="4"/>
      <c r="R261" s="4"/>
      <c r="S261" s="4"/>
      <c r="T261" s="4"/>
    </row>
    <row r="262">
      <c r="A262" s="4"/>
      <c r="B262" s="4"/>
      <c r="C262" s="4"/>
      <c r="D262" s="4"/>
      <c r="E262" s="4"/>
      <c r="F262" s="4"/>
      <c r="G262" s="4"/>
      <c r="H262" s="4"/>
      <c r="I262" s="4"/>
      <c r="J262" s="4"/>
      <c r="K262" s="4"/>
      <c r="L262" s="4"/>
      <c r="M262" s="4"/>
      <c r="N262" s="4"/>
      <c r="O262" s="4"/>
      <c r="P262" s="4"/>
      <c r="Q262" s="4"/>
      <c r="R262" s="4"/>
      <c r="S262" s="4"/>
      <c r="T262" s="4"/>
    </row>
    <row r="263">
      <c r="A263" s="4"/>
      <c r="B263" s="4"/>
      <c r="C263" s="4"/>
      <c r="D263" s="4"/>
      <c r="E263" s="4"/>
      <c r="F263" s="4"/>
      <c r="G263" s="4"/>
      <c r="H263" s="4"/>
      <c r="I263" s="4"/>
      <c r="J263" s="4"/>
      <c r="K263" s="4"/>
      <c r="L263" s="4"/>
      <c r="M263" s="4"/>
      <c r="N263" s="4"/>
      <c r="O263" s="4"/>
      <c r="P263" s="4"/>
      <c r="Q263" s="4"/>
      <c r="R263" s="4"/>
      <c r="S263" s="4"/>
      <c r="T263" s="4"/>
    </row>
    <row r="264">
      <c r="A264" s="4"/>
      <c r="B264" s="4"/>
      <c r="C264" s="4"/>
      <c r="D264" s="4"/>
      <c r="E264" s="4"/>
      <c r="F264" s="4"/>
      <c r="G264" s="4"/>
      <c r="H264" s="4"/>
      <c r="I264" s="4"/>
      <c r="J264" s="4"/>
      <c r="K264" s="4"/>
      <c r="L264" s="4"/>
      <c r="M264" s="4"/>
      <c r="N264" s="4"/>
      <c r="O264" s="4"/>
      <c r="P264" s="4"/>
      <c r="Q264" s="4"/>
      <c r="R264" s="4"/>
      <c r="S264" s="4"/>
      <c r="T264" s="4"/>
    </row>
    <row r="265">
      <c r="A265" s="4"/>
      <c r="B265" s="4"/>
      <c r="C265" s="4"/>
      <c r="D265" s="4"/>
      <c r="E265" s="4"/>
      <c r="F265" s="4"/>
      <c r="G265" s="4"/>
      <c r="H265" s="4"/>
      <c r="I265" s="4"/>
      <c r="J265" s="4"/>
      <c r="K265" s="4"/>
      <c r="L265" s="4"/>
      <c r="M265" s="4"/>
      <c r="N265" s="4"/>
      <c r="O265" s="4"/>
      <c r="P265" s="4"/>
      <c r="Q265" s="4"/>
      <c r="R265" s="4"/>
      <c r="S265" s="4"/>
      <c r="T265" s="4"/>
    </row>
    <row r="266">
      <c r="A266" s="4"/>
      <c r="B266" s="4"/>
      <c r="C266" s="4"/>
      <c r="D266" s="4"/>
      <c r="E266" s="4"/>
      <c r="F266" s="4"/>
      <c r="G266" s="4"/>
      <c r="H266" s="4"/>
      <c r="I266" s="4"/>
      <c r="J266" s="4"/>
      <c r="K266" s="4"/>
      <c r="L266" s="4"/>
      <c r="M266" s="4"/>
      <c r="N266" s="4"/>
      <c r="O266" s="4"/>
      <c r="P266" s="4"/>
      <c r="Q266" s="4"/>
      <c r="R266" s="4"/>
      <c r="S266" s="4"/>
      <c r="T266" s="4"/>
    </row>
    <row r="267">
      <c r="A267" s="4"/>
      <c r="B267" s="4"/>
      <c r="C267" s="4"/>
      <c r="D267" s="4"/>
      <c r="E267" s="4"/>
      <c r="F267" s="4"/>
      <c r="G267" s="4"/>
      <c r="H267" s="4"/>
      <c r="I267" s="4"/>
      <c r="J267" s="4"/>
      <c r="K267" s="4"/>
      <c r="L267" s="4"/>
      <c r="M267" s="4"/>
      <c r="N267" s="4"/>
      <c r="O267" s="4"/>
      <c r="P267" s="4"/>
      <c r="Q267" s="4"/>
      <c r="R267" s="4"/>
      <c r="S267" s="4"/>
      <c r="T267" s="4"/>
    </row>
    <row r="268">
      <c r="A268" s="4"/>
      <c r="B268" s="4"/>
      <c r="C268" s="4"/>
      <c r="D268" s="4"/>
      <c r="E268" s="4"/>
      <c r="F268" s="4"/>
      <c r="G268" s="4"/>
      <c r="H268" s="4"/>
      <c r="I268" s="4"/>
      <c r="J268" s="4"/>
      <c r="K268" s="4"/>
      <c r="L268" s="4"/>
      <c r="M268" s="4"/>
      <c r="N268" s="4"/>
      <c r="O268" s="4"/>
      <c r="P268" s="4"/>
      <c r="Q268" s="4"/>
      <c r="R268" s="4"/>
      <c r="S268" s="4"/>
      <c r="T268" s="4"/>
    </row>
    <row r="269">
      <c r="A269" s="4"/>
      <c r="B269" s="4"/>
      <c r="C269" s="4"/>
      <c r="D269" s="4"/>
      <c r="E269" s="4"/>
      <c r="F269" s="4"/>
      <c r="G269" s="4"/>
      <c r="H269" s="4"/>
      <c r="I269" s="4"/>
      <c r="J269" s="4"/>
      <c r="K269" s="4"/>
      <c r="L269" s="4"/>
      <c r="M269" s="4"/>
      <c r="N269" s="4"/>
      <c r="O269" s="4"/>
      <c r="P269" s="4"/>
      <c r="Q269" s="4"/>
      <c r="R269" s="4"/>
      <c r="S269" s="4"/>
      <c r="T269" s="4"/>
    </row>
    <row r="270">
      <c r="A270" s="4"/>
      <c r="B270" s="4"/>
      <c r="C270" s="4"/>
      <c r="D270" s="4"/>
      <c r="E270" s="4"/>
      <c r="F270" s="4"/>
      <c r="G270" s="4"/>
      <c r="H270" s="4"/>
      <c r="I270" s="4"/>
      <c r="J270" s="4"/>
      <c r="K270" s="4"/>
      <c r="L270" s="4"/>
      <c r="M270" s="4"/>
      <c r="N270" s="4"/>
      <c r="O270" s="4"/>
      <c r="P270" s="4"/>
      <c r="Q270" s="4"/>
      <c r="R270" s="4"/>
      <c r="S270" s="4"/>
      <c r="T270" s="4"/>
    </row>
    <row r="271">
      <c r="A271" s="4"/>
      <c r="B271" s="4"/>
      <c r="C271" s="4"/>
      <c r="D271" s="4"/>
      <c r="E271" s="4"/>
      <c r="F271" s="4"/>
      <c r="G271" s="4"/>
      <c r="H271" s="4"/>
      <c r="I271" s="4"/>
      <c r="J271" s="4"/>
      <c r="K271" s="4"/>
      <c r="L271" s="4"/>
      <c r="M271" s="4"/>
      <c r="N271" s="4"/>
      <c r="O271" s="4"/>
      <c r="P271" s="4"/>
      <c r="Q271" s="4"/>
      <c r="R271" s="4"/>
      <c r="S271" s="4"/>
      <c r="T271" s="4"/>
    </row>
    <row r="272">
      <c r="A272" s="4"/>
      <c r="B272" s="4"/>
      <c r="C272" s="4"/>
      <c r="D272" s="4"/>
      <c r="E272" s="4"/>
      <c r="F272" s="4"/>
      <c r="G272" s="4"/>
      <c r="H272" s="4"/>
      <c r="I272" s="4"/>
      <c r="J272" s="4"/>
      <c r="K272" s="4"/>
      <c r="L272" s="4"/>
      <c r="M272" s="4"/>
      <c r="N272" s="4"/>
      <c r="O272" s="4"/>
      <c r="P272" s="4"/>
      <c r="Q272" s="4"/>
      <c r="R272" s="4"/>
      <c r="S272" s="4"/>
      <c r="T272" s="4"/>
    </row>
    <row r="273">
      <c r="A273" s="4"/>
      <c r="B273" s="4"/>
      <c r="C273" s="4"/>
      <c r="D273" s="4"/>
      <c r="E273" s="4"/>
      <c r="F273" s="4"/>
      <c r="G273" s="4"/>
      <c r="H273" s="4"/>
      <c r="I273" s="4"/>
      <c r="J273" s="4"/>
      <c r="K273" s="4"/>
      <c r="L273" s="4"/>
      <c r="M273" s="4"/>
      <c r="N273" s="4"/>
      <c r="O273" s="4"/>
      <c r="P273" s="4"/>
      <c r="Q273" s="4"/>
      <c r="R273" s="4"/>
      <c r="S273" s="4"/>
      <c r="T273" s="4"/>
    </row>
    <row r="274">
      <c r="A274" s="4"/>
      <c r="B274" s="4"/>
      <c r="C274" s="4"/>
      <c r="D274" s="4"/>
      <c r="E274" s="4"/>
      <c r="F274" s="4"/>
      <c r="G274" s="4"/>
      <c r="H274" s="4"/>
      <c r="I274" s="4"/>
      <c r="J274" s="4"/>
      <c r="K274" s="4"/>
      <c r="L274" s="4"/>
      <c r="M274" s="4"/>
      <c r="N274" s="4"/>
      <c r="O274" s="4"/>
      <c r="P274" s="4"/>
      <c r="Q274" s="4"/>
      <c r="R274" s="4"/>
      <c r="S274" s="4"/>
      <c r="T274" s="4"/>
    </row>
    <row r="275">
      <c r="A275" s="4"/>
      <c r="B275" s="4"/>
      <c r="C275" s="4"/>
      <c r="D275" s="4"/>
      <c r="E275" s="4"/>
      <c r="F275" s="4"/>
      <c r="G275" s="4"/>
      <c r="H275" s="4"/>
      <c r="I275" s="4"/>
      <c r="J275" s="4"/>
      <c r="K275" s="4"/>
      <c r="L275" s="4"/>
      <c r="M275" s="4"/>
      <c r="N275" s="4"/>
      <c r="O275" s="4"/>
      <c r="P275" s="4"/>
      <c r="Q275" s="4"/>
      <c r="R275" s="4"/>
      <c r="S275" s="4"/>
      <c r="T275" s="4"/>
    </row>
    <row r="276">
      <c r="A276" s="4"/>
      <c r="B276" s="4"/>
      <c r="C276" s="4"/>
      <c r="D276" s="4"/>
      <c r="E276" s="4"/>
      <c r="F276" s="4"/>
      <c r="G276" s="4"/>
      <c r="H276" s="4"/>
      <c r="I276" s="4"/>
      <c r="J276" s="4"/>
      <c r="K276" s="4"/>
      <c r="L276" s="4"/>
      <c r="M276" s="4"/>
      <c r="N276" s="4"/>
      <c r="O276" s="4"/>
      <c r="P276" s="4"/>
      <c r="Q276" s="4"/>
      <c r="R276" s="4"/>
      <c r="S276" s="4"/>
      <c r="T276" s="4"/>
    </row>
    <row r="277">
      <c r="A277" s="4"/>
      <c r="B277" s="4"/>
      <c r="C277" s="4"/>
      <c r="D277" s="4"/>
      <c r="E277" s="4"/>
      <c r="F277" s="4"/>
      <c r="G277" s="4"/>
      <c r="H277" s="4"/>
      <c r="I277" s="4"/>
      <c r="J277" s="4"/>
      <c r="K277" s="4"/>
      <c r="L277" s="4"/>
      <c r="M277" s="4"/>
      <c r="N277" s="4"/>
      <c r="O277" s="4"/>
      <c r="P277" s="4"/>
      <c r="Q277" s="4"/>
      <c r="R277" s="4"/>
      <c r="S277" s="4"/>
      <c r="T277" s="4"/>
    </row>
    <row r="278">
      <c r="A278" s="4"/>
      <c r="B278" s="4"/>
      <c r="C278" s="4"/>
      <c r="D278" s="4"/>
      <c r="E278" s="4"/>
      <c r="F278" s="4"/>
      <c r="G278" s="4"/>
      <c r="H278" s="4"/>
      <c r="I278" s="4"/>
      <c r="J278" s="4"/>
      <c r="K278" s="4"/>
      <c r="L278" s="4"/>
      <c r="M278" s="4"/>
      <c r="N278" s="4"/>
      <c r="O278" s="4"/>
      <c r="P278" s="4"/>
      <c r="Q278" s="4"/>
      <c r="R278" s="4"/>
      <c r="S278" s="4"/>
      <c r="T278" s="4"/>
    </row>
    <row r="279">
      <c r="A279" s="4"/>
      <c r="B279" s="4"/>
      <c r="C279" s="4"/>
      <c r="D279" s="4"/>
      <c r="E279" s="4"/>
      <c r="F279" s="4"/>
      <c r="G279" s="4"/>
      <c r="H279" s="4"/>
      <c r="I279" s="4"/>
      <c r="J279" s="4"/>
      <c r="K279" s="4"/>
      <c r="L279" s="4"/>
      <c r="M279" s="4"/>
      <c r="N279" s="4"/>
      <c r="O279" s="4"/>
      <c r="P279" s="4"/>
      <c r="Q279" s="4"/>
      <c r="R279" s="4"/>
      <c r="S279" s="4"/>
      <c r="T279" s="4"/>
    </row>
    <row r="280">
      <c r="A280" s="4"/>
      <c r="B280" s="4"/>
      <c r="C280" s="4"/>
      <c r="D280" s="4"/>
      <c r="E280" s="4"/>
      <c r="F280" s="4"/>
      <c r="G280" s="4"/>
      <c r="H280" s="4"/>
      <c r="I280" s="4"/>
      <c r="J280" s="4"/>
      <c r="K280" s="4"/>
      <c r="L280" s="4"/>
      <c r="M280" s="4"/>
      <c r="N280" s="4"/>
      <c r="O280" s="4"/>
      <c r="P280" s="4"/>
      <c r="Q280" s="4"/>
      <c r="R280" s="4"/>
      <c r="S280" s="4"/>
      <c r="T280" s="4"/>
    </row>
    <row r="281">
      <c r="A281" s="4"/>
      <c r="B281" s="4"/>
      <c r="C281" s="4"/>
      <c r="D281" s="4"/>
      <c r="E281" s="4"/>
      <c r="F281" s="4"/>
      <c r="G281" s="4"/>
      <c r="H281" s="4"/>
      <c r="I281" s="4"/>
      <c r="J281" s="4"/>
      <c r="K281" s="4"/>
      <c r="L281" s="4"/>
      <c r="M281" s="4"/>
      <c r="N281" s="4"/>
      <c r="O281" s="4"/>
      <c r="P281" s="4"/>
      <c r="Q281" s="4"/>
      <c r="R281" s="4"/>
      <c r="S281" s="4"/>
      <c r="T281" s="4"/>
    </row>
    <row r="282">
      <c r="A282" s="4"/>
      <c r="B282" s="4"/>
      <c r="C282" s="4"/>
      <c r="D282" s="4"/>
      <c r="E282" s="4"/>
      <c r="F282" s="4"/>
      <c r="G282" s="4"/>
      <c r="H282" s="4"/>
      <c r="I282" s="4"/>
      <c r="J282" s="4"/>
      <c r="K282" s="4"/>
      <c r="L282" s="4"/>
      <c r="M282" s="4"/>
      <c r="N282" s="4"/>
      <c r="O282" s="4"/>
      <c r="P282" s="4"/>
      <c r="Q282" s="4"/>
      <c r="R282" s="4"/>
      <c r="S282" s="4"/>
      <c r="T282" s="4"/>
    </row>
    <row r="283">
      <c r="A283" s="4"/>
      <c r="B283" s="4"/>
      <c r="C283" s="4"/>
      <c r="D283" s="4"/>
      <c r="E283" s="4"/>
      <c r="F283" s="4"/>
      <c r="G283" s="4"/>
      <c r="H283" s="4"/>
      <c r="I283" s="4"/>
      <c r="J283" s="4"/>
      <c r="K283" s="4"/>
      <c r="L283" s="4"/>
      <c r="M283" s="4"/>
      <c r="N283" s="4"/>
      <c r="O283" s="4"/>
      <c r="P283" s="4"/>
      <c r="Q283" s="4"/>
      <c r="R283" s="4"/>
      <c r="S283" s="4"/>
      <c r="T283" s="4"/>
    </row>
    <row r="284">
      <c r="A284" s="4"/>
      <c r="B284" s="4"/>
      <c r="C284" s="4"/>
      <c r="D284" s="4"/>
      <c r="E284" s="4"/>
      <c r="F284" s="4"/>
      <c r="G284" s="4"/>
      <c r="H284" s="4"/>
      <c r="I284" s="4"/>
      <c r="J284" s="4"/>
      <c r="K284" s="4"/>
      <c r="L284" s="4"/>
      <c r="M284" s="4"/>
      <c r="N284" s="4"/>
      <c r="O284" s="4"/>
      <c r="P284" s="4"/>
      <c r="Q284" s="4"/>
      <c r="R284" s="4"/>
      <c r="S284" s="4"/>
      <c r="T284" s="4"/>
    </row>
    <row r="285">
      <c r="A285" s="4"/>
      <c r="B285" s="4"/>
      <c r="C285" s="4"/>
      <c r="D285" s="4"/>
      <c r="E285" s="4"/>
      <c r="F285" s="4"/>
      <c r="G285" s="4"/>
      <c r="H285" s="4"/>
      <c r="I285" s="4"/>
      <c r="J285" s="4"/>
      <c r="K285" s="4"/>
      <c r="L285" s="4"/>
      <c r="M285" s="4"/>
      <c r="N285" s="4"/>
      <c r="O285" s="4"/>
      <c r="P285" s="4"/>
      <c r="Q285" s="4"/>
      <c r="R285" s="4"/>
      <c r="S285" s="4"/>
      <c r="T285" s="4"/>
    </row>
    <row r="286">
      <c r="A286" s="4"/>
      <c r="B286" s="4"/>
      <c r="C286" s="4"/>
      <c r="D286" s="4"/>
      <c r="E286" s="4"/>
      <c r="F286" s="4"/>
      <c r="G286" s="4"/>
      <c r="H286" s="4"/>
      <c r="I286" s="4"/>
      <c r="J286" s="4"/>
      <c r="K286" s="4"/>
      <c r="L286" s="4"/>
      <c r="M286" s="4"/>
      <c r="N286" s="4"/>
      <c r="O286" s="4"/>
      <c r="P286" s="4"/>
      <c r="Q286" s="4"/>
      <c r="R286" s="4"/>
      <c r="S286" s="4"/>
      <c r="T286" s="4"/>
    </row>
    <row r="287">
      <c r="A287" s="4"/>
      <c r="B287" s="4"/>
      <c r="C287" s="4"/>
      <c r="D287" s="4"/>
      <c r="E287" s="4"/>
      <c r="F287" s="4"/>
      <c r="G287" s="4"/>
      <c r="H287" s="4"/>
      <c r="I287" s="4"/>
      <c r="J287" s="4"/>
      <c r="K287" s="4"/>
      <c r="L287" s="4"/>
      <c r="M287" s="4"/>
      <c r="N287" s="4"/>
      <c r="O287" s="4"/>
      <c r="P287" s="4"/>
      <c r="Q287" s="4"/>
      <c r="R287" s="4"/>
      <c r="S287" s="4"/>
      <c r="T287" s="4"/>
    </row>
    <row r="288">
      <c r="A288" s="4"/>
      <c r="B288" s="4"/>
      <c r="C288" s="4"/>
      <c r="D288" s="4"/>
      <c r="E288" s="4"/>
      <c r="F288" s="4"/>
      <c r="G288" s="4"/>
      <c r="H288" s="4"/>
      <c r="I288" s="4"/>
      <c r="J288" s="4"/>
      <c r="K288" s="4"/>
      <c r="L288" s="4"/>
      <c r="M288" s="4"/>
      <c r="N288" s="4"/>
      <c r="O288" s="4"/>
      <c r="P288" s="4"/>
      <c r="Q288" s="4"/>
      <c r="R288" s="4"/>
      <c r="S288" s="4"/>
      <c r="T288" s="4"/>
    </row>
    <row r="289">
      <c r="A289" s="4"/>
      <c r="B289" s="4"/>
      <c r="C289" s="4"/>
      <c r="D289" s="4"/>
      <c r="E289" s="4"/>
      <c r="F289" s="4"/>
      <c r="G289" s="4"/>
      <c r="H289" s="4"/>
      <c r="I289" s="4"/>
      <c r="J289" s="4"/>
      <c r="K289" s="4"/>
      <c r="L289" s="4"/>
      <c r="M289" s="4"/>
      <c r="N289" s="4"/>
      <c r="O289" s="4"/>
      <c r="P289" s="4"/>
      <c r="Q289" s="4"/>
      <c r="R289" s="4"/>
      <c r="S289" s="4"/>
      <c r="T289" s="4"/>
    </row>
    <row r="290">
      <c r="A290" s="4"/>
      <c r="B290" s="4"/>
      <c r="C290" s="4"/>
      <c r="D290" s="4"/>
      <c r="E290" s="4"/>
      <c r="F290" s="4"/>
      <c r="G290" s="4"/>
      <c r="H290" s="4"/>
      <c r="I290" s="4"/>
      <c r="J290" s="4"/>
      <c r="K290" s="4"/>
      <c r="L290" s="4"/>
      <c r="M290" s="4"/>
      <c r="N290" s="4"/>
      <c r="O290" s="4"/>
      <c r="P290" s="4"/>
      <c r="Q290" s="4"/>
      <c r="R290" s="4"/>
      <c r="S290" s="4"/>
      <c r="T290" s="4"/>
    </row>
    <row r="291">
      <c r="A291" s="4"/>
      <c r="B291" s="4"/>
      <c r="C291" s="4"/>
      <c r="D291" s="4"/>
      <c r="E291" s="4"/>
      <c r="F291" s="4"/>
      <c r="G291" s="4"/>
      <c r="H291" s="4"/>
      <c r="I291" s="4"/>
      <c r="J291" s="4"/>
      <c r="K291" s="4"/>
      <c r="L291" s="4"/>
      <c r="M291" s="4"/>
      <c r="N291" s="4"/>
      <c r="O291" s="4"/>
      <c r="P291" s="4"/>
      <c r="Q291" s="4"/>
      <c r="R291" s="4"/>
      <c r="S291" s="4"/>
      <c r="T291" s="4"/>
    </row>
    <row r="292">
      <c r="A292" s="4"/>
      <c r="B292" s="4"/>
      <c r="C292" s="4"/>
      <c r="D292" s="4"/>
      <c r="E292" s="4"/>
      <c r="F292" s="4"/>
      <c r="G292" s="4"/>
      <c r="H292" s="4"/>
      <c r="I292" s="4"/>
      <c r="J292" s="4"/>
      <c r="K292" s="4"/>
      <c r="L292" s="4"/>
      <c r="M292" s="4"/>
      <c r="N292" s="4"/>
      <c r="O292" s="4"/>
      <c r="P292" s="4"/>
      <c r="Q292" s="4"/>
      <c r="R292" s="4"/>
      <c r="S292" s="4"/>
      <c r="T292" s="4"/>
    </row>
    <row r="293">
      <c r="A293" s="4"/>
      <c r="B293" s="4"/>
      <c r="C293" s="4"/>
      <c r="D293" s="4"/>
      <c r="E293" s="4"/>
      <c r="F293" s="4"/>
      <c r="G293" s="4"/>
      <c r="H293" s="4"/>
      <c r="I293" s="4"/>
      <c r="J293" s="4"/>
      <c r="K293" s="4"/>
      <c r="L293" s="4"/>
      <c r="M293" s="4"/>
      <c r="N293" s="4"/>
      <c r="O293" s="4"/>
      <c r="P293" s="4"/>
      <c r="Q293" s="4"/>
      <c r="R293" s="4"/>
      <c r="S293" s="4"/>
      <c r="T293" s="4"/>
    </row>
    <row r="294">
      <c r="A294" s="4"/>
      <c r="B294" s="4"/>
      <c r="C294" s="4"/>
      <c r="D294" s="4"/>
      <c r="E294" s="4"/>
      <c r="F294" s="4"/>
      <c r="G294" s="4"/>
      <c r="H294" s="4"/>
      <c r="I294" s="4"/>
      <c r="J294" s="4"/>
      <c r="K294" s="4"/>
      <c r="L294" s="4"/>
      <c r="M294" s="4"/>
      <c r="N294" s="4"/>
      <c r="O294" s="4"/>
      <c r="P294" s="4"/>
      <c r="Q294" s="4"/>
      <c r="R294" s="4"/>
      <c r="S294" s="4"/>
      <c r="T294" s="4"/>
    </row>
    <row r="295">
      <c r="A295" s="4"/>
      <c r="B295" s="4"/>
      <c r="C295" s="4"/>
      <c r="D295" s="4"/>
      <c r="E295" s="4"/>
      <c r="F295" s="4"/>
      <c r="G295" s="4"/>
      <c r="H295" s="4"/>
      <c r="I295" s="4"/>
      <c r="J295" s="4"/>
      <c r="K295" s="4"/>
      <c r="L295" s="4"/>
      <c r="M295" s="4"/>
      <c r="N295" s="4"/>
      <c r="O295" s="4"/>
      <c r="P295" s="4"/>
      <c r="Q295" s="4"/>
      <c r="R295" s="4"/>
      <c r="S295" s="4"/>
      <c r="T295" s="4"/>
    </row>
    <row r="296">
      <c r="A296" s="4"/>
      <c r="B296" s="4"/>
      <c r="C296" s="4"/>
      <c r="D296" s="4"/>
      <c r="E296" s="4"/>
      <c r="F296" s="4"/>
      <c r="G296" s="4"/>
      <c r="H296" s="4"/>
      <c r="I296" s="4"/>
      <c r="J296" s="4"/>
      <c r="K296" s="4"/>
      <c r="L296" s="4"/>
      <c r="M296" s="4"/>
      <c r="N296" s="4"/>
      <c r="O296" s="4"/>
      <c r="P296" s="4"/>
      <c r="Q296" s="4"/>
      <c r="R296" s="4"/>
      <c r="S296" s="4"/>
      <c r="T296" s="4"/>
    </row>
    <row r="297">
      <c r="A297" s="4"/>
      <c r="B297" s="4"/>
      <c r="C297" s="4"/>
      <c r="D297" s="4"/>
      <c r="E297" s="4"/>
      <c r="F297" s="4"/>
      <c r="G297" s="4"/>
      <c r="H297" s="4"/>
      <c r="I297" s="4"/>
      <c r="J297" s="4"/>
      <c r="K297" s="4"/>
      <c r="L297" s="4"/>
      <c r="M297" s="4"/>
      <c r="N297" s="4"/>
      <c r="O297" s="4"/>
      <c r="P297" s="4"/>
      <c r="Q297" s="4"/>
      <c r="R297" s="4"/>
      <c r="S297" s="4"/>
      <c r="T297" s="4"/>
    </row>
    <row r="298">
      <c r="A298" s="4"/>
      <c r="B298" s="4"/>
      <c r="C298" s="4"/>
      <c r="D298" s="4"/>
      <c r="E298" s="4"/>
      <c r="F298" s="4"/>
      <c r="G298" s="4"/>
      <c r="H298" s="4"/>
      <c r="I298" s="4"/>
      <c r="J298" s="4"/>
      <c r="K298" s="4"/>
      <c r="L298" s="4"/>
      <c r="M298" s="4"/>
      <c r="N298" s="4"/>
      <c r="O298" s="4"/>
      <c r="P298" s="4"/>
      <c r="Q298" s="4"/>
      <c r="R298" s="4"/>
      <c r="S298" s="4"/>
      <c r="T298" s="4"/>
    </row>
    <row r="299">
      <c r="A299" s="4"/>
      <c r="B299" s="4"/>
      <c r="C299" s="4"/>
      <c r="D299" s="4"/>
      <c r="E299" s="4"/>
      <c r="F299" s="4"/>
      <c r="G299" s="4"/>
      <c r="H299" s="4"/>
      <c r="I299" s="4"/>
      <c r="J299" s="4"/>
      <c r="K299" s="4"/>
      <c r="L299" s="4"/>
      <c r="M299" s="4"/>
      <c r="N299" s="4"/>
      <c r="O299" s="4"/>
      <c r="P299" s="4"/>
      <c r="Q299" s="4"/>
      <c r="R299" s="4"/>
      <c r="S299" s="4"/>
      <c r="T299" s="4"/>
    </row>
    <row r="300">
      <c r="A300" s="4"/>
      <c r="B300" s="4"/>
      <c r="C300" s="4"/>
      <c r="D300" s="4"/>
      <c r="E300" s="4"/>
      <c r="F300" s="4"/>
      <c r="G300" s="4"/>
      <c r="H300" s="4"/>
      <c r="I300" s="4"/>
      <c r="J300" s="4"/>
      <c r="K300" s="4"/>
      <c r="L300" s="4"/>
      <c r="M300" s="4"/>
      <c r="N300" s="4"/>
      <c r="O300" s="4"/>
      <c r="P300" s="4"/>
      <c r="Q300" s="4"/>
      <c r="R300" s="4"/>
      <c r="S300" s="4"/>
      <c r="T300" s="4"/>
    </row>
    <row r="301">
      <c r="A301" s="4"/>
      <c r="B301" s="4"/>
      <c r="C301" s="4"/>
      <c r="D301" s="4"/>
      <c r="E301" s="4"/>
      <c r="F301" s="4"/>
      <c r="G301" s="4"/>
      <c r="H301" s="4"/>
      <c r="I301" s="4"/>
      <c r="J301" s="4"/>
      <c r="K301" s="4"/>
      <c r="L301" s="4"/>
      <c r="M301" s="4"/>
      <c r="N301" s="4"/>
      <c r="O301" s="4"/>
      <c r="P301" s="4"/>
      <c r="Q301" s="4"/>
      <c r="R301" s="4"/>
      <c r="S301" s="4"/>
      <c r="T301" s="4"/>
    </row>
    <row r="302">
      <c r="A302" s="4"/>
      <c r="B302" s="4"/>
      <c r="C302" s="4"/>
      <c r="D302" s="4"/>
      <c r="E302" s="4"/>
      <c r="F302" s="4"/>
      <c r="G302" s="4"/>
      <c r="H302" s="4"/>
      <c r="I302" s="4"/>
      <c r="J302" s="4"/>
      <c r="K302" s="4"/>
      <c r="L302" s="4"/>
      <c r="M302" s="4"/>
      <c r="N302" s="4"/>
      <c r="O302" s="4"/>
      <c r="P302" s="4"/>
      <c r="Q302" s="4"/>
      <c r="R302" s="4"/>
      <c r="S302" s="4"/>
      <c r="T302" s="4"/>
    </row>
    <row r="303">
      <c r="A303" s="4"/>
      <c r="B303" s="4"/>
      <c r="C303" s="4"/>
      <c r="D303" s="4"/>
      <c r="E303" s="4"/>
      <c r="F303" s="4"/>
      <c r="G303" s="4"/>
      <c r="H303" s="4"/>
      <c r="I303" s="4"/>
      <c r="J303" s="4"/>
      <c r="K303" s="4"/>
      <c r="L303" s="4"/>
      <c r="M303" s="4"/>
      <c r="N303" s="4"/>
      <c r="O303" s="4"/>
      <c r="P303" s="4"/>
      <c r="Q303" s="4"/>
      <c r="R303" s="4"/>
      <c r="S303" s="4"/>
      <c r="T303" s="4"/>
    </row>
    <row r="304">
      <c r="A304" s="4"/>
      <c r="B304" s="4"/>
      <c r="C304" s="4"/>
      <c r="D304" s="4"/>
      <c r="E304" s="4"/>
      <c r="F304" s="4"/>
      <c r="G304" s="4"/>
      <c r="H304" s="4"/>
      <c r="I304" s="4"/>
      <c r="J304" s="4"/>
      <c r="K304" s="4"/>
      <c r="L304" s="4"/>
      <c r="M304" s="4"/>
      <c r="N304" s="4"/>
      <c r="O304" s="4"/>
      <c r="P304" s="4"/>
      <c r="Q304" s="4"/>
      <c r="R304" s="4"/>
      <c r="S304" s="4"/>
      <c r="T304" s="4"/>
    </row>
    <row r="305">
      <c r="A305" s="4"/>
      <c r="B305" s="4"/>
      <c r="C305" s="4"/>
      <c r="D305" s="4"/>
      <c r="E305" s="4"/>
      <c r="F305" s="4"/>
      <c r="G305" s="4"/>
      <c r="H305" s="4"/>
      <c r="I305" s="4"/>
      <c r="J305" s="4"/>
      <c r="K305" s="4"/>
      <c r="L305" s="4"/>
      <c r="M305" s="4"/>
      <c r="N305" s="4"/>
      <c r="O305" s="4"/>
      <c r="P305" s="4"/>
      <c r="Q305" s="4"/>
      <c r="R305" s="4"/>
      <c r="S305" s="4"/>
      <c r="T305" s="4"/>
    </row>
    <row r="306">
      <c r="A306" s="4"/>
      <c r="B306" s="4"/>
      <c r="C306" s="4"/>
      <c r="D306" s="4"/>
      <c r="E306" s="4"/>
      <c r="F306" s="4"/>
      <c r="G306" s="4"/>
      <c r="H306" s="4"/>
      <c r="I306" s="4"/>
      <c r="J306" s="4"/>
      <c r="K306" s="4"/>
      <c r="L306" s="4"/>
      <c r="M306" s="4"/>
      <c r="N306" s="4"/>
      <c r="O306" s="4"/>
      <c r="P306" s="4"/>
      <c r="Q306" s="4"/>
      <c r="R306" s="4"/>
      <c r="S306" s="4"/>
      <c r="T306" s="4"/>
    </row>
    <row r="307">
      <c r="A307" s="4"/>
      <c r="B307" s="4"/>
      <c r="C307" s="4"/>
      <c r="D307" s="4"/>
      <c r="E307" s="4"/>
      <c r="F307" s="4"/>
      <c r="G307" s="4"/>
      <c r="H307" s="4"/>
      <c r="I307" s="4"/>
      <c r="J307" s="4"/>
      <c r="K307" s="4"/>
      <c r="L307" s="4"/>
      <c r="M307" s="4"/>
      <c r="N307" s="4"/>
      <c r="O307" s="4"/>
      <c r="P307" s="4"/>
      <c r="Q307" s="4"/>
      <c r="R307" s="4"/>
      <c r="S307" s="4"/>
      <c r="T307" s="4"/>
    </row>
    <row r="308">
      <c r="A308" s="4"/>
      <c r="B308" s="4"/>
      <c r="C308" s="4"/>
      <c r="D308" s="4"/>
      <c r="E308" s="4"/>
      <c r="F308" s="4"/>
      <c r="G308" s="4"/>
      <c r="H308" s="4"/>
      <c r="I308" s="4"/>
      <c r="J308" s="4"/>
      <c r="K308" s="4"/>
      <c r="L308" s="4"/>
      <c r="M308" s="4"/>
      <c r="N308" s="4"/>
      <c r="O308" s="4"/>
      <c r="P308" s="4"/>
      <c r="Q308" s="4"/>
      <c r="R308" s="4"/>
      <c r="S308" s="4"/>
      <c r="T308" s="4"/>
    </row>
    <row r="309">
      <c r="A309" s="4"/>
      <c r="B309" s="4"/>
      <c r="C309" s="4"/>
      <c r="D309" s="4"/>
      <c r="E309" s="4"/>
      <c r="F309" s="4"/>
      <c r="G309" s="4"/>
      <c r="H309" s="4"/>
      <c r="I309" s="4"/>
      <c r="J309" s="4"/>
      <c r="K309" s="4"/>
      <c r="L309" s="4"/>
      <c r="M309" s="4"/>
      <c r="N309" s="4"/>
      <c r="O309" s="4"/>
      <c r="P309" s="4"/>
      <c r="Q309" s="4"/>
      <c r="R309" s="4"/>
      <c r="S309" s="4"/>
      <c r="T309" s="4"/>
    </row>
    <row r="310">
      <c r="A310" s="4"/>
      <c r="B310" s="4"/>
      <c r="C310" s="4"/>
      <c r="D310" s="4"/>
      <c r="E310" s="4"/>
      <c r="F310" s="4"/>
      <c r="G310" s="4"/>
      <c r="H310" s="4"/>
      <c r="I310" s="4"/>
      <c r="J310" s="4"/>
      <c r="K310" s="4"/>
      <c r="L310" s="4"/>
      <c r="M310" s="4"/>
      <c r="N310" s="4"/>
      <c r="O310" s="4"/>
      <c r="P310" s="4"/>
      <c r="Q310" s="4"/>
      <c r="R310" s="4"/>
      <c r="S310" s="4"/>
      <c r="T310" s="4"/>
    </row>
    <row r="311">
      <c r="A311" s="4"/>
      <c r="B311" s="4"/>
      <c r="C311" s="4"/>
      <c r="D311" s="4"/>
      <c r="E311" s="4"/>
      <c r="F311" s="4"/>
      <c r="G311" s="4"/>
      <c r="H311" s="4"/>
      <c r="I311" s="4"/>
      <c r="J311" s="4"/>
      <c r="K311" s="4"/>
      <c r="L311" s="4"/>
      <c r="M311" s="4"/>
      <c r="N311" s="4"/>
      <c r="O311" s="4"/>
      <c r="P311" s="4"/>
      <c r="Q311" s="4"/>
      <c r="R311" s="4"/>
      <c r="S311" s="4"/>
      <c r="T311" s="4"/>
    </row>
    <row r="312">
      <c r="A312" s="4"/>
      <c r="B312" s="4"/>
      <c r="C312" s="4"/>
      <c r="D312" s="4"/>
      <c r="E312" s="4"/>
      <c r="F312" s="4"/>
      <c r="G312" s="4"/>
      <c r="H312" s="4"/>
      <c r="I312" s="4"/>
      <c r="J312" s="4"/>
      <c r="K312" s="4"/>
      <c r="L312" s="4"/>
      <c r="M312" s="4"/>
      <c r="N312" s="4"/>
      <c r="O312" s="4"/>
      <c r="P312" s="4"/>
      <c r="Q312" s="4"/>
      <c r="R312" s="4"/>
      <c r="S312" s="4"/>
      <c r="T312" s="4"/>
    </row>
    <row r="313">
      <c r="A313" s="4"/>
      <c r="B313" s="4"/>
      <c r="C313" s="4"/>
      <c r="D313" s="4"/>
      <c r="E313" s="4"/>
      <c r="F313" s="4"/>
      <c r="G313" s="4"/>
      <c r="H313" s="4"/>
      <c r="I313" s="4"/>
      <c r="J313" s="4"/>
      <c r="K313" s="4"/>
      <c r="L313" s="4"/>
      <c r="M313" s="4"/>
      <c r="N313" s="4"/>
      <c r="O313" s="4"/>
      <c r="P313" s="4"/>
      <c r="Q313" s="4"/>
      <c r="R313" s="4"/>
      <c r="S313" s="4"/>
      <c r="T313" s="4"/>
    </row>
    <row r="314">
      <c r="A314" s="4"/>
      <c r="B314" s="4"/>
      <c r="C314" s="4"/>
      <c r="D314" s="4"/>
      <c r="E314" s="4"/>
      <c r="F314" s="4"/>
      <c r="G314" s="4"/>
      <c r="H314" s="4"/>
      <c r="I314" s="4"/>
      <c r="J314" s="4"/>
      <c r="K314" s="4"/>
      <c r="L314" s="4"/>
      <c r="M314" s="4"/>
      <c r="N314" s="4"/>
      <c r="O314" s="4"/>
      <c r="P314" s="4"/>
      <c r="Q314" s="4"/>
      <c r="R314" s="4"/>
      <c r="S314" s="4"/>
      <c r="T314" s="4"/>
    </row>
    <row r="315">
      <c r="A315" s="4"/>
      <c r="B315" s="4"/>
      <c r="C315" s="4"/>
      <c r="D315" s="4"/>
      <c r="E315" s="4"/>
      <c r="F315" s="4"/>
      <c r="G315" s="4"/>
      <c r="H315" s="4"/>
      <c r="I315" s="4"/>
      <c r="J315" s="4"/>
      <c r="K315" s="4"/>
      <c r="L315" s="4"/>
      <c r="M315" s="4"/>
      <c r="N315" s="4"/>
      <c r="O315" s="4"/>
      <c r="P315" s="4"/>
      <c r="Q315" s="4"/>
      <c r="R315" s="4"/>
      <c r="S315" s="4"/>
      <c r="T315" s="4"/>
    </row>
    <row r="316">
      <c r="A316" s="4"/>
      <c r="B316" s="4"/>
      <c r="C316" s="4"/>
      <c r="D316" s="4"/>
      <c r="E316" s="4"/>
      <c r="F316" s="4"/>
      <c r="G316" s="4"/>
      <c r="H316" s="4"/>
      <c r="I316" s="4"/>
      <c r="J316" s="4"/>
      <c r="K316" s="4"/>
      <c r="L316" s="4"/>
      <c r="M316" s="4"/>
      <c r="N316" s="4"/>
      <c r="O316" s="4"/>
      <c r="P316" s="4"/>
      <c r="Q316" s="4"/>
      <c r="R316" s="4"/>
      <c r="S316" s="4"/>
      <c r="T316" s="4"/>
    </row>
    <row r="317">
      <c r="A317" s="4"/>
      <c r="B317" s="4"/>
      <c r="C317" s="4"/>
      <c r="D317" s="4"/>
      <c r="E317" s="4"/>
      <c r="F317" s="4"/>
      <c r="G317" s="4"/>
      <c r="H317" s="4"/>
      <c r="I317" s="4"/>
      <c r="J317" s="4"/>
      <c r="K317" s="4"/>
      <c r="L317" s="4"/>
      <c r="M317" s="4"/>
      <c r="N317" s="4"/>
      <c r="O317" s="4"/>
      <c r="P317" s="4"/>
      <c r="Q317" s="4"/>
      <c r="R317" s="4"/>
      <c r="S317" s="4"/>
      <c r="T317" s="4"/>
    </row>
    <row r="318">
      <c r="A318" s="4"/>
      <c r="B318" s="4"/>
      <c r="C318" s="4"/>
      <c r="D318" s="4"/>
      <c r="E318" s="4"/>
      <c r="F318" s="4"/>
      <c r="G318" s="4"/>
      <c r="H318" s="4"/>
      <c r="I318" s="4"/>
      <c r="J318" s="4"/>
      <c r="K318" s="4"/>
      <c r="L318" s="4"/>
      <c r="M318" s="4"/>
      <c r="N318" s="4"/>
      <c r="O318" s="4"/>
      <c r="P318" s="4"/>
      <c r="Q318" s="4"/>
      <c r="R318" s="4"/>
      <c r="S318" s="4"/>
      <c r="T318" s="4"/>
    </row>
    <row r="319">
      <c r="A319" s="4"/>
      <c r="B319" s="4"/>
      <c r="C319" s="4"/>
      <c r="D319" s="4"/>
      <c r="E319" s="4"/>
      <c r="F319" s="4"/>
      <c r="G319" s="4"/>
      <c r="H319" s="4"/>
      <c r="I319" s="4"/>
      <c r="J319" s="4"/>
      <c r="K319" s="4"/>
      <c r="L319" s="4"/>
      <c r="M319" s="4"/>
      <c r="N319" s="4"/>
      <c r="O319" s="4"/>
      <c r="P319" s="4"/>
      <c r="Q319" s="4"/>
      <c r="R319" s="4"/>
      <c r="S319" s="4"/>
      <c r="T319" s="4"/>
    </row>
    <row r="320">
      <c r="A320" s="4"/>
      <c r="B320" s="4"/>
      <c r="C320" s="4"/>
      <c r="D320" s="4"/>
      <c r="E320" s="4"/>
      <c r="F320" s="4"/>
      <c r="G320" s="4"/>
      <c r="H320" s="4"/>
      <c r="I320" s="4"/>
      <c r="J320" s="4"/>
      <c r="K320" s="4"/>
      <c r="L320" s="4"/>
      <c r="M320" s="4"/>
      <c r="N320" s="4"/>
      <c r="O320" s="4"/>
      <c r="P320" s="4"/>
      <c r="Q320" s="4"/>
      <c r="R320" s="4"/>
      <c r="S320" s="4"/>
      <c r="T320" s="4"/>
    </row>
    <row r="321">
      <c r="A321" s="4"/>
      <c r="B321" s="4"/>
      <c r="C321" s="4"/>
      <c r="D321" s="4"/>
      <c r="E321" s="4"/>
      <c r="F321" s="4"/>
      <c r="G321" s="4"/>
      <c r="H321" s="4"/>
      <c r="I321" s="4"/>
      <c r="J321" s="4"/>
      <c r="K321" s="4"/>
      <c r="L321" s="4"/>
      <c r="M321" s="4"/>
      <c r="N321" s="4"/>
      <c r="O321" s="4"/>
      <c r="P321" s="4"/>
      <c r="Q321" s="4"/>
      <c r="R321" s="4"/>
      <c r="S321" s="4"/>
      <c r="T321" s="4"/>
    </row>
    <row r="322">
      <c r="A322" s="4"/>
      <c r="B322" s="4"/>
      <c r="C322" s="4"/>
      <c r="D322" s="4"/>
      <c r="E322" s="4"/>
      <c r="F322" s="4"/>
      <c r="G322" s="4"/>
      <c r="H322" s="4"/>
      <c r="I322" s="4"/>
      <c r="J322" s="4"/>
      <c r="K322" s="4"/>
      <c r="L322" s="4"/>
      <c r="M322" s="4"/>
      <c r="N322" s="4"/>
      <c r="O322" s="4"/>
      <c r="P322" s="4"/>
      <c r="Q322" s="4"/>
      <c r="R322" s="4"/>
      <c r="S322" s="4"/>
      <c r="T322" s="4"/>
    </row>
    <row r="323">
      <c r="A323" s="4"/>
      <c r="B323" s="4"/>
      <c r="C323" s="4"/>
      <c r="D323" s="4"/>
      <c r="E323" s="4"/>
      <c r="F323" s="4"/>
      <c r="G323" s="4"/>
      <c r="H323" s="4"/>
      <c r="I323" s="4"/>
      <c r="J323" s="4"/>
      <c r="K323" s="4"/>
      <c r="L323" s="4"/>
      <c r="M323" s="4"/>
      <c r="N323" s="4"/>
      <c r="O323" s="4"/>
      <c r="P323" s="4"/>
      <c r="Q323" s="4"/>
      <c r="R323" s="4"/>
      <c r="S323" s="4"/>
      <c r="T323" s="4"/>
    </row>
    <row r="324">
      <c r="A324" s="4"/>
      <c r="B324" s="4"/>
      <c r="C324" s="4"/>
      <c r="D324" s="4"/>
      <c r="E324" s="4"/>
      <c r="F324" s="4"/>
      <c r="G324" s="4"/>
      <c r="H324" s="4"/>
      <c r="I324" s="4"/>
      <c r="J324" s="4"/>
      <c r="K324" s="4"/>
      <c r="L324" s="4"/>
      <c r="M324" s="4"/>
      <c r="N324" s="4"/>
      <c r="O324" s="4"/>
      <c r="P324" s="4"/>
      <c r="Q324" s="4"/>
      <c r="R324" s="4"/>
      <c r="S324" s="4"/>
      <c r="T324" s="4"/>
    </row>
    <row r="325">
      <c r="A325" s="4"/>
      <c r="B325" s="4"/>
      <c r="C325" s="4"/>
      <c r="D325" s="4"/>
      <c r="E325" s="4"/>
      <c r="F325" s="4"/>
      <c r="G325" s="4"/>
      <c r="H325" s="4"/>
      <c r="I325" s="4"/>
      <c r="J325" s="4"/>
      <c r="K325" s="4"/>
      <c r="L325" s="4"/>
      <c r="M325" s="4"/>
      <c r="N325" s="4"/>
      <c r="O325" s="4"/>
      <c r="P325" s="4"/>
      <c r="Q325" s="4"/>
      <c r="R325" s="4"/>
      <c r="S325" s="4"/>
      <c r="T325" s="4"/>
    </row>
    <row r="326">
      <c r="A326" s="4"/>
      <c r="B326" s="4"/>
      <c r="C326" s="4"/>
      <c r="D326" s="4"/>
      <c r="E326" s="4"/>
      <c r="F326" s="4"/>
      <c r="G326" s="4"/>
      <c r="H326" s="4"/>
      <c r="I326" s="4"/>
      <c r="J326" s="4"/>
      <c r="K326" s="4"/>
      <c r="L326" s="4"/>
      <c r="M326" s="4"/>
      <c r="N326" s="4"/>
      <c r="O326" s="4"/>
      <c r="P326" s="4"/>
      <c r="Q326" s="4"/>
      <c r="R326" s="4"/>
      <c r="S326" s="4"/>
      <c r="T326" s="4"/>
    </row>
    <row r="327">
      <c r="A327" s="4"/>
      <c r="B327" s="4"/>
      <c r="C327" s="4"/>
      <c r="D327" s="4"/>
      <c r="E327" s="4"/>
      <c r="F327" s="4"/>
      <c r="G327" s="4"/>
      <c r="H327" s="4"/>
      <c r="I327" s="4"/>
      <c r="J327" s="4"/>
      <c r="K327" s="4"/>
      <c r="L327" s="4"/>
      <c r="M327" s="4"/>
      <c r="N327" s="4"/>
      <c r="O327" s="4"/>
      <c r="P327" s="4"/>
      <c r="Q327" s="4"/>
      <c r="R327" s="4"/>
      <c r="S327" s="4"/>
      <c r="T327" s="4"/>
    </row>
    <row r="328">
      <c r="A328" s="4"/>
      <c r="B328" s="4"/>
      <c r="C328" s="4"/>
      <c r="D328" s="4"/>
      <c r="E328" s="4"/>
      <c r="F328" s="4"/>
      <c r="G328" s="4"/>
      <c r="H328" s="4"/>
      <c r="I328" s="4"/>
      <c r="J328" s="4"/>
      <c r="K328" s="4"/>
      <c r="L328" s="4"/>
      <c r="M328" s="4"/>
      <c r="N328" s="4"/>
      <c r="O328" s="4"/>
      <c r="P328" s="4"/>
      <c r="Q328" s="4"/>
      <c r="R328" s="4"/>
      <c r="S328" s="4"/>
      <c r="T328" s="4"/>
    </row>
    <row r="329">
      <c r="A329" s="4"/>
      <c r="B329" s="4"/>
      <c r="C329" s="4"/>
      <c r="D329" s="4"/>
      <c r="E329" s="4"/>
      <c r="F329" s="4"/>
      <c r="G329" s="4"/>
      <c r="H329" s="4"/>
      <c r="I329" s="4"/>
      <c r="J329" s="4"/>
      <c r="K329" s="4"/>
      <c r="L329" s="4"/>
      <c r="M329" s="4"/>
      <c r="N329" s="4"/>
      <c r="O329" s="4"/>
      <c r="P329" s="4"/>
      <c r="Q329" s="4"/>
      <c r="R329" s="4"/>
      <c r="S329" s="4"/>
      <c r="T329" s="4"/>
    </row>
    <row r="330">
      <c r="A330" s="4"/>
      <c r="B330" s="4"/>
      <c r="C330" s="4"/>
      <c r="D330" s="4"/>
      <c r="E330" s="4"/>
      <c r="F330" s="4"/>
      <c r="G330" s="4"/>
      <c r="H330" s="4"/>
      <c r="I330" s="4"/>
      <c r="J330" s="4"/>
      <c r="K330" s="4"/>
      <c r="L330" s="4"/>
      <c r="M330" s="4"/>
      <c r="N330" s="4"/>
      <c r="O330" s="4"/>
      <c r="P330" s="4"/>
      <c r="Q330" s="4"/>
      <c r="R330" s="4"/>
      <c r="S330" s="4"/>
      <c r="T330" s="4"/>
    </row>
    <row r="331">
      <c r="A331" s="4"/>
      <c r="B331" s="4"/>
      <c r="C331" s="4"/>
      <c r="D331" s="4"/>
      <c r="E331" s="4"/>
      <c r="F331" s="4"/>
      <c r="G331" s="4"/>
      <c r="H331" s="4"/>
      <c r="I331" s="4"/>
      <c r="J331" s="4"/>
      <c r="K331" s="4"/>
      <c r="L331" s="4"/>
      <c r="M331" s="4"/>
      <c r="N331" s="4"/>
      <c r="O331" s="4"/>
      <c r="P331" s="4"/>
      <c r="Q331" s="4"/>
      <c r="R331" s="4"/>
      <c r="S331" s="4"/>
      <c r="T331" s="4"/>
    </row>
    <row r="332">
      <c r="A332" s="4"/>
      <c r="B332" s="4"/>
      <c r="C332" s="4"/>
      <c r="D332" s="4"/>
      <c r="E332" s="4"/>
      <c r="F332" s="4"/>
      <c r="G332" s="4"/>
      <c r="H332" s="4"/>
      <c r="I332" s="4"/>
      <c r="J332" s="4"/>
      <c r="K332" s="4"/>
      <c r="L332" s="4"/>
      <c r="M332" s="4"/>
      <c r="N332" s="4"/>
      <c r="O332" s="4"/>
      <c r="P332" s="4"/>
      <c r="Q332" s="4"/>
      <c r="R332" s="4"/>
      <c r="S332" s="4"/>
      <c r="T332" s="4"/>
    </row>
    <row r="333">
      <c r="A333" s="4"/>
      <c r="B333" s="4"/>
      <c r="C333" s="4"/>
      <c r="D333" s="4"/>
      <c r="E333" s="4"/>
      <c r="F333" s="4"/>
      <c r="G333" s="4"/>
      <c r="H333" s="4"/>
      <c r="I333" s="4"/>
      <c r="J333" s="4"/>
      <c r="K333" s="4"/>
      <c r="L333" s="4"/>
      <c r="M333" s="4"/>
      <c r="N333" s="4"/>
      <c r="O333" s="4"/>
      <c r="P333" s="4"/>
      <c r="Q333" s="4"/>
      <c r="R333" s="4"/>
      <c r="S333" s="4"/>
      <c r="T333" s="4"/>
    </row>
    <row r="334">
      <c r="A334" s="4"/>
      <c r="B334" s="4"/>
      <c r="C334" s="4"/>
      <c r="D334" s="4"/>
      <c r="E334" s="4"/>
      <c r="F334" s="4"/>
      <c r="G334" s="4"/>
      <c r="H334" s="4"/>
      <c r="I334" s="4"/>
      <c r="J334" s="4"/>
      <c r="K334" s="4"/>
      <c r="L334" s="4"/>
      <c r="M334" s="4"/>
      <c r="N334" s="4"/>
      <c r="O334" s="4"/>
      <c r="P334" s="4"/>
      <c r="Q334" s="4"/>
      <c r="R334" s="4"/>
      <c r="S334" s="4"/>
      <c r="T334" s="4"/>
    </row>
    <row r="335">
      <c r="A335" s="4"/>
      <c r="B335" s="4"/>
      <c r="C335" s="4"/>
      <c r="D335" s="4"/>
      <c r="E335" s="4"/>
      <c r="F335" s="4"/>
      <c r="G335" s="4"/>
      <c r="H335" s="4"/>
      <c r="I335" s="4"/>
      <c r="J335" s="4"/>
      <c r="K335" s="4"/>
      <c r="L335" s="4"/>
      <c r="M335" s="4"/>
      <c r="N335" s="4"/>
      <c r="O335" s="4"/>
      <c r="P335" s="4"/>
      <c r="Q335" s="4"/>
      <c r="R335" s="4"/>
      <c r="S335" s="4"/>
      <c r="T335" s="4"/>
    </row>
    <row r="336">
      <c r="A336" s="4"/>
      <c r="B336" s="4"/>
      <c r="C336" s="4"/>
      <c r="D336" s="4"/>
      <c r="E336" s="4"/>
      <c r="F336" s="4"/>
      <c r="G336" s="4"/>
      <c r="H336" s="4"/>
      <c r="I336" s="4"/>
      <c r="J336" s="4"/>
      <c r="K336" s="4"/>
      <c r="L336" s="4"/>
      <c r="M336" s="4"/>
      <c r="N336" s="4"/>
      <c r="O336" s="4"/>
      <c r="P336" s="4"/>
      <c r="Q336" s="4"/>
      <c r="R336" s="4"/>
      <c r="S336" s="4"/>
      <c r="T336" s="4"/>
    </row>
    <row r="337">
      <c r="A337" s="4"/>
      <c r="B337" s="4"/>
      <c r="C337" s="4"/>
      <c r="D337" s="4"/>
      <c r="E337" s="4"/>
      <c r="F337" s="4"/>
      <c r="G337" s="4"/>
      <c r="H337" s="4"/>
      <c r="I337" s="4"/>
      <c r="J337" s="4"/>
      <c r="K337" s="4"/>
      <c r="L337" s="4"/>
      <c r="M337" s="4"/>
      <c r="N337" s="4"/>
      <c r="O337" s="4"/>
      <c r="P337" s="4"/>
      <c r="Q337" s="4"/>
      <c r="R337" s="4"/>
      <c r="S337" s="4"/>
      <c r="T337" s="4"/>
    </row>
    <row r="338">
      <c r="A338" s="4"/>
      <c r="B338" s="4"/>
      <c r="C338" s="4"/>
      <c r="D338" s="4"/>
      <c r="E338" s="4"/>
      <c r="F338" s="4"/>
      <c r="G338" s="4"/>
      <c r="H338" s="4"/>
      <c r="I338" s="4"/>
      <c r="J338" s="4"/>
      <c r="K338" s="4"/>
      <c r="L338" s="4"/>
      <c r="M338" s="4"/>
      <c r="N338" s="4"/>
      <c r="O338" s="4"/>
      <c r="P338" s="4"/>
      <c r="Q338" s="4"/>
      <c r="R338" s="4"/>
      <c r="S338" s="4"/>
      <c r="T338" s="4"/>
    </row>
    <row r="339">
      <c r="A339" s="4"/>
      <c r="B339" s="4"/>
      <c r="C339" s="4"/>
      <c r="D339" s="4"/>
      <c r="E339" s="4"/>
      <c r="F339" s="4"/>
      <c r="G339" s="4"/>
      <c r="H339" s="4"/>
      <c r="I339" s="4"/>
      <c r="J339" s="4"/>
      <c r="K339" s="4"/>
      <c r="L339" s="4"/>
      <c r="M339" s="4"/>
      <c r="N339" s="4"/>
      <c r="O339" s="4"/>
      <c r="P339" s="4"/>
      <c r="Q339" s="4"/>
      <c r="R339" s="4"/>
      <c r="S339" s="4"/>
      <c r="T339" s="4"/>
    </row>
    <row r="340">
      <c r="A340" s="4"/>
      <c r="B340" s="4"/>
      <c r="C340" s="4"/>
      <c r="D340" s="4"/>
      <c r="E340" s="4"/>
      <c r="F340" s="4"/>
      <c r="G340" s="4"/>
      <c r="H340" s="4"/>
      <c r="I340" s="4"/>
      <c r="J340" s="4"/>
      <c r="K340" s="4"/>
      <c r="L340" s="4"/>
      <c r="M340" s="4"/>
      <c r="N340" s="4"/>
      <c r="O340" s="4"/>
      <c r="P340" s="4"/>
      <c r="Q340" s="4"/>
      <c r="R340" s="4"/>
      <c r="S340" s="4"/>
      <c r="T340" s="4"/>
    </row>
    <row r="341">
      <c r="A341" s="4"/>
      <c r="B341" s="4"/>
      <c r="C341" s="4"/>
      <c r="D341" s="4"/>
      <c r="E341" s="4"/>
      <c r="F341" s="4"/>
      <c r="G341" s="4"/>
      <c r="H341" s="4"/>
      <c r="I341" s="4"/>
      <c r="J341" s="4"/>
      <c r="K341" s="4"/>
      <c r="L341" s="4"/>
      <c r="M341" s="4"/>
      <c r="N341" s="4"/>
      <c r="O341" s="4"/>
      <c r="P341" s="4"/>
      <c r="Q341" s="4"/>
      <c r="R341" s="4"/>
      <c r="S341" s="4"/>
      <c r="T341" s="4"/>
    </row>
    <row r="342">
      <c r="A342" s="4"/>
      <c r="B342" s="4"/>
      <c r="C342" s="4"/>
      <c r="D342" s="4"/>
      <c r="E342" s="4"/>
      <c r="F342" s="4"/>
      <c r="G342" s="4"/>
      <c r="H342" s="4"/>
      <c r="I342" s="4"/>
      <c r="J342" s="4"/>
      <c r="K342" s="4"/>
      <c r="L342" s="4"/>
      <c r="M342" s="4"/>
      <c r="N342" s="4"/>
      <c r="O342" s="4"/>
      <c r="P342" s="4"/>
      <c r="Q342" s="4"/>
      <c r="R342" s="4"/>
      <c r="S342" s="4"/>
      <c r="T342" s="4"/>
    </row>
    <row r="343">
      <c r="A343" s="4"/>
      <c r="B343" s="4"/>
      <c r="C343" s="4"/>
      <c r="D343" s="4"/>
      <c r="E343" s="4"/>
      <c r="F343" s="4"/>
      <c r="G343" s="4"/>
      <c r="H343" s="4"/>
      <c r="I343" s="4"/>
      <c r="J343" s="4"/>
      <c r="K343" s="4"/>
      <c r="L343" s="4"/>
      <c r="M343" s="4"/>
      <c r="N343" s="4"/>
      <c r="O343" s="4"/>
      <c r="P343" s="4"/>
      <c r="Q343" s="4"/>
      <c r="R343" s="4"/>
      <c r="S343" s="4"/>
      <c r="T343" s="4"/>
    </row>
    <row r="344">
      <c r="A344" s="4"/>
      <c r="B344" s="4"/>
      <c r="C344" s="4"/>
      <c r="D344" s="4"/>
      <c r="E344" s="4"/>
      <c r="F344" s="4"/>
      <c r="G344" s="4"/>
      <c r="H344" s="4"/>
      <c r="I344" s="4"/>
      <c r="J344" s="4"/>
      <c r="K344" s="4"/>
      <c r="L344" s="4"/>
      <c r="M344" s="4"/>
      <c r="N344" s="4"/>
      <c r="O344" s="4"/>
      <c r="P344" s="4"/>
      <c r="Q344" s="4"/>
      <c r="R344" s="4"/>
      <c r="S344" s="4"/>
      <c r="T344" s="4"/>
    </row>
    <row r="345">
      <c r="A345" s="4"/>
      <c r="B345" s="4"/>
      <c r="C345" s="4"/>
      <c r="D345" s="4"/>
      <c r="E345" s="4"/>
      <c r="F345" s="4"/>
      <c r="G345" s="4"/>
      <c r="H345" s="4"/>
      <c r="I345" s="4"/>
      <c r="J345" s="4"/>
      <c r="K345" s="4"/>
      <c r="L345" s="4"/>
      <c r="M345" s="4"/>
      <c r="N345" s="4"/>
      <c r="O345" s="4"/>
      <c r="P345" s="4"/>
      <c r="Q345" s="4"/>
      <c r="R345" s="4"/>
      <c r="S345" s="4"/>
      <c r="T345" s="4"/>
    </row>
    <row r="346">
      <c r="A346" s="4"/>
      <c r="B346" s="4"/>
      <c r="C346" s="4"/>
      <c r="D346" s="4"/>
      <c r="E346" s="4"/>
      <c r="F346" s="4"/>
      <c r="G346" s="4"/>
      <c r="H346" s="4"/>
      <c r="I346" s="4"/>
      <c r="J346" s="4"/>
      <c r="K346" s="4"/>
      <c r="L346" s="4"/>
      <c r="M346" s="4"/>
      <c r="N346" s="4"/>
      <c r="O346" s="4"/>
      <c r="P346" s="4"/>
      <c r="Q346" s="4"/>
      <c r="R346" s="4"/>
      <c r="S346" s="4"/>
      <c r="T346" s="4"/>
    </row>
    <row r="347">
      <c r="A347" s="4"/>
      <c r="B347" s="4"/>
      <c r="C347" s="4"/>
      <c r="D347" s="4"/>
      <c r="E347" s="4"/>
      <c r="F347" s="4"/>
      <c r="G347" s="4"/>
      <c r="H347" s="4"/>
      <c r="I347" s="4"/>
      <c r="J347" s="4"/>
      <c r="K347" s="4"/>
      <c r="L347" s="4"/>
      <c r="M347" s="4"/>
      <c r="N347" s="4"/>
      <c r="O347" s="4"/>
      <c r="P347" s="4"/>
      <c r="Q347" s="4"/>
      <c r="R347" s="4"/>
      <c r="S347" s="4"/>
      <c r="T347" s="4"/>
    </row>
    <row r="348">
      <c r="A348" s="4"/>
      <c r="B348" s="4"/>
      <c r="C348" s="4"/>
      <c r="D348" s="4"/>
      <c r="E348" s="4"/>
      <c r="F348" s="4"/>
      <c r="G348" s="4"/>
      <c r="H348" s="4"/>
      <c r="I348" s="4"/>
      <c r="J348" s="4"/>
      <c r="K348" s="4"/>
      <c r="L348" s="4"/>
      <c r="M348" s="4"/>
      <c r="N348" s="4"/>
      <c r="O348" s="4"/>
      <c r="P348" s="4"/>
      <c r="Q348" s="4"/>
      <c r="R348" s="4"/>
      <c r="S348" s="4"/>
      <c r="T348" s="4"/>
    </row>
    <row r="349">
      <c r="A349" s="4"/>
      <c r="B349" s="4"/>
      <c r="C349" s="4"/>
      <c r="D349" s="4"/>
      <c r="E349" s="4"/>
      <c r="F349" s="4"/>
      <c r="G349" s="4"/>
      <c r="H349" s="4"/>
      <c r="I349" s="4"/>
      <c r="J349" s="4"/>
      <c r="K349" s="4"/>
      <c r="L349" s="4"/>
      <c r="M349" s="4"/>
      <c r="N349" s="4"/>
      <c r="O349" s="4"/>
      <c r="P349" s="4"/>
      <c r="Q349" s="4"/>
      <c r="R349" s="4"/>
      <c r="S349" s="4"/>
      <c r="T349" s="4"/>
    </row>
    <row r="350">
      <c r="A350" s="4"/>
      <c r="B350" s="4"/>
      <c r="C350" s="4"/>
      <c r="D350" s="4"/>
      <c r="E350" s="4"/>
      <c r="F350" s="4"/>
      <c r="G350" s="4"/>
      <c r="H350" s="4"/>
      <c r="I350" s="4"/>
      <c r="J350" s="4"/>
      <c r="K350" s="4"/>
      <c r="L350" s="4"/>
      <c r="M350" s="4"/>
      <c r="N350" s="4"/>
      <c r="O350" s="4"/>
      <c r="P350" s="4"/>
      <c r="Q350" s="4"/>
      <c r="R350" s="4"/>
      <c r="S350" s="4"/>
      <c r="T350" s="4"/>
    </row>
    <row r="351">
      <c r="A351" s="4"/>
      <c r="B351" s="4"/>
      <c r="C351" s="4"/>
      <c r="D351" s="4"/>
      <c r="E351" s="4"/>
      <c r="F351" s="4"/>
      <c r="G351" s="4"/>
      <c r="H351" s="4"/>
      <c r="I351" s="4"/>
      <c r="J351" s="4"/>
      <c r="K351" s="4"/>
      <c r="L351" s="4"/>
      <c r="M351" s="4"/>
      <c r="N351" s="4"/>
      <c r="O351" s="4"/>
      <c r="P351" s="4"/>
      <c r="Q351" s="4"/>
      <c r="R351" s="4"/>
      <c r="S351" s="4"/>
      <c r="T351" s="4"/>
    </row>
    <row r="352">
      <c r="A352" s="4"/>
      <c r="B352" s="4"/>
      <c r="C352" s="4"/>
      <c r="D352" s="4"/>
      <c r="E352" s="4"/>
      <c r="F352" s="4"/>
      <c r="G352" s="4"/>
      <c r="H352" s="4"/>
      <c r="I352" s="4"/>
      <c r="J352" s="4"/>
      <c r="K352" s="4"/>
      <c r="L352" s="4"/>
      <c r="M352" s="4"/>
      <c r="N352" s="4"/>
      <c r="O352" s="4"/>
      <c r="P352" s="4"/>
      <c r="Q352" s="4"/>
      <c r="R352" s="4"/>
      <c r="S352" s="4"/>
      <c r="T352" s="4"/>
    </row>
    <row r="353">
      <c r="A353" s="4"/>
      <c r="B353" s="4"/>
      <c r="C353" s="4"/>
      <c r="D353" s="4"/>
      <c r="E353" s="4"/>
      <c r="F353" s="4"/>
      <c r="G353" s="4"/>
      <c r="H353" s="4"/>
      <c r="I353" s="4"/>
      <c r="J353" s="4"/>
      <c r="K353" s="4"/>
      <c r="L353" s="4"/>
      <c r="M353" s="4"/>
      <c r="N353" s="4"/>
      <c r="O353" s="4"/>
      <c r="P353" s="4"/>
      <c r="Q353" s="4"/>
      <c r="R353" s="4"/>
      <c r="S353" s="4"/>
      <c r="T353" s="4"/>
    </row>
    <row r="354">
      <c r="A354" s="4"/>
      <c r="B354" s="4"/>
      <c r="C354" s="4"/>
      <c r="D354" s="4"/>
      <c r="E354" s="4"/>
      <c r="F354" s="4"/>
      <c r="G354" s="4"/>
      <c r="H354" s="4"/>
      <c r="I354" s="4"/>
      <c r="J354" s="4"/>
      <c r="K354" s="4"/>
      <c r="L354" s="4"/>
      <c r="M354" s="4"/>
      <c r="N354" s="4"/>
      <c r="O354" s="4"/>
      <c r="P354" s="4"/>
      <c r="Q354" s="4"/>
      <c r="R354" s="4"/>
      <c r="S354" s="4"/>
      <c r="T354" s="4"/>
    </row>
    <row r="355">
      <c r="A355" s="4"/>
      <c r="B355" s="4"/>
      <c r="C355" s="4"/>
      <c r="D355" s="4"/>
      <c r="E355" s="4"/>
      <c r="F355" s="4"/>
      <c r="G355" s="4"/>
      <c r="H355" s="4"/>
      <c r="I355" s="4"/>
      <c r="J355" s="4"/>
      <c r="K355" s="4"/>
      <c r="L355" s="4"/>
      <c r="M355" s="4"/>
      <c r="N355" s="4"/>
      <c r="O355" s="4"/>
      <c r="P355" s="4"/>
      <c r="Q355" s="4"/>
      <c r="R355" s="4"/>
      <c r="S355" s="4"/>
      <c r="T355" s="4"/>
    </row>
    <row r="356">
      <c r="A356" s="4"/>
      <c r="B356" s="4"/>
      <c r="C356" s="4"/>
      <c r="D356" s="4"/>
      <c r="E356" s="4"/>
      <c r="F356" s="4"/>
      <c r="G356" s="4"/>
      <c r="H356" s="4"/>
      <c r="I356" s="4"/>
      <c r="J356" s="4"/>
      <c r="K356" s="4"/>
      <c r="L356" s="4"/>
      <c r="M356" s="4"/>
      <c r="N356" s="4"/>
      <c r="O356" s="4"/>
      <c r="P356" s="4"/>
      <c r="Q356" s="4"/>
      <c r="R356" s="4"/>
      <c r="S356" s="4"/>
      <c r="T356" s="4"/>
    </row>
    <row r="357">
      <c r="A357" s="4"/>
      <c r="B357" s="4"/>
      <c r="C357" s="4"/>
      <c r="D357" s="4"/>
      <c r="E357" s="4"/>
      <c r="F357" s="4"/>
      <c r="G357" s="4"/>
      <c r="H357" s="4"/>
      <c r="I357" s="4"/>
      <c r="J357" s="4"/>
      <c r="K357" s="4"/>
      <c r="L357" s="4"/>
      <c r="M357" s="4"/>
      <c r="N357" s="4"/>
      <c r="O357" s="4"/>
      <c r="P357" s="4"/>
      <c r="Q357" s="4"/>
      <c r="R357" s="4"/>
      <c r="S357" s="4"/>
      <c r="T357" s="4"/>
    </row>
    <row r="358">
      <c r="A358" s="4"/>
      <c r="B358" s="4"/>
      <c r="C358" s="4"/>
      <c r="D358" s="4"/>
      <c r="E358" s="4"/>
      <c r="F358" s="4"/>
      <c r="G358" s="4"/>
      <c r="H358" s="4"/>
      <c r="I358" s="4"/>
      <c r="J358" s="4"/>
      <c r="K358" s="4"/>
      <c r="L358" s="4"/>
      <c r="M358" s="4"/>
      <c r="N358" s="4"/>
      <c r="O358" s="4"/>
      <c r="P358" s="4"/>
      <c r="Q358" s="4"/>
      <c r="R358" s="4"/>
      <c r="S358" s="4"/>
      <c r="T358" s="4"/>
    </row>
    <row r="359">
      <c r="A359" s="4"/>
      <c r="B359" s="4"/>
      <c r="C359" s="4"/>
      <c r="D359" s="4"/>
      <c r="E359" s="4"/>
      <c r="F359" s="4"/>
      <c r="G359" s="4"/>
      <c r="H359" s="4"/>
      <c r="I359" s="4"/>
      <c r="J359" s="4"/>
      <c r="K359" s="4"/>
      <c r="L359" s="4"/>
      <c r="M359" s="4"/>
      <c r="N359" s="4"/>
      <c r="O359" s="4"/>
      <c r="P359" s="4"/>
      <c r="Q359" s="4"/>
      <c r="R359" s="4"/>
      <c r="S359" s="4"/>
      <c r="T359" s="4"/>
    </row>
    <row r="360">
      <c r="A360" s="4"/>
      <c r="B360" s="4"/>
      <c r="C360" s="4"/>
      <c r="D360" s="4"/>
      <c r="E360" s="4"/>
      <c r="F360" s="4"/>
      <c r="G360" s="4"/>
      <c r="H360" s="4"/>
      <c r="I360" s="4"/>
      <c r="J360" s="4"/>
      <c r="K360" s="4"/>
      <c r="L360" s="4"/>
      <c r="M360" s="4"/>
      <c r="N360" s="4"/>
      <c r="O360" s="4"/>
      <c r="P360" s="4"/>
      <c r="Q360" s="4"/>
      <c r="R360" s="4"/>
      <c r="S360" s="4"/>
      <c r="T360" s="4"/>
    </row>
    <row r="361">
      <c r="A361" s="4"/>
      <c r="B361" s="4"/>
      <c r="C361" s="4"/>
      <c r="D361" s="4"/>
      <c r="E361" s="4"/>
      <c r="F361" s="4"/>
      <c r="G361" s="4"/>
      <c r="H361" s="4"/>
      <c r="I361" s="4"/>
      <c r="J361" s="4"/>
      <c r="K361" s="4"/>
      <c r="L361" s="4"/>
      <c r="M361" s="4"/>
      <c r="N361" s="4"/>
      <c r="O361" s="4"/>
      <c r="P361" s="4"/>
      <c r="Q361" s="4"/>
      <c r="R361" s="4"/>
      <c r="S361" s="4"/>
      <c r="T361" s="4"/>
    </row>
    <row r="362">
      <c r="A362" s="4"/>
      <c r="B362" s="4"/>
      <c r="C362" s="4"/>
      <c r="D362" s="4"/>
      <c r="E362" s="4"/>
      <c r="F362" s="4"/>
      <c r="G362" s="4"/>
      <c r="H362" s="4"/>
      <c r="I362" s="4"/>
      <c r="J362" s="4"/>
      <c r="K362" s="4"/>
      <c r="L362" s="4"/>
      <c r="M362" s="4"/>
      <c r="N362" s="4"/>
      <c r="O362" s="4"/>
      <c r="P362" s="4"/>
      <c r="Q362" s="4"/>
      <c r="R362" s="4"/>
      <c r="S362" s="4"/>
      <c r="T362" s="4"/>
    </row>
    <row r="363">
      <c r="A363" s="4"/>
      <c r="B363" s="4"/>
      <c r="C363" s="4"/>
      <c r="D363" s="4"/>
      <c r="E363" s="4"/>
      <c r="F363" s="4"/>
      <c r="G363" s="4"/>
      <c r="H363" s="4"/>
      <c r="I363" s="4"/>
      <c r="J363" s="4"/>
      <c r="K363" s="4"/>
      <c r="L363" s="4"/>
      <c r="M363" s="4"/>
      <c r="N363" s="4"/>
      <c r="O363" s="4"/>
      <c r="P363" s="4"/>
      <c r="Q363" s="4"/>
      <c r="R363" s="4"/>
      <c r="S363" s="4"/>
      <c r="T363" s="4"/>
    </row>
    <row r="364">
      <c r="A364" s="4"/>
      <c r="B364" s="4"/>
      <c r="C364" s="4"/>
      <c r="D364" s="4"/>
      <c r="E364" s="4"/>
      <c r="F364" s="4"/>
      <c r="G364" s="4"/>
      <c r="H364" s="4"/>
      <c r="I364" s="4"/>
      <c r="J364" s="4"/>
      <c r="K364" s="4"/>
      <c r="L364" s="4"/>
      <c r="M364" s="4"/>
      <c r="N364" s="4"/>
      <c r="O364" s="4"/>
      <c r="P364" s="4"/>
      <c r="Q364" s="4"/>
      <c r="R364" s="4"/>
      <c r="S364" s="4"/>
      <c r="T364" s="4"/>
    </row>
    <row r="365">
      <c r="A365" s="4"/>
      <c r="B365" s="4"/>
      <c r="C365" s="4"/>
      <c r="D365" s="4"/>
      <c r="E365" s="4"/>
      <c r="F365" s="4"/>
      <c r="G365" s="4"/>
      <c r="H365" s="4"/>
      <c r="I365" s="4"/>
      <c r="J365" s="4"/>
      <c r="K365" s="4"/>
      <c r="L365" s="4"/>
      <c r="M365" s="4"/>
      <c r="N365" s="4"/>
      <c r="O365" s="4"/>
      <c r="P365" s="4"/>
      <c r="Q365" s="4"/>
      <c r="R365" s="4"/>
      <c r="S365" s="4"/>
      <c r="T365" s="4"/>
    </row>
    <row r="366">
      <c r="A366" s="4"/>
      <c r="B366" s="4"/>
      <c r="C366" s="4"/>
      <c r="D366" s="4"/>
      <c r="E366" s="4"/>
      <c r="F366" s="4"/>
      <c r="G366" s="4"/>
      <c r="H366" s="4"/>
      <c r="I366" s="4"/>
      <c r="J366" s="4"/>
      <c r="K366" s="4"/>
      <c r="L366" s="4"/>
      <c r="M366" s="4"/>
      <c r="N366" s="4"/>
      <c r="O366" s="4"/>
      <c r="P366" s="4"/>
      <c r="Q366" s="4"/>
      <c r="R366" s="4"/>
      <c r="S366" s="4"/>
      <c r="T366" s="4"/>
    </row>
    <row r="367">
      <c r="A367" s="4"/>
      <c r="B367" s="4"/>
      <c r="C367" s="4"/>
      <c r="D367" s="4"/>
      <c r="E367" s="4"/>
      <c r="F367" s="4"/>
      <c r="G367" s="4"/>
      <c r="H367" s="4"/>
      <c r="I367" s="4"/>
      <c r="J367" s="4"/>
      <c r="K367" s="4"/>
      <c r="L367" s="4"/>
      <c r="M367" s="4"/>
      <c r="N367" s="4"/>
      <c r="O367" s="4"/>
      <c r="P367" s="4"/>
      <c r="Q367" s="4"/>
      <c r="R367" s="4"/>
      <c r="S367" s="4"/>
      <c r="T367" s="4"/>
    </row>
    <row r="368">
      <c r="A368" s="4"/>
      <c r="B368" s="4"/>
      <c r="C368" s="4"/>
      <c r="D368" s="4"/>
      <c r="E368" s="4"/>
      <c r="F368" s="4"/>
      <c r="G368" s="4"/>
      <c r="H368" s="4"/>
      <c r="I368" s="4"/>
      <c r="J368" s="4"/>
      <c r="K368" s="4"/>
      <c r="L368" s="4"/>
      <c r="M368" s="4"/>
      <c r="N368" s="4"/>
      <c r="O368" s="4"/>
      <c r="P368" s="4"/>
      <c r="Q368" s="4"/>
      <c r="R368" s="4"/>
      <c r="S368" s="4"/>
      <c r="T368" s="4"/>
    </row>
    <row r="369">
      <c r="A369" s="4"/>
      <c r="B369" s="4"/>
      <c r="C369" s="4"/>
      <c r="D369" s="4"/>
      <c r="E369" s="4"/>
      <c r="F369" s="4"/>
      <c r="G369" s="4"/>
      <c r="H369" s="4"/>
      <c r="I369" s="4"/>
      <c r="J369" s="4"/>
      <c r="K369" s="4"/>
      <c r="L369" s="4"/>
      <c r="M369" s="4"/>
      <c r="N369" s="4"/>
      <c r="O369" s="4"/>
      <c r="P369" s="4"/>
      <c r="Q369" s="4"/>
      <c r="R369" s="4"/>
      <c r="S369" s="4"/>
      <c r="T369" s="4"/>
    </row>
    <row r="370">
      <c r="A370" s="4"/>
      <c r="B370" s="4"/>
      <c r="C370" s="4"/>
      <c r="D370" s="4"/>
      <c r="E370" s="4"/>
      <c r="F370" s="4"/>
      <c r="G370" s="4"/>
      <c r="H370" s="4"/>
      <c r="I370" s="4"/>
      <c r="J370" s="4"/>
      <c r="K370" s="4"/>
      <c r="L370" s="4"/>
      <c r="M370" s="4"/>
      <c r="N370" s="4"/>
      <c r="O370" s="4"/>
      <c r="P370" s="4"/>
      <c r="Q370" s="4"/>
      <c r="R370" s="4"/>
      <c r="S370" s="4"/>
      <c r="T370" s="4"/>
    </row>
    <row r="371">
      <c r="A371" s="4"/>
      <c r="B371" s="4"/>
      <c r="C371" s="4"/>
      <c r="D371" s="4"/>
      <c r="E371" s="4"/>
      <c r="F371" s="4"/>
      <c r="G371" s="4"/>
      <c r="H371" s="4"/>
      <c r="I371" s="4"/>
      <c r="J371" s="4"/>
      <c r="K371" s="4"/>
      <c r="L371" s="4"/>
      <c r="M371" s="4"/>
      <c r="N371" s="4"/>
      <c r="O371" s="4"/>
      <c r="P371" s="4"/>
      <c r="Q371" s="4"/>
      <c r="R371" s="4"/>
      <c r="S371" s="4"/>
      <c r="T371" s="4"/>
    </row>
    <row r="372">
      <c r="A372" s="4"/>
      <c r="B372" s="4"/>
      <c r="C372" s="4"/>
      <c r="D372" s="4"/>
      <c r="E372" s="4"/>
      <c r="F372" s="4"/>
      <c r="G372" s="4"/>
      <c r="H372" s="4"/>
      <c r="I372" s="4"/>
      <c r="J372" s="4"/>
      <c r="K372" s="4"/>
      <c r="L372" s="4"/>
      <c r="M372" s="4"/>
      <c r="N372" s="4"/>
      <c r="O372" s="4"/>
      <c r="P372" s="4"/>
      <c r="Q372" s="4"/>
      <c r="R372" s="4"/>
      <c r="S372" s="4"/>
      <c r="T372" s="4"/>
    </row>
    <row r="373">
      <c r="A373" s="4"/>
      <c r="B373" s="4"/>
      <c r="C373" s="4"/>
      <c r="D373" s="4"/>
      <c r="E373" s="4"/>
      <c r="F373" s="4"/>
      <c r="G373" s="4"/>
      <c r="H373" s="4"/>
      <c r="I373" s="4"/>
      <c r="J373" s="4"/>
      <c r="K373" s="4"/>
      <c r="L373" s="4"/>
      <c r="M373" s="4"/>
      <c r="N373" s="4"/>
      <c r="O373" s="4"/>
      <c r="P373" s="4"/>
      <c r="Q373" s="4"/>
      <c r="R373" s="4"/>
      <c r="S373" s="4"/>
      <c r="T373" s="4"/>
    </row>
    <row r="374">
      <c r="A374" s="4"/>
      <c r="B374" s="4"/>
      <c r="C374" s="4"/>
      <c r="D374" s="4"/>
      <c r="E374" s="4"/>
      <c r="F374" s="4"/>
      <c r="G374" s="4"/>
      <c r="H374" s="4"/>
      <c r="I374" s="4"/>
      <c r="J374" s="4"/>
      <c r="K374" s="4"/>
      <c r="L374" s="4"/>
      <c r="M374" s="4"/>
      <c r="N374" s="4"/>
      <c r="O374" s="4"/>
      <c r="P374" s="4"/>
      <c r="Q374" s="4"/>
      <c r="R374" s="4"/>
      <c r="S374" s="4"/>
      <c r="T374" s="4"/>
    </row>
    <row r="375">
      <c r="A375" s="4"/>
      <c r="B375" s="4"/>
      <c r="C375" s="4"/>
      <c r="D375" s="4"/>
      <c r="E375" s="4"/>
      <c r="F375" s="4"/>
      <c r="G375" s="4"/>
      <c r="H375" s="4"/>
      <c r="I375" s="4"/>
      <c r="J375" s="4"/>
      <c r="K375" s="4"/>
      <c r="L375" s="4"/>
      <c r="M375" s="4"/>
      <c r="N375" s="4"/>
      <c r="O375" s="4"/>
      <c r="P375" s="4"/>
      <c r="Q375" s="4"/>
      <c r="R375" s="4"/>
      <c r="S375" s="4"/>
      <c r="T375" s="4"/>
    </row>
    <row r="376">
      <c r="A376" s="4"/>
      <c r="B376" s="4"/>
      <c r="C376" s="4"/>
      <c r="D376" s="4"/>
      <c r="E376" s="4"/>
      <c r="F376" s="4"/>
      <c r="G376" s="4"/>
      <c r="H376" s="4"/>
      <c r="I376" s="4"/>
      <c r="J376" s="4"/>
      <c r="K376" s="4"/>
      <c r="L376" s="4"/>
      <c r="M376" s="4"/>
      <c r="N376" s="4"/>
      <c r="O376" s="4"/>
      <c r="P376" s="4"/>
      <c r="Q376" s="4"/>
      <c r="R376" s="4"/>
      <c r="S376" s="4"/>
      <c r="T376" s="4"/>
    </row>
    <row r="377">
      <c r="A377" s="4"/>
      <c r="B377" s="4"/>
      <c r="C377" s="4"/>
      <c r="D377" s="4"/>
      <c r="E377" s="4"/>
      <c r="F377" s="4"/>
      <c r="G377" s="4"/>
      <c r="H377" s="4"/>
      <c r="I377" s="4"/>
      <c r="J377" s="4"/>
      <c r="K377" s="4"/>
      <c r="L377" s="4"/>
      <c r="M377" s="4"/>
      <c r="N377" s="4"/>
      <c r="O377" s="4"/>
      <c r="P377" s="4"/>
      <c r="Q377" s="4"/>
      <c r="R377" s="4"/>
      <c r="S377" s="4"/>
      <c r="T377" s="4"/>
    </row>
    <row r="378">
      <c r="A378" s="4"/>
      <c r="B378" s="4"/>
      <c r="C378" s="4"/>
      <c r="D378" s="4"/>
      <c r="E378" s="4"/>
      <c r="F378" s="4"/>
      <c r="G378" s="4"/>
      <c r="H378" s="4"/>
      <c r="I378" s="4"/>
      <c r="J378" s="4"/>
      <c r="K378" s="4"/>
      <c r="L378" s="4"/>
      <c r="M378" s="4"/>
      <c r="N378" s="4"/>
      <c r="O378" s="4"/>
      <c r="P378" s="4"/>
      <c r="Q378" s="4"/>
      <c r="R378" s="4"/>
      <c r="S378" s="4"/>
      <c r="T378" s="4"/>
    </row>
    <row r="379">
      <c r="A379" s="4"/>
      <c r="B379" s="4"/>
      <c r="C379" s="4"/>
      <c r="D379" s="4"/>
      <c r="E379" s="4"/>
      <c r="F379" s="4"/>
      <c r="G379" s="4"/>
      <c r="H379" s="4"/>
      <c r="I379" s="4"/>
      <c r="J379" s="4"/>
      <c r="K379" s="4"/>
      <c r="L379" s="4"/>
      <c r="M379" s="4"/>
      <c r="N379" s="4"/>
      <c r="O379" s="4"/>
      <c r="P379" s="4"/>
      <c r="Q379" s="4"/>
      <c r="R379" s="4"/>
      <c r="S379" s="4"/>
      <c r="T379" s="4"/>
    </row>
    <row r="380">
      <c r="A380" s="4"/>
      <c r="B380" s="4"/>
      <c r="C380" s="4"/>
      <c r="D380" s="4"/>
      <c r="E380" s="4"/>
      <c r="F380" s="4"/>
      <c r="G380" s="4"/>
      <c r="H380" s="4"/>
      <c r="I380" s="4"/>
      <c r="J380" s="4"/>
      <c r="K380" s="4"/>
      <c r="L380" s="4"/>
      <c r="M380" s="4"/>
      <c r="N380" s="4"/>
      <c r="O380" s="4"/>
      <c r="P380" s="4"/>
      <c r="Q380" s="4"/>
      <c r="R380" s="4"/>
      <c r="S380" s="4"/>
      <c r="T380" s="4"/>
    </row>
    <row r="381">
      <c r="A381" s="4"/>
      <c r="B381" s="4"/>
      <c r="C381" s="4"/>
      <c r="D381" s="4"/>
      <c r="E381" s="4"/>
      <c r="F381" s="4"/>
      <c r="G381" s="4"/>
      <c r="H381" s="4"/>
      <c r="I381" s="4"/>
      <c r="J381" s="4"/>
      <c r="K381" s="4"/>
      <c r="L381" s="4"/>
      <c r="M381" s="4"/>
      <c r="N381" s="4"/>
      <c r="O381" s="4"/>
      <c r="P381" s="4"/>
      <c r="Q381" s="4"/>
      <c r="R381" s="4"/>
      <c r="S381" s="4"/>
      <c r="T381" s="4"/>
    </row>
    <row r="382">
      <c r="A382" s="4"/>
      <c r="B382" s="4"/>
      <c r="C382" s="4"/>
      <c r="D382" s="4"/>
      <c r="E382" s="4"/>
      <c r="F382" s="4"/>
      <c r="G382" s="4"/>
      <c r="H382" s="4"/>
      <c r="I382" s="4"/>
      <c r="J382" s="4"/>
      <c r="K382" s="4"/>
      <c r="L382" s="4"/>
      <c r="M382" s="4"/>
      <c r="N382" s="4"/>
      <c r="O382" s="4"/>
      <c r="P382" s="4"/>
      <c r="Q382" s="4"/>
      <c r="R382" s="4"/>
      <c r="S382" s="4"/>
      <c r="T382" s="4"/>
    </row>
    <row r="383">
      <c r="A383" s="4"/>
      <c r="B383" s="4"/>
      <c r="C383" s="4"/>
      <c r="D383" s="4"/>
      <c r="E383" s="4"/>
      <c r="F383" s="4"/>
      <c r="G383" s="4"/>
      <c r="H383" s="4"/>
      <c r="I383" s="4"/>
      <c r="J383" s="4"/>
      <c r="K383" s="4"/>
      <c r="L383" s="4"/>
      <c r="M383" s="4"/>
      <c r="N383" s="4"/>
      <c r="O383" s="4"/>
      <c r="P383" s="4"/>
      <c r="Q383" s="4"/>
      <c r="R383" s="4"/>
      <c r="S383" s="4"/>
      <c r="T383" s="4"/>
    </row>
    <row r="384">
      <c r="A384" s="4"/>
      <c r="B384" s="4"/>
      <c r="C384" s="4"/>
      <c r="D384" s="4"/>
      <c r="E384" s="4"/>
      <c r="F384" s="4"/>
      <c r="G384" s="4"/>
      <c r="H384" s="4"/>
      <c r="I384" s="4"/>
      <c r="J384" s="4"/>
      <c r="K384" s="4"/>
      <c r="L384" s="4"/>
      <c r="M384" s="4"/>
      <c r="N384" s="4"/>
      <c r="O384" s="4"/>
      <c r="P384" s="4"/>
      <c r="Q384" s="4"/>
      <c r="R384" s="4"/>
      <c r="S384" s="4"/>
      <c r="T384" s="4"/>
    </row>
    <row r="385">
      <c r="A385" s="4"/>
      <c r="B385" s="4"/>
      <c r="C385" s="4"/>
      <c r="D385" s="4"/>
      <c r="E385" s="4"/>
      <c r="F385" s="4"/>
      <c r="G385" s="4"/>
      <c r="H385" s="4"/>
      <c r="I385" s="4"/>
      <c r="J385" s="4"/>
      <c r="K385" s="4"/>
      <c r="L385" s="4"/>
      <c r="M385" s="4"/>
      <c r="N385" s="4"/>
      <c r="O385" s="4"/>
      <c r="P385" s="4"/>
      <c r="Q385" s="4"/>
      <c r="R385" s="4"/>
      <c r="S385" s="4"/>
      <c r="T385" s="4"/>
    </row>
    <row r="386">
      <c r="A386" s="4"/>
      <c r="B386" s="4"/>
      <c r="C386" s="4"/>
      <c r="D386" s="4"/>
      <c r="E386" s="4"/>
      <c r="F386" s="4"/>
      <c r="G386" s="4"/>
      <c r="H386" s="4"/>
      <c r="I386" s="4"/>
      <c r="J386" s="4"/>
      <c r="K386" s="4"/>
      <c r="L386" s="4"/>
      <c r="M386" s="4"/>
      <c r="N386" s="4"/>
      <c r="O386" s="4"/>
      <c r="P386" s="4"/>
      <c r="Q386" s="4"/>
      <c r="R386" s="4"/>
      <c r="S386" s="4"/>
      <c r="T386" s="4"/>
    </row>
    <row r="387">
      <c r="A387" s="4"/>
      <c r="B387" s="4"/>
      <c r="C387" s="4"/>
      <c r="D387" s="4"/>
      <c r="E387" s="4"/>
      <c r="F387" s="4"/>
      <c r="G387" s="4"/>
      <c r="H387" s="4"/>
      <c r="I387" s="4"/>
      <c r="J387" s="4"/>
      <c r="K387" s="4"/>
      <c r="L387" s="4"/>
      <c r="M387" s="4"/>
      <c r="N387" s="4"/>
      <c r="O387" s="4"/>
      <c r="P387" s="4"/>
      <c r="Q387" s="4"/>
      <c r="R387" s="4"/>
      <c r="S387" s="4"/>
      <c r="T387" s="4"/>
    </row>
    <row r="388">
      <c r="A388" s="4"/>
      <c r="B388" s="4"/>
      <c r="C388" s="4"/>
      <c r="D388" s="4"/>
      <c r="E388" s="4"/>
      <c r="F388" s="4"/>
      <c r="G388" s="4"/>
      <c r="H388" s="4"/>
      <c r="I388" s="4"/>
      <c r="J388" s="4"/>
      <c r="K388" s="4"/>
      <c r="L388" s="4"/>
      <c r="M388" s="4"/>
      <c r="N388" s="4"/>
      <c r="O388" s="4"/>
      <c r="P388" s="4"/>
      <c r="Q388" s="4"/>
      <c r="R388" s="4"/>
      <c r="S388" s="4"/>
      <c r="T388" s="4"/>
    </row>
    <row r="389">
      <c r="A389" s="4"/>
      <c r="B389" s="4"/>
      <c r="C389" s="4"/>
      <c r="D389" s="4"/>
      <c r="E389" s="4"/>
      <c r="F389" s="4"/>
      <c r="G389" s="4"/>
      <c r="H389" s="4"/>
      <c r="I389" s="4"/>
      <c r="J389" s="4"/>
      <c r="K389" s="4"/>
      <c r="L389" s="4"/>
      <c r="M389" s="4"/>
      <c r="N389" s="4"/>
      <c r="O389" s="4"/>
      <c r="P389" s="4"/>
      <c r="Q389" s="4"/>
      <c r="R389" s="4"/>
      <c r="S389" s="4"/>
      <c r="T389" s="4"/>
    </row>
    <row r="390">
      <c r="A390" s="4"/>
      <c r="B390" s="4"/>
      <c r="C390" s="4"/>
      <c r="D390" s="4"/>
      <c r="E390" s="4"/>
      <c r="F390" s="4"/>
      <c r="G390" s="4"/>
      <c r="H390" s="4"/>
      <c r="I390" s="4"/>
      <c r="J390" s="4"/>
      <c r="K390" s="4"/>
      <c r="L390" s="4"/>
      <c r="M390" s="4"/>
      <c r="N390" s="4"/>
      <c r="O390" s="4"/>
      <c r="P390" s="4"/>
      <c r="Q390" s="4"/>
      <c r="R390" s="4"/>
      <c r="S390" s="4"/>
      <c r="T390" s="4"/>
    </row>
    <row r="391">
      <c r="A391" s="4"/>
      <c r="B391" s="4"/>
      <c r="C391" s="4"/>
      <c r="D391" s="4"/>
      <c r="E391" s="4"/>
      <c r="F391" s="4"/>
      <c r="G391" s="4"/>
      <c r="H391" s="4"/>
      <c r="I391" s="4"/>
      <c r="J391" s="4"/>
      <c r="K391" s="4"/>
      <c r="L391" s="4"/>
      <c r="M391" s="4"/>
      <c r="N391" s="4"/>
      <c r="O391" s="4"/>
      <c r="P391" s="4"/>
      <c r="Q391" s="4"/>
      <c r="R391" s="4"/>
      <c r="S391" s="4"/>
      <c r="T391" s="4"/>
    </row>
    <row r="392">
      <c r="A392" s="4"/>
      <c r="B392" s="4"/>
      <c r="C392" s="4"/>
      <c r="D392" s="4"/>
      <c r="E392" s="4"/>
      <c r="F392" s="4"/>
      <c r="G392" s="4"/>
      <c r="H392" s="4"/>
      <c r="I392" s="4"/>
      <c r="J392" s="4"/>
      <c r="K392" s="4"/>
      <c r="L392" s="4"/>
      <c r="M392" s="4"/>
      <c r="N392" s="4"/>
      <c r="O392" s="4"/>
      <c r="P392" s="4"/>
      <c r="Q392" s="4"/>
      <c r="R392" s="4"/>
      <c r="S392" s="4"/>
      <c r="T392" s="4"/>
    </row>
    <row r="393">
      <c r="A393" s="4"/>
      <c r="B393" s="4"/>
      <c r="C393" s="4"/>
      <c r="D393" s="4"/>
      <c r="E393" s="4"/>
      <c r="F393" s="4"/>
      <c r="G393" s="4"/>
      <c r="H393" s="4"/>
      <c r="I393" s="4"/>
      <c r="J393" s="4"/>
      <c r="K393" s="4"/>
      <c r="L393" s="4"/>
      <c r="M393" s="4"/>
      <c r="N393" s="4"/>
      <c r="O393" s="4"/>
      <c r="P393" s="4"/>
      <c r="Q393" s="4"/>
      <c r="R393" s="4"/>
      <c r="S393" s="4"/>
      <c r="T393" s="4"/>
    </row>
    <row r="394">
      <c r="A394" s="4"/>
      <c r="B394" s="4"/>
      <c r="C394" s="4"/>
      <c r="D394" s="4"/>
      <c r="E394" s="4"/>
      <c r="F394" s="4"/>
      <c r="G394" s="4"/>
      <c r="H394" s="4"/>
      <c r="I394" s="4"/>
      <c r="J394" s="4"/>
      <c r="K394" s="4"/>
      <c r="L394" s="4"/>
      <c r="M394" s="4"/>
      <c r="N394" s="4"/>
      <c r="O394" s="4"/>
      <c r="P394" s="4"/>
      <c r="Q394" s="4"/>
      <c r="R394" s="4"/>
      <c r="S394" s="4"/>
      <c r="T394" s="4"/>
    </row>
    <row r="395">
      <c r="A395" s="4"/>
      <c r="B395" s="4"/>
      <c r="C395" s="4"/>
      <c r="D395" s="4"/>
      <c r="E395" s="4"/>
      <c r="F395" s="4"/>
      <c r="G395" s="4"/>
      <c r="H395" s="4"/>
      <c r="I395" s="4"/>
      <c r="J395" s="4"/>
      <c r="K395" s="4"/>
      <c r="L395" s="4"/>
      <c r="M395" s="4"/>
      <c r="N395" s="4"/>
      <c r="O395" s="4"/>
      <c r="P395" s="4"/>
      <c r="Q395" s="4"/>
      <c r="R395" s="4"/>
      <c r="S395" s="4"/>
      <c r="T395" s="4"/>
    </row>
    <row r="396">
      <c r="A396" s="4"/>
      <c r="B396" s="4"/>
      <c r="C396" s="4"/>
      <c r="D396" s="4"/>
      <c r="E396" s="4"/>
      <c r="F396" s="4"/>
      <c r="G396" s="4"/>
      <c r="H396" s="4"/>
      <c r="I396" s="4"/>
      <c r="J396" s="4"/>
      <c r="K396" s="4"/>
      <c r="L396" s="4"/>
      <c r="M396" s="4"/>
      <c r="N396" s="4"/>
      <c r="O396" s="4"/>
      <c r="P396" s="4"/>
      <c r="Q396" s="4"/>
      <c r="R396" s="4"/>
      <c r="S396" s="4"/>
      <c r="T396" s="4"/>
    </row>
    <row r="397">
      <c r="A397" s="4"/>
      <c r="B397" s="4"/>
      <c r="C397" s="4"/>
      <c r="D397" s="4"/>
      <c r="E397" s="4"/>
      <c r="F397" s="4"/>
      <c r="G397" s="4"/>
      <c r="H397" s="4"/>
      <c r="I397" s="4"/>
      <c r="J397" s="4"/>
      <c r="K397" s="4"/>
      <c r="L397" s="4"/>
      <c r="M397" s="4"/>
      <c r="N397" s="4"/>
      <c r="O397" s="4"/>
      <c r="P397" s="4"/>
      <c r="Q397" s="4"/>
      <c r="R397" s="4"/>
      <c r="S397" s="4"/>
      <c r="T397" s="4"/>
    </row>
    <row r="398">
      <c r="A398" s="4"/>
      <c r="B398" s="4"/>
      <c r="C398" s="4"/>
      <c r="D398" s="4"/>
      <c r="E398" s="4"/>
      <c r="F398" s="4"/>
      <c r="G398" s="4"/>
      <c r="H398" s="4"/>
      <c r="I398" s="4"/>
      <c r="J398" s="4"/>
      <c r="K398" s="4"/>
      <c r="L398" s="4"/>
      <c r="M398" s="4"/>
      <c r="N398" s="4"/>
      <c r="O398" s="4"/>
      <c r="P398" s="4"/>
      <c r="Q398" s="4"/>
      <c r="R398" s="4"/>
      <c r="S398" s="4"/>
      <c r="T398" s="4"/>
    </row>
    <row r="399">
      <c r="A399" s="4"/>
      <c r="B399" s="4"/>
      <c r="C399" s="4"/>
      <c r="D399" s="4"/>
      <c r="E399" s="4"/>
      <c r="F399" s="4"/>
      <c r="G399" s="4"/>
      <c r="H399" s="4"/>
      <c r="I399" s="4"/>
      <c r="J399" s="4"/>
      <c r="K399" s="4"/>
      <c r="L399" s="4"/>
      <c r="M399" s="4"/>
      <c r="N399" s="4"/>
      <c r="O399" s="4"/>
      <c r="P399" s="4"/>
      <c r="Q399" s="4"/>
      <c r="R399" s="4"/>
      <c r="S399" s="4"/>
      <c r="T399" s="4"/>
    </row>
    <row r="400">
      <c r="A400" s="4"/>
      <c r="B400" s="4"/>
      <c r="C400" s="4"/>
      <c r="D400" s="4"/>
      <c r="E400" s="4"/>
      <c r="F400" s="4"/>
      <c r="G400" s="4"/>
      <c r="H400" s="4"/>
      <c r="I400" s="4"/>
      <c r="J400" s="4"/>
      <c r="K400" s="4"/>
      <c r="L400" s="4"/>
      <c r="M400" s="4"/>
      <c r="N400" s="4"/>
      <c r="O400" s="4"/>
      <c r="P400" s="4"/>
      <c r="Q400" s="4"/>
      <c r="R400" s="4"/>
      <c r="S400" s="4"/>
      <c r="T400" s="4"/>
    </row>
    <row r="401">
      <c r="A401" s="4"/>
      <c r="B401" s="4"/>
      <c r="C401" s="4"/>
      <c r="D401" s="4"/>
      <c r="E401" s="4"/>
      <c r="F401" s="4"/>
      <c r="G401" s="4"/>
      <c r="H401" s="4"/>
      <c r="I401" s="4"/>
      <c r="J401" s="4"/>
      <c r="K401" s="4"/>
      <c r="L401" s="4"/>
      <c r="M401" s="4"/>
      <c r="N401" s="4"/>
      <c r="O401" s="4"/>
      <c r="P401" s="4"/>
      <c r="Q401" s="4"/>
      <c r="R401" s="4"/>
      <c r="S401" s="4"/>
      <c r="T401" s="4"/>
    </row>
    <row r="402">
      <c r="A402" s="4"/>
      <c r="B402" s="4"/>
      <c r="C402" s="4"/>
      <c r="D402" s="4"/>
      <c r="E402" s="4"/>
      <c r="F402" s="4"/>
      <c r="G402" s="4"/>
      <c r="H402" s="4"/>
      <c r="I402" s="4"/>
      <c r="J402" s="4"/>
      <c r="K402" s="4"/>
      <c r="L402" s="4"/>
      <c r="M402" s="4"/>
      <c r="N402" s="4"/>
      <c r="O402" s="4"/>
      <c r="P402" s="4"/>
      <c r="Q402" s="4"/>
      <c r="R402" s="4"/>
      <c r="S402" s="4"/>
      <c r="T402" s="4"/>
    </row>
    <row r="403">
      <c r="A403" s="4"/>
      <c r="B403" s="4"/>
      <c r="C403" s="4"/>
      <c r="D403" s="4"/>
      <c r="E403" s="4"/>
      <c r="F403" s="4"/>
      <c r="G403" s="4"/>
      <c r="H403" s="4"/>
      <c r="I403" s="4"/>
      <c r="J403" s="4"/>
      <c r="K403" s="4"/>
      <c r="L403" s="4"/>
      <c r="M403" s="4"/>
      <c r="N403" s="4"/>
      <c r="O403" s="4"/>
      <c r="P403" s="4"/>
      <c r="Q403" s="4"/>
      <c r="R403" s="4"/>
      <c r="S403" s="4"/>
      <c r="T403" s="4"/>
    </row>
    <row r="404">
      <c r="A404" s="4"/>
      <c r="B404" s="4"/>
      <c r="C404" s="4"/>
      <c r="D404" s="4"/>
      <c r="E404" s="4"/>
      <c r="F404" s="4"/>
      <c r="G404" s="4"/>
      <c r="H404" s="4"/>
      <c r="I404" s="4"/>
      <c r="J404" s="4"/>
      <c r="K404" s="4"/>
      <c r="L404" s="4"/>
      <c r="M404" s="4"/>
      <c r="N404" s="4"/>
      <c r="O404" s="4"/>
      <c r="P404" s="4"/>
      <c r="Q404" s="4"/>
      <c r="R404" s="4"/>
      <c r="S404" s="4"/>
      <c r="T404" s="4"/>
    </row>
    <row r="405">
      <c r="A405" s="4"/>
      <c r="B405" s="4"/>
      <c r="C405" s="4"/>
      <c r="D405" s="4"/>
      <c r="E405" s="4"/>
      <c r="F405" s="4"/>
      <c r="G405" s="4"/>
      <c r="H405" s="4"/>
      <c r="I405" s="4"/>
      <c r="J405" s="4"/>
      <c r="K405" s="4"/>
      <c r="L405" s="4"/>
      <c r="M405" s="4"/>
      <c r="N405" s="4"/>
      <c r="O405" s="4"/>
      <c r="P405" s="4"/>
      <c r="Q405" s="4"/>
      <c r="R405" s="4"/>
      <c r="S405" s="4"/>
      <c r="T405" s="4"/>
    </row>
    <row r="406">
      <c r="A406" s="4"/>
      <c r="B406" s="4"/>
      <c r="C406" s="4"/>
      <c r="D406" s="4"/>
      <c r="E406" s="4"/>
      <c r="F406" s="4"/>
      <c r="G406" s="4"/>
      <c r="H406" s="4"/>
      <c r="I406" s="4"/>
      <c r="J406" s="4"/>
      <c r="K406" s="4"/>
      <c r="L406" s="4"/>
      <c r="M406" s="4"/>
      <c r="N406" s="4"/>
      <c r="O406" s="4"/>
      <c r="P406" s="4"/>
      <c r="Q406" s="4"/>
      <c r="R406" s="4"/>
      <c r="S406" s="4"/>
      <c r="T406" s="4"/>
    </row>
    <row r="407">
      <c r="A407" s="4"/>
      <c r="B407" s="4"/>
      <c r="C407" s="4"/>
      <c r="D407" s="4"/>
      <c r="E407" s="4"/>
      <c r="F407" s="4"/>
      <c r="G407" s="4"/>
      <c r="H407" s="4"/>
      <c r="I407" s="4"/>
      <c r="J407" s="4"/>
      <c r="K407" s="4"/>
      <c r="L407" s="4"/>
      <c r="M407" s="4"/>
      <c r="N407" s="4"/>
      <c r="O407" s="4"/>
      <c r="P407" s="4"/>
      <c r="Q407" s="4"/>
      <c r="R407" s="4"/>
      <c r="S407" s="4"/>
      <c r="T407" s="4"/>
    </row>
    <row r="408">
      <c r="A408" s="4"/>
      <c r="B408" s="4"/>
      <c r="C408" s="4"/>
      <c r="D408" s="4"/>
      <c r="E408" s="4"/>
      <c r="F408" s="4"/>
      <c r="G408" s="4"/>
      <c r="H408" s="4"/>
      <c r="I408" s="4"/>
      <c r="J408" s="4"/>
      <c r="K408" s="4"/>
      <c r="L408" s="4"/>
      <c r="M408" s="4"/>
      <c r="N408" s="4"/>
      <c r="O408" s="4"/>
      <c r="P408" s="4"/>
      <c r="Q408" s="4"/>
      <c r="R408" s="4"/>
      <c r="S408" s="4"/>
      <c r="T408" s="4"/>
    </row>
    <row r="409">
      <c r="A409" s="4"/>
      <c r="B409" s="4"/>
      <c r="C409" s="4"/>
      <c r="D409" s="4"/>
      <c r="E409" s="4"/>
      <c r="F409" s="4"/>
      <c r="G409" s="4"/>
      <c r="H409" s="4"/>
      <c r="I409" s="4"/>
      <c r="J409" s="4"/>
      <c r="K409" s="4"/>
      <c r="L409" s="4"/>
      <c r="M409" s="4"/>
      <c r="N409" s="4"/>
      <c r="O409" s="4"/>
      <c r="P409" s="4"/>
      <c r="Q409" s="4"/>
      <c r="R409" s="4"/>
      <c r="S409" s="4"/>
      <c r="T409" s="4"/>
    </row>
    <row r="410">
      <c r="A410" s="4"/>
      <c r="B410" s="4"/>
      <c r="C410" s="4"/>
      <c r="D410" s="4"/>
      <c r="E410" s="4"/>
      <c r="F410" s="4"/>
      <c r="G410" s="4"/>
      <c r="H410" s="4"/>
      <c r="I410" s="4"/>
      <c r="J410" s="4"/>
      <c r="K410" s="4"/>
      <c r="L410" s="4"/>
      <c r="M410" s="4"/>
      <c r="N410" s="4"/>
      <c r="O410" s="4"/>
      <c r="P410" s="4"/>
      <c r="Q410" s="4"/>
      <c r="R410" s="4"/>
      <c r="S410" s="4"/>
      <c r="T410" s="4"/>
    </row>
    <row r="411">
      <c r="A411" s="4"/>
      <c r="B411" s="4"/>
      <c r="C411" s="4"/>
      <c r="D411" s="4"/>
      <c r="E411" s="4"/>
      <c r="F411" s="4"/>
      <c r="G411" s="4"/>
      <c r="H411" s="4"/>
      <c r="I411" s="4"/>
      <c r="J411" s="4"/>
      <c r="K411" s="4"/>
      <c r="L411" s="4"/>
      <c r="M411" s="4"/>
      <c r="N411" s="4"/>
      <c r="O411" s="4"/>
      <c r="P411" s="4"/>
      <c r="Q411" s="4"/>
      <c r="R411" s="4"/>
      <c r="S411" s="4"/>
      <c r="T411" s="4"/>
    </row>
    <row r="412">
      <c r="A412" s="4"/>
      <c r="B412" s="4"/>
      <c r="C412" s="4"/>
      <c r="D412" s="4"/>
      <c r="E412" s="4"/>
      <c r="F412" s="4"/>
      <c r="G412" s="4"/>
      <c r="H412" s="4"/>
      <c r="I412" s="4"/>
      <c r="J412" s="4"/>
      <c r="K412" s="4"/>
      <c r="L412" s="4"/>
      <c r="M412" s="4"/>
      <c r="N412" s="4"/>
      <c r="O412" s="4"/>
      <c r="P412" s="4"/>
      <c r="Q412" s="4"/>
      <c r="R412" s="4"/>
      <c r="S412" s="4"/>
      <c r="T412" s="4"/>
    </row>
    <row r="413">
      <c r="A413" s="4"/>
      <c r="B413" s="4"/>
      <c r="C413" s="4"/>
      <c r="D413" s="4"/>
      <c r="E413" s="4"/>
      <c r="F413" s="4"/>
      <c r="G413" s="4"/>
      <c r="H413" s="4"/>
      <c r="I413" s="4"/>
      <c r="J413" s="4"/>
      <c r="K413" s="4"/>
      <c r="L413" s="4"/>
      <c r="M413" s="4"/>
      <c r="N413" s="4"/>
      <c r="O413" s="4"/>
      <c r="P413" s="4"/>
      <c r="Q413" s="4"/>
      <c r="R413" s="4"/>
      <c r="S413" s="4"/>
      <c r="T413" s="4"/>
    </row>
    <row r="414">
      <c r="A414" s="4"/>
      <c r="B414" s="4"/>
      <c r="C414" s="4"/>
      <c r="D414" s="4"/>
      <c r="E414" s="4"/>
      <c r="F414" s="4"/>
      <c r="G414" s="4"/>
      <c r="H414" s="4"/>
      <c r="I414" s="4"/>
      <c r="J414" s="4"/>
      <c r="K414" s="4"/>
      <c r="L414" s="4"/>
      <c r="M414" s="4"/>
      <c r="N414" s="4"/>
      <c r="O414" s="4"/>
      <c r="P414" s="4"/>
      <c r="Q414" s="4"/>
      <c r="R414" s="4"/>
      <c r="S414" s="4"/>
      <c r="T414" s="4"/>
    </row>
    <row r="415">
      <c r="A415" s="4"/>
      <c r="B415" s="4"/>
      <c r="C415" s="4"/>
      <c r="D415" s="4"/>
      <c r="E415" s="4"/>
      <c r="F415" s="4"/>
      <c r="G415" s="4"/>
      <c r="H415" s="4"/>
      <c r="I415" s="4"/>
      <c r="J415" s="4"/>
      <c r="K415" s="4"/>
      <c r="L415" s="4"/>
      <c r="M415" s="4"/>
      <c r="N415" s="4"/>
      <c r="O415" s="4"/>
      <c r="P415" s="4"/>
      <c r="Q415" s="4"/>
      <c r="R415" s="4"/>
      <c r="S415" s="4"/>
      <c r="T415" s="4"/>
    </row>
    <row r="416">
      <c r="A416" s="4"/>
      <c r="B416" s="4"/>
      <c r="C416" s="4"/>
      <c r="D416" s="4"/>
      <c r="E416" s="4"/>
      <c r="F416" s="4"/>
      <c r="G416" s="4"/>
      <c r="H416" s="4"/>
      <c r="I416" s="4"/>
      <c r="J416" s="4"/>
      <c r="K416" s="4"/>
      <c r="L416" s="4"/>
      <c r="M416" s="4"/>
      <c r="N416" s="4"/>
      <c r="O416" s="4"/>
      <c r="P416" s="4"/>
      <c r="Q416" s="4"/>
      <c r="R416" s="4"/>
      <c r="S416" s="4"/>
      <c r="T416" s="4"/>
    </row>
    <row r="417">
      <c r="A417" s="4"/>
      <c r="B417" s="4"/>
      <c r="C417" s="4"/>
      <c r="D417" s="4"/>
      <c r="E417" s="4"/>
      <c r="F417" s="4"/>
      <c r="G417" s="4"/>
      <c r="H417" s="4"/>
      <c r="I417" s="4"/>
      <c r="J417" s="4"/>
      <c r="K417" s="4"/>
      <c r="L417" s="4"/>
      <c r="M417" s="4"/>
      <c r="N417" s="4"/>
      <c r="O417" s="4"/>
      <c r="P417" s="4"/>
      <c r="Q417" s="4"/>
      <c r="R417" s="4"/>
      <c r="S417" s="4"/>
      <c r="T417" s="4"/>
    </row>
    <row r="418">
      <c r="A418" s="4"/>
      <c r="B418" s="4"/>
      <c r="C418" s="4"/>
      <c r="D418" s="4"/>
      <c r="E418" s="4"/>
      <c r="F418" s="4"/>
      <c r="G418" s="4"/>
      <c r="H418" s="4"/>
      <c r="I418" s="4"/>
      <c r="J418" s="4"/>
      <c r="K418" s="4"/>
      <c r="L418" s="4"/>
      <c r="M418" s="4"/>
      <c r="N418" s="4"/>
      <c r="O418" s="4"/>
      <c r="P418" s="4"/>
      <c r="Q418" s="4"/>
      <c r="R418" s="4"/>
      <c r="S418" s="4"/>
      <c r="T418" s="4"/>
    </row>
    <row r="419">
      <c r="A419" s="4"/>
      <c r="B419" s="4"/>
      <c r="C419" s="4"/>
      <c r="D419" s="4"/>
      <c r="E419" s="4"/>
      <c r="F419" s="4"/>
      <c r="G419" s="4"/>
      <c r="H419" s="4"/>
      <c r="I419" s="4"/>
      <c r="J419" s="4"/>
      <c r="K419" s="4"/>
      <c r="L419" s="4"/>
      <c r="M419" s="4"/>
      <c r="N419" s="4"/>
      <c r="O419" s="4"/>
      <c r="P419" s="4"/>
      <c r="Q419" s="4"/>
      <c r="R419" s="4"/>
      <c r="S419" s="4"/>
      <c r="T419" s="4"/>
    </row>
    <row r="420">
      <c r="A420" s="4"/>
      <c r="B420" s="4"/>
      <c r="C420" s="4"/>
      <c r="D420" s="4"/>
      <c r="E420" s="4"/>
      <c r="F420" s="4"/>
      <c r="G420" s="4"/>
      <c r="H420" s="4"/>
      <c r="I420" s="4"/>
      <c r="J420" s="4"/>
      <c r="K420" s="4"/>
      <c r="L420" s="4"/>
      <c r="M420" s="4"/>
      <c r="N420" s="4"/>
      <c r="O420" s="4"/>
      <c r="P420" s="4"/>
      <c r="Q420" s="4"/>
      <c r="R420" s="4"/>
      <c r="S420" s="4"/>
      <c r="T420" s="4"/>
    </row>
    <row r="421">
      <c r="A421" s="4"/>
      <c r="B421" s="4"/>
      <c r="C421" s="4"/>
      <c r="D421" s="4"/>
      <c r="E421" s="4"/>
      <c r="F421" s="4"/>
      <c r="G421" s="4"/>
      <c r="H421" s="4"/>
      <c r="I421" s="4"/>
      <c r="J421" s="4"/>
      <c r="K421" s="4"/>
      <c r="L421" s="4"/>
      <c r="M421" s="4"/>
      <c r="N421" s="4"/>
      <c r="O421" s="4"/>
      <c r="P421" s="4"/>
      <c r="Q421" s="4"/>
      <c r="R421" s="4"/>
      <c r="S421" s="4"/>
      <c r="T421" s="4"/>
    </row>
    <row r="422">
      <c r="A422" s="4"/>
      <c r="B422" s="4"/>
      <c r="C422" s="4"/>
      <c r="D422" s="4"/>
      <c r="E422" s="4"/>
      <c r="F422" s="4"/>
      <c r="G422" s="4"/>
      <c r="H422" s="4"/>
      <c r="I422" s="4"/>
      <c r="J422" s="4"/>
      <c r="K422" s="4"/>
      <c r="L422" s="4"/>
      <c r="M422" s="4"/>
      <c r="N422" s="4"/>
      <c r="O422" s="4"/>
      <c r="P422" s="4"/>
      <c r="Q422" s="4"/>
      <c r="R422" s="4"/>
      <c r="S422" s="4"/>
      <c r="T422" s="4"/>
    </row>
    <row r="423">
      <c r="A423" s="4"/>
      <c r="B423" s="4"/>
      <c r="C423" s="4"/>
      <c r="D423" s="4"/>
      <c r="E423" s="4"/>
      <c r="F423" s="4"/>
      <c r="G423" s="4"/>
      <c r="H423" s="4"/>
      <c r="I423" s="4"/>
      <c r="J423" s="4"/>
      <c r="K423" s="4"/>
      <c r="L423" s="4"/>
      <c r="M423" s="4"/>
      <c r="N423" s="4"/>
      <c r="O423" s="4"/>
      <c r="P423" s="4"/>
      <c r="Q423" s="4"/>
      <c r="R423" s="4"/>
      <c r="S423" s="4"/>
      <c r="T423" s="4"/>
    </row>
    <row r="424">
      <c r="A424" s="4"/>
      <c r="B424" s="4"/>
      <c r="C424" s="4"/>
      <c r="D424" s="4"/>
      <c r="E424" s="4"/>
      <c r="F424" s="4"/>
      <c r="G424" s="4"/>
      <c r="H424" s="4"/>
      <c r="I424" s="4"/>
      <c r="J424" s="4"/>
      <c r="K424" s="4"/>
      <c r="L424" s="4"/>
      <c r="M424" s="4"/>
      <c r="N424" s="4"/>
      <c r="O424" s="4"/>
      <c r="P424" s="4"/>
      <c r="Q424" s="4"/>
      <c r="R424" s="4"/>
      <c r="S424" s="4"/>
      <c r="T424" s="4"/>
    </row>
    <row r="425">
      <c r="A425" s="4"/>
      <c r="B425" s="4"/>
      <c r="C425" s="4"/>
      <c r="D425" s="4"/>
      <c r="E425" s="4"/>
      <c r="F425" s="4"/>
      <c r="G425" s="4"/>
      <c r="H425" s="4"/>
      <c r="I425" s="4"/>
      <c r="J425" s="4"/>
      <c r="K425" s="4"/>
      <c r="L425" s="4"/>
      <c r="M425" s="4"/>
      <c r="N425" s="4"/>
      <c r="O425" s="4"/>
      <c r="P425" s="4"/>
      <c r="Q425" s="4"/>
      <c r="R425" s="4"/>
      <c r="S425" s="4"/>
      <c r="T425" s="4"/>
    </row>
    <row r="426">
      <c r="A426" s="4"/>
      <c r="B426" s="4"/>
      <c r="C426" s="4"/>
      <c r="D426" s="4"/>
      <c r="E426" s="4"/>
      <c r="F426" s="4"/>
      <c r="G426" s="4"/>
      <c r="H426" s="4"/>
      <c r="I426" s="4"/>
      <c r="J426" s="4"/>
      <c r="K426" s="4"/>
      <c r="L426" s="4"/>
      <c r="M426" s="4"/>
      <c r="N426" s="4"/>
      <c r="O426" s="4"/>
      <c r="P426" s="4"/>
      <c r="Q426" s="4"/>
      <c r="R426" s="4"/>
      <c r="S426" s="4"/>
      <c r="T426" s="4"/>
    </row>
    <row r="427">
      <c r="A427" s="4"/>
      <c r="B427" s="4"/>
      <c r="C427" s="4"/>
      <c r="D427" s="4"/>
      <c r="E427" s="4"/>
      <c r="F427" s="4"/>
      <c r="G427" s="4"/>
      <c r="H427" s="4"/>
      <c r="I427" s="4"/>
      <c r="J427" s="4"/>
      <c r="K427" s="4"/>
      <c r="L427" s="4"/>
      <c r="M427" s="4"/>
      <c r="N427" s="4"/>
      <c r="O427" s="4"/>
      <c r="P427" s="4"/>
      <c r="Q427" s="4"/>
      <c r="R427" s="4"/>
      <c r="S427" s="4"/>
      <c r="T427" s="4"/>
    </row>
    <row r="428">
      <c r="A428" s="4"/>
      <c r="B428" s="4"/>
      <c r="C428" s="4"/>
      <c r="D428" s="4"/>
      <c r="E428" s="4"/>
      <c r="F428" s="4"/>
      <c r="G428" s="4"/>
      <c r="H428" s="4"/>
      <c r="I428" s="4"/>
      <c r="J428" s="4"/>
      <c r="K428" s="4"/>
      <c r="L428" s="4"/>
      <c r="M428" s="4"/>
      <c r="N428" s="4"/>
      <c r="O428" s="4"/>
      <c r="P428" s="4"/>
      <c r="Q428" s="4"/>
      <c r="R428" s="4"/>
      <c r="S428" s="4"/>
      <c r="T428" s="4"/>
    </row>
    <row r="429">
      <c r="A429" s="4"/>
      <c r="B429" s="4"/>
      <c r="C429" s="4"/>
      <c r="D429" s="4"/>
      <c r="E429" s="4"/>
      <c r="F429" s="4"/>
      <c r="G429" s="4"/>
      <c r="H429" s="4"/>
      <c r="I429" s="4"/>
      <c r="J429" s="4"/>
      <c r="K429" s="4"/>
      <c r="L429" s="4"/>
      <c r="M429" s="4"/>
      <c r="N429" s="4"/>
      <c r="O429" s="4"/>
      <c r="P429" s="4"/>
      <c r="Q429" s="4"/>
      <c r="R429" s="4"/>
      <c r="S429" s="4"/>
      <c r="T429" s="4"/>
    </row>
    <row r="430">
      <c r="A430" s="4"/>
      <c r="B430" s="4"/>
      <c r="C430" s="4"/>
      <c r="D430" s="4"/>
      <c r="E430" s="4"/>
      <c r="F430" s="4"/>
      <c r="G430" s="4"/>
      <c r="H430" s="4"/>
      <c r="I430" s="4"/>
      <c r="J430" s="4"/>
      <c r="K430" s="4"/>
      <c r="L430" s="4"/>
      <c r="M430" s="4"/>
      <c r="N430" s="4"/>
      <c r="O430" s="4"/>
      <c r="P430" s="4"/>
      <c r="Q430" s="4"/>
      <c r="R430" s="4"/>
      <c r="S430" s="4"/>
      <c r="T430" s="4"/>
    </row>
    <row r="431">
      <c r="A431" s="4"/>
      <c r="B431" s="4"/>
      <c r="C431" s="4"/>
      <c r="D431" s="4"/>
      <c r="E431" s="4"/>
      <c r="F431" s="4"/>
      <c r="G431" s="4"/>
      <c r="H431" s="4"/>
      <c r="I431" s="4"/>
      <c r="J431" s="4"/>
      <c r="K431" s="4"/>
      <c r="L431" s="4"/>
      <c r="M431" s="4"/>
      <c r="N431" s="4"/>
      <c r="O431" s="4"/>
      <c r="P431" s="4"/>
      <c r="Q431" s="4"/>
      <c r="R431" s="4"/>
      <c r="S431" s="4"/>
      <c r="T431" s="4"/>
    </row>
    <row r="432">
      <c r="A432" s="4"/>
      <c r="B432" s="4"/>
      <c r="C432" s="4"/>
      <c r="D432" s="4"/>
      <c r="E432" s="4"/>
      <c r="F432" s="4"/>
      <c r="G432" s="4"/>
      <c r="H432" s="4"/>
      <c r="I432" s="4"/>
      <c r="J432" s="4"/>
      <c r="K432" s="4"/>
      <c r="L432" s="4"/>
      <c r="M432" s="4"/>
      <c r="N432" s="4"/>
      <c r="O432" s="4"/>
      <c r="P432" s="4"/>
      <c r="Q432" s="4"/>
      <c r="R432" s="4"/>
      <c r="S432" s="4"/>
      <c r="T432" s="4"/>
    </row>
    <row r="433">
      <c r="A433" s="4"/>
      <c r="B433" s="4"/>
      <c r="C433" s="4"/>
      <c r="D433" s="4"/>
      <c r="E433" s="4"/>
      <c r="F433" s="4"/>
      <c r="G433" s="4"/>
      <c r="H433" s="4"/>
      <c r="I433" s="4"/>
      <c r="J433" s="4"/>
      <c r="K433" s="4"/>
      <c r="L433" s="4"/>
      <c r="M433" s="4"/>
      <c r="N433" s="4"/>
      <c r="O433" s="4"/>
      <c r="P433" s="4"/>
      <c r="Q433" s="4"/>
      <c r="R433" s="4"/>
      <c r="S433" s="4"/>
      <c r="T433" s="4"/>
    </row>
    <row r="434">
      <c r="A434" s="4"/>
      <c r="B434" s="4"/>
      <c r="C434" s="4"/>
      <c r="D434" s="4"/>
      <c r="E434" s="4"/>
      <c r="F434" s="4"/>
      <c r="G434" s="4"/>
      <c r="H434" s="4"/>
      <c r="I434" s="4"/>
      <c r="J434" s="4"/>
      <c r="K434" s="4"/>
      <c r="L434" s="4"/>
      <c r="M434" s="4"/>
      <c r="N434" s="4"/>
      <c r="O434" s="4"/>
      <c r="P434" s="4"/>
      <c r="Q434" s="4"/>
      <c r="R434" s="4"/>
      <c r="S434" s="4"/>
      <c r="T434" s="4"/>
    </row>
    <row r="435">
      <c r="A435" s="4"/>
      <c r="B435" s="4"/>
      <c r="C435" s="4"/>
      <c r="D435" s="4"/>
      <c r="E435" s="4"/>
      <c r="F435" s="4"/>
      <c r="G435" s="4"/>
      <c r="H435" s="4"/>
      <c r="I435" s="4"/>
      <c r="J435" s="4"/>
      <c r="K435" s="4"/>
      <c r="L435" s="4"/>
      <c r="M435" s="4"/>
      <c r="N435" s="4"/>
      <c r="O435" s="4"/>
      <c r="P435" s="4"/>
      <c r="Q435" s="4"/>
      <c r="R435" s="4"/>
      <c r="S435" s="4"/>
      <c r="T435" s="4"/>
    </row>
    <row r="436">
      <c r="A436" s="4"/>
      <c r="B436" s="4"/>
      <c r="C436" s="4"/>
      <c r="D436" s="4"/>
      <c r="E436" s="4"/>
      <c r="F436" s="4"/>
      <c r="G436" s="4"/>
      <c r="H436" s="4"/>
      <c r="I436" s="4"/>
      <c r="J436" s="4"/>
      <c r="K436" s="4"/>
      <c r="L436" s="4"/>
      <c r="M436" s="4"/>
      <c r="N436" s="4"/>
      <c r="O436" s="4"/>
      <c r="P436" s="4"/>
      <c r="Q436" s="4"/>
      <c r="R436" s="4"/>
      <c r="S436" s="4"/>
      <c r="T436" s="4"/>
    </row>
    <row r="437">
      <c r="A437" s="4"/>
      <c r="B437" s="4"/>
      <c r="C437" s="4"/>
      <c r="D437" s="4"/>
      <c r="E437" s="4"/>
      <c r="F437" s="4"/>
      <c r="G437" s="4"/>
      <c r="H437" s="4"/>
      <c r="I437" s="4"/>
      <c r="J437" s="4"/>
      <c r="K437" s="4"/>
      <c r="L437" s="4"/>
      <c r="M437" s="4"/>
      <c r="N437" s="4"/>
      <c r="O437" s="4"/>
      <c r="P437" s="4"/>
      <c r="Q437" s="4"/>
      <c r="R437" s="4"/>
      <c r="S437" s="4"/>
      <c r="T437" s="4"/>
    </row>
    <row r="438">
      <c r="A438" s="4"/>
      <c r="B438" s="4"/>
      <c r="C438" s="4"/>
      <c r="D438" s="4"/>
      <c r="E438" s="4"/>
      <c r="F438" s="4"/>
      <c r="G438" s="4"/>
      <c r="H438" s="4"/>
      <c r="I438" s="4"/>
      <c r="J438" s="4"/>
      <c r="K438" s="4"/>
      <c r="L438" s="4"/>
      <c r="M438" s="4"/>
      <c r="N438" s="4"/>
      <c r="O438" s="4"/>
      <c r="P438" s="4"/>
      <c r="Q438" s="4"/>
      <c r="R438" s="4"/>
      <c r="S438" s="4"/>
      <c r="T438" s="4"/>
    </row>
    <row r="439">
      <c r="A439" s="4"/>
      <c r="B439" s="4"/>
      <c r="C439" s="4"/>
      <c r="D439" s="4"/>
      <c r="E439" s="4"/>
      <c r="F439" s="4"/>
      <c r="G439" s="4"/>
      <c r="H439" s="4"/>
      <c r="I439" s="4"/>
      <c r="J439" s="4"/>
      <c r="K439" s="4"/>
      <c r="L439" s="4"/>
      <c r="M439" s="4"/>
      <c r="N439" s="4"/>
      <c r="O439" s="4"/>
      <c r="P439" s="4"/>
      <c r="Q439" s="4"/>
      <c r="R439" s="4"/>
      <c r="S439" s="4"/>
      <c r="T439" s="4"/>
    </row>
    <row r="440">
      <c r="A440" s="4"/>
      <c r="B440" s="4"/>
      <c r="C440" s="4"/>
      <c r="D440" s="4"/>
      <c r="E440" s="4"/>
      <c r="F440" s="4"/>
      <c r="G440" s="4"/>
      <c r="H440" s="4"/>
      <c r="I440" s="4"/>
      <c r="J440" s="4"/>
      <c r="K440" s="4"/>
      <c r="L440" s="4"/>
      <c r="M440" s="4"/>
      <c r="N440" s="4"/>
      <c r="O440" s="4"/>
      <c r="P440" s="4"/>
      <c r="Q440" s="4"/>
      <c r="R440" s="4"/>
      <c r="S440" s="4"/>
      <c r="T440" s="4"/>
    </row>
    <row r="441">
      <c r="A441" s="4"/>
      <c r="B441" s="4"/>
      <c r="C441" s="4"/>
      <c r="D441" s="4"/>
      <c r="E441" s="4"/>
      <c r="F441" s="4"/>
      <c r="G441" s="4"/>
      <c r="H441" s="4"/>
      <c r="I441" s="4"/>
      <c r="J441" s="4"/>
      <c r="K441" s="4"/>
      <c r="L441" s="4"/>
      <c r="M441" s="4"/>
      <c r="N441" s="4"/>
      <c r="O441" s="4"/>
      <c r="P441" s="4"/>
      <c r="Q441" s="4"/>
      <c r="R441" s="4"/>
      <c r="S441" s="4"/>
      <c r="T441" s="4"/>
    </row>
    <row r="442">
      <c r="A442" s="4"/>
      <c r="B442" s="4"/>
      <c r="C442" s="4"/>
      <c r="D442" s="4"/>
      <c r="E442" s="4"/>
      <c r="F442" s="4"/>
      <c r="G442" s="4"/>
      <c r="H442" s="4"/>
      <c r="I442" s="4"/>
      <c r="J442" s="4"/>
      <c r="K442" s="4"/>
      <c r="L442" s="4"/>
      <c r="M442" s="4"/>
      <c r="N442" s="4"/>
      <c r="O442" s="4"/>
      <c r="P442" s="4"/>
      <c r="Q442" s="4"/>
      <c r="R442" s="4"/>
      <c r="S442" s="4"/>
      <c r="T442" s="4"/>
    </row>
    <row r="443">
      <c r="A443" s="4"/>
      <c r="B443" s="4"/>
      <c r="C443" s="4"/>
      <c r="D443" s="4"/>
      <c r="E443" s="4"/>
      <c r="F443" s="4"/>
      <c r="G443" s="4"/>
      <c r="H443" s="4"/>
      <c r="I443" s="4"/>
      <c r="J443" s="4"/>
      <c r="K443" s="4"/>
      <c r="L443" s="4"/>
      <c r="M443" s="4"/>
      <c r="N443" s="4"/>
      <c r="O443" s="4"/>
      <c r="P443" s="4"/>
      <c r="Q443" s="4"/>
      <c r="R443" s="4"/>
      <c r="S443" s="4"/>
      <c r="T443" s="4"/>
    </row>
    <row r="444">
      <c r="A444" s="4"/>
      <c r="B444" s="4"/>
      <c r="C444" s="4"/>
      <c r="D444" s="4"/>
      <c r="E444" s="4"/>
      <c r="F444" s="4"/>
      <c r="G444" s="4"/>
      <c r="H444" s="4"/>
      <c r="I444" s="4"/>
      <c r="J444" s="4"/>
      <c r="K444" s="4"/>
      <c r="L444" s="4"/>
      <c r="M444" s="4"/>
      <c r="N444" s="4"/>
      <c r="O444" s="4"/>
      <c r="P444" s="4"/>
      <c r="Q444" s="4"/>
      <c r="R444" s="4"/>
      <c r="S444" s="4"/>
      <c r="T444" s="4"/>
    </row>
    <row r="445">
      <c r="A445" s="4"/>
      <c r="B445" s="4"/>
      <c r="C445" s="4"/>
      <c r="D445" s="4"/>
      <c r="E445" s="4"/>
      <c r="F445" s="4"/>
      <c r="G445" s="4"/>
      <c r="H445" s="4"/>
      <c r="I445" s="4"/>
      <c r="J445" s="4"/>
      <c r="K445" s="4"/>
      <c r="L445" s="4"/>
      <c r="M445" s="4"/>
      <c r="N445" s="4"/>
      <c r="O445" s="4"/>
      <c r="P445" s="4"/>
      <c r="Q445" s="4"/>
      <c r="R445" s="4"/>
      <c r="S445" s="4"/>
      <c r="T445" s="4"/>
    </row>
    <row r="446">
      <c r="A446" s="4"/>
      <c r="B446" s="4"/>
      <c r="C446" s="4"/>
      <c r="D446" s="4"/>
      <c r="E446" s="4"/>
      <c r="F446" s="4"/>
      <c r="G446" s="4"/>
      <c r="H446" s="4"/>
      <c r="I446" s="4"/>
      <c r="J446" s="4"/>
      <c r="K446" s="4"/>
      <c r="L446" s="4"/>
      <c r="M446" s="4"/>
      <c r="N446" s="4"/>
      <c r="O446" s="4"/>
      <c r="P446" s="4"/>
      <c r="Q446" s="4"/>
      <c r="R446" s="4"/>
      <c r="S446" s="4"/>
      <c r="T446" s="4"/>
    </row>
    <row r="447">
      <c r="A447" s="4"/>
      <c r="B447" s="4"/>
      <c r="C447" s="4"/>
      <c r="D447" s="4"/>
      <c r="E447" s="4"/>
      <c r="F447" s="4"/>
      <c r="G447" s="4"/>
      <c r="H447" s="4"/>
      <c r="I447" s="4"/>
      <c r="J447" s="4"/>
      <c r="K447" s="4"/>
      <c r="L447" s="4"/>
      <c r="M447" s="4"/>
      <c r="N447" s="4"/>
      <c r="O447" s="4"/>
      <c r="P447" s="4"/>
      <c r="Q447" s="4"/>
      <c r="R447" s="4"/>
      <c r="S447" s="4"/>
      <c r="T447" s="4"/>
    </row>
    <row r="448">
      <c r="A448" s="4"/>
      <c r="B448" s="4"/>
      <c r="C448" s="4"/>
      <c r="D448" s="4"/>
      <c r="E448" s="4"/>
      <c r="F448" s="4"/>
      <c r="G448" s="4"/>
      <c r="H448" s="4"/>
      <c r="I448" s="4"/>
      <c r="J448" s="4"/>
      <c r="K448" s="4"/>
      <c r="L448" s="4"/>
      <c r="M448" s="4"/>
      <c r="N448" s="4"/>
      <c r="O448" s="4"/>
      <c r="P448" s="4"/>
      <c r="Q448" s="4"/>
      <c r="R448" s="4"/>
      <c r="S448" s="4"/>
      <c r="T448" s="4"/>
    </row>
    <row r="449">
      <c r="A449" s="4"/>
      <c r="B449" s="4"/>
      <c r="C449" s="4"/>
      <c r="D449" s="4"/>
      <c r="E449" s="4"/>
      <c r="F449" s="4"/>
      <c r="G449" s="4"/>
      <c r="H449" s="4"/>
      <c r="I449" s="4"/>
      <c r="J449" s="4"/>
      <c r="K449" s="4"/>
      <c r="L449" s="4"/>
      <c r="M449" s="4"/>
      <c r="N449" s="4"/>
      <c r="O449" s="4"/>
      <c r="P449" s="4"/>
      <c r="Q449" s="4"/>
      <c r="R449" s="4"/>
      <c r="S449" s="4"/>
      <c r="T449" s="4"/>
    </row>
    <row r="450">
      <c r="A450" s="4"/>
      <c r="B450" s="4"/>
      <c r="C450" s="4"/>
      <c r="D450" s="4"/>
      <c r="E450" s="4"/>
      <c r="F450" s="4"/>
      <c r="G450" s="4"/>
      <c r="H450" s="4"/>
      <c r="I450" s="4"/>
      <c r="J450" s="4"/>
      <c r="K450" s="4"/>
      <c r="L450" s="4"/>
      <c r="M450" s="4"/>
      <c r="N450" s="4"/>
      <c r="O450" s="4"/>
      <c r="P450" s="4"/>
      <c r="Q450" s="4"/>
      <c r="R450" s="4"/>
      <c r="S450" s="4"/>
      <c r="T450" s="4"/>
    </row>
    <row r="451">
      <c r="A451" s="4"/>
      <c r="B451" s="4"/>
      <c r="C451" s="4"/>
      <c r="D451" s="4"/>
      <c r="E451" s="4"/>
      <c r="F451" s="4"/>
      <c r="G451" s="4"/>
      <c r="H451" s="4"/>
      <c r="I451" s="4"/>
      <c r="J451" s="4"/>
      <c r="K451" s="4"/>
      <c r="L451" s="4"/>
      <c r="M451" s="4"/>
      <c r="N451" s="4"/>
      <c r="O451" s="4"/>
      <c r="P451" s="4"/>
      <c r="Q451" s="4"/>
      <c r="R451" s="4"/>
      <c r="S451" s="4"/>
      <c r="T451" s="4"/>
    </row>
    <row r="452">
      <c r="A452" s="4"/>
      <c r="B452" s="4"/>
      <c r="C452" s="4"/>
      <c r="D452" s="4"/>
      <c r="E452" s="4"/>
      <c r="F452" s="4"/>
      <c r="G452" s="4"/>
      <c r="H452" s="4"/>
      <c r="I452" s="4"/>
      <c r="J452" s="4"/>
      <c r="K452" s="4"/>
      <c r="L452" s="4"/>
      <c r="M452" s="4"/>
      <c r="N452" s="4"/>
      <c r="O452" s="4"/>
      <c r="P452" s="4"/>
      <c r="Q452" s="4"/>
      <c r="R452" s="4"/>
      <c r="S452" s="4"/>
      <c r="T452" s="4"/>
    </row>
    <row r="453">
      <c r="A453" s="4"/>
      <c r="B453" s="4"/>
      <c r="C453" s="4"/>
      <c r="D453" s="4"/>
      <c r="E453" s="4"/>
      <c r="F453" s="4"/>
      <c r="G453" s="4"/>
      <c r="H453" s="4"/>
      <c r="I453" s="4"/>
      <c r="J453" s="4"/>
      <c r="K453" s="4"/>
      <c r="L453" s="4"/>
      <c r="M453" s="4"/>
      <c r="N453" s="4"/>
      <c r="O453" s="4"/>
      <c r="P453" s="4"/>
      <c r="Q453" s="4"/>
      <c r="R453" s="4"/>
      <c r="S453" s="4"/>
      <c r="T453" s="4"/>
    </row>
    <row r="454">
      <c r="A454" s="4"/>
      <c r="B454" s="4"/>
      <c r="C454" s="4"/>
      <c r="D454" s="4"/>
      <c r="E454" s="4"/>
      <c r="F454" s="4"/>
      <c r="G454" s="4"/>
      <c r="H454" s="4"/>
      <c r="I454" s="4"/>
      <c r="J454" s="4"/>
      <c r="K454" s="4"/>
      <c r="L454" s="4"/>
      <c r="M454" s="4"/>
      <c r="N454" s="4"/>
      <c r="O454" s="4"/>
      <c r="P454" s="4"/>
      <c r="Q454" s="4"/>
      <c r="R454" s="4"/>
      <c r="S454" s="4"/>
      <c r="T454" s="4"/>
    </row>
    <row r="455">
      <c r="A455" s="4"/>
      <c r="B455" s="4"/>
      <c r="C455" s="4"/>
      <c r="D455" s="4"/>
      <c r="E455" s="4"/>
      <c r="F455" s="4"/>
      <c r="G455" s="4"/>
      <c r="H455" s="4"/>
      <c r="I455" s="4"/>
      <c r="J455" s="4"/>
      <c r="K455" s="4"/>
      <c r="L455" s="4"/>
      <c r="M455" s="4"/>
      <c r="N455" s="4"/>
      <c r="O455" s="4"/>
      <c r="P455" s="4"/>
      <c r="Q455" s="4"/>
      <c r="R455" s="4"/>
      <c r="S455" s="4"/>
      <c r="T455" s="4"/>
    </row>
    <row r="456">
      <c r="A456" s="4"/>
      <c r="B456" s="4"/>
      <c r="C456" s="4"/>
      <c r="D456" s="4"/>
      <c r="E456" s="4"/>
      <c r="F456" s="4"/>
      <c r="G456" s="4"/>
      <c r="H456" s="4"/>
      <c r="I456" s="4"/>
      <c r="J456" s="4"/>
      <c r="K456" s="4"/>
      <c r="L456" s="4"/>
      <c r="M456" s="4"/>
      <c r="N456" s="4"/>
      <c r="O456" s="4"/>
      <c r="P456" s="4"/>
      <c r="Q456" s="4"/>
      <c r="R456" s="4"/>
      <c r="S456" s="4"/>
      <c r="T456" s="4"/>
    </row>
    <row r="457">
      <c r="A457" s="4"/>
      <c r="B457" s="4"/>
      <c r="C457" s="4"/>
      <c r="D457" s="4"/>
      <c r="E457" s="4"/>
      <c r="F457" s="4"/>
      <c r="G457" s="4"/>
      <c r="H457" s="4"/>
      <c r="I457" s="4"/>
      <c r="J457" s="4"/>
      <c r="K457" s="4"/>
      <c r="L457" s="4"/>
      <c r="M457" s="4"/>
      <c r="N457" s="4"/>
      <c r="O457" s="4"/>
      <c r="P457" s="4"/>
      <c r="Q457" s="4"/>
      <c r="R457" s="4"/>
      <c r="S457" s="4"/>
      <c r="T457" s="4"/>
    </row>
    <row r="458">
      <c r="A458" s="4"/>
      <c r="B458" s="4"/>
      <c r="C458" s="4"/>
      <c r="D458" s="4"/>
      <c r="E458" s="4"/>
      <c r="F458" s="4"/>
      <c r="G458" s="4"/>
      <c r="H458" s="4"/>
      <c r="I458" s="4"/>
      <c r="J458" s="4"/>
      <c r="K458" s="4"/>
      <c r="L458" s="4"/>
      <c r="M458" s="4"/>
      <c r="N458" s="4"/>
      <c r="O458" s="4"/>
      <c r="P458" s="4"/>
      <c r="Q458" s="4"/>
      <c r="R458" s="4"/>
      <c r="S458" s="4"/>
      <c r="T458" s="4"/>
    </row>
    <row r="459">
      <c r="A459" s="4"/>
      <c r="B459" s="4"/>
      <c r="C459" s="4"/>
      <c r="D459" s="4"/>
      <c r="E459" s="4"/>
      <c r="F459" s="4"/>
      <c r="G459" s="4"/>
      <c r="H459" s="4"/>
      <c r="I459" s="4"/>
      <c r="J459" s="4"/>
      <c r="K459" s="4"/>
      <c r="L459" s="4"/>
      <c r="M459" s="4"/>
      <c r="N459" s="4"/>
      <c r="O459" s="4"/>
      <c r="P459" s="4"/>
      <c r="Q459" s="4"/>
      <c r="R459" s="4"/>
      <c r="S459" s="4"/>
      <c r="T459" s="4"/>
    </row>
    <row r="460">
      <c r="A460" s="4"/>
      <c r="B460" s="4"/>
      <c r="C460" s="4"/>
      <c r="D460" s="4"/>
      <c r="E460" s="4"/>
      <c r="F460" s="4"/>
      <c r="G460" s="4"/>
      <c r="H460" s="4"/>
      <c r="I460" s="4"/>
      <c r="J460" s="4"/>
      <c r="K460" s="4"/>
      <c r="L460" s="4"/>
      <c r="M460" s="4"/>
      <c r="N460" s="4"/>
      <c r="O460" s="4"/>
      <c r="P460" s="4"/>
      <c r="Q460" s="4"/>
      <c r="R460" s="4"/>
      <c r="S460" s="4"/>
      <c r="T460" s="4"/>
    </row>
    <row r="461">
      <c r="A461" s="4"/>
      <c r="B461" s="4"/>
      <c r="C461" s="4"/>
      <c r="D461" s="4"/>
      <c r="E461" s="4"/>
      <c r="F461" s="4"/>
      <c r="G461" s="4"/>
      <c r="H461" s="4"/>
      <c r="I461" s="4"/>
      <c r="J461" s="4"/>
      <c r="K461" s="4"/>
      <c r="L461" s="4"/>
      <c r="M461" s="4"/>
      <c r="N461" s="4"/>
      <c r="O461" s="4"/>
      <c r="P461" s="4"/>
      <c r="Q461" s="4"/>
      <c r="R461" s="4"/>
      <c r="S461" s="4"/>
      <c r="T461" s="4"/>
    </row>
    <row r="462">
      <c r="A462" s="4"/>
      <c r="B462" s="4"/>
      <c r="C462" s="4"/>
      <c r="D462" s="4"/>
      <c r="E462" s="4"/>
      <c r="F462" s="4"/>
      <c r="G462" s="4"/>
      <c r="H462" s="4"/>
      <c r="I462" s="4"/>
      <c r="J462" s="4"/>
      <c r="K462" s="4"/>
      <c r="L462" s="4"/>
      <c r="M462" s="4"/>
      <c r="N462" s="4"/>
      <c r="O462" s="4"/>
      <c r="P462" s="4"/>
      <c r="Q462" s="4"/>
      <c r="R462" s="4"/>
      <c r="S462" s="4"/>
      <c r="T462" s="4"/>
    </row>
    <row r="463">
      <c r="A463" s="4"/>
      <c r="B463" s="4"/>
      <c r="C463" s="4"/>
      <c r="D463" s="4"/>
      <c r="E463" s="4"/>
      <c r="F463" s="4"/>
      <c r="G463" s="4"/>
      <c r="H463" s="4"/>
      <c r="I463" s="4"/>
      <c r="J463" s="4"/>
      <c r="K463" s="4"/>
      <c r="L463" s="4"/>
      <c r="M463" s="4"/>
      <c r="N463" s="4"/>
      <c r="O463" s="4"/>
      <c r="P463" s="4"/>
      <c r="Q463" s="4"/>
      <c r="R463" s="4"/>
      <c r="S463" s="4"/>
      <c r="T463" s="4"/>
    </row>
    <row r="464">
      <c r="A464" s="4"/>
      <c r="B464" s="4"/>
      <c r="C464" s="4"/>
      <c r="D464" s="4"/>
      <c r="E464" s="4"/>
      <c r="F464" s="4"/>
      <c r="G464" s="4"/>
      <c r="H464" s="4"/>
      <c r="I464" s="4"/>
      <c r="J464" s="4"/>
      <c r="K464" s="4"/>
      <c r="L464" s="4"/>
      <c r="M464" s="4"/>
      <c r="N464" s="4"/>
      <c r="O464" s="4"/>
      <c r="P464" s="4"/>
      <c r="Q464" s="4"/>
      <c r="R464" s="4"/>
      <c r="S464" s="4"/>
      <c r="T464" s="4"/>
    </row>
    <row r="465">
      <c r="A465" s="4"/>
      <c r="B465" s="4"/>
      <c r="C465" s="4"/>
      <c r="D465" s="4"/>
      <c r="E465" s="4"/>
      <c r="F465" s="4"/>
      <c r="G465" s="4"/>
      <c r="H465" s="4"/>
      <c r="I465" s="4"/>
      <c r="J465" s="4"/>
      <c r="K465" s="4"/>
      <c r="L465" s="4"/>
      <c r="M465" s="4"/>
      <c r="N465" s="4"/>
      <c r="O465" s="4"/>
      <c r="P465" s="4"/>
      <c r="Q465" s="4"/>
      <c r="R465" s="4"/>
      <c r="S465" s="4"/>
      <c r="T465" s="4"/>
    </row>
    <row r="466">
      <c r="A466" s="4"/>
      <c r="B466" s="4"/>
      <c r="C466" s="4"/>
      <c r="D466" s="4"/>
      <c r="E466" s="4"/>
      <c r="F466" s="4"/>
      <c r="G466" s="4"/>
      <c r="H466" s="4"/>
      <c r="I466" s="4"/>
      <c r="J466" s="4"/>
      <c r="K466" s="4"/>
      <c r="L466" s="4"/>
      <c r="M466" s="4"/>
      <c r="N466" s="4"/>
      <c r="O466" s="4"/>
      <c r="P466" s="4"/>
      <c r="Q466" s="4"/>
      <c r="R466" s="4"/>
      <c r="S466" s="4"/>
      <c r="T466" s="4"/>
    </row>
    <row r="467">
      <c r="A467" s="4"/>
      <c r="B467" s="4"/>
      <c r="C467" s="4"/>
      <c r="D467" s="4"/>
      <c r="E467" s="4"/>
      <c r="F467" s="4"/>
      <c r="G467" s="4"/>
      <c r="H467" s="4"/>
      <c r="I467" s="4"/>
      <c r="J467" s="4"/>
      <c r="K467" s="4"/>
      <c r="L467" s="4"/>
      <c r="M467" s="4"/>
      <c r="N467" s="4"/>
      <c r="O467" s="4"/>
      <c r="P467" s="4"/>
      <c r="Q467" s="4"/>
      <c r="R467" s="4"/>
      <c r="S467" s="4"/>
      <c r="T467" s="4"/>
    </row>
    <row r="468">
      <c r="A468" s="4"/>
      <c r="B468" s="4"/>
      <c r="C468" s="4"/>
      <c r="D468" s="4"/>
      <c r="E468" s="4"/>
      <c r="F468" s="4"/>
      <c r="G468" s="4"/>
      <c r="H468" s="4"/>
      <c r="I468" s="4"/>
      <c r="J468" s="4"/>
      <c r="K468" s="4"/>
      <c r="L468" s="4"/>
      <c r="M468" s="4"/>
      <c r="N468" s="4"/>
      <c r="O468" s="4"/>
      <c r="P468" s="4"/>
      <c r="Q468" s="4"/>
      <c r="R468" s="4"/>
      <c r="S468" s="4"/>
      <c r="T468" s="4"/>
    </row>
    <row r="469">
      <c r="A469" s="4"/>
      <c r="B469" s="4"/>
      <c r="C469" s="4"/>
      <c r="D469" s="4"/>
      <c r="E469" s="4"/>
      <c r="F469" s="4"/>
      <c r="G469" s="4"/>
      <c r="H469" s="4"/>
      <c r="I469" s="4"/>
      <c r="J469" s="4"/>
      <c r="K469" s="4"/>
      <c r="L469" s="4"/>
      <c r="M469" s="4"/>
      <c r="N469" s="4"/>
      <c r="O469" s="4"/>
      <c r="P469" s="4"/>
      <c r="Q469" s="4"/>
      <c r="R469" s="4"/>
      <c r="S469" s="4"/>
      <c r="T469" s="4"/>
    </row>
    <row r="470">
      <c r="A470" s="4"/>
      <c r="B470" s="4"/>
      <c r="C470" s="4"/>
      <c r="D470" s="4"/>
      <c r="E470" s="4"/>
      <c r="F470" s="4"/>
      <c r="G470" s="4"/>
      <c r="H470" s="4"/>
      <c r="I470" s="4"/>
      <c r="J470" s="4"/>
      <c r="K470" s="4"/>
      <c r="L470" s="4"/>
      <c r="M470" s="4"/>
      <c r="N470" s="4"/>
      <c r="O470" s="4"/>
      <c r="P470" s="4"/>
      <c r="Q470" s="4"/>
      <c r="R470" s="4"/>
      <c r="S470" s="4"/>
      <c r="T470" s="4"/>
    </row>
    <row r="471">
      <c r="A471" s="4"/>
      <c r="B471" s="4"/>
      <c r="C471" s="4"/>
      <c r="D471" s="4"/>
      <c r="E471" s="4"/>
      <c r="F471" s="4"/>
      <c r="G471" s="4"/>
      <c r="H471" s="4"/>
      <c r="I471" s="4"/>
      <c r="J471" s="4"/>
      <c r="K471" s="4"/>
      <c r="L471" s="4"/>
      <c r="M471" s="4"/>
      <c r="N471" s="4"/>
      <c r="O471" s="4"/>
      <c r="P471" s="4"/>
      <c r="Q471" s="4"/>
      <c r="R471" s="4"/>
      <c r="S471" s="4"/>
      <c r="T471" s="4"/>
    </row>
    <row r="472">
      <c r="A472" s="4"/>
      <c r="B472" s="4"/>
      <c r="C472" s="4"/>
      <c r="D472" s="4"/>
      <c r="E472" s="4"/>
      <c r="F472" s="4"/>
      <c r="G472" s="4"/>
      <c r="H472" s="4"/>
      <c r="I472" s="4"/>
      <c r="J472" s="4"/>
      <c r="K472" s="4"/>
      <c r="L472" s="4"/>
      <c r="M472" s="4"/>
      <c r="N472" s="4"/>
      <c r="O472" s="4"/>
      <c r="P472" s="4"/>
      <c r="Q472" s="4"/>
      <c r="R472" s="4"/>
      <c r="S472" s="4"/>
      <c r="T472" s="4"/>
    </row>
    <row r="473">
      <c r="A473" s="4"/>
      <c r="B473" s="4"/>
      <c r="C473" s="4"/>
      <c r="D473" s="4"/>
      <c r="E473" s="4"/>
      <c r="F473" s="4"/>
      <c r="G473" s="4"/>
      <c r="H473" s="4"/>
      <c r="I473" s="4"/>
      <c r="J473" s="4"/>
      <c r="K473" s="4"/>
      <c r="L473" s="4"/>
      <c r="M473" s="4"/>
      <c r="N473" s="4"/>
      <c r="O473" s="4"/>
      <c r="P473" s="4"/>
      <c r="Q473" s="4"/>
      <c r="R473" s="4"/>
      <c r="S473" s="4"/>
      <c r="T473" s="4"/>
    </row>
    <row r="474">
      <c r="A474" s="4"/>
      <c r="B474" s="4"/>
      <c r="C474" s="4"/>
      <c r="D474" s="4"/>
      <c r="E474" s="4"/>
      <c r="F474" s="4"/>
      <c r="G474" s="4"/>
      <c r="H474" s="4"/>
      <c r="I474" s="4"/>
      <c r="J474" s="4"/>
      <c r="K474" s="4"/>
      <c r="L474" s="4"/>
      <c r="M474" s="4"/>
      <c r="N474" s="4"/>
      <c r="O474" s="4"/>
      <c r="P474" s="4"/>
      <c r="Q474" s="4"/>
      <c r="R474" s="4"/>
      <c r="S474" s="4"/>
      <c r="T474" s="4"/>
    </row>
    <row r="475">
      <c r="A475" s="4"/>
      <c r="B475" s="4"/>
      <c r="C475" s="4"/>
      <c r="D475" s="4"/>
      <c r="E475" s="4"/>
      <c r="F475" s="4"/>
      <c r="G475" s="4"/>
      <c r="H475" s="4"/>
      <c r="I475" s="4"/>
      <c r="J475" s="4"/>
      <c r="K475" s="4"/>
      <c r="L475" s="4"/>
      <c r="M475" s="4"/>
      <c r="N475" s="4"/>
      <c r="O475" s="4"/>
      <c r="P475" s="4"/>
      <c r="Q475" s="4"/>
      <c r="R475" s="4"/>
      <c r="S475" s="4"/>
      <c r="T475" s="4"/>
    </row>
    <row r="476">
      <c r="A476" s="4"/>
      <c r="B476" s="4"/>
      <c r="C476" s="4"/>
      <c r="D476" s="4"/>
      <c r="E476" s="4"/>
      <c r="F476" s="4"/>
      <c r="G476" s="4"/>
      <c r="H476" s="4"/>
      <c r="I476" s="4"/>
      <c r="J476" s="4"/>
      <c r="K476" s="4"/>
      <c r="L476" s="4"/>
      <c r="M476" s="4"/>
      <c r="N476" s="4"/>
      <c r="O476" s="4"/>
      <c r="P476" s="4"/>
      <c r="Q476" s="4"/>
      <c r="R476" s="4"/>
      <c r="S476" s="4"/>
      <c r="T476" s="4"/>
    </row>
    <row r="477">
      <c r="A477" s="4"/>
      <c r="B477" s="4"/>
      <c r="C477" s="4"/>
      <c r="D477" s="4"/>
      <c r="E477" s="4"/>
      <c r="F477" s="4"/>
      <c r="G477" s="4"/>
      <c r="H477" s="4"/>
      <c r="I477" s="4"/>
      <c r="J477" s="4"/>
      <c r="K477" s="4"/>
      <c r="L477" s="4"/>
      <c r="M477" s="4"/>
      <c r="N477" s="4"/>
      <c r="O477" s="4"/>
      <c r="P477" s="4"/>
      <c r="Q477" s="4"/>
      <c r="R477" s="4"/>
      <c r="S477" s="4"/>
      <c r="T477" s="4"/>
    </row>
    <row r="478">
      <c r="A478" s="4"/>
      <c r="B478" s="4"/>
      <c r="C478" s="4"/>
      <c r="D478" s="4"/>
      <c r="E478" s="4"/>
      <c r="F478" s="4"/>
      <c r="G478" s="4"/>
      <c r="H478" s="4"/>
      <c r="I478" s="4"/>
      <c r="J478" s="4"/>
      <c r="K478" s="4"/>
      <c r="L478" s="4"/>
      <c r="M478" s="4"/>
      <c r="N478" s="4"/>
      <c r="O478" s="4"/>
      <c r="P478" s="4"/>
      <c r="Q478" s="4"/>
      <c r="R478" s="4"/>
      <c r="S478" s="4"/>
      <c r="T478" s="4"/>
    </row>
    <row r="479">
      <c r="A479" s="4"/>
      <c r="B479" s="4"/>
      <c r="C479" s="4"/>
      <c r="D479" s="4"/>
      <c r="E479" s="4"/>
      <c r="F479" s="4"/>
      <c r="G479" s="4"/>
      <c r="H479" s="4"/>
      <c r="I479" s="4"/>
      <c r="J479" s="4"/>
      <c r="K479" s="4"/>
      <c r="L479" s="4"/>
      <c r="M479" s="4"/>
      <c r="N479" s="4"/>
      <c r="O479" s="4"/>
      <c r="P479" s="4"/>
      <c r="Q479" s="4"/>
      <c r="R479" s="4"/>
      <c r="S479" s="4"/>
      <c r="T479" s="4"/>
    </row>
    <row r="480">
      <c r="A480" s="4"/>
      <c r="B480" s="4"/>
      <c r="C480" s="4"/>
      <c r="D480" s="4"/>
      <c r="E480" s="4"/>
      <c r="F480" s="4"/>
      <c r="G480" s="4"/>
      <c r="H480" s="4"/>
      <c r="I480" s="4"/>
      <c r="J480" s="4"/>
      <c r="K480" s="4"/>
      <c r="L480" s="4"/>
      <c r="M480" s="4"/>
      <c r="N480" s="4"/>
      <c r="O480" s="4"/>
      <c r="P480" s="4"/>
      <c r="Q480" s="4"/>
      <c r="R480" s="4"/>
      <c r="S480" s="4"/>
      <c r="T480" s="4"/>
    </row>
    <row r="481">
      <c r="A481" s="4"/>
      <c r="B481" s="4"/>
      <c r="C481" s="4"/>
      <c r="D481" s="4"/>
      <c r="E481" s="4"/>
      <c r="F481" s="4"/>
      <c r="G481" s="4"/>
      <c r="H481" s="4"/>
      <c r="I481" s="4"/>
      <c r="J481" s="4"/>
      <c r="K481" s="4"/>
      <c r="L481" s="4"/>
      <c r="M481" s="4"/>
      <c r="N481" s="4"/>
      <c r="O481" s="4"/>
      <c r="P481" s="4"/>
      <c r="Q481" s="4"/>
      <c r="R481" s="4"/>
      <c r="S481" s="4"/>
      <c r="T481" s="4"/>
    </row>
    <row r="482">
      <c r="A482" s="4"/>
      <c r="B482" s="4"/>
      <c r="C482" s="4"/>
      <c r="D482" s="4"/>
      <c r="E482" s="4"/>
      <c r="F482" s="4"/>
      <c r="G482" s="4"/>
      <c r="H482" s="4"/>
      <c r="I482" s="4"/>
      <c r="J482" s="4"/>
      <c r="K482" s="4"/>
      <c r="L482" s="4"/>
      <c r="M482" s="4"/>
      <c r="N482" s="4"/>
      <c r="O482" s="4"/>
      <c r="P482" s="4"/>
      <c r="Q482" s="4"/>
      <c r="R482" s="4"/>
      <c r="S482" s="4"/>
      <c r="T482" s="4"/>
    </row>
    <row r="483">
      <c r="A483" s="4"/>
      <c r="B483" s="4"/>
      <c r="C483" s="4"/>
      <c r="D483" s="4"/>
      <c r="E483" s="4"/>
      <c r="F483" s="4"/>
      <c r="G483" s="4"/>
      <c r="H483" s="4"/>
      <c r="I483" s="4"/>
      <c r="J483" s="4"/>
      <c r="K483" s="4"/>
      <c r="L483" s="4"/>
      <c r="M483" s="4"/>
      <c r="N483" s="4"/>
      <c r="O483" s="4"/>
      <c r="P483" s="4"/>
      <c r="Q483" s="4"/>
      <c r="R483" s="4"/>
      <c r="S483" s="4"/>
      <c r="T483" s="4"/>
    </row>
    <row r="484">
      <c r="A484" s="4"/>
      <c r="B484" s="4"/>
      <c r="C484" s="4"/>
      <c r="D484" s="4"/>
      <c r="E484" s="4"/>
      <c r="F484" s="4"/>
      <c r="G484" s="4"/>
      <c r="H484" s="4"/>
      <c r="I484" s="4"/>
      <c r="J484" s="4"/>
      <c r="K484" s="4"/>
      <c r="L484" s="4"/>
      <c r="M484" s="4"/>
      <c r="N484" s="4"/>
      <c r="O484" s="4"/>
      <c r="P484" s="4"/>
      <c r="Q484" s="4"/>
      <c r="R484" s="4"/>
      <c r="S484" s="4"/>
      <c r="T484" s="4"/>
    </row>
    <row r="485">
      <c r="A485" s="4"/>
      <c r="B485" s="4"/>
      <c r="C485" s="4"/>
      <c r="D485" s="4"/>
      <c r="E485" s="4"/>
      <c r="F485" s="4"/>
      <c r="G485" s="4"/>
      <c r="H485" s="4"/>
      <c r="I485" s="4"/>
      <c r="J485" s="4"/>
      <c r="K485" s="4"/>
      <c r="L485" s="4"/>
      <c r="M485" s="4"/>
      <c r="N485" s="4"/>
      <c r="O485" s="4"/>
      <c r="P485" s="4"/>
      <c r="Q485" s="4"/>
      <c r="R485" s="4"/>
      <c r="S485" s="4"/>
      <c r="T485" s="4"/>
    </row>
    <row r="486">
      <c r="A486" s="4"/>
      <c r="B486" s="4"/>
      <c r="C486" s="4"/>
      <c r="D486" s="4"/>
      <c r="E486" s="4"/>
      <c r="F486" s="4"/>
      <c r="G486" s="4"/>
      <c r="H486" s="4"/>
      <c r="I486" s="4"/>
      <c r="J486" s="4"/>
      <c r="K486" s="4"/>
      <c r="L486" s="4"/>
      <c r="M486" s="4"/>
      <c r="N486" s="4"/>
      <c r="O486" s="4"/>
      <c r="P486" s="4"/>
      <c r="Q486" s="4"/>
      <c r="R486" s="4"/>
      <c r="S486" s="4"/>
      <c r="T486" s="4"/>
    </row>
    <row r="487">
      <c r="A487" s="4"/>
      <c r="B487" s="4"/>
      <c r="C487" s="4"/>
      <c r="D487" s="4"/>
      <c r="E487" s="4"/>
      <c r="F487" s="4"/>
      <c r="G487" s="4"/>
      <c r="H487" s="4"/>
      <c r="I487" s="4"/>
      <c r="J487" s="4"/>
      <c r="K487" s="4"/>
      <c r="L487" s="4"/>
      <c r="M487" s="4"/>
      <c r="N487" s="4"/>
      <c r="O487" s="4"/>
      <c r="P487" s="4"/>
      <c r="Q487" s="4"/>
      <c r="R487" s="4"/>
      <c r="S487" s="4"/>
      <c r="T487" s="4"/>
    </row>
    <row r="488">
      <c r="A488" s="4"/>
      <c r="B488" s="4"/>
      <c r="C488" s="4"/>
      <c r="D488" s="4"/>
      <c r="E488" s="4"/>
      <c r="F488" s="4"/>
      <c r="G488" s="4"/>
      <c r="H488" s="4"/>
      <c r="I488" s="4"/>
      <c r="J488" s="4"/>
      <c r="K488" s="4"/>
      <c r="L488" s="4"/>
      <c r="M488" s="4"/>
      <c r="N488" s="4"/>
      <c r="O488" s="4"/>
      <c r="P488" s="4"/>
      <c r="Q488" s="4"/>
      <c r="R488" s="4"/>
      <c r="S488" s="4"/>
      <c r="T488" s="4"/>
    </row>
    <row r="489">
      <c r="A489" s="4"/>
      <c r="B489" s="4"/>
      <c r="C489" s="4"/>
      <c r="D489" s="4"/>
      <c r="E489" s="4"/>
      <c r="F489" s="4"/>
      <c r="G489" s="4"/>
      <c r="H489" s="4"/>
      <c r="I489" s="4"/>
      <c r="J489" s="4"/>
      <c r="K489" s="4"/>
      <c r="L489" s="4"/>
      <c r="M489" s="4"/>
      <c r="N489" s="4"/>
      <c r="O489" s="4"/>
      <c r="P489" s="4"/>
      <c r="Q489" s="4"/>
      <c r="R489" s="4"/>
      <c r="S489" s="4"/>
      <c r="T489" s="4"/>
    </row>
    <row r="490">
      <c r="A490" s="4"/>
      <c r="B490" s="4"/>
      <c r="C490" s="4"/>
      <c r="D490" s="4"/>
      <c r="E490" s="4"/>
      <c r="F490" s="4"/>
      <c r="G490" s="4"/>
      <c r="H490" s="4"/>
      <c r="I490" s="4"/>
      <c r="J490" s="4"/>
      <c r="K490" s="4"/>
      <c r="L490" s="4"/>
      <c r="M490" s="4"/>
      <c r="N490" s="4"/>
      <c r="O490" s="4"/>
      <c r="P490" s="4"/>
      <c r="Q490" s="4"/>
      <c r="R490" s="4"/>
      <c r="S490" s="4"/>
      <c r="T490" s="4"/>
    </row>
    <row r="491">
      <c r="A491" s="4"/>
      <c r="B491" s="4"/>
      <c r="C491" s="4"/>
      <c r="D491" s="4"/>
      <c r="E491" s="4"/>
      <c r="F491" s="4"/>
      <c r="G491" s="4"/>
      <c r="H491" s="4"/>
      <c r="I491" s="4"/>
      <c r="J491" s="4"/>
      <c r="K491" s="4"/>
      <c r="L491" s="4"/>
      <c r="M491" s="4"/>
      <c r="N491" s="4"/>
      <c r="O491" s="4"/>
      <c r="P491" s="4"/>
      <c r="Q491" s="4"/>
      <c r="R491" s="4"/>
      <c r="S491" s="4"/>
      <c r="T491" s="4"/>
    </row>
    <row r="492">
      <c r="A492" s="4"/>
      <c r="B492" s="4"/>
      <c r="C492" s="4"/>
      <c r="D492" s="4"/>
      <c r="E492" s="4"/>
      <c r="F492" s="4"/>
      <c r="G492" s="4"/>
      <c r="H492" s="4"/>
      <c r="I492" s="4"/>
      <c r="J492" s="4"/>
      <c r="K492" s="4"/>
      <c r="L492" s="4"/>
      <c r="M492" s="4"/>
      <c r="N492" s="4"/>
      <c r="O492" s="4"/>
      <c r="P492" s="4"/>
      <c r="Q492" s="4"/>
      <c r="R492" s="4"/>
      <c r="S492" s="4"/>
      <c r="T492" s="4"/>
    </row>
    <row r="493">
      <c r="A493" s="4"/>
      <c r="B493" s="4"/>
      <c r="C493" s="4"/>
      <c r="D493" s="4"/>
      <c r="E493" s="4"/>
      <c r="F493" s="4"/>
      <c r="G493" s="4"/>
      <c r="H493" s="4"/>
      <c r="I493" s="4"/>
      <c r="J493" s="4"/>
      <c r="K493" s="4"/>
      <c r="L493" s="4"/>
      <c r="M493" s="4"/>
      <c r="N493" s="4"/>
      <c r="O493" s="4"/>
      <c r="P493" s="4"/>
      <c r="Q493" s="4"/>
      <c r="R493" s="4"/>
      <c r="S493" s="4"/>
      <c r="T493" s="4"/>
    </row>
    <row r="494">
      <c r="A494" s="4"/>
      <c r="B494" s="4"/>
      <c r="C494" s="4"/>
      <c r="D494" s="4"/>
      <c r="E494" s="4"/>
      <c r="F494" s="4"/>
      <c r="G494" s="4"/>
      <c r="H494" s="4"/>
      <c r="I494" s="4"/>
      <c r="J494" s="4"/>
      <c r="K494" s="4"/>
      <c r="L494" s="4"/>
      <c r="M494" s="4"/>
      <c r="N494" s="4"/>
      <c r="O494" s="4"/>
      <c r="P494" s="4"/>
      <c r="Q494" s="4"/>
      <c r="R494" s="4"/>
      <c r="S494" s="4"/>
      <c r="T494" s="4"/>
    </row>
    <row r="495">
      <c r="A495" s="4"/>
      <c r="B495" s="4"/>
      <c r="C495" s="4"/>
      <c r="D495" s="4"/>
      <c r="E495" s="4"/>
      <c r="F495" s="4"/>
      <c r="G495" s="4"/>
      <c r="H495" s="4"/>
      <c r="I495" s="4"/>
      <c r="J495" s="4"/>
      <c r="K495" s="4"/>
      <c r="L495" s="4"/>
      <c r="M495" s="4"/>
      <c r="N495" s="4"/>
      <c r="O495" s="4"/>
      <c r="P495" s="4"/>
      <c r="Q495" s="4"/>
      <c r="R495" s="4"/>
      <c r="S495" s="4"/>
      <c r="T495" s="4"/>
    </row>
    <row r="496">
      <c r="A496" s="4"/>
      <c r="B496" s="4"/>
      <c r="C496" s="4"/>
      <c r="D496" s="4"/>
      <c r="E496" s="4"/>
      <c r="F496" s="4"/>
      <c r="G496" s="4"/>
      <c r="H496" s="4"/>
      <c r="I496" s="4"/>
      <c r="J496" s="4"/>
      <c r="K496" s="4"/>
      <c r="L496" s="4"/>
      <c r="M496" s="4"/>
      <c r="N496" s="4"/>
      <c r="O496" s="4"/>
      <c r="P496" s="4"/>
      <c r="Q496" s="4"/>
      <c r="R496" s="4"/>
      <c r="S496" s="4"/>
      <c r="T496" s="4"/>
    </row>
    <row r="497">
      <c r="A497" s="4"/>
      <c r="B497" s="4"/>
      <c r="C497" s="4"/>
      <c r="D497" s="4"/>
      <c r="E497" s="4"/>
      <c r="F497" s="4"/>
      <c r="G497" s="4"/>
      <c r="H497" s="4"/>
      <c r="I497" s="4"/>
      <c r="J497" s="4"/>
      <c r="K497" s="4"/>
      <c r="L497" s="4"/>
      <c r="M497" s="4"/>
      <c r="N497" s="4"/>
      <c r="O497" s="4"/>
      <c r="P497" s="4"/>
      <c r="Q497" s="4"/>
      <c r="R497" s="4"/>
      <c r="S497" s="4"/>
      <c r="T497" s="4"/>
    </row>
    <row r="498">
      <c r="A498" s="4"/>
      <c r="B498" s="4"/>
      <c r="C498" s="4"/>
      <c r="D498" s="4"/>
      <c r="E498" s="4"/>
      <c r="F498" s="4"/>
      <c r="G498" s="4"/>
      <c r="H498" s="4"/>
      <c r="I498" s="4"/>
      <c r="J498" s="4"/>
      <c r="K498" s="4"/>
      <c r="L498" s="4"/>
      <c r="M498" s="4"/>
      <c r="N498" s="4"/>
      <c r="O498" s="4"/>
      <c r="P498" s="4"/>
      <c r="Q498" s="4"/>
      <c r="R498" s="4"/>
      <c r="S498" s="4"/>
      <c r="T498" s="4"/>
    </row>
    <row r="499">
      <c r="A499" s="4"/>
      <c r="B499" s="4"/>
      <c r="C499" s="4"/>
      <c r="D499" s="4"/>
      <c r="E499" s="4"/>
      <c r="F499" s="4"/>
      <c r="G499" s="4"/>
      <c r="H499" s="4"/>
      <c r="I499" s="4"/>
      <c r="J499" s="4"/>
      <c r="K499" s="4"/>
      <c r="L499" s="4"/>
      <c r="M499" s="4"/>
      <c r="N499" s="4"/>
      <c r="O499" s="4"/>
      <c r="P499" s="4"/>
      <c r="Q499" s="4"/>
      <c r="R499" s="4"/>
      <c r="S499" s="4"/>
      <c r="T499" s="4"/>
    </row>
    <row r="500">
      <c r="A500" s="4"/>
      <c r="B500" s="4"/>
      <c r="C500" s="4"/>
      <c r="D500" s="4"/>
      <c r="E500" s="4"/>
      <c r="F500" s="4"/>
      <c r="G500" s="4"/>
      <c r="H500" s="4"/>
      <c r="I500" s="4"/>
      <c r="J500" s="4"/>
      <c r="K500" s="4"/>
      <c r="L500" s="4"/>
      <c r="M500" s="4"/>
      <c r="N500" s="4"/>
      <c r="O500" s="4"/>
      <c r="P500" s="4"/>
      <c r="Q500" s="4"/>
      <c r="R500" s="4"/>
      <c r="S500" s="4"/>
      <c r="T500" s="4"/>
    </row>
    <row r="501">
      <c r="A501" s="4"/>
      <c r="B501" s="4"/>
      <c r="C501" s="4"/>
      <c r="D501" s="4"/>
      <c r="E501" s="4"/>
      <c r="F501" s="4"/>
      <c r="G501" s="4"/>
      <c r="H501" s="4"/>
      <c r="I501" s="4"/>
      <c r="J501" s="4"/>
      <c r="K501" s="4"/>
      <c r="L501" s="4"/>
      <c r="M501" s="4"/>
      <c r="N501" s="4"/>
      <c r="O501" s="4"/>
      <c r="P501" s="4"/>
      <c r="Q501" s="4"/>
      <c r="R501" s="4"/>
      <c r="S501" s="4"/>
      <c r="T501" s="4"/>
    </row>
    <row r="502">
      <c r="A502" s="4"/>
      <c r="B502" s="4"/>
      <c r="C502" s="4"/>
      <c r="D502" s="4"/>
      <c r="E502" s="4"/>
      <c r="F502" s="4"/>
      <c r="G502" s="4"/>
      <c r="H502" s="4"/>
      <c r="I502" s="4"/>
      <c r="J502" s="4"/>
      <c r="K502" s="4"/>
      <c r="L502" s="4"/>
      <c r="M502" s="4"/>
      <c r="N502" s="4"/>
      <c r="O502" s="4"/>
      <c r="P502" s="4"/>
      <c r="Q502" s="4"/>
      <c r="R502" s="4"/>
      <c r="S502" s="4"/>
      <c r="T502" s="4"/>
    </row>
    <row r="503">
      <c r="A503" s="4"/>
      <c r="B503" s="4"/>
      <c r="C503" s="4"/>
      <c r="D503" s="4"/>
      <c r="E503" s="4"/>
      <c r="F503" s="4"/>
      <c r="G503" s="4"/>
      <c r="H503" s="4"/>
      <c r="I503" s="4"/>
      <c r="J503" s="4"/>
      <c r="K503" s="4"/>
      <c r="L503" s="4"/>
      <c r="M503" s="4"/>
      <c r="N503" s="4"/>
      <c r="O503" s="4"/>
      <c r="P503" s="4"/>
      <c r="Q503" s="4"/>
      <c r="R503" s="4"/>
      <c r="S503" s="4"/>
      <c r="T503" s="4"/>
    </row>
    <row r="504">
      <c r="A504" s="4"/>
      <c r="B504" s="4"/>
      <c r="C504" s="4"/>
      <c r="D504" s="4"/>
      <c r="E504" s="4"/>
      <c r="F504" s="4"/>
      <c r="G504" s="4"/>
      <c r="H504" s="4"/>
      <c r="I504" s="4"/>
      <c r="J504" s="4"/>
      <c r="K504" s="4"/>
      <c r="L504" s="4"/>
      <c r="M504" s="4"/>
      <c r="N504" s="4"/>
      <c r="O504" s="4"/>
      <c r="P504" s="4"/>
      <c r="Q504" s="4"/>
      <c r="R504" s="4"/>
      <c r="S504" s="4"/>
      <c r="T504" s="4"/>
    </row>
    <row r="505">
      <c r="A505" s="4"/>
      <c r="B505" s="4"/>
      <c r="C505" s="4"/>
      <c r="D505" s="4"/>
      <c r="E505" s="4"/>
      <c r="F505" s="4"/>
      <c r="G505" s="4"/>
      <c r="H505" s="4"/>
      <c r="I505" s="4"/>
      <c r="J505" s="4"/>
      <c r="K505" s="4"/>
      <c r="L505" s="4"/>
      <c r="M505" s="4"/>
      <c r="N505" s="4"/>
      <c r="O505" s="4"/>
      <c r="P505" s="4"/>
      <c r="Q505" s="4"/>
      <c r="R505" s="4"/>
      <c r="S505" s="4"/>
      <c r="T505" s="4"/>
    </row>
    <row r="506">
      <c r="A506" s="4"/>
      <c r="B506" s="4"/>
      <c r="C506" s="4"/>
      <c r="D506" s="4"/>
      <c r="E506" s="4"/>
      <c r="F506" s="4"/>
      <c r="G506" s="4"/>
      <c r="H506" s="4"/>
      <c r="I506" s="4"/>
      <c r="J506" s="4"/>
      <c r="K506" s="4"/>
      <c r="L506" s="4"/>
      <c r="M506" s="4"/>
      <c r="N506" s="4"/>
      <c r="O506" s="4"/>
      <c r="P506" s="4"/>
      <c r="Q506" s="4"/>
      <c r="R506" s="4"/>
      <c r="S506" s="4"/>
      <c r="T506" s="4"/>
    </row>
    <row r="507">
      <c r="A507" s="4"/>
      <c r="B507" s="4"/>
      <c r="C507" s="4"/>
      <c r="D507" s="4"/>
      <c r="E507" s="4"/>
      <c r="F507" s="4"/>
      <c r="G507" s="4"/>
      <c r="H507" s="4"/>
      <c r="I507" s="4"/>
      <c r="J507" s="4"/>
      <c r="K507" s="4"/>
      <c r="L507" s="4"/>
      <c r="M507" s="4"/>
      <c r="N507" s="4"/>
      <c r="O507" s="4"/>
      <c r="P507" s="4"/>
      <c r="Q507" s="4"/>
      <c r="R507" s="4"/>
      <c r="S507" s="4"/>
      <c r="T507" s="4"/>
    </row>
    <row r="508">
      <c r="A508" s="4"/>
      <c r="B508" s="4"/>
      <c r="C508" s="4"/>
      <c r="D508" s="4"/>
      <c r="E508" s="4"/>
      <c r="F508" s="4"/>
      <c r="G508" s="4"/>
      <c r="H508" s="4"/>
      <c r="I508" s="4"/>
      <c r="J508" s="4"/>
      <c r="K508" s="4"/>
      <c r="L508" s="4"/>
      <c r="M508" s="4"/>
      <c r="N508" s="4"/>
      <c r="O508" s="4"/>
      <c r="P508" s="4"/>
      <c r="Q508" s="4"/>
      <c r="R508" s="4"/>
      <c r="S508" s="4"/>
      <c r="T508" s="4"/>
    </row>
    <row r="509">
      <c r="A509" s="4"/>
      <c r="B509" s="4"/>
      <c r="C509" s="4"/>
      <c r="D509" s="4"/>
      <c r="E509" s="4"/>
      <c r="F509" s="4"/>
      <c r="G509" s="4"/>
      <c r="H509" s="4"/>
      <c r="I509" s="4"/>
      <c r="J509" s="4"/>
      <c r="K509" s="4"/>
      <c r="L509" s="4"/>
      <c r="M509" s="4"/>
      <c r="N509" s="4"/>
      <c r="O509" s="4"/>
      <c r="P509" s="4"/>
      <c r="Q509" s="4"/>
      <c r="R509" s="4"/>
      <c r="S509" s="4"/>
      <c r="T509" s="4"/>
    </row>
    <row r="510">
      <c r="A510" s="4"/>
      <c r="B510" s="4"/>
      <c r="C510" s="4"/>
      <c r="D510" s="4"/>
      <c r="E510" s="4"/>
      <c r="F510" s="4"/>
      <c r="G510" s="4"/>
      <c r="H510" s="4"/>
      <c r="I510" s="4"/>
      <c r="J510" s="4"/>
      <c r="K510" s="4"/>
      <c r="L510" s="4"/>
      <c r="M510" s="4"/>
      <c r="N510" s="4"/>
      <c r="O510" s="4"/>
      <c r="P510" s="4"/>
      <c r="Q510" s="4"/>
      <c r="R510" s="4"/>
      <c r="S510" s="4"/>
      <c r="T510" s="4"/>
    </row>
    <row r="511">
      <c r="A511" s="4"/>
      <c r="B511" s="4"/>
      <c r="C511" s="4"/>
      <c r="D511" s="4"/>
      <c r="E511" s="4"/>
      <c r="F511" s="4"/>
      <c r="G511" s="4"/>
      <c r="H511" s="4"/>
      <c r="I511" s="4"/>
      <c r="J511" s="4"/>
      <c r="K511" s="4"/>
      <c r="L511" s="4"/>
      <c r="M511" s="4"/>
      <c r="N511" s="4"/>
      <c r="O511" s="4"/>
      <c r="P511" s="4"/>
      <c r="Q511" s="4"/>
      <c r="R511" s="4"/>
      <c r="S511" s="4"/>
      <c r="T511" s="4"/>
    </row>
    <row r="512">
      <c r="A512" s="4"/>
      <c r="B512" s="4"/>
      <c r="C512" s="4"/>
      <c r="D512" s="4"/>
      <c r="E512" s="4"/>
      <c r="F512" s="4"/>
      <c r="G512" s="4"/>
      <c r="H512" s="4"/>
      <c r="I512" s="4"/>
      <c r="J512" s="4"/>
      <c r="K512" s="4"/>
      <c r="L512" s="4"/>
      <c r="M512" s="4"/>
      <c r="N512" s="4"/>
      <c r="O512" s="4"/>
      <c r="P512" s="4"/>
      <c r="Q512" s="4"/>
      <c r="R512" s="4"/>
      <c r="S512" s="4"/>
      <c r="T512" s="4"/>
    </row>
    <row r="513">
      <c r="A513" s="4"/>
      <c r="B513" s="4"/>
      <c r="C513" s="4"/>
      <c r="D513" s="4"/>
      <c r="E513" s="4"/>
      <c r="F513" s="4"/>
      <c r="G513" s="4"/>
      <c r="H513" s="4"/>
      <c r="I513" s="4"/>
      <c r="J513" s="4"/>
      <c r="K513" s="4"/>
      <c r="L513" s="4"/>
      <c r="M513" s="4"/>
      <c r="N513" s="4"/>
      <c r="O513" s="4"/>
      <c r="P513" s="4"/>
      <c r="Q513" s="4"/>
      <c r="R513" s="4"/>
      <c r="S513" s="4"/>
      <c r="T513" s="4"/>
    </row>
    <row r="514">
      <c r="A514" s="4"/>
      <c r="B514" s="4"/>
      <c r="C514" s="4"/>
      <c r="D514" s="4"/>
      <c r="E514" s="4"/>
      <c r="F514" s="4"/>
      <c r="G514" s="4"/>
      <c r="H514" s="4"/>
      <c r="I514" s="4"/>
      <c r="J514" s="4"/>
      <c r="K514" s="4"/>
      <c r="L514" s="4"/>
      <c r="M514" s="4"/>
      <c r="N514" s="4"/>
      <c r="O514" s="4"/>
      <c r="P514" s="4"/>
      <c r="Q514" s="4"/>
      <c r="R514" s="4"/>
      <c r="S514" s="4"/>
      <c r="T514" s="4"/>
    </row>
    <row r="515">
      <c r="A515" s="4"/>
      <c r="B515" s="4"/>
      <c r="C515" s="4"/>
      <c r="D515" s="4"/>
      <c r="E515" s="4"/>
      <c r="F515" s="4"/>
      <c r="G515" s="4"/>
      <c r="H515" s="4"/>
      <c r="I515" s="4"/>
      <c r="J515" s="4"/>
      <c r="K515" s="4"/>
      <c r="L515" s="4"/>
      <c r="M515" s="4"/>
      <c r="N515" s="4"/>
      <c r="O515" s="4"/>
      <c r="P515" s="4"/>
      <c r="Q515" s="4"/>
      <c r="R515" s="4"/>
      <c r="S515" s="4"/>
      <c r="T515" s="4"/>
    </row>
    <row r="516">
      <c r="A516" s="4"/>
      <c r="B516" s="4"/>
      <c r="C516" s="4"/>
      <c r="D516" s="4"/>
      <c r="E516" s="4"/>
      <c r="F516" s="4"/>
      <c r="G516" s="4"/>
      <c r="H516" s="4"/>
      <c r="I516" s="4"/>
      <c r="J516" s="4"/>
      <c r="K516" s="4"/>
      <c r="L516" s="4"/>
      <c r="M516" s="4"/>
      <c r="N516" s="4"/>
      <c r="O516" s="4"/>
      <c r="P516" s="4"/>
      <c r="Q516" s="4"/>
      <c r="R516" s="4"/>
      <c r="S516" s="4"/>
      <c r="T516" s="4"/>
    </row>
    <row r="517">
      <c r="A517" s="4"/>
      <c r="B517" s="4"/>
      <c r="C517" s="4"/>
      <c r="D517" s="4"/>
      <c r="E517" s="4"/>
      <c r="F517" s="4"/>
      <c r="G517" s="4"/>
      <c r="H517" s="4"/>
      <c r="I517" s="4"/>
      <c r="J517" s="4"/>
      <c r="K517" s="4"/>
      <c r="L517" s="4"/>
      <c r="M517" s="4"/>
      <c r="N517" s="4"/>
      <c r="O517" s="4"/>
      <c r="P517" s="4"/>
      <c r="Q517" s="4"/>
      <c r="R517" s="4"/>
      <c r="S517" s="4"/>
      <c r="T517" s="4"/>
    </row>
    <row r="518">
      <c r="A518" s="4"/>
      <c r="B518" s="4"/>
      <c r="C518" s="4"/>
      <c r="D518" s="4"/>
      <c r="E518" s="4"/>
      <c r="F518" s="4"/>
      <c r="G518" s="4"/>
      <c r="H518" s="4"/>
      <c r="I518" s="4"/>
      <c r="J518" s="4"/>
      <c r="K518" s="4"/>
      <c r="L518" s="4"/>
      <c r="M518" s="4"/>
      <c r="N518" s="4"/>
      <c r="O518" s="4"/>
      <c r="P518" s="4"/>
      <c r="Q518" s="4"/>
      <c r="R518" s="4"/>
      <c r="S518" s="4"/>
      <c r="T518" s="4"/>
    </row>
    <row r="519">
      <c r="A519" s="4"/>
      <c r="B519" s="4"/>
      <c r="C519" s="4"/>
      <c r="D519" s="4"/>
      <c r="E519" s="4"/>
      <c r="F519" s="4"/>
      <c r="G519" s="4"/>
      <c r="H519" s="4"/>
      <c r="I519" s="4"/>
      <c r="J519" s="4"/>
      <c r="K519" s="4"/>
      <c r="L519" s="4"/>
      <c r="M519" s="4"/>
      <c r="N519" s="4"/>
      <c r="O519" s="4"/>
      <c r="P519" s="4"/>
      <c r="Q519" s="4"/>
      <c r="R519" s="4"/>
      <c r="S519" s="4"/>
      <c r="T519" s="4"/>
    </row>
    <row r="520">
      <c r="A520" s="4"/>
      <c r="B520" s="4"/>
      <c r="C520" s="4"/>
      <c r="D520" s="4"/>
      <c r="E520" s="4"/>
      <c r="F520" s="4"/>
      <c r="G520" s="4"/>
      <c r="H520" s="4"/>
      <c r="I520" s="4"/>
      <c r="J520" s="4"/>
      <c r="K520" s="4"/>
      <c r="L520" s="4"/>
      <c r="M520" s="4"/>
      <c r="N520" s="4"/>
      <c r="O520" s="4"/>
      <c r="P520" s="4"/>
      <c r="Q520" s="4"/>
      <c r="R520" s="4"/>
      <c r="S520" s="4"/>
      <c r="T520" s="4"/>
    </row>
    <row r="521">
      <c r="A521" s="4"/>
      <c r="B521" s="4"/>
      <c r="C521" s="4"/>
      <c r="D521" s="4"/>
      <c r="E521" s="4"/>
      <c r="F521" s="4"/>
      <c r="G521" s="4"/>
      <c r="H521" s="4"/>
      <c r="I521" s="4"/>
      <c r="J521" s="4"/>
      <c r="K521" s="4"/>
      <c r="L521" s="4"/>
      <c r="M521" s="4"/>
      <c r="N521" s="4"/>
      <c r="O521" s="4"/>
      <c r="P521" s="4"/>
      <c r="Q521" s="4"/>
      <c r="R521" s="4"/>
      <c r="S521" s="4"/>
      <c r="T521" s="4"/>
    </row>
    <row r="522">
      <c r="A522" s="4"/>
      <c r="B522" s="4"/>
      <c r="C522" s="4"/>
      <c r="D522" s="4"/>
      <c r="E522" s="4"/>
      <c r="F522" s="4"/>
      <c r="G522" s="4"/>
      <c r="H522" s="4"/>
      <c r="I522" s="4"/>
      <c r="J522" s="4"/>
      <c r="K522" s="4"/>
      <c r="L522" s="4"/>
      <c r="M522" s="4"/>
      <c r="N522" s="4"/>
      <c r="O522" s="4"/>
      <c r="P522" s="4"/>
      <c r="Q522" s="4"/>
      <c r="R522" s="4"/>
      <c r="S522" s="4"/>
      <c r="T522" s="4"/>
    </row>
    <row r="523">
      <c r="A523" s="4"/>
      <c r="B523" s="4"/>
      <c r="C523" s="4"/>
      <c r="D523" s="4"/>
      <c r="E523" s="4"/>
      <c r="F523" s="4"/>
      <c r="G523" s="4"/>
      <c r="H523" s="4"/>
      <c r="I523" s="4"/>
      <c r="J523" s="4"/>
      <c r="K523" s="4"/>
      <c r="L523" s="4"/>
      <c r="M523" s="4"/>
      <c r="N523" s="4"/>
      <c r="O523" s="4"/>
      <c r="P523" s="4"/>
      <c r="Q523" s="4"/>
      <c r="R523" s="4"/>
      <c r="S523" s="4"/>
      <c r="T523" s="4"/>
    </row>
    <row r="524">
      <c r="A524" s="4"/>
      <c r="B524" s="4"/>
      <c r="C524" s="4"/>
      <c r="D524" s="4"/>
      <c r="E524" s="4"/>
      <c r="F524" s="4"/>
      <c r="G524" s="4"/>
      <c r="H524" s="4"/>
      <c r="I524" s="4"/>
      <c r="J524" s="4"/>
      <c r="K524" s="4"/>
      <c r="L524" s="4"/>
      <c r="M524" s="4"/>
      <c r="N524" s="4"/>
      <c r="O524" s="4"/>
      <c r="P524" s="4"/>
      <c r="Q524" s="4"/>
      <c r="R524" s="4"/>
      <c r="S524" s="4"/>
      <c r="T524" s="4"/>
    </row>
    <row r="525">
      <c r="A525" s="4"/>
      <c r="B525" s="4"/>
      <c r="C525" s="4"/>
      <c r="D525" s="4"/>
      <c r="E525" s="4"/>
      <c r="F525" s="4"/>
      <c r="G525" s="4"/>
      <c r="H525" s="4"/>
      <c r="I525" s="4"/>
      <c r="J525" s="4"/>
      <c r="K525" s="4"/>
      <c r="L525" s="4"/>
      <c r="M525" s="4"/>
      <c r="N525" s="4"/>
      <c r="O525" s="4"/>
      <c r="P525" s="4"/>
      <c r="Q525" s="4"/>
      <c r="R525" s="4"/>
      <c r="S525" s="4"/>
      <c r="T525" s="4"/>
    </row>
    <row r="526">
      <c r="A526" s="4"/>
      <c r="B526" s="4"/>
      <c r="C526" s="4"/>
      <c r="D526" s="4"/>
      <c r="E526" s="4"/>
      <c r="F526" s="4"/>
      <c r="G526" s="4"/>
      <c r="H526" s="4"/>
      <c r="I526" s="4"/>
      <c r="J526" s="4"/>
      <c r="K526" s="4"/>
      <c r="L526" s="4"/>
      <c r="M526" s="4"/>
      <c r="N526" s="4"/>
      <c r="O526" s="4"/>
      <c r="P526" s="4"/>
      <c r="Q526" s="4"/>
      <c r="R526" s="4"/>
      <c r="S526" s="4"/>
      <c r="T526" s="4"/>
    </row>
    <row r="527">
      <c r="A527" s="4"/>
      <c r="B527" s="4"/>
      <c r="C527" s="4"/>
      <c r="D527" s="4"/>
      <c r="E527" s="4"/>
      <c r="F527" s="4"/>
      <c r="G527" s="4"/>
      <c r="H527" s="4"/>
      <c r="I527" s="4"/>
      <c r="J527" s="4"/>
      <c r="K527" s="4"/>
      <c r="L527" s="4"/>
      <c r="M527" s="4"/>
      <c r="N527" s="4"/>
      <c r="O527" s="4"/>
      <c r="P527" s="4"/>
      <c r="Q527" s="4"/>
      <c r="R527" s="4"/>
      <c r="S527" s="4"/>
      <c r="T527" s="4"/>
    </row>
    <row r="528">
      <c r="A528" s="4"/>
      <c r="B528" s="4"/>
      <c r="C528" s="4"/>
      <c r="D528" s="4"/>
      <c r="E528" s="4"/>
      <c r="F528" s="4"/>
      <c r="G528" s="4"/>
      <c r="H528" s="4"/>
      <c r="I528" s="4"/>
      <c r="J528" s="4"/>
      <c r="K528" s="4"/>
      <c r="L528" s="4"/>
      <c r="M528" s="4"/>
      <c r="N528" s="4"/>
      <c r="O528" s="4"/>
      <c r="P528" s="4"/>
      <c r="Q528" s="4"/>
      <c r="R528" s="4"/>
      <c r="S528" s="4"/>
      <c r="T528" s="4"/>
    </row>
    <row r="529">
      <c r="A529" s="4"/>
      <c r="B529" s="4"/>
      <c r="C529" s="4"/>
      <c r="D529" s="4"/>
      <c r="E529" s="4"/>
      <c r="F529" s="4"/>
      <c r="G529" s="4"/>
      <c r="H529" s="4"/>
      <c r="I529" s="4"/>
      <c r="J529" s="4"/>
      <c r="K529" s="4"/>
      <c r="L529" s="4"/>
      <c r="M529" s="4"/>
      <c r="N529" s="4"/>
      <c r="O529" s="4"/>
      <c r="P529" s="4"/>
      <c r="Q529" s="4"/>
      <c r="R529" s="4"/>
      <c r="S529" s="4"/>
      <c r="T529" s="4"/>
    </row>
    <row r="530">
      <c r="A530" s="4"/>
      <c r="B530" s="4"/>
      <c r="C530" s="4"/>
      <c r="D530" s="4"/>
      <c r="E530" s="4"/>
      <c r="F530" s="4"/>
      <c r="G530" s="4"/>
      <c r="H530" s="4"/>
      <c r="I530" s="4"/>
      <c r="J530" s="4"/>
      <c r="K530" s="4"/>
      <c r="L530" s="4"/>
      <c r="M530" s="4"/>
      <c r="N530" s="4"/>
      <c r="O530" s="4"/>
      <c r="P530" s="4"/>
      <c r="Q530" s="4"/>
      <c r="R530" s="4"/>
      <c r="S530" s="4"/>
      <c r="T530" s="4"/>
    </row>
    <row r="531">
      <c r="A531" s="4"/>
      <c r="B531" s="4"/>
      <c r="C531" s="4"/>
      <c r="D531" s="4"/>
      <c r="E531" s="4"/>
      <c r="F531" s="4"/>
      <c r="G531" s="4"/>
      <c r="H531" s="4"/>
      <c r="I531" s="4"/>
      <c r="J531" s="4"/>
      <c r="K531" s="4"/>
      <c r="L531" s="4"/>
      <c r="M531" s="4"/>
      <c r="N531" s="4"/>
      <c r="O531" s="4"/>
      <c r="P531" s="4"/>
      <c r="Q531" s="4"/>
      <c r="R531" s="4"/>
      <c r="S531" s="4"/>
      <c r="T531" s="4"/>
    </row>
    <row r="532">
      <c r="A532" s="4"/>
      <c r="B532" s="4"/>
      <c r="C532" s="4"/>
      <c r="D532" s="4"/>
      <c r="E532" s="4"/>
      <c r="F532" s="4"/>
      <c r="G532" s="4"/>
      <c r="H532" s="4"/>
      <c r="I532" s="4"/>
      <c r="J532" s="4"/>
      <c r="K532" s="4"/>
      <c r="L532" s="4"/>
      <c r="M532" s="4"/>
      <c r="N532" s="4"/>
      <c r="O532" s="4"/>
      <c r="P532" s="4"/>
      <c r="Q532" s="4"/>
      <c r="R532" s="4"/>
      <c r="S532" s="4"/>
      <c r="T532" s="4"/>
    </row>
    <row r="533">
      <c r="A533" s="4"/>
      <c r="B533" s="4"/>
      <c r="C533" s="4"/>
      <c r="D533" s="4"/>
      <c r="E533" s="4"/>
      <c r="F533" s="4"/>
      <c r="G533" s="4"/>
      <c r="H533" s="4"/>
      <c r="I533" s="4"/>
      <c r="J533" s="4"/>
      <c r="K533" s="4"/>
      <c r="L533" s="4"/>
      <c r="M533" s="4"/>
      <c r="N533" s="4"/>
      <c r="O533" s="4"/>
      <c r="P533" s="4"/>
      <c r="Q533" s="4"/>
      <c r="R533" s="4"/>
      <c r="S533" s="4"/>
      <c r="T533" s="4"/>
    </row>
    <row r="534">
      <c r="A534" s="4"/>
      <c r="B534" s="4"/>
      <c r="C534" s="4"/>
      <c r="D534" s="4"/>
      <c r="E534" s="4"/>
      <c r="F534" s="4"/>
      <c r="G534" s="4"/>
      <c r="H534" s="4"/>
      <c r="I534" s="4"/>
      <c r="J534" s="4"/>
      <c r="K534" s="4"/>
      <c r="L534" s="4"/>
      <c r="M534" s="4"/>
      <c r="N534" s="4"/>
      <c r="O534" s="4"/>
      <c r="P534" s="4"/>
      <c r="Q534" s="4"/>
      <c r="R534" s="4"/>
      <c r="S534" s="4"/>
      <c r="T534" s="4"/>
    </row>
    <row r="535">
      <c r="A535" s="4"/>
      <c r="B535" s="4"/>
      <c r="C535" s="4"/>
      <c r="D535" s="4"/>
      <c r="E535" s="4"/>
      <c r="F535" s="4"/>
      <c r="G535" s="4"/>
      <c r="H535" s="4"/>
      <c r="I535" s="4"/>
      <c r="J535" s="4"/>
      <c r="K535" s="4"/>
      <c r="L535" s="4"/>
      <c r="M535" s="4"/>
      <c r="N535" s="4"/>
      <c r="O535" s="4"/>
      <c r="P535" s="4"/>
      <c r="Q535" s="4"/>
      <c r="R535" s="4"/>
      <c r="S535" s="4"/>
      <c r="T535" s="4"/>
    </row>
    <row r="536">
      <c r="A536" s="4"/>
      <c r="B536" s="4"/>
      <c r="C536" s="4"/>
      <c r="D536" s="4"/>
      <c r="E536" s="4"/>
      <c r="F536" s="4"/>
      <c r="G536" s="4"/>
      <c r="H536" s="4"/>
      <c r="I536" s="4"/>
      <c r="J536" s="4"/>
      <c r="K536" s="4"/>
      <c r="L536" s="4"/>
      <c r="M536" s="4"/>
      <c r="N536" s="4"/>
      <c r="O536" s="4"/>
      <c r="P536" s="4"/>
      <c r="Q536" s="4"/>
      <c r="R536" s="4"/>
      <c r="S536" s="4"/>
      <c r="T536" s="4"/>
    </row>
    <row r="537">
      <c r="A537" s="4"/>
      <c r="B537" s="4"/>
      <c r="C537" s="4"/>
      <c r="D537" s="4"/>
      <c r="E537" s="4"/>
      <c r="F537" s="4"/>
      <c r="G537" s="4"/>
      <c r="H537" s="4"/>
      <c r="I537" s="4"/>
      <c r="J537" s="4"/>
      <c r="K537" s="4"/>
      <c r="L537" s="4"/>
      <c r="M537" s="4"/>
      <c r="N537" s="4"/>
      <c r="O537" s="4"/>
      <c r="P537" s="4"/>
      <c r="Q537" s="4"/>
      <c r="R537" s="4"/>
      <c r="S537" s="4"/>
      <c r="T537" s="4"/>
    </row>
    <row r="538">
      <c r="A538" s="4"/>
      <c r="B538" s="4"/>
      <c r="C538" s="4"/>
      <c r="D538" s="4"/>
      <c r="E538" s="4"/>
      <c r="F538" s="4"/>
      <c r="G538" s="4"/>
      <c r="H538" s="4"/>
      <c r="I538" s="4"/>
      <c r="J538" s="4"/>
      <c r="K538" s="4"/>
      <c r="L538" s="4"/>
      <c r="M538" s="4"/>
      <c r="N538" s="4"/>
      <c r="O538" s="4"/>
      <c r="P538" s="4"/>
      <c r="Q538" s="4"/>
      <c r="R538" s="4"/>
      <c r="S538" s="4"/>
      <c r="T538" s="4"/>
    </row>
    <row r="539">
      <c r="A539" s="4"/>
      <c r="B539" s="4"/>
      <c r="C539" s="4"/>
      <c r="D539" s="4"/>
      <c r="E539" s="4"/>
      <c r="F539" s="4"/>
      <c r="G539" s="4"/>
      <c r="H539" s="4"/>
      <c r="I539" s="4"/>
      <c r="J539" s="4"/>
      <c r="K539" s="4"/>
      <c r="L539" s="4"/>
      <c r="M539" s="4"/>
      <c r="N539" s="4"/>
      <c r="O539" s="4"/>
      <c r="P539" s="4"/>
      <c r="Q539" s="4"/>
      <c r="R539" s="4"/>
      <c r="S539" s="4"/>
      <c r="T539" s="4"/>
    </row>
    <row r="540">
      <c r="A540" s="4"/>
      <c r="B540" s="4"/>
      <c r="C540" s="4"/>
      <c r="D540" s="4"/>
      <c r="E540" s="4"/>
      <c r="F540" s="4"/>
      <c r="G540" s="4"/>
      <c r="H540" s="4"/>
      <c r="I540" s="4"/>
      <c r="J540" s="4"/>
      <c r="K540" s="4"/>
      <c r="L540" s="4"/>
      <c r="M540" s="4"/>
      <c r="N540" s="4"/>
      <c r="O540" s="4"/>
      <c r="P540" s="4"/>
      <c r="Q540" s="4"/>
      <c r="R540" s="4"/>
      <c r="S540" s="4"/>
      <c r="T540" s="4"/>
    </row>
    <row r="541">
      <c r="A541" s="4"/>
      <c r="B541" s="4"/>
      <c r="C541" s="4"/>
      <c r="D541" s="4"/>
      <c r="E541" s="4"/>
      <c r="F541" s="4"/>
      <c r="G541" s="4"/>
      <c r="H541" s="4"/>
      <c r="I541" s="4"/>
      <c r="J541" s="4"/>
      <c r="K541" s="4"/>
      <c r="L541" s="4"/>
      <c r="M541" s="4"/>
      <c r="N541" s="4"/>
      <c r="O541" s="4"/>
      <c r="P541" s="4"/>
      <c r="Q541" s="4"/>
      <c r="R541" s="4"/>
      <c r="S541" s="4"/>
      <c r="T541" s="4"/>
    </row>
    <row r="542">
      <c r="A542" s="4"/>
      <c r="B542" s="4"/>
      <c r="C542" s="4"/>
      <c r="D542" s="4"/>
      <c r="E542" s="4"/>
      <c r="F542" s="4"/>
      <c r="G542" s="4"/>
      <c r="H542" s="4"/>
      <c r="I542" s="4"/>
      <c r="J542" s="4"/>
      <c r="K542" s="4"/>
      <c r="L542" s="4"/>
      <c r="M542" s="4"/>
      <c r="N542" s="4"/>
      <c r="O542" s="4"/>
      <c r="P542" s="4"/>
      <c r="Q542" s="4"/>
      <c r="R542" s="4"/>
      <c r="S542" s="4"/>
      <c r="T542" s="4"/>
    </row>
    <row r="543">
      <c r="A543" s="4"/>
      <c r="B543" s="4"/>
      <c r="C543" s="4"/>
      <c r="D543" s="4"/>
      <c r="E543" s="4"/>
      <c r="F543" s="4"/>
      <c r="G543" s="4"/>
      <c r="H543" s="4"/>
      <c r="I543" s="4"/>
      <c r="J543" s="4"/>
      <c r="K543" s="4"/>
      <c r="L543" s="4"/>
      <c r="M543" s="4"/>
      <c r="N543" s="4"/>
      <c r="O543" s="4"/>
      <c r="P543" s="4"/>
      <c r="Q543" s="4"/>
      <c r="R543" s="4"/>
      <c r="S543" s="4"/>
      <c r="T543" s="4"/>
    </row>
    <row r="544">
      <c r="A544" s="4"/>
      <c r="B544" s="4"/>
      <c r="C544" s="4"/>
      <c r="D544" s="4"/>
      <c r="E544" s="4"/>
      <c r="F544" s="4"/>
      <c r="G544" s="4"/>
      <c r="H544" s="4"/>
      <c r="I544" s="4"/>
      <c r="J544" s="4"/>
      <c r="K544" s="4"/>
      <c r="L544" s="4"/>
      <c r="M544" s="4"/>
      <c r="N544" s="4"/>
      <c r="O544" s="4"/>
      <c r="P544" s="4"/>
      <c r="Q544" s="4"/>
      <c r="R544" s="4"/>
      <c r="S544" s="4"/>
      <c r="T544" s="4"/>
    </row>
    <row r="545">
      <c r="A545" s="4"/>
      <c r="B545" s="4"/>
      <c r="C545" s="4"/>
      <c r="D545" s="4"/>
      <c r="E545" s="4"/>
      <c r="F545" s="4"/>
      <c r="G545" s="4"/>
      <c r="H545" s="4"/>
      <c r="I545" s="4"/>
      <c r="J545" s="4"/>
      <c r="K545" s="4"/>
      <c r="L545" s="4"/>
      <c r="M545" s="4"/>
      <c r="N545" s="4"/>
      <c r="O545" s="4"/>
      <c r="P545" s="4"/>
      <c r="Q545" s="4"/>
      <c r="R545" s="4"/>
      <c r="S545" s="4"/>
      <c r="T545" s="4"/>
    </row>
    <row r="546">
      <c r="A546" s="4"/>
      <c r="B546" s="4"/>
      <c r="C546" s="4"/>
      <c r="D546" s="4"/>
      <c r="E546" s="4"/>
      <c r="F546" s="4"/>
      <c r="G546" s="4"/>
      <c r="H546" s="4"/>
      <c r="I546" s="4"/>
      <c r="J546" s="4"/>
      <c r="K546" s="4"/>
      <c r="L546" s="4"/>
      <c r="M546" s="4"/>
      <c r="N546" s="4"/>
      <c r="O546" s="4"/>
      <c r="P546" s="4"/>
      <c r="Q546" s="4"/>
      <c r="R546" s="4"/>
      <c r="S546" s="4"/>
      <c r="T546" s="4"/>
    </row>
    <row r="547">
      <c r="A547" s="4"/>
      <c r="B547" s="4"/>
      <c r="C547" s="4"/>
      <c r="D547" s="4"/>
      <c r="E547" s="4"/>
      <c r="F547" s="4"/>
      <c r="G547" s="4"/>
      <c r="H547" s="4"/>
      <c r="I547" s="4"/>
      <c r="J547" s="4"/>
      <c r="K547" s="4"/>
      <c r="L547" s="4"/>
      <c r="M547" s="4"/>
      <c r="N547" s="4"/>
      <c r="O547" s="4"/>
      <c r="P547" s="4"/>
      <c r="Q547" s="4"/>
      <c r="R547" s="4"/>
      <c r="S547" s="4"/>
      <c r="T547" s="4"/>
    </row>
    <row r="548">
      <c r="A548" s="4"/>
      <c r="B548" s="4"/>
      <c r="C548" s="4"/>
      <c r="D548" s="4"/>
      <c r="E548" s="4"/>
      <c r="F548" s="4"/>
      <c r="G548" s="4"/>
      <c r="H548" s="4"/>
      <c r="I548" s="4"/>
      <c r="J548" s="4"/>
      <c r="K548" s="4"/>
      <c r="L548" s="4"/>
      <c r="M548" s="4"/>
      <c r="N548" s="4"/>
      <c r="O548" s="4"/>
      <c r="P548" s="4"/>
      <c r="Q548" s="4"/>
      <c r="R548" s="4"/>
      <c r="S548" s="4"/>
      <c r="T548" s="4"/>
    </row>
    <row r="549">
      <c r="A549" s="4"/>
      <c r="B549" s="4"/>
      <c r="C549" s="4"/>
      <c r="D549" s="4"/>
      <c r="E549" s="4"/>
      <c r="F549" s="4"/>
      <c r="G549" s="4"/>
      <c r="H549" s="4"/>
      <c r="I549" s="4"/>
      <c r="J549" s="4"/>
      <c r="K549" s="4"/>
      <c r="L549" s="4"/>
      <c r="M549" s="4"/>
      <c r="N549" s="4"/>
      <c r="O549" s="4"/>
      <c r="P549" s="4"/>
      <c r="Q549" s="4"/>
      <c r="R549" s="4"/>
      <c r="S549" s="4"/>
      <c r="T549" s="4"/>
    </row>
    <row r="550">
      <c r="A550" s="4"/>
      <c r="B550" s="4"/>
      <c r="C550" s="4"/>
      <c r="D550" s="4"/>
      <c r="E550" s="4"/>
      <c r="F550" s="4"/>
      <c r="G550" s="4"/>
      <c r="H550" s="4"/>
      <c r="I550" s="4"/>
      <c r="J550" s="4"/>
      <c r="K550" s="4"/>
      <c r="L550" s="4"/>
      <c r="M550" s="4"/>
      <c r="N550" s="4"/>
      <c r="O550" s="4"/>
      <c r="P550" s="4"/>
      <c r="Q550" s="4"/>
      <c r="R550" s="4"/>
      <c r="S550" s="4"/>
      <c r="T550" s="4"/>
    </row>
    <row r="551">
      <c r="A551" s="4"/>
      <c r="B551" s="4"/>
      <c r="C551" s="4"/>
      <c r="D551" s="4"/>
      <c r="E551" s="4"/>
      <c r="F551" s="4"/>
      <c r="G551" s="4"/>
      <c r="H551" s="4"/>
      <c r="I551" s="4"/>
      <c r="J551" s="4"/>
      <c r="K551" s="4"/>
      <c r="L551" s="4"/>
      <c r="M551" s="4"/>
      <c r="N551" s="4"/>
      <c r="O551" s="4"/>
      <c r="P551" s="4"/>
      <c r="Q551" s="4"/>
      <c r="R551" s="4"/>
      <c r="S551" s="4"/>
      <c r="T551" s="4"/>
    </row>
    <row r="552">
      <c r="A552" s="4"/>
      <c r="B552" s="4"/>
      <c r="C552" s="4"/>
      <c r="D552" s="4"/>
      <c r="E552" s="4"/>
      <c r="F552" s="4"/>
      <c r="G552" s="4"/>
      <c r="H552" s="4"/>
      <c r="I552" s="4"/>
      <c r="J552" s="4"/>
      <c r="K552" s="4"/>
      <c r="L552" s="4"/>
      <c r="M552" s="4"/>
      <c r="N552" s="4"/>
      <c r="O552" s="4"/>
      <c r="P552" s="4"/>
      <c r="Q552" s="4"/>
      <c r="R552" s="4"/>
      <c r="S552" s="4"/>
      <c r="T552" s="4"/>
    </row>
    <row r="553">
      <c r="A553" s="4"/>
      <c r="B553" s="4"/>
      <c r="C553" s="4"/>
      <c r="D553" s="4"/>
      <c r="E553" s="4"/>
      <c r="F553" s="4"/>
      <c r="G553" s="4"/>
      <c r="H553" s="4"/>
      <c r="I553" s="4"/>
      <c r="J553" s="4"/>
      <c r="K553" s="4"/>
      <c r="L553" s="4"/>
      <c r="M553" s="4"/>
      <c r="N553" s="4"/>
      <c r="O553" s="4"/>
      <c r="P553" s="4"/>
      <c r="Q553" s="4"/>
      <c r="R553" s="4"/>
      <c r="S553" s="4"/>
      <c r="T553" s="4"/>
    </row>
    <row r="554">
      <c r="A554" s="4"/>
      <c r="B554" s="4"/>
      <c r="C554" s="4"/>
      <c r="D554" s="4"/>
      <c r="E554" s="4"/>
      <c r="F554" s="4"/>
      <c r="G554" s="4"/>
      <c r="H554" s="4"/>
      <c r="I554" s="4"/>
      <c r="J554" s="4"/>
      <c r="K554" s="4"/>
      <c r="L554" s="4"/>
      <c r="M554" s="4"/>
      <c r="N554" s="4"/>
      <c r="O554" s="4"/>
      <c r="P554" s="4"/>
      <c r="Q554" s="4"/>
      <c r="R554" s="4"/>
      <c r="S554" s="4"/>
      <c r="T554" s="4"/>
    </row>
    <row r="555">
      <c r="A555" s="4"/>
      <c r="B555" s="4"/>
      <c r="C555" s="4"/>
      <c r="D555" s="4"/>
      <c r="E555" s="4"/>
      <c r="F555" s="4"/>
      <c r="G555" s="4"/>
      <c r="H555" s="4"/>
      <c r="I555" s="4"/>
      <c r="J555" s="4"/>
      <c r="K555" s="4"/>
      <c r="L555" s="4"/>
      <c r="M555" s="4"/>
      <c r="N555" s="4"/>
      <c r="O555" s="4"/>
      <c r="P555" s="4"/>
      <c r="Q555" s="4"/>
      <c r="R555" s="4"/>
      <c r="S555" s="4"/>
      <c r="T555" s="4"/>
    </row>
    <row r="556">
      <c r="A556" s="4"/>
      <c r="B556" s="4"/>
      <c r="C556" s="4"/>
      <c r="D556" s="4"/>
      <c r="E556" s="4"/>
      <c r="F556" s="4"/>
      <c r="G556" s="4"/>
      <c r="H556" s="4"/>
      <c r="I556" s="4"/>
      <c r="J556" s="4"/>
      <c r="K556" s="4"/>
      <c r="L556" s="4"/>
      <c r="M556" s="4"/>
      <c r="N556" s="4"/>
      <c r="O556" s="4"/>
      <c r="P556" s="4"/>
      <c r="Q556" s="4"/>
      <c r="R556" s="4"/>
      <c r="S556" s="4"/>
      <c r="T556" s="4"/>
    </row>
    <row r="557">
      <c r="A557" s="4"/>
      <c r="B557" s="4"/>
      <c r="C557" s="4"/>
      <c r="D557" s="4"/>
      <c r="E557" s="4"/>
      <c r="F557" s="4"/>
      <c r="G557" s="4"/>
      <c r="H557" s="4"/>
      <c r="I557" s="4"/>
      <c r="J557" s="4"/>
      <c r="K557" s="4"/>
      <c r="L557" s="4"/>
      <c r="M557" s="4"/>
      <c r="N557" s="4"/>
      <c r="O557" s="4"/>
      <c r="P557" s="4"/>
      <c r="Q557" s="4"/>
      <c r="R557" s="4"/>
      <c r="S557" s="4"/>
      <c r="T557" s="4"/>
    </row>
    <row r="558">
      <c r="A558" s="4"/>
      <c r="B558" s="4"/>
      <c r="C558" s="4"/>
      <c r="D558" s="4"/>
      <c r="E558" s="4"/>
      <c r="F558" s="4"/>
      <c r="G558" s="4"/>
      <c r="H558" s="4"/>
      <c r="I558" s="4"/>
      <c r="J558" s="4"/>
      <c r="K558" s="4"/>
      <c r="L558" s="4"/>
      <c r="M558" s="4"/>
      <c r="N558" s="4"/>
      <c r="O558" s="4"/>
      <c r="P558" s="4"/>
      <c r="Q558" s="4"/>
      <c r="R558" s="4"/>
      <c r="S558" s="4"/>
      <c r="T558" s="4"/>
    </row>
    <row r="559">
      <c r="A559" s="4"/>
      <c r="B559" s="4"/>
      <c r="C559" s="4"/>
      <c r="D559" s="4"/>
      <c r="E559" s="4"/>
      <c r="F559" s="4"/>
      <c r="G559" s="4"/>
      <c r="H559" s="4"/>
      <c r="I559" s="4"/>
      <c r="J559" s="4"/>
      <c r="K559" s="4"/>
      <c r="L559" s="4"/>
      <c r="M559" s="4"/>
      <c r="N559" s="4"/>
      <c r="O559" s="4"/>
      <c r="P559" s="4"/>
      <c r="Q559" s="4"/>
      <c r="R559" s="4"/>
      <c r="S559" s="4"/>
      <c r="T559" s="4"/>
    </row>
    <row r="560">
      <c r="A560" s="4"/>
      <c r="B560" s="4"/>
      <c r="C560" s="4"/>
      <c r="D560" s="4"/>
      <c r="E560" s="4"/>
      <c r="F560" s="4"/>
      <c r="G560" s="4"/>
      <c r="H560" s="4"/>
      <c r="I560" s="4"/>
      <c r="J560" s="4"/>
      <c r="K560" s="4"/>
      <c r="L560" s="4"/>
      <c r="M560" s="4"/>
      <c r="N560" s="4"/>
      <c r="O560" s="4"/>
      <c r="P560" s="4"/>
      <c r="Q560" s="4"/>
      <c r="R560" s="4"/>
      <c r="S560" s="4"/>
      <c r="T560" s="4"/>
    </row>
    <row r="561">
      <c r="A561" s="4"/>
      <c r="B561" s="4"/>
      <c r="C561" s="4"/>
      <c r="D561" s="4"/>
      <c r="E561" s="4"/>
      <c r="F561" s="4"/>
      <c r="G561" s="4"/>
      <c r="H561" s="4"/>
      <c r="I561" s="4"/>
      <c r="J561" s="4"/>
      <c r="K561" s="4"/>
      <c r="L561" s="4"/>
      <c r="M561" s="4"/>
      <c r="N561" s="4"/>
      <c r="O561" s="4"/>
      <c r="P561" s="4"/>
      <c r="Q561" s="4"/>
      <c r="R561" s="4"/>
      <c r="S561" s="4"/>
      <c r="T561" s="4"/>
    </row>
    <row r="562">
      <c r="A562" s="4"/>
      <c r="B562" s="4"/>
      <c r="C562" s="4"/>
      <c r="D562" s="4"/>
      <c r="E562" s="4"/>
      <c r="F562" s="4"/>
      <c r="G562" s="4"/>
      <c r="H562" s="4"/>
      <c r="I562" s="4"/>
      <c r="J562" s="4"/>
      <c r="K562" s="4"/>
      <c r="L562" s="4"/>
      <c r="M562" s="4"/>
      <c r="N562" s="4"/>
      <c r="O562" s="4"/>
      <c r="P562" s="4"/>
      <c r="Q562" s="4"/>
      <c r="R562" s="4"/>
      <c r="S562" s="4"/>
      <c r="T562" s="4"/>
    </row>
    <row r="563">
      <c r="A563" s="4"/>
      <c r="B563" s="4"/>
      <c r="C563" s="4"/>
      <c r="D563" s="4"/>
      <c r="E563" s="4"/>
      <c r="F563" s="4"/>
      <c r="G563" s="4"/>
      <c r="H563" s="4"/>
      <c r="I563" s="4"/>
      <c r="J563" s="4"/>
      <c r="K563" s="4"/>
      <c r="L563" s="4"/>
      <c r="M563" s="4"/>
      <c r="N563" s="4"/>
      <c r="O563" s="4"/>
      <c r="P563" s="4"/>
      <c r="Q563" s="4"/>
      <c r="R563" s="4"/>
      <c r="S563" s="4"/>
      <c r="T563" s="4"/>
    </row>
    <row r="564">
      <c r="A564" s="4"/>
      <c r="B564" s="4"/>
      <c r="C564" s="4"/>
      <c r="D564" s="4"/>
      <c r="E564" s="4"/>
      <c r="F564" s="4"/>
      <c r="G564" s="4"/>
      <c r="H564" s="4"/>
      <c r="I564" s="4"/>
      <c r="J564" s="4"/>
      <c r="K564" s="4"/>
      <c r="L564" s="4"/>
      <c r="M564" s="4"/>
      <c r="N564" s="4"/>
      <c r="O564" s="4"/>
      <c r="P564" s="4"/>
      <c r="Q564" s="4"/>
      <c r="R564" s="4"/>
      <c r="S564" s="4"/>
      <c r="T564" s="4"/>
    </row>
    <row r="565">
      <c r="A565" s="4"/>
      <c r="B565" s="4"/>
      <c r="C565" s="4"/>
      <c r="D565" s="4"/>
      <c r="E565" s="4"/>
      <c r="F565" s="4"/>
      <c r="G565" s="4"/>
      <c r="H565" s="4"/>
      <c r="I565" s="4"/>
      <c r="J565" s="4"/>
      <c r="K565" s="4"/>
      <c r="L565" s="4"/>
      <c r="M565" s="4"/>
      <c r="N565" s="4"/>
      <c r="O565" s="4"/>
      <c r="P565" s="4"/>
      <c r="Q565" s="4"/>
      <c r="R565" s="4"/>
      <c r="S565" s="4"/>
      <c r="T565" s="4"/>
    </row>
    <row r="566">
      <c r="A566" s="4"/>
      <c r="B566" s="4"/>
      <c r="C566" s="4"/>
      <c r="D566" s="4"/>
      <c r="E566" s="4"/>
      <c r="F566" s="4"/>
      <c r="G566" s="4"/>
      <c r="H566" s="4"/>
      <c r="I566" s="4"/>
      <c r="J566" s="4"/>
      <c r="K566" s="4"/>
      <c r="L566" s="4"/>
      <c r="M566" s="4"/>
      <c r="N566" s="4"/>
      <c r="O566" s="4"/>
      <c r="P566" s="4"/>
      <c r="Q566" s="4"/>
      <c r="R566" s="4"/>
      <c r="S566" s="4"/>
      <c r="T566" s="4"/>
    </row>
    <row r="567">
      <c r="A567" s="4"/>
      <c r="B567" s="4"/>
      <c r="C567" s="4"/>
      <c r="D567" s="4"/>
      <c r="E567" s="4"/>
      <c r="F567" s="4"/>
      <c r="G567" s="4"/>
      <c r="H567" s="4"/>
      <c r="I567" s="4"/>
      <c r="J567" s="4"/>
      <c r="K567" s="4"/>
      <c r="L567" s="4"/>
      <c r="M567" s="4"/>
      <c r="N567" s="4"/>
      <c r="O567" s="4"/>
      <c r="P567" s="4"/>
      <c r="Q567" s="4"/>
      <c r="R567" s="4"/>
      <c r="S567" s="4"/>
      <c r="T567" s="4"/>
    </row>
    <row r="568">
      <c r="A568" s="4"/>
      <c r="B568" s="4"/>
      <c r="C568" s="4"/>
      <c r="D568" s="4"/>
      <c r="E568" s="4"/>
      <c r="F568" s="4"/>
      <c r="G568" s="4"/>
      <c r="H568" s="4"/>
      <c r="I568" s="4"/>
      <c r="J568" s="4"/>
      <c r="K568" s="4"/>
      <c r="L568" s="4"/>
      <c r="M568" s="4"/>
      <c r="N568" s="4"/>
      <c r="O568" s="4"/>
      <c r="P568" s="4"/>
      <c r="Q568" s="4"/>
      <c r="R568" s="4"/>
      <c r="S568" s="4"/>
      <c r="T568" s="4"/>
    </row>
    <row r="569">
      <c r="A569" s="4"/>
      <c r="B569" s="4"/>
      <c r="C569" s="4"/>
      <c r="D569" s="4"/>
      <c r="E569" s="4"/>
      <c r="F569" s="4"/>
      <c r="G569" s="4"/>
      <c r="H569" s="4"/>
      <c r="I569" s="4"/>
      <c r="J569" s="4"/>
      <c r="K569" s="4"/>
      <c r="L569" s="4"/>
      <c r="M569" s="4"/>
      <c r="N569" s="4"/>
      <c r="O569" s="4"/>
      <c r="P569" s="4"/>
      <c r="Q569" s="4"/>
      <c r="R569" s="4"/>
      <c r="S569" s="4"/>
      <c r="T569" s="4"/>
    </row>
    <row r="570">
      <c r="A570" s="4"/>
      <c r="B570" s="4"/>
      <c r="C570" s="4"/>
      <c r="D570" s="4"/>
      <c r="E570" s="4"/>
      <c r="F570" s="4"/>
      <c r="G570" s="4"/>
      <c r="H570" s="4"/>
      <c r="I570" s="4"/>
      <c r="J570" s="4"/>
      <c r="K570" s="4"/>
      <c r="L570" s="4"/>
      <c r="M570" s="4"/>
      <c r="N570" s="4"/>
      <c r="O570" s="4"/>
      <c r="P570" s="4"/>
      <c r="Q570" s="4"/>
      <c r="R570" s="4"/>
      <c r="S570" s="4"/>
      <c r="T570" s="4"/>
    </row>
    <row r="571">
      <c r="A571" s="4"/>
      <c r="B571" s="4"/>
      <c r="C571" s="4"/>
      <c r="D571" s="4"/>
      <c r="E571" s="4"/>
      <c r="F571" s="4"/>
      <c r="G571" s="4"/>
      <c r="H571" s="4"/>
      <c r="I571" s="4"/>
      <c r="J571" s="4"/>
      <c r="K571" s="4"/>
      <c r="L571" s="4"/>
      <c r="M571" s="4"/>
      <c r="N571" s="4"/>
      <c r="O571" s="4"/>
      <c r="P571" s="4"/>
      <c r="Q571" s="4"/>
      <c r="R571" s="4"/>
      <c r="S571" s="4"/>
      <c r="T571" s="4"/>
    </row>
    <row r="572">
      <c r="A572" s="4"/>
      <c r="B572" s="4"/>
      <c r="C572" s="4"/>
      <c r="D572" s="4"/>
      <c r="E572" s="4"/>
      <c r="F572" s="4"/>
      <c r="G572" s="4"/>
      <c r="H572" s="4"/>
      <c r="I572" s="4"/>
      <c r="J572" s="4"/>
      <c r="K572" s="4"/>
      <c r="L572" s="4"/>
      <c r="M572" s="4"/>
      <c r="N572" s="4"/>
      <c r="O572" s="4"/>
      <c r="P572" s="4"/>
      <c r="Q572" s="4"/>
      <c r="R572" s="4"/>
      <c r="S572" s="4"/>
      <c r="T572" s="4"/>
    </row>
    <row r="573">
      <c r="A573" s="4"/>
      <c r="B573" s="4"/>
      <c r="C573" s="4"/>
      <c r="D573" s="4"/>
      <c r="E573" s="4"/>
      <c r="F573" s="4"/>
      <c r="G573" s="4"/>
      <c r="H573" s="4"/>
      <c r="I573" s="4"/>
      <c r="J573" s="4"/>
      <c r="K573" s="4"/>
      <c r="L573" s="4"/>
      <c r="M573" s="4"/>
      <c r="N573" s="4"/>
      <c r="O573" s="4"/>
      <c r="P573" s="4"/>
      <c r="Q573" s="4"/>
      <c r="R573" s="4"/>
      <c r="S573" s="4"/>
      <c r="T573" s="4"/>
    </row>
    <row r="574">
      <c r="A574" s="4"/>
      <c r="B574" s="4"/>
      <c r="C574" s="4"/>
      <c r="D574" s="4"/>
      <c r="E574" s="4"/>
      <c r="F574" s="4"/>
      <c r="G574" s="4"/>
      <c r="H574" s="4"/>
      <c r="I574" s="4"/>
      <c r="J574" s="4"/>
      <c r="K574" s="4"/>
      <c r="L574" s="4"/>
      <c r="M574" s="4"/>
      <c r="N574" s="4"/>
      <c r="O574" s="4"/>
      <c r="P574" s="4"/>
      <c r="Q574" s="4"/>
      <c r="R574" s="4"/>
      <c r="S574" s="4"/>
      <c r="T574" s="4"/>
    </row>
    <row r="575">
      <c r="A575" s="4"/>
      <c r="B575" s="4"/>
      <c r="C575" s="4"/>
      <c r="D575" s="4"/>
      <c r="E575" s="4"/>
      <c r="F575" s="4"/>
      <c r="G575" s="4"/>
      <c r="H575" s="4"/>
      <c r="I575" s="4"/>
      <c r="J575" s="4"/>
      <c r="K575" s="4"/>
      <c r="L575" s="4"/>
      <c r="M575" s="4"/>
      <c r="N575" s="4"/>
      <c r="O575" s="4"/>
      <c r="P575" s="4"/>
      <c r="Q575" s="4"/>
      <c r="R575" s="4"/>
      <c r="S575" s="4"/>
      <c r="T575" s="4"/>
    </row>
    <row r="576">
      <c r="A576" s="4"/>
      <c r="B576" s="4"/>
      <c r="C576" s="4"/>
      <c r="D576" s="4"/>
      <c r="E576" s="4"/>
      <c r="F576" s="4"/>
      <c r="G576" s="4"/>
      <c r="H576" s="4"/>
      <c r="I576" s="4"/>
      <c r="J576" s="4"/>
      <c r="K576" s="4"/>
      <c r="L576" s="4"/>
      <c r="M576" s="4"/>
      <c r="N576" s="4"/>
      <c r="O576" s="4"/>
      <c r="P576" s="4"/>
      <c r="Q576" s="4"/>
      <c r="R576" s="4"/>
      <c r="S576" s="4"/>
      <c r="T576" s="4"/>
    </row>
    <row r="577">
      <c r="A577" s="4"/>
      <c r="B577" s="4"/>
      <c r="C577" s="4"/>
      <c r="D577" s="4"/>
      <c r="E577" s="4"/>
      <c r="F577" s="4"/>
      <c r="G577" s="4"/>
      <c r="H577" s="4"/>
      <c r="I577" s="4"/>
      <c r="J577" s="4"/>
      <c r="K577" s="4"/>
      <c r="L577" s="4"/>
      <c r="M577" s="4"/>
      <c r="N577" s="4"/>
      <c r="O577" s="4"/>
      <c r="P577" s="4"/>
      <c r="Q577" s="4"/>
      <c r="R577" s="4"/>
      <c r="S577" s="4"/>
      <c r="T577" s="4"/>
    </row>
    <row r="578">
      <c r="A578" s="4"/>
      <c r="B578" s="4"/>
      <c r="C578" s="4"/>
      <c r="D578" s="4"/>
      <c r="E578" s="4"/>
      <c r="F578" s="4"/>
      <c r="G578" s="4"/>
      <c r="H578" s="4"/>
      <c r="I578" s="4"/>
      <c r="J578" s="4"/>
      <c r="K578" s="4"/>
      <c r="L578" s="4"/>
      <c r="M578" s="4"/>
      <c r="N578" s="4"/>
      <c r="O578" s="4"/>
      <c r="P578" s="4"/>
      <c r="Q578" s="4"/>
      <c r="R578" s="4"/>
      <c r="S578" s="4"/>
      <c r="T578" s="4"/>
    </row>
    <row r="579">
      <c r="A579" s="4"/>
      <c r="B579" s="4"/>
      <c r="C579" s="4"/>
      <c r="D579" s="4"/>
      <c r="E579" s="4"/>
      <c r="F579" s="4"/>
      <c r="G579" s="4"/>
      <c r="H579" s="4"/>
      <c r="I579" s="4"/>
      <c r="J579" s="4"/>
      <c r="K579" s="4"/>
      <c r="L579" s="4"/>
      <c r="M579" s="4"/>
      <c r="N579" s="4"/>
      <c r="O579" s="4"/>
      <c r="P579" s="4"/>
      <c r="Q579" s="4"/>
      <c r="R579" s="4"/>
      <c r="S579" s="4"/>
      <c r="T579" s="4"/>
    </row>
    <row r="580">
      <c r="A580" s="4"/>
      <c r="B580" s="4"/>
      <c r="C580" s="4"/>
      <c r="D580" s="4"/>
      <c r="E580" s="4"/>
      <c r="F580" s="4"/>
      <c r="G580" s="4"/>
      <c r="H580" s="4"/>
      <c r="I580" s="4"/>
      <c r="J580" s="4"/>
      <c r="K580" s="4"/>
      <c r="L580" s="4"/>
      <c r="M580" s="4"/>
      <c r="N580" s="4"/>
      <c r="O580" s="4"/>
      <c r="P580" s="4"/>
      <c r="Q580" s="4"/>
      <c r="R580" s="4"/>
      <c r="S580" s="4"/>
      <c r="T580" s="4"/>
    </row>
    <row r="581">
      <c r="A581" s="4"/>
      <c r="B581" s="4"/>
      <c r="C581" s="4"/>
      <c r="D581" s="4"/>
      <c r="E581" s="4"/>
      <c r="F581" s="4"/>
      <c r="G581" s="4"/>
      <c r="H581" s="4"/>
      <c r="I581" s="4"/>
      <c r="J581" s="4"/>
      <c r="K581" s="4"/>
      <c r="L581" s="4"/>
      <c r="M581" s="4"/>
      <c r="N581" s="4"/>
      <c r="O581" s="4"/>
      <c r="P581" s="4"/>
      <c r="Q581" s="4"/>
      <c r="R581" s="4"/>
      <c r="S581" s="4"/>
      <c r="T581" s="4"/>
    </row>
    <row r="582">
      <c r="A582" s="4"/>
      <c r="B582" s="4"/>
      <c r="C582" s="4"/>
      <c r="D582" s="4"/>
      <c r="E582" s="4"/>
      <c r="F582" s="4"/>
      <c r="G582" s="4"/>
      <c r="H582" s="4"/>
      <c r="I582" s="4"/>
      <c r="J582" s="4"/>
      <c r="K582" s="4"/>
      <c r="L582" s="4"/>
      <c r="M582" s="4"/>
      <c r="N582" s="4"/>
      <c r="O582" s="4"/>
      <c r="P582" s="4"/>
      <c r="Q582" s="4"/>
      <c r="R582" s="4"/>
      <c r="S582" s="4"/>
      <c r="T582" s="4"/>
    </row>
    <row r="583">
      <c r="A583" s="4"/>
      <c r="B583" s="4"/>
      <c r="C583" s="4"/>
      <c r="D583" s="4"/>
      <c r="E583" s="4"/>
      <c r="F583" s="4"/>
      <c r="G583" s="4"/>
      <c r="H583" s="4"/>
      <c r="I583" s="4"/>
      <c r="J583" s="4"/>
      <c r="K583" s="4"/>
      <c r="L583" s="4"/>
      <c r="M583" s="4"/>
      <c r="N583" s="4"/>
      <c r="O583" s="4"/>
      <c r="P583" s="4"/>
      <c r="Q583" s="4"/>
      <c r="R583" s="4"/>
      <c r="S583" s="4"/>
      <c r="T583" s="4"/>
    </row>
    <row r="584">
      <c r="A584" s="4"/>
      <c r="B584" s="4"/>
      <c r="C584" s="4"/>
      <c r="D584" s="4"/>
      <c r="E584" s="4"/>
      <c r="F584" s="4"/>
      <c r="G584" s="4"/>
      <c r="H584" s="4"/>
      <c r="I584" s="4"/>
      <c r="J584" s="4"/>
      <c r="K584" s="4"/>
      <c r="L584" s="4"/>
      <c r="M584" s="4"/>
      <c r="N584" s="4"/>
      <c r="O584" s="4"/>
      <c r="P584" s="4"/>
      <c r="Q584" s="4"/>
      <c r="R584" s="4"/>
      <c r="S584" s="4"/>
      <c r="T584" s="4"/>
    </row>
    <row r="585">
      <c r="A585" s="4"/>
      <c r="B585" s="4"/>
      <c r="C585" s="4"/>
      <c r="D585" s="4"/>
      <c r="E585" s="4"/>
      <c r="F585" s="4"/>
      <c r="G585" s="4"/>
      <c r="H585" s="4"/>
      <c r="I585" s="4"/>
      <c r="J585" s="4"/>
      <c r="K585" s="4"/>
      <c r="L585" s="4"/>
      <c r="M585" s="4"/>
      <c r="N585" s="4"/>
      <c r="O585" s="4"/>
      <c r="P585" s="4"/>
      <c r="Q585" s="4"/>
      <c r="R585" s="4"/>
      <c r="S585" s="4"/>
      <c r="T585" s="4"/>
    </row>
    <row r="586">
      <c r="A586" s="4"/>
      <c r="B586" s="4"/>
      <c r="C586" s="4"/>
      <c r="D586" s="4"/>
      <c r="E586" s="4"/>
      <c r="F586" s="4"/>
      <c r="G586" s="4"/>
      <c r="H586" s="4"/>
      <c r="I586" s="4"/>
      <c r="J586" s="4"/>
      <c r="K586" s="4"/>
      <c r="L586" s="4"/>
      <c r="M586" s="4"/>
      <c r="N586" s="4"/>
      <c r="O586" s="4"/>
      <c r="P586" s="4"/>
      <c r="Q586" s="4"/>
      <c r="R586" s="4"/>
      <c r="S586" s="4"/>
      <c r="T586" s="4"/>
    </row>
    <row r="587">
      <c r="A587" s="4"/>
      <c r="B587" s="4"/>
      <c r="C587" s="4"/>
      <c r="D587" s="4"/>
      <c r="E587" s="4"/>
      <c r="F587" s="4"/>
      <c r="G587" s="4"/>
      <c r="H587" s="4"/>
      <c r="I587" s="4"/>
      <c r="J587" s="4"/>
      <c r="K587" s="4"/>
      <c r="L587" s="4"/>
      <c r="M587" s="4"/>
      <c r="N587" s="4"/>
      <c r="O587" s="4"/>
      <c r="P587" s="4"/>
      <c r="Q587" s="4"/>
      <c r="R587" s="4"/>
      <c r="S587" s="4"/>
      <c r="T587" s="4"/>
    </row>
    <row r="588">
      <c r="A588" s="4"/>
      <c r="B588" s="4"/>
      <c r="C588" s="4"/>
      <c r="D588" s="4"/>
      <c r="E588" s="4"/>
      <c r="F588" s="4"/>
      <c r="G588" s="4"/>
      <c r="H588" s="4"/>
      <c r="I588" s="4"/>
      <c r="J588" s="4"/>
      <c r="K588" s="4"/>
      <c r="L588" s="4"/>
      <c r="M588" s="4"/>
      <c r="N588" s="4"/>
      <c r="O588" s="4"/>
      <c r="P588" s="4"/>
      <c r="Q588" s="4"/>
      <c r="R588" s="4"/>
      <c r="S588" s="4"/>
      <c r="T588" s="4"/>
    </row>
    <row r="589">
      <c r="A589" s="4"/>
      <c r="B589" s="4"/>
      <c r="C589" s="4"/>
      <c r="D589" s="4"/>
      <c r="E589" s="4"/>
      <c r="F589" s="4"/>
      <c r="G589" s="4"/>
      <c r="H589" s="4"/>
      <c r="I589" s="4"/>
      <c r="J589" s="4"/>
      <c r="K589" s="4"/>
      <c r="L589" s="4"/>
      <c r="M589" s="4"/>
      <c r="N589" s="4"/>
      <c r="O589" s="4"/>
      <c r="P589" s="4"/>
      <c r="Q589" s="4"/>
      <c r="R589" s="4"/>
      <c r="S589" s="4"/>
      <c r="T589" s="4"/>
    </row>
    <row r="590">
      <c r="A590" s="4"/>
      <c r="B590" s="4"/>
      <c r="C590" s="4"/>
      <c r="D590" s="4"/>
      <c r="E590" s="4"/>
      <c r="F590" s="4"/>
      <c r="G590" s="4"/>
      <c r="H590" s="4"/>
      <c r="I590" s="4"/>
      <c r="J590" s="4"/>
      <c r="K590" s="4"/>
      <c r="L590" s="4"/>
      <c r="M590" s="4"/>
      <c r="N590" s="4"/>
      <c r="O590" s="4"/>
      <c r="P590" s="4"/>
      <c r="Q590" s="4"/>
      <c r="R590" s="4"/>
      <c r="S590" s="4"/>
      <c r="T590" s="4"/>
    </row>
    <row r="591">
      <c r="A591" s="4"/>
      <c r="B591" s="4"/>
      <c r="C591" s="4"/>
      <c r="D591" s="4"/>
      <c r="E591" s="4"/>
      <c r="F591" s="4"/>
      <c r="G591" s="4"/>
      <c r="H591" s="4"/>
      <c r="I591" s="4"/>
      <c r="J591" s="4"/>
      <c r="K591" s="4"/>
      <c r="L591" s="4"/>
      <c r="M591" s="4"/>
      <c r="N591" s="4"/>
      <c r="O591" s="4"/>
      <c r="P591" s="4"/>
      <c r="Q591" s="4"/>
      <c r="R591" s="4"/>
      <c r="S591" s="4"/>
      <c r="T591" s="4"/>
    </row>
    <row r="592">
      <c r="A592" s="4"/>
      <c r="B592" s="4"/>
      <c r="C592" s="4"/>
      <c r="D592" s="4"/>
      <c r="E592" s="4"/>
      <c r="F592" s="4"/>
      <c r="G592" s="4"/>
      <c r="H592" s="4"/>
      <c r="I592" s="4"/>
      <c r="J592" s="4"/>
      <c r="K592" s="4"/>
      <c r="L592" s="4"/>
      <c r="M592" s="4"/>
      <c r="N592" s="4"/>
      <c r="O592" s="4"/>
      <c r="P592" s="4"/>
      <c r="Q592" s="4"/>
      <c r="R592" s="4"/>
      <c r="S592" s="4"/>
      <c r="T592" s="4"/>
    </row>
    <row r="593">
      <c r="A593" s="4"/>
      <c r="B593" s="4"/>
      <c r="C593" s="4"/>
      <c r="D593" s="4"/>
      <c r="E593" s="4"/>
      <c r="F593" s="4"/>
      <c r="G593" s="4"/>
      <c r="H593" s="4"/>
      <c r="I593" s="4"/>
      <c r="J593" s="4"/>
      <c r="K593" s="4"/>
      <c r="L593" s="4"/>
      <c r="M593" s="4"/>
      <c r="N593" s="4"/>
      <c r="O593" s="4"/>
      <c r="P593" s="4"/>
      <c r="Q593" s="4"/>
      <c r="R593" s="4"/>
      <c r="S593" s="4"/>
      <c r="T593" s="4"/>
    </row>
    <row r="594">
      <c r="A594" s="4"/>
      <c r="B594" s="4"/>
      <c r="C594" s="4"/>
      <c r="D594" s="4"/>
      <c r="E594" s="4"/>
      <c r="F594" s="4"/>
      <c r="G594" s="4"/>
      <c r="H594" s="4"/>
      <c r="I594" s="4"/>
      <c r="J594" s="4"/>
      <c r="K594" s="4"/>
      <c r="L594" s="4"/>
      <c r="M594" s="4"/>
      <c r="N594" s="4"/>
      <c r="O594" s="4"/>
      <c r="P594" s="4"/>
      <c r="Q594" s="4"/>
      <c r="R594" s="4"/>
      <c r="S594" s="4"/>
      <c r="T594" s="4"/>
    </row>
    <row r="595">
      <c r="A595" s="4"/>
      <c r="B595" s="4"/>
      <c r="C595" s="4"/>
      <c r="D595" s="4"/>
      <c r="E595" s="4"/>
      <c r="F595" s="4"/>
      <c r="G595" s="4"/>
      <c r="H595" s="4"/>
      <c r="I595" s="4"/>
      <c r="J595" s="4"/>
      <c r="K595" s="4"/>
      <c r="L595" s="4"/>
      <c r="M595" s="4"/>
      <c r="N595" s="4"/>
      <c r="O595" s="4"/>
      <c r="P595" s="4"/>
      <c r="Q595" s="4"/>
      <c r="R595" s="4"/>
      <c r="S595" s="4"/>
      <c r="T595" s="4"/>
    </row>
    <row r="596">
      <c r="A596" s="4"/>
      <c r="B596" s="4"/>
      <c r="C596" s="4"/>
      <c r="D596" s="4"/>
      <c r="E596" s="4"/>
      <c r="F596" s="4"/>
      <c r="G596" s="4"/>
      <c r="H596" s="4"/>
      <c r="I596" s="4"/>
      <c r="J596" s="4"/>
      <c r="K596" s="4"/>
      <c r="L596" s="4"/>
      <c r="M596" s="4"/>
      <c r="N596" s="4"/>
      <c r="O596" s="4"/>
      <c r="P596" s="4"/>
      <c r="Q596" s="4"/>
      <c r="R596" s="4"/>
      <c r="S596" s="4"/>
      <c r="T596" s="4"/>
    </row>
    <row r="597">
      <c r="A597" s="4"/>
      <c r="B597" s="4"/>
      <c r="C597" s="4"/>
      <c r="D597" s="4"/>
      <c r="E597" s="4"/>
      <c r="F597" s="4"/>
      <c r="G597" s="4"/>
      <c r="H597" s="4"/>
      <c r="I597" s="4"/>
      <c r="J597" s="4"/>
      <c r="K597" s="4"/>
      <c r="L597" s="4"/>
      <c r="M597" s="4"/>
      <c r="N597" s="4"/>
      <c r="O597" s="4"/>
      <c r="P597" s="4"/>
      <c r="Q597" s="4"/>
      <c r="R597" s="4"/>
      <c r="S597" s="4"/>
      <c r="T597" s="4"/>
    </row>
    <row r="598">
      <c r="A598" s="4"/>
      <c r="B598" s="4"/>
      <c r="C598" s="4"/>
      <c r="D598" s="4"/>
      <c r="E598" s="4"/>
      <c r="F598" s="4"/>
      <c r="G598" s="4"/>
      <c r="H598" s="4"/>
      <c r="I598" s="4"/>
      <c r="J598" s="4"/>
      <c r="K598" s="4"/>
      <c r="L598" s="4"/>
      <c r="M598" s="4"/>
      <c r="N598" s="4"/>
      <c r="O598" s="4"/>
      <c r="P598" s="4"/>
      <c r="Q598" s="4"/>
      <c r="R598" s="4"/>
      <c r="S598" s="4"/>
      <c r="T598" s="4"/>
    </row>
    <row r="599">
      <c r="A599" s="4"/>
      <c r="B599" s="4"/>
      <c r="C599" s="4"/>
      <c r="D599" s="4"/>
      <c r="E599" s="4"/>
      <c r="F599" s="4"/>
      <c r="G599" s="4"/>
      <c r="H599" s="4"/>
      <c r="I599" s="4"/>
      <c r="J599" s="4"/>
      <c r="K599" s="4"/>
      <c r="L599" s="4"/>
      <c r="M599" s="4"/>
      <c r="N599" s="4"/>
      <c r="O599" s="4"/>
      <c r="P599" s="4"/>
      <c r="Q599" s="4"/>
      <c r="R599" s="4"/>
      <c r="S599" s="4"/>
      <c r="T599" s="4"/>
    </row>
    <row r="600">
      <c r="A600" s="4"/>
      <c r="B600" s="4"/>
      <c r="C600" s="4"/>
      <c r="D600" s="4"/>
      <c r="E600" s="4"/>
      <c r="F600" s="4"/>
      <c r="G600" s="4"/>
      <c r="H600" s="4"/>
      <c r="I600" s="4"/>
      <c r="J600" s="4"/>
      <c r="K600" s="4"/>
      <c r="L600" s="4"/>
      <c r="M600" s="4"/>
      <c r="N600" s="4"/>
      <c r="O600" s="4"/>
      <c r="P600" s="4"/>
      <c r="Q600" s="4"/>
      <c r="R600" s="4"/>
      <c r="S600" s="4"/>
      <c r="T600" s="4"/>
    </row>
    <row r="601">
      <c r="A601" s="4"/>
      <c r="B601" s="4"/>
      <c r="C601" s="4"/>
      <c r="D601" s="4"/>
      <c r="E601" s="4"/>
      <c r="F601" s="4"/>
      <c r="G601" s="4"/>
      <c r="H601" s="4"/>
      <c r="I601" s="4"/>
      <c r="J601" s="4"/>
      <c r="K601" s="4"/>
      <c r="L601" s="4"/>
      <c r="M601" s="4"/>
      <c r="N601" s="4"/>
      <c r="O601" s="4"/>
      <c r="P601" s="4"/>
      <c r="Q601" s="4"/>
      <c r="R601" s="4"/>
      <c r="S601" s="4"/>
      <c r="T601" s="4"/>
    </row>
    <row r="602">
      <c r="A602" s="4"/>
      <c r="B602" s="4"/>
      <c r="C602" s="4"/>
      <c r="D602" s="4"/>
      <c r="E602" s="4"/>
      <c r="F602" s="4"/>
      <c r="G602" s="4"/>
      <c r="H602" s="4"/>
      <c r="I602" s="4"/>
      <c r="J602" s="4"/>
      <c r="K602" s="4"/>
      <c r="L602" s="4"/>
      <c r="M602" s="4"/>
      <c r="N602" s="4"/>
      <c r="O602" s="4"/>
      <c r="P602" s="4"/>
      <c r="Q602" s="4"/>
      <c r="R602" s="4"/>
      <c r="S602" s="4"/>
      <c r="T602" s="4"/>
    </row>
    <row r="603">
      <c r="A603" s="4"/>
      <c r="B603" s="4"/>
      <c r="C603" s="4"/>
      <c r="D603" s="4"/>
      <c r="E603" s="4"/>
      <c r="F603" s="4"/>
      <c r="G603" s="4"/>
      <c r="H603" s="4"/>
      <c r="I603" s="4"/>
      <c r="J603" s="4"/>
      <c r="K603" s="4"/>
      <c r="L603" s="4"/>
      <c r="M603" s="4"/>
      <c r="N603" s="4"/>
      <c r="O603" s="4"/>
      <c r="P603" s="4"/>
      <c r="Q603" s="4"/>
      <c r="R603" s="4"/>
      <c r="S603" s="4"/>
      <c r="T603" s="4"/>
    </row>
    <row r="604">
      <c r="A604" s="4"/>
      <c r="B604" s="4"/>
      <c r="C604" s="4"/>
      <c r="D604" s="4"/>
      <c r="E604" s="4"/>
      <c r="F604" s="4"/>
      <c r="G604" s="4"/>
      <c r="H604" s="4"/>
      <c r="I604" s="4"/>
      <c r="J604" s="4"/>
      <c r="K604" s="4"/>
      <c r="L604" s="4"/>
      <c r="M604" s="4"/>
      <c r="N604" s="4"/>
      <c r="O604" s="4"/>
      <c r="P604" s="4"/>
      <c r="Q604" s="4"/>
      <c r="R604" s="4"/>
      <c r="S604" s="4"/>
      <c r="T604" s="4"/>
    </row>
    <row r="605">
      <c r="A605" s="4"/>
      <c r="B605" s="4"/>
      <c r="C605" s="4"/>
      <c r="D605" s="4"/>
      <c r="E605" s="4"/>
      <c r="F605" s="4"/>
      <c r="G605" s="4"/>
      <c r="H605" s="4"/>
      <c r="I605" s="4"/>
      <c r="J605" s="4"/>
      <c r="K605" s="4"/>
      <c r="L605" s="4"/>
      <c r="M605" s="4"/>
      <c r="N605" s="4"/>
      <c r="O605" s="4"/>
      <c r="P605" s="4"/>
      <c r="Q605" s="4"/>
      <c r="R605" s="4"/>
      <c r="S605" s="4"/>
      <c r="T605" s="4"/>
    </row>
    <row r="606">
      <c r="A606" s="4"/>
      <c r="B606" s="4"/>
      <c r="C606" s="4"/>
      <c r="D606" s="4"/>
      <c r="E606" s="4"/>
      <c r="F606" s="4"/>
      <c r="G606" s="4"/>
      <c r="H606" s="4"/>
      <c r="I606" s="4"/>
      <c r="J606" s="4"/>
      <c r="K606" s="4"/>
      <c r="L606" s="4"/>
      <c r="M606" s="4"/>
      <c r="N606" s="4"/>
      <c r="O606" s="4"/>
      <c r="P606" s="4"/>
      <c r="Q606" s="4"/>
      <c r="R606" s="4"/>
      <c r="S606" s="4"/>
      <c r="T606" s="4"/>
    </row>
    <row r="607">
      <c r="A607" s="4"/>
      <c r="B607" s="4"/>
      <c r="C607" s="4"/>
      <c r="D607" s="4"/>
      <c r="E607" s="4"/>
      <c r="F607" s="4"/>
      <c r="G607" s="4"/>
      <c r="H607" s="4"/>
      <c r="I607" s="4"/>
      <c r="J607" s="4"/>
      <c r="K607" s="4"/>
      <c r="L607" s="4"/>
      <c r="M607" s="4"/>
      <c r="N607" s="4"/>
      <c r="O607" s="4"/>
      <c r="P607" s="4"/>
      <c r="Q607" s="4"/>
      <c r="R607" s="4"/>
      <c r="S607" s="4"/>
      <c r="T607" s="4"/>
    </row>
    <row r="608">
      <c r="A608" s="4"/>
      <c r="B608" s="4"/>
      <c r="C608" s="4"/>
      <c r="D608" s="4"/>
      <c r="E608" s="4"/>
      <c r="F608" s="4"/>
      <c r="G608" s="4"/>
      <c r="H608" s="4"/>
      <c r="I608" s="4"/>
      <c r="J608" s="4"/>
      <c r="K608" s="4"/>
      <c r="L608" s="4"/>
      <c r="M608" s="4"/>
      <c r="N608" s="4"/>
      <c r="O608" s="4"/>
      <c r="P608" s="4"/>
      <c r="Q608" s="4"/>
      <c r="R608" s="4"/>
      <c r="S608" s="4"/>
      <c r="T608" s="4"/>
    </row>
    <row r="609">
      <c r="A609" s="4"/>
      <c r="B609" s="4"/>
      <c r="C609" s="4"/>
      <c r="D609" s="4"/>
      <c r="E609" s="4"/>
      <c r="F609" s="4"/>
      <c r="G609" s="4"/>
      <c r="H609" s="4"/>
      <c r="I609" s="4"/>
      <c r="J609" s="4"/>
      <c r="K609" s="4"/>
      <c r="L609" s="4"/>
      <c r="M609" s="4"/>
      <c r="N609" s="4"/>
      <c r="O609" s="4"/>
      <c r="P609" s="4"/>
      <c r="Q609" s="4"/>
      <c r="R609" s="4"/>
      <c r="S609" s="4"/>
      <c r="T609" s="4"/>
    </row>
    <row r="610">
      <c r="A610" s="4"/>
      <c r="B610" s="4"/>
      <c r="C610" s="4"/>
      <c r="D610" s="4"/>
      <c r="E610" s="4"/>
      <c r="F610" s="4"/>
      <c r="G610" s="4"/>
      <c r="H610" s="4"/>
      <c r="I610" s="4"/>
      <c r="J610" s="4"/>
      <c r="K610" s="4"/>
      <c r="L610" s="4"/>
      <c r="M610" s="4"/>
      <c r="N610" s="4"/>
      <c r="O610" s="4"/>
      <c r="P610" s="4"/>
      <c r="Q610" s="4"/>
      <c r="R610" s="4"/>
      <c r="S610" s="4"/>
      <c r="T610" s="4"/>
    </row>
    <row r="611">
      <c r="A611" s="4"/>
      <c r="B611" s="4"/>
      <c r="C611" s="4"/>
      <c r="D611" s="4"/>
      <c r="E611" s="4"/>
      <c r="F611" s="4"/>
      <c r="G611" s="4"/>
      <c r="H611" s="4"/>
      <c r="I611" s="4"/>
      <c r="J611" s="4"/>
      <c r="K611" s="4"/>
      <c r="L611" s="4"/>
      <c r="M611" s="4"/>
      <c r="N611" s="4"/>
      <c r="O611" s="4"/>
      <c r="P611" s="4"/>
      <c r="Q611" s="4"/>
      <c r="R611" s="4"/>
      <c r="S611" s="4"/>
      <c r="T611" s="4"/>
    </row>
    <row r="612">
      <c r="A612" s="4"/>
      <c r="B612" s="4"/>
      <c r="C612" s="4"/>
      <c r="D612" s="4"/>
      <c r="E612" s="4"/>
      <c r="F612" s="4"/>
      <c r="G612" s="4"/>
      <c r="H612" s="4"/>
      <c r="I612" s="4"/>
      <c r="J612" s="4"/>
      <c r="K612" s="4"/>
      <c r="L612" s="4"/>
      <c r="M612" s="4"/>
      <c r="N612" s="4"/>
      <c r="O612" s="4"/>
      <c r="P612" s="4"/>
      <c r="Q612" s="4"/>
      <c r="R612" s="4"/>
      <c r="S612" s="4"/>
      <c r="T612" s="4"/>
    </row>
    <row r="613">
      <c r="A613" s="4"/>
      <c r="B613" s="4"/>
      <c r="C613" s="4"/>
      <c r="D613" s="4"/>
      <c r="E613" s="4"/>
      <c r="F613" s="4"/>
      <c r="G613" s="4"/>
      <c r="H613" s="4"/>
      <c r="I613" s="4"/>
      <c r="J613" s="4"/>
      <c r="K613" s="4"/>
      <c r="L613" s="4"/>
      <c r="M613" s="4"/>
      <c r="N613" s="4"/>
      <c r="O613" s="4"/>
      <c r="P613" s="4"/>
      <c r="Q613" s="4"/>
      <c r="R613" s="4"/>
      <c r="S613" s="4"/>
      <c r="T613" s="4"/>
    </row>
    <row r="614">
      <c r="A614" s="4"/>
      <c r="B614" s="4"/>
      <c r="C614" s="4"/>
      <c r="D614" s="4"/>
      <c r="E614" s="4"/>
      <c r="F614" s="4"/>
      <c r="G614" s="4"/>
      <c r="H614" s="4"/>
      <c r="I614" s="4"/>
      <c r="J614" s="4"/>
      <c r="K614" s="4"/>
      <c r="L614" s="4"/>
      <c r="M614" s="4"/>
      <c r="N614" s="4"/>
      <c r="O614" s="4"/>
      <c r="P614" s="4"/>
      <c r="Q614" s="4"/>
      <c r="R614" s="4"/>
      <c r="S614" s="4"/>
      <c r="T614" s="4"/>
    </row>
    <row r="615">
      <c r="A615" s="4"/>
      <c r="B615" s="4"/>
      <c r="C615" s="4"/>
      <c r="D615" s="4"/>
      <c r="E615" s="4"/>
      <c r="F615" s="4"/>
      <c r="G615" s="4"/>
      <c r="H615" s="4"/>
      <c r="I615" s="4"/>
      <c r="J615" s="4"/>
      <c r="K615" s="4"/>
      <c r="L615" s="4"/>
      <c r="M615" s="4"/>
      <c r="N615" s="4"/>
      <c r="O615" s="4"/>
      <c r="P615" s="4"/>
      <c r="Q615" s="4"/>
      <c r="R615" s="4"/>
      <c r="S615" s="4"/>
      <c r="T615" s="4"/>
    </row>
    <row r="616">
      <c r="A616" s="4"/>
      <c r="B616" s="4"/>
      <c r="C616" s="4"/>
      <c r="D616" s="4"/>
      <c r="E616" s="4"/>
      <c r="F616" s="4"/>
      <c r="G616" s="4"/>
      <c r="H616" s="4"/>
      <c r="I616" s="4"/>
      <c r="J616" s="4"/>
      <c r="K616" s="4"/>
      <c r="L616" s="4"/>
      <c r="M616" s="4"/>
      <c r="N616" s="4"/>
      <c r="O616" s="4"/>
      <c r="P616" s="4"/>
      <c r="Q616" s="4"/>
      <c r="R616" s="4"/>
      <c r="S616" s="4"/>
      <c r="T616" s="4"/>
    </row>
    <row r="617">
      <c r="A617" s="4"/>
      <c r="B617" s="4"/>
      <c r="C617" s="4"/>
      <c r="D617" s="4"/>
      <c r="E617" s="4"/>
      <c r="F617" s="4"/>
      <c r="G617" s="4"/>
      <c r="H617" s="4"/>
      <c r="I617" s="4"/>
      <c r="J617" s="4"/>
      <c r="K617" s="4"/>
      <c r="L617" s="4"/>
      <c r="M617" s="4"/>
      <c r="N617" s="4"/>
      <c r="O617" s="4"/>
      <c r="P617" s="4"/>
      <c r="Q617" s="4"/>
      <c r="R617" s="4"/>
      <c r="S617" s="4"/>
      <c r="T617" s="4"/>
    </row>
    <row r="618">
      <c r="A618" s="4"/>
      <c r="B618" s="4"/>
      <c r="C618" s="4"/>
      <c r="D618" s="4"/>
      <c r="E618" s="4"/>
      <c r="F618" s="4"/>
      <c r="G618" s="4"/>
      <c r="H618" s="4"/>
      <c r="I618" s="4"/>
      <c r="J618" s="4"/>
      <c r="K618" s="4"/>
      <c r="L618" s="4"/>
      <c r="M618" s="4"/>
      <c r="N618" s="4"/>
      <c r="O618" s="4"/>
      <c r="P618" s="4"/>
      <c r="Q618" s="4"/>
      <c r="R618" s="4"/>
      <c r="S618" s="4"/>
      <c r="T618" s="4"/>
    </row>
    <row r="619">
      <c r="A619" s="4"/>
      <c r="B619" s="4"/>
      <c r="C619" s="4"/>
      <c r="D619" s="4"/>
      <c r="E619" s="4"/>
      <c r="F619" s="4"/>
      <c r="G619" s="4"/>
      <c r="H619" s="4"/>
      <c r="I619" s="4"/>
      <c r="J619" s="4"/>
      <c r="K619" s="4"/>
      <c r="L619" s="4"/>
      <c r="M619" s="4"/>
      <c r="N619" s="4"/>
      <c r="O619" s="4"/>
      <c r="P619" s="4"/>
      <c r="Q619" s="4"/>
      <c r="R619" s="4"/>
      <c r="S619" s="4"/>
      <c r="T619" s="4"/>
    </row>
    <row r="620">
      <c r="A620" s="4"/>
      <c r="B620" s="4"/>
      <c r="C620" s="4"/>
      <c r="D620" s="4"/>
      <c r="E620" s="4"/>
      <c r="F620" s="4"/>
      <c r="G620" s="4"/>
      <c r="H620" s="4"/>
      <c r="I620" s="4"/>
      <c r="J620" s="4"/>
      <c r="K620" s="4"/>
      <c r="L620" s="4"/>
      <c r="M620" s="4"/>
      <c r="N620" s="4"/>
      <c r="O620" s="4"/>
      <c r="P620" s="4"/>
      <c r="Q620" s="4"/>
      <c r="R620" s="4"/>
      <c r="S620" s="4"/>
      <c r="T620" s="4"/>
    </row>
    <row r="621">
      <c r="A621" s="4"/>
      <c r="B621" s="4"/>
      <c r="C621" s="4"/>
      <c r="D621" s="4"/>
      <c r="E621" s="4"/>
      <c r="F621" s="4"/>
      <c r="G621" s="4"/>
      <c r="H621" s="4"/>
      <c r="I621" s="4"/>
      <c r="J621" s="4"/>
      <c r="K621" s="4"/>
      <c r="L621" s="4"/>
      <c r="M621" s="4"/>
      <c r="N621" s="4"/>
      <c r="O621" s="4"/>
      <c r="P621" s="4"/>
      <c r="Q621" s="4"/>
      <c r="R621" s="4"/>
      <c r="S621" s="4"/>
      <c r="T621" s="4"/>
    </row>
    <row r="622">
      <c r="A622" s="4"/>
      <c r="B622" s="4"/>
      <c r="C622" s="4"/>
      <c r="D622" s="4"/>
      <c r="E622" s="4"/>
      <c r="F622" s="4"/>
      <c r="G622" s="4"/>
      <c r="H622" s="4"/>
      <c r="I622" s="4"/>
      <c r="J622" s="4"/>
      <c r="K622" s="4"/>
      <c r="L622" s="4"/>
      <c r="M622" s="4"/>
      <c r="N622" s="4"/>
      <c r="O622" s="4"/>
      <c r="P622" s="4"/>
      <c r="Q622" s="4"/>
      <c r="R622" s="4"/>
      <c r="S622" s="4"/>
      <c r="T622" s="4"/>
    </row>
    <row r="623">
      <c r="A623" s="4"/>
      <c r="B623" s="4"/>
      <c r="C623" s="4"/>
      <c r="D623" s="4"/>
      <c r="E623" s="4"/>
      <c r="F623" s="4"/>
      <c r="G623" s="4"/>
      <c r="H623" s="4"/>
      <c r="I623" s="4"/>
      <c r="J623" s="4"/>
      <c r="K623" s="4"/>
      <c r="L623" s="4"/>
      <c r="M623" s="4"/>
      <c r="N623" s="4"/>
      <c r="O623" s="4"/>
      <c r="P623" s="4"/>
      <c r="Q623" s="4"/>
      <c r="R623" s="4"/>
      <c r="S623" s="4"/>
      <c r="T623" s="4"/>
    </row>
    <row r="624">
      <c r="A624" s="4"/>
      <c r="B624" s="4"/>
      <c r="C624" s="4"/>
      <c r="D624" s="4"/>
      <c r="E624" s="4"/>
      <c r="F624" s="4"/>
      <c r="G624" s="4"/>
      <c r="H624" s="4"/>
      <c r="I624" s="4"/>
      <c r="J624" s="4"/>
      <c r="K624" s="4"/>
      <c r="L624" s="4"/>
      <c r="M624" s="4"/>
      <c r="N624" s="4"/>
      <c r="O624" s="4"/>
      <c r="P624" s="4"/>
      <c r="Q624" s="4"/>
      <c r="R624" s="4"/>
      <c r="S624" s="4"/>
      <c r="T624" s="4"/>
    </row>
    <row r="625">
      <c r="A625" s="4"/>
      <c r="B625" s="4"/>
      <c r="C625" s="4"/>
      <c r="D625" s="4"/>
      <c r="E625" s="4"/>
      <c r="F625" s="4"/>
      <c r="G625" s="4"/>
      <c r="H625" s="4"/>
      <c r="I625" s="4"/>
      <c r="J625" s="4"/>
      <c r="K625" s="4"/>
      <c r="L625" s="4"/>
      <c r="M625" s="4"/>
      <c r="N625" s="4"/>
      <c r="O625" s="4"/>
      <c r="P625" s="4"/>
      <c r="Q625" s="4"/>
      <c r="R625" s="4"/>
      <c r="S625" s="4"/>
      <c r="T625" s="4"/>
    </row>
    <row r="626">
      <c r="A626" s="4"/>
      <c r="B626" s="4"/>
      <c r="C626" s="4"/>
      <c r="D626" s="4"/>
      <c r="E626" s="4"/>
      <c r="F626" s="4"/>
      <c r="G626" s="4"/>
      <c r="H626" s="4"/>
      <c r="I626" s="4"/>
      <c r="J626" s="4"/>
      <c r="K626" s="4"/>
      <c r="L626" s="4"/>
      <c r="M626" s="4"/>
      <c r="N626" s="4"/>
      <c r="O626" s="4"/>
      <c r="P626" s="4"/>
      <c r="Q626" s="4"/>
      <c r="R626" s="4"/>
      <c r="S626" s="4"/>
      <c r="T626" s="4"/>
    </row>
    <row r="627">
      <c r="A627" s="4"/>
      <c r="B627" s="4"/>
      <c r="C627" s="4"/>
      <c r="D627" s="4"/>
      <c r="E627" s="4"/>
      <c r="F627" s="4"/>
      <c r="G627" s="4"/>
      <c r="H627" s="4"/>
      <c r="I627" s="4"/>
      <c r="J627" s="4"/>
      <c r="K627" s="4"/>
      <c r="L627" s="4"/>
      <c r="M627" s="4"/>
      <c r="N627" s="4"/>
      <c r="O627" s="4"/>
      <c r="P627" s="4"/>
      <c r="Q627" s="4"/>
      <c r="R627" s="4"/>
      <c r="S627" s="4"/>
      <c r="T627" s="4"/>
    </row>
    <row r="628">
      <c r="A628" s="4"/>
      <c r="B628" s="4"/>
      <c r="C628" s="4"/>
      <c r="D628" s="4"/>
      <c r="E628" s="4"/>
      <c r="F628" s="4"/>
      <c r="G628" s="4"/>
      <c r="H628" s="4"/>
      <c r="I628" s="4"/>
      <c r="J628" s="4"/>
      <c r="K628" s="4"/>
      <c r="L628" s="4"/>
      <c r="M628" s="4"/>
      <c r="N628" s="4"/>
      <c r="O628" s="4"/>
      <c r="P628" s="4"/>
      <c r="Q628" s="4"/>
      <c r="R628" s="4"/>
      <c r="S628" s="4"/>
      <c r="T628" s="4"/>
    </row>
    <row r="629">
      <c r="A629" s="4"/>
      <c r="B629" s="4"/>
      <c r="C629" s="4"/>
      <c r="D629" s="4"/>
      <c r="E629" s="4"/>
      <c r="F629" s="4"/>
      <c r="G629" s="4"/>
      <c r="H629" s="4"/>
      <c r="I629" s="4"/>
      <c r="J629" s="4"/>
      <c r="K629" s="4"/>
      <c r="L629" s="4"/>
      <c r="M629" s="4"/>
      <c r="N629" s="4"/>
      <c r="O629" s="4"/>
      <c r="P629" s="4"/>
      <c r="Q629" s="4"/>
      <c r="R629" s="4"/>
      <c r="S629" s="4"/>
      <c r="T629" s="4"/>
    </row>
    <row r="630">
      <c r="A630" s="4"/>
      <c r="B630" s="4"/>
      <c r="C630" s="4"/>
      <c r="D630" s="4"/>
      <c r="E630" s="4"/>
      <c r="F630" s="4"/>
      <c r="G630" s="4"/>
      <c r="H630" s="4"/>
      <c r="I630" s="4"/>
      <c r="J630" s="4"/>
      <c r="K630" s="4"/>
      <c r="L630" s="4"/>
      <c r="M630" s="4"/>
      <c r="N630" s="4"/>
      <c r="O630" s="4"/>
      <c r="P630" s="4"/>
      <c r="Q630" s="4"/>
      <c r="R630" s="4"/>
      <c r="S630" s="4"/>
      <c r="T630" s="4"/>
    </row>
    <row r="631">
      <c r="A631" s="4"/>
      <c r="B631" s="4"/>
      <c r="C631" s="4"/>
      <c r="D631" s="4"/>
      <c r="E631" s="4"/>
      <c r="F631" s="4"/>
      <c r="G631" s="4"/>
      <c r="H631" s="4"/>
      <c r="I631" s="4"/>
      <c r="J631" s="4"/>
      <c r="K631" s="4"/>
      <c r="L631" s="4"/>
      <c r="M631" s="4"/>
      <c r="N631" s="4"/>
      <c r="O631" s="4"/>
      <c r="P631" s="4"/>
      <c r="Q631" s="4"/>
      <c r="R631" s="4"/>
      <c r="S631" s="4"/>
      <c r="T631" s="4"/>
    </row>
    <row r="632">
      <c r="A632" s="4"/>
      <c r="B632" s="4"/>
      <c r="C632" s="4"/>
      <c r="D632" s="4"/>
      <c r="E632" s="4"/>
      <c r="F632" s="4"/>
      <c r="G632" s="4"/>
      <c r="H632" s="4"/>
      <c r="I632" s="4"/>
      <c r="J632" s="4"/>
      <c r="K632" s="4"/>
      <c r="L632" s="4"/>
      <c r="M632" s="4"/>
      <c r="N632" s="4"/>
      <c r="O632" s="4"/>
      <c r="P632" s="4"/>
      <c r="Q632" s="4"/>
      <c r="R632" s="4"/>
      <c r="S632" s="4"/>
      <c r="T632" s="4"/>
    </row>
    <row r="633">
      <c r="A633" s="4"/>
      <c r="B633" s="4"/>
      <c r="C633" s="4"/>
      <c r="D633" s="4"/>
      <c r="E633" s="4"/>
      <c r="F633" s="4"/>
      <c r="G633" s="4"/>
      <c r="H633" s="4"/>
      <c r="I633" s="4"/>
      <c r="J633" s="4"/>
      <c r="K633" s="4"/>
      <c r="L633" s="4"/>
      <c r="M633" s="4"/>
      <c r="N633" s="4"/>
      <c r="O633" s="4"/>
      <c r="P633" s="4"/>
      <c r="Q633" s="4"/>
      <c r="R633" s="4"/>
      <c r="S633" s="4"/>
      <c r="T633" s="4"/>
    </row>
    <row r="634">
      <c r="A634" s="4"/>
      <c r="B634" s="4"/>
      <c r="C634" s="4"/>
      <c r="D634" s="4"/>
      <c r="E634" s="4"/>
      <c r="F634" s="4"/>
      <c r="G634" s="4"/>
      <c r="H634" s="4"/>
      <c r="I634" s="4"/>
      <c r="J634" s="4"/>
      <c r="K634" s="4"/>
      <c r="L634" s="4"/>
      <c r="M634" s="4"/>
      <c r="N634" s="4"/>
      <c r="O634" s="4"/>
      <c r="P634" s="4"/>
      <c r="Q634" s="4"/>
      <c r="R634" s="4"/>
      <c r="S634" s="4"/>
      <c r="T634" s="4"/>
    </row>
    <row r="635">
      <c r="A635" s="4"/>
      <c r="B635" s="4"/>
      <c r="C635" s="4"/>
      <c r="D635" s="4"/>
      <c r="E635" s="4"/>
      <c r="F635" s="4"/>
      <c r="G635" s="4"/>
      <c r="H635" s="4"/>
      <c r="I635" s="4"/>
      <c r="J635" s="4"/>
      <c r="K635" s="4"/>
      <c r="L635" s="4"/>
      <c r="M635" s="4"/>
      <c r="N635" s="4"/>
      <c r="O635" s="4"/>
      <c r="P635" s="4"/>
      <c r="Q635" s="4"/>
      <c r="R635" s="4"/>
      <c r="S635" s="4"/>
      <c r="T635" s="4"/>
    </row>
    <row r="636">
      <c r="A636" s="4"/>
      <c r="B636" s="4"/>
      <c r="C636" s="4"/>
      <c r="D636" s="4"/>
      <c r="E636" s="4"/>
      <c r="F636" s="4"/>
      <c r="G636" s="4"/>
      <c r="H636" s="4"/>
      <c r="I636" s="4"/>
      <c r="J636" s="4"/>
      <c r="K636" s="4"/>
      <c r="L636" s="4"/>
      <c r="M636" s="4"/>
      <c r="N636" s="4"/>
      <c r="O636" s="4"/>
      <c r="P636" s="4"/>
      <c r="Q636" s="4"/>
      <c r="R636" s="4"/>
      <c r="S636" s="4"/>
      <c r="T636" s="4"/>
    </row>
    <row r="637">
      <c r="A637" s="4"/>
      <c r="B637" s="4"/>
      <c r="C637" s="4"/>
      <c r="D637" s="4"/>
      <c r="E637" s="4"/>
      <c r="F637" s="4"/>
      <c r="G637" s="4"/>
      <c r="H637" s="4"/>
      <c r="I637" s="4"/>
      <c r="J637" s="4"/>
      <c r="K637" s="4"/>
      <c r="L637" s="4"/>
      <c r="M637" s="4"/>
      <c r="N637" s="4"/>
      <c r="O637" s="4"/>
      <c r="P637" s="4"/>
      <c r="Q637" s="4"/>
      <c r="R637" s="4"/>
      <c r="S637" s="4"/>
      <c r="T637" s="4"/>
    </row>
    <row r="638">
      <c r="A638" s="4"/>
      <c r="B638" s="4"/>
      <c r="C638" s="4"/>
      <c r="D638" s="4"/>
      <c r="E638" s="4"/>
      <c r="F638" s="4"/>
      <c r="G638" s="4"/>
      <c r="H638" s="4"/>
      <c r="I638" s="4"/>
      <c r="J638" s="4"/>
      <c r="K638" s="4"/>
      <c r="L638" s="4"/>
      <c r="M638" s="4"/>
      <c r="N638" s="4"/>
      <c r="O638" s="4"/>
      <c r="P638" s="4"/>
      <c r="Q638" s="4"/>
      <c r="R638" s="4"/>
      <c r="S638" s="4"/>
      <c r="T638" s="4"/>
    </row>
    <row r="639">
      <c r="A639" s="4"/>
      <c r="B639" s="4"/>
      <c r="C639" s="4"/>
      <c r="D639" s="4"/>
      <c r="E639" s="4"/>
      <c r="F639" s="4"/>
      <c r="G639" s="4"/>
      <c r="H639" s="4"/>
      <c r="I639" s="4"/>
      <c r="J639" s="4"/>
      <c r="K639" s="4"/>
      <c r="L639" s="4"/>
      <c r="M639" s="4"/>
      <c r="N639" s="4"/>
      <c r="O639" s="4"/>
      <c r="P639" s="4"/>
      <c r="Q639" s="4"/>
      <c r="R639" s="4"/>
      <c r="S639" s="4"/>
      <c r="T639" s="4"/>
    </row>
    <row r="640">
      <c r="A640" s="4"/>
      <c r="B640" s="4"/>
      <c r="C640" s="4"/>
      <c r="D640" s="4"/>
      <c r="E640" s="4"/>
      <c r="F640" s="4"/>
      <c r="G640" s="4"/>
      <c r="H640" s="4"/>
      <c r="I640" s="4"/>
      <c r="J640" s="4"/>
      <c r="K640" s="4"/>
      <c r="L640" s="4"/>
      <c r="M640" s="4"/>
      <c r="N640" s="4"/>
      <c r="O640" s="4"/>
      <c r="P640" s="4"/>
      <c r="Q640" s="4"/>
      <c r="R640" s="4"/>
      <c r="S640" s="4"/>
      <c r="T640" s="4"/>
    </row>
    <row r="641">
      <c r="A641" s="4"/>
      <c r="B641" s="4"/>
      <c r="C641" s="4"/>
      <c r="D641" s="4"/>
      <c r="E641" s="4"/>
      <c r="F641" s="4"/>
      <c r="G641" s="4"/>
      <c r="H641" s="4"/>
      <c r="I641" s="4"/>
      <c r="J641" s="4"/>
      <c r="K641" s="4"/>
      <c r="L641" s="4"/>
      <c r="M641" s="4"/>
      <c r="N641" s="4"/>
      <c r="O641" s="4"/>
      <c r="P641" s="4"/>
      <c r="Q641" s="4"/>
      <c r="R641" s="4"/>
      <c r="S641" s="4"/>
      <c r="T641" s="4"/>
    </row>
    <row r="642">
      <c r="A642" s="4"/>
      <c r="B642" s="4"/>
      <c r="C642" s="4"/>
      <c r="D642" s="4"/>
      <c r="E642" s="4"/>
      <c r="F642" s="4"/>
      <c r="G642" s="4"/>
      <c r="H642" s="4"/>
      <c r="I642" s="4"/>
      <c r="J642" s="4"/>
      <c r="K642" s="4"/>
      <c r="L642" s="4"/>
      <c r="M642" s="4"/>
      <c r="N642" s="4"/>
      <c r="O642" s="4"/>
      <c r="P642" s="4"/>
      <c r="Q642" s="4"/>
      <c r="R642" s="4"/>
      <c r="S642" s="4"/>
      <c r="T642" s="4"/>
    </row>
    <row r="643">
      <c r="A643" s="4"/>
      <c r="B643" s="4"/>
      <c r="C643" s="4"/>
      <c r="D643" s="4"/>
      <c r="E643" s="4"/>
      <c r="F643" s="4"/>
      <c r="G643" s="4"/>
      <c r="H643" s="4"/>
      <c r="I643" s="4"/>
      <c r="J643" s="4"/>
      <c r="K643" s="4"/>
      <c r="L643" s="4"/>
      <c r="M643" s="4"/>
      <c r="N643" s="4"/>
      <c r="O643" s="4"/>
      <c r="P643" s="4"/>
      <c r="Q643" s="4"/>
      <c r="R643" s="4"/>
      <c r="S643" s="4"/>
      <c r="T643" s="4"/>
    </row>
    <row r="644">
      <c r="A644" s="4"/>
      <c r="B644" s="4"/>
      <c r="C644" s="4"/>
      <c r="D644" s="4"/>
      <c r="E644" s="4"/>
      <c r="F644" s="4"/>
      <c r="G644" s="4"/>
      <c r="H644" s="4"/>
      <c r="I644" s="4"/>
      <c r="J644" s="4"/>
      <c r="K644" s="4"/>
      <c r="L644" s="4"/>
      <c r="M644" s="4"/>
      <c r="N644" s="4"/>
      <c r="O644" s="4"/>
      <c r="P644" s="4"/>
      <c r="Q644" s="4"/>
      <c r="R644" s="4"/>
      <c r="S644" s="4"/>
      <c r="T644" s="4"/>
    </row>
    <row r="645">
      <c r="A645" s="4"/>
      <c r="B645" s="4"/>
      <c r="C645" s="4"/>
      <c r="D645" s="4"/>
      <c r="E645" s="4"/>
      <c r="F645" s="4"/>
      <c r="G645" s="4"/>
      <c r="H645" s="4"/>
      <c r="I645" s="4"/>
      <c r="J645" s="4"/>
      <c r="K645" s="4"/>
      <c r="L645" s="4"/>
      <c r="M645" s="4"/>
      <c r="N645" s="4"/>
      <c r="O645" s="4"/>
      <c r="P645" s="4"/>
      <c r="Q645" s="4"/>
      <c r="R645" s="4"/>
      <c r="S645" s="4"/>
      <c r="T645" s="4"/>
    </row>
    <row r="646">
      <c r="A646" s="4"/>
      <c r="B646" s="4"/>
      <c r="C646" s="4"/>
      <c r="D646" s="4"/>
      <c r="E646" s="4"/>
      <c r="F646" s="4"/>
      <c r="G646" s="4"/>
      <c r="H646" s="4"/>
      <c r="I646" s="4"/>
      <c r="J646" s="4"/>
      <c r="K646" s="4"/>
      <c r="L646" s="4"/>
      <c r="M646" s="4"/>
      <c r="N646" s="4"/>
      <c r="O646" s="4"/>
      <c r="P646" s="4"/>
      <c r="Q646" s="4"/>
      <c r="R646" s="4"/>
      <c r="S646" s="4"/>
      <c r="T646" s="4"/>
    </row>
    <row r="647">
      <c r="A647" s="4"/>
      <c r="B647" s="4"/>
      <c r="C647" s="4"/>
      <c r="D647" s="4"/>
      <c r="E647" s="4"/>
      <c r="F647" s="4"/>
      <c r="G647" s="4"/>
      <c r="H647" s="4"/>
      <c r="I647" s="4"/>
      <c r="J647" s="4"/>
      <c r="K647" s="4"/>
      <c r="L647" s="4"/>
      <c r="M647" s="4"/>
      <c r="N647" s="4"/>
      <c r="O647" s="4"/>
      <c r="P647" s="4"/>
      <c r="Q647" s="4"/>
      <c r="R647" s="4"/>
      <c r="S647" s="4"/>
      <c r="T647" s="4"/>
    </row>
    <row r="648">
      <c r="A648" s="4"/>
      <c r="B648" s="4"/>
      <c r="C648" s="4"/>
      <c r="D648" s="4"/>
      <c r="E648" s="4"/>
      <c r="F648" s="4"/>
      <c r="G648" s="4"/>
      <c r="H648" s="4"/>
      <c r="I648" s="4"/>
      <c r="J648" s="4"/>
      <c r="K648" s="4"/>
      <c r="L648" s="4"/>
      <c r="M648" s="4"/>
      <c r="N648" s="4"/>
      <c r="O648" s="4"/>
      <c r="P648" s="4"/>
      <c r="Q648" s="4"/>
      <c r="R648" s="4"/>
      <c r="S648" s="4"/>
      <c r="T648" s="4"/>
    </row>
    <row r="649">
      <c r="A649" s="4"/>
      <c r="B649" s="4"/>
      <c r="C649" s="4"/>
      <c r="D649" s="4"/>
      <c r="E649" s="4"/>
      <c r="F649" s="4"/>
      <c r="G649" s="4"/>
      <c r="H649" s="4"/>
      <c r="I649" s="4"/>
      <c r="J649" s="4"/>
      <c r="K649" s="4"/>
      <c r="L649" s="4"/>
      <c r="M649" s="4"/>
      <c r="N649" s="4"/>
      <c r="O649" s="4"/>
      <c r="P649" s="4"/>
      <c r="Q649" s="4"/>
      <c r="R649" s="4"/>
      <c r="S649" s="4"/>
      <c r="T649" s="4"/>
    </row>
    <row r="650">
      <c r="A650" s="4"/>
      <c r="B650" s="4"/>
      <c r="C650" s="4"/>
      <c r="D650" s="4"/>
      <c r="E650" s="4"/>
      <c r="F650" s="4"/>
      <c r="G650" s="4"/>
      <c r="H650" s="4"/>
      <c r="I650" s="4"/>
      <c r="J650" s="4"/>
      <c r="K650" s="4"/>
      <c r="L650" s="4"/>
      <c r="M650" s="4"/>
      <c r="N650" s="4"/>
      <c r="O650" s="4"/>
      <c r="P650" s="4"/>
      <c r="Q650" s="4"/>
      <c r="R650" s="4"/>
      <c r="S650" s="4"/>
      <c r="T650" s="4"/>
    </row>
    <row r="651">
      <c r="A651" s="4"/>
      <c r="B651" s="4"/>
      <c r="C651" s="4"/>
      <c r="D651" s="4"/>
      <c r="E651" s="4"/>
      <c r="F651" s="4"/>
      <c r="G651" s="4"/>
      <c r="H651" s="4"/>
      <c r="I651" s="4"/>
      <c r="J651" s="4"/>
      <c r="K651" s="4"/>
      <c r="L651" s="4"/>
      <c r="M651" s="4"/>
      <c r="N651" s="4"/>
      <c r="O651" s="4"/>
      <c r="P651" s="4"/>
      <c r="Q651" s="4"/>
      <c r="R651" s="4"/>
      <c r="S651" s="4"/>
      <c r="T651" s="4"/>
    </row>
    <row r="652">
      <c r="A652" s="4"/>
      <c r="B652" s="4"/>
      <c r="C652" s="4"/>
      <c r="D652" s="4"/>
      <c r="E652" s="4"/>
      <c r="F652" s="4"/>
      <c r="G652" s="4"/>
      <c r="H652" s="4"/>
      <c r="I652" s="4"/>
      <c r="J652" s="4"/>
      <c r="K652" s="4"/>
      <c r="L652" s="4"/>
      <c r="M652" s="4"/>
      <c r="N652" s="4"/>
      <c r="O652" s="4"/>
      <c r="P652" s="4"/>
      <c r="Q652" s="4"/>
      <c r="R652" s="4"/>
      <c r="S652" s="4"/>
      <c r="T652" s="4"/>
    </row>
    <row r="653">
      <c r="A653" s="4"/>
      <c r="B653" s="4"/>
      <c r="C653" s="4"/>
      <c r="D653" s="4"/>
      <c r="E653" s="4"/>
      <c r="F653" s="4"/>
      <c r="G653" s="4"/>
      <c r="H653" s="4"/>
      <c r="I653" s="4"/>
      <c r="J653" s="4"/>
      <c r="K653" s="4"/>
      <c r="L653" s="4"/>
      <c r="M653" s="4"/>
      <c r="N653" s="4"/>
      <c r="O653" s="4"/>
      <c r="P653" s="4"/>
      <c r="Q653" s="4"/>
      <c r="R653" s="4"/>
      <c r="S653" s="4"/>
      <c r="T653" s="4"/>
    </row>
    <row r="654">
      <c r="A654" s="4"/>
      <c r="B654" s="4"/>
      <c r="C654" s="4"/>
      <c r="D654" s="4"/>
      <c r="E654" s="4"/>
      <c r="F654" s="4"/>
      <c r="G654" s="4"/>
      <c r="H654" s="4"/>
      <c r="I654" s="4"/>
      <c r="J654" s="4"/>
      <c r="K654" s="4"/>
      <c r="L654" s="4"/>
      <c r="M654" s="4"/>
      <c r="N654" s="4"/>
      <c r="O654" s="4"/>
      <c r="P654" s="4"/>
      <c r="Q654" s="4"/>
      <c r="R654" s="4"/>
      <c r="S654" s="4"/>
      <c r="T654" s="4"/>
    </row>
    <row r="655">
      <c r="A655" s="4"/>
      <c r="B655" s="4"/>
      <c r="C655" s="4"/>
      <c r="D655" s="4"/>
      <c r="E655" s="4"/>
      <c r="F655" s="4"/>
      <c r="G655" s="4"/>
      <c r="H655" s="4"/>
      <c r="I655" s="4"/>
      <c r="J655" s="4"/>
      <c r="K655" s="4"/>
      <c r="L655" s="4"/>
      <c r="M655" s="4"/>
      <c r="N655" s="4"/>
      <c r="O655" s="4"/>
      <c r="P655" s="4"/>
      <c r="Q655" s="4"/>
      <c r="R655" s="4"/>
      <c r="S655" s="4"/>
      <c r="T655" s="4"/>
    </row>
    <row r="656">
      <c r="A656" s="4"/>
      <c r="B656" s="4"/>
      <c r="C656" s="4"/>
      <c r="D656" s="4"/>
      <c r="E656" s="4"/>
      <c r="F656" s="4"/>
      <c r="G656" s="4"/>
      <c r="H656" s="4"/>
      <c r="I656" s="4"/>
      <c r="J656" s="4"/>
      <c r="K656" s="4"/>
      <c r="L656" s="4"/>
      <c r="M656" s="4"/>
      <c r="N656" s="4"/>
      <c r="O656" s="4"/>
      <c r="P656" s="4"/>
      <c r="Q656" s="4"/>
      <c r="R656" s="4"/>
      <c r="S656" s="4"/>
      <c r="T656" s="4"/>
    </row>
    <row r="657">
      <c r="A657" s="4"/>
      <c r="B657" s="4"/>
      <c r="C657" s="4"/>
      <c r="D657" s="4"/>
      <c r="E657" s="4"/>
      <c r="F657" s="4"/>
      <c r="G657" s="4"/>
      <c r="H657" s="4"/>
      <c r="I657" s="4"/>
      <c r="J657" s="4"/>
      <c r="K657" s="4"/>
      <c r="L657" s="4"/>
      <c r="M657" s="4"/>
      <c r="N657" s="4"/>
      <c r="O657" s="4"/>
      <c r="P657" s="4"/>
      <c r="Q657" s="4"/>
      <c r="R657" s="4"/>
      <c r="S657" s="4"/>
      <c r="T657" s="4"/>
    </row>
    <row r="658">
      <c r="A658" s="4"/>
      <c r="B658" s="4"/>
      <c r="C658" s="4"/>
      <c r="D658" s="4"/>
      <c r="E658" s="4"/>
      <c r="F658" s="4"/>
      <c r="G658" s="4"/>
      <c r="H658" s="4"/>
      <c r="I658" s="4"/>
      <c r="J658" s="4"/>
      <c r="K658" s="4"/>
      <c r="L658" s="4"/>
      <c r="M658" s="4"/>
      <c r="N658" s="4"/>
      <c r="O658" s="4"/>
      <c r="P658" s="4"/>
      <c r="Q658" s="4"/>
      <c r="R658" s="4"/>
      <c r="S658" s="4"/>
      <c r="T658" s="4"/>
    </row>
    <row r="659">
      <c r="A659" s="4"/>
      <c r="B659" s="4"/>
      <c r="C659" s="4"/>
      <c r="D659" s="4"/>
      <c r="E659" s="4"/>
      <c r="F659" s="4"/>
      <c r="G659" s="4"/>
      <c r="H659" s="4"/>
      <c r="I659" s="4"/>
      <c r="J659" s="4"/>
      <c r="K659" s="4"/>
      <c r="L659" s="4"/>
      <c r="M659" s="4"/>
      <c r="N659" s="4"/>
      <c r="O659" s="4"/>
      <c r="P659" s="4"/>
      <c r="Q659" s="4"/>
      <c r="R659" s="4"/>
      <c r="S659" s="4"/>
      <c r="T659" s="4"/>
    </row>
    <row r="660">
      <c r="A660" s="4"/>
      <c r="B660" s="4"/>
      <c r="C660" s="4"/>
      <c r="D660" s="4"/>
      <c r="E660" s="4"/>
      <c r="F660" s="4"/>
      <c r="G660" s="4"/>
      <c r="H660" s="4"/>
      <c r="I660" s="4"/>
      <c r="J660" s="4"/>
      <c r="K660" s="4"/>
      <c r="L660" s="4"/>
      <c r="M660" s="4"/>
      <c r="N660" s="4"/>
      <c r="O660" s="4"/>
      <c r="P660" s="4"/>
      <c r="Q660" s="4"/>
      <c r="R660" s="4"/>
      <c r="S660" s="4"/>
      <c r="T660" s="4"/>
    </row>
    <row r="661">
      <c r="A661" s="4"/>
      <c r="B661" s="4"/>
      <c r="C661" s="4"/>
      <c r="D661" s="4"/>
      <c r="E661" s="4"/>
      <c r="F661" s="4"/>
      <c r="G661" s="4"/>
      <c r="H661" s="4"/>
      <c r="I661" s="4"/>
      <c r="J661" s="4"/>
      <c r="K661" s="4"/>
      <c r="L661" s="4"/>
      <c r="M661" s="4"/>
      <c r="N661" s="4"/>
      <c r="O661" s="4"/>
      <c r="P661" s="4"/>
      <c r="Q661" s="4"/>
      <c r="R661" s="4"/>
      <c r="S661" s="4"/>
      <c r="T661" s="4"/>
    </row>
    <row r="662">
      <c r="A662" s="4"/>
      <c r="B662" s="4"/>
      <c r="C662" s="4"/>
      <c r="D662" s="4"/>
      <c r="E662" s="4"/>
      <c r="F662" s="4"/>
      <c r="G662" s="4"/>
      <c r="H662" s="4"/>
      <c r="I662" s="4"/>
      <c r="J662" s="4"/>
      <c r="K662" s="4"/>
      <c r="L662" s="4"/>
      <c r="M662" s="4"/>
      <c r="N662" s="4"/>
      <c r="O662" s="4"/>
      <c r="P662" s="4"/>
      <c r="Q662" s="4"/>
      <c r="R662" s="4"/>
      <c r="S662" s="4"/>
      <c r="T662" s="4"/>
    </row>
    <row r="663">
      <c r="A663" s="4"/>
      <c r="B663" s="4"/>
      <c r="C663" s="4"/>
      <c r="D663" s="4"/>
      <c r="E663" s="4"/>
      <c r="F663" s="4"/>
      <c r="G663" s="4"/>
      <c r="H663" s="4"/>
      <c r="I663" s="4"/>
      <c r="J663" s="4"/>
      <c r="K663" s="4"/>
      <c r="L663" s="4"/>
      <c r="M663" s="4"/>
      <c r="N663" s="4"/>
      <c r="O663" s="4"/>
      <c r="P663" s="4"/>
      <c r="Q663" s="4"/>
      <c r="R663" s="4"/>
      <c r="S663" s="4"/>
      <c r="T663" s="4"/>
    </row>
    <row r="664">
      <c r="A664" s="4"/>
      <c r="B664" s="4"/>
      <c r="C664" s="4"/>
      <c r="D664" s="4"/>
      <c r="E664" s="4"/>
      <c r="F664" s="4"/>
      <c r="G664" s="4"/>
      <c r="H664" s="4"/>
      <c r="I664" s="4"/>
      <c r="J664" s="4"/>
      <c r="K664" s="4"/>
      <c r="L664" s="4"/>
      <c r="M664" s="4"/>
      <c r="N664" s="4"/>
      <c r="O664" s="4"/>
      <c r="P664" s="4"/>
      <c r="Q664" s="4"/>
      <c r="R664" s="4"/>
      <c r="S664" s="4"/>
      <c r="T664" s="4"/>
    </row>
    <row r="665">
      <c r="A665" s="4"/>
      <c r="B665" s="4"/>
      <c r="C665" s="4"/>
      <c r="D665" s="4"/>
      <c r="E665" s="4"/>
      <c r="F665" s="4"/>
      <c r="G665" s="4"/>
      <c r="H665" s="4"/>
      <c r="I665" s="4"/>
      <c r="J665" s="4"/>
      <c r="K665" s="4"/>
      <c r="L665" s="4"/>
      <c r="M665" s="4"/>
      <c r="N665" s="4"/>
      <c r="O665" s="4"/>
      <c r="P665" s="4"/>
      <c r="Q665" s="4"/>
      <c r="R665" s="4"/>
      <c r="S665" s="4"/>
      <c r="T665" s="4"/>
    </row>
    <row r="666">
      <c r="A666" s="4"/>
      <c r="B666" s="4"/>
      <c r="C666" s="4"/>
      <c r="D666" s="4"/>
      <c r="E666" s="4"/>
      <c r="F666" s="4"/>
      <c r="G666" s="4"/>
      <c r="H666" s="4"/>
      <c r="I666" s="4"/>
      <c r="J666" s="4"/>
      <c r="K666" s="4"/>
      <c r="L666" s="4"/>
      <c r="M666" s="4"/>
      <c r="N666" s="4"/>
      <c r="O666" s="4"/>
      <c r="P666" s="4"/>
      <c r="Q666" s="4"/>
      <c r="R666" s="4"/>
      <c r="S666" s="4"/>
      <c r="T666" s="4"/>
    </row>
    <row r="667">
      <c r="A667" s="4"/>
      <c r="B667" s="4"/>
      <c r="C667" s="4"/>
      <c r="D667" s="4"/>
      <c r="E667" s="4"/>
      <c r="F667" s="4"/>
      <c r="G667" s="4"/>
      <c r="H667" s="4"/>
      <c r="I667" s="4"/>
      <c r="J667" s="4"/>
      <c r="K667" s="4"/>
      <c r="L667" s="4"/>
      <c r="M667" s="4"/>
      <c r="N667" s="4"/>
      <c r="O667" s="4"/>
      <c r="P667" s="4"/>
      <c r="Q667" s="4"/>
      <c r="R667" s="4"/>
      <c r="S667" s="4"/>
      <c r="T667" s="4"/>
    </row>
    <row r="668">
      <c r="A668" s="4"/>
      <c r="B668" s="4"/>
      <c r="C668" s="4"/>
      <c r="D668" s="4"/>
      <c r="E668" s="4"/>
      <c r="F668" s="4"/>
      <c r="G668" s="4"/>
      <c r="H668" s="4"/>
      <c r="I668" s="4"/>
      <c r="J668" s="4"/>
      <c r="K668" s="4"/>
      <c r="L668" s="4"/>
      <c r="M668" s="4"/>
      <c r="N668" s="4"/>
      <c r="O668" s="4"/>
      <c r="P668" s="4"/>
      <c r="Q668" s="4"/>
      <c r="R668" s="4"/>
      <c r="S668" s="4"/>
      <c r="T668" s="4"/>
    </row>
    <row r="669">
      <c r="A669" s="4"/>
      <c r="B669" s="4"/>
      <c r="C669" s="4"/>
      <c r="D669" s="4"/>
      <c r="E669" s="4"/>
      <c r="F669" s="4"/>
      <c r="G669" s="4"/>
      <c r="H669" s="4"/>
      <c r="I669" s="4"/>
      <c r="J669" s="4"/>
      <c r="K669" s="4"/>
      <c r="L669" s="4"/>
      <c r="M669" s="4"/>
      <c r="N669" s="4"/>
      <c r="O669" s="4"/>
      <c r="P669" s="4"/>
      <c r="Q669" s="4"/>
      <c r="R669" s="4"/>
      <c r="S669" s="4"/>
      <c r="T669" s="4"/>
    </row>
    <row r="670">
      <c r="A670" s="4"/>
      <c r="B670" s="4"/>
      <c r="C670" s="4"/>
      <c r="D670" s="4"/>
      <c r="E670" s="4"/>
      <c r="F670" s="4"/>
      <c r="G670" s="4"/>
      <c r="H670" s="4"/>
      <c r="I670" s="4"/>
      <c r="J670" s="4"/>
      <c r="K670" s="4"/>
      <c r="L670" s="4"/>
      <c r="M670" s="4"/>
      <c r="N670" s="4"/>
      <c r="O670" s="4"/>
      <c r="P670" s="4"/>
      <c r="Q670" s="4"/>
      <c r="R670" s="4"/>
      <c r="S670" s="4"/>
      <c r="T670" s="4"/>
    </row>
    <row r="671">
      <c r="A671" s="4"/>
      <c r="B671" s="4"/>
      <c r="C671" s="4"/>
      <c r="D671" s="4"/>
      <c r="E671" s="4"/>
      <c r="F671" s="4"/>
      <c r="G671" s="4"/>
      <c r="H671" s="4"/>
      <c r="I671" s="4"/>
      <c r="J671" s="4"/>
      <c r="K671" s="4"/>
      <c r="L671" s="4"/>
      <c r="M671" s="4"/>
      <c r="N671" s="4"/>
      <c r="O671" s="4"/>
      <c r="P671" s="4"/>
      <c r="Q671" s="4"/>
      <c r="R671" s="4"/>
      <c r="S671" s="4"/>
      <c r="T671" s="4"/>
    </row>
    <row r="672">
      <c r="A672" s="4"/>
      <c r="B672" s="4"/>
      <c r="C672" s="4"/>
      <c r="D672" s="4"/>
      <c r="E672" s="4"/>
      <c r="F672" s="4"/>
      <c r="G672" s="4"/>
      <c r="H672" s="4"/>
      <c r="I672" s="4"/>
      <c r="J672" s="4"/>
      <c r="K672" s="4"/>
      <c r="L672" s="4"/>
      <c r="M672" s="4"/>
      <c r="N672" s="4"/>
      <c r="O672" s="4"/>
      <c r="P672" s="4"/>
      <c r="Q672" s="4"/>
      <c r="R672" s="4"/>
      <c r="S672" s="4"/>
      <c r="T672" s="4"/>
    </row>
    <row r="673">
      <c r="A673" s="4"/>
      <c r="B673" s="4"/>
      <c r="C673" s="4"/>
      <c r="D673" s="4"/>
      <c r="E673" s="4"/>
      <c r="F673" s="4"/>
      <c r="G673" s="4"/>
      <c r="H673" s="4"/>
      <c r="I673" s="4"/>
      <c r="J673" s="4"/>
      <c r="K673" s="4"/>
      <c r="L673" s="4"/>
      <c r="M673" s="4"/>
      <c r="N673" s="4"/>
      <c r="O673" s="4"/>
      <c r="P673" s="4"/>
      <c r="Q673" s="4"/>
      <c r="R673" s="4"/>
      <c r="S673" s="4"/>
      <c r="T673" s="4"/>
    </row>
    <row r="674">
      <c r="A674" s="4"/>
      <c r="B674" s="4"/>
      <c r="C674" s="4"/>
      <c r="D674" s="4"/>
      <c r="E674" s="4"/>
      <c r="F674" s="4"/>
      <c r="G674" s="4"/>
      <c r="H674" s="4"/>
      <c r="I674" s="4"/>
      <c r="J674" s="4"/>
      <c r="K674" s="4"/>
      <c r="L674" s="4"/>
      <c r="M674" s="4"/>
      <c r="N674" s="4"/>
      <c r="O674" s="4"/>
      <c r="P674" s="4"/>
      <c r="Q674" s="4"/>
      <c r="R674" s="4"/>
      <c r="S674" s="4"/>
      <c r="T674" s="4"/>
    </row>
    <row r="675">
      <c r="A675" s="4"/>
      <c r="B675" s="4"/>
      <c r="C675" s="4"/>
      <c r="D675" s="4"/>
      <c r="E675" s="4"/>
      <c r="F675" s="4"/>
      <c r="G675" s="4"/>
      <c r="H675" s="4"/>
      <c r="I675" s="4"/>
      <c r="J675" s="4"/>
      <c r="K675" s="4"/>
      <c r="L675" s="4"/>
      <c r="M675" s="4"/>
      <c r="N675" s="4"/>
      <c r="O675" s="4"/>
      <c r="P675" s="4"/>
      <c r="Q675" s="4"/>
      <c r="R675" s="4"/>
      <c r="S675" s="4"/>
      <c r="T675" s="4"/>
    </row>
    <row r="676">
      <c r="A676" s="4"/>
      <c r="B676" s="4"/>
      <c r="C676" s="4"/>
      <c r="D676" s="4"/>
      <c r="E676" s="4"/>
      <c r="F676" s="4"/>
      <c r="G676" s="4"/>
      <c r="H676" s="4"/>
      <c r="I676" s="4"/>
      <c r="J676" s="4"/>
      <c r="K676" s="4"/>
      <c r="L676" s="4"/>
      <c r="M676" s="4"/>
      <c r="N676" s="4"/>
      <c r="O676" s="4"/>
      <c r="P676" s="4"/>
      <c r="Q676" s="4"/>
      <c r="R676" s="4"/>
      <c r="S676" s="4"/>
      <c r="T676" s="4"/>
    </row>
    <row r="677">
      <c r="A677" s="4"/>
      <c r="B677" s="4"/>
      <c r="C677" s="4"/>
      <c r="D677" s="4"/>
      <c r="E677" s="4"/>
      <c r="F677" s="4"/>
      <c r="G677" s="4"/>
      <c r="H677" s="4"/>
      <c r="I677" s="4"/>
      <c r="J677" s="4"/>
      <c r="K677" s="4"/>
      <c r="L677" s="4"/>
      <c r="M677" s="4"/>
      <c r="N677" s="4"/>
      <c r="O677" s="4"/>
      <c r="P677" s="4"/>
      <c r="Q677" s="4"/>
      <c r="R677" s="4"/>
      <c r="S677" s="4"/>
      <c r="T677" s="4"/>
    </row>
    <row r="678">
      <c r="A678" s="4"/>
      <c r="B678" s="4"/>
      <c r="C678" s="4"/>
      <c r="D678" s="4"/>
      <c r="E678" s="4"/>
      <c r="F678" s="4"/>
      <c r="G678" s="4"/>
      <c r="H678" s="4"/>
      <c r="I678" s="4"/>
      <c r="J678" s="4"/>
      <c r="K678" s="4"/>
      <c r="L678" s="4"/>
      <c r="M678" s="4"/>
      <c r="N678" s="4"/>
      <c r="O678" s="4"/>
      <c r="P678" s="4"/>
      <c r="Q678" s="4"/>
      <c r="R678" s="4"/>
      <c r="S678" s="4"/>
      <c r="T678" s="4"/>
    </row>
    <row r="679">
      <c r="A679" s="4"/>
      <c r="B679" s="4"/>
      <c r="C679" s="4"/>
      <c r="D679" s="4"/>
      <c r="E679" s="4"/>
      <c r="F679" s="4"/>
      <c r="G679" s="4"/>
      <c r="H679" s="4"/>
      <c r="I679" s="4"/>
      <c r="J679" s="4"/>
      <c r="K679" s="4"/>
      <c r="L679" s="4"/>
      <c r="M679" s="4"/>
      <c r="N679" s="4"/>
      <c r="O679" s="4"/>
      <c r="P679" s="4"/>
      <c r="Q679" s="4"/>
      <c r="R679" s="4"/>
      <c r="S679" s="4"/>
      <c r="T679" s="4"/>
    </row>
    <row r="680">
      <c r="A680" s="4"/>
      <c r="B680" s="4"/>
      <c r="C680" s="4"/>
      <c r="D680" s="4"/>
      <c r="E680" s="4"/>
      <c r="F680" s="4"/>
      <c r="G680" s="4"/>
      <c r="H680" s="4"/>
      <c r="I680" s="4"/>
      <c r="J680" s="4"/>
      <c r="K680" s="4"/>
      <c r="L680" s="4"/>
      <c r="M680" s="4"/>
      <c r="N680" s="4"/>
      <c r="O680" s="4"/>
      <c r="P680" s="4"/>
      <c r="Q680" s="4"/>
      <c r="R680" s="4"/>
      <c r="S680" s="4"/>
      <c r="T680" s="4"/>
    </row>
    <row r="681">
      <c r="A681" s="4"/>
      <c r="B681" s="4"/>
      <c r="C681" s="4"/>
      <c r="D681" s="4"/>
      <c r="E681" s="4"/>
      <c r="F681" s="4"/>
      <c r="G681" s="4"/>
      <c r="H681" s="4"/>
      <c r="I681" s="4"/>
      <c r="J681" s="4"/>
      <c r="K681" s="4"/>
      <c r="L681" s="4"/>
      <c r="M681" s="4"/>
      <c r="N681" s="4"/>
      <c r="O681" s="4"/>
      <c r="P681" s="4"/>
      <c r="Q681" s="4"/>
      <c r="R681" s="4"/>
      <c r="S681" s="4"/>
      <c r="T681" s="4"/>
    </row>
    <row r="682">
      <c r="A682" s="4"/>
      <c r="B682" s="4"/>
      <c r="C682" s="4"/>
      <c r="D682" s="4"/>
      <c r="E682" s="4"/>
      <c r="F682" s="4"/>
      <c r="G682" s="4"/>
      <c r="H682" s="4"/>
      <c r="I682" s="4"/>
      <c r="J682" s="4"/>
      <c r="K682" s="4"/>
      <c r="L682" s="4"/>
      <c r="M682" s="4"/>
      <c r="N682" s="4"/>
      <c r="O682" s="4"/>
      <c r="P682" s="4"/>
      <c r="Q682" s="4"/>
      <c r="R682" s="4"/>
      <c r="S682" s="4"/>
      <c r="T682" s="4"/>
    </row>
    <row r="683">
      <c r="A683" s="4"/>
      <c r="B683" s="4"/>
      <c r="C683" s="4"/>
      <c r="D683" s="4"/>
      <c r="E683" s="4"/>
      <c r="F683" s="4"/>
      <c r="G683" s="4"/>
      <c r="H683" s="4"/>
      <c r="I683" s="4"/>
      <c r="J683" s="4"/>
      <c r="K683" s="4"/>
      <c r="L683" s="4"/>
      <c r="M683" s="4"/>
      <c r="N683" s="4"/>
      <c r="O683" s="4"/>
      <c r="P683" s="4"/>
      <c r="Q683" s="4"/>
      <c r="R683" s="4"/>
      <c r="S683" s="4"/>
      <c r="T683" s="4"/>
    </row>
    <row r="684">
      <c r="A684" s="4"/>
      <c r="B684" s="4"/>
      <c r="C684" s="4"/>
      <c r="D684" s="4"/>
      <c r="E684" s="4"/>
      <c r="F684" s="4"/>
      <c r="G684" s="4"/>
      <c r="H684" s="4"/>
      <c r="I684" s="4"/>
      <c r="J684" s="4"/>
      <c r="K684" s="4"/>
      <c r="L684" s="4"/>
      <c r="M684" s="4"/>
      <c r="N684" s="4"/>
      <c r="O684" s="4"/>
      <c r="P684" s="4"/>
      <c r="Q684" s="4"/>
      <c r="R684" s="4"/>
      <c r="S684" s="4"/>
      <c r="T684" s="4"/>
    </row>
    <row r="685">
      <c r="A685" s="4"/>
      <c r="B685" s="4"/>
      <c r="C685" s="4"/>
      <c r="D685" s="4"/>
      <c r="E685" s="4"/>
      <c r="F685" s="4"/>
      <c r="G685" s="4"/>
      <c r="H685" s="4"/>
      <c r="I685" s="4"/>
      <c r="J685" s="4"/>
      <c r="K685" s="4"/>
      <c r="L685" s="4"/>
      <c r="M685" s="4"/>
      <c r="N685" s="4"/>
      <c r="O685" s="4"/>
      <c r="P685" s="4"/>
      <c r="Q685" s="4"/>
      <c r="R685" s="4"/>
      <c r="S685" s="4"/>
      <c r="T685" s="4"/>
    </row>
    <row r="686">
      <c r="A686" s="4"/>
      <c r="B686" s="4"/>
      <c r="C686" s="4"/>
      <c r="D686" s="4"/>
      <c r="E686" s="4"/>
      <c r="F686" s="4"/>
      <c r="G686" s="4"/>
      <c r="H686" s="4"/>
      <c r="I686" s="4"/>
      <c r="J686" s="4"/>
      <c r="K686" s="4"/>
      <c r="L686" s="4"/>
      <c r="M686" s="4"/>
      <c r="N686" s="4"/>
      <c r="O686" s="4"/>
      <c r="P686" s="4"/>
      <c r="Q686" s="4"/>
      <c r="R686" s="4"/>
      <c r="S686" s="4"/>
      <c r="T686" s="4"/>
    </row>
    <row r="687">
      <c r="A687" s="4"/>
      <c r="B687" s="4"/>
      <c r="C687" s="4"/>
      <c r="D687" s="4"/>
      <c r="E687" s="4"/>
      <c r="F687" s="4"/>
      <c r="G687" s="4"/>
      <c r="H687" s="4"/>
      <c r="I687" s="4"/>
      <c r="J687" s="4"/>
      <c r="K687" s="4"/>
      <c r="L687" s="4"/>
      <c r="M687" s="4"/>
      <c r="N687" s="4"/>
      <c r="O687" s="4"/>
      <c r="P687" s="4"/>
      <c r="Q687" s="4"/>
      <c r="R687" s="4"/>
      <c r="S687" s="4"/>
      <c r="T687" s="4"/>
    </row>
    <row r="688">
      <c r="A688" s="4"/>
      <c r="B688" s="4"/>
      <c r="C688" s="4"/>
      <c r="D688" s="4"/>
      <c r="E688" s="4"/>
      <c r="F688" s="4"/>
      <c r="G688" s="4"/>
      <c r="H688" s="4"/>
      <c r="I688" s="4"/>
      <c r="J688" s="4"/>
      <c r="K688" s="4"/>
      <c r="L688" s="4"/>
      <c r="M688" s="4"/>
      <c r="N688" s="4"/>
      <c r="O688" s="4"/>
      <c r="P688" s="4"/>
      <c r="Q688" s="4"/>
      <c r="R688" s="4"/>
      <c r="S688" s="4"/>
      <c r="T688" s="4"/>
    </row>
    <row r="689">
      <c r="A689" s="4"/>
      <c r="B689" s="4"/>
      <c r="C689" s="4"/>
      <c r="D689" s="4"/>
      <c r="E689" s="4"/>
      <c r="F689" s="4"/>
      <c r="G689" s="4"/>
      <c r="H689" s="4"/>
      <c r="I689" s="4"/>
      <c r="J689" s="4"/>
      <c r="K689" s="4"/>
      <c r="L689" s="4"/>
      <c r="M689" s="4"/>
      <c r="N689" s="4"/>
      <c r="O689" s="4"/>
      <c r="P689" s="4"/>
      <c r="Q689" s="4"/>
      <c r="R689" s="4"/>
      <c r="S689" s="4"/>
      <c r="T689" s="4"/>
    </row>
    <row r="690">
      <c r="A690" s="4"/>
      <c r="B690" s="4"/>
      <c r="C690" s="4"/>
      <c r="D690" s="4"/>
      <c r="E690" s="4"/>
      <c r="F690" s="4"/>
      <c r="G690" s="4"/>
      <c r="H690" s="4"/>
      <c r="I690" s="4"/>
      <c r="J690" s="4"/>
      <c r="K690" s="4"/>
      <c r="L690" s="4"/>
      <c r="M690" s="4"/>
      <c r="N690" s="4"/>
      <c r="O690" s="4"/>
      <c r="P690" s="4"/>
      <c r="Q690" s="4"/>
      <c r="R690" s="4"/>
      <c r="S690" s="4"/>
      <c r="T690" s="4"/>
    </row>
    <row r="691">
      <c r="A691" s="4"/>
      <c r="B691" s="4"/>
      <c r="C691" s="4"/>
      <c r="D691" s="4"/>
      <c r="E691" s="4"/>
      <c r="F691" s="4"/>
      <c r="G691" s="4"/>
      <c r="H691" s="4"/>
      <c r="I691" s="4"/>
      <c r="J691" s="4"/>
      <c r="K691" s="4"/>
      <c r="L691" s="4"/>
      <c r="M691" s="4"/>
      <c r="N691" s="4"/>
      <c r="O691" s="4"/>
      <c r="P691" s="4"/>
      <c r="Q691" s="4"/>
      <c r="R691" s="4"/>
      <c r="S691" s="4"/>
      <c r="T691" s="4"/>
    </row>
    <row r="692">
      <c r="A692" s="4"/>
      <c r="B692" s="4"/>
      <c r="C692" s="4"/>
      <c r="D692" s="4"/>
      <c r="E692" s="4"/>
      <c r="F692" s="4"/>
      <c r="G692" s="4"/>
      <c r="H692" s="4"/>
      <c r="I692" s="4"/>
      <c r="J692" s="4"/>
      <c r="K692" s="4"/>
      <c r="L692" s="4"/>
      <c r="M692" s="4"/>
      <c r="N692" s="4"/>
      <c r="O692" s="4"/>
      <c r="P692" s="4"/>
      <c r="Q692" s="4"/>
      <c r="R692" s="4"/>
      <c r="S692" s="4"/>
      <c r="T692" s="4"/>
    </row>
    <row r="693">
      <c r="A693" s="4"/>
      <c r="B693" s="4"/>
      <c r="C693" s="4"/>
      <c r="D693" s="4"/>
      <c r="E693" s="4"/>
      <c r="F693" s="4"/>
      <c r="G693" s="4"/>
      <c r="H693" s="4"/>
      <c r="I693" s="4"/>
      <c r="J693" s="4"/>
      <c r="K693" s="4"/>
      <c r="L693" s="4"/>
      <c r="M693" s="4"/>
      <c r="N693" s="4"/>
      <c r="O693" s="4"/>
      <c r="P693" s="4"/>
      <c r="Q693" s="4"/>
      <c r="R693" s="4"/>
      <c r="S693" s="4"/>
      <c r="T693" s="4"/>
    </row>
    <row r="694">
      <c r="A694" s="4"/>
      <c r="B694" s="4"/>
      <c r="C694" s="4"/>
      <c r="D694" s="4"/>
      <c r="E694" s="4"/>
      <c r="F694" s="4"/>
      <c r="G694" s="4"/>
      <c r="H694" s="4"/>
      <c r="I694" s="4"/>
      <c r="J694" s="4"/>
      <c r="K694" s="4"/>
      <c r="L694" s="4"/>
      <c r="M694" s="4"/>
      <c r="N694" s="4"/>
      <c r="O694" s="4"/>
      <c r="P694" s="4"/>
      <c r="Q694" s="4"/>
      <c r="R694" s="4"/>
      <c r="S694" s="4"/>
      <c r="T694" s="4"/>
    </row>
    <row r="695">
      <c r="A695" s="4"/>
      <c r="B695" s="4"/>
      <c r="C695" s="4"/>
      <c r="D695" s="4"/>
      <c r="E695" s="4"/>
      <c r="F695" s="4"/>
      <c r="G695" s="4"/>
      <c r="H695" s="4"/>
      <c r="I695" s="4"/>
      <c r="J695" s="4"/>
      <c r="K695" s="4"/>
      <c r="L695" s="4"/>
      <c r="M695" s="4"/>
      <c r="N695" s="4"/>
      <c r="O695" s="4"/>
      <c r="P695" s="4"/>
      <c r="Q695" s="4"/>
      <c r="R695" s="4"/>
      <c r="S695" s="4"/>
      <c r="T695" s="4"/>
    </row>
    <row r="696">
      <c r="A696" s="4"/>
      <c r="B696" s="4"/>
      <c r="C696" s="4"/>
      <c r="D696" s="4"/>
      <c r="E696" s="4"/>
      <c r="F696" s="4"/>
      <c r="G696" s="4"/>
      <c r="H696" s="4"/>
      <c r="I696" s="4"/>
      <c r="J696" s="4"/>
      <c r="K696" s="4"/>
      <c r="L696" s="4"/>
      <c r="M696" s="4"/>
      <c r="N696" s="4"/>
      <c r="O696" s="4"/>
      <c r="P696" s="4"/>
      <c r="Q696" s="4"/>
      <c r="R696" s="4"/>
      <c r="S696" s="4"/>
      <c r="T696" s="4"/>
    </row>
    <row r="697">
      <c r="A697" s="4"/>
      <c r="B697" s="4"/>
      <c r="C697" s="4"/>
      <c r="D697" s="4"/>
      <c r="E697" s="4"/>
      <c r="F697" s="4"/>
      <c r="G697" s="4"/>
      <c r="H697" s="4"/>
      <c r="I697" s="4"/>
      <c r="J697" s="4"/>
      <c r="K697" s="4"/>
      <c r="L697" s="4"/>
      <c r="M697" s="4"/>
      <c r="N697" s="4"/>
      <c r="O697" s="4"/>
      <c r="P697" s="4"/>
      <c r="Q697" s="4"/>
      <c r="R697" s="4"/>
      <c r="S697" s="4"/>
      <c r="T697" s="4"/>
    </row>
    <row r="698">
      <c r="A698" s="4"/>
      <c r="B698" s="4"/>
      <c r="C698" s="4"/>
      <c r="D698" s="4"/>
      <c r="E698" s="4"/>
      <c r="F698" s="4"/>
      <c r="G698" s="4"/>
      <c r="H698" s="4"/>
      <c r="I698" s="4"/>
      <c r="J698" s="4"/>
      <c r="K698" s="4"/>
      <c r="L698" s="4"/>
      <c r="M698" s="4"/>
      <c r="N698" s="4"/>
      <c r="O698" s="4"/>
      <c r="P698" s="4"/>
      <c r="Q698" s="4"/>
      <c r="R698" s="4"/>
      <c r="S698" s="4"/>
      <c r="T698" s="4"/>
    </row>
    <row r="699">
      <c r="A699" s="4"/>
      <c r="B699" s="4"/>
      <c r="C699" s="4"/>
      <c r="D699" s="4"/>
      <c r="E699" s="4"/>
      <c r="F699" s="4"/>
      <c r="G699" s="4"/>
      <c r="H699" s="4"/>
      <c r="I699" s="4"/>
      <c r="J699" s="4"/>
      <c r="K699" s="4"/>
      <c r="L699" s="4"/>
      <c r="M699" s="4"/>
      <c r="N699" s="4"/>
      <c r="O699" s="4"/>
      <c r="P699" s="4"/>
      <c r="Q699" s="4"/>
      <c r="R699" s="4"/>
      <c r="S699" s="4"/>
      <c r="T699" s="4"/>
    </row>
    <row r="700">
      <c r="A700" s="4"/>
      <c r="B700" s="4"/>
      <c r="C700" s="4"/>
      <c r="D700" s="4"/>
      <c r="E700" s="4"/>
      <c r="F700" s="4"/>
      <c r="G700" s="4"/>
      <c r="H700" s="4"/>
      <c r="I700" s="4"/>
      <c r="J700" s="4"/>
      <c r="K700" s="4"/>
      <c r="L700" s="4"/>
      <c r="M700" s="4"/>
      <c r="N700" s="4"/>
      <c r="O700" s="4"/>
      <c r="P700" s="4"/>
      <c r="Q700" s="4"/>
      <c r="R700" s="4"/>
      <c r="S700" s="4"/>
      <c r="T700" s="4"/>
    </row>
    <row r="701">
      <c r="A701" s="4"/>
      <c r="B701" s="4"/>
      <c r="C701" s="4"/>
      <c r="D701" s="4"/>
      <c r="E701" s="4"/>
      <c r="F701" s="4"/>
      <c r="G701" s="4"/>
      <c r="H701" s="4"/>
      <c r="I701" s="4"/>
      <c r="J701" s="4"/>
      <c r="K701" s="4"/>
      <c r="L701" s="4"/>
      <c r="M701" s="4"/>
      <c r="N701" s="4"/>
      <c r="O701" s="4"/>
      <c r="P701" s="4"/>
      <c r="Q701" s="4"/>
      <c r="R701" s="4"/>
      <c r="S701" s="4"/>
      <c r="T701" s="4"/>
    </row>
    <row r="702">
      <c r="A702" s="4"/>
      <c r="B702" s="4"/>
      <c r="C702" s="4"/>
      <c r="D702" s="4"/>
      <c r="E702" s="4"/>
      <c r="F702" s="4"/>
      <c r="G702" s="4"/>
      <c r="H702" s="4"/>
      <c r="I702" s="4"/>
      <c r="J702" s="4"/>
      <c r="K702" s="4"/>
      <c r="L702" s="4"/>
      <c r="M702" s="4"/>
      <c r="N702" s="4"/>
      <c r="O702" s="4"/>
      <c r="P702" s="4"/>
      <c r="Q702" s="4"/>
      <c r="R702" s="4"/>
      <c r="S702" s="4"/>
      <c r="T702" s="4"/>
    </row>
    <row r="703">
      <c r="A703" s="4"/>
      <c r="B703" s="4"/>
      <c r="C703" s="4"/>
      <c r="D703" s="4"/>
      <c r="E703" s="4"/>
      <c r="F703" s="4"/>
      <c r="G703" s="4"/>
      <c r="H703" s="4"/>
      <c r="I703" s="4"/>
      <c r="J703" s="4"/>
      <c r="K703" s="4"/>
      <c r="L703" s="4"/>
      <c r="M703" s="4"/>
      <c r="N703" s="4"/>
      <c r="O703" s="4"/>
      <c r="P703" s="4"/>
      <c r="Q703" s="4"/>
      <c r="R703" s="4"/>
      <c r="S703" s="4"/>
      <c r="T703" s="4"/>
    </row>
    <row r="704">
      <c r="A704" s="4"/>
      <c r="B704" s="4"/>
      <c r="C704" s="4"/>
      <c r="D704" s="4"/>
      <c r="E704" s="4"/>
      <c r="F704" s="4"/>
      <c r="G704" s="4"/>
      <c r="H704" s="4"/>
      <c r="I704" s="4"/>
      <c r="J704" s="4"/>
      <c r="K704" s="4"/>
      <c r="L704" s="4"/>
      <c r="M704" s="4"/>
      <c r="N704" s="4"/>
      <c r="O704" s="4"/>
      <c r="P704" s="4"/>
      <c r="Q704" s="4"/>
      <c r="R704" s="4"/>
      <c r="S704" s="4"/>
      <c r="T704" s="4"/>
    </row>
    <row r="705">
      <c r="A705" s="4"/>
      <c r="B705" s="4"/>
      <c r="C705" s="4"/>
      <c r="D705" s="4"/>
      <c r="E705" s="4"/>
      <c r="F705" s="4"/>
      <c r="G705" s="4"/>
      <c r="H705" s="4"/>
      <c r="I705" s="4"/>
      <c r="J705" s="4"/>
      <c r="K705" s="4"/>
      <c r="L705" s="4"/>
      <c r="M705" s="4"/>
      <c r="N705" s="4"/>
      <c r="O705" s="4"/>
      <c r="P705" s="4"/>
      <c r="Q705" s="4"/>
      <c r="R705" s="4"/>
      <c r="S705" s="4"/>
      <c r="T705" s="4"/>
    </row>
    <row r="706">
      <c r="A706" s="4"/>
      <c r="B706" s="4"/>
      <c r="C706" s="4"/>
      <c r="D706" s="4"/>
      <c r="E706" s="4"/>
      <c r="F706" s="4"/>
      <c r="G706" s="4"/>
      <c r="H706" s="4"/>
      <c r="I706" s="4"/>
      <c r="J706" s="4"/>
      <c r="K706" s="4"/>
      <c r="L706" s="4"/>
      <c r="M706" s="4"/>
      <c r="N706" s="4"/>
      <c r="O706" s="4"/>
      <c r="P706" s="4"/>
      <c r="Q706" s="4"/>
      <c r="R706" s="4"/>
      <c r="S706" s="4"/>
      <c r="T706" s="4"/>
    </row>
    <row r="707">
      <c r="A707" s="4"/>
      <c r="B707" s="4"/>
      <c r="C707" s="4"/>
      <c r="D707" s="4"/>
      <c r="E707" s="4"/>
      <c r="F707" s="4"/>
      <c r="G707" s="4"/>
      <c r="H707" s="4"/>
      <c r="I707" s="4"/>
      <c r="J707" s="4"/>
      <c r="K707" s="4"/>
      <c r="L707" s="4"/>
      <c r="M707" s="4"/>
      <c r="N707" s="4"/>
      <c r="O707" s="4"/>
      <c r="P707" s="4"/>
      <c r="Q707" s="4"/>
      <c r="R707" s="4"/>
      <c r="S707" s="4"/>
      <c r="T707" s="4"/>
    </row>
    <row r="708">
      <c r="A708" s="4"/>
      <c r="B708" s="4"/>
      <c r="C708" s="4"/>
      <c r="D708" s="4"/>
      <c r="E708" s="4"/>
      <c r="F708" s="4"/>
      <c r="G708" s="4"/>
      <c r="H708" s="4"/>
      <c r="I708" s="4"/>
      <c r="J708" s="4"/>
      <c r="K708" s="4"/>
      <c r="L708" s="4"/>
      <c r="M708" s="4"/>
      <c r="N708" s="4"/>
      <c r="O708" s="4"/>
      <c r="P708" s="4"/>
      <c r="Q708" s="4"/>
      <c r="R708" s="4"/>
      <c r="S708" s="4"/>
      <c r="T708" s="4"/>
    </row>
    <row r="709">
      <c r="A709" s="4"/>
      <c r="B709" s="4"/>
      <c r="C709" s="4"/>
      <c r="D709" s="4"/>
      <c r="E709" s="4"/>
      <c r="F709" s="4"/>
      <c r="G709" s="4"/>
      <c r="H709" s="4"/>
      <c r="I709" s="4"/>
      <c r="J709" s="4"/>
      <c r="K709" s="4"/>
      <c r="L709" s="4"/>
      <c r="M709" s="4"/>
      <c r="N709" s="4"/>
      <c r="O709" s="4"/>
      <c r="P709" s="4"/>
      <c r="Q709" s="4"/>
      <c r="R709" s="4"/>
      <c r="S709" s="4"/>
      <c r="T709" s="4"/>
    </row>
    <row r="710">
      <c r="A710" s="4"/>
      <c r="B710" s="4"/>
      <c r="C710" s="4"/>
      <c r="D710" s="4"/>
      <c r="E710" s="4"/>
      <c r="F710" s="4"/>
      <c r="G710" s="4"/>
      <c r="H710" s="4"/>
      <c r="I710" s="4"/>
      <c r="J710" s="4"/>
      <c r="K710" s="4"/>
      <c r="L710" s="4"/>
      <c r="M710" s="4"/>
      <c r="N710" s="4"/>
      <c r="O710" s="4"/>
      <c r="P710" s="4"/>
      <c r="Q710" s="4"/>
      <c r="R710" s="4"/>
      <c r="S710" s="4"/>
      <c r="T710" s="4"/>
    </row>
    <row r="711">
      <c r="A711" s="4"/>
      <c r="B711" s="4"/>
      <c r="C711" s="4"/>
      <c r="D711" s="4"/>
      <c r="E711" s="4"/>
      <c r="F711" s="4"/>
      <c r="G711" s="4"/>
      <c r="H711" s="4"/>
      <c r="I711" s="4"/>
      <c r="J711" s="4"/>
      <c r="K711" s="4"/>
      <c r="L711" s="4"/>
      <c r="M711" s="4"/>
      <c r="N711" s="4"/>
      <c r="O711" s="4"/>
      <c r="P711" s="4"/>
      <c r="Q711" s="4"/>
      <c r="R711" s="4"/>
      <c r="S711" s="4"/>
      <c r="T711" s="4"/>
    </row>
    <row r="712">
      <c r="A712" s="4"/>
      <c r="B712" s="4"/>
      <c r="C712" s="4"/>
      <c r="D712" s="4"/>
      <c r="E712" s="4"/>
      <c r="F712" s="4"/>
      <c r="G712" s="4"/>
      <c r="H712" s="4"/>
      <c r="I712" s="4"/>
      <c r="J712" s="4"/>
      <c r="K712" s="4"/>
      <c r="L712" s="4"/>
      <c r="M712" s="4"/>
      <c r="N712" s="4"/>
      <c r="O712" s="4"/>
      <c r="P712" s="4"/>
      <c r="Q712" s="4"/>
      <c r="R712" s="4"/>
      <c r="S712" s="4"/>
      <c r="T712" s="4"/>
    </row>
    <row r="713">
      <c r="A713" s="4"/>
      <c r="B713" s="4"/>
      <c r="C713" s="4"/>
      <c r="D713" s="4"/>
      <c r="E713" s="4"/>
      <c r="F713" s="4"/>
      <c r="G713" s="4"/>
      <c r="H713" s="4"/>
      <c r="I713" s="4"/>
      <c r="J713" s="4"/>
      <c r="K713" s="4"/>
      <c r="L713" s="4"/>
      <c r="M713" s="4"/>
      <c r="N713" s="4"/>
      <c r="O713" s="4"/>
      <c r="P713" s="4"/>
      <c r="Q713" s="4"/>
      <c r="R713" s="4"/>
      <c r="S713" s="4"/>
      <c r="T713" s="4"/>
    </row>
    <row r="714">
      <c r="A714" s="4"/>
      <c r="B714" s="4"/>
      <c r="C714" s="4"/>
      <c r="D714" s="4"/>
      <c r="E714" s="4"/>
      <c r="F714" s="4"/>
      <c r="G714" s="4"/>
      <c r="H714" s="4"/>
      <c r="I714" s="4"/>
      <c r="J714" s="4"/>
      <c r="K714" s="4"/>
      <c r="L714" s="4"/>
      <c r="M714" s="4"/>
      <c r="N714" s="4"/>
      <c r="O714" s="4"/>
      <c r="P714" s="4"/>
      <c r="Q714" s="4"/>
      <c r="R714" s="4"/>
      <c r="S714" s="4"/>
      <c r="T714" s="4"/>
    </row>
    <row r="715">
      <c r="A715" s="4"/>
      <c r="B715" s="4"/>
      <c r="C715" s="4"/>
      <c r="D715" s="4"/>
      <c r="E715" s="4"/>
      <c r="F715" s="4"/>
      <c r="G715" s="4"/>
      <c r="H715" s="4"/>
      <c r="I715" s="4"/>
      <c r="J715" s="4"/>
      <c r="K715" s="4"/>
      <c r="L715" s="4"/>
      <c r="M715" s="4"/>
      <c r="N715" s="4"/>
      <c r="O715" s="4"/>
      <c r="P715" s="4"/>
      <c r="Q715" s="4"/>
      <c r="R715" s="4"/>
      <c r="S715" s="4"/>
      <c r="T715" s="4"/>
    </row>
    <row r="716">
      <c r="A716" s="4"/>
      <c r="B716" s="4"/>
      <c r="C716" s="4"/>
      <c r="D716" s="4"/>
      <c r="E716" s="4"/>
      <c r="F716" s="4"/>
      <c r="G716" s="4"/>
      <c r="H716" s="4"/>
      <c r="I716" s="4"/>
      <c r="J716" s="4"/>
      <c r="K716" s="4"/>
      <c r="L716" s="4"/>
      <c r="M716" s="4"/>
      <c r="N716" s="4"/>
      <c r="O716" s="4"/>
      <c r="P716" s="4"/>
      <c r="Q716" s="4"/>
      <c r="R716" s="4"/>
      <c r="S716" s="4"/>
      <c r="T716" s="4"/>
    </row>
    <row r="717">
      <c r="A717" s="4"/>
      <c r="B717" s="4"/>
      <c r="C717" s="4"/>
      <c r="D717" s="4"/>
      <c r="E717" s="4"/>
      <c r="F717" s="4"/>
      <c r="G717" s="4"/>
      <c r="H717" s="4"/>
      <c r="I717" s="4"/>
      <c r="J717" s="4"/>
      <c r="K717" s="4"/>
      <c r="L717" s="4"/>
      <c r="M717" s="4"/>
      <c r="N717" s="4"/>
      <c r="O717" s="4"/>
      <c r="P717" s="4"/>
      <c r="Q717" s="4"/>
      <c r="R717" s="4"/>
      <c r="S717" s="4"/>
      <c r="T717" s="4"/>
    </row>
    <row r="718">
      <c r="A718" s="4"/>
      <c r="B718" s="4"/>
      <c r="C718" s="4"/>
      <c r="D718" s="4"/>
      <c r="E718" s="4"/>
      <c r="F718" s="4"/>
      <c r="G718" s="4"/>
      <c r="H718" s="4"/>
      <c r="I718" s="4"/>
      <c r="J718" s="4"/>
      <c r="K718" s="4"/>
      <c r="L718" s="4"/>
      <c r="M718" s="4"/>
      <c r="N718" s="4"/>
      <c r="O718" s="4"/>
      <c r="P718" s="4"/>
      <c r="Q718" s="4"/>
      <c r="R718" s="4"/>
      <c r="S718" s="4"/>
      <c r="T718" s="4"/>
    </row>
    <row r="719">
      <c r="A719" s="4"/>
      <c r="B719" s="4"/>
      <c r="C719" s="4"/>
      <c r="D719" s="4"/>
      <c r="E719" s="4"/>
      <c r="F719" s="4"/>
      <c r="G719" s="4"/>
      <c r="H719" s="4"/>
      <c r="I719" s="4"/>
      <c r="J719" s="4"/>
      <c r="K719" s="4"/>
      <c r="L719" s="4"/>
      <c r="M719" s="4"/>
      <c r="N719" s="4"/>
      <c r="O719" s="4"/>
      <c r="P719" s="4"/>
      <c r="Q719" s="4"/>
      <c r="R719" s="4"/>
      <c r="S719" s="4"/>
      <c r="T719" s="4"/>
    </row>
    <row r="720">
      <c r="A720" s="4"/>
      <c r="B720" s="4"/>
      <c r="C720" s="4"/>
      <c r="D720" s="4"/>
      <c r="E720" s="4"/>
      <c r="F720" s="4"/>
      <c r="G720" s="4"/>
      <c r="H720" s="4"/>
      <c r="I720" s="4"/>
      <c r="J720" s="4"/>
      <c r="K720" s="4"/>
      <c r="L720" s="4"/>
      <c r="M720" s="4"/>
      <c r="N720" s="4"/>
      <c r="O720" s="4"/>
      <c r="P720" s="4"/>
      <c r="Q720" s="4"/>
      <c r="R720" s="4"/>
      <c r="S720" s="4"/>
      <c r="T720" s="4"/>
    </row>
    <row r="721">
      <c r="A721" s="4"/>
      <c r="B721" s="4"/>
      <c r="C721" s="4"/>
      <c r="D721" s="4"/>
      <c r="E721" s="4"/>
      <c r="F721" s="4"/>
      <c r="G721" s="4"/>
      <c r="H721" s="4"/>
      <c r="I721" s="4"/>
      <c r="J721" s="4"/>
      <c r="K721" s="4"/>
      <c r="L721" s="4"/>
      <c r="M721" s="4"/>
      <c r="N721" s="4"/>
      <c r="O721" s="4"/>
      <c r="P721" s="4"/>
      <c r="Q721" s="4"/>
      <c r="R721" s="4"/>
      <c r="S721" s="4"/>
      <c r="T721" s="4"/>
    </row>
    <row r="722">
      <c r="A722" s="4"/>
      <c r="B722" s="4"/>
      <c r="C722" s="4"/>
      <c r="D722" s="4"/>
      <c r="E722" s="4"/>
      <c r="F722" s="4"/>
      <c r="G722" s="4"/>
      <c r="H722" s="4"/>
      <c r="I722" s="4"/>
      <c r="J722" s="4"/>
      <c r="K722" s="4"/>
      <c r="L722" s="4"/>
      <c r="M722" s="4"/>
      <c r="N722" s="4"/>
      <c r="O722" s="4"/>
      <c r="P722" s="4"/>
      <c r="Q722" s="4"/>
      <c r="R722" s="4"/>
      <c r="S722" s="4"/>
      <c r="T722" s="4"/>
    </row>
    <row r="723">
      <c r="A723" s="4"/>
      <c r="B723" s="4"/>
      <c r="C723" s="4"/>
      <c r="D723" s="4"/>
      <c r="E723" s="4"/>
      <c r="F723" s="4"/>
      <c r="G723" s="4"/>
      <c r="H723" s="4"/>
      <c r="I723" s="4"/>
      <c r="J723" s="4"/>
      <c r="K723" s="4"/>
      <c r="L723" s="4"/>
      <c r="M723" s="4"/>
      <c r="N723" s="4"/>
      <c r="O723" s="4"/>
      <c r="P723" s="4"/>
      <c r="Q723" s="4"/>
      <c r="R723" s="4"/>
      <c r="S723" s="4"/>
      <c r="T723" s="4"/>
    </row>
    <row r="724">
      <c r="A724" s="4"/>
      <c r="B724" s="4"/>
      <c r="C724" s="4"/>
      <c r="D724" s="4"/>
      <c r="E724" s="4"/>
      <c r="F724" s="4"/>
      <c r="G724" s="4"/>
      <c r="H724" s="4"/>
      <c r="I724" s="4"/>
      <c r="J724" s="4"/>
      <c r="K724" s="4"/>
      <c r="L724" s="4"/>
      <c r="M724" s="4"/>
      <c r="N724" s="4"/>
      <c r="O724" s="4"/>
      <c r="P724" s="4"/>
      <c r="Q724" s="4"/>
      <c r="R724" s="4"/>
      <c r="S724" s="4"/>
      <c r="T724" s="4"/>
    </row>
    <row r="725">
      <c r="A725" s="4"/>
      <c r="B725" s="4"/>
      <c r="C725" s="4"/>
      <c r="D725" s="4"/>
      <c r="E725" s="4"/>
      <c r="F725" s="4"/>
      <c r="G725" s="4"/>
      <c r="H725" s="4"/>
      <c r="I725" s="4"/>
      <c r="J725" s="4"/>
      <c r="K725" s="4"/>
      <c r="L725" s="4"/>
      <c r="M725" s="4"/>
      <c r="N725" s="4"/>
      <c r="O725" s="4"/>
      <c r="P725" s="4"/>
      <c r="Q725" s="4"/>
      <c r="R725" s="4"/>
      <c r="S725" s="4"/>
      <c r="T725" s="4"/>
    </row>
    <row r="726">
      <c r="A726" s="4"/>
      <c r="B726" s="4"/>
      <c r="C726" s="4"/>
      <c r="D726" s="4"/>
      <c r="E726" s="4"/>
      <c r="F726" s="4"/>
      <c r="G726" s="4"/>
      <c r="H726" s="4"/>
      <c r="I726" s="4"/>
      <c r="J726" s="4"/>
      <c r="K726" s="4"/>
      <c r="L726" s="4"/>
      <c r="M726" s="4"/>
      <c r="N726" s="4"/>
      <c r="O726" s="4"/>
      <c r="P726" s="4"/>
      <c r="Q726" s="4"/>
      <c r="R726" s="4"/>
      <c r="S726" s="4"/>
      <c r="T726" s="4"/>
    </row>
    <row r="727">
      <c r="A727" s="4"/>
      <c r="B727" s="4"/>
      <c r="C727" s="4"/>
      <c r="D727" s="4"/>
      <c r="E727" s="4"/>
      <c r="F727" s="4"/>
      <c r="G727" s="4"/>
      <c r="H727" s="4"/>
      <c r="I727" s="4"/>
      <c r="J727" s="4"/>
      <c r="K727" s="4"/>
      <c r="L727" s="4"/>
      <c r="M727" s="4"/>
      <c r="N727" s="4"/>
      <c r="O727" s="4"/>
      <c r="P727" s="4"/>
      <c r="Q727" s="4"/>
      <c r="R727" s="4"/>
      <c r="S727" s="4"/>
      <c r="T727" s="4"/>
    </row>
    <row r="728">
      <c r="A728" s="4"/>
      <c r="B728" s="4"/>
      <c r="C728" s="4"/>
      <c r="D728" s="4"/>
      <c r="E728" s="4"/>
      <c r="F728" s="4"/>
      <c r="G728" s="4"/>
      <c r="H728" s="4"/>
      <c r="I728" s="4"/>
      <c r="J728" s="4"/>
      <c r="K728" s="4"/>
      <c r="L728" s="4"/>
      <c r="M728" s="4"/>
      <c r="N728" s="4"/>
      <c r="O728" s="4"/>
      <c r="P728" s="4"/>
      <c r="Q728" s="4"/>
      <c r="R728" s="4"/>
      <c r="S728" s="4"/>
      <c r="T728" s="4"/>
    </row>
    <row r="729">
      <c r="A729" s="4"/>
      <c r="B729" s="4"/>
      <c r="C729" s="4"/>
      <c r="D729" s="4"/>
      <c r="E729" s="4"/>
      <c r="F729" s="4"/>
      <c r="G729" s="4"/>
      <c r="H729" s="4"/>
      <c r="I729" s="4"/>
      <c r="J729" s="4"/>
      <c r="K729" s="4"/>
      <c r="L729" s="4"/>
      <c r="M729" s="4"/>
      <c r="N729" s="4"/>
      <c r="O729" s="4"/>
      <c r="P729" s="4"/>
      <c r="Q729" s="4"/>
      <c r="R729" s="4"/>
      <c r="S729" s="4"/>
      <c r="T729" s="4"/>
    </row>
    <row r="730">
      <c r="A730" s="4"/>
      <c r="B730" s="4"/>
      <c r="C730" s="4"/>
      <c r="D730" s="4"/>
      <c r="E730" s="4"/>
      <c r="F730" s="4"/>
      <c r="G730" s="4"/>
      <c r="H730" s="4"/>
      <c r="I730" s="4"/>
      <c r="J730" s="4"/>
      <c r="K730" s="4"/>
      <c r="L730" s="4"/>
      <c r="M730" s="4"/>
      <c r="N730" s="4"/>
      <c r="O730" s="4"/>
      <c r="P730" s="4"/>
      <c r="Q730" s="4"/>
      <c r="R730" s="4"/>
      <c r="S730" s="4"/>
      <c r="T730" s="4"/>
    </row>
    <row r="731">
      <c r="A731" s="4"/>
      <c r="B731" s="4"/>
      <c r="C731" s="4"/>
      <c r="D731" s="4"/>
      <c r="E731" s="4"/>
      <c r="F731" s="4"/>
      <c r="G731" s="4"/>
      <c r="H731" s="4"/>
      <c r="I731" s="4"/>
      <c r="J731" s="4"/>
      <c r="K731" s="4"/>
      <c r="L731" s="4"/>
      <c r="M731" s="4"/>
      <c r="N731" s="4"/>
      <c r="O731" s="4"/>
      <c r="P731" s="4"/>
      <c r="Q731" s="4"/>
      <c r="R731" s="4"/>
      <c r="S731" s="4"/>
      <c r="T731" s="4"/>
    </row>
    <row r="732">
      <c r="A732" s="4"/>
      <c r="B732" s="4"/>
      <c r="C732" s="4"/>
      <c r="D732" s="4"/>
      <c r="E732" s="4"/>
      <c r="F732" s="4"/>
      <c r="G732" s="4"/>
      <c r="H732" s="4"/>
      <c r="I732" s="4"/>
      <c r="J732" s="4"/>
      <c r="K732" s="4"/>
      <c r="L732" s="4"/>
      <c r="M732" s="4"/>
      <c r="N732" s="4"/>
      <c r="O732" s="4"/>
      <c r="P732" s="4"/>
      <c r="Q732" s="4"/>
      <c r="R732" s="4"/>
      <c r="S732" s="4"/>
      <c r="T732" s="4"/>
    </row>
    <row r="733">
      <c r="A733" s="4"/>
      <c r="B733" s="4"/>
      <c r="C733" s="4"/>
      <c r="D733" s="4"/>
      <c r="E733" s="4"/>
      <c r="F733" s="4"/>
      <c r="G733" s="4"/>
      <c r="H733" s="4"/>
      <c r="I733" s="4"/>
      <c r="J733" s="4"/>
      <c r="K733" s="4"/>
      <c r="L733" s="4"/>
      <c r="M733" s="4"/>
      <c r="N733" s="4"/>
      <c r="O733" s="4"/>
      <c r="P733" s="4"/>
      <c r="Q733" s="4"/>
      <c r="R733" s="4"/>
      <c r="S733" s="4"/>
      <c r="T733" s="4"/>
    </row>
    <row r="734">
      <c r="A734" s="4"/>
      <c r="B734" s="4"/>
      <c r="C734" s="4"/>
      <c r="D734" s="4"/>
      <c r="E734" s="4"/>
      <c r="F734" s="4"/>
      <c r="G734" s="4"/>
      <c r="H734" s="4"/>
      <c r="I734" s="4"/>
      <c r="J734" s="4"/>
      <c r="K734" s="4"/>
      <c r="L734" s="4"/>
      <c r="M734" s="4"/>
      <c r="N734" s="4"/>
      <c r="O734" s="4"/>
      <c r="P734" s="4"/>
      <c r="Q734" s="4"/>
      <c r="R734" s="4"/>
      <c r="S734" s="4"/>
      <c r="T734" s="4"/>
    </row>
    <row r="735">
      <c r="A735" s="4"/>
      <c r="B735" s="4"/>
      <c r="C735" s="4"/>
      <c r="D735" s="4"/>
      <c r="E735" s="4"/>
      <c r="F735" s="4"/>
      <c r="G735" s="4"/>
      <c r="H735" s="4"/>
      <c r="I735" s="4"/>
      <c r="J735" s="4"/>
      <c r="K735" s="4"/>
      <c r="L735" s="4"/>
      <c r="M735" s="4"/>
      <c r="N735" s="4"/>
      <c r="O735" s="4"/>
      <c r="P735" s="4"/>
      <c r="Q735" s="4"/>
      <c r="R735" s="4"/>
      <c r="S735" s="4"/>
      <c r="T735" s="4"/>
    </row>
    <row r="736">
      <c r="A736" s="4"/>
      <c r="B736" s="4"/>
      <c r="C736" s="4"/>
      <c r="D736" s="4"/>
      <c r="E736" s="4"/>
      <c r="F736" s="4"/>
      <c r="G736" s="4"/>
      <c r="H736" s="4"/>
      <c r="I736" s="4"/>
      <c r="J736" s="4"/>
      <c r="K736" s="4"/>
      <c r="L736" s="4"/>
      <c r="M736" s="4"/>
      <c r="N736" s="4"/>
      <c r="O736" s="4"/>
      <c r="P736" s="4"/>
      <c r="Q736" s="4"/>
      <c r="R736" s="4"/>
      <c r="S736" s="4"/>
      <c r="T736" s="4"/>
    </row>
    <row r="737">
      <c r="A737" s="4"/>
      <c r="B737" s="4"/>
      <c r="C737" s="4"/>
      <c r="D737" s="4"/>
      <c r="E737" s="4"/>
      <c r="F737" s="4"/>
      <c r="G737" s="4"/>
      <c r="H737" s="4"/>
      <c r="I737" s="4"/>
      <c r="J737" s="4"/>
      <c r="K737" s="4"/>
      <c r="L737" s="4"/>
      <c r="M737" s="4"/>
      <c r="N737" s="4"/>
      <c r="O737" s="4"/>
      <c r="P737" s="4"/>
      <c r="Q737" s="4"/>
      <c r="R737" s="4"/>
      <c r="S737" s="4"/>
      <c r="T737" s="4"/>
    </row>
    <row r="738">
      <c r="A738" s="4"/>
      <c r="B738" s="4"/>
      <c r="C738" s="4"/>
      <c r="D738" s="4"/>
      <c r="E738" s="4"/>
      <c r="F738" s="4"/>
      <c r="G738" s="4"/>
      <c r="H738" s="4"/>
      <c r="I738" s="4"/>
      <c r="J738" s="4"/>
      <c r="K738" s="4"/>
      <c r="L738" s="4"/>
      <c r="M738" s="4"/>
      <c r="N738" s="4"/>
      <c r="O738" s="4"/>
      <c r="P738" s="4"/>
      <c r="Q738" s="4"/>
      <c r="R738" s="4"/>
      <c r="S738" s="4"/>
      <c r="T738" s="4"/>
    </row>
    <row r="739">
      <c r="A739" s="4"/>
      <c r="B739" s="4"/>
      <c r="C739" s="4"/>
      <c r="D739" s="4"/>
      <c r="E739" s="4"/>
      <c r="F739" s="4"/>
      <c r="G739" s="4"/>
      <c r="H739" s="4"/>
      <c r="I739" s="4"/>
      <c r="J739" s="4"/>
      <c r="K739" s="4"/>
      <c r="L739" s="4"/>
      <c r="M739" s="4"/>
      <c r="N739" s="4"/>
      <c r="O739" s="4"/>
      <c r="P739" s="4"/>
      <c r="Q739" s="4"/>
      <c r="R739" s="4"/>
      <c r="S739" s="4"/>
      <c r="T739" s="4"/>
    </row>
    <row r="740">
      <c r="A740" s="4"/>
      <c r="B740" s="4"/>
      <c r="C740" s="4"/>
      <c r="D740" s="4"/>
      <c r="E740" s="4"/>
      <c r="F740" s="4"/>
      <c r="G740" s="4"/>
      <c r="H740" s="4"/>
      <c r="I740" s="4"/>
      <c r="J740" s="4"/>
      <c r="K740" s="4"/>
      <c r="L740" s="4"/>
      <c r="M740" s="4"/>
      <c r="N740" s="4"/>
      <c r="O740" s="4"/>
      <c r="P740" s="4"/>
      <c r="Q740" s="4"/>
      <c r="R740" s="4"/>
      <c r="S740" s="4"/>
      <c r="T740" s="4"/>
    </row>
    <row r="741">
      <c r="A741" s="4"/>
      <c r="B741" s="4"/>
      <c r="C741" s="4"/>
      <c r="D741" s="4"/>
      <c r="E741" s="4"/>
      <c r="F741" s="4"/>
      <c r="G741" s="4"/>
      <c r="H741" s="4"/>
      <c r="I741" s="4"/>
      <c r="J741" s="4"/>
      <c r="K741" s="4"/>
      <c r="L741" s="4"/>
      <c r="M741" s="4"/>
      <c r="N741" s="4"/>
      <c r="O741" s="4"/>
      <c r="P741" s="4"/>
      <c r="Q741" s="4"/>
      <c r="R741" s="4"/>
      <c r="S741" s="4"/>
      <c r="T741" s="4"/>
    </row>
    <row r="742">
      <c r="A742" s="4"/>
      <c r="B742" s="4"/>
      <c r="C742" s="4"/>
      <c r="D742" s="4"/>
      <c r="E742" s="4"/>
      <c r="F742" s="4"/>
      <c r="G742" s="4"/>
      <c r="H742" s="4"/>
      <c r="I742" s="4"/>
      <c r="J742" s="4"/>
      <c r="K742" s="4"/>
      <c r="L742" s="4"/>
      <c r="M742" s="4"/>
      <c r="N742" s="4"/>
      <c r="O742" s="4"/>
      <c r="P742" s="4"/>
      <c r="Q742" s="4"/>
      <c r="R742" s="4"/>
      <c r="S742" s="4"/>
      <c r="T742" s="4"/>
    </row>
    <row r="743">
      <c r="A743" s="4"/>
      <c r="B743" s="4"/>
      <c r="C743" s="4"/>
      <c r="D743" s="4"/>
      <c r="E743" s="4"/>
      <c r="F743" s="4"/>
      <c r="G743" s="4"/>
      <c r="H743" s="4"/>
      <c r="I743" s="4"/>
      <c r="J743" s="4"/>
      <c r="K743" s="4"/>
      <c r="L743" s="4"/>
      <c r="M743" s="4"/>
      <c r="N743" s="4"/>
      <c r="O743" s="4"/>
      <c r="P743" s="4"/>
      <c r="Q743" s="4"/>
      <c r="R743" s="4"/>
      <c r="S743" s="4"/>
      <c r="T743" s="4"/>
    </row>
    <row r="744">
      <c r="A744" s="4"/>
      <c r="B744" s="4"/>
      <c r="C744" s="4"/>
      <c r="D744" s="4"/>
      <c r="E744" s="4"/>
      <c r="F744" s="4"/>
      <c r="G744" s="4"/>
      <c r="H744" s="4"/>
      <c r="I744" s="4"/>
      <c r="J744" s="4"/>
      <c r="K744" s="4"/>
      <c r="L744" s="4"/>
      <c r="M744" s="4"/>
      <c r="N744" s="4"/>
      <c r="O744" s="4"/>
      <c r="P744" s="4"/>
      <c r="Q744" s="4"/>
      <c r="R744" s="4"/>
      <c r="S744" s="4"/>
      <c r="T744" s="4"/>
    </row>
    <row r="745">
      <c r="A745" s="4"/>
      <c r="B745" s="4"/>
      <c r="C745" s="4"/>
      <c r="D745" s="4"/>
      <c r="E745" s="4"/>
      <c r="F745" s="4"/>
      <c r="G745" s="4"/>
      <c r="H745" s="4"/>
      <c r="I745" s="4"/>
      <c r="J745" s="4"/>
      <c r="K745" s="4"/>
      <c r="L745" s="4"/>
      <c r="M745" s="4"/>
      <c r="N745" s="4"/>
      <c r="O745" s="4"/>
      <c r="P745" s="4"/>
      <c r="Q745" s="4"/>
      <c r="R745" s="4"/>
      <c r="S745" s="4"/>
      <c r="T745" s="4"/>
    </row>
    <row r="746">
      <c r="A746" s="4"/>
      <c r="B746" s="4"/>
      <c r="C746" s="4"/>
      <c r="D746" s="4"/>
      <c r="E746" s="4"/>
      <c r="F746" s="4"/>
      <c r="G746" s="4"/>
      <c r="H746" s="4"/>
      <c r="I746" s="4"/>
      <c r="J746" s="4"/>
      <c r="K746" s="4"/>
      <c r="L746" s="4"/>
      <c r="M746" s="4"/>
      <c r="N746" s="4"/>
      <c r="O746" s="4"/>
      <c r="P746" s="4"/>
      <c r="Q746" s="4"/>
      <c r="R746" s="4"/>
      <c r="S746" s="4"/>
      <c r="T746" s="4"/>
    </row>
    <row r="747">
      <c r="A747" s="4"/>
      <c r="B747" s="4"/>
      <c r="C747" s="4"/>
      <c r="D747" s="4"/>
      <c r="E747" s="4"/>
      <c r="F747" s="4"/>
      <c r="G747" s="4"/>
      <c r="H747" s="4"/>
      <c r="I747" s="4"/>
      <c r="J747" s="4"/>
      <c r="K747" s="4"/>
      <c r="L747" s="4"/>
      <c r="M747" s="4"/>
      <c r="N747" s="4"/>
      <c r="O747" s="4"/>
      <c r="P747" s="4"/>
      <c r="Q747" s="4"/>
      <c r="R747" s="4"/>
      <c r="S747" s="4"/>
      <c r="T747" s="4"/>
    </row>
    <row r="748">
      <c r="A748" s="4"/>
      <c r="B748" s="4"/>
      <c r="C748" s="4"/>
      <c r="D748" s="4"/>
      <c r="E748" s="4"/>
      <c r="F748" s="4"/>
      <c r="G748" s="4"/>
      <c r="H748" s="4"/>
      <c r="I748" s="4"/>
      <c r="J748" s="4"/>
      <c r="K748" s="4"/>
      <c r="L748" s="4"/>
      <c r="M748" s="4"/>
      <c r="N748" s="4"/>
      <c r="O748" s="4"/>
      <c r="P748" s="4"/>
      <c r="Q748" s="4"/>
      <c r="R748" s="4"/>
      <c r="S748" s="4"/>
      <c r="T748" s="4"/>
    </row>
    <row r="749">
      <c r="A749" s="4"/>
      <c r="B749" s="4"/>
      <c r="C749" s="4"/>
      <c r="D749" s="4"/>
      <c r="E749" s="4"/>
      <c r="F749" s="4"/>
      <c r="G749" s="4"/>
      <c r="H749" s="4"/>
      <c r="I749" s="4"/>
      <c r="J749" s="4"/>
      <c r="K749" s="4"/>
      <c r="L749" s="4"/>
      <c r="M749" s="4"/>
      <c r="N749" s="4"/>
      <c r="O749" s="4"/>
      <c r="P749" s="4"/>
      <c r="Q749" s="4"/>
      <c r="R749" s="4"/>
      <c r="S749" s="4"/>
      <c r="T749" s="4"/>
    </row>
    <row r="750">
      <c r="A750" s="4"/>
      <c r="B750" s="4"/>
      <c r="C750" s="4"/>
      <c r="D750" s="4"/>
      <c r="E750" s="4"/>
      <c r="F750" s="4"/>
      <c r="G750" s="4"/>
      <c r="H750" s="4"/>
      <c r="I750" s="4"/>
      <c r="J750" s="4"/>
      <c r="K750" s="4"/>
      <c r="L750" s="4"/>
      <c r="M750" s="4"/>
      <c r="N750" s="4"/>
      <c r="O750" s="4"/>
      <c r="P750" s="4"/>
      <c r="Q750" s="4"/>
      <c r="R750" s="4"/>
      <c r="S750" s="4"/>
      <c r="T750" s="4"/>
    </row>
    <row r="751">
      <c r="A751" s="4"/>
      <c r="B751" s="4"/>
      <c r="C751" s="4"/>
      <c r="D751" s="4"/>
      <c r="E751" s="4"/>
      <c r="F751" s="4"/>
      <c r="G751" s="4"/>
      <c r="H751" s="4"/>
      <c r="I751" s="4"/>
      <c r="J751" s="4"/>
      <c r="K751" s="4"/>
      <c r="L751" s="4"/>
      <c r="M751" s="4"/>
      <c r="N751" s="4"/>
      <c r="O751" s="4"/>
      <c r="P751" s="4"/>
      <c r="Q751" s="4"/>
      <c r="R751" s="4"/>
      <c r="S751" s="4"/>
      <c r="T751" s="4"/>
    </row>
    <row r="752">
      <c r="A752" s="4"/>
      <c r="B752" s="4"/>
      <c r="C752" s="4"/>
      <c r="D752" s="4"/>
      <c r="E752" s="4"/>
      <c r="F752" s="4"/>
      <c r="G752" s="4"/>
      <c r="H752" s="4"/>
      <c r="I752" s="4"/>
      <c r="J752" s="4"/>
      <c r="K752" s="4"/>
      <c r="L752" s="4"/>
      <c r="M752" s="4"/>
      <c r="N752" s="4"/>
      <c r="O752" s="4"/>
      <c r="P752" s="4"/>
      <c r="Q752" s="4"/>
      <c r="R752" s="4"/>
      <c r="S752" s="4"/>
      <c r="T752" s="4"/>
    </row>
    <row r="753">
      <c r="A753" s="4"/>
      <c r="B753" s="4"/>
      <c r="C753" s="4"/>
      <c r="D753" s="4"/>
      <c r="E753" s="4"/>
      <c r="F753" s="4"/>
      <c r="G753" s="4"/>
      <c r="H753" s="4"/>
      <c r="I753" s="4"/>
      <c r="J753" s="4"/>
      <c r="K753" s="4"/>
      <c r="L753" s="4"/>
      <c r="M753" s="4"/>
      <c r="N753" s="4"/>
      <c r="O753" s="4"/>
      <c r="P753" s="4"/>
      <c r="Q753" s="4"/>
      <c r="R753" s="4"/>
      <c r="S753" s="4"/>
      <c r="T753" s="4"/>
    </row>
    <row r="754">
      <c r="A754" s="4"/>
      <c r="B754" s="4"/>
      <c r="C754" s="4"/>
      <c r="D754" s="4"/>
      <c r="E754" s="4"/>
      <c r="F754" s="4"/>
      <c r="G754" s="4"/>
      <c r="H754" s="4"/>
      <c r="I754" s="4"/>
      <c r="J754" s="4"/>
      <c r="K754" s="4"/>
      <c r="L754" s="4"/>
      <c r="M754" s="4"/>
      <c r="N754" s="4"/>
      <c r="O754" s="4"/>
      <c r="P754" s="4"/>
      <c r="Q754" s="4"/>
      <c r="R754" s="4"/>
      <c r="S754" s="4"/>
      <c r="T754" s="4"/>
    </row>
    <row r="755">
      <c r="A755" s="4"/>
      <c r="B755" s="4"/>
      <c r="C755" s="4"/>
      <c r="D755" s="4"/>
      <c r="E755" s="4"/>
      <c r="F755" s="4"/>
      <c r="G755" s="4"/>
      <c r="H755" s="4"/>
      <c r="I755" s="4"/>
      <c r="J755" s="4"/>
      <c r="K755" s="4"/>
      <c r="L755" s="4"/>
      <c r="M755" s="4"/>
      <c r="N755" s="4"/>
      <c r="O755" s="4"/>
      <c r="P755" s="4"/>
      <c r="Q755" s="4"/>
      <c r="R755" s="4"/>
      <c r="S755" s="4"/>
      <c r="T755" s="4"/>
    </row>
    <row r="756">
      <c r="A756" s="4"/>
      <c r="B756" s="4"/>
      <c r="C756" s="4"/>
      <c r="D756" s="4"/>
      <c r="E756" s="4"/>
      <c r="F756" s="4"/>
      <c r="G756" s="4"/>
      <c r="H756" s="4"/>
      <c r="I756" s="4"/>
      <c r="J756" s="4"/>
      <c r="K756" s="4"/>
      <c r="L756" s="4"/>
      <c r="M756" s="4"/>
      <c r="N756" s="4"/>
      <c r="O756" s="4"/>
      <c r="P756" s="4"/>
      <c r="Q756" s="4"/>
      <c r="R756" s="4"/>
      <c r="S756" s="4"/>
      <c r="T756" s="4"/>
    </row>
    <row r="757">
      <c r="A757" s="4"/>
      <c r="B757" s="4"/>
      <c r="C757" s="4"/>
      <c r="D757" s="4"/>
      <c r="E757" s="4"/>
      <c r="F757" s="4"/>
      <c r="G757" s="4"/>
      <c r="H757" s="4"/>
      <c r="I757" s="4"/>
      <c r="J757" s="4"/>
      <c r="K757" s="4"/>
      <c r="L757" s="4"/>
      <c r="M757" s="4"/>
      <c r="N757" s="4"/>
      <c r="O757" s="4"/>
      <c r="P757" s="4"/>
      <c r="Q757" s="4"/>
      <c r="R757" s="4"/>
      <c r="S757" s="4"/>
      <c r="T757" s="4"/>
    </row>
    <row r="758">
      <c r="A758" s="4"/>
      <c r="B758" s="4"/>
      <c r="C758" s="4"/>
      <c r="D758" s="4"/>
      <c r="E758" s="4"/>
      <c r="F758" s="4"/>
      <c r="G758" s="4"/>
      <c r="H758" s="4"/>
      <c r="I758" s="4"/>
      <c r="J758" s="4"/>
      <c r="K758" s="4"/>
      <c r="L758" s="4"/>
      <c r="M758" s="4"/>
      <c r="N758" s="4"/>
      <c r="O758" s="4"/>
      <c r="P758" s="4"/>
      <c r="Q758" s="4"/>
      <c r="R758" s="4"/>
      <c r="S758" s="4"/>
      <c r="T758" s="4"/>
    </row>
    <row r="759">
      <c r="A759" s="4"/>
      <c r="B759" s="4"/>
      <c r="C759" s="4"/>
      <c r="D759" s="4"/>
      <c r="E759" s="4"/>
      <c r="F759" s="4"/>
      <c r="G759" s="4"/>
      <c r="H759" s="4"/>
      <c r="I759" s="4"/>
      <c r="J759" s="4"/>
      <c r="K759" s="4"/>
      <c r="L759" s="4"/>
      <c r="M759" s="4"/>
      <c r="N759" s="4"/>
      <c r="O759" s="4"/>
      <c r="P759" s="4"/>
      <c r="Q759" s="4"/>
      <c r="R759" s="4"/>
      <c r="S759" s="4"/>
      <c r="T759" s="4"/>
    </row>
    <row r="760">
      <c r="A760" s="4"/>
      <c r="B760" s="4"/>
      <c r="C760" s="4"/>
      <c r="D760" s="4"/>
      <c r="E760" s="4"/>
      <c r="F760" s="4"/>
      <c r="G760" s="4"/>
      <c r="H760" s="4"/>
      <c r="I760" s="4"/>
      <c r="J760" s="4"/>
      <c r="K760" s="4"/>
      <c r="L760" s="4"/>
      <c r="M760" s="4"/>
      <c r="N760" s="4"/>
      <c r="O760" s="4"/>
      <c r="P760" s="4"/>
      <c r="Q760" s="4"/>
      <c r="R760" s="4"/>
      <c r="S760" s="4"/>
      <c r="T760" s="4"/>
    </row>
    <row r="761">
      <c r="A761" s="4"/>
      <c r="B761" s="4"/>
      <c r="C761" s="4"/>
      <c r="D761" s="4"/>
      <c r="E761" s="4"/>
      <c r="F761" s="4"/>
      <c r="G761" s="4"/>
      <c r="H761" s="4"/>
      <c r="I761" s="4"/>
      <c r="J761" s="4"/>
      <c r="K761" s="4"/>
      <c r="L761" s="4"/>
      <c r="M761" s="4"/>
      <c r="N761" s="4"/>
      <c r="O761" s="4"/>
      <c r="P761" s="4"/>
      <c r="Q761" s="4"/>
      <c r="R761" s="4"/>
      <c r="S761" s="4"/>
      <c r="T761" s="4"/>
    </row>
    <row r="762">
      <c r="A762" s="4"/>
      <c r="B762" s="4"/>
      <c r="C762" s="4"/>
      <c r="D762" s="4"/>
      <c r="E762" s="4"/>
      <c r="F762" s="4"/>
      <c r="G762" s="4"/>
      <c r="H762" s="4"/>
      <c r="I762" s="4"/>
      <c r="J762" s="4"/>
      <c r="K762" s="4"/>
      <c r="L762" s="4"/>
      <c r="M762" s="4"/>
      <c r="N762" s="4"/>
      <c r="O762" s="4"/>
      <c r="P762" s="4"/>
      <c r="Q762" s="4"/>
      <c r="R762" s="4"/>
      <c r="S762" s="4"/>
      <c r="T762" s="4"/>
    </row>
    <row r="763">
      <c r="A763" s="4"/>
      <c r="B763" s="4"/>
      <c r="C763" s="4"/>
      <c r="D763" s="4"/>
      <c r="E763" s="4"/>
      <c r="F763" s="4"/>
      <c r="G763" s="4"/>
      <c r="H763" s="4"/>
      <c r="I763" s="4"/>
      <c r="J763" s="4"/>
      <c r="K763" s="4"/>
      <c r="L763" s="4"/>
      <c r="M763" s="4"/>
      <c r="N763" s="4"/>
      <c r="O763" s="4"/>
      <c r="P763" s="4"/>
      <c r="Q763" s="4"/>
      <c r="R763" s="4"/>
      <c r="S763" s="4"/>
      <c r="T763" s="4"/>
    </row>
    <row r="764">
      <c r="A764" s="4"/>
      <c r="B764" s="4"/>
      <c r="C764" s="4"/>
      <c r="D764" s="4"/>
      <c r="E764" s="4"/>
      <c r="F764" s="4"/>
      <c r="G764" s="4"/>
      <c r="H764" s="4"/>
      <c r="I764" s="4"/>
      <c r="J764" s="4"/>
      <c r="K764" s="4"/>
      <c r="L764" s="4"/>
      <c r="M764" s="4"/>
      <c r="N764" s="4"/>
      <c r="O764" s="4"/>
      <c r="P764" s="4"/>
      <c r="Q764" s="4"/>
      <c r="R764" s="4"/>
      <c r="S764" s="4"/>
      <c r="T764" s="4"/>
    </row>
    <row r="765">
      <c r="A765" s="4"/>
      <c r="B765" s="4"/>
      <c r="C765" s="4"/>
      <c r="D765" s="4"/>
      <c r="E765" s="4"/>
      <c r="F765" s="4"/>
      <c r="G765" s="4"/>
      <c r="H765" s="4"/>
      <c r="I765" s="4"/>
      <c r="J765" s="4"/>
      <c r="K765" s="4"/>
      <c r="L765" s="4"/>
      <c r="M765" s="4"/>
      <c r="N765" s="4"/>
      <c r="O765" s="4"/>
      <c r="P765" s="4"/>
      <c r="Q765" s="4"/>
      <c r="R765" s="4"/>
      <c r="S765" s="4"/>
      <c r="T765" s="4"/>
    </row>
    <row r="766">
      <c r="A766" s="4"/>
      <c r="B766" s="4"/>
      <c r="C766" s="4"/>
      <c r="D766" s="4"/>
      <c r="E766" s="4"/>
      <c r="F766" s="4"/>
      <c r="G766" s="4"/>
      <c r="H766" s="4"/>
      <c r="I766" s="4"/>
      <c r="J766" s="4"/>
      <c r="K766" s="4"/>
      <c r="L766" s="4"/>
      <c r="M766" s="4"/>
      <c r="N766" s="4"/>
      <c r="O766" s="4"/>
      <c r="P766" s="4"/>
      <c r="Q766" s="4"/>
      <c r="R766" s="4"/>
      <c r="S766" s="4"/>
      <c r="T766" s="4"/>
    </row>
    <row r="767">
      <c r="A767" s="4"/>
      <c r="B767" s="4"/>
      <c r="C767" s="4"/>
      <c r="D767" s="4"/>
      <c r="E767" s="4"/>
      <c r="F767" s="4"/>
      <c r="G767" s="4"/>
      <c r="H767" s="4"/>
      <c r="I767" s="4"/>
      <c r="J767" s="4"/>
      <c r="K767" s="4"/>
      <c r="L767" s="4"/>
      <c r="M767" s="4"/>
      <c r="N767" s="4"/>
      <c r="O767" s="4"/>
      <c r="P767" s="4"/>
      <c r="Q767" s="4"/>
      <c r="R767" s="4"/>
      <c r="S767" s="4"/>
      <c r="T767" s="4"/>
    </row>
    <row r="768">
      <c r="A768" s="4"/>
      <c r="B768" s="4"/>
      <c r="C768" s="4"/>
      <c r="D768" s="4"/>
      <c r="E768" s="4"/>
      <c r="F768" s="4"/>
      <c r="G768" s="4"/>
      <c r="H768" s="4"/>
      <c r="I768" s="4"/>
      <c r="J768" s="4"/>
      <c r="K768" s="4"/>
      <c r="L768" s="4"/>
      <c r="M768" s="4"/>
      <c r="N768" s="4"/>
      <c r="O768" s="4"/>
      <c r="P768" s="4"/>
      <c r="Q768" s="4"/>
      <c r="R768" s="4"/>
      <c r="S768" s="4"/>
      <c r="T768" s="4"/>
    </row>
    <row r="769">
      <c r="A769" s="4"/>
      <c r="B769" s="4"/>
      <c r="C769" s="4"/>
      <c r="D769" s="4"/>
      <c r="E769" s="4"/>
      <c r="F769" s="4"/>
      <c r="G769" s="4"/>
      <c r="H769" s="4"/>
      <c r="I769" s="4"/>
      <c r="J769" s="4"/>
      <c r="K769" s="4"/>
      <c r="L769" s="4"/>
      <c r="M769" s="4"/>
      <c r="N769" s="4"/>
      <c r="O769" s="4"/>
      <c r="P769" s="4"/>
      <c r="Q769" s="4"/>
      <c r="R769" s="4"/>
      <c r="S769" s="4"/>
      <c r="T769" s="4"/>
    </row>
    <row r="770">
      <c r="A770" s="4"/>
      <c r="B770" s="4"/>
      <c r="C770" s="4"/>
      <c r="D770" s="4"/>
      <c r="E770" s="4"/>
      <c r="F770" s="4"/>
      <c r="G770" s="4"/>
      <c r="H770" s="4"/>
      <c r="I770" s="4"/>
      <c r="J770" s="4"/>
      <c r="K770" s="4"/>
      <c r="L770" s="4"/>
      <c r="M770" s="4"/>
      <c r="N770" s="4"/>
      <c r="O770" s="4"/>
      <c r="P770" s="4"/>
      <c r="Q770" s="4"/>
      <c r="R770" s="4"/>
      <c r="S770" s="4"/>
      <c r="T770" s="4"/>
    </row>
    <row r="771">
      <c r="A771" s="4"/>
      <c r="B771" s="4"/>
      <c r="C771" s="4"/>
      <c r="D771" s="4"/>
      <c r="E771" s="4"/>
      <c r="F771" s="4"/>
      <c r="G771" s="4"/>
      <c r="H771" s="4"/>
      <c r="I771" s="4"/>
      <c r="J771" s="4"/>
      <c r="K771" s="4"/>
      <c r="L771" s="4"/>
      <c r="M771" s="4"/>
      <c r="N771" s="4"/>
      <c r="O771" s="4"/>
      <c r="P771" s="4"/>
      <c r="Q771" s="4"/>
      <c r="R771" s="4"/>
      <c r="S771" s="4"/>
      <c r="T771" s="4"/>
    </row>
    <row r="772">
      <c r="A772" s="4"/>
      <c r="B772" s="4"/>
      <c r="C772" s="4"/>
      <c r="D772" s="4"/>
      <c r="E772" s="4"/>
      <c r="F772" s="4"/>
      <c r="G772" s="4"/>
      <c r="H772" s="4"/>
      <c r="I772" s="4"/>
      <c r="J772" s="4"/>
      <c r="K772" s="4"/>
      <c r="L772" s="4"/>
      <c r="M772" s="4"/>
      <c r="N772" s="4"/>
      <c r="O772" s="4"/>
      <c r="P772" s="4"/>
      <c r="Q772" s="4"/>
      <c r="R772" s="4"/>
      <c r="S772" s="4"/>
      <c r="T772" s="4"/>
    </row>
    <row r="773">
      <c r="A773" s="4"/>
      <c r="B773" s="4"/>
      <c r="C773" s="4"/>
      <c r="D773" s="4"/>
      <c r="E773" s="4"/>
      <c r="F773" s="4"/>
      <c r="G773" s="4"/>
      <c r="H773" s="4"/>
      <c r="I773" s="4"/>
      <c r="J773" s="4"/>
      <c r="K773" s="4"/>
      <c r="L773" s="4"/>
      <c r="M773" s="4"/>
      <c r="N773" s="4"/>
      <c r="O773" s="4"/>
      <c r="P773" s="4"/>
      <c r="Q773" s="4"/>
      <c r="R773" s="4"/>
      <c r="S773" s="4"/>
      <c r="T773" s="4"/>
    </row>
    <row r="774">
      <c r="A774" s="4"/>
      <c r="B774" s="4"/>
      <c r="C774" s="4"/>
      <c r="D774" s="4"/>
      <c r="E774" s="4"/>
      <c r="F774" s="4"/>
      <c r="G774" s="4"/>
      <c r="H774" s="4"/>
      <c r="I774" s="4"/>
      <c r="J774" s="4"/>
      <c r="K774" s="4"/>
      <c r="L774" s="4"/>
      <c r="M774" s="4"/>
      <c r="N774" s="4"/>
      <c r="O774" s="4"/>
      <c r="P774" s="4"/>
      <c r="Q774" s="4"/>
      <c r="R774" s="4"/>
      <c r="S774" s="4"/>
      <c r="T774" s="4"/>
    </row>
    <row r="775">
      <c r="A775" s="4"/>
      <c r="B775" s="4"/>
      <c r="C775" s="4"/>
      <c r="D775" s="4"/>
      <c r="E775" s="4"/>
      <c r="F775" s="4"/>
      <c r="G775" s="4"/>
      <c r="H775" s="4"/>
      <c r="I775" s="4"/>
      <c r="J775" s="4"/>
      <c r="K775" s="4"/>
      <c r="L775" s="4"/>
      <c r="M775" s="4"/>
      <c r="N775" s="4"/>
      <c r="O775" s="4"/>
      <c r="P775" s="4"/>
      <c r="Q775" s="4"/>
      <c r="R775" s="4"/>
      <c r="S775" s="4"/>
      <c r="T775" s="4"/>
    </row>
    <row r="776">
      <c r="A776" s="4"/>
      <c r="B776" s="4"/>
      <c r="C776" s="4"/>
      <c r="D776" s="4"/>
      <c r="E776" s="4"/>
      <c r="F776" s="4"/>
      <c r="G776" s="4"/>
      <c r="H776" s="4"/>
      <c r="I776" s="4"/>
      <c r="J776" s="4"/>
      <c r="K776" s="4"/>
      <c r="L776" s="4"/>
      <c r="M776" s="4"/>
      <c r="N776" s="4"/>
      <c r="O776" s="4"/>
      <c r="P776" s="4"/>
      <c r="Q776" s="4"/>
      <c r="R776" s="4"/>
      <c r="S776" s="4"/>
      <c r="T776" s="4"/>
    </row>
    <row r="777">
      <c r="A777" s="4"/>
      <c r="B777" s="4"/>
      <c r="C777" s="4"/>
      <c r="D777" s="4"/>
      <c r="E777" s="4"/>
      <c r="F777" s="4"/>
      <c r="G777" s="4"/>
      <c r="H777" s="4"/>
      <c r="I777" s="4"/>
      <c r="J777" s="4"/>
      <c r="K777" s="4"/>
      <c r="L777" s="4"/>
      <c r="M777" s="4"/>
      <c r="N777" s="4"/>
      <c r="O777" s="4"/>
      <c r="P777" s="4"/>
      <c r="Q777" s="4"/>
      <c r="R777" s="4"/>
      <c r="S777" s="4"/>
      <c r="T777" s="4"/>
    </row>
    <row r="778">
      <c r="A778" s="4"/>
      <c r="B778" s="4"/>
      <c r="C778" s="4"/>
      <c r="D778" s="4"/>
      <c r="E778" s="4"/>
      <c r="F778" s="4"/>
      <c r="G778" s="4"/>
      <c r="H778" s="4"/>
      <c r="I778" s="4"/>
      <c r="J778" s="4"/>
      <c r="K778" s="4"/>
      <c r="L778" s="4"/>
      <c r="M778" s="4"/>
      <c r="N778" s="4"/>
      <c r="O778" s="4"/>
      <c r="P778" s="4"/>
      <c r="Q778" s="4"/>
      <c r="R778" s="4"/>
      <c r="S778" s="4"/>
      <c r="T778" s="4"/>
    </row>
    <row r="779">
      <c r="A779" s="4"/>
      <c r="B779" s="4"/>
      <c r="C779" s="4"/>
      <c r="D779" s="4"/>
      <c r="E779" s="4"/>
      <c r="F779" s="4"/>
      <c r="G779" s="4"/>
      <c r="H779" s="4"/>
      <c r="I779" s="4"/>
      <c r="J779" s="4"/>
      <c r="K779" s="4"/>
      <c r="L779" s="4"/>
      <c r="M779" s="4"/>
      <c r="N779" s="4"/>
      <c r="O779" s="4"/>
      <c r="P779" s="4"/>
      <c r="Q779" s="4"/>
      <c r="R779" s="4"/>
      <c r="S779" s="4"/>
      <c r="T779" s="4"/>
    </row>
    <row r="780">
      <c r="A780" s="4"/>
      <c r="B780" s="4"/>
      <c r="C780" s="4"/>
      <c r="D780" s="4"/>
      <c r="E780" s="4"/>
      <c r="F780" s="4"/>
      <c r="G780" s="4"/>
      <c r="H780" s="4"/>
      <c r="I780" s="4"/>
      <c r="J780" s="4"/>
      <c r="K780" s="4"/>
      <c r="L780" s="4"/>
      <c r="M780" s="4"/>
      <c r="N780" s="4"/>
      <c r="O780" s="4"/>
      <c r="P780" s="4"/>
      <c r="Q780" s="4"/>
      <c r="R780" s="4"/>
      <c r="S780" s="4"/>
      <c r="T780" s="4"/>
    </row>
    <row r="781">
      <c r="A781" s="4"/>
      <c r="B781" s="4"/>
      <c r="C781" s="4"/>
      <c r="D781" s="4"/>
      <c r="E781" s="4"/>
      <c r="F781" s="4"/>
      <c r="G781" s="4"/>
      <c r="H781" s="4"/>
      <c r="I781" s="4"/>
      <c r="J781" s="4"/>
      <c r="K781" s="4"/>
      <c r="L781" s="4"/>
      <c r="M781" s="4"/>
      <c r="N781" s="4"/>
      <c r="O781" s="4"/>
      <c r="P781" s="4"/>
      <c r="Q781" s="4"/>
      <c r="R781" s="4"/>
      <c r="S781" s="4"/>
      <c r="T781" s="4"/>
    </row>
    <row r="782">
      <c r="A782" s="4"/>
      <c r="B782" s="4"/>
      <c r="C782" s="4"/>
      <c r="D782" s="4"/>
      <c r="E782" s="4"/>
      <c r="F782" s="4"/>
      <c r="G782" s="4"/>
      <c r="H782" s="4"/>
      <c r="I782" s="4"/>
      <c r="J782" s="4"/>
      <c r="K782" s="4"/>
      <c r="L782" s="4"/>
      <c r="M782" s="4"/>
      <c r="N782" s="4"/>
      <c r="O782" s="4"/>
      <c r="P782" s="4"/>
      <c r="Q782" s="4"/>
      <c r="R782" s="4"/>
      <c r="S782" s="4"/>
      <c r="T782" s="4"/>
    </row>
    <row r="783">
      <c r="A783" s="4"/>
      <c r="B783" s="4"/>
      <c r="C783" s="4"/>
      <c r="D783" s="4"/>
      <c r="E783" s="4"/>
      <c r="F783" s="4"/>
      <c r="G783" s="4"/>
      <c r="H783" s="4"/>
      <c r="I783" s="4"/>
      <c r="J783" s="4"/>
      <c r="K783" s="4"/>
      <c r="L783" s="4"/>
      <c r="M783" s="4"/>
      <c r="N783" s="4"/>
      <c r="O783" s="4"/>
      <c r="P783" s="4"/>
      <c r="Q783" s="4"/>
      <c r="R783" s="4"/>
      <c r="S783" s="4"/>
      <c r="T783" s="4"/>
    </row>
    <row r="784">
      <c r="A784" s="4"/>
      <c r="B784" s="4"/>
      <c r="C784" s="4"/>
      <c r="D784" s="4"/>
      <c r="E784" s="4"/>
      <c r="F784" s="4"/>
      <c r="G784" s="4"/>
      <c r="H784" s="4"/>
      <c r="I784" s="4"/>
      <c r="J784" s="4"/>
      <c r="K784" s="4"/>
      <c r="L784" s="4"/>
      <c r="M784" s="4"/>
      <c r="N784" s="4"/>
      <c r="O784" s="4"/>
      <c r="P784" s="4"/>
      <c r="Q784" s="4"/>
      <c r="R784" s="4"/>
      <c r="S784" s="4"/>
      <c r="T784" s="4"/>
    </row>
    <row r="785">
      <c r="A785" s="4"/>
      <c r="B785" s="4"/>
      <c r="C785" s="4"/>
      <c r="D785" s="4"/>
      <c r="E785" s="4"/>
      <c r="F785" s="4"/>
      <c r="G785" s="4"/>
      <c r="H785" s="4"/>
      <c r="I785" s="4"/>
      <c r="J785" s="4"/>
      <c r="K785" s="4"/>
      <c r="L785" s="4"/>
      <c r="M785" s="4"/>
      <c r="N785" s="4"/>
      <c r="O785" s="4"/>
      <c r="P785" s="4"/>
      <c r="Q785" s="4"/>
      <c r="R785" s="4"/>
      <c r="S785" s="4"/>
      <c r="T785" s="4"/>
    </row>
    <row r="786">
      <c r="A786" s="4"/>
      <c r="B786" s="4"/>
      <c r="C786" s="4"/>
      <c r="D786" s="4"/>
      <c r="E786" s="4"/>
      <c r="F786" s="4"/>
      <c r="G786" s="4"/>
      <c r="H786" s="4"/>
      <c r="I786" s="4"/>
      <c r="J786" s="4"/>
      <c r="K786" s="4"/>
      <c r="L786" s="4"/>
      <c r="M786" s="4"/>
      <c r="N786" s="4"/>
      <c r="O786" s="4"/>
      <c r="P786" s="4"/>
      <c r="Q786" s="4"/>
      <c r="R786" s="4"/>
      <c r="S786" s="4"/>
      <c r="T786" s="4"/>
    </row>
    <row r="787">
      <c r="A787" s="4"/>
      <c r="B787" s="4"/>
      <c r="C787" s="4"/>
      <c r="D787" s="4"/>
      <c r="E787" s="4"/>
      <c r="F787" s="4"/>
      <c r="G787" s="4"/>
      <c r="H787" s="4"/>
      <c r="I787" s="4"/>
      <c r="J787" s="4"/>
      <c r="K787" s="4"/>
      <c r="L787" s="4"/>
      <c r="M787" s="4"/>
      <c r="N787" s="4"/>
      <c r="O787" s="4"/>
      <c r="P787" s="4"/>
      <c r="Q787" s="4"/>
      <c r="R787" s="4"/>
      <c r="S787" s="4"/>
      <c r="T787" s="4"/>
    </row>
    <row r="788">
      <c r="A788" s="4"/>
      <c r="B788" s="4"/>
      <c r="C788" s="4"/>
      <c r="D788" s="4"/>
      <c r="E788" s="4"/>
      <c r="F788" s="4"/>
      <c r="G788" s="4"/>
      <c r="H788" s="4"/>
      <c r="I788" s="4"/>
      <c r="J788" s="4"/>
      <c r="K788" s="4"/>
      <c r="L788" s="4"/>
      <c r="M788" s="4"/>
      <c r="N788" s="4"/>
      <c r="O788" s="4"/>
      <c r="P788" s="4"/>
      <c r="Q788" s="4"/>
      <c r="R788" s="4"/>
      <c r="S788" s="4"/>
      <c r="T788" s="4"/>
    </row>
    <row r="789">
      <c r="A789" s="4"/>
      <c r="B789" s="4"/>
      <c r="C789" s="4"/>
      <c r="D789" s="4"/>
      <c r="E789" s="4"/>
      <c r="F789" s="4"/>
      <c r="G789" s="4"/>
      <c r="H789" s="4"/>
      <c r="I789" s="4"/>
      <c r="J789" s="4"/>
      <c r="K789" s="4"/>
      <c r="L789" s="4"/>
      <c r="M789" s="4"/>
      <c r="N789" s="4"/>
      <c r="O789" s="4"/>
      <c r="P789" s="4"/>
      <c r="Q789" s="4"/>
      <c r="R789" s="4"/>
      <c r="S789" s="4"/>
      <c r="T789" s="4"/>
    </row>
    <row r="790">
      <c r="A790" s="4"/>
      <c r="B790" s="4"/>
      <c r="C790" s="4"/>
      <c r="D790" s="4"/>
      <c r="E790" s="4"/>
      <c r="F790" s="4"/>
      <c r="G790" s="4"/>
      <c r="H790" s="4"/>
      <c r="I790" s="4"/>
      <c r="J790" s="4"/>
      <c r="K790" s="4"/>
      <c r="L790" s="4"/>
      <c r="M790" s="4"/>
      <c r="N790" s="4"/>
      <c r="O790" s="4"/>
      <c r="P790" s="4"/>
      <c r="Q790" s="4"/>
      <c r="R790" s="4"/>
      <c r="S790" s="4"/>
      <c r="T790" s="4"/>
    </row>
    <row r="791">
      <c r="A791" s="4"/>
      <c r="B791" s="4"/>
      <c r="C791" s="4"/>
      <c r="D791" s="4"/>
      <c r="E791" s="4"/>
      <c r="F791" s="4"/>
      <c r="G791" s="4"/>
      <c r="H791" s="4"/>
      <c r="I791" s="4"/>
      <c r="J791" s="4"/>
      <c r="K791" s="4"/>
      <c r="L791" s="4"/>
      <c r="M791" s="4"/>
      <c r="N791" s="4"/>
      <c r="O791" s="4"/>
      <c r="P791" s="4"/>
      <c r="Q791" s="4"/>
      <c r="R791" s="4"/>
      <c r="S791" s="4"/>
      <c r="T791" s="4"/>
    </row>
    <row r="792">
      <c r="A792" s="4"/>
      <c r="B792" s="4"/>
      <c r="C792" s="4"/>
      <c r="D792" s="4"/>
      <c r="E792" s="4"/>
      <c r="F792" s="4"/>
      <c r="G792" s="4"/>
      <c r="H792" s="4"/>
      <c r="I792" s="4"/>
      <c r="J792" s="4"/>
      <c r="K792" s="4"/>
      <c r="L792" s="4"/>
      <c r="M792" s="4"/>
      <c r="N792" s="4"/>
      <c r="O792" s="4"/>
      <c r="P792" s="4"/>
      <c r="Q792" s="4"/>
      <c r="R792" s="4"/>
      <c r="S792" s="4"/>
      <c r="T792" s="4"/>
    </row>
    <row r="793">
      <c r="A793" s="4"/>
      <c r="B793" s="4"/>
      <c r="C793" s="4"/>
      <c r="D793" s="4"/>
      <c r="E793" s="4"/>
      <c r="F793" s="4"/>
      <c r="G793" s="4"/>
      <c r="H793" s="4"/>
      <c r="I793" s="4"/>
      <c r="J793" s="4"/>
      <c r="K793" s="4"/>
      <c r="L793" s="4"/>
      <c r="M793" s="4"/>
      <c r="N793" s="4"/>
      <c r="O793" s="4"/>
      <c r="P793" s="4"/>
      <c r="Q793" s="4"/>
      <c r="R793" s="4"/>
      <c r="S793" s="4"/>
      <c r="T793" s="4"/>
    </row>
    <row r="794">
      <c r="A794" s="4"/>
      <c r="B794" s="4"/>
      <c r="C794" s="4"/>
      <c r="D794" s="4"/>
      <c r="E794" s="4"/>
      <c r="F794" s="4"/>
      <c r="G794" s="4"/>
      <c r="H794" s="4"/>
      <c r="I794" s="4"/>
      <c r="J794" s="4"/>
      <c r="K794" s="4"/>
      <c r="L794" s="4"/>
      <c r="M794" s="4"/>
      <c r="N794" s="4"/>
      <c r="O794" s="4"/>
      <c r="P794" s="4"/>
      <c r="Q794" s="4"/>
      <c r="R794" s="4"/>
      <c r="S794" s="4"/>
      <c r="T794" s="4"/>
    </row>
    <row r="795">
      <c r="A795" s="4"/>
      <c r="B795" s="4"/>
      <c r="C795" s="4"/>
      <c r="D795" s="4"/>
      <c r="E795" s="4"/>
      <c r="F795" s="4"/>
      <c r="G795" s="4"/>
      <c r="H795" s="4"/>
      <c r="I795" s="4"/>
      <c r="J795" s="4"/>
      <c r="K795" s="4"/>
      <c r="L795" s="4"/>
      <c r="M795" s="4"/>
      <c r="N795" s="4"/>
      <c r="O795" s="4"/>
      <c r="P795" s="4"/>
      <c r="Q795" s="4"/>
      <c r="R795" s="4"/>
      <c r="S795" s="4"/>
      <c r="T795" s="4"/>
    </row>
    <row r="796">
      <c r="A796" s="4"/>
      <c r="B796" s="4"/>
      <c r="C796" s="4"/>
      <c r="D796" s="4"/>
      <c r="E796" s="4"/>
      <c r="F796" s="4"/>
      <c r="G796" s="4"/>
      <c r="H796" s="4"/>
      <c r="I796" s="4"/>
      <c r="J796" s="4"/>
      <c r="K796" s="4"/>
      <c r="L796" s="4"/>
      <c r="M796" s="4"/>
      <c r="N796" s="4"/>
      <c r="O796" s="4"/>
      <c r="P796" s="4"/>
      <c r="Q796" s="4"/>
      <c r="R796" s="4"/>
      <c r="S796" s="4"/>
      <c r="T796" s="4"/>
    </row>
    <row r="797">
      <c r="A797" s="4"/>
      <c r="B797" s="4"/>
      <c r="C797" s="4"/>
      <c r="D797" s="4"/>
      <c r="E797" s="4"/>
      <c r="F797" s="4"/>
      <c r="G797" s="4"/>
      <c r="H797" s="4"/>
      <c r="I797" s="4"/>
      <c r="J797" s="4"/>
      <c r="K797" s="4"/>
      <c r="L797" s="4"/>
      <c r="M797" s="4"/>
      <c r="N797" s="4"/>
      <c r="O797" s="4"/>
      <c r="P797" s="4"/>
      <c r="Q797" s="4"/>
      <c r="R797" s="4"/>
      <c r="S797" s="4"/>
      <c r="T797" s="4"/>
    </row>
    <row r="798">
      <c r="A798" s="4"/>
      <c r="B798" s="4"/>
      <c r="C798" s="4"/>
      <c r="D798" s="4"/>
      <c r="E798" s="4"/>
      <c r="F798" s="4"/>
      <c r="G798" s="4"/>
      <c r="H798" s="4"/>
      <c r="I798" s="4"/>
      <c r="J798" s="4"/>
      <c r="K798" s="4"/>
      <c r="L798" s="4"/>
      <c r="M798" s="4"/>
      <c r="N798" s="4"/>
      <c r="O798" s="4"/>
      <c r="P798" s="4"/>
      <c r="Q798" s="4"/>
      <c r="R798" s="4"/>
      <c r="S798" s="4"/>
      <c r="T798" s="4"/>
    </row>
    <row r="799">
      <c r="A799" s="4"/>
      <c r="B799" s="4"/>
      <c r="C799" s="4"/>
      <c r="D799" s="4"/>
      <c r="E799" s="4"/>
      <c r="F799" s="4"/>
      <c r="G799" s="4"/>
      <c r="H799" s="4"/>
      <c r="I799" s="4"/>
      <c r="J799" s="4"/>
      <c r="K799" s="4"/>
      <c r="L799" s="4"/>
      <c r="M799" s="4"/>
      <c r="N799" s="4"/>
      <c r="O799" s="4"/>
      <c r="P799" s="4"/>
      <c r="Q799" s="4"/>
      <c r="R799" s="4"/>
      <c r="S799" s="4"/>
      <c r="T799" s="4"/>
    </row>
    <row r="800">
      <c r="A800" s="4"/>
      <c r="B800" s="4"/>
      <c r="C800" s="4"/>
      <c r="D800" s="4"/>
      <c r="E800" s="4"/>
      <c r="F800" s="4"/>
      <c r="G800" s="4"/>
      <c r="H800" s="4"/>
      <c r="I800" s="4"/>
      <c r="J800" s="4"/>
      <c r="K800" s="4"/>
      <c r="L800" s="4"/>
      <c r="M800" s="4"/>
      <c r="N800" s="4"/>
      <c r="O800" s="4"/>
      <c r="P800" s="4"/>
      <c r="Q800" s="4"/>
      <c r="R800" s="4"/>
      <c r="S800" s="4"/>
      <c r="T800" s="4"/>
    </row>
    <row r="801">
      <c r="A801" s="4"/>
      <c r="B801" s="4"/>
      <c r="C801" s="4"/>
      <c r="D801" s="4"/>
      <c r="E801" s="4"/>
      <c r="F801" s="4"/>
      <c r="G801" s="4"/>
      <c r="H801" s="4"/>
      <c r="I801" s="4"/>
      <c r="J801" s="4"/>
      <c r="K801" s="4"/>
      <c r="L801" s="4"/>
      <c r="M801" s="4"/>
      <c r="N801" s="4"/>
      <c r="O801" s="4"/>
      <c r="P801" s="4"/>
      <c r="Q801" s="4"/>
      <c r="R801" s="4"/>
      <c r="S801" s="4"/>
      <c r="T801" s="4"/>
    </row>
    <row r="802">
      <c r="A802" s="4"/>
      <c r="B802" s="4"/>
      <c r="C802" s="4"/>
      <c r="D802" s="4"/>
      <c r="E802" s="4"/>
      <c r="F802" s="4"/>
      <c r="G802" s="4"/>
      <c r="H802" s="4"/>
      <c r="I802" s="4"/>
      <c r="J802" s="4"/>
      <c r="K802" s="4"/>
      <c r="L802" s="4"/>
      <c r="M802" s="4"/>
      <c r="N802" s="4"/>
      <c r="O802" s="4"/>
      <c r="P802" s="4"/>
      <c r="Q802" s="4"/>
      <c r="R802" s="4"/>
      <c r="S802" s="4"/>
      <c r="T802" s="4"/>
    </row>
    <row r="803">
      <c r="A803" s="4"/>
      <c r="B803" s="4"/>
      <c r="C803" s="4"/>
      <c r="D803" s="4"/>
      <c r="E803" s="4"/>
      <c r="F803" s="4"/>
      <c r="G803" s="4"/>
      <c r="H803" s="4"/>
      <c r="I803" s="4"/>
      <c r="J803" s="4"/>
      <c r="K803" s="4"/>
      <c r="L803" s="4"/>
      <c r="M803" s="4"/>
      <c r="N803" s="4"/>
      <c r="O803" s="4"/>
      <c r="P803" s="4"/>
      <c r="Q803" s="4"/>
      <c r="R803" s="4"/>
      <c r="S803" s="4"/>
      <c r="T803" s="4"/>
    </row>
    <row r="804">
      <c r="A804" s="4"/>
      <c r="B804" s="4"/>
      <c r="C804" s="4"/>
      <c r="D804" s="4"/>
      <c r="E804" s="4"/>
      <c r="F804" s="4"/>
      <c r="G804" s="4"/>
      <c r="H804" s="4"/>
      <c r="I804" s="4"/>
      <c r="J804" s="4"/>
      <c r="K804" s="4"/>
      <c r="L804" s="4"/>
      <c r="M804" s="4"/>
      <c r="N804" s="4"/>
      <c r="O804" s="4"/>
      <c r="P804" s="4"/>
      <c r="Q804" s="4"/>
      <c r="R804" s="4"/>
      <c r="S804" s="4"/>
      <c r="T804" s="4"/>
    </row>
    <row r="805">
      <c r="A805" s="4"/>
      <c r="B805" s="4"/>
      <c r="C805" s="4"/>
      <c r="D805" s="4"/>
      <c r="E805" s="4"/>
      <c r="F805" s="4"/>
      <c r="G805" s="4"/>
      <c r="H805" s="4"/>
      <c r="I805" s="4"/>
      <c r="J805" s="4"/>
      <c r="K805" s="4"/>
      <c r="L805" s="4"/>
      <c r="M805" s="4"/>
      <c r="N805" s="4"/>
      <c r="O805" s="4"/>
      <c r="P805" s="4"/>
      <c r="Q805" s="4"/>
      <c r="R805" s="4"/>
      <c r="S805" s="4"/>
      <c r="T805" s="4"/>
    </row>
    <row r="806">
      <c r="A806" s="4"/>
      <c r="B806" s="4"/>
      <c r="C806" s="4"/>
      <c r="D806" s="4"/>
      <c r="E806" s="4"/>
      <c r="F806" s="4"/>
      <c r="G806" s="4"/>
      <c r="H806" s="4"/>
      <c r="I806" s="4"/>
      <c r="J806" s="4"/>
      <c r="K806" s="4"/>
      <c r="L806" s="4"/>
      <c r="M806" s="4"/>
      <c r="N806" s="4"/>
      <c r="O806" s="4"/>
      <c r="P806" s="4"/>
      <c r="Q806" s="4"/>
      <c r="R806" s="4"/>
      <c r="S806" s="4"/>
      <c r="T806" s="4"/>
    </row>
    <row r="807">
      <c r="A807" s="4"/>
      <c r="B807" s="4"/>
      <c r="C807" s="4"/>
      <c r="D807" s="4"/>
      <c r="E807" s="4"/>
      <c r="F807" s="4"/>
      <c r="G807" s="4"/>
      <c r="H807" s="4"/>
      <c r="I807" s="4"/>
      <c r="J807" s="4"/>
      <c r="K807" s="4"/>
      <c r="L807" s="4"/>
      <c r="M807" s="4"/>
      <c r="N807" s="4"/>
      <c r="O807" s="4"/>
      <c r="P807" s="4"/>
      <c r="Q807" s="4"/>
      <c r="R807" s="4"/>
      <c r="S807" s="4"/>
      <c r="T807" s="4"/>
    </row>
    <row r="808">
      <c r="A808" s="4"/>
      <c r="B808" s="4"/>
      <c r="C808" s="4"/>
      <c r="D808" s="4"/>
      <c r="E808" s="4"/>
      <c r="F808" s="4"/>
      <c r="G808" s="4"/>
      <c r="H808" s="4"/>
      <c r="I808" s="4"/>
      <c r="J808" s="4"/>
      <c r="K808" s="4"/>
      <c r="L808" s="4"/>
      <c r="M808" s="4"/>
      <c r="N808" s="4"/>
      <c r="O808" s="4"/>
      <c r="P808" s="4"/>
      <c r="Q808" s="4"/>
      <c r="R808" s="4"/>
      <c r="S808" s="4"/>
      <c r="T808" s="4"/>
    </row>
    <row r="809">
      <c r="A809" s="4"/>
      <c r="B809" s="4"/>
      <c r="C809" s="4"/>
      <c r="D809" s="4"/>
      <c r="E809" s="4"/>
      <c r="F809" s="4"/>
      <c r="G809" s="4"/>
      <c r="H809" s="4"/>
      <c r="I809" s="4"/>
      <c r="J809" s="4"/>
      <c r="K809" s="4"/>
      <c r="L809" s="4"/>
      <c r="M809" s="4"/>
      <c r="N809" s="4"/>
      <c r="O809" s="4"/>
      <c r="P809" s="4"/>
      <c r="Q809" s="4"/>
      <c r="R809" s="4"/>
      <c r="S809" s="4"/>
      <c r="T809" s="4"/>
    </row>
    <row r="810">
      <c r="A810" s="4"/>
      <c r="B810" s="4"/>
      <c r="C810" s="4"/>
      <c r="D810" s="4"/>
      <c r="E810" s="4"/>
      <c r="F810" s="4"/>
      <c r="G810" s="4"/>
      <c r="H810" s="4"/>
      <c r="I810" s="4"/>
      <c r="J810" s="4"/>
      <c r="K810" s="4"/>
      <c r="L810" s="4"/>
      <c r="M810" s="4"/>
      <c r="N810" s="4"/>
      <c r="O810" s="4"/>
      <c r="P810" s="4"/>
      <c r="Q810" s="4"/>
      <c r="R810" s="4"/>
      <c r="S810" s="4"/>
      <c r="T810" s="4"/>
    </row>
    <row r="811">
      <c r="A811" s="4"/>
      <c r="B811" s="4"/>
      <c r="C811" s="4"/>
      <c r="D811" s="4"/>
      <c r="E811" s="4"/>
      <c r="F811" s="4"/>
      <c r="G811" s="4"/>
      <c r="H811" s="4"/>
      <c r="I811" s="4"/>
      <c r="J811" s="4"/>
      <c r="K811" s="4"/>
      <c r="L811" s="4"/>
      <c r="M811" s="4"/>
      <c r="N811" s="4"/>
      <c r="O811" s="4"/>
      <c r="P811" s="4"/>
      <c r="Q811" s="4"/>
      <c r="R811" s="4"/>
      <c r="S811" s="4"/>
      <c r="T811" s="4"/>
    </row>
    <row r="812">
      <c r="A812" s="4"/>
      <c r="B812" s="4"/>
      <c r="C812" s="4"/>
      <c r="D812" s="4"/>
      <c r="E812" s="4"/>
      <c r="F812" s="4"/>
      <c r="G812" s="4"/>
      <c r="H812" s="4"/>
      <c r="I812" s="4"/>
      <c r="J812" s="4"/>
      <c r="K812" s="4"/>
      <c r="L812" s="4"/>
      <c r="M812" s="4"/>
      <c r="N812" s="4"/>
      <c r="O812" s="4"/>
      <c r="P812" s="4"/>
      <c r="Q812" s="4"/>
      <c r="R812" s="4"/>
      <c r="S812" s="4"/>
      <c r="T812" s="4"/>
    </row>
    <row r="813">
      <c r="A813" s="4"/>
      <c r="B813" s="4"/>
      <c r="C813" s="4"/>
      <c r="D813" s="4"/>
      <c r="E813" s="4"/>
      <c r="F813" s="4"/>
      <c r="G813" s="4"/>
      <c r="H813" s="4"/>
      <c r="I813" s="4"/>
      <c r="J813" s="4"/>
      <c r="K813" s="4"/>
      <c r="L813" s="4"/>
      <c r="M813" s="4"/>
      <c r="N813" s="4"/>
      <c r="O813" s="4"/>
      <c r="P813" s="4"/>
      <c r="Q813" s="4"/>
      <c r="R813" s="4"/>
      <c r="S813" s="4"/>
      <c r="T813" s="4"/>
    </row>
    <row r="814">
      <c r="A814" s="4"/>
      <c r="B814" s="4"/>
      <c r="C814" s="4"/>
      <c r="D814" s="4"/>
      <c r="E814" s="4"/>
      <c r="F814" s="4"/>
      <c r="G814" s="4"/>
      <c r="H814" s="4"/>
      <c r="I814" s="4"/>
      <c r="J814" s="4"/>
      <c r="K814" s="4"/>
      <c r="L814" s="4"/>
      <c r="M814" s="4"/>
      <c r="N814" s="4"/>
      <c r="O814" s="4"/>
      <c r="P814" s="4"/>
      <c r="Q814" s="4"/>
      <c r="R814" s="4"/>
      <c r="S814" s="4"/>
      <c r="T814" s="4"/>
    </row>
    <row r="815">
      <c r="A815" s="4"/>
      <c r="B815" s="4"/>
      <c r="C815" s="4"/>
      <c r="D815" s="4"/>
      <c r="E815" s="4"/>
      <c r="F815" s="4"/>
      <c r="G815" s="4"/>
      <c r="H815" s="4"/>
      <c r="I815" s="4"/>
      <c r="J815" s="4"/>
      <c r="K815" s="4"/>
      <c r="L815" s="4"/>
      <c r="M815" s="4"/>
      <c r="N815" s="4"/>
      <c r="O815" s="4"/>
      <c r="P815" s="4"/>
      <c r="Q815" s="4"/>
      <c r="R815" s="4"/>
      <c r="S815" s="4"/>
      <c r="T815" s="4"/>
    </row>
    <row r="816">
      <c r="A816" s="4"/>
      <c r="B816" s="4"/>
      <c r="C816" s="4"/>
      <c r="D816" s="4"/>
      <c r="E816" s="4"/>
      <c r="F816" s="4"/>
      <c r="G816" s="4"/>
      <c r="H816" s="4"/>
      <c r="I816" s="4"/>
      <c r="J816" s="4"/>
      <c r="K816" s="4"/>
      <c r="L816" s="4"/>
      <c r="M816" s="4"/>
      <c r="N816" s="4"/>
      <c r="O816" s="4"/>
      <c r="P816" s="4"/>
      <c r="Q816" s="4"/>
      <c r="R816" s="4"/>
      <c r="S816" s="4"/>
      <c r="T816" s="4"/>
    </row>
    <row r="817">
      <c r="A817" s="4"/>
      <c r="B817" s="4"/>
      <c r="C817" s="4"/>
      <c r="D817" s="4"/>
      <c r="E817" s="4"/>
      <c r="F817" s="4"/>
      <c r="G817" s="4"/>
      <c r="H817" s="4"/>
      <c r="I817" s="4"/>
      <c r="J817" s="4"/>
      <c r="K817" s="4"/>
      <c r="L817" s="4"/>
      <c r="M817" s="4"/>
      <c r="N817" s="4"/>
      <c r="O817" s="4"/>
      <c r="P817" s="4"/>
      <c r="Q817" s="4"/>
      <c r="R817" s="4"/>
      <c r="S817" s="4"/>
      <c r="T817" s="4"/>
    </row>
    <row r="818">
      <c r="A818" s="4"/>
      <c r="B818" s="4"/>
      <c r="C818" s="4"/>
      <c r="D818" s="4"/>
      <c r="E818" s="4"/>
      <c r="F818" s="4"/>
      <c r="G818" s="4"/>
      <c r="H818" s="4"/>
      <c r="I818" s="4"/>
      <c r="J818" s="4"/>
      <c r="K818" s="4"/>
      <c r="L818" s="4"/>
      <c r="M818" s="4"/>
      <c r="N818" s="4"/>
      <c r="O818" s="4"/>
      <c r="P818" s="4"/>
      <c r="Q818" s="4"/>
      <c r="R818" s="4"/>
      <c r="S818" s="4"/>
      <c r="T818" s="4"/>
    </row>
    <row r="819">
      <c r="A819" s="4"/>
      <c r="B819" s="4"/>
      <c r="C819" s="4"/>
      <c r="D819" s="4"/>
      <c r="E819" s="4"/>
      <c r="F819" s="4"/>
      <c r="G819" s="4"/>
      <c r="H819" s="4"/>
      <c r="I819" s="4"/>
      <c r="J819" s="4"/>
      <c r="K819" s="4"/>
      <c r="L819" s="4"/>
      <c r="M819" s="4"/>
      <c r="N819" s="4"/>
      <c r="O819" s="4"/>
      <c r="P819" s="4"/>
      <c r="Q819" s="4"/>
      <c r="R819" s="4"/>
      <c r="S819" s="4"/>
      <c r="T819" s="4"/>
    </row>
    <row r="820">
      <c r="A820" s="4"/>
      <c r="B820" s="4"/>
      <c r="C820" s="4"/>
      <c r="D820" s="4"/>
      <c r="E820" s="4"/>
      <c r="F820" s="4"/>
      <c r="G820" s="4"/>
      <c r="H820" s="4"/>
      <c r="I820" s="4"/>
      <c r="J820" s="4"/>
      <c r="K820" s="4"/>
      <c r="L820" s="4"/>
      <c r="M820" s="4"/>
      <c r="N820" s="4"/>
      <c r="O820" s="4"/>
      <c r="P820" s="4"/>
      <c r="Q820" s="4"/>
      <c r="R820" s="4"/>
      <c r="S820" s="4"/>
      <c r="T820" s="4"/>
    </row>
    <row r="821">
      <c r="A821" s="4"/>
      <c r="B821" s="4"/>
      <c r="C821" s="4"/>
      <c r="D821" s="4"/>
      <c r="E821" s="4"/>
      <c r="F821" s="4"/>
      <c r="G821" s="4"/>
      <c r="H821" s="4"/>
      <c r="I821" s="4"/>
      <c r="J821" s="4"/>
      <c r="K821" s="4"/>
      <c r="L821" s="4"/>
      <c r="M821" s="4"/>
      <c r="N821" s="4"/>
      <c r="O821" s="4"/>
      <c r="P821" s="4"/>
      <c r="Q821" s="4"/>
      <c r="R821" s="4"/>
      <c r="S821" s="4"/>
      <c r="T821" s="4"/>
    </row>
    <row r="822">
      <c r="A822" s="4"/>
      <c r="B822" s="4"/>
      <c r="C822" s="4"/>
      <c r="D822" s="4"/>
      <c r="E822" s="4"/>
      <c r="F822" s="4"/>
      <c r="G822" s="4"/>
      <c r="H822" s="4"/>
      <c r="I822" s="4"/>
      <c r="J822" s="4"/>
      <c r="K822" s="4"/>
      <c r="L822" s="4"/>
      <c r="M822" s="4"/>
      <c r="N822" s="4"/>
      <c r="O822" s="4"/>
      <c r="P822" s="4"/>
      <c r="Q822" s="4"/>
      <c r="R822" s="4"/>
      <c r="S822" s="4"/>
      <c r="T822" s="4"/>
    </row>
    <row r="823">
      <c r="A823" s="4"/>
      <c r="B823" s="4"/>
      <c r="C823" s="4"/>
      <c r="D823" s="4"/>
      <c r="E823" s="4"/>
      <c r="F823" s="4"/>
      <c r="G823" s="4"/>
      <c r="H823" s="4"/>
      <c r="I823" s="4"/>
      <c r="J823" s="4"/>
      <c r="K823" s="4"/>
      <c r="L823" s="4"/>
      <c r="M823" s="4"/>
      <c r="N823" s="4"/>
      <c r="O823" s="4"/>
      <c r="P823" s="4"/>
      <c r="Q823" s="4"/>
      <c r="R823" s="4"/>
      <c r="S823" s="4"/>
      <c r="T823" s="4"/>
    </row>
    <row r="824">
      <c r="A824" s="4"/>
      <c r="B824" s="4"/>
      <c r="C824" s="4"/>
      <c r="D824" s="4"/>
      <c r="E824" s="4"/>
      <c r="F824" s="4"/>
      <c r="G824" s="4"/>
      <c r="H824" s="4"/>
      <c r="I824" s="4"/>
      <c r="J824" s="4"/>
      <c r="K824" s="4"/>
      <c r="L824" s="4"/>
      <c r="M824" s="4"/>
      <c r="N824" s="4"/>
      <c r="O824" s="4"/>
      <c r="P824" s="4"/>
      <c r="Q824" s="4"/>
      <c r="R824" s="4"/>
      <c r="S824" s="4"/>
      <c r="T824" s="4"/>
    </row>
    <row r="825">
      <c r="A825" s="4"/>
      <c r="B825" s="4"/>
      <c r="C825" s="4"/>
      <c r="D825" s="4"/>
      <c r="E825" s="4"/>
      <c r="F825" s="4"/>
      <c r="G825" s="4"/>
      <c r="H825" s="4"/>
      <c r="I825" s="4"/>
      <c r="J825" s="4"/>
      <c r="K825" s="4"/>
      <c r="L825" s="4"/>
      <c r="M825" s="4"/>
      <c r="N825" s="4"/>
      <c r="O825" s="4"/>
      <c r="P825" s="4"/>
      <c r="Q825" s="4"/>
      <c r="R825" s="4"/>
      <c r="S825" s="4"/>
      <c r="T825" s="4"/>
    </row>
    <row r="826">
      <c r="A826" s="4"/>
      <c r="B826" s="4"/>
      <c r="C826" s="4"/>
      <c r="D826" s="4"/>
      <c r="E826" s="4"/>
      <c r="F826" s="4"/>
      <c r="G826" s="4"/>
      <c r="H826" s="4"/>
      <c r="I826" s="4"/>
      <c r="J826" s="4"/>
      <c r="K826" s="4"/>
      <c r="L826" s="4"/>
      <c r="M826" s="4"/>
      <c r="N826" s="4"/>
      <c r="O826" s="4"/>
      <c r="P826" s="4"/>
      <c r="Q826" s="4"/>
      <c r="R826" s="4"/>
      <c r="S826" s="4"/>
      <c r="T826" s="4"/>
    </row>
    <row r="827">
      <c r="A827" s="4"/>
      <c r="B827" s="4"/>
      <c r="C827" s="4"/>
      <c r="D827" s="4"/>
      <c r="E827" s="4"/>
      <c r="F827" s="4"/>
      <c r="G827" s="4"/>
      <c r="H827" s="4"/>
      <c r="I827" s="4"/>
      <c r="J827" s="4"/>
      <c r="K827" s="4"/>
      <c r="L827" s="4"/>
      <c r="M827" s="4"/>
      <c r="N827" s="4"/>
      <c r="O827" s="4"/>
      <c r="P827" s="4"/>
      <c r="Q827" s="4"/>
      <c r="R827" s="4"/>
      <c r="S827" s="4"/>
      <c r="T827" s="4"/>
    </row>
    <row r="828">
      <c r="A828" s="4"/>
      <c r="B828" s="4"/>
      <c r="C828" s="4"/>
      <c r="D828" s="4"/>
      <c r="E828" s="4"/>
      <c r="F828" s="4"/>
      <c r="G828" s="4"/>
      <c r="H828" s="4"/>
      <c r="I828" s="4"/>
      <c r="J828" s="4"/>
      <c r="K828" s="4"/>
      <c r="L828" s="4"/>
      <c r="M828" s="4"/>
      <c r="N828" s="4"/>
      <c r="O828" s="4"/>
      <c r="P828" s="4"/>
      <c r="Q828" s="4"/>
      <c r="R828" s="4"/>
      <c r="S828" s="4"/>
      <c r="T828" s="4"/>
    </row>
    <row r="829">
      <c r="A829" s="4"/>
      <c r="B829" s="4"/>
      <c r="C829" s="4"/>
      <c r="D829" s="4"/>
      <c r="E829" s="4"/>
      <c r="F829" s="4"/>
      <c r="G829" s="4"/>
      <c r="H829" s="4"/>
      <c r="I829" s="4"/>
      <c r="J829" s="4"/>
      <c r="K829" s="4"/>
      <c r="L829" s="4"/>
      <c r="M829" s="4"/>
      <c r="N829" s="4"/>
      <c r="O829" s="4"/>
      <c r="P829" s="4"/>
      <c r="Q829" s="4"/>
      <c r="R829" s="4"/>
      <c r="S829" s="4"/>
      <c r="T829" s="4"/>
    </row>
    <row r="830">
      <c r="A830" s="4"/>
      <c r="B830" s="4"/>
      <c r="C830" s="4"/>
      <c r="D830" s="4"/>
      <c r="E830" s="4"/>
      <c r="F830" s="4"/>
      <c r="G830" s="4"/>
      <c r="H830" s="4"/>
      <c r="I830" s="4"/>
      <c r="J830" s="4"/>
      <c r="K830" s="4"/>
      <c r="L830" s="4"/>
      <c r="M830" s="4"/>
      <c r="N830" s="4"/>
      <c r="O830" s="4"/>
      <c r="P830" s="4"/>
      <c r="Q830" s="4"/>
      <c r="R830" s="4"/>
      <c r="S830" s="4"/>
      <c r="T830" s="4"/>
    </row>
    <row r="831">
      <c r="A831" s="4"/>
      <c r="B831" s="4"/>
      <c r="C831" s="4"/>
      <c r="D831" s="4"/>
      <c r="E831" s="4"/>
      <c r="F831" s="4"/>
      <c r="G831" s="4"/>
      <c r="H831" s="4"/>
      <c r="I831" s="4"/>
      <c r="J831" s="4"/>
      <c r="K831" s="4"/>
      <c r="L831" s="4"/>
      <c r="M831" s="4"/>
      <c r="N831" s="4"/>
      <c r="O831" s="4"/>
      <c r="P831" s="4"/>
      <c r="Q831" s="4"/>
      <c r="R831" s="4"/>
      <c r="S831" s="4"/>
      <c r="T831" s="4"/>
    </row>
    <row r="832">
      <c r="A832" s="4"/>
      <c r="B832" s="4"/>
      <c r="C832" s="4"/>
      <c r="D832" s="4"/>
      <c r="E832" s="4"/>
      <c r="F832" s="4"/>
      <c r="G832" s="4"/>
      <c r="H832" s="4"/>
      <c r="I832" s="4"/>
      <c r="J832" s="4"/>
      <c r="K832" s="4"/>
      <c r="L832" s="4"/>
      <c r="M832" s="4"/>
      <c r="N832" s="4"/>
      <c r="O832" s="4"/>
      <c r="P832" s="4"/>
      <c r="Q832" s="4"/>
      <c r="R832" s="4"/>
      <c r="S832" s="4"/>
      <c r="T832" s="4"/>
    </row>
    <row r="833">
      <c r="A833" s="4"/>
      <c r="B833" s="4"/>
      <c r="C833" s="4"/>
      <c r="D833" s="4"/>
      <c r="E833" s="4"/>
      <c r="F833" s="4"/>
      <c r="G833" s="4"/>
      <c r="H833" s="4"/>
      <c r="I833" s="4"/>
      <c r="J833" s="4"/>
      <c r="K833" s="4"/>
      <c r="L833" s="4"/>
      <c r="M833" s="4"/>
      <c r="N833" s="4"/>
      <c r="O833" s="4"/>
      <c r="P833" s="4"/>
      <c r="Q833" s="4"/>
      <c r="R833" s="4"/>
      <c r="S833" s="4"/>
      <c r="T833" s="4"/>
    </row>
    <row r="834">
      <c r="A834" s="4"/>
      <c r="B834" s="4"/>
      <c r="C834" s="4"/>
      <c r="D834" s="4"/>
      <c r="E834" s="4"/>
      <c r="F834" s="4"/>
      <c r="G834" s="4"/>
      <c r="H834" s="4"/>
      <c r="I834" s="4"/>
      <c r="J834" s="4"/>
      <c r="K834" s="4"/>
      <c r="L834" s="4"/>
      <c r="M834" s="4"/>
      <c r="N834" s="4"/>
      <c r="O834" s="4"/>
      <c r="P834" s="4"/>
      <c r="Q834" s="4"/>
      <c r="R834" s="4"/>
      <c r="S834" s="4"/>
      <c r="T834" s="4"/>
    </row>
    <row r="835">
      <c r="A835" s="4"/>
      <c r="B835" s="4"/>
      <c r="C835" s="4"/>
      <c r="D835" s="4"/>
      <c r="E835" s="4"/>
      <c r="F835" s="4"/>
      <c r="G835" s="4"/>
      <c r="H835" s="4"/>
      <c r="I835" s="4"/>
      <c r="J835" s="4"/>
      <c r="K835" s="4"/>
      <c r="L835" s="4"/>
      <c r="M835" s="4"/>
      <c r="N835" s="4"/>
      <c r="O835" s="4"/>
      <c r="P835" s="4"/>
      <c r="Q835" s="4"/>
      <c r="R835" s="4"/>
      <c r="S835" s="4"/>
      <c r="T835" s="4"/>
    </row>
    <row r="836">
      <c r="A836" s="4"/>
      <c r="B836" s="4"/>
      <c r="C836" s="4"/>
      <c r="D836" s="4"/>
      <c r="E836" s="4"/>
      <c r="F836" s="4"/>
      <c r="G836" s="4"/>
      <c r="H836" s="4"/>
      <c r="I836" s="4"/>
      <c r="J836" s="4"/>
      <c r="K836" s="4"/>
      <c r="L836" s="4"/>
      <c r="M836" s="4"/>
      <c r="N836" s="4"/>
      <c r="O836" s="4"/>
      <c r="P836" s="4"/>
      <c r="Q836" s="4"/>
      <c r="R836" s="4"/>
      <c r="S836" s="4"/>
      <c r="T836" s="4"/>
    </row>
    <row r="837">
      <c r="A837" s="4"/>
      <c r="B837" s="4"/>
      <c r="C837" s="4"/>
      <c r="D837" s="4"/>
      <c r="E837" s="4"/>
      <c r="F837" s="4"/>
      <c r="G837" s="4"/>
      <c r="H837" s="4"/>
      <c r="I837" s="4"/>
      <c r="J837" s="4"/>
      <c r="K837" s="4"/>
      <c r="L837" s="4"/>
      <c r="M837" s="4"/>
      <c r="N837" s="4"/>
      <c r="O837" s="4"/>
      <c r="P837" s="4"/>
      <c r="Q837" s="4"/>
      <c r="R837" s="4"/>
      <c r="S837" s="4"/>
      <c r="T837" s="4"/>
    </row>
    <row r="838">
      <c r="A838" s="4"/>
      <c r="B838" s="4"/>
      <c r="C838" s="4"/>
      <c r="D838" s="4"/>
      <c r="E838" s="4"/>
      <c r="F838" s="4"/>
      <c r="G838" s="4"/>
      <c r="H838" s="4"/>
      <c r="I838" s="4"/>
      <c r="J838" s="4"/>
      <c r="K838" s="4"/>
      <c r="L838" s="4"/>
      <c r="M838" s="4"/>
      <c r="N838" s="4"/>
      <c r="O838" s="4"/>
      <c r="P838" s="4"/>
      <c r="Q838" s="4"/>
      <c r="R838" s="4"/>
      <c r="S838" s="4"/>
      <c r="T838" s="4"/>
    </row>
    <row r="839">
      <c r="A839" s="4"/>
      <c r="B839" s="4"/>
      <c r="C839" s="4"/>
      <c r="D839" s="4"/>
      <c r="E839" s="4"/>
      <c r="F839" s="4"/>
      <c r="G839" s="4"/>
      <c r="H839" s="4"/>
      <c r="I839" s="4"/>
      <c r="J839" s="4"/>
      <c r="K839" s="4"/>
      <c r="L839" s="4"/>
      <c r="M839" s="4"/>
      <c r="N839" s="4"/>
      <c r="O839" s="4"/>
      <c r="P839" s="4"/>
      <c r="Q839" s="4"/>
      <c r="R839" s="4"/>
      <c r="S839" s="4"/>
      <c r="T839" s="4"/>
    </row>
    <row r="840">
      <c r="A840" s="4"/>
      <c r="B840" s="4"/>
      <c r="C840" s="4"/>
      <c r="D840" s="4"/>
      <c r="E840" s="4"/>
      <c r="F840" s="4"/>
      <c r="G840" s="4"/>
      <c r="H840" s="4"/>
      <c r="I840" s="4"/>
      <c r="J840" s="4"/>
      <c r="K840" s="4"/>
      <c r="L840" s="4"/>
      <c r="M840" s="4"/>
      <c r="N840" s="4"/>
      <c r="O840" s="4"/>
      <c r="P840" s="4"/>
      <c r="Q840" s="4"/>
      <c r="R840" s="4"/>
      <c r="S840" s="4"/>
      <c r="T840" s="4"/>
    </row>
    <row r="841">
      <c r="A841" s="4"/>
      <c r="B841" s="4"/>
      <c r="C841" s="4"/>
      <c r="D841" s="4"/>
      <c r="E841" s="4"/>
      <c r="F841" s="4"/>
      <c r="G841" s="4"/>
      <c r="H841" s="4"/>
      <c r="I841" s="4"/>
      <c r="J841" s="4"/>
      <c r="K841" s="4"/>
      <c r="L841" s="4"/>
      <c r="M841" s="4"/>
      <c r="N841" s="4"/>
      <c r="O841" s="4"/>
      <c r="P841" s="4"/>
      <c r="Q841" s="4"/>
      <c r="R841" s="4"/>
      <c r="S841" s="4"/>
      <c r="T841" s="4"/>
    </row>
    <row r="842">
      <c r="A842" s="4"/>
      <c r="B842" s="4"/>
      <c r="C842" s="4"/>
      <c r="D842" s="4"/>
      <c r="E842" s="4"/>
      <c r="F842" s="4"/>
      <c r="G842" s="4"/>
      <c r="H842" s="4"/>
      <c r="I842" s="4"/>
      <c r="J842" s="4"/>
      <c r="K842" s="4"/>
      <c r="L842" s="4"/>
      <c r="M842" s="4"/>
      <c r="N842" s="4"/>
      <c r="O842" s="4"/>
      <c r="P842" s="4"/>
      <c r="Q842" s="4"/>
      <c r="R842" s="4"/>
      <c r="S842" s="4"/>
      <c r="T842" s="4"/>
    </row>
    <row r="843">
      <c r="A843" s="4"/>
      <c r="B843" s="4"/>
      <c r="C843" s="4"/>
      <c r="D843" s="4"/>
      <c r="E843" s="4"/>
      <c r="F843" s="4"/>
      <c r="G843" s="4"/>
      <c r="H843" s="4"/>
      <c r="I843" s="4"/>
      <c r="J843" s="4"/>
      <c r="K843" s="4"/>
      <c r="L843" s="4"/>
      <c r="M843" s="4"/>
      <c r="N843" s="4"/>
      <c r="O843" s="4"/>
      <c r="P843" s="4"/>
      <c r="Q843" s="4"/>
      <c r="R843" s="4"/>
      <c r="S843" s="4"/>
      <c r="T843" s="4"/>
    </row>
    <row r="844">
      <c r="A844" s="4"/>
      <c r="B844" s="4"/>
      <c r="C844" s="4"/>
      <c r="D844" s="4"/>
      <c r="E844" s="4"/>
      <c r="F844" s="4"/>
      <c r="G844" s="4"/>
      <c r="H844" s="4"/>
      <c r="I844" s="4"/>
      <c r="J844" s="4"/>
      <c r="K844" s="4"/>
      <c r="L844" s="4"/>
      <c r="M844" s="4"/>
      <c r="N844" s="4"/>
      <c r="O844" s="4"/>
      <c r="P844" s="4"/>
      <c r="Q844" s="4"/>
      <c r="R844" s="4"/>
      <c r="S844" s="4"/>
      <c r="T844" s="4"/>
    </row>
    <row r="845">
      <c r="A845" s="4"/>
      <c r="B845" s="4"/>
      <c r="C845" s="4"/>
      <c r="D845" s="4"/>
      <c r="E845" s="4"/>
      <c r="F845" s="4"/>
      <c r="G845" s="4"/>
      <c r="H845" s="4"/>
      <c r="I845" s="4"/>
      <c r="J845" s="4"/>
      <c r="K845" s="4"/>
      <c r="L845" s="4"/>
      <c r="M845" s="4"/>
      <c r="N845" s="4"/>
      <c r="O845" s="4"/>
      <c r="P845" s="4"/>
      <c r="Q845" s="4"/>
      <c r="R845" s="4"/>
      <c r="S845" s="4"/>
      <c r="T845" s="4"/>
    </row>
    <row r="846">
      <c r="A846" s="4"/>
      <c r="B846" s="4"/>
      <c r="C846" s="4"/>
      <c r="D846" s="4"/>
      <c r="E846" s="4"/>
      <c r="F846" s="4"/>
      <c r="G846" s="4"/>
      <c r="H846" s="4"/>
      <c r="I846" s="4"/>
      <c r="J846" s="4"/>
      <c r="K846" s="4"/>
      <c r="L846" s="4"/>
      <c r="M846" s="4"/>
      <c r="N846" s="4"/>
      <c r="O846" s="4"/>
      <c r="P846" s="4"/>
      <c r="Q846" s="4"/>
      <c r="R846" s="4"/>
      <c r="S846" s="4"/>
      <c r="T846" s="4"/>
    </row>
    <row r="847">
      <c r="A847" s="4"/>
      <c r="B847" s="4"/>
      <c r="C847" s="4"/>
      <c r="D847" s="4"/>
      <c r="E847" s="4"/>
      <c r="F847" s="4"/>
      <c r="G847" s="4"/>
      <c r="H847" s="4"/>
      <c r="I847" s="4"/>
      <c r="J847" s="4"/>
      <c r="K847" s="4"/>
      <c r="L847" s="4"/>
      <c r="M847" s="4"/>
      <c r="N847" s="4"/>
      <c r="O847" s="4"/>
      <c r="P847" s="4"/>
      <c r="Q847" s="4"/>
      <c r="R847" s="4"/>
      <c r="S847" s="4"/>
      <c r="T847" s="4"/>
    </row>
    <row r="848">
      <c r="A848" s="4"/>
      <c r="B848" s="4"/>
      <c r="C848" s="4"/>
      <c r="D848" s="4"/>
      <c r="E848" s="4"/>
      <c r="F848" s="4"/>
      <c r="G848" s="4"/>
      <c r="H848" s="4"/>
      <c r="I848" s="4"/>
      <c r="J848" s="4"/>
      <c r="K848" s="4"/>
      <c r="L848" s="4"/>
      <c r="M848" s="4"/>
      <c r="N848" s="4"/>
      <c r="O848" s="4"/>
      <c r="P848" s="4"/>
      <c r="Q848" s="4"/>
      <c r="R848" s="4"/>
      <c r="S848" s="4"/>
      <c r="T848" s="4"/>
    </row>
    <row r="849">
      <c r="A849" s="4"/>
      <c r="B849" s="4"/>
      <c r="C849" s="4"/>
      <c r="D849" s="4"/>
      <c r="E849" s="4"/>
      <c r="F849" s="4"/>
      <c r="G849" s="4"/>
      <c r="H849" s="4"/>
      <c r="I849" s="4"/>
      <c r="J849" s="4"/>
      <c r="K849" s="4"/>
      <c r="L849" s="4"/>
      <c r="M849" s="4"/>
      <c r="N849" s="4"/>
      <c r="O849" s="4"/>
      <c r="P849" s="4"/>
      <c r="Q849" s="4"/>
      <c r="R849" s="4"/>
      <c r="S849" s="4"/>
      <c r="T849" s="4"/>
    </row>
    <row r="850">
      <c r="A850" s="4"/>
      <c r="B850" s="4"/>
      <c r="C850" s="4"/>
      <c r="D850" s="4"/>
      <c r="E850" s="4"/>
      <c r="F850" s="4"/>
      <c r="G850" s="4"/>
      <c r="H850" s="4"/>
      <c r="I850" s="4"/>
      <c r="J850" s="4"/>
      <c r="K850" s="4"/>
      <c r="L850" s="4"/>
      <c r="M850" s="4"/>
      <c r="N850" s="4"/>
      <c r="O850" s="4"/>
      <c r="P850" s="4"/>
      <c r="Q850" s="4"/>
      <c r="R850" s="4"/>
      <c r="S850" s="4"/>
      <c r="T850" s="4"/>
    </row>
    <row r="851">
      <c r="A851" s="4"/>
      <c r="B851" s="4"/>
      <c r="C851" s="4"/>
      <c r="D851" s="4"/>
      <c r="E851" s="4"/>
      <c r="F851" s="4"/>
      <c r="G851" s="4"/>
      <c r="H851" s="4"/>
      <c r="I851" s="4"/>
      <c r="J851" s="4"/>
      <c r="K851" s="4"/>
      <c r="L851" s="4"/>
      <c r="M851" s="4"/>
      <c r="N851" s="4"/>
      <c r="O851" s="4"/>
      <c r="P851" s="4"/>
      <c r="Q851" s="4"/>
      <c r="R851" s="4"/>
      <c r="S851" s="4"/>
      <c r="T851" s="4"/>
    </row>
    <row r="852">
      <c r="A852" s="4"/>
      <c r="B852" s="4"/>
      <c r="C852" s="4"/>
      <c r="D852" s="4"/>
      <c r="E852" s="4"/>
      <c r="F852" s="4"/>
      <c r="G852" s="4"/>
      <c r="H852" s="4"/>
      <c r="I852" s="4"/>
      <c r="J852" s="4"/>
      <c r="K852" s="4"/>
      <c r="L852" s="4"/>
      <c r="M852" s="4"/>
      <c r="N852" s="4"/>
      <c r="O852" s="4"/>
      <c r="P852" s="4"/>
      <c r="Q852" s="4"/>
      <c r="R852" s="4"/>
      <c r="S852" s="4"/>
      <c r="T852" s="4"/>
    </row>
    <row r="853">
      <c r="A853" s="4"/>
      <c r="B853" s="4"/>
      <c r="C853" s="4"/>
      <c r="D853" s="4"/>
      <c r="E853" s="4"/>
      <c r="F853" s="4"/>
      <c r="G853" s="4"/>
      <c r="H853" s="4"/>
      <c r="I853" s="4"/>
      <c r="J853" s="4"/>
      <c r="K853" s="4"/>
      <c r="L853" s="4"/>
      <c r="M853" s="4"/>
      <c r="N853" s="4"/>
      <c r="O853" s="4"/>
      <c r="P853" s="4"/>
      <c r="Q853" s="4"/>
      <c r="R853" s="4"/>
      <c r="S853" s="4"/>
      <c r="T853" s="4"/>
    </row>
    <row r="854">
      <c r="A854" s="4"/>
      <c r="B854" s="4"/>
      <c r="C854" s="4"/>
      <c r="D854" s="4"/>
      <c r="E854" s="4"/>
      <c r="F854" s="4"/>
      <c r="G854" s="4"/>
      <c r="H854" s="4"/>
      <c r="I854" s="4"/>
      <c r="J854" s="4"/>
      <c r="K854" s="4"/>
      <c r="L854" s="4"/>
      <c r="M854" s="4"/>
      <c r="N854" s="4"/>
      <c r="O854" s="4"/>
      <c r="P854" s="4"/>
      <c r="Q854" s="4"/>
      <c r="R854" s="4"/>
      <c r="S854" s="4"/>
      <c r="T854" s="4"/>
    </row>
    <row r="855">
      <c r="A855" s="4"/>
      <c r="B855" s="4"/>
      <c r="C855" s="4"/>
      <c r="D855" s="4"/>
      <c r="E855" s="4"/>
      <c r="F855" s="4"/>
      <c r="G855" s="4"/>
      <c r="H855" s="4"/>
      <c r="I855" s="4"/>
      <c r="J855" s="4"/>
      <c r="K855" s="4"/>
      <c r="L855" s="4"/>
      <c r="M855" s="4"/>
      <c r="N855" s="4"/>
      <c r="O855" s="4"/>
      <c r="P855" s="4"/>
      <c r="Q855" s="4"/>
      <c r="R855" s="4"/>
      <c r="S855" s="4"/>
      <c r="T855" s="4"/>
    </row>
    <row r="856">
      <c r="A856" s="4"/>
      <c r="B856" s="4"/>
      <c r="C856" s="4"/>
      <c r="D856" s="4"/>
      <c r="E856" s="4"/>
      <c r="F856" s="4"/>
      <c r="G856" s="4"/>
      <c r="H856" s="4"/>
      <c r="I856" s="4"/>
      <c r="J856" s="4"/>
      <c r="K856" s="4"/>
      <c r="L856" s="4"/>
      <c r="M856" s="4"/>
      <c r="N856" s="4"/>
      <c r="O856" s="4"/>
      <c r="P856" s="4"/>
      <c r="Q856" s="4"/>
      <c r="R856" s="4"/>
      <c r="S856" s="4"/>
      <c r="T856" s="4"/>
    </row>
    <row r="857">
      <c r="A857" s="4"/>
      <c r="B857" s="4"/>
      <c r="C857" s="4"/>
      <c r="D857" s="4"/>
      <c r="E857" s="4"/>
      <c r="F857" s="4"/>
      <c r="G857" s="4"/>
      <c r="H857" s="4"/>
      <c r="I857" s="4"/>
      <c r="J857" s="4"/>
      <c r="K857" s="4"/>
      <c r="L857" s="4"/>
      <c r="M857" s="4"/>
      <c r="N857" s="4"/>
      <c r="O857" s="4"/>
      <c r="P857" s="4"/>
      <c r="Q857" s="4"/>
      <c r="R857" s="4"/>
      <c r="S857" s="4"/>
      <c r="T857" s="4"/>
    </row>
    <row r="858">
      <c r="A858" s="4"/>
      <c r="B858" s="4"/>
      <c r="C858" s="4"/>
      <c r="D858" s="4"/>
      <c r="E858" s="4"/>
      <c r="F858" s="4"/>
      <c r="G858" s="4"/>
      <c r="H858" s="4"/>
      <c r="I858" s="4"/>
      <c r="J858" s="4"/>
      <c r="K858" s="4"/>
      <c r="L858" s="4"/>
      <c r="M858" s="4"/>
      <c r="N858" s="4"/>
      <c r="O858" s="4"/>
      <c r="P858" s="4"/>
      <c r="Q858" s="4"/>
      <c r="R858" s="4"/>
      <c r="S858" s="4"/>
      <c r="T858" s="4"/>
    </row>
    <row r="859">
      <c r="A859" s="4"/>
      <c r="B859" s="4"/>
      <c r="C859" s="4"/>
      <c r="D859" s="4"/>
      <c r="E859" s="4"/>
      <c r="F859" s="4"/>
      <c r="G859" s="4"/>
      <c r="H859" s="4"/>
      <c r="I859" s="4"/>
      <c r="J859" s="4"/>
      <c r="K859" s="4"/>
      <c r="L859" s="4"/>
      <c r="M859" s="4"/>
      <c r="N859" s="4"/>
      <c r="O859" s="4"/>
      <c r="P859" s="4"/>
      <c r="Q859" s="4"/>
      <c r="R859" s="4"/>
      <c r="S859" s="4"/>
      <c r="T859" s="4"/>
    </row>
    <row r="860">
      <c r="A860" s="4"/>
      <c r="B860" s="4"/>
      <c r="C860" s="4"/>
      <c r="D860" s="4"/>
      <c r="E860" s="4"/>
      <c r="F860" s="4"/>
      <c r="G860" s="4"/>
      <c r="H860" s="4"/>
      <c r="I860" s="4"/>
      <c r="J860" s="4"/>
      <c r="K860" s="4"/>
      <c r="L860" s="4"/>
      <c r="M860" s="4"/>
      <c r="N860" s="4"/>
      <c r="O860" s="4"/>
      <c r="P860" s="4"/>
      <c r="Q860" s="4"/>
      <c r="R860" s="4"/>
      <c r="S860" s="4"/>
      <c r="T860" s="4"/>
    </row>
    <row r="861">
      <c r="A861" s="4"/>
      <c r="B861" s="4"/>
      <c r="C861" s="4"/>
      <c r="D861" s="4"/>
      <c r="E861" s="4"/>
      <c r="F861" s="4"/>
      <c r="G861" s="4"/>
      <c r="H861" s="4"/>
      <c r="I861" s="4"/>
      <c r="J861" s="4"/>
      <c r="K861" s="4"/>
      <c r="L861" s="4"/>
      <c r="M861" s="4"/>
      <c r="N861" s="4"/>
      <c r="O861" s="4"/>
      <c r="P861" s="4"/>
      <c r="Q861" s="4"/>
      <c r="R861" s="4"/>
      <c r="S861" s="4"/>
      <c r="T861" s="4"/>
    </row>
    <row r="862">
      <c r="A862" s="4"/>
      <c r="B862" s="4"/>
      <c r="C862" s="4"/>
      <c r="D862" s="4"/>
      <c r="E862" s="4"/>
      <c r="F862" s="4"/>
      <c r="G862" s="4"/>
      <c r="H862" s="4"/>
      <c r="I862" s="4"/>
      <c r="J862" s="4"/>
      <c r="K862" s="4"/>
      <c r="L862" s="4"/>
      <c r="M862" s="4"/>
      <c r="N862" s="4"/>
      <c r="O862" s="4"/>
      <c r="P862" s="4"/>
      <c r="Q862" s="4"/>
      <c r="R862" s="4"/>
      <c r="S862" s="4"/>
      <c r="T862" s="4"/>
    </row>
    <row r="863">
      <c r="A863" s="4"/>
      <c r="B863" s="4"/>
      <c r="C863" s="4"/>
      <c r="D863" s="4"/>
      <c r="E863" s="4"/>
      <c r="F863" s="4"/>
      <c r="G863" s="4"/>
      <c r="H863" s="4"/>
      <c r="I863" s="4"/>
      <c r="J863" s="4"/>
      <c r="K863" s="4"/>
      <c r="L863" s="4"/>
      <c r="M863" s="4"/>
      <c r="N863" s="4"/>
      <c r="O863" s="4"/>
      <c r="P863" s="4"/>
      <c r="Q863" s="4"/>
      <c r="R863" s="4"/>
      <c r="S863" s="4"/>
      <c r="T863" s="4"/>
    </row>
    <row r="864">
      <c r="A864" s="4"/>
      <c r="B864" s="4"/>
      <c r="C864" s="4"/>
      <c r="D864" s="4"/>
      <c r="E864" s="4"/>
      <c r="F864" s="4"/>
      <c r="G864" s="4"/>
      <c r="H864" s="4"/>
      <c r="I864" s="4"/>
      <c r="J864" s="4"/>
      <c r="K864" s="4"/>
      <c r="L864" s="4"/>
      <c r="M864" s="4"/>
      <c r="N864" s="4"/>
      <c r="O864" s="4"/>
      <c r="P864" s="4"/>
      <c r="Q864" s="4"/>
      <c r="R864" s="4"/>
      <c r="S864" s="4"/>
      <c r="T864" s="4"/>
    </row>
    <row r="865">
      <c r="A865" s="4"/>
      <c r="B865" s="4"/>
      <c r="C865" s="4"/>
      <c r="D865" s="4"/>
      <c r="E865" s="4"/>
      <c r="F865" s="4"/>
      <c r="G865" s="4"/>
      <c r="H865" s="4"/>
      <c r="I865" s="4"/>
      <c r="J865" s="4"/>
      <c r="K865" s="4"/>
      <c r="L865" s="4"/>
      <c r="M865" s="4"/>
      <c r="N865" s="4"/>
      <c r="O865" s="4"/>
      <c r="P865" s="4"/>
      <c r="Q865" s="4"/>
      <c r="R865" s="4"/>
      <c r="S865" s="4"/>
      <c r="T865" s="4"/>
    </row>
    <row r="866">
      <c r="A866" s="4"/>
      <c r="B866" s="4"/>
      <c r="C866" s="4"/>
      <c r="D866" s="4"/>
      <c r="E866" s="4"/>
      <c r="F866" s="4"/>
      <c r="G866" s="4"/>
      <c r="H866" s="4"/>
      <c r="I866" s="4"/>
      <c r="J866" s="4"/>
      <c r="K866" s="4"/>
      <c r="L866" s="4"/>
      <c r="M866" s="4"/>
      <c r="N866" s="4"/>
      <c r="O866" s="4"/>
      <c r="P866" s="4"/>
      <c r="Q866" s="4"/>
      <c r="R866" s="4"/>
      <c r="S866" s="4"/>
      <c r="T866" s="4"/>
    </row>
    <row r="867">
      <c r="A867" s="4"/>
      <c r="B867" s="4"/>
      <c r="C867" s="4"/>
      <c r="D867" s="4"/>
      <c r="E867" s="4"/>
      <c r="F867" s="4"/>
      <c r="G867" s="4"/>
      <c r="H867" s="4"/>
      <c r="I867" s="4"/>
      <c r="J867" s="4"/>
      <c r="K867" s="4"/>
      <c r="L867" s="4"/>
      <c r="M867" s="4"/>
      <c r="N867" s="4"/>
      <c r="O867" s="4"/>
      <c r="P867" s="4"/>
      <c r="Q867" s="4"/>
      <c r="R867" s="4"/>
      <c r="S867" s="4"/>
      <c r="T867" s="4"/>
    </row>
    <row r="868">
      <c r="A868" s="4"/>
      <c r="B868" s="4"/>
      <c r="C868" s="4"/>
      <c r="D868" s="4"/>
      <c r="E868" s="4"/>
      <c r="F868" s="4"/>
      <c r="G868" s="4"/>
      <c r="H868" s="4"/>
      <c r="I868" s="4"/>
      <c r="J868" s="4"/>
      <c r="K868" s="4"/>
      <c r="L868" s="4"/>
      <c r="M868" s="4"/>
      <c r="N868" s="4"/>
      <c r="O868" s="4"/>
      <c r="P868" s="4"/>
      <c r="Q868" s="4"/>
      <c r="R868" s="4"/>
      <c r="S868" s="4"/>
      <c r="T868" s="4"/>
    </row>
    <row r="869">
      <c r="A869" s="4"/>
      <c r="B869" s="4"/>
      <c r="C869" s="4"/>
      <c r="D869" s="4"/>
      <c r="E869" s="4"/>
      <c r="F869" s="4"/>
      <c r="G869" s="4"/>
      <c r="H869" s="4"/>
      <c r="I869" s="4"/>
      <c r="J869" s="4"/>
      <c r="K869" s="4"/>
      <c r="L869" s="4"/>
      <c r="M869" s="4"/>
      <c r="N869" s="4"/>
      <c r="O869" s="4"/>
      <c r="P869" s="4"/>
      <c r="Q869" s="4"/>
      <c r="R869" s="4"/>
      <c r="S869" s="4"/>
      <c r="T869" s="4"/>
    </row>
    <row r="870">
      <c r="A870" s="4"/>
      <c r="B870" s="4"/>
      <c r="C870" s="4"/>
      <c r="D870" s="4"/>
      <c r="E870" s="4"/>
      <c r="F870" s="4"/>
      <c r="G870" s="4"/>
      <c r="H870" s="4"/>
      <c r="I870" s="4"/>
      <c r="J870" s="4"/>
      <c r="K870" s="4"/>
      <c r="L870" s="4"/>
      <c r="M870" s="4"/>
      <c r="N870" s="4"/>
      <c r="O870" s="4"/>
      <c r="P870" s="4"/>
      <c r="Q870" s="4"/>
      <c r="R870" s="4"/>
      <c r="S870" s="4"/>
      <c r="T870" s="4"/>
    </row>
    <row r="871">
      <c r="A871" s="4"/>
      <c r="B871" s="4"/>
      <c r="C871" s="4"/>
      <c r="D871" s="4"/>
      <c r="E871" s="4"/>
      <c r="F871" s="4"/>
      <c r="G871" s="4"/>
      <c r="H871" s="4"/>
      <c r="I871" s="4"/>
      <c r="J871" s="4"/>
      <c r="K871" s="4"/>
      <c r="L871" s="4"/>
      <c r="M871" s="4"/>
      <c r="N871" s="4"/>
      <c r="O871" s="4"/>
      <c r="P871" s="4"/>
      <c r="Q871" s="4"/>
      <c r="R871" s="4"/>
      <c r="S871" s="4"/>
      <c r="T871" s="4"/>
    </row>
    <row r="872">
      <c r="A872" s="4"/>
      <c r="B872" s="4"/>
      <c r="C872" s="4"/>
      <c r="D872" s="4"/>
      <c r="E872" s="4"/>
      <c r="F872" s="4"/>
      <c r="G872" s="4"/>
      <c r="H872" s="4"/>
      <c r="I872" s="4"/>
      <c r="J872" s="4"/>
      <c r="K872" s="4"/>
      <c r="L872" s="4"/>
      <c r="M872" s="4"/>
      <c r="N872" s="4"/>
      <c r="O872" s="4"/>
      <c r="P872" s="4"/>
      <c r="Q872" s="4"/>
      <c r="R872" s="4"/>
      <c r="S872" s="4"/>
      <c r="T872" s="4"/>
    </row>
    <row r="873">
      <c r="A873" s="4"/>
      <c r="B873" s="4"/>
      <c r="C873" s="4"/>
      <c r="D873" s="4"/>
      <c r="E873" s="4"/>
      <c r="F873" s="4"/>
      <c r="G873" s="4"/>
      <c r="H873" s="4"/>
      <c r="I873" s="4"/>
      <c r="J873" s="4"/>
      <c r="K873" s="4"/>
      <c r="L873" s="4"/>
      <c r="M873" s="4"/>
      <c r="N873" s="4"/>
      <c r="O873" s="4"/>
      <c r="P873" s="4"/>
      <c r="Q873" s="4"/>
      <c r="R873" s="4"/>
      <c r="S873" s="4"/>
      <c r="T873" s="4"/>
    </row>
    <row r="874">
      <c r="A874" s="4"/>
      <c r="B874" s="4"/>
      <c r="C874" s="4"/>
      <c r="D874" s="4"/>
      <c r="E874" s="4"/>
      <c r="F874" s="4"/>
      <c r="G874" s="4"/>
      <c r="H874" s="4"/>
      <c r="I874" s="4"/>
      <c r="J874" s="4"/>
      <c r="K874" s="4"/>
      <c r="L874" s="4"/>
      <c r="M874" s="4"/>
      <c r="N874" s="4"/>
      <c r="O874" s="4"/>
      <c r="P874" s="4"/>
      <c r="Q874" s="4"/>
      <c r="R874" s="4"/>
      <c r="S874" s="4"/>
      <c r="T874" s="4"/>
    </row>
    <row r="875">
      <c r="A875" s="4"/>
      <c r="B875" s="4"/>
      <c r="C875" s="4"/>
      <c r="D875" s="4"/>
      <c r="E875" s="4"/>
      <c r="F875" s="4"/>
      <c r="G875" s="4"/>
      <c r="H875" s="4"/>
      <c r="I875" s="4"/>
      <c r="J875" s="4"/>
      <c r="K875" s="4"/>
      <c r="L875" s="4"/>
      <c r="M875" s="4"/>
      <c r="N875" s="4"/>
      <c r="O875" s="4"/>
      <c r="P875" s="4"/>
      <c r="Q875" s="4"/>
      <c r="R875" s="4"/>
      <c r="S875" s="4"/>
      <c r="T875" s="4"/>
    </row>
    <row r="876">
      <c r="A876" s="4"/>
      <c r="B876" s="4"/>
      <c r="C876" s="4"/>
      <c r="D876" s="4"/>
      <c r="E876" s="4"/>
      <c r="F876" s="4"/>
      <c r="G876" s="4"/>
      <c r="H876" s="4"/>
      <c r="I876" s="4"/>
      <c r="J876" s="4"/>
      <c r="K876" s="4"/>
      <c r="L876" s="4"/>
      <c r="M876" s="4"/>
      <c r="N876" s="4"/>
      <c r="O876" s="4"/>
      <c r="P876" s="4"/>
      <c r="Q876" s="4"/>
      <c r="R876" s="4"/>
      <c r="S876" s="4"/>
      <c r="T876" s="4"/>
    </row>
    <row r="877">
      <c r="A877" s="4"/>
      <c r="B877" s="4"/>
      <c r="C877" s="4"/>
      <c r="D877" s="4"/>
      <c r="E877" s="4"/>
      <c r="F877" s="4"/>
      <c r="G877" s="4"/>
      <c r="H877" s="4"/>
      <c r="I877" s="4"/>
      <c r="J877" s="4"/>
      <c r="K877" s="4"/>
      <c r="L877" s="4"/>
      <c r="M877" s="4"/>
      <c r="N877" s="4"/>
      <c r="O877" s="4"/>
      <c r="P877" s="4"/>
      <c r="Q877" s="4"/>
      <c r="R877" s="4"/>
      <c r="S877" s="4"/>
      <c r="T877" s="4"/>
    </row>
    <row r="878">
      <c r="A878" s="4"/>
      <c r="B878" s="4"/>
      <c r="C878" s="4"/>
      <c r="D878" s="4"/>
      <c r="E878" s="4"/>
      <c r="F878" s="4"/>
      <c r="G878" s="4"/>
      <c r="H878" s="4"/>
      <c r="I878" s="4"/>
      <c r="J878" s="4"/>
      <c r="K878" s="4"/>
      <c r="L878" s="4"/>
      <c r="M878" s="4"/>
      <c r="N878" s="4"/>
      <c r="O878" s="4"/>
      <c r="P878" s="4"/>
      <c r="Q878" s="4"/>
      <c r="R878" s="4"/>
      <c r="S878" s="4"/>
      <c r="T878" s="4"/>
    </row>
    <row r="879">
      <c r="A879" s="4"/>
      <c r="B879" s="4"/>
      <c r="C879" s="4"/>
      <c r="D879" s="4"/>
      <c r="E879" s="4"/>
      <c r="F879" s="4"/>
      <c r="G879" s="4"/>
      <c r="H879" s="4"/>
      <c r="I879" s="4"/>
      <c r="J879" s="4"/>
      <c r="K879" s="4"/>
      <c r="L879" s="4"/>
      <c r="M879" s="4"/>
      <c r="N879" s="4"/>
      <c r="O879" s="4"/>
      <c r="P879" s="4"/>
      <c r="Q879" s="4"/>
      <c r="R879" s="4"/>
      <c r="S879" s="4"/>
      <c r="T879" s="4"/>
    </row>
    <row r="880">
      <c r="A880" s="4"/>
      <c r="B880" s="4"/>
      <c r="C880" s="4"/>
      <c r="D880" s="4"/>
      <c r="E880" s="4"/>
      <c r="F880" s="4"/>
      <c r="G880" s="4"/>
      <c r="H880" s="4"/>
      <c r="I880" s="4"/>
      <c r="J880" s="4"/>
      <c r="K880" s="4"/>
      <c r="L880" s="4"/>
      <c r="M880" s="4"/>
      <c r="N880" s="4"/>
      <c r="O880" s="4"/>
      <c r="P880" s="4"/>
      <c r="Q880" s="4"/>
      <c r="R880" s="4"/>
      <c r="S880" s="4"/>
      <c r="T880" s="4"/>
    </row>
    <row r="881">
      <c r="A881" s="4"/>
      <c r="B881" s="4"/>
      <c r="C881" s="4"/>
      <c r="D881" s="4"/>
      <c r="E881" s="4"/>
      <c r="F881" s="4"/>
      <c r="G881" s="4"/>
      <c r="H881" s="4"/>
      <c r="I881" s="4"/>
      <c r="J881" s="4"/>
      <c r="K881" s="4"/>
      <c r="L881" s="4"/>
      <c r="M881" s="4"/>
      <c r="N881" s="4"/>
      <c r="O881" s="4"/>
      <c r="P881" s="4"/>
      <c r="Q881" s="4"/>
      <c r="R881" s="4"/>
      <c r="S881" s="4"/>
      <c r="T881" s="4"/>
    </row>
    <row r="882">
      <c r="A882" s="4"/>
      <c r="B882" s="4"/>
      <c r="C882" s="4"/>
      <c r="D882" s="4"/>
      <c r="E882" s="4"/>
      <c r="F882" s="4"/>
      <c r="G882" s="4"/>
      <c r="H882" s="4"/>
      <c r="I882" s="4"/>
      <c r="J882" s="4"/>
      <c r="K882" s="4"/>
      <c r="L882" s="4"/>
      <c r="M882" s="4"/>
      <c r="N882" s="4"/>
      <c r="O882" s="4"/>
      <c r="P882" s="4"/>
      <c r="Q882" s="4"/>
      <c r="R882" s="4"/>
      <c r="S882" s="4"/>
      <c r="T882" s="4"/>
    </row>
    <row r="883">
      <c r="A883" s="4"/>
      <c r="B883" s="4"/>
      <c r="C883" s="4"/>
      <c r="D883" s="4"/>
      <c r="E883" s="4"/>
      <c r="F883" s="4"/>
      <c r="G883" s="4"/>
      <c r="H883" s="4"/>
      <c r="I883" s="4"/>
      <c r="J883" s="4"/>
      <c r="K883" s="4"/>
      <c r="L883" s="4"/>
      <c r="M883" s="4"/>
      <c r="N883" s="4"/>
      <c r="O883" s="4"/>
      <c r="P883" s="4"/>
      <c r="Q883" s="4"/>
      <c r="R883" s="4"/>
      <c r="S883" s="4"/>
      <c r="T883" s="4"/>
    </row>
    <row r="884">
      <c r="A884" s="4"/>
      <c r="B884" s="4"/>
      <c r="C884" s="4"/>
      <c r="D884" s="4"/>
      <c r="E884" s="4"/>
      <c r="F884" s="4"/>
      <c r="G884" s="4"/>
      <c r="H884" s="4"/>
      <c r="I884" s="4"/>
      <c r="J884" s="4"/>
      <c r="K884" s="4"/>
      <c r="L884" s="4"/>
      <c r="M884" s="4"/>
      <c r="N884" s="4"/>
      <c r="O884" s="4"/>
      <c r="P884" s="4"/>
      <c r="Q884" s="4"/>
      <c r="R884" s="4"/>
      <c r="S884" s="4"/>
      <c r="T884" s="4"/>
    </row>
    <row r="885">
      <c r="A885" s="4"/>
      <c r="B885" s="4"/>
      <c r="C885" s="4"/>
      <c r="D885" s="4"/>
      <c r="E885" s="4"/>
      <c r="F885" s="4"/>
      <c r="G885" s="4"/>
      <c r="H885" s="4"/>
      <c r="I885" s="4"/>
      <c r="J885" s="4"/>
      <c r="K885" s="4"/>
      <c r="L885" s="4"/>
      <c r="M885" s="4"/>
      <c r="N885" s="4"/>
      <c r="O885" s="4"/>
      <c r="P885" s="4"/>
      <c r="Q885" s="4"/>
      <c r="R885" s="4"/>
      <c r="S885" s="4"/>
      <c r="T885" s="4"/>
    </row>
    <row r="886">
      <c r="A886" s="4"/>
      <c r="B886" s="4"/>
      <c r="C886" s="4"/>
      <c r="D886" s="4"/>
      <c r="E886" s="4"/>
      <c r="F886" s="4"/>
      <c r="G886" s="4"/>
      <c r="H886" s="4"/>
      <c r="I886" s="4"/>
      <c r="J886" s="4"/>
      <c r="K886" s="4"/>
      <c r="L886" s="4"/>
      <c r="M886" s="4"/>
      <c r="N886" s="4"/>
      <c r="O886" s="4"/>
      <c r="P886" s="4"/>
      <c r="Q886" s="4"/>
      <c r="R886" s="4"/>
      <c r="S886" s="4"/>
      <c r="T886" s="4"/>
    </row>
    <row r="887">
      <c r="A887" s="4"/>
      <c r="B887" s="4"/>
      <c r="C887" s="4"/>
      <c r="D887" s="4"/>
      <c r="E887" s="4"/>
      <c r="F887" s="4"/>
      <c r="G887" s="4"/>
      <c r="H887" s="4"/>
      <c r="I887" s="4"/>
      <c r="J887" s="4"/>
      <c r="K887" s="4"/>
      <c r="L887" s="4"/>
      <c r="M887" s="4"/>
      <c r="N887" s="4"/>
      <c r="O887" s="4"/>
      <c r="P887" s="4"/>
      <c r="Q887" s="4"/>
      <c r="R887" s="4"/>
      <c r="S887" s="4"/>
      <c r="T887" s="4"/>
    </row>
    <row r="888">
      <c r="A888" s="4"/>
      <c r="B888" s="4"/>
      <c r="C888" s="4"/>
      <c r="D888" s="4"/>
      <c r="E888" s="4"/>
      <c r="F888" s="4"/>
      <c r="G888" s="4"/>
      <c r="H888" s="4"/>
      <c r="I888" s="4"/>
      <c r="J888" s="4"/>
      <c r="K888" s="4"/>
      <c r="L888" s="4"/>
      <c r="M888" s="4"/>
      <c r="N888" s="4"/>
      <c r="O888" s="4"/>
      <c r="P888" s="4"/>
      <c r="Q888" s="4"/>
      <c r="R888" s="4"/>
      <c r="S888" s="4"/>
      <c r="T888" s="4"/>
    </row>
    <row r="889">
      <c r="A889" s="4"/>
      <c r="B889" s="4"/>
      <c r="C889" s="4"/>
      <c r="D889" s="4"/>
      <c r="E889" s="4"/>
      <c r="F889" s="4"/>
      <c r="G889" s="4"/>
      <c r="H889" s="4"/>
      <c r="I889" s="4"/>
      <c r="J889" s="4"/>
      <c r="K889" s="4"/>
      <c r="L889" s="4"/>
      <c r="M889" s="4"/>
      <c r="N889" s="4"/>
      <c r="O889" s="4"/>
      <c r="P889" s="4"/>
      <c r="Q889" s="4"/>
      <c r="R889" s="4"/>
      <c r="S889" s="4"/>
      <c r="T889" s="4"/>
    </row>
    <row r="890">
      <c r="A890" s="4"/>
      <c r="B890" s="4"/>
      <c r="C890" s="4"/>
      <c r="D890" s="4"/>
      <c r="E890" s="4"/>
      <c r="F890" s="4"/>
      <c r="G890" s="4"/>
      <c r="H890" s="4"/>
      <c r="I890" s="4"/>
      <c r="J890" s="4"/>
      <c r="K890" s="4"/>
      <c r="L890" s="4"/>
      <c r="M890" s="4"/>
      <c r="N890" s="4"/>
      <c r="O890" s="4"/>
      <c r="P890" s="4"/>
      <c r="Q890" s="4"/>
      <c r="R890" s="4"/>
      <c r="S890" s="4"/>
      <c r="T890" s="4"/>
    </row>
    <row r="891">
      <c r="A891" s="4"/>
      <c r="B891" s="4"/>
      <c r="C891" s="4"/>
      <c r="D891" s="4"/>
      <c r="E891" s="4"/>
      <c r="F891" s="4"/>
      <c r="G891" s="4"/>
      <c r="H891" s="4"/>
      <c r="I891" s="4"/>
      <c r="J891" s="4"/>
      <c r="K891" s="4"/>
      <c r="L891" s="4"/>
      <c r="M891" s="4"/>
      <c r="N891" s="4"/>
      <c r="O891" s="4"/>
      <c r="P891" s="4"/>
      <c r="Q891" s="4"/>
      <c r="R891" s="4"/>
      <c r="S891" s="4"/>
      <c r="T891" s="4"/>
    </row>
    <row r="892">
      <c r="A892" s="4"/>
      <c r="B892" s="4"/>
      <c r="C892" s="4"/>
      <c r="D892" s="4"/>
      <c r="E892" s="4"/>
      <c r="F892" s="4"/>
      <c r="G892" s="4"/>
      <c r="H892" s="4"/>
      <c r="I892" s="4"/>
      <c r="J892" s="4"/>
      <c r="K892" s="4"/>
      <c r="L892" s="4"/>
      <c r="M892" s="4"/>
      <c r="N892" s="4"/>
      <c r="O892" s="4"/>
      <c r="P892" s="4"/>
      <c r="Q892" s="4"/>
      <c r="R892" s="4"/>
      <c r="S892" s="4"/>
      <c r="T892" s="4"/>
    </row>
    <row r="893">
      <c r="A893" s="4"/>
      <c r="B893" s="4"/>
      <c r="C893" s="4"/>
      <c r="D893" s="4"/>
      <c r="E893" s="4"/>
      <c r="F893" s="4"/>
      <c r="G893" s="4"/>
      <c r="H893" s="4"/>
      <c r="I893" s="4"/>
      <c r="J893" s="4"/>
      <c r="K893" s="4"/>
      <c r="L893" s="4"/>
      <c r="M893" s="4"/>
      <c r="N893" s="4"/>
      <c r="O893" s="4"/>
      <c r="P893" s="4"/>
      <c r="Q893" s="4"/>
      <c r="R893" s="4"/>
      <c r="S893" s="4"/>
      <c r="T893" s="4"/>
    </row>
    <row r="894">
      <c r="A894" s="4"/>
      <c r="B894" s="4"/>
      <c r="C894" s="4"/>
      <c r="D894" s="4"/>
      <c r="E894" s="4"/>
      <c r="F894" s="4"/>
      <c r="G894" s="4"/>
      <c r="H894" s="4"/>
      <c r="I894" s="4"/>
      <c r="J894" s="4"/>
      <c r="K894" s="4"/>
      <c r="L894" s="4"/>
      <c r="M894" s="4"/>
      <c r="N894" s="4"/>
      <c r="O894" s="4"/>
      <c r="P894" s="4"/>
      <c r="Q894" s="4"/>
      <c r="R894" s="4"/>
      <c r="S894" s="4"/>
      <c r="T894" s="4"/>
    </row>
    <row r="895">
      <c r="A895" s="4"/>
      <c r="B895" s="4"/>
      <c r="C895" s="4"/>
      <c r="D895" s="4"/>
      <c r="E895" s="4"/>
      <c r="F895" s="4"/>
      <c r="G895" s="4"/>
      <c r="H895" s="4"/>
      <c r="I895" s="4"/>
      <c r="J895" s="4"/>
      <c r="K895" s="4"/>
      <c r="L895" s="4"/>
      <c r="M895" s="4"/>
      <c r="N895" s="4"/>
      <c r="O895" s="4"/>
      <c r="P895" s="4"/>
      <c r="Q895" s="4"/>
      <c r="R895" s="4"/>
      <c r="S895" s="4"/>
      <c r="T895" s="4"/>
    </row>
    <row r="896">
      <c r="A896" s="4"/>
      <c r="B896" s="4"/>
      <c r="C896" s="4"/>
      <c r="D896" s="4"/>
      <c r="E896" s="4"/>
      <c r="F896" s="4"/>
      <c r="G896" s="4"/>
      <c r="H896" s="4"/>
      <c r="I896" s="4"/>
      <c r="J896" s="4"/>
      <c r="K896" s="4"/>
      <c r="L896" s="4"/>
      <c r="M896" s="4"/>
      <c r="N896" s="4"/>
      <c r="O896" s="4"/>
      <c r="P896" s="4"/>
      <c r="Q896" s="4"/>
      <c r="R896" s="4"/>
      <c r="S896" s="4"/>
      <c r="T896" s="4"/>
    </row>
    <row r="897">
      <c r="A897" s="4"/>
      <c r="B897" s="4"/>
      <c r="C897" s="4"/>
      <c r="D897" s="4"/>
      <c r="E897" s="4"/>
      <c r="F897" s="4"/>
      <c r="G897" s="4"/>
      <c r="H897" s="4"/>
      <c r="I897" s="4"/>
      <c r="J897" s="4"/>
      <c r="K897" s="4"/>
      <c r="L897" s="4"/>
      <c r="M897" s="4"/>
      <c r="N897" s="4"/>
      <c r="O897" s="4"/>
      <c r="P897" s="4"/>
      <c r="Q897" s="4"/>
      <c r="R897" s="4"/>
      <c r="S897" s="4"/>
      <c r="T897" s="4"/>
    </row>
    <row r="898">
      <c r="A898" s="4"/>
      <c r="B898" s="4"/>
      <c r="C898" s="4"/>
      <c r="D898" s="4"/>
      <c r="E898" s="4"/>
      <c r="F898" s="4"/>
      <c r="G898" s="4"/>
      <c r="H898" s="4"/>
      <c r="I898" s="4"/>
      <c r="J898" s="4"/>
      <c r="K898" s="4"/>
      <c r="L898" s="4"/>
      <c r="M898" s="4"/>
      <c r="N898" s="4"/>
      <c r="O898" s="4"/>
      <c r="P898" s="4"/>
      <c r="Q898" s="4"/>
      <c r="R898" s="4"/>
      <c r="S898" s="4"/>
      <c r="T898" s="4"/>
    </row>
    <row r="899">
      <c r="A899" s="4"/>
      <c r="B899" s="4"/>
      <c r="C899" s="4"/>
      <c r="D899" s="4"/>
      <c r="E899" s="4"/>
      <c r="F899" s="4"/>
      <c r="G899" s="4"/>
      <c r="H899" s="4"/>
      <c r="I899" s="4"/>
      <c r="J899" s="4"/>
      <c r="K899" s="4"/>
      <c r="L899" s="4"/>
      <c r="M899" s="4"/>
      <c r="N899" s="4"/>
      <c r="O899" s="4"/>
      <c r="P899" s="4"/>
      <c r="Q899" s="4"/>
      <c r="R899" s="4"/>
      <c r="S899" s="4"/>
      <c r="T899" s="4"/>
    </row>
    <row r="900">
      <c r="A900" s="4"/>
      <c r="B900" s="4"/>
      <c r="C900" s="4"/>
      <c r="D900" s="4"/>
      <c r="E900" s="4"/>
      <c r="F900" s="4"/>
      <c r="G900" s="4"/>
      <c r="H900" s="4"/>
      <c r="I900" s="4"/>
      <c r="J900" s="4"/>
      <c r="K900" s="4"/>
      <c r="L900" s="4"/>
      <c r="M900" s="4"/>
      <c r="N900" s="4"/>
      <c r="O900" s="4"/>
      <c r="P900" s="4"/>
      <c r="Q900" s="4"/>
      <c r="R900" s="4"/>
      <c r="S900" s="4"/>
      <c r="T900" s="4"/>
    </row>
    <row r="901">
      <c r="A901" s="4"/>
      <c r="B901" s="4"/>
      <c r="C901" s="4"/>
      <c r="D901" s="4"/>
      <c r="E901" s="4"/>
      <c r="F901" s="4"/>
      <c r="G901" s="4"/>
      <c r="H901" s="4"/>
      <c r="I901" s="4"/>
      <c r="J901" s="4"/>
      <c r="K901" s="4"/>
      <c r="L901" s="4"/>
      <c r="M901" s="4"/>
      <c r="N901" s="4"/>
      <c r="O901" s="4"/>
      <c r="P901" s="4"/>
      <c r="Q901" s="4"/>
      <c r="R901" s="4"/>
      <c r="S901" s="4"/>
      <c r="T901" s="4"/>
    </row>
    <row r="902">
      <c r="A902" s="4"/>
      <c r="B902" s="4"/>
      <c r="C902" s="4"/>
      <c r="D902" s="4"/>
      <c r="E902" s="4"/>
      <c r="F902" s="4"/>
      <c r="G902" s="4"/>
      <c r="H902" s="4"/>
      <c r="I902" s="4"/>
      <c r="J902" s="4"/>
      <c r="K902" s="4"/>
      <c r="L902" s="4"/>
      <c r="M902" s="4"/>
      <c r="N902" s="4"/>
      <c r="O902" s="4"/>
      <c r="P902" s="4"/>
      <c r="Q902" s="4"/>
      <c r="R902" s="4"/>
      <c r="S902" s="4"/>
      <c r="T902" s="4"/>
    </row>
    <row r="903">
      <c r="A903" s="4"/>
      <c r="B903" s="4"/>
      <c r="C903" s="4"/>
      <c r="D903" s="4"/>
      <c r="E903" s="4"/>
      <c r="F903" s="4"/>
      <c r="G903" s="4"/>
      <c r="H903" s="4"/>
      <c r="I903" s="4"/>
      <c r="J903" s="4"/>
      <c r="K903" s="4"/>
      <c r="L903" s="4"/>
      <c r="M903" s="4"/>
      <c r="N903" s="4"/>
      <c r="O903" s="4"/>
      <c r="P903" s="4"/>
      <c r="Q903" s="4"/>
      <c r="R903" s="4"/>
      <c r="S903" s="4"/>
      <c r="T903" s="4"/>
    </row>
    <row r="904">
      <c r="A904" s="4"/>
      <c r="B904" s="4"/>
      <c r="C904" s="4"/>
      <c r="D904" s="4"/>
      <c r="E904" s="4"/>
      <c r="F904" s="4"/>
      <c r="G904" s="4"/>
      <c r="H904" s="4"/>
      <c r="I904" s="4"/>
      <c r="J904" s="4"/>
      <c r="K904" s="4"/>
      <c r="L904" s="4"/>
      <c r="M904" s="4"/>
      <c r="N904" s="4"/>
      <c r="O904" s="4"/>
      <c r="P904" s="4"/>
      <c r="Q904" s="4"/>
      <c r="R904" s="4"/>
      <c r="S904" s="4"/>
      <c r="T904" s="4"/>
    </row>
    <row r="905">
      <c r="A905" s="4"/>
      <c r="B905" s="4"/>
      <c r="C905" s="4"/>
      <c r="D905" s="4"/>
      <c r="E905" s="4"/>
      <c r="F905" s="4"/>
      <c r="G905" s="4"/>
      <c r="H905" s="4"/>
      <c r="I905" s="4"/>
      <c r="J905" s="4"/>
      <c r="K905" s="4"/>
      <c r="L905" s="4"/>
      <c r="M905" s="4"/>
      <c r="N905" s="4"/>
      <c r="O905" s="4"/>
      <c r="P905" s="4"/>
      <c r="Q905" s="4"/>
      <c r="R905" s="4"/>
      <c r="S905" s="4"/>
      <c r="T905" s="4"/>
    </row>
    <row r="906">
      <c r="A906" s="4"/>
      <c r="B906" s="4"/>
      <c r="C906" s="4"/>
      <c r="D906" s="4"/>
      <c r="E906" s="4"/>
      <c r="F906" s="4"/>
      <c r="G906" s="4"/>
      <c r="H906" s="4"/>
      <c r="I906" s="4"/>
      <c r="J906" s="4"/>
      <c r="K906" s="4"/>
      <c r="L906" s="4"/>
      <c r="M906" s="4"/>
      <c r="N906" s="4"/>
      <c r="O906" s="4"/>
      <c r="P906" s="4"/>
      <c r="Q906" s="4"/>
      <c r="R906" s="4"/>
      <c r="S906" s="4"/>
      <c r="T906" s="4"/>
    </row>
    <row r="907">
      <c r="A907" s="4"/>
      <c r="B907" s="4"/>
      <c r="C907" s="4"/>
      <c r="D907" s="4"/>
      <c r="E907" s="4"/>
      <c r="F907" s="4"/>
      <c r="G907" s="4"/>
      <c r="H907" s="4"/>
      <c r="I907" s="4"/>
      <c r="J907" s="4"/>
      <c r="K907" s="4"/>
      <c r="L907" s="4"/>
      <c r="M907" s="4"/>
      <c r="N907" s="4"/>
      <c r="O907" s="4"/>
      <c r="P907" s="4"/>
      <c r="Q907" s="4"/>
      <c r="R907" s="4"/>
      <c r="S907" s="4"/>
      <c r="T907" s="4"/>
    </row>
    <row r="908">
      <c r="A908" s="4"/>
      <c r="B908" s="4"/>
      <c r="C908" s="4"/>
      <c r="D908" s="4"/>
      <c r="E908" s="4"/>
      <c r="F908" s="4"/>
      <c r="G908" s="4"/>
      <c r="H908" s="4"/>
      <c r="I908" s="4"/>
      <c r="J908" s="4"/>
      <c r="K908" s="4"/>
      <c r="L908" s="4"/>
      <c r="M908" s="4"/>
      <c r="N908" s="4"/>
      <c r="O908" s="4"/>
      <c r="P908" s="4"/>
      <c r="Q908" s="4"/>
      <c r="R908" s="4"/>
      <c r="S908" s="4"/>
      <c r="T908" s="4"/>
    </row>
    <row r="909">
      <c r="A909" s="4"/>
      <c r="B909" s="4"/>
      <c r="C909" s="4"/>
      <c r="D909" s="4"/>
      <c r="E909" s="4"/>
      <c r="F909" s="4"/>
      <c r="G909" s="4"/>
      <c r="H909" s="4"/>
      <c r="I909" s="4"/>
      <c r="J909" s="4"/>
      <c r="K909" s="4"/>
      <c r="L909" s="4"/>
      <c r="M909" s="4"/>
      <c r="N909" s="4"/>
      <c r="O909" s="4"/>
      <c r="P909" s="4"/>
      <c r="Q909" s="4"/>
      <c r="R909" s="4"/>
      <c r="S909" s="4"/>
      <c r="T909" s="4"/>
    </row>
    <row r="910">
      <c r="A910" s="4"/>
      <c r="B910" s="4"/>
      <c r="C910" s="4"/>
      <c r="D910" s="4"/>
      <c r="E910" s="4"/>
      <c r="F910" s="4"/>
      <c r="G910" s="4"/>
      <c r="H910" s="4"/>
      <c r="I910" s="4"/>
      <c r="J910" s="4"/>
      <c r="K910" s="4"/>
      <c r="L910" s="4"/>
      <c r="M910" s="4"/>
      <c r="N910" s="4"/>
      <c r="O910" s="4"/>
      <c r="P910" s="4"/>
      <c r="Q910" s="4"/>
      <c r="R910" s="4"/>
      <c r="S910" s="4"/>
      <c r="T910" s="4"/>
    </row>
    <row r="911">
      <c r="A911" s="4"/>
      <c r="B911" s="4"/>
      <c r="C911" s="4"/>
      <c r="D911" s="4"/>
      <c r="E911" s="4"/>
      <c r="F911" s="4"/>
      <c r="G911" s="4"/>
      <c r="H911" s="4"/>
      <c r="I911" s="4"/>
      <c r="J911" s="4"/>
      <c r="K911" s="4"/>
      <c r="L911" s="4"/>
      <c r="M911" s="4"/>
      <c r="N911" s="4"/>
      <c r="O911" s="4"/>
      <c r="P911" s="4"/>
      <c r="Q911" s="4"/>
      <c r="R911" s="4"/>
      <c r="S911" s="4"/>
      <c r="T911" s="4"/>
    </row>
    <row r="912">
      <c r="A912" s="4"/>
      <c r="B912" s="4"/>
      <c r="C912" s="4"/>
      <c r="D912" s="4"/>
      <c r="E912" s="4"/>
      <c r="F912" s="4"/>
      <c r="G912" s="4"/>
      <c r="H912" s="4"/>
      <c r="I912" s="4"/>
      <c r="J912" s="4"/>
      <c r="K912" s="4"/>
      <c r="L912" s="4"/>
      <c r="M912" s="4"/>
      <c r="N912" s="4"/>
      <c r="O912" s="4"/>
      <c r="P912" s="4"/>
      <c r="Q912" s="4"/>
      <c r="R912" s="4"/>
      <c r="S912" s="4"/>
      <c r="T912" s="4"/>
    </row>
    <row r="913">
      <c r="A913" s="4"/>
      <c r="B913" s="4"/>
      <c r="C913" s="4"/>
      <c r="D913" s="4"/>
      <c r="E913" s="4"/>
      <c r="F913" s="4"/>
      <c r="G913" s="4"/>
      <c r="H913" s="4"/>
      <c r="I913" s="4"/>
      <c r="J913" s="4"/>
      <c r="K913" s="4"/>
      <c r="L913" s="4"/>
      <c r="M913" s="4"/>
      <c r="N913" s="4"/>
      <c r="O913" s="4"/>
      <c r="P913" s="4"/>
      <c r="Q913" s="4"/>
      <c r="R913" s="4"/>
      <c r="S913" s="4"/>
      <c r="T913" s="4"/>
    </row>
    <row r="914">
      <c r="A914" s="4"/>
      <c r="B914" s="4"/>
      <c r="C914" s="4"/>
      <c r="D914" s="4"/>
      <c r="E914" s="4"/>
      <c r="F914" s="4"/>
      <c r="G914" s="4"/>
      <c r="H914" s="4"/>
      <c r="I914" s="4"/>
      <c r="J914" s="4"/>
      <c r="K914" s="4"/>
      <c r="L914" s="4"/>
      <c r="M914" s="4"/>
      <c r="N914" s="4"/>
      <c r="O914" s="4"/>
      <c r="P914" s="4"/>
      <c r="Q914" s="4"/>
      <c r="R914" s="4"/>
      <c r="S914" s="4"/>
      <c r="T914" s="4"/>
    </row>
    <row r="915">
      <c r="A915" s="4"/>
      <c r="B915" s="4"/>
      <c r="C915" s="4"/>
      <c r="D915" s="4"/>
      <c r="E915" s="4"/>
      <c r="F915" s="4"/>
      <c r="G915" s="4"/>
      <c r="H915" s="4"/>
      <c r="I915" s="4"/>
      <c r="J915" s="4"/>
      <c r="K915" s="4"/>
      <c r="L915" s="4"/>
      <c r="M915" s="4"/>
      <c r="N915" s="4"/>
      <c r="O915" s="4"/>
      <c r="P915" s="4"/>
      <c r="Q915" s="4"/>
      <c r="R915" s="4"/>
      <c r="S915" s="4"/>
      <c r="T915" s="4"/>
    </row>
    <row r="916">
      <c r="A916" s="4"/>
      <c r="B916" s="4"/>
      <c r="C916" s="4"/>
      <c r="D916" s="4"/>
      <c r="E916" s="4"/>
      <c r="F916" s="4"/>
      <c r="G916" s="4"/>
      <c r="H916" s="4"/>
      <c r="I916" s="4"/>
      <c r="J916" s="4"/>
      <c r="K916" s="4"/>
      <c r="L916" s="4"/>
      <c r="M916" s="4"/>
      <c r="N916" s="4"/>
      <c r="O916" s="4"/>
      <c r="P916" s="4"/>
      <c r="Q916" s="4"/>
      <c r="R916" s="4"/>
      <c r="S916" s="4"/>
      <c r="T916" s="4"/>
    </row>
    <row r="917">
      <c r="A917" s="4"/>
      <c r="B917" s="4"/>
      <c r="C917" s="4"/>
      <c r="D917" s="4"/>
      <c r="E917" s="4"/>
      <c r="F917" s="4"/>
      <c r="G917" s="4"/>
      <c r="H917" s="4"/>
      <c r="I917" s="4"/>
      <c r="J917" s="4"/>
      <c r="K917" s="4"/>
      <c r="L917" s="4"/>
      <c r="M917" s="4"/>
      <c r="N917" s="4"/>
      <c r="O917" s="4"/>
      <c r="P917" s="4"/>
      <c r="Q917" s="4"/>
      <c r="R917" s="4"/>
      <c r="S917" s="4"/>
      <c r="T917" s="4"/>
    </row>
    <row r="918">
      <c r="A918" s="4"/>
      <c r="B918" s="4"/>
      <c r="C918" s="4"/>
      <c r="D918" s="4"/>
      <c r="E918" s="4"/>
      <c r="F918" s="4"/>
      <c r="G918" s="4"/>
      <c r="H918" s="4"/>
      <c r="I918" s="4"/>
      <c r="J918" s="4"/>
      <c r="K918" s="4"/>
      <c r="L918" s="4"/>
      <c r="M918" s="4"/>
      <c r="N918" s="4"/>
      <c r="O918" s="4"/>
      <c r="P918" s="4"/>
      <c r="Q918" s="4"/>
      <c r="R918" s="4"/>
      <c r="S918" s="4"/>
      <c r="T918" s="4"/>
    </row>
    <row r="919">
      <c r="A919" s="4"/>
      <c r="B919" s="4"/>
      <c r="C919" s="4"/>
      <c r="D919" s="4"/>
      <c r="E919" s="4"/>
      <c r="F919" s="4"/>
      <c r="G919" s="4"/>
      <c r="H919" s="4"/>
      <c r="I919" s="4"/>
      <c r="J919" s="4"/>
      <c r="K919" s="4"/>
      <c r="L919" s="4"/>
      <c r="M919" s="4"/>
      <c r="N919" s="4"/>
      <c r="O919" s="4"/>
      <c r="P919" s="4"/>
      <c r="Q919" s="4"/>
      <c r="R919" s="4"/>
      <c r="S919" s="4"/>
      <c r="T919" s="4"/>
    </row>
    <row r="920">
      <c r="A920" s="4"/>
      <c r="B920" s="4"/>
      <c r="C920" s="4"/>
      <c r="D920" s="4"/>
      <c r="E920" s="4"/>
      <c r="F920" s="4"/>
      <c r="G920" s="4"/>
      <c r="H920" s="4"/>
      <c r="I920" s="4"/>
      <c r="J920" s="4"/>
      <c r="K920" s="4"/>
      <c r="L920" s="4"/>
      <c r="M920" s="4"/>
      <c r="N920" s="4"/>
      <c r="O920" s="4"/>
      <c r="P920" s="4"/>
      <c r="Q920" s="4"/>
      <c r="R920" s="4"/>
      <c r="S920" s="4"/>
      <c r="T920" s="4"/>
    </row>
    <row r="921">
      <c r="A921" s="4"/>
      <c r="B921" s="4"/>
      <c r="C921" s="4"/>
      <c r="D921" s="4"/>
      <c r="E921" s="4"/>
      <c r="F921" s="4"/>
      <c r="G921" s="4"/>
      <c r="H921" s="4"/>
      <c r="I921" s="4"/>
      <c r="J921" s="4"/>
      <c r="K921" s="4"/>
      <c r="L921" s="4"/>
      <c r="M921" s="4"/>
      <c r="N921" s="4"/>
      <c r="O921" s="4"/>
      <c r="P921" s="4"/>
      <c r="Q921" s="4"/>
      <c r="R921" s="4"/>
      <c r="S921" s="4"/>
      <c r="T921" s="4"/>
    </row>
    <row r="922">
      <c r="A922" s="4"/>
      <c r="B922" s="4"/>
      <c r="C922" s="4"/>
      <c r="D922" s="4"/>
      <c r="E922" s="4"/>
      <c r="F922" s="4"/>
      <c r="G922" s="4"/>
      <c r="H922" s="4"/>
      <c r="I922" s="4"/>
      <c r="J922" s="4"/>
      <c r="K922" s="4"/>
      <c r="L922" s="4"/>
      <c r="M922" s="4"/>
      <c r="N922" s="4"/>
      <c r="O922" s="4"/>
      <c r="P922" s="4"/>
      <c r="Q922" s="4"/>
      <c r="R922" s="4"/>
      <c r="S922" s="4"/>
      <c r="T922" s="4"/>
    </row>
    <row r="923">
      <c r="A923" s="4"/>
      <c r="B923" s="4"/>
      <c r="C923" s="4"/>
      <c r="D923" s="4"/>
      <c r="E923" s="4"/>
      <c r="F923" s="4"/>
      <c r="G923" s="4"/>
      <c r="H923" s="4"/>
      <c r="I923" s="4"/>
      <c r="J923" s="4"/>
      <c r="K923" s="4"/>
      <c r="L923" s="4"/>
      <c r="M923" s="4"/>
      <c r="N923" s="4"/>
      <c r="O923" s="4"/>
      <c r="P923" s="4"/>
      <c r="Q923" s="4"/>
      <c r="R923" s="4"/>
      <c r="S923" s="4"/>
      <c r="T923" s="4"/>
    </row>
    <row r="924">
      <c r="A924" s="4"/>
      <c r="B924" s="4"/>
      <c r="C924" s="4"/>
      <c r="D924" s="4"/>
      <c r="E924" s="4"/>
      <c r="F924" s="4"/>
      <c r="G924" s="4"/>
      <c r="H924" s="4"/>
      <c r="I924" s="4"/>
      <c r="J924" s="4"/>
      <c r="K924" s="4"/>
      <c r="L924" s="4"/>
      <c r="M924" s="4"/>
      <c r="N924" s="4"/>
      <c r="O924" s="4"/>
      <c r="P924" s="4"/>
      <c r="Q924" s="4"/>
      <c r="R924" s="4"/>
      <c r="S924" s="4"/>
      <c r="T924" s="4"/>
    </row>
    <row r="925">
      <c r="A925" s="4"/>
      <c r="B925" s="4"/>
      <c r="C925" s="4"/>
      <c r="D925" s="4"/>
      <c r="E925" s="4"/>
      <c r="F925" s="4"/>
      <c r="G925" s="4"/>
      <c r="H925" s="4"/>
      <c r="I925" s="4"/>
      <c r="J925" s="4"/>
      <c r="K925" s="4"/>
      <c r="L925" s="4"/>
      <c r="M925" s="4"/>
      <c r="N925" s="4"/>
      <c r="O925" s="4"/>
      <c r="P925" s="4"/>
      <c r="Q925" s="4"/>
      <c r="R925" s="4"/>
      <c r="S925" s="4"/>
      <c r="T925" s="4"/>
    </row>
    <row r="926">
      <c r="A926" s="4"/>
      <c r="B926" s="4"/>
      <c r="C926" s="4"/>
      <c r="D926" s="4"/>
      <c r="E926" s="4"/>
      <c r="F926" s="4"/>
      <c r="G926" s="4"/>
      <c r="H926" s="4"/>
      <c r="I926" s="4"/>
      <c r="J926" s="4"/>
      <c r="K926" s="4"/>
      <c r="L926" s="4"/>
      <c r="M926" s="4"/>
      <c r="N926" s="4"/>
      <c r="O926" s="4"/>
      <c r="P926" s="4"/>
      <c r="Q926" s="4"/>
      <c r="R926" s="4"/>
      <c r="S926" s="4"/>
      <c r="T926" s="4"/>
    </row>
    <row r="927">
      <c r="A927" s="4"/>
      <c r="B927" s="4"/>
      <c r="C927" s="4"/>
      <c r="D927" s="4"/>
      <c r="E927" s="4"/>
      <c r="F927" s="4"/>
      <c r="G927" s="4"/>
      <c r="H927" s="4"/>
      <c r="I927" s="4"/>
      <c r="J927" s="4"/>
      <c r="K927" s="4"/>
      <c r="L927" s="4"/>
      <c r="M927" s="4"/>
      <c r="N927" s="4"/>
      <c r="O927" s="4"/>
      <c r="P927" s="4"/>
      <c r="Q927" s="4"/>
      <c r="R927" s="4"/>
      <c r="S927" s="4"/>
      <c r="T927" s="4"/>
    </row>
    <row r="928">
      <c r="A928" s="4"/>
      <c r="B928" s="4"/>
      <c r="C928" s="4"/>
      <c r="D928" s="4"/>
      <c r="E928" s="4"/>
      <c r="F928" s="4"/>
      <c r="G928" s="4"/>
      <c r="H928" s="4"/>
      <c r="I928" s="4"/>
      <c r="J928" s="4"/>
      <c r="K928" s="4"/>
      <c r="L928" s="4"/>
      <c r="M928" s="4"/>
      <c r="N928" s="4"/>
      <c r="O928" s="4"/>
      <c r="P928" s="4"/>
      <c r="Q928" s="4"/>
      <c r="R928" s="4"/>
      <c r="S928" s="4"/>
      <c r="T928" s="4"/>
    </row>
    <row r="929">
      <c r="A929" s="4"/>
      <c r="B929" s="4"/>
      <c r="C929" s="4"/>
      <c r="D929" s="4"/>
      <c r="E929" s="4"/>
      <c r="F929" s="4"/>
      <c r="G929" s="4"/>
      <c r="H929" s="4"/>
      <c r="I929" s="4"/>
      <c r="J929" s="4"/>
      <c r="K929" s="4"/>
      <c r="L929" s="4"/>
      <c r="M929" s="4"/>
      <c r="N929" s="4"/>
      <c r="O929" s="4"/>
      <c r="P929" s="4"/>
      <c r="Q929" s="4"/>
      <c r="R929" s="4"/>
      <c r="S929" s="4"/>
      <c r="T929" s="4"/>
    </row>
    <row r="930">
      <c r="A930" s="4"/>
      <c r="B930" s="4"/>
      <c r="C930" s="4"/>
      <c r="D930" s="4"/>
      <c r="E930" s="4"/>
      <c r="F930" s="4"/>
      <c r="G930" s="4"/>
      <c r="H930" s="4"/>
      <c r="I930" s="4"/>
      <c r="J930" s="4"/>
      <c r="K930" s="4"/>
      <c r="L930" s="4"/>
      <c r="M930" s="4"/>
      <c r="N930" s="4"/>
      <c r="O930" s="4"/>
      <c r="P930" s="4"/>
      <c r="Q930" s="4"/>
      <c r="R930" s="4"/>
      <c r="S930" s="4"/>
      <c r="T930" s="4"/>
    </row>
    <row r="931">
      <c r="A931" s="4"/>
      <c r="B931" s="4"/>
      <c r="C931" s="4"/>
      <c r="D931" s="4"/>
      <c r="E931" s="4"/>
      <c r="F931" s="4"/>
      <c r="G931" s="4"/>
      <c r="H931" s="4"/>
      <c r="I931" s="4"/>
      <c r="J931" s="4"/>
      <c r="K931" s="4"/>
      <c r="L931" s="4"/>
      <c r="M931" s="4"/>
      <c r="N931" s="4"/>
      <c r="O931" s="4"/>
      <c r="P931" s="4"/>
      <c r="Q931" s="4"/>
      <c r="R931" s="4"/>
      <c r="S931" s="4"/>
      <c r="T931" s="4"/>
    </row>
    <row r="932">
      <c r="A932" s="4"/>
      <c r="B932" s="4"/>
      <c r="C932" s="4"/>
      <c r="D932" s="4"/>
      <c r="E932" s="4"/>
      <c r="F932" s="4"/>
      <c r="G932" s="4"/>
      <c r="H932" s="4"/>
      <c r="I932" s="4"/>
      <c r="J932" s="4"/>
      <c r="K932" s="4"/>
      <c r="L932" s="4"/>
      <c r="M932" s="4"/>
      <c r="N932" s="4"/>
      <c r="O932" s="4"/>
      <c r="P932" s="4"/>
      <c r="Q932" s="4"/>
      <c r="R932" s="4"/>
      <c r="S932" s="4"/>
      <c r="T932" s="4"/>
    </row>
    <row r="933">
      <c r="A933" s="4"/>
      <c r="B933" s="4"/>
      <c r="C933" s="4"/>
      <c r="D933" s="4"/>
      <c r="E933" s="4"/>
      <c r="F933" s="4"/>
      <c r="G933" s="4"/>
      <c r="H933" s="4"/>
      <c r="I933" s="4"/>
      <c r="J933" s="4"/>
      <c r="K933" s="4"/>
      <c r="L933" s="4"/>
      <c r="M933" s="4"/>
      <c r="N933" s="4"/>
      <c r="O933" s="4"/>
      <c r="P933" s="4"/>
      <c r="Q933" s="4"/>
      <c r="R933" s="4"/>
      <c r="S933" s="4"/>
      <c r="T933" s="4"/>
    </row>
    <row r="934">
      <c r="A934" s="4"/>
      <c r="B934" s="4"/>
      <c r="C934" s="4"/>
      <c r="D934" s="4"/>
      <c r="E934" s="4"/>
      <c r="F934" s="4"/>
      <c r="G934" s="4"/>
      <c r="H934" s="4"/>
      <c r="I934" s="4"/>
      <c r="J934" s="4"/>
      <c r="K934" s="4"/>
      <c r="L934" s="4"/>
      <c r="M934" s="4"/>
      <c r="N934" s="4"/>
      <c r="O934" s="4"/>
      <c r="P934" s="4"/>
      <c r="Q934" s="4"/>
      <c r="R934" s="4"/>
      <c r="S934" s="4"/>
      <c r="T934" s="4"/>
    </row>
    <row r="935">
      <c r="A935" s="4"/>
      <c r="B935" s="4"/>
      <c r="C935" s="4"/>
      <c r="D935" s="4"/>
      <c r="E935" s="4"/>
      <c r="F935" s="4"/>
      <c r="G935" s="4"/>
      <c r="H935" s="4"/>
      <c r="I935" s="4"/>
      <c r="J935" s="4"/>
      <c r="K935" s="4"/>
      <c r="L935" s="4"/>
      <c r="M935" s="4"/>
      <c r="N935" s="4"/>
      <c r="O935" s="4"/>
      <c r="P935" s="4"/>
      <c r="Q935" s="4"/>
      <c r="R935" s="4"/>
      <c r="S935" s="4"/>
      <c r="T935" s="4"/>
    </row>
    <row r="936">
      <c r="A936" s="4"/>
      <c r="B936" s="4"/>
      <c r="C936" s="4"/>
      <c r="D936" s="4"/>
      <c r="E936" s="4"/>
      <c r="F936" s="4"/>
      <c r="G936" s="4"/>
      <c r="H936" s="4"/>
      <c r="I936" s="4"/>
      <c r="J936" s="4"/>
      <c r="K936" s="4"/>
      <c r="L936" s="4"/>
      <c r="M936" s="4"/>
      <c r="N936" s="4"/>
      <c r="O936" s="4"/>
      <c r="P936" s="4"/>
      <c r="Q936" s="4"/>
      <c r="R936" s="4"/>
      <c r="S936" s="4"/>
      <c r="T936" s="4"/>
    </row>
    <row r="937">
      <c r="A937" s="4"/>
      <c r="B937" s="4"/>
      <c r="C937" s="4"/>
      <c r="D937" s="4"/>
      <c r="E937" s="4"/>
      <c r="F937" s="4"/>
      <c r="G937" s="4"/>
      <c r="H937" s="4"/>
      <c r="I937" s="4"/>
      <c r="J937" s="4"/>
      <c r="K937" s="4"/>
      <c r="L937" s="4"/>
      <c r="M937" s="4"/>
      <c r="N937" s="4"/>
      <c r="O937" s="4"/>
      <c r="P937" s="4"/>
      <c r="Q937" s="4"/>
      <c r="R937" s="4"/>
      <c r="S937" s="4"/>
      <c r="T937" s="4"/>
    </row>
    <row r="938">
      <c r="A938" s="4"/>
      <c r="B938" s="4"/>
      <c r="C938" s="4"/>
      <c r="D938" s="4"/>
      <c r="E938" s="4"/>
      <c r="F938" s="4"/>
      <c r="G938" s="4"/>
      <c r="H938" s="4"/>
      <c r="I938" s="4"/>
      <c r="J938" s="4"/>
      <c r="K938" s="4"/>
      <c r="L938" s="4"/>
      <c r="M938" s="4"/>
      <c r="N938" s="4"/>
      <c r="O938" s="4"/>
      <c r="P938" s="4"/>
      <c r="Q938" s="4"/>
      <c r="R938" s="4"/>
      <c r="S938" s="4"/>
      <c r="T938" s="4"/>
    </row>
    <row r="939">
      <c r="A939" s="4"/>
      <c r="B939" s="4"/>
      <c r="C939" s="4"/>
      <c r="D939" s="4"/>
      <c r="E939" s="4"/>
      <c r="F939" s="4"/>
      <c r="G939" s="4"/>
      <c r="H939" s="4"/>
      <c r="I939" s="4"/>
      <c r="J939" s="4"/>
      <c r="K939" s="4"/>
      <c r="L939" s="4"/>
      <c r="M939" s="4"/>
      <c r="N939" s="4"/>
      <c r="O939" s="4"/>
      <c r="P939" s="4"/>
      <c r="Q939" s="4"/>
      <c r="R939" s="4"/>
      <c r="S939" s="4"/>
      <c r="T939" s="4"/>
    </row>
    <row r="940">
      <c r="A940" s="4"/>
      <c r="B940" s="4"/>
      <c r="C940" s="4"/>
      <c r="D940" s="4"/>
      <c r="E940" s="4"/>
      <c r="F940" s="4"/>
      <c r="G940" s="4"/>
      <c r="H940" s="4"/>
      <c r="I940" s="4"/>
      <c r="J940" s="4"/>
      <c r="K940" s="4"/>
      <c r="L940" s="4"/>
      <c r="M940" s="4"/>
      <c r="N940" s="4"/>
      <c r="O940" s="4"/>
      <c r="P940" s="4"/>
      <c r="Q940" s="4"/>
      <c r="R940" s="4"/>
      <c r="S940" s="4"/>
      <c r="T940" s="4"/>
    </row>
    <row r="941">
      <c r="A941" s="4"/>
      <c r="B941" s="4"/>
      <c r="C941" s="4"/>
      <c r="D941" s="4"/>
      <c r="E941" s="4"/>
      <c r="F941" s="4"/>
      <c r="G941" s="4"/>
      <c r="H941" s="4"/>
      <c r="I941" s="4"/>
      <c r="J941" s="4"/>
      <c r="K941" s="4"/>
      <c r="L941" s="4"/>
      <c r="M941" s="4"/>
      <c r="N941" s="4"/>
      <c r="O941" s="4"/>
      <c r="P941" s="4"/>
      <c r="Q941" s="4"/>
      <c r="R941" s="4"/>
      <c r="S941" s="4"/>
      <c r="T941" s="4"/>
    </row>
    <row r="942">
      <c r="A942" s="4"/>
      <c r="B942" s="4"/>
      <c r="C942" s="4"/>
      <c r="D942" s="4"/>
      <c r="E942" s="4"/>
      <c r="F942" s="4"/>
      <c r="G942" s="4"/>
      <c r="H942" s="4"/>
      <c r="I942" s="4"/>
      <c r="J942" s="4"/>
      <c r="K942" s="4"/>
      <c r="L942" s="4"/>
      <c r="M942" s="4"/>
      <c r="N942" s="4"/>
      <c r="O942" s="4"/>
      <c r="P942" s="4"/>
      <c r="Q942" s="4"/>
      <c r="R942" s="4"/>
      <c r="S942" s="4"/>
      <c r="T942" s="4"/>
    </row>
    <row r="943">
      <c r="A943" s="4"/>
      <c r="B943" s="4"/>
      <c r="C943" s="4"/>
      <c r="D943" s="4"/>
      <c r="E943" s="4"/>
      <c r="F943" s="4"/>
      <c r="G943" s="4"/>
      <c r="H943" s="4"/>
      <c r="I943" s="4"/>
      <c r="J943" s="4"/>
      <c r="K943" s="4"/>
      <c r="L943" s="4"/>
      <c r="M943" s="4"/>
      <c r="N943" s="4"/>
      <c r="O943" s="4"/>
      <c r="P943" s="4"/>
      <c r="Q943" s="4"/>
      <c r="R943" s="4"/>
      <c r="S943" s="4"/>
      <c r="T943" s="4"/>
    </row>
    <row r="944">
      <c r="A944" s="4"/>
      <c r="B944" s="4"/>
      <c r="C944" s="4"/>
      <c r="D944" s="4"/>
      <c r="E944" s="4"/>
      <c r="F944" s="4"/>
      <c r="G944" s="4"/>
      <c r="H944" s="4"/>
      <c r="I944" s="4"/>
      <c r="J944" s="4"/>
      <c r="K944" s="4"/>
      <c r="L944" s="4"/>
      <c r="M944" s="4"/>
      <c r="N944" s="4"/>
      <c r="O944" s="4"/>
      <c r="P944" s="4"/>
      <c r="Q944" s="4"/>
      <c r="R944" s="4"/>
      <c r="S944" s="4"/>
      <c r="T944" s="4"/>
    </row>
    <row r="945">
      <c r="A945" s="4"/>
      <c r="B945" s="4"/>
      <c r="C945" s="4"/>
      <c r="D945" s="4"/>
      <c r="E945" s="4"/>
      <c r="F945" s="4"/>
      <c r="G945" s="4"/>
      <c r="H945" s="4"/>
      <c r="I945" s="4"/>
      <c r="J945" s="4"/>
      <c r="K945" s="4"/>
      <c r="L945" s="4"/>
      <c r="M945" s="4"/>
      <c r="N945" s="4"/>
      <c r="O945" s="4"/>
      <c r="P945" s="4"/>
      <c r="Q945" s="4"/>
      <c r="R945" s="4"/>
      <c r="S945" s="4"/>
      <c r="T945" s="4"/>
    </row>
    <row r="946">
      <c r="A946" s="4"/>
      <c r="B946" s="4"/>
      <c r="C946" s="4"/>
      <c r="D946" s="4"/>
      <c r="E946" s="4"/>
      <c r="F946" s="4"/>
      <c r="G946" s="4"/>
      <c r="H946" s="4"/>
      <c r="I946" s="4"/>
      <c r="J946" s="4"/>
      <c r="K946" s="4"/>
      <c r="L946" s="4"/>
      <c r="M946" s="4"/>
      <c r="N946" s="4"/>
      <c r="O946" s="4"/>
      <c r="P946" s="4"/>
      <c r="Q946" s="4"/>
      <c r="R946" s="4"/>
      <c r="S946" s="4"/>
      <c r="T946" s="4"/>
    </row>
    <row r="947">
      <c r="A947" s="4"/>
      <c r="B947" s="4"/>
      <c r="C947" s="4"/>
      <c r="D947" s="4"/>
      <c r="E947" s="4"/>
      <c r="F947" s="4"/>
      <c r="G947" s="4"/>
      <c r="H947" s="4"/>
      <c r="I947" s="4"/>
      <c r="J947" s="4"/>
      <c r="K947" s="4"/>
      <c r="L947" s="4"/>
      <c r="M947" s="4"/>
      <c r="N947" s="4"/>
      <c r="O947" s="4"/>
      <c r="P947" s="4"/>
      <c r="Q947" s="4"/>
      <c r="R947" s="4"/>
      <c r="S947" s="4"/>
      <c r="T947" s="4"/>
    </row>
    <row r="948">
      <c r="A948" s="4"/>
      <c r="B948" s="4"/>
      <c r="C948" s="4"/>
      <c r="D948" s="4"/>
      <c r="E948" s="4"/>
      <c r="F948" s="4"/>
      <c r="G948" s="4"/>
      <c r="H948" s="4"/>
      <c r="I948" s="4"/>
      <c r="J948" s="4"/>
      <c r="K948" s="4"/>
      <c r="L948" s="4"/>
      <c r="M948" s="4"/>
      <c r="N948" s="4"/>
      <c r="O948" s="4"/>
      <c r="P948" s="4"/>
      <c r="Q948" s="4"/>
      <c r="R948" s="4"/>
      <c r="S948" s="4"/>
      <c r="T948" s="4"/>
    </row>
    <row r="949">
      <c r="A949" s="4"/>
      <c r="B949" s="4"/>
      <c r="C949" s="4"/>
      <c r="D949" s="4"/>
      <c r="E949" s="4"/>
      <c r="F949" s="4"/>
      <c r="G949" s="4"/>
      <c r="H949" s="4"/>
      <c r="I949" s="4"/>
      <c r="J949" s="4"/>
      <c r="K949" s="4"/>
      <c r="L949" s="4"/>
      <c r="M949" s="4"/>
      <c r="N949" s="4"/>
      <c r="O949" s="4"/>
      <c r="P949" s="4"/>
      <c r="Q949" s="4"/>
      <c r="R949" s="4"/>
      <c r="S949" s="4"/>
      <c r="T949" s="4"/>
    </row>
    <row r="950">
      <c r="A950" s="4"/>
      <c r="B950" s="4"/>
      <c r="C950" s="4"/>
      <c r="D950" s="4"/>
      <c r="E950" s="4"/>
      <c r="F950" s="4"/>
      <c r="G950" s="4"/>
      <c r="H950" s="4"/>
      <c r="I950" s="4"/>
      <c r="J950" s="4"/>
      <c r="K950" s="4"/>
      <c r="L950" s="4"/>
      <c r="M950" s="4"/>
      <c r="N950" s="4"/>
      <c r="O950" s="4"/>
      <c r="P950" s="4"/>
      <c r="Q950" s="4"/>
      <c r="R950" s="4"/>
      <c r="S950" s="4"/>
      <c r="T950" s="4"/>
    </row>
    <row r="951">
      <c r="A951" s="4"/>
      <c r="B951" s="4"/>
      <c r="C951" s="4"/>
      <c r="D951" s="4"/>
      <c r="E951" s="4"/>
      <c r="F951" s="4"/>
      <c r="G951" s="4"/>
      <c r="H951" s="4"/>
      <c r="I951" s="4"/>
      <c r="J951" s="4"/>
      <c r="K951" s="4"/>
      <c r="L951" s="4"/>
      <c r="M951" s="4"/>
      <c r="N951" s="4"/>
      <c r="O951" s="4"/>
      <c r="P951" s="4"/>
      <c r="Q951" s="4"/>
      <c r="R951" s="4"/>
      <c r="S951" s="4"/>
      <c r="T951" s="4"/>
    </row>
    <row r="952">
      <c r="A952" s="4"/>
      <c r="B952" s="4"/>
      <c r="C952" s="4"/>
      <c r="D952" s="4"/>
      <c r="E952" s="4"/>
      <c r="F952" s="4"/>
      <c r="G952" s="4"/>
      <c r="H952" s="4"/>
      <c r="I952" s="4"/>
      <c r="J952" s="4"/>
      <c r="K952" s="4"/>
      <c r="L952" s="4"/>
      <c r="M952" s="4"/>
      <c r="N952" s="4"/>
      <c r="O952" s="4"/>
      <c r="P952" s="4"/>
      <c r="Q952" s="4"/>
      <c r="R952" s="4"/>
      <c r="S952" s="4"/>
      <c r="T952" s="4"/>
    </row>
    <row r="953">
      <c r="A953" s="4"/>
      <c r="B953" s="4"/>
      <c r="C953" s="4"/>
      <c r="D953" s="4"/>
      <c r="E953" s="4"/>
      <c r="F953" s="4"/>
      <c r="G953" s="4"/>
      <c r="H953" s="4"/>
      <c r="I953" s="4"/>
      <c r="J953" s="4"/>
      <c r="K953" s="4"/>
      <c r="L953" s="4"/>
      <c r="M953" s="4"/>
      <c r="N953" s="4"/>
      <c r="O953" s="4"/>
      <c r="P953" s="4"/>
      <c r="Q953" s="4"/>
      <c r="R953" s="4"/>
      <c r="S953" s="4"/>
      <c r="T953" s="4"/>
    </row>
    <row r="954">
      <c r="A954" s="4"/>
      <c r="B954" s="4"/>
      <c r="C954" s="4"/>
      <c r="D954" s="4"/>
      <c r="E954" s="4"/>
      <c r="F954" s="4"/>
      <c r="G954" s="4"/>
      <c r="H954" s="4"/>
      <c r="I954" s="4"/>
      <c r="J954" s="4"/>
      <c r="K954" s="4"/>
      <c r="L954" s="4"/>
      <c r="M954" s="4"/>
      <c r="N954" s="4"/>
      <c r="O954" s="4"/>
      <c r="P954" s="4"/>
      <c r="Q954" s="4"/>
      <c r="R954" s="4"/>
      <c r="S954" s="4"/>
      <c r="T954" s="4"/>
    </row>
    <row r="955">
      <c r="A955" s="4"/>
      <c r="B955" s="4"/>
      <c r="C955" s="4"/>
      <c r="D955" s="4"/>
      <c r="E955" s="4"/>
      <c r="F955" s="4"/>
      <c r="G955" s="4"/>
      <c r="H955" s="4"/>
      <c r="I955" s="4"/>
      <c r="J955" s="4"/>
      <c r="K955" s="4"/>
      <c r="L955" s="4"/>
      <c r="M955" s="4"/>
      <c r="N955" s="4"/>
      <c r="O955" s="4"/>
      <c r="P955" s="4"/>
      <c r="Q955" s="4"/>
      <c r="R955" s="4"/>
      <c r="S955" s="4"/>
      <c r="T955" s="4"/>
    </row>
    <row r="956">
      <c r="A956" s="4"/>
      <c r="B956" s="4"/>
      <c r="C956" s="4"/>
      <c r="D956" s="4"/>
      <c r="E956" s="4"/>
      <c r="F956" s="4"/>
      <c r="G956" s="4"/>
      <c r="H956" s="4"/>
      <c r="I956" s="4"/>
      <c r="J956" s="4"/>
      <c r="K956" s="4"/>
      <c r="L956" s="4"/>
      <c r="M956" s="4"/>
      <c r="N956" s="4"/>
      <c r="O956" s="4"/>
      <c r="P956" s="4"/>
      <c r="Q956" s="4"/>
      <c r="R956" s="4"/>
      <c r="S956" s="4"/>
      <c r="T956" s="4"/>
    </row>
    <row r="957">
      <c r="A957" s="4"/>
      <c r="B957" s="4"/>
      <c r="C957" s="4"/>
      <c r="D957" s="4"/>
      <c r="E957" s="4"/>
      <c r="F957" s="4"/>
      <c r="G957" s="4"/>
      <c r="H957" s="4"/>
      <c r="I957" s="4"/>
      <c r="J957" s="4"/>
      <c r="K957" s="4"/>
      <c r="L957" s="4"/>
      <c r="M957" s="4"/>
      <c r="N957" s="4"/>
      <c r="O957" s="4"/>
      <c r="P957" s="4"/>
      <c r="Q957" s="4"/>
      <c r="R957" s="4"/>
      <c r="S957" s="4"/>
      <c r="T957" s="4"/>
    </row>
    <row r="958">
      <c r="A958" s="4"/>
      <c r="B958" s="4"/>
      <c r="C958" s="4"/>
      <c r="D958" s="4"/>
      <c r="E958" s="4"/>
      <c r="F958" s="4"/>
      <c r="G958" s="4"/>
      <c r="H958" s="4"/>
      <c r="I958" s="4"/>
      <c r="J958" s="4"/>
      <c r="K958" s="4"/>
      <c r="L958" s="4"/>
      <c r="M958" s="4"/>
      <c r="N958" s="4"/>
      <c r="O958" s="4"/>
      <c r="P958" s="4"/>
      <c r="Q958" s="4"/>
      <c r="R958" s="4"/>
      <c r="S958" s="4"/>
      <c r="T958" s="4"/>
    </row>
    <row r="959">
      <c r="A959" s="4"/>
      <c r="B959" s="4"/>
      <c r="C959" s="4"/>
      <c r="D959" s="4"/>
      <c r="E959" s="4"/>
      <c r="F959" s="4"/>
      <c r="G959" s="4"/>
      <c r="H959" s="4"/>
      <c r="I959" s="4"/>
      <c r="J959" s="4"/>
      <c r="K959" s="4"/>
      <c r="L959" s="4"/>
      <c r="M959" s="4"/>
      <c r="N959" s="4"/>
      <c r="O959" s="4"/>
      <c r="P959" s="4"/>
      <c r="Q959" s="4"/>
      <c r="R959" s="4"/>
      <c r="S959" s="4"/>
      <c r="T959" s="4"/>
    </row>
    <row r="960">
      <c r="A960" s="4"/>
      <c r="B960" s="4"/>
      <c r="C960" s="4"/>
      <c r="D960" s="4"/>
      <c r="E960" s="4"/>
      <c r="F960" s="4"/>
      <c r="G960" s="4"/>
      <c r="H960" s="4"/>
      <c r="I960" s="4"/>
      <c r="J960" s="4"/>
      <c r="K960" s="4"/>
      <c r="L960" s="4"/>
      <c r="M960" s="4"/>
      <c r="N960" s="4"/>
      <c r="O960" s="4"/>
      <c r="P960" s="4"/>
      <c r="Q960" s="4"/>
      <c r="R960" s="4"/>
      <c r="S960" s="4"/>
      <c r="T960" s="4"/>
    </row>
    <row r="961">
      <c r="A961" s="4"/>
      <c r="B961" s="4"/>
      <c r="C961" s="4"/>
      <c r="D961" s="4"/>
      <c r="E961" s="4"/>
      <c r="F961" s="4"/>
      <c r="G961" s="4"/>
      <c r="H961" s="4"/>
      <c r="I961" s="4"/>
      <c r="J961" s="4"/>
      <c r="K961" s="4"/>
      <c r="L961" s="4"/>
      <c r="M961" s="4"/>
      <c r="N961" s="4"/>
      <c r="O961" s="4"/>
      <c r="P961" s="4"/>
      <c r="Q961" s="4"/>
      <c r="R961" s="4"/>
      <c r="S961" s="4"/>
      <c r="T961" s="4"/>
    </row>
    <row r="962">
      <c r="A962" s="4"/>
      <c r="B962" s="4"/>
      <c r="C962" s="4"/>
      <c r="D962" s="4"/>
      <c r="E962" s="4"/>
      <c r="F962" s="4"/>
      <c r="G962" s="4"/>
      <c r="H962" s="4"/>
      <c r="I962" s="4"/>
      <c r="J962" s="4"/>
      <c r="K962" s="4"/>
      <c r="L962" s="4"/>
      <c r="M962" s="4"/>
      <c r="N962" s="4"/>
      <c r="O962" s="4"/>
      <c r="P962" s="4"/>
      <c r="Q962" s="4"/>
      <c r="R962" s="4"/>
      <c r="S962" s="4"/>
      <c r="T962" s="4"/>
    </row>
    <row r="963">
      <c r="A963" s="4"/>
      <c r="B963" s="4"/>
      <c r="C963" s="4"/>
      <c r="D963" s="4"/>
      <c r="E963" s="4"/>
      <c r="F963" s="4"/>
      <c r="G963" s="4"/>
      <c r="H963" s="4"/>
      <c r="I963" s="4"/>
      <c r="J963" s="4"/>
      <c r="K963" s="4"/>
      <c r="L963" s="4"/>
      <c r="M963" s="4"/>
      <c r="N963" s="4"/>
      <c r="O963" s="4"/>
      <c r="P963" s="4"/>
      <c r="Q963" s="4"/>
      <c r="R963" s="4"/>
      <c r="S963" s="4"/>
      <c r="T963" s="4"/>
    </row>
    <row r="964">
      <c r="A964" s="4"/>
      <c r="B964" s="4"/>
      <c r="C964" s="4"/>
      <c r="D964" s="4"/>
      <c r="E964" s="4"/>
      <c r="F964" s="4"/>
      <c r="G964" s="4"/>
      <c r="H964" s="4"/>
      <c r="I964" s="4"/>
      <c r="J964" s="4"/>
      <c r="K964" s="4"/>
      <c r="L964" s="4"/>
      <c r="M964" s="4"/>
      <c r="N964" s="4"/>
      <c r="O964" s="4"/>
      <c r="P964" s="4"/>
      <c r="Q964" s="4"/>
      <c r="R964" s="4"/>
      <c r="S964" s="4"/>
      <c r="T964" s="4"/>
    </row>
    <row r="965">
      <c r="A965" s="4"/>
      <c r="B965" s="4"/>
      <c r="C965" s="4"/>
      <c r="D965" s="4"/>
      <c r="E965" s="4"/>
      <c r="F965" s="4"/>
      <c r="G965" s="4"/>
      <c r="H965" s="4"/>
      <c r="I965" s="4"/>
      <c r="J965" s="4"/>
      <c r="K965" s="4"/>
      <c r="L965" s="4"/>
      <c r="M965" s="4"/>
      <c r="N965" s="4"/>
      <c r="O965" s="4"/>
      <c r="P965" s="4"/>
      <c r="Q965" s="4"/>
      <c r="R965" s="4"/>
      <c r="S965" s="4"/>
      <c r="T965" s="4"/>
    </row>
    <row r="966">
      <c r="A966" s="4"/>
      <c r="B966" s="4"/>
      <c r="C966" s="4"/>
      <c r="D966" s="4"/>
      <c r="E966" s="4"/>
      <c r="F966" s="4"/>
      <c r="G966" s="4"/>
      <c r="H966" s="4"/>
      <c r="I966" s="4"/>
      <c r="J966" s="4"/>
      <c r="K966" s="4"/>
      <c r="L966" s="4"/>
      <c r="M966" s="4"/>
      <c r="N966" s="4"/>
      <c r="O966" s="4"/>
      <c r="P966" s="4"/>
      <c r="Q966" s="4"/>
      <c r="R966" s="4"/>
      <c r="S966" s="4"/>
      <c r="T966" s="4"/>
    </row>
    <row r="967">
      <c r="A967" s="4"/>
      <c r="B967" s="4"/>
      <c r="C967" s="4"/>
      <c r="D967" s="4"/>
      <c r="E967" s="4"/>
      <c r="F967" s="4"/>
      <c r="G967" s="4"/>
      <c r="H967" s="4"/>
      <c r="I967" s="4"/>
      <c r="J967" s="4"/>
      <c r="K967" s="4"/>
      <c r="L967" s="4"/>
      <c r="M967" s="4"/>
      <c r="N967" s="4"/>
      <c r="O967" s="4"/>
      <c r="P967" s="4"/>
      <c r="Q967" s="4"/>
      <c r="R967" s="4"/>
      <c r="S967" s="4"/>
      <c r="T967" s="4"/>
    </row>
    <row r="968">
      <c r="A968" s="4"/>
      <c r="B968" s="4"/>
      <c r="C968" s="4"/>
      <c r="D968" s="4"/>
      <c r="E968" s="4"/>
      <c r="F968" s="4"/>
      <c r="G968" s="4"/>
      <c r="H968" s="4"/>
      <c r="I968" s="4"/>
      <c r="J968" s="4"/>
      <c r="K968" s="4"/>
      <c r="L968" s="4"/>
      <c r="M968" s="4"/>
      <c r="N968" s="4"/>
      <c r="O968" s="4"/>
      <c r="P968" s="4"/>
      <c r="Q968" s="4"/>
      <c r="R968" s="4"/>
      <c r="S968" s="4"/>
      <c r="T968" s="4"/>
    </row>
    <row r="969">
      <c r="A969" s="4"/>
      <c r="B969" s="4"/>
      <c r="C969" s="4"/>
      <c r="D969" s="4"/>
      <c r="E969" s="4"/>
      <c r="F969" s="4"/>
      <c r="G969" s="4"/>
      <c r="H969" s="4"/>
      <c r="I969" s="4"/>
      <c r="J969" s="4"/>
      <c r="K969" s="4"/>
      <c r="L969" s="4"/>
      <c r="M969" s="4"/>
      <c r="N969" s="4"/>
      <c r="O969" s="4"/>
      <c r="P969" s="4"/>
      <c r="Q969" s="4"/>
      <c r="R969" s="4"/>
      <c r="S969" s="4"/>
      <c r="T969" s="4"/>
    </row>
    <row r="970">
      <c r="A970" s="4"/>
      <c r="B970" s="4"/>
      <c r="C970" s="4"/>
      <c r="D970" s="4"/>
      <c r="E970" s="4"/>
      <c r="F970" s="4"/>
      <c r="G970" s="4"/>
      <c r="H970" s="4"/>
      <c r="I970" s="4"/>
      <c r="J970" s="4"/>
      <c r="K970" s="4"/>
      <c r="L970" s="4"/>
      <c r="M970" s="4"/>
      <c r="N970" s="4"/>
      <c r="O970" s="4"/>
      <c r="P970" s="4"/>
      <c r="Q970" s="4"/>
      <c r="R970" s="4"/>
      <c r="S970" s="4"/>
      <c r="T970" s="4"/>
    </row>
    <row r="971">
      <c r="A971" s="4"/>
      <c r="B971" s="4"/>
      <c r="C971" s="4"/>
      <c r="D971" s="4"/>
      <c r="E971" s="4"/>
      <c r="F971" s="4"/>
      <c r="G971" s="4"/>
      <c r="H971" s="4"/>
      <c r="I971" s="4"/>
      <c r="J971" s="4"/>
      <c r="K971" s="4"/>
      <c r="L971" s="4"/>
      <c r="M971" s="4"/>
      <c r="N971" s="4"/>
      <c r="O971" s="4"/>
      <c r="P971" s="4"/>
      <c r="Q971" s="4"/>
      <c r="R971" s="4"/>
      <c r="S971" s="4"/>
      <c r="T971" s="4"/>
    </row>
    <row r="972">
      <c r="A972" s="4"/>
      <c r="B972" s="4"/>
      <c r="C972" s="4"/>
      <c r="D972" s="4"/>
      <c r="E972" s="4"/>
      <c r="F972" s="4"/>
      <c r="G972" s="4"/>
      <c r="H972" s="4"/>
      <c r="I972" s="4"/>
      <c r="J972" s="4"/>
      <c r="K972" s="4"/>
      <c r="L972" s="4"/>
      <c r="M972" s="4"/>
      <c r="N972" s="4"/>
      <c r="O972" s="4"/>
      <c r="P972" s="4"/>
      <c r="Q972" s="4"/>
      <c r="R972" s="4"/>
      <c r="S972" s="4"/>
      <c r="T972" s="4"/>
    </row>
    <row r="973">
      <c r="A973" s="4"/>
      <c r="B973" s="4"/>
      <c r="C973" s="4"/>
      <c r="D973" s="4"/>
      <c r="E973" s="4"/>
      <c r="F973" s="4"/>
      <c r="G973" s="4"/>
      <c r="H973" s="4"/>
      <c r="I973" s="4"/>
      <c r="J973" s="4"/>
      <c r="K973" s="4"/>
      <c r="L973" s="4"/>
      <c r="M973" s="4"/>
      <c r="N973" s="4"/>
      <c r="O973" s="4"/>
      <c r="P973" s="4"/>
      <c r="Q973" s="4"/>
      <c r="R973" s="4"/>
      <c r="S973" s="4"/>
      <c r="T973" s="4"/>
    </row>
    <row r="974">
      <c r="A974" s="4"/>
      <c r="B974" s="4"/>
      <c r="C974" s="4"/>
      <c r="D974" s="4"/>
      <c r="E974" s="4"/>
      <c r="F974" s="4"/>
      <c r="G974" s="4"/>
      <c r="H974" s="4"/>
      <c r="I974" s="4"/>
      <c r="J974" s="4"/>
      <c r="K974" s="4"/>
      <c r="L974" s="4"/>
      <c r="M974" s="4"/>
      <c r="N974" s="4"/>
      <c r="O974" s="4"/>
      <c r="P974" s="4"/>
      <c r="Q974" s="4"/>
      <c r="R974" s="4"/>
      <c r="S974" s="4"/>
      <c r="T974" s="4"/>
    </row>
    <row r="975">
      <c r="A975" s="4"/>
      <c r="B975" s="4"/>
      <c r="C975" s="4"/>
      <c r="D975" s="4"/>
      <c r="E975" s="4"/>
      <c r="F975" s="4"/>
      <c r="G975" s="4"/>
      <c r="H975" s="4"/>
      <c r="I975" s="4"/>
      <c r="J975" s="4"/>
      <c r="K975" s="4"/>
      <c r="L975" s="4"/>
      <c r="M975" s="4"/>
      <c r="N975" s="4"/>
      <c r="O975" s="4"/>
      <c r="P975" s="4"/>
      <c r="Q975" s="4"/>
      <c r="R975" s="4"/>
      <c r="S975" s="4"/>
      <c r="T975" s="4"/>
    </row>
    <row r="976">
      <c r="A976" s="4"/>
      <c r="B976" s="4"/>
      <c r="C976" s="4"/>
      <c r="D976" s="4"/>
      <c r="E976" s="4"/>
      <c r="F976" s="4"/>
      <c r="G976" s="4"/>
      <c r="H976" s="4"/>
      <c r="I976" s="4"/>
      <c r="J976" s="4"/>
      <c r="K976" s="4"/>
      <c r="L976" s="4"/>
      <c r="M976" s="4"/>
      <c r="N976" s="4"/>
      <c r="O976" s="4"/>
      <c r="P976" s="4"/>
      <c r="Q976" s="4"/>
      <c r="R976" s="4"/>
      <c r="S976" s="4"/>
      <c r="T976" s="4"/>
    </row>
    <row r="977">
      <c r="A977" s="4"/>
      <c r="B977" s="4"/>
      <c r="C977" s="4"/>
      <c r="D977" s="4"/>
      <c r="E977" s="4"/>
      <c r="F977" s="4"/>
      <c r="G977" s="4"/>
      <c r="H977" s="4"/>
      <c r="I977" s="4"/>
      <c r="J977" s="4"/>
      <c r="K977" s="4"/>
      <c r="L977" s="4"/>
      <c r="M977" s="4"/>
      <c r="N977" s="4"/>
      <c r="O977" s="4"/>
      <c r="P977" s="4"/>
      <c r="Q977" s="4"/>
      <c r="R977" s="4"/>
      <c r="S977" s="4"/>
      <c r="T977" s="4"/>
    </row>
    <row r="978">
      <c r="A978" s="4"/>
      <c r="B978" s="4"/>
      <c r="C978" s="4"/>
      <c r="D978" s="4"/>
      <c r="E978" s="4"/>
      <c r="F978" s="4"/>
      <c r="G978" s="4"/>
      <c r="H978" s="4"/>
      <c r="I978" s="4"/>
      <c r="J978" s="4"/>
      <c r="K978" s="4"/>
      <c r="L978" s="4"/>
      <c r="M978" s="4"/>
      <c r="N978" s="4"/>
      <c r="O978" s="4"/>
      <c r="P978" s="4"/>
      <c r="Q978" s="4"/>
      <c r="R978" s="4"/>
      <c r="S978" s="4"/>
      <c r="T978" s="4"/>
    </row>
    <row r="979">
      <c r="A979" s="4"/>
      <c r="B979" s="4"/>
      <c r="C979" s="4"/>
      <c r="D979" s="4"/>
      <c r="E979" s="4"/>
      <c r="F979" s="4"/>
      <c r="G979" s="4"/>
      <c r="H979" s="4"/>
      <c r="I979" s="4"/>
      <c r="J979" s="4"/>
      <c r="K979" s="4"/>
      <c r="L979" s="4"/>
      <c r="M979" s="4"/>
      <c r="N979" s="4"/>
      <c r="O979" s="4"/>
      <c r="P979" s="4"/>
      <c r="Q979" s="4"/>
      <c r="R979" s="4"/>
      <c r="S979" s="4"/>
      <c r="T979" s="4"/>
    </row>
    <row r="980">
      <c r="A980" s="4"/>
      <c r="B980" s="4"/>
      <c r="C980" s="4"/>
      <c r="D980" s="4"/>
      <c r="E980" s="4"/>
      <c r="F980" s="4"/>
      <c r="G980" s="4"/>
      <c r="H980" s="4"/>
      <c r="I980" s="4"/>
      <c r="J980" s="4"/>
      <c r="K980" s="4"/>
      <c r="L980" s="4"/>
      <c r="M980" s="4"/>
      <c r="N980" s="4"/>
      <c r="O980" s="4"/>
      <c r="P980" s="4"/>
      <c r="Q980" s="4"/>
      <c r="R980" s="4"/>
      <c r="S980" s="4"/>
      <c r="T980" s="4"/>
    </row>
    <row r="981">
      <c r="A981" s="4"/>
      <c r="B981" s="4"/>
      <c r="C981" s="4"/>
      <c r="D981" s="4"/>
      <c r="E981" s="4"/>
      <c r="F981" s="4"/>
      <c r="G981" s="4"/>
      <c r="H981" s="4"/>
      <c r="I981" s="4"/>
      <c r="J981" s="4"/>
      <c r="K981" s="4"/>
      <c r="L981" s="4"/>
      <c r="M981" s="4"/>
      <c r="N981" s="4"/>
      <c r="O981" s="4"/>
      <c r="P981" s="4"/>
      <c r="Q981" s="4"/>
      <c r="R981" s="4"/>
      <c r="S981" s="4"/>
      <c r="T981" s="4"/>
    </row>
    <row r="982">
      <c r="A982" s="4"/>
      <c r="B982" s="4"/>
      <c r="C982" s="4"/>
      <c r="D982" s="4"/>
      <c r="E982" s="4"/>
      <c r="F982" s="4"/>
      <c r="G982" s="4"/>
      <c r="H982" s="4"/>
      <c r="I982" s="4"/>
      <c r="J982" s="4"/>
      <c r="K982" s="4"/>
      <c r="L982" s="4"/>
      <c r="M982" s="4"/>
      <c r="N982" s="4"/>
      <c r="O982" s="4"/>
      <c r="P982" s="4"/>
      <c r="Q982" s="4"/>
      <c r="R982" s="4"/>
      <c r="S982" s="4"/>
      <c r="T982" s="4"/>
    </row>
    <row r="983">
      <c r="A983" s="4"/>
      <c r="B983" s="4"/>
      <c r="C983" s="4"/>
      <c r="D983" s="4"/>
      <c r="E983" s="4"/>
      <c r="F983" s="4"/>
      <c r="G983" s="4"/>
      <c r="H983" s="4"/>
      <c r="I983" s="4"/>
      <c r="J983" s="4"/>
      <c r="K983" s="4"/>
      <c r="L983" s="4"/>
      <c r="M983" s="4"/>
      <c r="N983" s="4"/>
      <c r="O983" s="4"/>
      <c r="P983" s="4"/>
      <c r="Q983" s="4"/>
      <c r="R983" s="4"/>
      <c r="S983" s="4"/>
      <c r="T983" s="4"/>
    </row>
    <row r="984">
      <c r="A984" s="4"/>
      <c r="B984" s="4"/>
      <c r="C984" s="4"/>
      <c r="D984" s="4"/>
      <c r="E984" s="4"/>
      <c r="F984" s="4"/>
      <c r="G984" s="4"/>
      <c r="H984" s="4"/>
      <c r="I984" s="4"/>
      <c r="J984" s="4"/>
      <c r="K984" s="4"/>
      <c r="L984" s="4"/>
      <c r="M984" s="4"/>
      <c r="N984" s="4"/>
      <c r="O984" s="4"/>
      <c r="P984" s="4"/>
      <c r="Q984" s="4"/>
      <c r="R984" s="4"/>
      <c r="S984" s="4"/>
      <c r="T984" s="4"/>
    </row>
    <row r="985">
      <c r="A985" s="4"/>
      <c r="B985" s="4"/>
      <c r="C985" s="4"/>
      <c r="D985" s="4"/>
      <c r="E985" s="4"/>
      <c r="F985" s="4"/>
      <c r="G985" s="4"/>
      <c r="H985" s="4"/>
      <c r="I985" s="4"/>
      <c r="J985" s="4"/>
      <c r="K985" s="4"/>
      <c r="L985" s="4"/>
      <c r="M985" s="4"/>
      <c r="N985" s="4"/>
      <c r="O985" s="4"/>
      <c r="P985" s="4"/>
      <c r="Q985" s="4"/>
      <c r="R985" s="4"/>
      <c r="S985" s="4"/>
      <c r="T985" s="4"/>
    </row>
    <row r="986">
      <c r="A986" s="4"/>
      <c r="B986" s="4"/>
      <c r="C986" s="4"/>
      <c r="D986" s="4"/>
      <c r="E986" s="4"/>
      <c r="F986" s="4"/>
      <c r="G986" s="4"/>
      <c r="H986" s="4"/>
      <c r="I986" s="4"/>
      <c r="J986" s="4"/>
      <c r="K986" s="4"/>
      <c r="L986" s="4"/>
      <c r="M986" s="4"/>
      <c r="N986" s="4"/>
      <c r="O986" s="4"/>
      <c r="P986" s="4"/>
      <c r="Q986" s="4"/>
      <c r="R986" s="4"/>
      <c r="S986" s="4"/>
      <c r="T986" s="4"/>
    </row>
    <row r="987">
      <c r="A987" s="4"/>
      <c r="B987" s="4"/>
      <c r="C987" s="4"/>
      <c r="D987" s="4"/>
      <c r="E987" s="4"/>
      <c r="F987" s="4"/>
      <c r="G987" s="4"/>
      <c r="H987" s="4"/>
      <c r="I987" s="4"/>
      <c r="J987" s="4"/>
      <c r="K987" s="4"/>
      <c r="L987" s="4"/>
      <c r="M987" s="4"/>
      <c r="N987" s="4"/>
      <c r="O987" s="4"/>
      <c r="P987" s="4"/>
      <c r="Q987" s="4"/>
      <c r="R987" s="4"/>
      <c r="S987" s="4"/>
      <c r="T987" s="4"/>
    </row>
    <row r="988">
      <c r="A988" s="4"/>
      <c r="B988" s="4"/>
      <c r="C988" s="4"/>
      <c r="D988" s="4"/>
      <c r="E988" s="4"/>
      <c r="F988" s="4"/>
      <c r="G988" s="4"/>
      <c r="H988" s="4"/>
      <c r="I988" s="4"/>
      <c r="J988" s="4"/>
      <c r="K988" s="4"/>
      <c r="L988" s="4"/>
      <c r="M988" s="4"/>
      <c r="N988" s="4"/>
      <c r="O988" s="4"/>
      <c r="P988" s="4"/>
      <c r="Q988" s="4"/>
      <c r="R988" s="4"/>
      <c r="S988" s="4"/>
      <c r="T988" s="4"/>
    </row>
    <row r="989">
      <c r="A989" s="4"/>
      <c r="B989" s="4"/>
      <c r="C989" s="4"/>
      <c r="D989" s="4"/>
      <c r="E989" s="4"/>
      <c r="F989" s="4"/>
      <c r="G989" s="4"/>
      <c r="H989" s="4"/>
      <c r="I989" s="4"/>
      <c r="J989" s="4"/>
      <c r="K989" s="4"/>
      <c r="L989" s="4"/>
      <c r="M989" s="4"/>
      <c r="N989" s="4"/>
      <c r="O989" s="4"/>
      <c r="P989" s="4"/>
      <c r="Q989" s="4"/>
      <c r="R989" s="4"/>
      <c r="S989" s="4"/>
      <c r="T989" s="4"/>
    </row>
    <row r="990">
      <c r="A990" s="4"/>
      <c r="B990" s="4"/>
      <c r="C990" s="4"/>
      <c r="D990" s="4"/>
      <c r="E990" s="4"/>
      <c r="F990" s="4"/>
      <c r="G990" s="4"/>
      <c r="H990" s="4"/>
      <c r="I990" s="4"/>
      <c r="J990" s="4"/>
      <c r="K990" s="4"/>
      <c r="L990" s="4"/>
      <c r="M990" s="4"/>
      <c r="N990" s="4"/>
      <c r="O990" s="4"/>
      <c r="P990" s="4"/>
      <c r="Q990" s="4"/>
      <c r="R990" s="4"/>
      <c r="S990" s="4"/>
      <c r="T990" s="4"/>
    </row>
    <row r="991">
      <c r="A991" s="4"/>
      <c r="B991" s="4"/>
      <c r="C991" s="4"/>
      <c r="D991" s="4"/>
      <c r="E991" s="4"/>
      <c r="F991" s="4"/>
      <c r="G991" s="4"/>
      <c r="H991" s="4"/>
      <c r="I991" s="4"/>
      <c r="J991" s="4"/>
      <c r="K991" s="4"/>
      <c r="L991" s="4"/>
      <c r="M991" s="4"/>
      <c r="N991" s="4"/>
      <c r="O991" s="4"/>
      <c r="P991" s="4"/>
      <c r="Q991" s="4"/>
      <c r="R991" s="4"/>
      <c r="S991" s="4"/>
      <c r="T991" s="4"/>
    </row>
    <row r="992">
      <c r="A992" s="4"/>
      <c r="B992" s="4"/>
      <c r="C992" s="4"/>
      <c r="D992" s="4"/>
      <c r="E992" s="4"/>
      <c r="F992" s="4"/>
      <c r="G992" s="4"/>
      <c r="H992" s="4"/>
      <c r="I992" s="4"/>
      <c r="J992" s="4"/>
      <c r="K992" s="4"/>
      <c r="L992" s="4"/>
      <c r="M992" s="4"/>
      <c r="N992" s="4"/>
      <c r="O992" s="4"/>
      <c r="P992" s="4"/>
      <c r="Q992" s="4"/>
      <c r="R992" s="4"/>
      <c r="S992" s="4"/>
      <c r="T992" s="4"/>
    </row>
    <row r="993">
      <c r="A993" s="4"/>
      <c r="B993" s="4"/>
      <c r="C993" s="4"/>
      <c r="D993" s="4"/>
      <c r="E993" s="4"/>
      <c r="F993" s="4"/>
      <c r="G993" s="4"/>
      <c r="H993" s="4"/>
      <c r="I993" s="4"/>
      <c r="J993" s="4"/>
      <c r="K993" s="4"/>
      <c r="L993" s="4"/>
      <c r="M993" s="4"/>
      <c r="N993" s="4"/>
      <c r="O993" s="4"/>
      <c r="P993" s="4"/>
      <c r="Q993" s="4"/>
      <c r="R993" s="4"/>
      <c r="S993" s="4"/>
      <c r="T993" s="4"/>
    </row>
    <row r="994">
      <c r="A994" s="4"/>
      <c r="B994" s="4"/>
      <c r="C994" s="4"/>
      <c r="D994" s="4"/>
      <c r="E994" s="4"/>
      <c r="F994" s="4"/>
      <c r="G994" s="4"/>
      <c r="H994" s="4"/>
      <c r="I994" s="4"/>
      <c r="J994" s="4"/>
      <c r="K994" s="4"/>
      <c r="L994" s="4"/>
      <c r="M994" s="4"/>
      <c r="N994" s="4"/>
      <c r="O994" s="4"/>
      <c r="P994" s="4"/>
      <c r="Q994" s="4"/>
      <c r="R994" s="4"/>
      <c r="S994" s="4"/>
      <c r="T994" s="4"/>
    </row>
    <row r="995">
      <c r="A995" s="4"/>
      <c r="B995" s="4"/>
      <c r="C995" s="4"/>
      <c r="D995" s="4"/>
      <c r="E995" s="4"/>
      <c r="F995" s="4"/>
      <c r="G995" s="4"/>
      <c r="H995" s="4"/>
      <c r="I995" s="4"/>
      <c r="J995" s="4"/>
      <c r="K995" s="4"/>
      <c r="L995" s="4"/>
      <c r="M995" s="4"/>
      <c r="N995" s="4"/>
      <c r="O995" s="4"/>
      <c r="P995" s="4"/>
      <c r="Q995" s="4"/>
      <c r="R995" s="4"/>
      <c r="S995" s="4"/>
      <c r="T995" s="4"/>
    </row>
    <row r="996">
      <c r="A996" s="4"/>
      <c r="B996" s="4"/>
      <c r="C996" s="4"/>
      <c r="D996" s="4"/>
      <c r="E996" s="4"/>
      <c r="F996" s="4"/>
      <c r="G996" s="4"/>
      <c r="H996" s="4"/>
      <c r="I996" s="4"/>
      <c r="J996" s="4"/>
      <c r="K996" s="4"/>
      <c r="L996" s="4"/>
      <c r="M996" s="4"/>
      <c r="N996" s="4"/>
      <c r="O996" s="4"/>
      <c r="P996" s="4"/>
      <c r="Q996" s="4"/>
      <c r="R996" s="4"/>
      <c r="S996" s="4"/>
      <c r="T996" s="4"/>
    </row>
    <row r="997">
      <c r="A997" s="4"/>
      <c r="B997" s="4"/>
      <c r="C997" s="4"/>
      <c r="D997" s="4"/>
      <c r="E997" s="4"/>
      <c r="F997" s="4"/>
      <c r="G997" s="4"/>
      <c r="H997" s="4"/>
      <c r="I997" s="4"/>
      <c r="J997" s="4"/>
      <c r="K997" s="4"/>
      <c r="L997" s="4"/>
      <c r="M997" s="4"/>
      <c r="N997" s="4"/>
      <c r="O997" s="4"/>
      <c r="P997" s="4"/>
      <c r="Q997" s="4"/>
      <c r="R997" s="4"/>
      <c r="S997" s="4"/>
      <c r="T997" s="4"/>
    </row>
    <row r="998">
      <c r="A998" s="4"/>
      <c r="B998" s="4"/>
      <c r="C998" s="4"/>
      <c r="D998" s="4"/>
      <c r="E998" s="4"/>
      <c r="F998" s="4"/>
      <c r="G998" s="4"/>
      <c r="H998" s="4"/>
      <c r="I998" s="4"/>
      <c r="J998" s="4"/>
      <c r="K998" s="4"/>
      <c r="L998" s="4"/>
      <c r="M998" s="4"/>
      <c r="N998" s="4"/>
      <c r="O998" s="4"/>
      <c r="P998" s="4"/>
      <c r="Q998" s="4"/>
      <c r="R998" s="4"/>
      <c r="S998" s="4"/>
      <c r="T998" s="4"/>
    </row>
    <row r="999">
      <c r="A999" s="4"/>
      <c r="B999" s="4"/>
      <c r="C999" s="4"/>
      <c r="D999" s="4"/>
      <c r="E999" s="4"/>
      <c r="F999" s="4"/>
      <c r="G999" s="4"/>
      <c r="H999" s="4"/>
      <c r="I999" s="4"/>
      <c r="J999" s="4"/>
      <c r="K999" s="4"/>
      <c r="L999" s="4"/>
      <c r="M999" s="4"/>
      <c r="N999" s="4"/>
      <c r="O999" s="4"/>
      <c r="P999" s="4"/>
      <c r="Q999" s="4"/>
      <c r="R999" s="4"/>
      <c r="S999" s="4"/>
      <c r="T999" s="4"/>
    </row>
    <row r="1000">
      <c r="A1000" s="4"/>
      <c r="B1000" s="4"/>
      <c r="C1000" s="4"/>
      <c r="D1000" s="4"/>
      <c r="E1000" s="4"/>
      <c r="F1000" s="4"/>
      <c r="G1000" s="4"/>
      <c r="H1000" s="4"/>
      <c r="I1000" s="4"/>
      <c r="J1000" s="4"/>
      <c r="K1000" s="4"/>
      <c r="L1000" s="4"/>
      <c r="M1000" s="4"/>
      <c r="N1000" s="4"/>
      <c r="O1000" s="4"/>
      <c r="P1000" s="4"/>
      <c r="Q1000" s="4"/>
      <c r="R1000" s="4"/>
      <c r="S1000" s="4"/>
      <c r="T1000" s="4"/>
    </row>
    <row r="1001">
      <c r="A1001" s="4"/>
      <c r="B1001" s="4"/>
      <c r="C1001" s="4"/>
      <c r="D1001" s="4"/>
      <c r="E1001" s="4"/>
      <c r="F1001" s="4"/>
      <c r="G1001" s="4"/>
      <c r="H1001" s="4"/>
      <c r="I1001" s="4"/>
      <c r="J1001" s="4"/>
      <c r="K1001" s="4"/>
      <c r="L1001" s="4"/>
      <c r="M1001" s="4"/>
      <c r="N1001" s="4"/>
      <c r="O1001" s="4"/>
      <c r="P1001" s="4"/>
      <c r="Q1001" s="4"/>
      <c r="R1001" s="4"/>
      <c r="S1001" s="4"/>
      <c r="T1001" s="4"/>
    </row>
    <row r="1002">
      <c r="A1002" s="4"/>
      <c r="B1002" s="4"/>
      <c r="C1002" s="4"/>
      <c r="D1002" s="4"/>
      <c r="E1002" s="4"/>
      <c r="F1002" s="4"/>
      <c r="G1002" s="4"/>
      <c r="H1002" s="4"/>
      <c r="I1002" s="4"/>
      <c r="J1002" s="4"/>
      <c r="K1002" s="4"/>
      <c r="L1002" s="4"/>
      <c r="M1002" s="4"/>
      <c r="N1002" s="4"/>
      <c r="O1002" s="4"/>
      <c r="P1002" s="4"/>
      <c r="Q1002" s="4"/>
      <c r="R1002" s="4"/>
      <c r="S1002" s="4"/>
      <c r="T1002" s="4"/>
    </row>
    <row r="1003">
      <c r="A1003" s="4"/>
      <c r="B1003" s="4"/>
      <c r="C1003" s="4"/>
      <c r="D1003" s="4"/>
      <c r="E1003" s="4"/>
      <c r="F1003" s="4"/>
      <c r="G1003" s="4"/>
      <c r="H1003" s="4"/>
      <c r="I1003" s="4"/>
      <c r="J1003" s="4"/>
      <c r="K1003" s="4"/>
      <c r="L1003" s="4"/>
      <c r="M1003" s="4"/>
      <c r="N1003" s="4"/>
      <c r="O1003" s="4"/>
      <c r="P1003" s="4"/>
      <c r="Q1003" s="4"/>
      <c r="R1003" s="4"/>
      <c r="S1003" s="4"/>
      <c r="T1003" s="4"/>
    </row>
    <row r="1004">
      <c r="A1004" s="4"/>
      <c r="B1004" s="4"/>
      <c r="C1004" s="4"/>
      <c r="D1004" s="4"/>
      <c r="E1004" s="4"/>
      <c r="F1004" s="4"/>
      <c r="G1004" s="4"/>
      <c r="H1004" s="4"/>
      <c r="I1004" s="4"/>
      <c r="J1004" s="4"/>
      <c r="K1004" s="4"/>
      <c r="L1004" s="4"/>
      <c r="M1004" s="4"/>
      <c r="N1004" s="4"/>
      <c r="O1004" s="4"/>
      <c r="P1004" s="4"/>
      <c r="Q1004" s="4"/>
      <c r="R1004" s="4"/>
      <c r="S1004" s="4"/>
      <c r="T1004" s="4"/>
    </row>
    <row r="1005">
      <c r="A1005" s="4"/>
      <c r="B1005" s="4"/>
      <c r="C1005" s="4"/>
      <c r="D1005" s="4"/>
      <c r="E1005" s="4"/>
      <c r="F1005" s="4"/>
      <c r="G1005" s="4"/>
      <c r="H1005" s="4"/>
      <c r="I1005" s="4"/>
      <c r="J1005" s="4"/>
      <c r="K1005" s="4"/>
      <c r="L1005" s="4"/>
      <c r="M1005" s="4"/>
      <c r="N1005" s="4"/>
      <c r="O1005" s="4"/>
      <c r="P1005" s="4"/>
      <c r="Q1005" s="4"/>
      <c r="R1005" s="4"/>
      <c r="S1005" s="4"/>
      <c r="T1005" s="4"/>
    </row>
    <row r="1006">
      <c r="A1006" s="4"/>
      <c r="B1006" s="4"/>
      <c r="C1006" s="4"/>
      <c r="D1006" s="4"/>
      <c r="E1006" s="4"/>
      <c r="F1006" s="4"/>
      <c r="G1006" s="4"/>
      <c r="H1006" s="4"/>
      <c r="I1006" s="4"/>
      <c r="J1006" s="4"/>
      <c r="K1006" s="4"/>
      <c r="L1006" s="4"/>
      <c r="M1006" s="4"/>
      <c r="N1006" s="4"/>
      <c r="O1006" s="4"/>
      <c r="P1006" s="4"/>
      <c r="Q1006" s="4"/>
      <c r="R1006" s="4"/>
      <c r="S1006" s="4"/>
      <c r="T1006" s="4"/>
    </row>
    <row r="1007">
      <c r="A1007" s="4"/>
      <c r="B1007" s="4"/>
      <c r="C1007" s="4"/>
      <c r="D1007" s="4"/>
      <c r="E1007" s="4"/>
      <c r="F1007" s="4"/>
      <c r="G1007" s="4"/>
      <c r="H1007" s="4"/>
      <c r="I1007" s="4"/>
      <c r="J1007" s="4"/>
      <c r="K1007" s="4"/>
      <c r="L1007" s="4"/>
      <c r="M1007" s="4"/>
      <c r="N1007" s="4"/>
      <c r="O1007" s="4"/>
      <c r="P1007" s="4"/>
      <c r="Q1007" s="4"/>
      <c r="R1007" s="4"/>
      <c r="S1007" s="4"/>
      <c r="T1007" s="4"/>
    </row>
    <row r="1008">
      <c r="A1008" s="4"/>
      <c r="B1008" s="4"/>
      <c r="C1008" s="4"/>
      <c r="D1008" s="4"/>
      <c r="E1008" s="4"/>
      <c r="F1008" s="4"/>
      <c r="G1008" s="4"/>
      <c r="H1008" s="4"/>
      <c r="I1008" s="4"/>
      <c r="J1008" s="4"/>
      <c r="K1008" s="4"/>
      <c r="L1008" s="4"/>
      <c r="M1008" s="4"/>
      <c r="N1008" s="4"/>
      <c r="O1008" s="4"/>
      <c r="P1008" s="4"/>
      <c r="Q1008" s="4"/>
      <c r="R1008" s="4"/>
      <c r="S1008" s="4"/>
      <c r="T1008" s="4"/>
    </row>
    <row r="1009">
      <c r="A1009" s="4"/>
      <c r="B1009" s="4"/>
      <c r="C1009" s="4"/>
      <c r="D1009" s="4"/>
      <c r="E1009" s="4"/>
      <c r="F1009" s="4"/>
      <c r="G1009" s="4"/>
      <c r="H1009" s="4"/>
      <c r="I1009" s="4"/>
      <c r="J1009" s="4"/>
      <c r="K1009" s="4"/>
      <c r="L1009" s="4"/>
      <c r="M1009" s="4"/>
      <c r="N1009" s="4"/>
      <c r="O1009" s="4"/>
      <c r="P1009" s="4"/>
      <c r="Q1009" s="4"/>
      <c r="R1009" s="4"/>
      <c r="S1009" s="4"/>
      <c r="T1009" s="4"/>
    </row>
    <row r="1010">
      <c r="A1010" s="4"/>
      <c r="B1010" s="4"/>
      <c r="C1010" s="4"/>
      <c r="D1010" s="4"/>
      <c r="E1010" s="4"/>
      <c r="F1010" s="4"/>
      <c r="G1010" s="4"/>
      <c r="H1010" s="4"/>
      <c r="I1010" s="4"/>
      <c r="J1010" s="4"/>
      <c r="K1010" s="4"/>
      <c r="L1010" s="4"/>
      <c r="M1010" s="4"/>
      <c r="N1010" s="4"/>
      <c r="O1010" s="4"/>
      <c r="P1010" s="4"/>
      <c r="Q1010" s="4"/>
      <c r="R1010" s="4"/>
      <c r="S1010" s="4"/>
      <c r="T1010" s="4"/>
    </row>
    <row r="1011">
      <c r="A1011" s="4"/>
      <c r="B1011" s="4"/>
      <c r="C1011" s="4"/>
      <c r="D1011" s="4"/>
      <c r="E1011" s="4"/>
      <c r="F1011" s="4"/>
      <c r="G1011" s="4"/>
      <c r="H1011" s="4"/>
      <c r="I1011" s="4"/>
      <c r="J1011" s="4"/>
      <c r="K1011" s="4"/>
      <c r="L1011" s="4"/>
      <c r="M1011" s="4"/>
      <c r="N1011" s="4"/>
      <c r="O1011" s="4"/>
      <c r="P1011" s="4"/>
      <c r="Q1011" s="4"/>
      <c r="R1011" s="4"/>
      <c r="S1011" s="4"/>
      <c r="T1011" s="4"/>
    </row>
    <row r="1012">
      <c r="A1012" s="4"/>
      <c r="B1012" s="4"/>
      <c r="C1012" s="4"/>
      <c r="D1012" s="4"/>
      <c r="E1012" s="4"/>
      <c r="F1012" s="4"/>
      <c r="G1012" s="4"/>
      <c r="H1012" s="4"/>
      <c r="I1012" s="4"/>
      <c r="J1012" s="4"/>
      <c r="K1012" s="4"/>
      <c r="L1012" s="4"/>
      <c r="M1012" s="4"/>
      <c r="N1012" s="4"/>
      <c r="O1012" s="4"/>
      <c r="P1012" s="4"/>
      <c r="Q1012" s="4"/>
      <c r="R1012" s="4"/>
      <c r="S1012" s="4"/>
      <c r="T1012" s="4"/>
    </row>
    <row r="1013">
      <c r="A1013" s="4"/>
      <c r="B1013" s="4"/>
      <c r="C1013" s="4"/>
      <c r="D1013" s="4"/>
      <c r="E1013" s="4"/>
      <c r="F1013" s="4"/>
      <c r="G1013" s="4"/>
      <c r="H1013" s="4"/>
      <c r="I1013" s="4"/>
      <c r="J1013" s="4"/>
      <c r="K1013" s="4"/>
      <c r="L1013" s="4"/>
      <c r="M1013" s="4"/>
      <c r="N1013" s="4"/>
      <c r="O1013" s="4"/>
      <c r="P1013" s="4"/>
      <c r="Q1013" s="4"/>
      <c r="R1013" s="4"/>
      <c r="S1013" s="4"/>
      <c r="T1013" s="4"/>
    </row>
    <row r="1014">
      <c r="A1014" s="4"/>
      <c r="B1014" s="4"/>
      <c r="C1014" s="4"/>
      <c r="D1014" s="4"/>
      <c r="E1014" s="4"/>
      <c r="F1014" s="4"/>
      <c r="G1014" s="4"/>
      <c r="H1014" s="4"/>
      <c r="I1014" s="4"/>
      <c r="J1014" s="4"/>
      <c r="K1014" s="4"/>
      <c r="L1014" s="4"/>
      <c r="M1014" s="4"/>
      <c r="N1014" s="4"/>
      <c r="O1014" s="4"/>
      <c r="P1014" s="4"/>
      <c r="Q1014" s="4"/>
      <c r="R1014" s="4"/>
      <c r="S1014" s="4"/>
      <c r="T1014" s="4"/>
    </row>
    <row r="1015">
      <c r="A1015" s="4"/>
      <c r="B1015" s="4"/>
      <c r="C1015" s="4"/>
      <c r="D1015" s="4"/>
      <c r="E1015" s="4"/>
      <c r="F1015" s="4"/>
      <c r="G1015" s="4"/>
      <c r="H1015" s="4"/>
      <c r="I1015" s="4"/>
      <c r="J1015" s="4"/>
      <c r="K1015" s="4"/>
      <c r="L1015" s="4"/>
      <c r="M1015" s="4"/>
      <c r="N1015" s="4"/>
      <c r="O1015" s="4"/>
      <c r="P1015" s="4"/>
      <c r="Q1015" s="4"/>
      <c r="R1015" s="4"/>
      <c r="S1015" s="4"/>
      <c r="T1015" s="4"/>
    </row>
    <row r="1016">
      <c r="A1016" s="4"/>
      <c r="B1016" s="4"/>
      <c r="C1016" s="4"/>
      <c r="D1016" s="4"/>
      <c r="E1016" s="4"/>
      <c r="F1016" s="4"/>
      <c r="G1016" s="4"/>
      <c r="H1016" s="4"/>
      <c r="I1016" s="4"/>
      <c r="J1016" s="4"/>
      <c r="K1016" s="4"/>
      <c r="L1016" s="4"/>
      <c r="M1016" s="4"/>
      <c r="N1016" s="4"/>
      <c r="O1016" s="4"/>
      <c r="P1016" s="4"/>
      <c r="Q1016" s="4"/>
      <c r="R1016" s="4"/>
      <c r="S1016" s="4"/>
      <c r="T1016" s="4"/>
    </row>
    <row r="1017">
      <c r="A1017" s="4"/>
      <c r="B1017" s="4"/>
      <c r="C1017" s="4"/>
      <c r="D1017" s="4"/>
      <c r="E1017" s="4"/>
      <c r="F1017" s="4"/>
      <c r="G1017" s="4"/>
      <c r="H1017" s="4"/>
      <c r="I1017" s="4"/>
      <c r="J1017" s="4"/>
      <c r="K1017" s="4"/>
      <c r="L1017" s="4"/>
      <c r="M1017" s="4"/>
      <c r="N1017" s="4"/>
      <c r="O1017" s="4"/>
      <c r="P1017" s="4"/>
      <c r="Q1017" s="4"/>
      <c r="R1017" s="4"/>
      <c r="S1017" s="4"/>
      <c r="T1017" s="4"/>
    </row>
    <row r="1018">
      <c r="A1018" s="4"/>
      <c r="B1018" s="4"/>
      <c r="C1018" s="4"/>
      <c r="D1018" s="4"/>
      <c r="E1018" s="4"/>
      <c r="F1018" s="4"/>
      <c r="G1018" s="4"/>
      <c r="H1018" s="4"/>
      <c r="I1018" s="4"/>
      <c r="J1018" s="4"/>
      <c r="K1018" s="4"/>
      <c r="L1018" s="4"/>
      <c r="M1018" s="4"/>
      <c r="N1018" s="4"/>
      <c r="O1018" s="4"/>
      <c r="P1018" s="4"/>
      <c r="Q1018" s="4"/>
      <c r="R1018" s="4"/>
      <c r="S1018" s="4"/>
      <c r="T1018" s="4"/>
    </row>
    <row r="1019">
      <c r="A1019" s="4"/>
      <c r="B1019" s="4"/>
      <c r="C1019" s="4"/>
      <c r="D1019" s="4"/>
      <c r="E1019" s="4"/>
      <c r="F1019" s="4"/>
      <c r="G1019" s="4"/>
      <c r="H1019" s="4"/>
      <c r="I1019" s="4"/>
      <c r="J1019" s="4"/>
      <c r="K1019" s="4"/>
      <c r="L1019" s="4"/>
      <c r="M1019" s="4"/>
      <c r="N1019" s="4"/>
      <c r="O1019" s="4"/>
      <c r="P1019" s="4"/>
      <c r="Q1019" s="4"/>
      <c r="R1019" s="4"/>
      <c r="S1019" s="4"/>
      <c r="T1019" s="4"/>
    </row>
    <row r="1020">
      <c r="A1020" s="4"/>
      <c r="B1020" s="4"/>
      <c r="C1020" s="4"/>
      <c r="D1020" s="4"/>
      <c r="E1020" s="4"/>
      <c r="F1020" s="4"/>
      <c r="G1020" s="4"/>
      <c r="H1020" s="4"/>
      <c r="I1020" s="4"/>
      <c r="J1020" s="4"/>
      <c r="K1020" s="4"/>
      <c r="L1020" s="4"/>
      <c r="M1020" s="4"/>
      <c r="N1020" s="4"/>
      <c r="O1020" s="4"/>
      <c r="P1020" s="4"/>
      <c r="Q1020" s="4"/>
      <c r="R1020" s="4"/>
      <c r="S1020" s="4"/>
      <c r="T1020" s="4"/>
    </row>
    <row r="1021">
      <c r="A1021" s="4"/>
      <c r="B1021" s="4"/>
      <c r="C1021" s="4"/>
      <c r="D1021" s="4"/>
      <c r="E1021" s="4"/>
      <c r="F1021" s="4"/>
      <c r="G1021" s="4"/>
      <c r="H1021" s="4"/>
      <c r="I1021" s="4"/>
      <c r="J1021" s="4"/>
      <c r="K1021" s="4"/>
      <c r="L1021" s="4"/>
      <c r="M1021" s="4"/>
      <c r="N1021" s="4"/>
      <c r="O1021" s="4"/>
      <c r="P1021" s="4"/>
      <c r="Q1021" s="4"/>
      <c r="R1021" s="4"/>
      <c r="S1021" s="4"/>
      <c r="T1021" s="4"/>
    </row>
    <row r="1022">
      <c r="A1022" s="4"/>
      <c r="B1022" s="4"/>
      <c r="C1022" s="4"/>
      <c r="D1022" s="4"/>
      <c r="E1022" s="4"/>
      <c r="F1022" s="4"/>
      <c r="G1022" s="4"/>
      <c r="H1022" s="4"/>
      <c r="I1022" s="4"/>
      <c r="J1022" s="4"/>
      <c r="K1022" s="4"/>
      <c r="L1022" s="4"/>
      <c r="M1022" s="4"/>
      <c r="N1022" s="4"/>
      <c r="O1022" s="4"/>
      <c r="P1022" s="4"/>
      <c r="Q1022" s="4"/>
      <c r="R1022" s="4"/>
      <c r="S1022" s="4"/>
      <c r="T1022" s="4"/>
    </row>
    <row r="1023">
      <c r="A1023" s="4"/>
      <c r="B1023" s="4"/>
      <c r="C1023" s="4"/>
      <c r="D1023" s="4"/>
      <c r="E1023" s="4"/>
      <c r="F1023" s="4"/>
      <c r="G1023" s="4"/>
      <c r="H1023" s="4"/>
      <c r="I1023" s="4"/>
      <c r="J1023" s="4"/>
      <c r="K1023" s="4"/>
      <c r="L1023" s="4"/>
      <c r="M1023" s="4"/>
      <c r="N1023" s="4"/>
      <c r="O1023" s="4"/>
      <c r="P1023" s="4"/>
      <c r="Q1023" s="4"/>
      <c r="R1023" s="4"/>
      <c r="S1023" s="4"/>
      <c r="T1023" s="4"/>
    </row>
    <row r="1024">
      <c r="A1024" s="4"/>
      <c r="B1024" s="4"/>
      <c r="C1024" s="4"/>
      <c r="D1024" s="4"/>
      <c r="E1024" s="4"/>
      <c r="F1024" s="4"/>
      <c r="G1024" s="4"/>
      <c r="H1024" s="4"/>
      <c r="I1024" s="4"/>
      <c r="J1024" s="4"/>
      <c r="K1024" s="4"/>
      <c r="L1024" s="4"/>
      <c r="M1024" s="4"/>
      <c r="N1024" s="4"/>
      <c r="O1024" s="4"/>
      <c r="P1024" s="4"/>
      <c r="Q1024" s="4"/>
      <c r="R1024" s="4"/>
      <c r="S1024" s="4"/>
      <c r="T1024" s="4"/>
    </row>
    <row r="1025">
      <c r="A1025" s="4"/>
      <c r="B1025" s="4"/>
      <c r="C1025" s="4"/>
      <c r="D1025" s="4"/>
      <c r="E1025" s="4"/>
      <c r="F1025" s="4"/>
      <c r="G1025" s="4"/>
      <c r="H1025" s="4"/>
      <c r="I1025" s="4"/>
      <c r="J1025" s="4"/>
      <c r="K1025" s="4"/>
      <c r="L1025" s="4"/>
      <c r="M1025" s="4"/>
      <c r="N1025" s="4"/>
      <c r="O1025" s="4"/>
      <c r="P1025" s="4"/>
      <c r="Q1025" s="4"/>
      <c r="R1025" s="4"/>
      <c r="S1025" s="4"/>
      <c r="T1025" s="4"/>
    </row>
    <row r="1026">
      <c r="A1026" s="4"/>
      <c r="B1026" s="4"/>
      <c r="C1026" s="4"/>
      <c r="D1026" s="4"/>
      <c r="E1026" s="4"/>
      <c r="F1026" s="4"/>
      <c r="G1026" s="4"/>
      <c r="H1026" s="4"/>
      <c r="I1026" s="4"/>
      <c r="J1026" s="4"/>
      <c r="K1026" s="4"/>
      <c r="L1026" s="4"/>
      <c r="M1026" s="4"/>
      <c r="N1026" s="4"/>
      <c r="O1026" s="4"/>
      <c r="P1026" s="4"/>
      <c r="Q1026" s="4"/>
      <c r="R1026" s="4"/>
      <c r="S1026" s="4"/>
      <c r="T1026" s="4"/>
    </row>
    <row r="1027">
      <c r="A1027" s="4"/>
      <c r="B1027" s="4"/>
      <c r="C1027" s="4"/>
      <c r="D1027" s="4"/>
      <c r="E1027" s="4"/>
      <c r="F1027" s="4"/>
      <c r="G1027" s="4"/>
      <c r="H1027" s="4"/>
      <c r="I1027" s="4"/>
      <c r="J1027" s="4"/>
      <c r="K1027" s="4"/>
      <c r="L1027" s="4"/>
      <c r="M1027" s="4"/>
      <c r="N1027" s="4"/>
      <c r="O1027" s="4"/>
      <c r="P1027" s="4"/>
      <c r="Q1027" s="4"/>
      <c r="R1027" s="4"/>
      <c r="S1027" s="4"/>
      <c r="T1027" s="4"/>
    </row>
    <row r="1028">
      <c r="A1028" s="4"/>
      <c r="B1028" s="4"/>
      <c r="C1028" s="4"/>
      <c r="D1028" s="4"/>
      <c r="E1028" s="4"/>
      <c r="F1028" s="4"/>
      <c r="G1028" s="4"/>
      <c r="H1028" s="4"/>
      <c r="I1028" s="4"/>
      <c r="J1028" s="4"/>
      <c r="K1028" s="4"/>
      <c r="L1028" s="4"/>
      <c r="M1028" s="4"/>
      <c r="N1028" s="4"/>
      <c r="O1028" s="4"/>
      <c r="P1028" s="4"/>
      <c r="Q1028" s="4"/>
      <c r="R1028" s="4"/>
      <c r="S1028" s="4"/>
      <c r="T1028" s="4"/>
    </row>
    <row r="1029">
      <c r="A1029" s="4"/>
      <c r="B1029" s="4"/>
      <c r="C1029" s="4"/>
      <c r="D1029" s="4"/>
      <c r="E1029" s="4"/>
      <c r="F1029" s="4"/>
      <c r="G1029" s="4"/>
      <c r="H1029" s="4"/>
      <c r="I1029" s="4"/>
      <c r="J1029" s="4"/>
      <c r="K1029" s="4"/>
      <c r="L1029" s="4"/>
      <c r="M1029" s="4"/>
      <c r="N1029" s="4"/>
      <c r="O1029" s="4"/>
      <c r="P1029" s="4"/>
      <c r="Q1029" s="4"/>
      <c r="R1029" s="4"/>
      <c r="S1029" s="4"/>
      <c r="T1029" s="4"/>
    </row>
    <row r="1030">
      <c r="A1030" s="4"/>
      <c r="B1030" s="4"/>
      <c r="C1030" s="4"/>
      <c r="D1030" s="4"/>
      <c r="E1030" s="4"/>
      <c r="F1030" s="4"/>
      <c r="G1030" s="4"/>
      <c r="H1030" s="4"/>
      <c r="I1030" s="4"/>
      <c r="J1030" s="4"/>
      <c r="K1030" s="4"/>
      <c r="L1030" s="4"/>
      <c r="M1030" s="4"/>
      <c r="N1030" s="4"/>
      <c r="O1030" s="4"/>
      <c r="P1030" s="4"/>
      <c r="Q1030" s="4"/>
      <c r="R1030" s="4"/>
      <c r="S1030" s="4"/>
      <c r="T1030" s="4"/>
    </row>
    <row r="1031">
      <c r="A1031" s="4"/>
      <c r="B1031" s="4"/>
      <c r="C1031" s="4"/>
      <c r="D1031" s="4"/>
      <c r="E1031" s="4"/>
      <c r="F1031" s="4"/>
      <c r="G1031" s="4"/>
      <c r="H1031" s="4"/>
      <c r="I1031" s="4"/>
      <c r="J1031" s="4"/>
      <c r="K1031" s="4"/>
      <c r="L1031" s="4"/>
      <c r="M1031" s="4"/>
      <c r="N1031" s="4"/>
      <c r="O1031" s="4"/>
      <c r="P1031" s="4"/>
      <c r="Q1031" s="4"/>
      <c r="R1031" s="4"/>
      <c r="S1031" s="4"/>
      <c r="T1031" s="4"/>
    </row>
    <row r="1032">
      <c r="A1032" s="4"/>
      <c r="B1032" s="4"/>
      <c r="C1032" s="4"/>
      <c r="D1032" s="4"/>
      <c r="E1032" s="4"/>
      <c r="F1032" s="4"/>
      <c r="G1032" s="4"/>
      <c r="H1032" s="4"/>
      <c r="I1032" s="4"/>
      <c r="J1032" s="4"/>
      <c r="K1032" s="4"/>
      <c r="L1032" s="4"/>
      <c r="M1032" s="4"/>
      <c r="N1032" s="4"/>
      <c r="O1032" s="4"/>
      <c r="P1032" s="4"/>
      <c r="Q1032" s="4"/>
      <c r="R1032" s="4"/>
      <c r="S1032" s="4"/>
      <c r="T1032" s="4"/>
    </row>
    <row r="1033">
      <c r="A1033" s="4"/>
      <c r="B1033" s="4"/>
      <c r="C1033" s="4"/>
      <c r="D1033" s="4"/>
      <c r="E1033" s="4"/>
      <c r="F1033" s="4"/>
      <c r="G1033" s="4"/>
      <c r="H1033" s="4"/>
      <c r="I1033" s="4"/>
      <c r="J1033" s="4"/>
      <c r="K1033" s="4"/>
      <c r="L1033" s="4"/>
      <c r="M1033" s="4"/>
      <c r="N1033" s="4"/>
      <c r="O1033" s="4"/>
      <c r="P1033" s="4"/>
      <c r="Q1033" s="4"/>
      <c r="R1033" s="4"/>
      <c r="S1033" s="4"/>
      <c r="T1033" s="4"/>
    </row>
    <row r="1034">
      <c r="A1034" s="4"/>
      <c r="B1034" s="4"/>
      <c r="C1034" s="4"/>
      <c r="D1034" s="4"/>
      <c r="E1034" s="4"/>
      <c r="F1034" s="4"/>
      <c r="G1034" s="4"/>
      <c r="H1034" s="4"/>
      <c r="I1034" s="4"/>
      <c r="J1034" s="4"/>
      <c r="K1034" s="4"/>
      <c r="L1034" s="4"/>
      <c r="M1034" s="4"/>
      <c r="N1034" s="4"/>
      <c r="O1034" s="4"/>
      <c r="P1034" s="4"/>
      <c r="Q1034" s="4"/>
      <c r="R1034" s="4"/>
      <c r="S1034" s="4"/>
      <c r="T1034" s="4"/>
    </row>
    <row r="1035">
      <c r="A1035" s="4"/>
      <c r="B1035" s="4"/>
      <c r="C1035" s="4"/>
      <c r="D1035" s="4"/>
      <c r="E1035" s="4"/>
      <c r="F1035" s="4"/>
      <c r="G1035" s="4"/>
      <c r="H1035" s="4"/>
      <c r="I1035" s="4"/>
      <c r="J1035" s="4"/>
      <c r="K1035" s="4"/>
      <c r="L1035" s="4"/>
      <c r="M1035" s="4"/>
      <c r="N1035" s="4"/>
      <c r="O1035" s="4"/>
      <c r="P1035" s="4"/>
      <c r="Q1035" s="4"/>
      <c r="R1035" s="4"/>
      <c r="S1035" s="4"/>
      <c r="T1035" s="4"/>
    </row>
    <row r="1036">
      <c r="A1036" s="4"/>
      <c r="B1036" s="4"/>
      <c r="C1036" s="4"/>
      <c r="D1036" s="4"/>
      <c r="E1036" s="4"/>
      <c r="F1036" s="4"/>
      <c r="G1036" s="4"/>
      <c r="H1036" s="4"/>
      <c r="I1036" s="4"/>
      <c r="J1036" s="4"/>
      <c r="K1036" s="4"/>
      <c r="L1036" s="4"/>
      <c r="M1036" s="4"/>
      <c r="N1036" s="4"/>
      <c r="O1036" s="4"/>
      <c r="P1036" s="4"/>
      <c r="Q1036" s="4"/>
      <c r="R1036" s="4"/>
      <c r="S1036" s="4"/>
      <c r="T1036" s="4"/>
    </row>
    <row r="1037">
      <c r="A1037" s="4"/>
      <c r="B1037" s="4"/>
      <c r="C1037" s="4"/>
      <c r="D1037" s="4"/>
      <c r="E1037" s="4"/>
      <c r="F1037" s="4"/>
      <c r="G1037" s="4"/>
      <c r="H1037" s="4"/>
      <c r="I1037" s="4"/>
      <c r="J1037" s="4"/>
      <c r="K1037" s="4"/>
      <c r="L1037" s="4"/>
      <c r="M1037" s="4"/>
      <c r="N1037" s="4"/>
      <c r="O1037" s="4"/>
      <c r="P1037" s="4"/>
      <c r="Q1037" s="4"/>
      <c r="R1037" s="4"/>
      <c r="S1037" s="4"/>
      <c r="T1037" s="4"/>
    </row>
    <row r="1038">
      <c r="A1038" s="4"/>
      <c r="B1038" s="4"/>
      <c r="C1038" s="4"/>
      <c r="D1038" s="4"/>
      <c r="E1038" s="4"/>
      <c r="F1038" s="4"/>
      <c r="G1038" s="4"/>
      <c r="H1038" s="4"/>
      <c r="I1038" s="4"/>
      <c r="J1038" s="4"/>
      <c r="K1038" s="4"/>
      <c r="L1038" s="4"/>
      <c r="M1038" s="4"/>
      <c r="N1038" s="4"/>
      <c r="O1038" s="4"/>
      <c r="P1038" s="4"/>
      <c r="Q1038" s="4"/>
      <c r="R1038" s="4"/>
      <c r="S1038" s="4"/>
      <c r="T1038" s="4"/>
    </row>
    <row r="1039">
      <c r="A1039" s="4"/>
      <c r="B1039" s="4"/>
      <c r="C1039" s="4"/>
      <c r="D1039" s="4"/>
      <c r="E1039" s="4"/>
      <c r="F1039" s="4"/>
      <c r="G1039" s="4"/>
      <c r="H1039" s="4"/>
      <c r="I1039" s="4"/>
      <c r="J1039" s="4"/>
      <c r="K1039" s="4"/>
      <c r="L1039" s="4"/>
      <c r="M1039" s="4"/>
      <c r="N1039" s="4"/>
      <c r="O1039" s="4"/>
      <c r="P1039" s="4"/>
      <c r="Q1039" s="4"/>
      <c r="R1039" s="4"/>
      <c r="S1039" s="4"/>
      <c r="T1039" s="4"/>
    </row>
    <row r="1040">
      <c r="A1040" s="4"/>
      <c r="B1040" s="4"/>
      <c r="C1040" s="4"/>
      <c r="D1040" s="4"/>
      <c r="E1040" s="4"/>
      <c r="F1040" s="4"/>
      <c r="G1040" s="4"/>
      <c r="H1040" s="4"/>
      <c r="I1040" s="4"/>
      <c r="J1040" s="4"/>
      <c r="K1040" s="4"/>
      <c r="L1040" s="4"/>
      <c r="M1040" s="4"/>
      <c r="N1040" s="4"/>
      <c r="O1040" s="4"/>
      <c r="P1040" s="4"/>
      <c r="Q1040" s="4"/>
      <c r="R1040" s="4"/>
      <c r="S1040" s="4"/>
      <c r="T1040" s="4"/>
    </row>
    <row r="1041">
      <c r="A1041" s="4"/>
      <c r="B1041" s="4"/>
      <c r="C1041" s="4"/>
      <c r="D1041" s="4"/>
      <c r="E1041" s="4"/>
      <c r="F1041" s="4"/>
      <c r="G1041" s="4"/>
      <c r="H1041" s="4"/>
      <c r="I1041" s="4"/>
      <c r="J1041" s="4"/>
      <c r="K1041" s="4"/>
      <c r="L1041" s="4"/>
      <c r="M1041" s="4"/>
      <c r="N1041" s="4"/>
      <c r="O1041" s="4"/>
      <c r="P1041" s="4"/>
      <c r="Q1041" s="4"/>
      <c r="R1041" s="4"/>
      <c r="S1041" s="4"/>
      <c r="T1041" s="4"/>
    </row>
    <row r="1042">
      <c r="A1042" s="4"/>
      <c r="B1042" s="4"/>
      <c r="C1042" s="4"/>
      <c r="D1042" s="4"/>
      <c r="E1042" s="4"/>
      <c r="F1042" s="4"/>
      <c r="G1042" s="4"/>
      <c r="H1042" s="4"/>
      <c r="I1042" s="4"/>
      <c r="J1042" s="4"/>
      <c r="K1042" s="4"/>
      <c r="L1042" s="4"/>
      <c r="M1042" s="4"/>
      <c r="N1042" s="4"/>
      <c r="O1042" s="4"/>
      <c r="P1042" s="4"/>
      <c r="Q1042" s="4"/>
      <c r="R1042" s="4"/>
      <c r="S1042" s="4"/>
      <c r="T1042" s="4"/>
    </row>
    <row r="1043">
      <c r="A1043" s="4"/>
      <c r="B1043" s="4"/>
      <c r="C1043" s="4"/>
      <c r="D1043" s="4"/>
      <c r="E1043" s="4"/>
      <c r="F1043" s="4"/>
      <c r="G1043" s="4"/>
      <c r="H1043" s="4"/>
      <c r="I1043" s="4"/>
      <c r="J1043" s="4"/>
      <c r="K1043" s="4"/>
      <c r="L1043" s="4"/>
      <c r="M1043" s="4"/>
      <c r="N1043" s="4"/>
      <c r="O1043" s="4"/>
      <c r="P1043" s="4"/>
      <c r="Q1043" s="4"/>
      <c r="R1043" s="4"/>
      <c r="S1043" s="4"/>
      <c r="T1043" s="4"/>
    </row>
    <row r="1044">
      <c r="A1044" s="4"/>
      <c r="B1044" s="4"/>
      <c r="C1044" s="4"/>
      <c r="D1044" s="4"/>
      <c r="E1044" s="4"/>
      <c r="F1044" s="4"/>
      <c r="G1044" s="4"/>
      <c r="H1044" s="4"/>
      <c r="I1044" s="4"/>
      <c r="J1044" s="4"/>
      <c r="K1044" s="4"/>
      <c r="L1044" s="4"/>
      <c r="M1044" s="4"/>
      <c r="N1044" s="4"/>
      <c r="O1044" s="4"/>
      <c r="P1044" s="4"/>
      <c r="Q1044" s="4"/>
      <c r="R1044" s="4"/>
      <c r="S1044" s="4"/>
      <c r="T1044" s="4"/>
    </row>
  </sheetData>
  <mergeCells count="289">
    <mergeCell ref="C24:T24"/>
    <mergeCell ref="C92:E92"/>
    <mergeCell ref="F92:H92"/>
    <mergeCell ref="I92:K92"/>
    <mergeCell ref="C93:E93"/>
    <mergeCell ref="F93:H93"/>
    <mergeCell ref="I93:K93"/>
    <mergeCell ref="F96:H96"/>
    <mergeCell ref="I96:K96"/>
    <mergeCell ref="C94:E94"/>
    <mergeCell ref="F94:H94"/>
    <mergeCell ref="I94:K94"/>
    <mergeCell ref="C95:E95"/>
    <mergeCell ref="F95:H95"/>
    <mergeCell ref="I95:K95"/>
    <mergeCell ref="C96:E96"/>
    <mergeCell ref="F99:H99"/>
    <mergeCell ref="I99:K99"/>
    <mergeCell ref="C97:E97"/>
    <mergeCell ref="F97:H97"/>
    <mergeCell ref="I97:K97"/>
    <mergeCell ref="C98:E98"/>
    <mergeCell ref="F98:H98"/>
    <mergeCell ref="I98:K98"/>
    <mergeCell ref="C99:E99"/>
    <mergeCell ref="F102:H102"/>
    <mergeCell ref="I102:K102"/>
    <mergeCell ref="C100:E100"/>
    <mergeCell ref="F100:H100"/>
    <mergeCell ref="I100:K100"/>
    <mergeCell ref="C101:E101"/>
    <mergeCell ref="F101:H101"/>
    <mergeCell ref="I101:K101"/>
    <mergeCell ref="C102:E102"/>
    <mergeCell ref="F114:H114"/>
    <mergeCell ref="I114:K114"/>
    <mergeCell ref="C112:E112"/>
    <mergeCell ref="F112:H112"/>
    <mergeCell ref="I112:K112"/>
    <mergeCell ref="C113:E113"/>
    <mergeCell ref="F113:H113"/>
    <mergeCell ref="I113:K113"/>
    <mergeCell ref="C114:E114"/>
    <mergeCell ref="F117:H117"/>
    <mergeCell ref="I117:K117"/>
    <mergeCell ref="C115:E115"/>
    <mergeCell ref="F115:H115"/>
    <mergeCell ref="I115:K115"/>
    <mergeCell ref="C116:E116"/>
    <mergeCell ref="F116:H116"/>
    <mergeCell ref="I116:K116"/>
    <mergeCell ref="C117:E117"/>
    <mergeCell ref="F120:H120"/>
    <mergeCell ref="I120:K120"/>
    <mergeCell ref="C118:E118"/>
    <mergeCell ref="F118:H118"/>
    <mergeCell ref="I118:K118"/>
    <mergeCell ref="C119:E119"/>
    <mergeCell ref="F119:H119"/>
    <mergeCell ref="I119:K119"/>
    <mergeCell ref="C120:E120"/>
    <mergeCell ref="F123:H123"/>
    <mergeCell ref="I123:K123"/>
    <mergeCell ref="C121:E121"/>
    <mergeCell ref="F121:H121"/>
    <mergeCell ref="I121:K121"/>
    <mergeCell ref="C122:E122"/>
    <mergeCell ref="F122:H122"/>
    <mergeCell ref="I122:K122"/>
    <mergeCell ref="C123:E123"/>
    <mergeCell ref="F126:H126"/>
    <mergeCell ref="I126:K126"/>
    <mergeCell ref="C124:E124"/>
    <mergeCell ref="F124:H124"/>
    <mergeCell ref="I124:K124"/>
    <mergeCell ref="C125:E125"/>
    <mergeCell ref="F125:H125"/>
    <mergeCell ref="I125:K125"/>
    <mergeCell ref="C126:E126"/>
    <mergeCell ref="F129:H129"/>
    <mergeCell ref="I129:K129"/>
    <mergeCell ref="C127:E127"/>
    <mergeCell ref="F127:H127"/>
    <mergeCell ref="I127:K127"/>
    <mergeCell ref="C128:E128"/>
    <mergeCell ref="F128:H128"/>
    <mergeCell ref="I128:K128"/>
    <mergeCell ref="C129:E129"/>
    <mergeCell ref="F132:H132"/>
    <mergeCell ref="I132:K132"/>
    <mergeCell ref="C130:E130"/>
    <mergeCell ref="F130:H130"/>
    <mergeCell ref="I130:K130"/>
    <mergeCell ref="C131:E131"/>
    <mergeCell ref="F131:H131"/>
    <mergeCell ref="I131:K131"/>
    <mergeCell ref="C132:E132"/>
    <mergeCell ref="F135:H135"/>
    <mergeCell ref="I135:K135"/>
    <mergeCell ref="C133:E133"/>
    <mergeCell ref="F133:H133"/>
    <mergeCell ref="I133:K133"/>
    <mergeCell ref="C134:E134"/>
    <mergeCell ref="F134:H134"/>
    <mergeCell ref="I134:K134"/>
    <mergeCell ref="C135:E135"/>
    <mergeCell ref="F138:H138"/>
    <mergeCell ref="I138:K138"/>
    <mergeCell ref="C136:E136"/>
    <mergeCell ref="F136:H136"/>
    <mergeCell ref="I136:K136"/>
    <mergeCell ref="C137:E137"/>
    <mergeCell ref="F137:H137"/>
    <mergeCell ref="I137:K137"/>
    <mergeCell ref="C138:E138"/>
    <mergeCell ref="F141:H141"/>
    <mergeCell ref="I141:K141"/>
    <mergeCell ref="C139:E139"/>
    <mergeCell ref="F139:H139"/>
    <mergeCell ref="I139:K139"/>
    <mergeCell ref="C140:E140"/>
    <mergeCell ref="F140:H140"/>
    <mergeCell ref="I140:K140"/>
    <mergeCell ref="C141:E141"/>
    <mergeCell ref="F144:H144"/>
    <mergeCell ref="I144:K144"/>
    <mergeCell ref="C142:E142"/>
    <mergeCell ref="F142:H142"/>
    <mergeCell ref="I142:K142"/>
    <mergeCell ref="C143:E143"/>
    <mergeCell ref="F143:H143"/>
    <mergeCell ref="I143:K143"/>
    <mergeCell ref="C144:E144"/>
    <mergeCell ref="F147:H147"/>
    <mergeCell ref="I147:K147"/>
    <mergeCell ref="C145:E145"/>
    <mergeCell ref="F145:H145"/>
    <mergeCell ref="I145:K145"/>
    <mergeCell ref="C146:E146"/>
    <mergeCell ref="F146:H146"/>
    <mergeCell ref="I146:K146"/>
    <mergeCell ref="C147:E147"/>
    <mergeCell ref="F150:H150"/>
    <mergeCell ref="I150:K150"/>
    <mergeCell ref="C148:E148"/>
    <mergeCell ref="F148:H148"/>
    <mergeCell ref="I148:K148"/>
    <mergeCell ref="C149:E149"/>
    <mergeCell ref="F149:H149"/>
    <mergeCell ref="I149:K149"/>
    <mergeCell ref="C150:E150"/>
    <mergeCell ref="F174:H174"/>
    <mergeCell ref="I174:K174"/>
    <mergeCell ref="C172:E172"/>
    <mergeCell ref="F172:H172"/>
    <mergeCell ref="I172:K172"/>
    <mergeCell ref="C173:E173"/>
    <mergeCell ref="F173:H173"/>
    <mergeCell ref="I173:K173"/>
    <mergeCell ref="C174:E174"/>
    <mergeCell ref="F177:H177"/>
    <mergeCell ref="I177:K177"/>
    <mergeCell ref="C175:E175"/>
    <mergeCell ref="F175:H175"/>
    <mergeCell ref="I175:K175"/>
    <mergeCell ref="C176:E176"/>
    <mergeCell ref="F176:H176"/>
    <mergeCell ref="I176:K176"/>
    <mergeCell ref="C177:E177"/>
    <mergeCell ref="F180:H180"/>
    <mergeCell ref="I180:K180"/>
    <mergeCell ref="C178:E178"/>
    <mergeCell ref="F178:H178"/>
    <mergeCell ref="I178:K178"/>
    <mergeCell ref="C179:E179"/>
    <mergeCell ref="F179:H179"/>
    <mergeCell ref="I179:K179"/>
    <mergeCell ref="C180:E180"/>
    <mergeCell ref="F183:H183"/>
    <mergeCell ref="I183:K183"/>
    <mergeCell ref="C181:E181"/>
    <mergeCell ref="F181:H181"/>
    <mergeCell ref="I181:K181"/>
    <mergeCell ref="C182:E182"/>
    <mergeCell ref="F182:H182"/>
    <mergeCell ref="I182:K182"/>
    <mergeCell ref="C183:E183"/>
    <mergeCell ref="F186:H186"/>
    <mergeCell ref="I186:K186"/>
    <mergeCell ref="C184:E184"/>
    <mergeCell ref="F184:H184"/>
    <mergeCell ref="I184:K184"/>
    <mergeCell ref="C185:E185"/>
    <mergeCell ref="F185:H185"/>
    <mergeCell ref="I185:K185"/>
    <mergeCell ref="C186:E186"/>
    <mergeCell ref="F105:H105"/>
    <mergeCell ref="I105:K105"/>
    <mergeCell ref="C103:E103"/>
    <mergeCell ref="F103:H103"/>
    <mergeCell ref="I103:K103"/>
    <mergeCell ref="C104:E104"/>
    <mergeCell ref="F104:H104"/>
    <mergeCell ref="I104:K104"/>
    <mergeCell ref="C105:E105"/>
    <mergeCell ref="F108:H108"/>
    <mergeCell ref="I108:K108"/>
    <mergeCell ref="C106:E106"/>
    <mergeCell ref="F106:H106"/>
    <mergeCell ref="I106:K106"/>
    <mergeCell ref="C107:E107"/>
    <mergeCell ref="F107:H107"/>
    <mergeCell ref="I107:K107"/>
    <mergeCell ref="C108:E108"/>
    <mergeCell ref="F111:H111"/>
    <mergeCell ref="I111:K111"/>
    <mergeCell ref="C109:E109"/>
    <mergeCell ref="F109:H109"/>
    <mergeCell ref="I109:K109"/>
    <mergeCell ref="C110:E110"/>
    <mergeCell ref="F110:H110"/>
    <mergeCell ref="I110:K110"/>
    <mergeCell ref="C111:E111"/>
    <mergeCell ref="C187:E187"/>
    <mergeCell ref="F187:H187"/>
    <mergeCell ref="I187:K187"/>
    <mergeCell ref="F153:H153"/>
    <mergeCell ref="I153:K153"/>
    <mergeCell ref="C151:E151"/>
    <mergeCell ref="F151:H151"/>
    <mergeCell ref="I151:K151"/>
    <mergeCell ref="C152:E152"/>
    <mergeCell ref="F152:H152"/>
    <mergeCell ref="I152:K152"/>
    <mergeCell ref="C153:E153"/>
    <mergeCell ref="F156:H156"/>
    <mergeCell ref="I156:K156"/>
    <mergeCell ref="C154:E154"/>
    <mergeCell ref="F154:H154"/>
    <mergeCell ref="I154:K154"/>
    <mergeCell ref="C155:E155"/>
    <mergeCell ref="F155:H155"/>
    <mergeCell ref="I155:K155"/>
    <mergeCell ref="C156:E156"/>
    <mergeCell ref="F159:H159"/>
    <mergeCell ref="I159:K159"/>
    <mergeCell ref="C157:E157"/>
    <mergeCell ref="F157:H157"/>
    <mergeCell ref="I157:K157"/>
    <mergeCell ref="C158:E158"/>
    <mergeCell ref="F158:H158"/>
    <mergeCell ref="I158:K158"/>
    <mergeCell ref="C159:E159"/>
    <mergeCell ref="F162:H162"/>
    <mergeCell ref="I162:K162"/>
    <mergeCell ref="C160:E160"/>
    <mergeCell ref="F160:H160"/>
    <mergeCell ref="I160:K160"/>
    <mergeCell ref="C161:E161"/>
    <mergeCell ref="F161:H161"/>
    <mergeCell ref="I161:K161"/>
    <mergeCell ref="C162:E162"/>
    <mergeCell ref="F165:H165"/>
    <mergeCell ref="I165:K165"/>
    <mergeCell ref="C163:E163"/>
    <mergeCell ref="F163:H163"/>
    <mergeCell ref="I163:K163"/>
    <mergeCell ref="C164:E164"/>
    <mergeCell ref="F164:H164"/>
    <mergeCell ref="I164:K164"/>
    <mergeCell ref="C165:E165"/>
    <mergeCell ref="F168:H168"/>
    <mergeCell ref="I168:K168"/>
    <mergeCell ref="C166:E166"/>
    <mergeCell ref="F166:H166"/>
    <mergeCell ref="I166:K166"/>
    <mergeCell ref="C167:E167"/>
    <mergeCell ref="F167:H167"/>
    <mergeCell ref="I167:K167"/>
    <mergeCell ref="C168:E168"/>
    <mergeCell ref="F171:H171"/>
    <mergeCell ref="I171:K171"/>
    <mergeCell ref="C169:E169"/>
    <mergeCell ref="F169:H169"/>
    <mergeCell ref="I169:K169"/>
    <mergeCell ref="C170:E170"/>
    <mergeCell ref="F170:H170"/>
    <mergeCell ref="I170:K170"/>
    <mergeCell ref="C171:E171"/>
  </mergeCell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30.25"/>
    <col customWidth="1" min="12" max="12" width="13.25"/>
  </cols>
  <sheetData>
    <row r="1">
      <c r="A1" s="411" t="s">
        <v>618</v>
      </c>
      <c r="B1" s="353"/>
      <c r="C1" s="256"/>
      <c r="D1" s="256"/>
      <c r="E1" s="256"/>
      <c r="F1" s="256"/>
      <c r="G1" s="4"/>
      <c r="H1" s="4"/>
      <c r="I1" s="4"/>
      <c r="J1" s="4"/>
      <c r="K1" s="4"/>
      <c r="L1" s="4"/>
      <c r="M1" s="4"/>
      <c r="N1" s="4"/>
    </row>
    <row r="2">
      <c r="A2" s="354"/>
      <c r="B2" s="355" t="s">
        <v>689</v>
      </c>
      <c r="C2" s="356">
        <v>44515.0</v>
      </c>
      <c r="D2" s="331"/>
      <c r="E2" s="355" t="s">
        <v>690</v>
      </c>
      <c r="F2" s="357" t="s">
        <v>691</v>
      </c>
      <c r="G2" s="4"/>
      <c r="H2" s="325"/>
      <c r="I2" s="358" t="s">
        <v>690</v>
      </c>
      <c r="J2" s="424" t="s">
        <v>692</v>
      </c>
      <c r="K2" s="234" t="s">
        <v>693</v>
      </c>
      <c r="L2" s="4"/>
      <c r="M2" s="4"/>
      <c r="N2" s="4"/>
    </row>
    <row r="3">
      <c r="A3" s="354"/>
      <c r="B3" s="355" t="s">
        <v>694</v>
      </c>
      <c r="C3" s="356">
        <v>44524.0</v>
      </c>
      <c r="D3" s="331"/>
      <c r="E3" s="331">
        <v>0.0</v>
      </c>
      <c r="F3" s="331">
        <f>C7</f>
        <v>94.5</v>
      </c>
      <c r="G3" s="4"/>
      <c r="H3" s="240"/>
      <c r="I3" s="239">
        <v>0.0</v>
      </c>
      <c r="J3" s="239">
        <f>C7</f>
        <v>94.5</v>
      </c>
      <c r="K3" s="239">
        <f t="shared" ref="K3:K13" si="1">F3</f>
        <v>94.5</v>
      </c>
      <c r="L3" s="4"/>
      <c r="M3" s="4"/>
      <c r="N3" s="4"/>
    </row>
    <row r="4">
      <c r="A4" s="354"/>
      <c r="B4" s="355" t="s">
        <v>695</v>
      </c>
      <c r="C4" s="336">
        <f>C3-C2+1</f>
        <v>10</v>
      </c>
      <c r="D4" s="331"/>
      <c r="E4" s="331">
        <v>1.0</v>
      </c>
      <c r="F4" s="336">
        <f>F3-6</f>
        <v>88.5</v>
      </c>
      <c r="G4" s="4"/>
      <c r="H4" s="240"/>
      <c r="I4" s="239">
        <v>1.0</v>
      </c>
      <c r="J4" s="239">
        <f>J3-C8</f>
        <v>85.05</v>
      </c>
      <c r="K4" s="239">
        <f t="shared" si="1"/>
        <v>88.5</v>
      </c>
      <c r="L4" s="4"/>
      <c r="M4" s="4"/>
      <c r="N4" s="4"/>
    </row>
    <row r="5">
      <c r="A5" s="354"/>
      <c r="B5" s="355" t="s">
        <v>696</v>
      </c>
      <c r="C5" s="336">
        <v>5.0</v>
      </c>
      <c r="D5" s="331"/>
      <c r="E5" s="331">
        <v>2.0</v>
      </c>
      <c r="F5" s="336">
        <f>F4-5.25</f>
        <v>83.25</v>
      </c>
      <c r="G5" s="4"/>
      <c r="H5" s="240"/>
      <c r="I5" s="239">
        <v>2.0</v>
      </c>
      <c r="J5" s="239">
        <f>J4-C8</f>
        <v>75.6</v>
      </c>
      <c r="K5" s="239">
        <f t="shared" si="1"/>
        <v>83.25</v>
      </c>
      <c r="L5" s="4"/>
      <c r="M5" s="4"/>
      <c r="N5" s="4"/>
    </row>
    <row r="6">
      <c r="A6" s="354"/>
      <c r="B6" s="355" t="s">
        <v>697</v>
      </c>
      <c r="C6" s="336">
        <v>100.0</v>
      </c>
      <c r="D6" s="331"/>
      <c r="E6" s="331">
        <v>3.0</v>
      </c>
      <c r="F6" s="331">
        <f>F5-8.25</f>
        <v>75</v>
      </c>
      <c r="G6" s="4"/>
      <c r="H6" s="240"/>
      <c r="I6" s="239">
        <v>3.0</v>
      </c>
      <c r="J6" s="239">
        <f>J5-C8</f>
        <v>66.15</v>
      </c>
      <c r="K6" s="239">
        <f t="shared" si="1"/>
        <v>75</v>
      </c>
      <c r="L6" s="4"/>
      <c r="M6" s="4"/>
      <c r="N6" s="4"/>
    </row>
    <row r="7">
      <c r="A7" s="354"/>
      <c r="B7" s="355" t="s">
        <v>698</v>
      </c>
      <c r="C7" s="336">
        <v>94.5</v>
      </c>
      <c r="D7" s="331"/>
      <c r="E7" s="331">
        <v>4.0</v>
      </c>
      <c r="F7" s="331">
        <f>F6-2.5</f>
        <v>72.5</v>
      </c>
      <c r="G7" s="4"/>
      <c r="H7" s="240"/>
      <c r="I7" s="239">
        <v>4.0</v>
      </c>
      <c r="J7" s="239">
        <f>J6-C8</f>
        <v>56.7</v>
      </c>
      <c r="K7" s="239">
        <f t="shared" si="1"/>
        <v>72.5</v>
      </c>
      <c r="L7" s="4"/>
      <c r="M7" s="4"/>
      <c r="N7" s="4"/>
    </row>
    <row r="8">
      <c r="A8" s="354"/>
      <c r="B8" s="355" t="s">
        <v>699</v>
      </c>
      <c r="C8" s="331">
        <f>C7/C4</f>
        <v>9.45</v>
      </c>
      <c r="D8" s="331"/>
      <c r="E8" s="331">
        <v>5.0</v>
      </c>
      <c r="F8" s="331">
        <f>F7-5.25</f>
        <v>67.25</v>
      </c>
      <c r="G8" s="4"/>
      <c r="H8" s="240"/>
      <c r="I8" s="239">
        <v>5.0</v>
      </c>
      <c r="J8" s="239">
        <f>J7-C8</f>
        <v>47.25</v>
      </c>
      <c r="K8" s="239">
        <f t="shared" si="1"/>
        <v>67.25</v>
      </c>
      <c r="L8" s="4"/>
      <c r="M8" s="4"/>
      <c r="N8" s="4"/>
    </row>
    <row r="9">
      <c r="A9" s="354"/>
      <c r="B9" s="239"/>
      <c r="C9" s="239"/>
      <c r="D9" s="239"/>
      <c r="E9" s="239">
        <v>6.0</v>
      </c>
      <c r="F9" s="239">
        <f>F8-6</f>
        <v>61.25</v>
      </c>
      <c r="G9" s="4"/>
      <c r="H9" s="240"/>
      <c r="I9" s="239">
        <v>6.0</v>
      </c>
      <c r="J9" s="239">
        <f>J8-C8</f>
        <v>37.8</v>
      </c>
      <c r="K9" s="239">
        <f t="shared" si="1"/>
        <v>61.25</v>
      </c>
      <c r="L9" s="4"/>
      <c r="M9" s="4"/>
      <c r="N9" s="4"/>
    </row>
    <row r="10">
      <c r="A10" s="4"/>
      <c r="B10" s="238"/>
      <c r="C10" s="238"/>
      <c r="D10" s="238"/>
      <c r="E10" s="235">
        <v>7.0</v>
      </c>
      <c r="F10" s="238">
        <f>F9-7.75</f>
        <v>53.5</v>
      </c>
      <c r="G10" s="4"/>
      <c r="H10" s="4"/>
      <c r="I10" s="235">
        <v>7.0</v>
      </c>
      <c r="J10" s="238">
        <f>J9-C8</f>
        <v>28.35</v>
      </c>
      <c r="K10" s="238">
        <f t="shared" si="1"/>
        <v>53.5</v>
      </c>
      <c r="L10" s="4"/>
      <c r="M10" s="4"/>
      <c r="N10" s="4"/>
    </row>
    <row r="11">
      <c r="A11" s="4"/>
      <c r="B11" s="238"/>
      <c r="C11" s="238"/>
      <c r="D11" s="238"/>
      <c r="E11" s="235">
        <v>8.0</v>
      </c>
      <c r="F11" s="238">
        <f>F10-4.25</f>
        <v>49.25</v>
      </c>
      <c r="G11" s="4"/>
      <c r="H11" s="4"/>
      <c r="I11" s="235">
        <v>8.0</v>
      </c>
      <c r="J11" s="238">
        <f>J10-C8</f>
        <v>18.9</v>
      </c>
      <c r="K11" s="238">
        <f t="shared" si="1"/>
        <v>49.25</v>
      </c>
      <c r="L11" s="4"/>
      <c r="M11" s="4"/>
      <c r="N11" s="4"/>
    </row>
    <row r="12">
      <c r="A12" s="4"/>
      <c r="B12" s="238"/>
      <c r="C12" s="388"/>
      <c r="D12" s="388"/>
      <c r="E12" s="235">
        <v>9.0</v>
      </c>
      <c r="F12" s="238">
        <f>F11-3.5</f>
        <v>45.75</v>
      </c>
      <c r="G12" s="4"/>
      <c r="H12" s="4"/>
      <c r="I12" s="235">
        <v>9.0</v>
      </c>
      <c r="J12" s="238">
        <f>J11-C8</f>
        <v>9.45</v>
      </c>
      <c r="K12" s="238">
        <f t="shared" si="1"/>
        <v>45.75</v>
      </c>
      <c r="L12" s="4"/>
      <c r="M12" s="4"/>
      <c r="N12" s="4"/>
    </row>
    <row r="13">
      <c r="A13" s="4"/>
      <c r="B13" s="238"/>
      <c r="C13" s="238"/>
      <c r="D13" s="238"/>
      <c r="E13" s="235">
        <v>10.0</v>
      </c>
      <c r="F13" s="238">
        <f>F12-12.75</f>
        <v>33</v>
      </c>
      <c r="G13" s="4"/>
      <c r="H13" s="4"/>
      <c r="I13" s="235">
        <v>10.0</v>
      </c>
      <c r="J13" s="238">
        <f>J12-C8</f>
        <v>0</v>
      </c>
      <c r="K13" s="238">
        <f t="shared" si="1"/>
        <v>33</v>
      </c>
      <c r="L13" s="4"/>
      <c r="M13" s="4"/>
      <c r="N13" s="4"/>
    </row>
    <row r="14">
      <c r="A14" s="4"/>
      <c r="B14" s="4"/>
      <c r="C14" s="4"/>
      <c r="D14" s="4"/>
      <c r="E14" s="4"/>
      <c r="F14" s="4"/>
      <c r="G14" s="4"/>
      <c r="H14" s="4"/>
      <c r="I14" s="4"/>
      <c r="J14" s="4"/>
      <c r="K14" s="4"/>
      <c r="L14" s="4"/>
      <c r="M14" s="4"/>
      <c r="N14" s="4"/>
    </row>
    <row r="15">
      <c r="A15" s="4"/>
      <c r="B15" s="4"/>
      <c r="C15" s="4"/>
      <c r="D15" s="4"/>
      <c r="E15" s="4"/>
      <c r="F15" s="4"/>
      <c r="G15" s="4"/>
      <c r="H15" s="4"/>
      <c r="I15" s="4"/>
      <c r="J15" s="4"/>
      <c r="K15" s="4"/>
      <c r="L15" s="4"/>
      <c r="M15" s="4"/>
      <c r="N15" s="4"/>
    </row>
    <row r="16">
      <c r="A16" s="4"/>
      <c r="B16" s="4"/>
      <c r="C16" s="4"/>
      <c r="D16" s="4"/>
      <c r="E16" s="4"/>
      <c r="F16" s="4"/>
      <c r="G16" s="4"/>
      <c r="H16" s="4"/>
      <c r="I16" s="4"/>
      <c r="J16" s="4"/>
      <c r="K16" s="4"/>
      <c r="L16" s="4"/>
      <c r="M16" s="4"/>
      <c r="N16" s="4"/>
    </row>
    <row r="17">
      <c r="A17" s="4"/>
      <c r="B17" s="4"/>
      <c r="C17" s="4"/>
      <c r="D17" s="3"/>
      <c r="E17" s="254" t="s">
        <v>705</v>
      </c>
      <c r="F17" s="254" t="s">
        <v>700</v>
      </c>
      <c r="G17" s="254" t="s">
        <v>701</v>
      </c>
      <c r="H17" s="254" t="s">
        <v>702</v>
      </c>
      <c r="I17" s="254" t="s">
        <v>703</v>
      </c>
      <c r="J17" s="254" t="s">
        <v>704</v>
      </c>
      <c r="K17" s="254" t="s">
        <v>704</v>
      </c>
      <c r="L17" s="254" t="s">
        <v>705</v>
      </c>
      <c r="M17" s="240" t="s">
        <v>700</v>
      </c>
      <c r="N17" s="240" t="s">
        <v>701</v>
      </c>
    </row>
    <row r="18">
      <c r="A18" s="412" t="s">
        <v>706</v>
      </c>
      <c r="B18" s="412" t="s">
        <v>707</v>
      </c>
      <c r="C18" s="412" t="s">
        <v>388</v>
      </c>
      <c r="D18" s="413" t="s">
        <v>708</v>
      </c>
      <c r="E18" s="365"/>
      <c r="F18" s="365"/>
      <c r="G18" s="365"/>
      <c r="H18" s="365"/>
      <c r="I18" s="365"/>
      <c r="J18" s="365"/>
      <c r="K18" s="365"/>
      <c r="L18" s="365"/>
      <c r="M18" s="365"/>
      <c r="N18" s="366"/>
    </row>
    <row r="19">
      <c r="A19" s="414"/>
      <c r="B19" s="414"/>
      <c r="C19" s="415"/>
      <c r="D19" s="412">
        <v>0.0</v>
      </c>
      <c r="E19" s="412">
        <v>1.0</v>
      </c>
      <c r="F19" s="412">
        <v>2.0</v>
      </c>
      <c r="G19" s="412">
        <v>3.0</v>
      </c>
      <c r="H19" s="412">
        <v>4.0</v>
      </c>
      <c r="I19" s="412">
        <v>5.0</v>
      </c>
      <c r="J19" s="412">
        <v>6.0</v>
      </c>
      <c r="K19" s="412">
        <v>7.0</v>
      </c>
      <c r="L19" s="412">
        <v>8.0</v>
      </c>
      <c r="M19" s="412">
        <v>9.0</v>
      </c>
      <c r="N19" s="412">
        <v>10.0</v>
      </c>
    </row>
    <row r="20">
      <c r="A20" s="233" t="s">
        <v>68</v>
      </c>
      <c r="B20" s="237"/>
      <c r="C20" s="235"/>
      <c r="D20" s="235"/>
      <c r="E20" s="238"/>
      <c r="F20" s="238"/>
      <c r="G20" s="238"/>
      <c r="H20" s="238"/>
      <c r="I20" s="238"/>
      <c r="J20" s="238"/>
      <c r="K20" s="238"/>
      <c r="L20" s="237"/>
      <c r="M20" s="398"/>
      <c r="N20" s="238"/>
    </row>
    <row r="21">
      <c r="A21" s="233"/>
      <c r="B21" s="237" t="s">
        <v>261</v>
      </c>
      <c r="C21" s="237">
        <v>0.5</v>
      </c>
      <c r="D21" s="235">
        <v>0.0</v>
      </c>
      <c r="E21" s="235">
        <v>1.0</v>
      </c>
      <c r="F21" s="235">
        <v>1.0</v>
      </c>
      <c r="G21" s="235">
        <v>1.0</v>
      </c>
      <c r="H21" s="235">
        <v>0.0</v>
      </c>
      <c r="I21" s="235">
        <v>0.0</v>
      </c>
      <c r="J21" s="235">
        <v>0.0</v>
      </c>
      <c r="K21" s="235">
        <v>0.0</v>
      </c>
      <c r="L21" s="237">
        <v>0.0</v>
      </c>
      <c r="M21" s="237">
        <v>0.0</v>
      </c>
      <c r="N21" s="237">
        <v>0.0</v>
      </c>
    </row>
    <row r="22">
      <c r="A22" s="233"/>
      <c r="B22" s="247" t="s">
        <v>283</v>
      </c>
      <c r="C22" s="237">
        <v>2.0</v>
      </c>
      <c r="D22" s="235">
        <v>0.0</v>
      </c>
      <c r="E22" s="235">
        <v>1.0</v>
      </c>
      <c r="F22" s="235">
        <v>1.0</v>
      </c>
      <c r="G22" s="235">
        <v>0.0</v>
      </c>
      <c r="H22" s="235">
        <v>0.0</v>
      </c>
      <c r="I22" s="235">
        <v>0.0</v>
      </c>
      <c r="J22" s="235">
        <v>0.0</v>
      </c>
      <c r="K22" s="235">
        <v>0.0</v>
      </c>
      <c r="L22" s="237">
        <v>0.0</v>
      </c>
      <c r="M22" s="237">
        <v>0.0</v>
      </c>
      <c r="N22" s="237">
        <v>0.0</v>
      </c>
    </row>
    <row r="23">
      <c r="A23" s="233"/>
      <c r="B23" s="247" t="s">
        <v>284</v>
      </c>
      <c r="C23" s="237">
        <v>2.0</v>
      </c>
      <c r="D23" s="235">
        <v>0.0</v>
      </c>
      <c r="E23" s="235">
        <v>0.0</v>
      </c>
      <c r="F23" s="235">
        <v>0.0</v>
      </c>
      <c r="G23" s="235">
        <v>1.0</v>
      </c>
      <c r="H23" s="235">
        <v>0.0</v>
      </c>
      <c r="I23" s="235">
        <v>1.0</v>
      </c>
      <c r="J23" s="235">
        <v>0.0</v>
      </c>
      <c r="K23" s="235">
        <v>0.0</v>
      </c>
      <c r="L23" s="237">
        <v>0.0</v>
      </c>
      <c r="M23" s="237">
        <v>0.0</v>
      </c>
      <c r="N23" s="237">
        <v>0.0</v>
      </c>
    </row>
    <row r="24">
      <c r="A24" s="233"/>
      <c r="B24" s="247" t="s">
        <v>620</v>
      </c>
      <c r="C24" s="237">
        <v>2.0</v>
      </c>
      <c r="D24" s="235">
        <v>0.0</v>
      </c>
      <c r="E24" s="235">
        <v>0.0</v>
      </c>
      <c r="F24" s="235">
        <v>0.0</v>
      </c>
      <c r="G24" s="235">
        <v>0.0</v>
      </c>
      <c r="H24" s="235">
        <v>0.0</v>
      </c>
      <c r="I24" s="235">
        <v>0.0</v>
      </c>
      <c r="J24" s="235">
        <v>1.0</v>
      </c>
      <c r="K24" s="235">
        <v>1.0</v>
      </c>
      <c r="L24" s="237">
        <v>0.0</v>
      </c>
      <c r="M24" s="237">
        <v>0.0</v>
      </c>
      <c r="N24" s="237">
        <v>0.0</v>
      </c>
    </row>
    <row r="25">
      <c r="A25" s="233"/>
      <c r="B25" s="237" t="s">
        <v>266</v>
      </c>
      <c r="C25" s="237">
        <v>2.0</v>
      </c>
      <c r="D25" s="235">
        <v>0.0</v>
      </c>
      <c r="E25" s="235">
        <v>0.0</v>
      </c>
      <c r="F25" s="235">
        <v>0.0</v>
      </c>
      <c r="G25" s="235">
        <v>0.0</v>
      </c>
      <c r="H25" s="235">
        <v>0.0</v>
      </c>
      <c r="I25" s="235">
        <v>0.0</v>
      </c>
      <c r="J25" s="235">
        <v>0.0</v>
      </c>
      <c r="K25" s="235">
        <v>0.0</v>
      </c>
      <c r="L25" s="237">
        <v>0.0</v>
      </c>
      <c r="M25" s="237">
        <v>0.0</v>
      </c>
      <c r="N25" s="237">
        <v>0.0</v>
      </c>
    </row>
    <row r="26">
      <c r="A26" s="233"/>
      <c r="B26" s="237" t="s">
        <v>268</v>
      </c>
      <c r="C26" s="237">
        <v>6.0</v>
      </c>
      <c r="D26" s="235">
        <v>0.0</v>
      </c>
      <c r="E26" s="235">
        <v>0.0</v>
      </c>
      <c r="F26" s="235">
        <v>0.0</v>
      </c>
      <c r="G26" s="235">
        <v>0.0</v>
      </c>
      <c r="H26" s="235">
        <v>0.0</v>
      </c>
      <c r="I26" s="235">
        <v>0.0</v>
      </c>
      <c r="J26" s="235">
        <v>0.0</v>
      </c>
      <c r="K26" s="235">
        <v>0.0</v>
      </c>
      <c r="L26" s="237">
        <v>0.0</v>
      </c>
      <c r="M26" s="237">
        <v>0.0</v>
      </c>
      <c r="N26" s="237">
        <v>0.0</v>
      </c>
    </row>
    <row r="27">
      <c r="A27" s="233"/>
      <c r="B27" s="237" t="s">
        <v>274</v>
      </c>
      <c r="C27" s="237">
        <v>2.0</v>
      </c>
      <c r="D27" s="235">
        <v>0.0</v>
      </c>
      <c r="E27" s="235">
        <v>0.0</v>
      </c>
      <c r="F27" s="235">
        <v>0.0</v>
      </c>
      <c r="G27" s="235">
        <v>0.0</v>
      </c>
      <c r="H27" s="235">
        <v>0.0</v>
      </c>
      <c r="I27" s="235">
        <v>1.0</v>
      </c>
      <c r="J27" s="235">
        <v>1.0</v>
      </c>
      <c r="K27" s="235">
        <v>1.0</v>
      </c>
      <c r="L27" s="237">
        <v>1.0</v>
      </c>
      <c r="M27" s="237">
        <v>1.0</v>
      </c>
      <c r="N27" s="237">
        <v>1.0</v>
      </c>
    </row>
    <row r="28">
      <c r="A28" s="233"/>
      <c r="B28" s="237" t="s">
        <v>298</v>
      </c>
      <c r="C28" s="237">
        <v>1.0</v>
      </c>
      <c r="D28" s="235">
        <v>0.0</v>
      </c>
      <c r="E28" s="235">
        <v>0.0</v>
      </c>
      <c r="F28" s="235">
        <v>0.0</v>
      </c>
      <c r="G28" s="235">
        <v>0.0</v>
      </c>
      <c r="H28" s="235">
        <v>0.0</v>
      </c>
      <c r="I28" s="235">
        <v>0.0</v>
      </c>
      <c r="J28" s="235">
        <v>0.0</v>
      </c>
      <c r="K28" s="235">
        <v>0.0</v>
      </c>
      <c r="L28" s="237">
        <v>0.0</v>
      </c>
      <c r="M28" s="237">
        <v>0.0</v>
      </c>
      <c r="N28" s="237">
        <v>0.0</v>
      </c>
    </row>
    <row r="29">
      <c r="A29" s="233"/>
      <c r="B29" s="237" t="s">
        <v>299</v>
      </c>
      <c r="C29" s="237">
        <v>1.0</v>
      </c>
      <c r="D29" s="235">
        <v>0.0</v>
      </c>
      <c r="E29" s="235">
        <v>0.0</v>
      </c>
      <c r="F29" s="235">
        <v>0.0</v>
      </c>
      <c r="G29" s="235">
        <v>0.0</v>
      </c>
      <c r="H29" s="235">
        <v>0.0</v>
      </c>
      <c r="I29" s="235">
        <v>0.0</v>
      </c>
      <c r="J29" s="235">
        <v>0.0</v>
      </c>
      <c r="K29" s="235">
        <v>0.0</v>
      </c>
      <c r="L29" s="237">
        <v>0.0</v>
      </c>
      <c r="M29" s="237">
        <v>0.0</v>
      </c>
      <c r="N29" s="237">
        <v>0.0</v>
      </c>
    </row>
    <row r="30">
      <c r="A30" s="415" t="s">
        <v>709</v>
      </c>
      <c r="B30" s="237"/>
      <c r="C30" s="247"/>
      <c r="D30" s="415">
        <v>0.0</v>
      </c>
      <c r="E30" s="415">
        <v>1.5</v>
      </c>
      <c r="F30" s="415">
        <v>1.25</v>
      </c>
      <c r="G30" s="415">
        <v>1.25</v>
      </c>
      <c r="H30" s="415">
        <v>0.0</v>
      </c>
      <c r="I30" s="415">
        <v>2.0</v>
      </c>
      <c r="J30" s="415">
        <v>2.0</v>
      </c>
      <c r="K30" s="415">
        <v>2.0</v>
      </c>
      <c r="L30" s="415">
        <v>0.5</v>
      </c>
      <c r="M30" s="415">
        <v>0.5</v>
      </c>
      <c r="N30" s="415">
        <v>1.5</v>
      </c>
    </row>
    <row r="31">
      <c r="A31" s="233" t="s">
        <v>85</v>
      </c>
      <c r="B31" s="237"/>
      <c r="C31" s="237"/>
      <c r="D31" s="238"/>
      <c r="E31" s="238"/>
      <c r="F31" s="238"/>
      <c r="G31" s="238"/>
      <c r="H31" s="238"/>
      <c r="I31" s="238"/>
      <c r="J31" s="238"/>
      <c r="K31" s="238"/>
      <c r="L31" s="237"/>
      <c r="M31" s="398"/>
      <c r="N31" s="238"/>
    </row>
    <row r="32">
      <c r="A32" s="233"/>
      <c r="B32" s="237" t="s">
        <v>264</v>
      </c>
      <c r="C32" s="237">
        <v>5.0</v>
      </c>
      <c r="D32" s="235">
        <v>0.0</v>
      </c>
      <c r="E32" s="235">
        <v>0.0</v>
      </c>
      <c r="F32" s="235">
        <v>0.0</v>
      </c>
      <c r="G32" s="235">
        <v>0.0</v>
      </c>
      <c r="H32" s="235">
        <v>0.0</v>
      </c>
      <c r="I32" s="235">
        <v>0.0</v>
      </c>
      <c r="J32" s="235">
        <v>0.0</v>
      </c>
      <c r="K32" s="235">
        <v>0.0</v>
      </c>
      <c r="L32" s="235">
        <v>0.0</v>
      </c>
      <c r="M32" s="235">
        <v>2.0</v>
      </c>
      <c r="N32" s="235">
        <v>0.0</v>
      </c>
    </row>
    <row r="33">
      <c r="A33" s="233"/>
      <c r="B33" s="237" t="s">
        <v>270</v>
      </c>
      <c r="C33" s="237">
        <v>2.0</v>
      </c>
      <c r="D33" s="235">
        <v>0.0</v>
      </c>
      <c r="E33" s="235">
        <v>0.0</v>
      </c>
      <c r="F33" s="235">
        <v>0.0</v>
      </c>
      <c r="G33" s="235">
        <v>0.0</v>
      </c>
      <c r="H33" s="235">
        <v>0.0</v>
      </c>
      <c r="I33" s="235">
        <v>0.0</v>
      </c>
      <c r="J33" s="235">
        <v>0.0</v>
      </c>
      <c r="K33" s="235">
        <v>0.0</v>
      </c>
      <c r="L33" s="235">
        <v>0.0</v>
      </c>
      <c r="M33" s="235">
        <v>0.5</v>
      </c>
      <c r="N33" s="235">
        <v>0.0</v>
      </c>
    </row>
    <row r="34">
      <c r="A34" s="233"/>
      <c r="B34" s="237" t="s">
        <v>276</v>
      </c>
      <c r="C34" s="237">
        <v>2.0</v>
      </c>
      <c r="D34" s="235">
        <v>0.0</v>
      </c>
      <c r="E34" s="235">
        <v>0.75</v>
      </c>
      <c r="F34" s="235">
        <v>0.5</v>
      </c>
      <c r="G34" s="235">
        <v>0.25</v>
      </c>
      <c r="H34" s="235">
        <v>0.0</v>
      </c>
      <c r="I34" s="235">
        <v>0.0</v>
      </c>
      <c r="J34" s="235">
        <v>1.0</v>
      </c>
      <c r="K34" s="235">
        <v>0.0</v>
      </c>
      <c r="L34" s="235">
        <v>0.0</v>
      </c>
      <c r="M34" s="235">
        <v>0.0</v>
      </c>
      <c r="N34" s="235">
        <v>1.0</v>
      </c>
    </row>
    <row r="35">
      <c r="A35" s="233"/>
      <c r="B35" s="237" t="s">
        <v>277</v>
      </c>
      <c r="C35" s="237">
        <v>2.0</v>
      </c>
      <c r="D35" s="235">
        <v>0.0</v>
      </c>
      <c r="E35" s="235">
        <v>0.0</v>
      </c>
      <c r="F35" s="235">
        <v>0.0</v>
      </c>
      <c r="G35" s="235">
        <v>0.0</v>
      </c>
      <c r="H35" s="235">
        <v>0.0</v>
      </c>
      <c r="I35" s="235">
        <v>0.0</v>
      </c>
      <c r="J35" s="235">
        <v>0.0</v>
      </c>
      <c r="K35" s="235">
        <v>1.0</v>
      </c>
      <c r="L35" s="235">
        <v>0.0</v>
      </c>
      <c r="M35" s="235">
        <v>0.0</v>
      </c>
      <c r="N35" s="235">
        <v>2.0</v>
      </c>
    </row>
    <row r="36">
      <c r="A36" s="233"/>
      <c r="B36" s="247" t="s">
        <v>287</v>
      </c>
      <c r="C36" s="237">
        <v>2.0</v>
      </c>
      <c r="D36" s="235">
        <v>0.0</v>
      </c>
      <c r="E36" s="235">
        <v>0.0</v>
      </c>
      <c r="F36" s="235">
        <v>0.5</v>
      </c>
      <c r="G36" s="235">
        <v>0.5</v>
      </c>
      <c r="H36" s="235">
        <v>0.0</v>
      </c>
      <c r="I36" s="235">
        <v>0.0</v>
      </c>
      <c r="J36" s="235">
        <v>0.5</v>
      </c>
      <c r="K36" s="235">
        <v>0.0</v>
      </c>
      <c r="L36" s="235">
        <v>0.0</v>
      </c>
      <c r="M36" s="235">
        <v>0.0</v>
      </c>
      <c r="N36" s="235">
        <v>0.5</v>
      </c>
    </row>
    <row r="37">
      <c r="A37" s="233"/>
      <c r="B37" s="247" t="s">
        <v>289</v>
      </c>
      <c r="C37" s="237">
        <v>2.0</v>
      </c>
      <c r="D37" s="235">
        <v>0.0</v>
      </c>
      <c r="E37" s="235">
        <v>0.0</v>
      </c>
      <c r="F37" s="235">
        <v>0.0</v>
      </c>
      <c r="G37" s="235">
        <v>0.25</v>
      </c>
      <c r="H37" s="235">
        <v>0.0</v>
      </c>
      <c r="I37" s="235">
        <v>0.0</v>
      </c>
      <c r="J37" s="235">
        <v>0.5</v>
      </c>
      <c r="K37" s="235">
        <v>1.0</v>
      </c>
      <c r="L37" s="235">
        <v>0.0</v>
      </c>
      <c r="M37" s="235">
        <v>0.0</v>
      </c>
      <c r="N37" s="235">
        <v>0.5</v>
      </c>
    </row>
    <row r="38">
      <c r="A38" s="233"/>
      <c r="B38" s="247" t="s">
        <v>293</v>
      </c>
      <c r="C38" s="237">
        <v>2.0</v>
      </c>
      <c r="D38" s="235">
        <v>0.0</v>
      </c>
      <c r="E38" s="235">
        <v>0.0</v>
      </c>
      <c r="F38" s="235">
        <v>0.0</v>
      </c>
      <c r="G38" s="235">
        <v>0.0</v>
      </c>
      <c r="H38" s="235">
        <v>0.0</v>
      </c>
      <c r="I38" s="235">
        <v>0.0</v>
      </c>
      <c r="J38" s="235">
        <v>0.0</v>
      </c>
      <c r="K38" s="235">
        <v>0.0</v>
      </c>
      <c r="L38" s="235">
        <v>0.0</v>
      </c>
      <c r="M38" s="235">
        <v>0.0</v>
      </c>
      <c r="N38" s="235">
        <v>1.5</v>
      </c>
    </row>
    <row r="39">
      <c r="A39" s="233"/>
      <c r="B39" s="237" t="s">
        <v>294</v>
      </c>
      <c r="C39" s="237">
        <v>1.0</v>
      </c>
      <c r="D39" s="235">
        <v>0.0</v>
      </c>
      <c r="E39" s="235">
        <v>0.75</v>
      </c>
      <c r="F39" s="235">
        <v>1.0</v>
      </c>
      <c r="G39" s="235">
        <v>0.25</v>
      </c>
      <c r="H39" s="235">
        <v>0.0</v>
      </c>
      <c r="I39" s="235">
        <v>0.0</v>
      </c>
      <c r="J39" s="235">
        <v>0.0</v>
      </c>
      <c r="K39" s="235">
        <v>0.0</v>
      </c>
      <c r="L39" s="235">
        <v>0.0</v>
      </c>
      <c r="M39" s="235">
        <v>0.0</v>
      </c>
      <c r="N39" s="235">
        <v>0.0</v>
      </c>
    </row>
    <row r="40">
      <c r="A40" s="233"/>
      <c r="B40" s="237" t="s">
        <v>295</v>
      </c>
      <c r="C40" s="237">
        <v>1.0</v>
      </c>
      <c r="D40" s="235">
        <v>0.0</v>
      </c>
      <c r="E40" s="235">
        <v>0.0</v>
      </c>
      <c r="F40" s="235">
        <v>0.0</v>
      </c>
      <c r="G40" s="235">
        <v>0.75</v>
      </c>
      <c r="H40" s="235">
        <v>0.0</v>
      </c>
      <c r="I40" s="235">
        <v>0.0</v>
      </c>
      <c r="J40" s="235">
        <v>0.0</v>
      </c>
      <c r="K40" s="235">
        <v>0.0</v>
      </c>
      <c r="L40" s="235">
        <v>0.0</v>
      </c>
      <c r="M40" s="235">
        <v>0.0</v>
      </c>
      <c r="N40" s="235">
        <v>0.0</v>
      </c>
    </row>
    <row r="41">
      <c r="A41" s="415" t="s">
        <v>709</v>
      </c>
      <c r="B41" s="237"/>
      <c r="C41" s="247"/>
      <c r="D41" s="415">
        <v>0.0</v>
      </c>
      <c r="E41" s="415">
        <v>0.5</v>
      </c>
      <c r="F41" s="415">
        <v>1.0</v>
      </c>
      <c r="G41" s="415">
        <v>2.5</v>
      </c>
      <c r="H41" s="415">
        <v>0.0</v>
      </c>
      <c r="I41" s="415">
        <v>0.0</v>
      </c>
      <c r="J41" s="415">
        <v>1.0</v>
      </c>
      <c r="K41" s="415">
        <v>1.0</v>
      </c>
      <c r="L41" s="415">
        <v>0.0</v>
      </c>
      <c r="M41" s="415">
        <v>1.0</v>
      </c>
      <c r="N41" s="415">
        <v>6.0</v>
      </c>
    </row>
    <row r="42">
      <c r="A42" s="233" t="s">
        <v>97</v>
      </c>
      <c r="B42" s="237"/>
      <c r="C42" s="237"/>
      <c r="D42" s="235"/>
      <c r="E42" s="238"/>
      <c r="F42" s="238"/>
      <c r="G42" s="238"/>
      <c r="H42" s="238"/>
      <c r="I42" s="238"/>
      <c r="J42" s="238"/>
      <c r="K42" s="238"/>
      <c r="L42" s="237"/>
      <c r="M42" s="398"/>
      <c r="N42" s="238"/>
    </row>
    <row r="43">
      <c r="A43" s="233"/>
      <c r="B43" s="311" t="s">
        <v>258</v>
      </c>
      <c r="C43" s="311">
        <f>4-3</f>
        <v>1</v>
      </c>
      <c r="D43" s="311">
        <v>0.0</v>
      </c>
      <c r="E43" s="311">
        <v>0.0</v>
      </c>
      <c r="F43" s="311">
        <v>0.5</v>
      </c>
      <c r="G43" s="311">
        <v>0.0</v>
      </c>
      <c r="H43" s="311">
        <v>0.0</v>
      </c>
      <c r="I43" s="311">
        <v>0.0</v>
      </c>
      <c r="J43" s="311">
        <v>0.0</v>
      </c>
      <c r="K43" s="311">
        <v>0.0</v>
      </c>
      <c r="L43" s="311">
        <v>0.0</v>
      </c>
      <c r="M43" s="311">
        <v>0.0</v>
      </c>
      <c r="N43" s="311">
        <v>0.0</v>
      </c>
    </row>
    <row r="44">
      <c r="A44" s="233"/>
      <c r="B44" s="311" t="s">
        <v>263</v>
      </c>
      <c r="C44" s="311">
        <f>8-1</f>
        <v>7</v>
      </c>
      <c r="D44" s="311">
        <v>0.0</v>
      </c>
      <c r="E44" s="311">
        <v>0.0</v>
      </c>
      <c r="F44" s="311">
        <v>0.0</v>
      </c>
      <c r="G44" s="311">
        <v>0.5</v>
      </c>
      <c r="H44" s="311">
        <v>1.0</v>
      </c>
      <c r="I44" s="311">
        <v>0.5</v>
      </c>
      <c r="J44" s="311">
        <v>0.0</v>
      </c>
      <c r="K44" s="311">
        <v>0.0</v>
      </c>
      <c r="L44" s="311">
        <v>0.0</v>
      </c>
      <c r="M44" s="311">
        <v>0.0</v>
      </c>
      <c r="N44" s="311">
        <v>0.0</v>
      </c>
    </row>
    <row r="45">
      <c r="A45" s="233"/>
      <c r="B45" s="311" t="s">
        <v>267</v>
      </c>
      <c r="C45" s="311">
        <f>1</f>
        <v>1</v>
      </c>
      <c r="D45" s="311">
        <v>0.0</v>
      </c>
      <c r="E45" s="311">
        <v>0.0</v>
      </c>
      <c r="F45" s="311">
        <v>0.0</v>
      </c>
      <c r="G45" s="311">
        <v>0.5</v>
      </c>
      <c r="H45" s="311">
        <v>1.0</v>
      </c>
      <c r="I45" s="311">
        <v>0.5</v>
      </c>
      <c r="J45" s="311">
        <v>0.0</v>
      </c>
      <c r="K45" s="311">
        <v>0.0</v>
      </c>
      <c r="L45" s="311">
        <v>0.0</v>
      </c>
      <c r="M45" s="311">
        <v>0.0</v>
      </c>
      <c r="N45" s="311">
        <v>0.0</v>
      </c>
    </row>
    <row r="46">
      <c r="A46" s="233"/>
      <c r="B46" s="311" t="s">
        <v>273</v>
      </c>
      <c r="C46" s="311">
        <v>2.0</v>
      </c>
      <c r="D46" s="311">
        <v>0.0</v>
      </c>
      <c r="E46" s="311">
        <v>0.0</v>
      </c>
      <c r="F46" s="311">
        <v>0.0</v>
      </c>
      <c r="G46" s="311">
        <v>0.0</v>
      </c>
      <c r="H46" s="311">
        <v>0.0</v>
      </c>
      <c r="I46" s="311">
        <v>0.0</v>
      </c>
      <c r="J46" s="311">
        <v>0.0</v>
      </c>
      <c r="K46" s="311">
        <v>0.0</v>
      </c>
      <c r="L46" s="311">
        <v>0.5</v>
      </c>
      <c r="M46" s="311">
        <v>0.0</v>
      </c>
      <c r="N46" s="311">
        <v>0.0</v>
      </c>
    </row>
    <row r="47">
      <c r="A47" s="233"/>
      <c r="B47" s="311" t="s">
        <v>275</v>
      </c>
      <c r="C47" s="311">
        <v>2.0</v>
      </c>
      <c r="D47" s="311">
        <v>0.0</v>
      </c>
      <c r="E47" s="311">
        <v>0.0</v>
      </c>
      <c r="F47" s="311">
        <v>0.0</v>
      </c>
      <c r="G47" s="311">
        <v>0.5</v>
      </c>
      <c r="H47" s="311">
        <v>0.0</v>
      </c>
      <c r="I47" s="311">
        <v>0.0</v>
      </c>
      <c r="J47" s="311">
        <v>0.25</v>
      </c>
      <c r="K47" s="311">
        <v>1.0</v>
      </c>
      <c r="L47" s="311">
        <v>0.0</v>
      </c>
      <c r="M47" s="311">
        <v>0.0</v>
      </c>
      <c r="N47" s="311">
        <v>0.0</v>
      </c>
    </row>
    <row r="48">
      <c r="A48" s="233"/>
      <c r="B48" s="541" t="s">
        <v>286</v>
      </c>
      <c r="C48" s="311">
        <v>2.0</v>
      </c>
      <c r="D48" s="311">
        <v>0.0</v>
      </c>
      <c r="E48" s="311">
        <v>0.0</v>
      </c>
      <c r="F48" s="311">
        <v>0.0</v>
      </c>
      <c r="G48" s="311">
        <v>0.0</v>
      </c>
      <c r="H48" s="311">
        <v>0.0</v>
      </c>
      <c r="I48" s="311">
        <v>0.0</v>
      </c>
      <c r="J48" s="311">
        <v>0.25</v>
      </c>
      <c r="K48" s="311">
        <v>0.0</v>
      </c>
      <c r="L48" s="311">
        <v>0.25</v>
      </c>
      <c r="M48" s="311">
        <v>0.0</v>
      </c>
      <c r="N48" s="311">
        <v>0.0</v>
      </c>
    </row>
    <row r="49">
      <c r="A49" s="233"/>
      <c r="B49" s="541" t="s">
        <v>288</v>
      </c>
      <c r="C49" s="311">
        <v>2.0</v>
      </c>
      <c r="D49" s="311">
        <v>0.0</v>
      </c>
      <c r="E49" s="311">
        <v>0.0</v>
      </c>
      <c r="F49" s="311">
        <v>0.0</v>
      </c>
      <c r="G49" s="311">
        <v>0.0</v>
      </c>
      <c r="H49" s="311">
        <v>0.0</v>
      </c>
      <c r="I49" s="311">
        <v>0.0</v>
      </c>
      <c r="J49" s="311">
        <v>0.5</v>
      </c>
      <c r="K49" s="311">
        <v>0.5</v>
      </c>
      <c r="L49" s="311">
        <v>0.5</v>
      </c>
      <c r="M49" s="311">
        <v>0.0</v>
      </c>
      <c r="N49" s="311">
        <v>0.0</v>
      </c>
    </row>
    <row r="50">
      <c r="A50" s="233"/>
      <c r="B50" s="311" t="s">
        <v>296</v>
      </c>
      <c r="C50" s="311">
        <v>1.0</v>
      </c>
      <c r="D50" s="311">
        <v>0.0</v>
      </c>
      <c r="E50" s="311">
        <v>0.0</v>
      </c>
      <c r="F50" s="311">
        <v>0.25</v>
      </c>
      <c r="G50" s="311">
        <v>0.0</v>
      </c>
      <c r="H50" s="311">
        <v>0.0</v>
      </c>
      <c r="I50" s="311">
        <v>0.0</v>
      </c>
      <c r="J50" s="311">
        <v>0.0</v>
      </c>
      <c r="K50" s="311">
        <v>0.0</v>
      </c>
      <c r="L50" s="311">
        <v>0.0</v>
      </c>
      <c r="M50" s="311">
        <v>0.0</v>
      </c>
      <c r="N50" s="311">
        <v>0.0</v>
      </c>
    </row>
    <row r="51">
      <c r="A51" s="233"/>
      <c r="B51" s="311" t="s">
        <v>297</v>
      </c>
      <c r="C51" s="311">
        <v>1.0</v>
      </c>
      <c r="D51" s="311">
        <v>0.0</v>
      </c>
      <c r="E51" s="311">
        <v>0.0</v>
      </c>
      <c r="F51" s="311">
        <v>0.25</v>
      </c>
      <c r="G51" s="311">
        <v>0.0</v>
      </c>
      <c r="H51" s="311">
        <v>0.0</v>
      </c>
      <c r="I51" s="311">
        <v>0.0</v>
      </c>
      <c r="J51" s="311">
        <v>0.0</v>
      </c>
      <c r="K51" s="311">
        <v>0.25</v>
      </c>
      <c r="L51" s="311">
        <v>0.0</v>
      </c>
      <c r="M51" s="311">
        <v>0.0</v>
      </c>
      <c r="N51" s="311">
        <v>0.0</v>
      </c>
    </row>
    <row r="52">
      <c r="A52" s="415" t="s">
        <v>709</v>
      </c>
      <c r="B52" s="237"/>
      <c r="C52" s="237"/>
      <c r="D52" s="415">
        <v>0.0</v>
      </c>
      <c r="E52" s="415">
        <v>0.0</v>
      </c>
      <c r="F52" s="415">
        <v>2.0</v>
      </c>
      <c r="G52" s="415">
        <v>3.0</v>
      </c>
      <c r="H52" s="415">
        <v>2.0</v>
      </c>
      <c r="I52" s="415">
        <v>2.0</v>
      </c>
      <c r="J52" s="415">
        <v>1.5</v>
      </c>
      <c r="K52" s="415">
        <f>1.75+0.5</f>
        <v>2.25</v>
      </c>
      <c r="L52" s="415">
        <v>2.25</v>
      </c>
      <c r="M52" s="415">
        <v>0.0</v>
      </c>
      <c r="N52" s="415">
        <v>0.0</v>
      </c>
    </row>
    <row r="53">
      <c r="A53" s="233" t="s">
        <v>616</v>
      </c>
      <c r="B53" s="247"/>
      <c r="C53" s="237"/>
      <c r="D53" s="235"/>
      <c r="E53" s="235"/>
      <c r="F53" s="235"/>
      <c r="G53" s="235"/>
      <c r="H53" s="235"/>
      <c r="I53" s="235"/>
      <c r="J53" s="235"/>
      <c r="K53" s="238"/>
      <c r="L53" s="237"/>
      <c r="M53" s="398"/>
      <c r="N53" s="238"/>
    </row>
    <row r="54">
      <c r="A54" s="233"/>
      <c r="B54" s="237" t="s">
        <v>257</v>
      </c>
      <c r="C54" s="237">
        <v>1.0</v>
      </c>
      <c r="D54" s="235">
        <v>0.0</v>
      </c>
      <c r="E54" s="235">
        <v>0.0</v>
      </c>
      <c r="F54" s="235">
        <v>0.5</v>
      </c>
      <c r="G54" s="235">
        <v>0.0</v>
      </c>
      <c r="H54" s="235">
        <v>0.0</v>
      </c>
      <c r="I54" s="235">
        <v>0.0</v>
      </c>
      <c r="J54" s="235">
        <v>0.0</v>
      </c>
      <c r="K54" s="235">
        <v>0.0</v>
      </c>
      <c r="L54" s="237">
        <v>0.0</v>
      </c>
      <c r="M54" s="237">
        <v>0.0</v>
      </c>
      <c r="N54" s="235">
        <v>0.0</v>
      </c>
    </row>
    <row r="55">
      <c r="A55" s="233"/>
      <c r="B55" s="237" t="s">
        <v>259</v>
      </c>
      <c r="C55" s="237">
        <v>2.0</v>
      </c>
      <c r="D55" s="235">
        <v>0.0</v>
      </c>
      <c r="E55" s="235">
        <v>0.5</v>
      </c>
      <c r="F55" s="235">
        <v>0.0</v>
      </c>
      <c r="G55" s="235">
        <v>0.5</v>
      </c>
      <c r="H55" s="235">
        <v>0.0</v>
      </c>
      <c r="I55" s="235">
        <v>0.5</v>
      </c>
      <c r="J55" s="235">
        <v>0.0</v>
      </c>
      <c r="K55" s="235">
        <v>0.0</v>
      </c>
      <c r="L55" s="237">
        <v>0.25</v>
      </c>
      <c r="M55" s="237">
        <v>0.0</v>
      </c>
      <c r="N55" s="235">
        <v>0.5</v>
      </c>
    </row>
    <row r="56">
      <c r="A56" s="233"/>
      <c r="B56" s="237" t="s">
        <v>262</v>
      </c>
      <c r="C56" s="237">
        <v>8.0</v>
      </c>
      <c r="D56" s="235">
        <v>0.0</v>
      </c>
      <c r="E56" s="235">
        <v>0.5</v>
      </c>
      <c r="F56" s="235">
        <v>0.0</v>
      </c>
      <c r="G56" s="235">
        <v>0.5</v>
      </c>
      <c r="H56" s="235">
        <v>0.0</v>
      </c>
      <c r="I56" s="235">
        <v>0.5</v>
      </c>
      <c r="J56" s="235">
        <v>0.0</v>
      </c>
      <c r="K56" s="235">
        <v>0.0</v>
      </c>
      <c r="L56" s="237">
        <v>0.25</v>
      </c>
      <c r="M56" s="237">
        <v>0.5</v>
      </c>
      <c r="N56" s="235">
        <v>4.0</v>
      </c>
    </row>
    <row r="57">
      <c r="A57" s="233"/>
      <c r="B57" s="237" t="s">
        <v>272</v>
      </c>
      <c r="C57" s="237">
        <v>2.0</v>
      </c>
      <c r="D57" s="235">
        <v>0.0</v>
      </c>
      <c r="E57" s="235">
        <v>0.0</v>
      </c>
      <c r="F57" s="235">
        <v>0.0</v>
      </c>
      <c r="G57" s="235">
        <v>0.0</v>
      </c>
      <c r="H57" s="235">
        <v>0.0</v>
      </c>
      <c r="I57" s="235">
        <v>0.0</v>
      </c>
      <c r="J57" s="235">
        <v>0.0</v>
      </c>
      <c r="K57" s="235">
        <v>0.0</v>
      </c>
      <c r="L57" s="237">
        <v>0.0</v>
      </c>
      <c r="M57" s="237">
        <v>0.0</v>
      </c>
      <c r="N57" s="235">
        <v>0.0</v>
      </c>
    </row>
    <row r="58">
      <c r="A58" s="233"/>
      <c r="B58" s="247" t="s">
        <v>290</v>
      </c>
      <c r="C58" s="237">
        <v>2.0</v>
      </c>
      <c r="D58" s="235">
        <v>0.0</v>
      </c>
      <c r="E58" s="235">
        <v>0.0</v>
      </c>
      <c r="F58" s="235">
        <v>0.0</v>
      </c>
      <c r="G58" s="235">
        <v>0.0</v>
      </c>
      <c r="H58" s="235">
        <v>0.0</v>
      </c>
      <c r="I58" s="235">
        <v>0.25</v>
      </c>
      <c r="J58" s="235">
        <v>0.0</v>
      </c>
      <c r="K58" s="235">
        <v>0.5</v>
      </c>
      <c r="L58" s="237">
        <v>0.0</v>
      </c>
      <c r="M58" s="237">
        <v>0.0</v>
      </c>
      <c r="N58" s="235">
        <v>0.0</v>
      </c>
    </row>
    <row r="59">
      <c r="A59" s="233"/>
      <c r="B59" s="247" t="s">
        <v>291</v>
      </c>
      <c r="C59" s="237">
        <v>2.0</v>
      </c>
      <c r="D59" s="235">
        <v>0.0</v>
      </c>
      <c r="E59" s="235">
        <v>0.0</v>
      </c>
      <c r="F59" s="235">
        <v>0.0</v>
      </c>
      <c r="G59" s="235">
        <v>0.0</v>
      </c>
      <c r="H59" s="235">
        <v>0.0</v>
      </c>
      <c r="I59" s="235">
        <v>0.0</v>
      </c>
      <c r="J59" s="235">
        <v>0.25</v>
      </c>
      <c r="K59" s="235">
        <v>0.0</v>
      </c>
      <c r="L59" s="237">
        <v>0.0</v>
      </c>
      <c r="M59" s="237">
        <v>0.0</v>
      </c>
      <c r="N59" s="235">
        <v>0.0</v>
      </c>
    </row>
    <row r="60">
      <c r="A60" s="233"/>
      <c r="B60" s="247" t="s">
        <v>292</v>
      </c>
      <c r="C60" s="237">
        <v>2.0</v>
      </c>
      <c r="D60" s="235">
        <v>0.0</v>
      </c>
      <c r="E60" s="235">
        <v>0.0</v>
      </c>
      <c r="F60" s="235">
        <v>0.0</v>
      </c>
      <c r="G60" s="235">
        <v>0.0</v>
      </c>
      <c r="H60" s="235">
        <v>0.0</v>
      </c>
      <c r="I60" s="235">
        <v>0.0</v>
      </c>
      <c r="J60" s="235">
        <v>0.25</v>
      </c>
      <c r="K60" s="235">
        <v>0.0</v>
      </c>
      <c r="L60" s="237">
        <v>0.25</v>
      </c>
      <c r="M60" s="237">
        <v>0.25</v>
      </c>
      <c r="N60" s="235">
        <v>0.0</v>
      </c>
    </row>
    <row r="61">
      <c r="A61" s="415" t="s">
        <v>709</v>
      </c>
      <c r="B61" s="237"/>
      <c r="C61" s="247"/>
      <c r="D61" s="415">
        <v>0.0</v>
      </c>
      <c r="E61" s="415">
        <v>2.0</v>
      </c>
      <c r="F61" s="415">
        <v>0.5</v>
      </c>
      <c r="G61" s="415">
        <v>1.0</v>
      </c>
      <c r="H61" s="415">
        <v>0.0</v>
      </c>
      <c r="I61" s="415">
        <v>0.75</v>
      </c>
      <c r="J61" s="415">
        <v>0.5</v>
      </c>
      <c r="K61" s="415">
        <v>0.5</v>
      </c>
      <c r="L61" s="415">
        <v>0.5</v>
      </c>
      <c r="M61" s="415">
        <v>1.0</v>
      </c>
      <c r="N61" s="415">
        <v>4.25</v>
      </c>
    </row>
    <row r="62">
      <c r="A62" s="233" t="s">
        <v>166</v>
      </c>
      <c r="B62" s="247"/>
      <c r="C62" s="237"/>
      <c r="D62" s="235"/>
      <c r="E62" s="235"/>
      <c r="F62" s="235"/>
      <c r="G62" s="235"/>
      <c r="H62" s="235"/>
      <c r="I62" s="235"/>
      <c r="J62" s="235"/>
      <c r="K62" s="238"/>
      <c r="L62" s="237"/>
      <c r="M62" s="237"/>
      <c r="N62" s="235"/>
    </row>
    <row r="63">
      <c r="A63" s="233"/>
      <c r="B63" s="237" t="s">
        <v>265</v>
      </c>
      <c r="C63" s="237">
        <v>3.0</v>
      </c>
      <c r="D63" s="235">
        <v>0.0</v>
      </c>
      <c r="E63" s="235">
        <v>2.0</v>
      </c>
      <c r="F63" s="235">
        <v>0.0</v>
      </c>
      <c r="G63" s="235">
        <v>0.0</v>
      </c>
      <c r="H63" s="235">
        <v>0.0</v>
      </c>
      <c r="I63" s="235">
        <v>0.0</v>
      </c>
      <c r="J63" s="235">
        <v>0.0</v>
      </c>
      <c r="K63" s="235">
        <v>0.0</v>
      </c>
      <c r="L63" s="237">
        <v>0.0</v>
      </c>
      <c r="M63" s="237">
        <v>0.0</v>
      </c>
      <c r="N63" s="235">
        <v>0.0</v>
      </c>
    </row>
    <row r="64">
      <c r="A64" s="233"/>
      <c r="B64" s="237" t="s">
        <v>269</v>
      </c>
      <c r="C64" s="237">
        <v>6.0</v>
      </c>
      <c r="D64" s="235">
        <v>0.0</v>
      </c>
      <c r="E64" s="235">
        <v>0.0</v>
      </c>
      <c r="F64" s="235">
        <v>0.0</v>
      </c>
      <c r="G64" s="235">
        <v>0.0</v>
      </c>
      <c r="H64" s="235">
        <v>0.0</v>
      </c>
      <c r="I64" s="235">
        <v>0.0</v>
      </c>
      <c r="J64" s="235">
        <v>0.0</v>
      </c>
      <c r="K64" s="235">
        <v>0.0</v>
      </c>
      <c r="L64" s="235">
        <v>1.0</v>
      </c>
      <c r="M64" s="235">
        <v>1.0</v>
      </c>
      <c r="N64" s="235">
        <v>1.0</v>
      </c>
    </row>
    <row r="65">
      <c r="A65" s="233"/>
      <c r="B65" s="237" t="s">
        <v>271</v>
      </c>
      <c r="C65" s="237">
        <v>2.0</v>
      </c>
      <c r="D65" s="235">
        <v>0.0</v>
      </c>
      <c r="E65" s="235">
        <v>0.0</v>
      </c>
      <c r="F65" s="235">
        <v>0.0</v>
      </c>
      <c r="G65" s="235">
        <v>0.0</v>
      </c>
      <c r="H65" s="235">
        <v>0.0</v>
      </c>
      <c r="I65" s="235">
        <v>0.0</v>
      </c>
      <c r="J65" s="235">
        <v>0.0</v>
      </c>
      <c r="K65" s="235">
        <v>0.0</v>
      </c>
      <c r="L65" s="235">
        <v>0.0</v>
      </c>
      <c r="M65" s="235">
        <v>0.0</v>
      </c>
      <c r="N65" s="235">
        <v>0.0</v>
      </c>
    </row>
    <row r="66">
      <c r="A66" s="233"/>
      <c r="B66" s="237" t="s">
        <v>278</v>
      </c>
      <c r="C66" s="237">
        <v>2.0</v>
      </c>
      <c r="D66" s="235">
        <v>0.0</v>
      </c>
      <c r="E66" s="235">
        <v>0.0</v>
      </c>
      <c r="F66" s="235">
        <v>0.0</v>
      </c>
      <c r="G66" s="235">
        <v>0.0</v>
      </c>
      <c r="H66" s="235">
        <v>0.0</v>
      </c>
      <c r="I66" s="235">
        <v>1.0</v>
      </c>
      <c r="J66" s="235">
        <v>1.0</v>
      </c>
      <c r="K66" s="235">
        <v>1.0</v>
      </c>
      <c r="L66" s="235">
        <v>0.0</v>
      </c>
      <c r="M66" s="235">
        <v>0.0</v>
      </c>
      <c r="N66" s="235">
        <v>0.0</v>
      </c>
    </row>
    <row r="67">
      <c r="A67" s="233"/>
      <c r="B67" s="247" t="s">
        <v>280</v>
      </c>
      <c r="C67" s="237">
        <v>2.0</v>
      </c>
      <c r="D67" s="235">
        <v>0.0</v>
      </c>
      <c r="E67" s="235">
        <v>1.0</v>
      </c>
      <c r="F67" s="235">
        <v>1.0</v>
      </c>
      <c r="G67" s="235">
        <v>0.0</v>
      </c>
      <c r="H67" s="235">
        <v>0.0</v>
      </c>
      <c r="I67" s="235">
        <v>0.0</v>
      </c>
      <c r="J67" s="235">
        <v>0.0</v>
      </c>
      <c r="K67" s="235">
        <v>0.0</v>
      </c>
      <c r="L67" s="235">
        <v>0.0</v>
      </c>
      <c r="M67" s="235">
        <v>0.0</v>
      </c>
      <c r="N67" s="235">
        <v>0.0</v>
      </c>
    </row>
    <row r="68">
      <c r="A68" s="233"/>
      <c r="B68" s="247" t="s">
        <v>281</v>
      </c>
      <c r="C68" s="237">
        <v>2.0</v>
      </c>
      <c r="D68" s="235">
        <v>0.0</v>
      </c>
      <c r="E68" s="235">
        <v>0.0</v>
      </c>
      <c r="F68" s="235">
        <v>0.0</v>
      </c>
      <c r="G68" s="235">
        <v>0.0</v>
      </c>
      <c r="H68" s="235">
        <v>0.0</v>
      </c>
      <c r="I68" s="235">
        <v>0.0</v>
      </c>
      <c r="J68" s="235">
        <v>0.0</v>
      </c>
      <c r="K68" s="235">
        <v>0.0</v>
      </c>
      <c r="L68" s="235">
        <v>0.0</v>
      </c>
      <c r="M68" s="235">
        <v>0.0</v>
      </c>
      <c r="N68" s="235">
        <v>0.0</v>
      </c>
    </row>
    <row r="69">
      <c r="A69" s="233"/>
      <c r="B69" s="247" t="s">
        <v>282</v>
      </c>
      <c r="C69" s="237">
        <v>2.0</v>
      </c>
      <c r="D69" s="235">
        <v>0.0</v>
      </c>
      <c r="E69" s="235">
        <v>0.0</v>
      </c>
      <c r="F69" s="235">
        <v>0.0</v>
      </c>
      <c r="G69" s="235">
        <v>1.0</v>
      </c>
      <c r="H69" s="235">
        <v>1.0</v>
      </c>
      <c r="I69" s="235">
        <v>0.0</v>
      </c>
      <c r="J69" s="235">
        <v>0.0</v>
      </c>
      <c r="K69" s="235">
        <v>0.0</v>
      </c>
      <c r="L69" s="235">
        <v>0.0</v>
      </c>
      <c r="M69" s="235">
        <v>0.0</v>
      </c>
      <c r="N69" s="235">
        <v>0.0</v>
      </c>
    </row>
    <row r="70">
      <c r="A70" s="415" t="s">
        <v>709</v>
      </c>
      <c r="B70" s="237"/>
      <c r="C70" s="247"/>
      <c r="D70" s="415">
        <v>0.0</v>
      </c>
      <c r="E70" s="415">
        <v>2.0</v>
      </c>
      <c r="F70" s="415">
        <v>0.5</v>
      </c>
      <c r="G70" s="415">
        <v>0.5</v>
      </c>
      <c r="H70" s="415">
        <v>0.5</v>
      </c>
      <c r="I70" s="415">
        <v>0.5</v>
      </c>
      <c r="J70" s="415">
        <v>1.0</v>
      </c>
      <c r="K70" s="415">
        <v>2.0</v>
      </c>
      <c r="L70" s="415">
        <v>1.0</v>
      </c>
      <c r="M70" s="415">
        <v>1.0</v>
      </c>
      <c r="N70" s="415">
        <v>1.0</v>
      </c>
    </row>
    <row r="71">
      <c r="A71" s="4"/>
      <c r="B71" s="4"/>
      <c r="C71" s="4"/>
      <c r="D71" s="3">
        <v>0.0</v>
      </c>
      <c r="E71" s="3">
        <v>1.0</v>
      </c>
      <c r="F71" s="3">
        <v>2.0</v>
      </c>
      <c r="G71" s="3">
        <v>3.0</v>
      </c>
      <c r="H71" s="3">
        <v>4.0</v>
      </c>
      <c r="I71" s="3">
        <v>5.0</v>
      </c>
      <c r="J71" s="3">
        <v>6.0</v>
      </c>
      <c r="K71" s="3">
        <v>7.0</v>
      </c>
      <c r="L71" s="3">
        <v>8.0</v>
      </c>
      <c r="M71" s="3">
        <v>9.0</v>
      </c>
      <c r="N71" s="3">
        <v>10.0</v>
      </c>
    </row>
    <row r="72">
      <c r="A72" s="4"/>
      <c r="B72" s="4"/>
      <c r="C72" s="4"/>
      <c r="D72" s="4"/>
      <c r="E72" s="4"/>
      <c r="F72" s="4"/>
      <c r="G72" s="3"/>
      <c r="H72" s="3"/>
      <c r="I72" s="3"/>
      <c r="J72" s="3"/>
      <c r="K72" s="4"/>
      <c r="L72" s="4"/>
      <c r="M72" s="4"/>
      <c r="N72" s="4"/>
    </row>
    <row r="73">
      <c r="A73" s="4"/>
      <c r="B73" s="4"/>
      <c r="C73" s="4"/>
      <c r="D73" s="4"/>
      <c r="E73" s="4"/>
      <c r="F73" s="4"/>
      <c r="G73" s="3"/>
      <c r="H73" s="3"/>
      <c r="I73" s="3"/>
      <c r="J73" s="3"/>
      <c r="K73" s="4"/>
      <c r="L73" s="4"/>
      <c r="M73" s="4"/>
      <c r="N73" s="4"/>
    </row>
    <row r="74">
      <c r="A74" s="367" t="s">
        <v>711</v>
      </c>
      <c r="B74" s="4"/>
      <c r="C74" s="4"/>
      <c r="D74" s="4"/>
      <c r="E74" s="4"/>
      <c r="F74" s="4"/>
      <c r="G74" s="4"/>
      <c r="H74" s="4"/>
      <c r="I74" s="4"/>
      <c r="J74" s="4"/>
      <c r="K74" s="4"/>
      <c r="L74" s="4"/>
      <c r="M74" s="4"/>
      <c r="N74" s="4"/>
    </row>
    <row r="75">
      <c r="A75" s="412" t="s">
        <v>712</v>
      </c>
      <c r="B75" s="412" t="s">
        <v>706</v>
      </c>
      <c r="C75" s="413" t="s">
        <v>713</v>
      </c>
      <c r="D75" s="365"/>
      <c r="E75" s="366"/>
      <c r="F75" s="413" t="s">
        <v>714</v>
      </c>
      <c r="G75" s="365"/>
      <c r="H75" s="366"/>
      <c r="I75" s="413" t="s">
        <v>715</v>
      </c>
      <c r="J75" s="365"/>
      <c r="K75" s="366"/>
      <c r="L75" s="379"/>
      <c r="M75" s="379"/>
      <c r="N75" s="379"/>
      <c r="O75" s="380"/>
      <c r="P75" s="380"/>
      <c r="Q75" s="380"/>
      <c r="R75" s="380"/>
      <c r="S75" s="380"/>
      <c r="T75" s="380"/>
      <c r="U75" s="380"/>
      <c r="V75" s="380"/>
      <c r="W75" s="380"/>
      <c r="X75" s="380"/>
      <c r="Y75" s="380"/>
      <c r="Z75" s="380"/>
      <c r="AA75" s="380"/>
      <c r="AB75" s="380"/>
      <c r="AC75" s="380"/>
      <c r="AD75" s="380"/>
      <c r="AE75" s="380"/>
      <c r="AF75" s="380"/>
      <c r="AG75" s="380"/>
      <c r="AH75" s="380"/>
    </row>
    <row r="76">
      <c r="A76" s="233" t="s">
        <v>716</v>
      </c>
      <c r="B76" s="235" t="s">
        <v>68</v>
      </c>
      <c r="C76" s="383" t="s">
        <v>474</v>
      </c>
      <c r="D76" s="365"/>
      <c r="E76" s="366"/>
      <c r="F76" s="383" t="s">
        <v>1286</v>
      </c>
      <c r="G76" s="365"/>
      <c r="H76" s="366"/>
      <c r="I76" s="383" t="s">
        <v>718</v>
      </c>
      <c r="J76" s="365"/>
      <c r="K76" s="366"/>
      <c r="L76" s="4"/>
      <c r="M76" s="4"/>
      <c r="N76" s="4"/>
    </row>
    <row r="77">
      <c r="A77" s="235"/>
      <c r="B77" s="235" t="s">
        <v>85</v>
      </c>
      <c r="C77" s="383" t="s">
        <v>474</v>
      </c>
      <c r="D77" s="365"/>
      <c r="E77" s="366"/>
      <c r="F77" s="532" t="s">
        <v>1287</v>
      </c>
      <c r="G77" s="385"/>
      <c r="H77" s="386"/>
      <c r="I77" s="383" t="s">
        <v>718</v>
      </c>
      <c r="J77" s="365"/>
      <c r="K77" s="366"/>
      <c r="L77" s="4"/>
      <c r="M77" s="4"/>
      <c r="N77" s="4"/>
    </row>
    <row r="78">
      <c r="A78" s="235"/>
      <c r="B78" s="235" t="s">
        <v>97</v>
      </c>
      <c r="C78" s="383" t="s">
        <v>474</v>
      </c>
      <c r="D78" s="365"/>
      <c r="E78" s="366"/>
      <c r="F78" s="383" t="s">
        <v>474</v>
      </c>
      <c r="G78" s="365"/>
      <c r="H78" s="366"/>
      <c r="I78" s="383" t="s">
        <v>718</v>
      </c>
      <c r="J78" s="365"/>
      <c r="K78" s="366"/>
      <c r="L78" s="4"/>
      <c r="M78" s="4"/>
      <c r="N78" s="4"/>
    </row>
    <row r="79">
      <c r="A79" s="235"/>
      <c r="B79" s="235" t="s">
        <v>168</v>
      </c>
      <c r="C79" s="383" t="s">
        <v>474</v>
      </c>
      <c r="D79" s="365"/>
      <c r="E79" s="366"/>
      <c r="F79" s="383" t="s">
        <v>1288</v>
      </c>
      <c r="G79" s="365"/>
      <c r="H79" s="366"/>
      <c r="I79" s="383" t="s">
        <v>718</v>
      </c>
      <c r="J79" s="365"/>
      <c r="K79" s="366"/>
      <c r="L79" s="4"/>
      <c r="M79" s="4"/>
      <c r="N79" s="4"/>
    </row>
    <row r="80">
      <c r="A80" s="235"/>
      <c r="B80" s="235" t="s">
        <v>166</v>
      </c>
      <c r="C80" s="383" t="s">
        <v>474</v>
      </c>
      <c r="D80" s="365"/>
      <c r="E80" s="366"/>
      <c r="F80" s="383" t="s">
        <v>1289</v>
      </c>
      <c r="G80" s="365"/>
      <c r="H80" s="366"/>
      <c r="I80" s="383" t="s">
        <v>718</v>
      </c>
      <c r="J80" s="365"/>
      <c r="K80" s="366"/>
      <c r="L80" s="4"/>
      <c r="M80" s="4"/>
      <c r="N80" s="4"/>
    </row>
    <row r="81">
      <c r="A81" s="388"/>
      <c r="B81" s="388"/>
      <c r="C81" s="389"/>
      <c r="D81" s="365"/>
      <c r="E81" s="366"/>
      <c r="F81" s="389"/>
      <c r="G81" s="365"/>
      <c r="H81" s="366"/>
      <c r="I81" s="389"/>
      <c r="J81" s="365"/>
      <c r="K81" s="366"/>
      <c r="L81" s="4"/>
      <c r="M81" s="4"/>
      <c r="N81" s="4"/>
    </row>
    <row r="82">
      <c r="A82" s="233" t="s">
        <v>721</v>
      </c>
      <c r="B82" s="235" t="s">
        <v>68</v>
      </c>
      <c r="C82" s="383" t="str">
        <f>F76</f>
        <v>logging test plan</v>
      </c>
      <c r="D82" s="365"/>
      <c r="E82" s="366"/>
      <c r="F82" s="383" t="s">
        <v>1290</v>
      </c>
      <c r="G82" s="365"/>
      <c r="H82" s="366"/>
      <c r="I82" s="383" t="s">
        <v>718</v>
      </c>
      <c r="J82" s="365"/>
      <c r="K82" s="366"/>
      <c r="L82" s="4"/>
      <c r="M82" s="4"/>
      <c r="N82" s="4"/>
    </row>
    <row r="83">
      <c r="A83" s="238"/>
      <c r="B83" s="235" t="s">
        <v>85</v>
      </c>
      <c r="C83" s="383" t="str">
        <f>C77</f>
        <v>n/a</v>
      </c>
      <c r="D83" s="365"/>
      <c r="E83" s="366"/>
      <c r="F83" s="383" t="s">
        <v>1291</v>
      </c>
      <c r="G83" s="365"/>
      <c r="H83" s="366"/>
      <c r="I83" s="383" t="s">
        <v>718</v>
      </c>
      <c r="J83" s="365"/>
      <c r="K83" s="366"/>
      <c r="L83" s="4"/>
      <c r="M83" s="4"/>
      <c r="N83" s="4"/>
    </row>
    <row r="84">
      <c r="A84" s="238"/>
      <c r="B84" s="235" t="s">
        <v>97</v>
      </c>
      <c r="C84" s="383" t="str">
        <f t="shared" ref="C84:C86" si="2">F78</f>
        <v>n/a</v>
      </c>
      <c r="D84" s="365"/>
      <c r="E84" s="366"/>
      <c r="F84" s="383" t="s">
        <v>1292</v>
      </c>
      <c r="G84" s="365"/>
      <c r="H84" s="366"/>
      <c r="I84" s="383" t="s">
        <v>718</v>
      </c>
      <c r="J84" s="365"/>
      <c r="K84" s="366"/>
      <c r="L84" s="4"/>
      <c r="M84" s="4"/>
      <c r="N84" s="4"/>
    </row>
    <row r="85">
      <c r="A85" s="238"/>
      <c r="B85" s="235" t="s">
        <v>168</v>
      </c>
      <c r="C85" s="383" t="str">
        <f t="shared" si="2"/>
        <v>UM site map, UM class diagram</v>
      </c>
      <c r="D85" s="365"/>
      <c r="E85" s="366"/>
      <c r="F85" s="383" t="s">
        <v>1293</v>
      </c>
      <c r="G85" s="365"/>
      <c r="H85" s="366"/>
      <c r="I85" s="383" t="s">
        <v>718</v>
      </c>
      <c r="J85" s="365"/>
      <c r="K85" s="366"/>
      <c r="L85" s="4"/>
      <c r="M85" s="4"/>
      <c r="N85" s="4"/>
    </row>
    <row r="86">
      <c r="A86" s="238"/>
      <c r="B86" s="235" t="s">
        <v>166</v>
      </c>
      <c r="C86" s="383" t="str">
        <f t="shared" si="2"/>
        <v>logging behavior diagram, archiving BRD </v>
      </c>
      <c r="D86" s="365"/>
      <c r="E86" s="366"/>
      <c r="F86" s="383" t="s">
        <v>1294</v>
      </c>
      <c r="G86" s="365"/>
      <c r="H86" s="366"/>
      <c r="I86" s="383" t="s">
        <v>718</v>
      </c>
      <c r="J86" s="365"/>
      <c r="K86" s="366"/>
      <c r="L86" s="4"/>
      <c r="M86" s="4"/>
      <c r="N86" s="4"/>
    </row>
    <row r="87">
      <c r="A87" s="388"/>
      <c r="B87" s="388"/>
      <c r="C87" s="389"/>
      <c r="D87" s="365"/>
      <c r="E87" s="366"/>
      <c r="F87" s="389"/>
      <c r="G87" s="365"/>
      <c r="H87" s="366"/>
      <c r="I87" s="389"/>
      <c r="J87" s="365"/>
      <c r="K87" s="366"/>
      <c r="L87" s="4"/>
      <c r="M87" s="4"/>
      <c r="N87" s="4"/>
    </row>
    <row r="88">
      <c r="A88" s="233" t="s">
        <v>725</v>
      </c>
      <c r="B88" s="235" t="s">
        <v>68</v>
      </c>
      <c r="C88" s="383" t="str">
        <f t="shared" ref="C88:C92" si="3">F82</f>
        <v>logging test plan, error handling BRD</v>
      </c>
      <c r="D88" s="365"/>
      <c r="E88" s="366"/>
      <c r="F88" s="383" t="s">
        <v>1295</v>
      </c>
      <c r="G88" s="365"/>
      <c r="H88" s="366"/>
      <c r="I88" s="383" t="s">
        <v>718</v>
      </c>
      <c r="J88" s="365"/>
      <c r="K88" s="366"/>
      <c r="L88" s="4"/>
      <c r="M88" s="4"/>
      <c r="N88" s="4"/>
    </row>
    <row r="89">
      <c r="A89" s="238"/>
      <c r="B89" s="235" t="s">
        <v>85</v>
      </c>
      <c r="C89" s="383" t="str">
        <f t="shared" si="3"/>
        <v>feedback for site map, BRD for login and 
usage management dashboard </v>
      </c>
      <c r="D89" s="365"/>
      <c r="E89" s="366"/>
      <c r="F89" s="532" t="s">
        <v>1296</v>
      </c>
      <c r="G89" s="385"/>
      <c r="H89" s="386"/>
      <c r="I89" s="383" t="s">
        <v>718</v>
      </c>
      <c r="J89" s="365"/>
      <c r="K89" s="366"/>
      <c r="L89" s="4"/>
      <c r="M89" s="4"/>
      <c r="N89" s="4"/>
    </row>
    <row r="90">
      <c r="A90" s="238"/>
      <c r="B90" s="235" t="s">
        <v>97</v>
      </c>
      <c r="C90" s="383" t="str">
        <f t="shared" si="3"/>
        <v>BRD (Logging, logout), test plan (logout), logging class diagram</v>
      </c>
      <c r="D90" s="365"/>
      <c r="E90" s="366"/>
      <c r="F90" s="383" t="s">
        <v>1297</v>
      </c>
      <c r="G90" s="365"/>
      <c r="H90" s="366"/>
      <c r="I90" s="383" t="s">
        <v>718</v>
      </c>
      <c r="J90" s="365"/>
      <c r="K90" s="366"/>
      <c r="L90" s="4"/>
      <c r="M90" s="4"/>
      <c r="N90" s="4"/>
    </row>
    <row r="91">
      <c r="A91" s="238"/>
      <c r="B91" s="235" t="s">
        <v>168</v>
      </c>
      <c r="C91" s="389" t="str">
        <f t="shared" si="3"/>
        <v>UM business requirements</v>
      </c>
      <c r="D91" s="365"/>
      <c r="E91" s="366"/>
      <c r="F91" s="383" t="s">
        <v>1288</v>
      </c>
      <c r="G91" s="365"/>
      <c r="H91" s="366"/>
      <c r="I91" s="383" t="s">
        <v>718</v>
      </c>
      <c r="J91" s="365"/>
      <c r="K91" s="366"/>
      <c r="L91" s="4"/>
      <c r="M91" s="4"/>
      <c r="N91" s="4"/>
    </row>
    <row r="92">
      <c r="A92" s="238"/>
      <c r="B92" s="235" t="s">
        <v>166</v>
      </c>
      <c r="C92" s="383" t="str">
        <f t="shared" si="3"/>
        <v>archiving BRD</v>
      </c>
      <c r="D92" s="365"/>
      <c r="E92" s="366"/>
      <c r="F92" s="383" t="s">
        <v>1298</v>
      </c>
      <c r="G92" s="365"/>
      <c r="H92" s="366"/>
      <c r="I92" s="383" t="s">
        <v>718</v>
      </c>
      <c r="J92" s="365"/>
      <c r="K92" s="366"/>
      <c r="L92" s="4"/>
      <c r="M92" s="4"/>
      <c r="N92" s="4"/>
    </row>
    <row r="93">
      <c r="A93" s="388"/>
      <c r="B93" s="388"/>
      <c r="C93" s="389"/>
      <c r="D93" s="365"/>
      <c r="E93" s="366"/>
      <c r="F93" s="389"/>
      <c r="G93" s="365"/>
      <c r="H93" s="366"/>
      <c r="I93" s="389"/>
      <c r="J93" s="365"/>
      <c r="K93" s="366"/>
      <c r="L93" s="4"/>
      <c r="M93" s="4"/>
      <c r="N93" s="4"/>
    </row>
    <row r="94">
      <c r="A94" s="233" t="s">
        <v>727</v>
      </c>
      <c r="B94" s="235" t="s">
        <v>68</v>
      </c>
      <c r="C94" s="383" t="str">
        <f t="shared" ref="C94:C98" si="4">F88</f>
        <v>logging test plan, error handling site map</v>
      </c>
      <c r="D94" s="365"/>
      <c r="E94" s="366"/>
      <c r="F94" s="383" t="s">
        <v>474</v>
      </c>
      <c r="G94" s="365"/>
      <c r="H94" s="366"/>
      <c r="I94" s="383" t="s">
        <v>718</v>
      </c>
      <c r="J94" s="365"/>
      <c r="K94" s="366"/>
      <c r="L94" s="4"/>
      <c r="M94" s="4"/>
      <c r="N94" s="4"/>
    </row>
    <row r="95">
      <c r="A95" s="238"/>
      <c r="B95" s="235" t="s">
        <v>85</v>
      </c>
      <c r="C95" s="383" t="str">
        <f t="shared" si="4"/>
        <v>feedback for site map, BRD for login and 
usage management dashboard, test cases
for login and UMD</v>
      </c>
      <c r="D95" s="365"/>
      <c r="E95" s="366"/>
      <c r="F95" s="383" t="s">
        <v>474</v>
      </c>
      <c r="G95" s="365"/>
      <c r="H95" s="366"/>
      <c r="I95" s="383" t="s">
        <v>718</v>
      </c>
      <c r="J95" s="365"/>
      <c r="K95" s="366"/>
      <c r="L95" s="4"/>
      <c r="M95" s="4"/>
      <c r="N95" s="4"/>
    </row>
    <row r="96">
      <c r="A96" s="238"/>
      <c r="B96" s="235" t="s">
        <v>97</v>
      </c>
      <c r="C96" s="383" t="str">
        <f t="shared" si="4"/>
        <v>feedback (project plan)</v>
      </c>
      <c r="D96" s="365"/>
      <c r="E96" s="366"/>
      <c r="F96" s="383" t="s">
        <v>1299</v>
      </c>
      <c r="G96" s="365"/>
      <c r="H96" s="366"/>
      <c r="I96" s="383" t="s">
        <v>718</v>
      </c>
      <c r="J96" s="365"/>
      <c r="K96" s="366"/>
      <c r="L96" s="4"/>
      <c r="M96" s="4"/>
      <c r="N96" s="4"/>
    </row>
    <row r="97">
      <c r="A97" s="238"/>
      <c r="B97" s="235" t="s">
        <v>168</v>
      </c>
      <c r="C97" s="389" t="str">
        <f t="shared" si="4"/>
        <v>UM site map, UM class diagram</v>
      </c>
      <c r="D97" s="365"/>
      <c r="E97" s="366"/>
      <c r="F97" s="383" t="s">
        <v>474</v>
      </c>
      <c r="G97" s="365"/>
      <c r="H97" s="366"/>
      <c r="I97" s="383" t="s">
        <v>718</v>
      </c>
      <c r="J97" s="365"/>
      <c r="K97" s="366"/>
      <c r="L97" s="4"/>
      <c r="M97" s="4"/>
      <c r="N97" s="4"/>
    </row>
    <row r="98">
      <c r="A98" s="238"/>
      <c r="B98" s="235" t="s">
        <v>166</v>
      </c>
      <c r="C98" s="383" t="str">
        <f t="shared" si="4"/>
        <v>archiving test plan </v>
      </c>
      <c r="D98" s="365"/>
      <c r="E98" s="366"/>
      <c r="F98" s="383" t="s">
        <v>474</v>
      </c>
      <c r="G98" s="365"/>
      <c r="H98" s="366"/>
      <c r="I98" s="383" t="s">
        <v>718</v>
      </c>
      <c r="J98" s="365"/>
      <c r="K98" s="366"/>
      <c r="L98" s="4"/>
      <c r="M98" s="4"/>
      <c r="N98" s="4"/>
    </row>
    <row r="99">
      <c r="A99" s="388"/>
      <c r="B99" s="388"/>
      <c r="C99" s="389"/>
      <c r="D99" s="365"/>
      <c r="E99" s="366"/>
      <c r="F99" s="389"/>
      <c r="G99" s="365"/>
      <c r="H99" s="366"/>
      <c r="I99" s="389"/>
      <c r="J99" s="365"/>
      <c r="K99" s="366"/>
      <c r="L99" s="4"/>
      <c r="M99" s="4"/>
      <c r="N99" s="4"/>
    </row>
    <row r="100">
      <c r="A100" s="233" t="s">
        <v>729</v>
      </c>
      <c r="B100" s="235" t="s">
        <v>68</v>
      </c>
      <c r="C100" s="383" t="str">
        <f t="shared" ref="C100:C104" si="5">F94</f>
        <v>n/a</v>
      </c>
      <c r="D100" s="365"/>
      <c r="E100" s="366"/>
      <c r="F100" s="383" t="s">
        <v>1300</v>
      </c>
      <c r="G100" s="365"/>
      <c r="H100" s="366"/>
      <c r="I100" s="383" t="s">
        <v>718</v>
      </c>
      <c r="J100" s="365"/>
      <c r="K100" s="366"/>
      <c r="L100" s="4"/>
      <c r="M100" s="4"/>
      <c r="N100" s="4"/>
    </row>
    <row r="101">
      <c r="A101" s="238"/>
      <c r="B101" s="235" t="s">
        <v>85</v>
      </c>
      <c r="C101" s="383" t="str">
        <f t="shared" si="5"/>
        <v>n/a</v>
      </c>
      <c r="D101" s="365"/>
      <c r="E101" s="366"/>
      <c r="F101" s="383" t="s">
        <v>474</v>
      </c>
      <c r="G101" s="365"/>
      <c r="H101" s="366"/>
      <c r="I101" s="383" t="s">
        <v>718</v>
      </c>
      <c r="J101" s="365"/>
      <c r="K101" s="366"/>
      <c r="L101" s="4"/>
      <c r="M101" s="4"/>
      <c r="N101" s="4"/>
    </row>
    <row r="102">
      <c r="A102" s="238"/>
      <c r="B102" s="235" t="s">
        <v>97</v>
      </c>
      <c r="C102" s="383" t="str">
        <f t="shared" si="5"/>
        <v>logging class diagrams, logging to other interfaces</v>
      </c>
      <c r="D102" s="365"/>
      <c r="E102" s="366"/>
      <c r="F102" s="383" t="str">
        <f>C102</f>
        <v>logging class diagrams, logging to other interfaces</v>
      </c>
      <c r="G102" s="365"/>
      <c r="H102" s="366"/>
      <c r="I102" s="383" t="s">
        <v>718</v>
      </c>
      <c r="J102" s="365"/>
      <c r="K102" s="366"/>
      <c r="L102" s="4"/>
      <c r="M102" s="4"/>
      <c r="N102" s="4"/>
    </row>
    <row r="103">
      <c r="A103" s="238"/>
      <c r="B103" s="235" t="s">
        <v>168</v>
      </c>
      <c r="C103" s="383" t="str">
        <f t="shared" si="5"/>
        <v>n/a</v>
      </c>
      <c r="D103" s="365"/>
      <c r="E103" s="366"/>
      <c r="F103" s="383" t="s">
        <v>1301</v>
      </c>
      <c r="G103" s="365"/>
      <c r="H103" s="366"/>
      <c r="I103" s="383" t="s">
        <v>718</v>
      </c>
      <c r="J103" s="365"/>
      <c r="K103" s="366"/>
      <c r="L103" s="4"/>
      <c r="M103" s="4"/>
      <c r="N103" s="4"/>
    </row>
    <row r="104">
      <c r="A104" s="238"/>
      <c r="B104" s="235" t="s">
        <v>166</v>
      </c>
      <c r="C104" s="383" t="str">
        <f t="shared" si="5"/>
        <v>n/a</v>
      </c>
      <c r="D104" s="365"/>
      <c r="E104" s="366"/>
      <c r="F104" s="383" t="s">
        <v>1302</v>
      </c>
      <c r="G104" s="365"/>
      <c r="H104" s="366"/>
      <c r="I104" s="383" t="s">
        <v>718</v>
      </c>
      <c r="J104" s="365"/>
      <c r="K104" s="366"/>
      <c r="L104" s="4"/>
      <c r="M104" s="4"/>
      <c r="N104" s="4"/>
    </row>
    <row r="105">
      <c r="A105" s="388"/>
      <c r="B105" s="388"/>
      <c r="C105" s="389"/>
      <c r="D105" s="365"/>
      <c r="E105" s="366"/>
      <c r="F105" s="389"/>
      <c r="G105" s="365"/>
      <c r="H105" s="366"/>
      <c r="I105" s="389"/>
      <c r="J105" s="365"/>
      <c r="K105" s="366"/>
      <c r="L105" s="4"/>
      <c r="M105" s="4"/>
      <c r="N105" s="4"/>
    </row>
    <row r="106">
      <c r="A106" s="233" t="s">
        <v>732</v>
      </c>
      <c r="B106" s="235" t="s">
        <v>68</v>
      </c>
      <c r="C106" s="383" t="str">
        <f t="shared" ref="C106:C110" si="6">F100</f>
        <v>error handling site map, update network diagram </v>
      </c>
      <c r="D106" s="365"/>
      <c r="E106" s="366"/>
      <c r="F106" s="383" t="s">
        <v>1300</v>
      </c>
      <c r="G106" s="365"/>
      <c r="H106" s="366"/>
      <c r="I106" s="383" t="s">
        <v>718</v>
      </c>
      <c r="J106" s="365"/>
      <c r="K106" s="366"/>
      <c r="L106" s="4"/>
      <c r="M106" s="4"/>
      <c r="N106" s="4"/>
    </row>
    <row r="107">
      <c r="A107" s="238"/>
      <c r="B107" s="235" t="s">
        <v>85</v>
      </c>
      <c r="C107" s="383" t="str">
        <f t="shared" si="6"/>
        <v>n/a</v>
      </c>
      <c r="D107" s="365"/>
      <c r="E107" s="366"/>
      <c r="F107" s="383" t="s">
        <v>1303</v>
      </c>
      <c r="G107" s="365"/>
      <c r="H107" s="366"/>
      <c r="I107" s="383" t="s">
        <v>718</v>
      </c>
      <c r="J107" s="365"/>
      <c r="K107" s="366"/>
      <c r="L107" s="4"/>
      <c r="M107" s="4"/>
      <c r="N107" s="4"/>
    </row>
    <row r="108">
      <c r="A108" s="238"/>
      <c r="B108" s="235" t="s">
        <v>97</v>
      </c>
      <c r="C108" s="383" t="str">
        <f t="shared" si="6"/>
        <v>logging class diagrams, logging to other interfaces</v>
      </c>
      <c r="D108" s="365"/>
      <c r="E108" s="366"/>
      <c r="F108" s="383" t="s">
        <v>1304</v>
      </c>
      <c r="G108" s="365"/>
      <c r="H108" s="366"/>
      <c r="I108" s="383" t="s">
        <v>718</v>
      </c>
      <c r="J108" s="365"/>
      <c r="K108" s="366"/>
      <c r="L108" s="4"/>
      <c r="M108" s="4"/>
      <c r="N108" s="4"/>
    </row>
    <row r="109">
      <c r="A109" s="238"/>
      <c r="B109" s="235" t="s">
        <v>168</v>
      </c>
      <c r="C109" s="383" t="str">
        <f t="shared" si="6"/>
        <v>UM site map, UM class diagram, user access control brd</v>
      </c>
      <c r="D109" s="365"/>
      <c r="E109" s="366"/>
      <c r="F109" s="383" t="s">
        <v>1305</v>
      </c>
      <c r="G109" s="365"/>
      <c r="H109" s="366"/>
      <c r="I109" s="383" t="s">
        <v>718</v>
      </c>
      <c r="J109" s="365"/>
      <c r="K109" s="366"/>
      <c r="L109" s="4"/>
      <c r="M109" s="4"/>
      <c r="N109" s="4"/>
    </row>
    <row r="110">
      <c r="A110" s="238"/>
      <c r="B110" s="235" t="s">
        <v>166</v>
      </c>
      <c r="C110" s="383" t="str">
        <f t="shared" si="6"/>
        <v>update test plan</v>
      </c>
      <c r="D110" s="365"/>
      <c r="E110" s="366"/>
      <c r="F110" s="383" t="str">
        <f>C110</f>
        <v>update test plan</v>
      </c>
      <c r="G110" s="365"/>
      <c r="H110" s="366"/>
      <c r="I110" s="383" t="s">
        <v>718</v>
      </c>
      <c r="J110" s="365"/>
      <c r="K110" s="366"/>
      <c r="L110" s="4"/>
      <c r="M110" s="4"/>
      <c r="N110" s="4"/>
    </row>
    <row r="111">
      <c r="A111" s="388"/>
      <c r="B111" s="388"/>
      <c r="C111" s="389"/>
      <c r="D111" s="365"/>
      <c r="E111" s="366"/>
      <c r="F111" s="389"/>
      <c r="G111" s="365"/>
      <c r="H111" s="366"/>
      <c r="I111" s="389"/>
      <c r="J111" s="365"/>
      <c r="K111" s="366"/>
      <c r="L111" s="4"/>
      <c r="M111" s="4"/>
      <c r="N111" s="4"/>
    </row>
    <row r="112">
      <c r="A112" s="233" t="s">
        <v>734</v>
      </c>
      <c r="B112" s="235" t="s">
        <v>68</v>
      </c>
      <c r="C112" s="383" t="str">
        <f t="shared" ref="C112:C116" si="7">F106</f>
        <v>error handling site map, update network diagram </v>
      </c>
      <c r="D112" s="365"/>
      <c r="E112" s="366"/>
      <c r="F112" s="383" t="str">
        <f>C112</f>
        <v>error handling site map, update network diagram </v>
      </c>
      <c r="G112" s="365"/>
      <c r="H112" s="366"/>
      <c r="I112" s="383" t="s">
        <v>718</v>
      </c>
      <c r="J112" s="365"/>
      <c r="K112" s="366"/>
      <c r="L112" s="4"/>
      <c r="M112" s="4"/>
      <c r="N112" s="4"/>
    </row>
    <row r="113">
      <c r="A113" s="238"/>
      <c r="B113" s="235" t="s">
        <v>85</v>
      </c>
      <c r="C113" s="383" t="str">
        <f t="shared" si="7"/>
        <v>update site map, usage analysis dashboard brd and test plan </v>
      </c>
      <c r="D113" s="365"/>
      <c r="E113" s="366"/>
      <c r="F113" s="383" t="s">
        <v>1306</v>
      </c>
      <c r="G113" s="365"/>
      <c r="H113" s="366"/>
      <c r="I113" s="383" t="s">
        <v>718</v>
      </c>
      <c r="J113" s="365"/>
      <c r="K113" s="366"/>
      <c r="L113" s="4"/>
      <c r="M113" s="4"/>
      <c r="N113" s="4"/>
    </row>
    <row r="114">
      <c r="A114" s="238"/>
      <c r="B114" s="235" t="s">
        <v>97</v>
      </c>
      <c r="C114" s="383" t="str">
        <f t="shared" si="7"/>
        <v>update project plan, sitemap for looging and usage analysis dashboard</v>
      </c>
      <c r="D114" s="365"/>
      <c r="E114" s="366"/>
      <c r="F114" s="383" t="s">
        <v>1307</v>
      </c>
      <c r="G114" s="365"/>
      <c r="H114" s="366"/>
      <c r="I114" s="383" t="s">
        <v>718</v>
      </c>
      <c r="J114" s="365"/>
      <c r="K114" s="366"/>
      <c r="L114" s="4"/>
      <c r="M114" s="4"/>
      <c r="N114" s="4"/>
    </row>
    <row r="115">
      <c r="A115" s="238"/>
      <c r="B115" s="235" t="s">
        <v>168</v>
      </c>
      <c r="C115" s="383" t="str">
        <f t="shared" si="7"/>
        <v>user access control test plan and sitemap</v>
      </c>
      <c r="D115" s="365"/>
      <c r="E115" s="366"/>
      <c r="F115" s="383" t="s">
        <v>1308</v>
      </c>
      <c r="G115" s="365"/>
      <c r="H115" s="366"/>
      <c r="I115" s="383" t="s">
        <v>718</v>
      </c>
      <c r="J115" s="365"/>
      <c r="K115" s="366"/>
      <c r="L115" s="4"/>
      <c r="M115" s="4"/>
      <c r="N115" s="4"/>
    </row>
    <row r="116">
      <c r="A116" s="238"/>
      <c r="B116" s="235" t="s">
        <v>166</v>
      </c>
      <c r="C116" s="383" t="str">
        <f t="shared" si="7"/>
        <v>update test plan</v>
      </c>
      <c r="D116" s="365"/>
      <c r="E116" s="366"/>
      <c r="F116" s="383" t="str">
        <f>C116</f>
        <v>update test plan</v>
      </c>
      <c r="G116" s="365"/>
      <c r="H116" s="366"/>
      <c r="I116" s="383" t="s">
        <v>718</v>
      </c>
      <c r="J116" s="365"/>
      <c r="K116" s="366"/>
      <c r="L116" s="4"/>
      <c r="M116" s="4"/>
      <c r="N116" s="4"/>
    </row>
    <row r="117">
      <c r="A117" s="388"/>
      <c r="B117" s="388"/>
      <c r="C117" s="389"/>
      <c r="D117" s="365"/>
      <c r="E117" s="366"/>
      <c r="F117" s="389"/>
      <c r="G117" s="365"/>
      <c r="H117" s="366"/>
      <c r="I117" s="389"/>
      <c r="J117" s="365"/>
      <c r="K117" s="366"/>
      <c r="L117" s="4"/>
      <c r="M117" s="4"/>
      <c r="N117" s="4"/>
    </row>
    <row r="118">
      <c r="A118" s="233" t="s">
        <v>735</v>
      </c>
      <c r="B118" s="235" t="s">
        <v>68</v>
      </c>
      <c r="C118" s="383" t="str">
        <f t="shared" ref="C118:C122" si="8">F112</f>
        <v>error handling site map, update network diagram </v>
      </c>
      <c r="D118" s="365"/>
      <c r="E118" s="366"/>
      <c r="F118" s="383" t="s">
        <v>1309</v>
      </c>
      <c r="G118" s="365"/>
      <c r="H118" s="366"/>
      <c r="I118" s="383" t="s">
        <v>718</v>
      </c>
      <c r="J118" s="365"/>
      <c r="K118" s="366"/>
      <c r="L118" s="4"/>
      <c r="M118" s="4"/>
      <c r="N118" s="4"/>
    </row>
    <row r="119">
      <c r="A119" s="238"/>
      <c r="B119" s="235" t="s">
        <v>85</v>
      </c>
      <c r="C119" s="383" t="str">
        <f t="shared" si="8"/>
        <v>update tech spec, usage analysis dashboard test plan </v>
      </c>
      <c r="D119" s="365"/>
      <c r="E119" s="366"/>
      <c r="F119" s="384" t="s">
        <v>474</v>
      </c>
      <c r="G119" s="385"/>
      <c r="H119" s="386"/>
      <c r="I119" s="383" t="s">
        <v>718</v>
      </c>
      <c r="J119" s="365"/>
      <c r="K119" s="366"/>
      <c r="L119" s="4"/>
      <c r="M119" s="4"/>
      <c r="N119" s="4"/>
    </row>
    <row r="120">
      <c r="A120" s="238"/>
      <c r="B120" s="235" t="s">
        <v>97</v>
      </c>
      <c r="C120" s="383" t="str">
        <f t="shared" si="8"/>
        <v>update project plan, sitemap for usage analysis dashboard, logout test plan </v>
      </c>
      <c r="D120" s="365"/>
      <c r="E120" s="366"/>
      <c r="F120" s="383" t="s">
        <v>1310</v>
      </c>
      <c r="G120" s="365"/>
      <c r="H120" s="366"/>
      <c r="I120" s="383" t="s">
        <v>718</v>
      </c>
      <c r="J120" s="365"/>
      <c r="K120" s="366"/>
      <c r="L120" s="4"/>
      <c r="M120" s="4"/>
      <c r="N120" s="4"/>
    </row>
    <row r="121">
      <c r="A121" s="238"/>
      <c r="B121" s="235" t="s">
        <v>168</v>
      </c>
      <c r="C121" s="383" t="str">
        <f t="shared" si="8"/>
        <v>user access control brd</v>
      </c>
      <c r="D121" s="365"/>
      <c r="E121" s="366"/>
      <c r="F121" s="383" t="s">
        <v>1311</v>
      </c>
      <c r="G121" s="365"/>
      <c r="H121" s="366"/>
      <c r="I121" s="383" t="s">
        <v>718</v>
      </c>
      <c r="J121" s="365"/>
      <c r="K121" s="366"/>
      <c r="L121" s="4"/>
      <c r="M121" s="4"/>
      <c r="N121" s="4"/>
    </row>
    <row r="122">
      <c r="A122" s="238"/>
      <c r="B122" s="235" t="s">
        <v>166</v>
      </c>
      <c r="C122" s="383" t="str">
        <f t="shared" si="8"/>
        <v>update test plan</v>
      </c>
      <c r="D122" s="365"/>
      <c r="E122" s="366"/>
      <c r="F122" s="383" t="s">
        <v>1312</v>
      </c>
      <c r="G122" s="365"/>
      <c r="H122" s="366"/>
      <c r="I122" s="383" t="s">
        <v>718</v>
      </c>
      <c r="J122" s="365"/>
      <c r="K122" s="366"/>
      <c r="L122" s="4"/>
      <c r="M122" s="4"/>
      <c r="N122" s="4"/>
    </row>
    <row r="123">
      <c r="A123" s="238"/>
      <c r="B123" s="238"/>
      <c r="C123" s="536"/>
      <c r="D123" s="365"/>
      <c r="E123" s="366"/>
      <c r="F123" s="536"/>
      <c r="G123" s="365"/>
      <c r="H123" s="366"/>
      <c r="I123" s="536"/>
      <c r="J123" s="365"/>
      <c r="K123" s="366"/>
      <c r="L123" s="4"/>
      <c r="M123" s="4"/>
      <c r="N123" s="4"/>
    </row>
    <row r="124">
      <c r="A124" s="233" t="s">
        <v>746</v>
      </c>
      <c r="B124" s="235" t="s">
        <v>68</v>
      </c>
      <c r="C124" s="383" t="str">
        <f t="shared" ref="C124:C128" si="9">F118</f>
        <v>update network diagram </v>
      </c>
      <c r="D124" s="365"/>
      <c r="E124" s="366"/>
      <c r="F124" s="383" t="str">
        <f>C124</f>
        <v>update network diagram </v>
      </c>
      <c r="G124" s="365"/>
      <c r="H124" s="366"/>
      <c r="I124" s="383" t="s">
        <v>718</v>
      </c>
      <c r="J124" s="365"/>
      <c r="K124" s="366"/>
      <c r="L124" s="4"/>
      <c r="M124" s="4"/>
      <c r="N124" s="4"/>
    </row>
    <row r="125">
      <c r="A125" s="238"/>
      <c r="B125" s="235" t="s">
        <v>85</v>
      </c>
      <c r="C125" s="383" t="str">
        <f t="shared" si="9"/>
        <v>n/a</v>
      </c>
      <c r="D125" s="365"/>
      <c r="E125" s="366"/>
      <c r="F125" s="383" t="s">
        <v>1313</v>
      </c>
      <c r="G125" s="365"/>
      <c r="H125" s="366"/>
      <c r="I125" s="383" t="s">
        <v>718</v>
      </c>
      <c r="J125" s="365"/>
      <c r="K125" s="366"/>
      <c r="L125" s="4"/>
      <c r="M125" s="4"/>
      <c r="N125" s="4"/>
    </row>
    <row r="126">
      <c r="A126" s="238"/>
      <c r="B126" s="235" t="s">
        <v>97</v>
      </c>
      <c r="C126" s="383" t="str">
        <f t="shared" si="9"/>
        <v>update HL design, sitemap for logging and usage analysis dashboard</v>
      </c>
      <c r="D126" s="365"/>
      <c r="E126" s="366"/>
      <c r="F126" s="383" t="s">
        <v>474</v>
      </c>
      <c r="G126" s="365"/>
      <c r="H126" s="366"/>
      <c r="I126" s="383" t="s">
        <v>718</v>
      </c>
      <c r="J126" s="365"/>
      <c r="K126" s="366"/>
      <c r="L126" s="4"/>
      <c r="M126" s="4"/>
      <c r="N126" s="4"/>
    </row>
    <row r="127">
      <c r="A127" s="238"/>
      <c r="B127" s="235" t="s">
        <v>168</v>
      </c>
      <c r="C127" s="383" t="str">
        <f t="shared" si="9"/>
        <v>UM site map and class diagram, user access control test plan</v>
      </c>
      <c r="D127" s="365"/>
      <c r="E127" s="366"/>
      <c r="F127" s="383" t="s">
        <v>1314</v>
      </c>
      <c r="G127" s="365"/>
      <c r="H127" s="366"/>
      <c r="I127" s="383" t="s">
        <v>718</v>
      </c>
      <c r="J127" s="365"/>
      <c r="K127" s="366"/>
      <c r="L127" s="4"/>
      <c r="M127" s="4"/>
      <c r="N127" s="4"/>
    </row>
    <row r="128">
      <c r="A128" s="238"/>
      <c r="B128" s="235" t="s">
        <v>166</v>
      </c>
      <c r="C128" s="383" t="str">
        <f t="shared" si="9"/>
        <v>logging pseudocode</v>
      </c>
      <c r="D128" s="365"/>
      <c r="E128" s="366"/>
      <c r="F128" s="383" t="str">
        <f>C128</f>
        <v>logging pseudocode</v>
      </c>
      <c r="G128" s="365"/>
      <c r="H128" s="366"/>
      <c r="I128" s="383" t="s">
        <v>718</v>
      </c>
      <c r="J128" s="365"/>
      <c r="K128" s="366"/>
      <c r="L128" s="4"/>
      <c r="M128" s="4"/>
      <c r="N128" s="4"/>
    </row>
    <row r="129">
      <c r="A129" s="388"/>
      <c r="B129" s="388"/>
      <c r="C129" s="389"/>
      <c r="D129" s="365"/>
      <c r="E129" s="366"/>
      <c r="F129" s="383"/>
      <c r="G129" s="365"/>
      <c r="H129" s="366"/>
      <c r="I129" s="389"/>
      <c r="J129" s="365"/>
      <c r="K129" s="366"/>
      <c r="L129" s="4"/>
      <c r="M129" s="4"/>
      <c r="N129" s="4"/>
    </row>
    <row r="130">
      <c r="A130" s="233" t="s">
        <v>747</v>
      </c>
      <c r="B130" s="235" t="s">
        <v>68</v>
      </c>
      <c r="C130" s="383" t="str">
        <f t="shared" ref="C130:C134" si="10">F124</f>
        <v>update network diagram </v>
      </c>
      <c r="D130" s="365"/>
      <c r="E130" s="366"/>
      <c r="F130" s="383" t="str">
        <f>C130</f>
        <v>update network diagram </v>
      </c>
      <c r="G130" s="365"/>
      <c r="H130" s="366"/>
      <c r="I130" s="383" t="s">
        <v>718</v>
      </c>
      <c r="J130" s="365"/>
      <c r="K130" s="366"/>
      <c r="L130" s="4"/>
      <c r="M130" s="4"/>
      <c r="N130" s="4"/>
    </row>
    <row r="131">
      <c r="A131" s="238"/>
      <c r="B131" s="235" t="s">
        <v>85</v>
      </c>
      <c r="C131" s="383" t="str">
        <f t="shared" si="10"/>
        <v>UM sequence diagram, compile LL desgin UM</v>
      </c>
      <c r="D131" s="365"/>
      <c r="E131" s="366"/>
      <c r="F131" s="383" t="s">
        <v>1315</v>
      </c>
      <c r="G131" s="365"/>
      <c r="H131" s="366"/>
      <c r="I131" s="383" t="s">
        <v>718</v>
      </c>
      <c r="J131" s="365"/>
      <c r="K131" s="366"/>
      <c r="L131" s="4"/>
      <c r="M131" s="4"/>
      <c r="N131" s="4"/>
    </row>
    <row r="132">
      <c r="A132" s="238"/>
      <c r="B132" s="235" t="s">
        <v>97</v>
      </c>
      <c r="C132" s="383" t="str">
        <f t="shared" si="10"/>
        <v>n/a</v>
      </c>
      <c r="D132" s="365"/>
      <c r="E132" s="366"/>
      <c r="F132" s="383" t="s">
        <v>474</v>
      </c>
      <c r="G132" s="365"/>
      <c r="H132" s="366"/>
      <c r="I132" s="383" t="s">
        <v>718</v>
      </c>
      <c r="J132" s="365"/>
      <c r="K132" s="366"/>
      <c r="L132" s="4"/>
      <c r="M132" s="4"/>
      <c r="N132" s="4"/>
    </row>
    <row r="133">
      <c r="A133" s="238"/>
      <c r="B133" s="235" t="s">
        <v>168</v>
      </c>
      <c r="C133" s="383" t="str">
        <f t="shared" si="10"/>
        <v>UM class diagram, user access control test plan </v>
      </c>
      <c r="D133" s="365"/>
      <c r="E133" s="366"/>
      <c r="F133" s="383" t="s">
        <v>1316</v>
      </c>
      <c r="G133" s="365"/>
      <c r="H133" s="366"/>
      <c r="I133" s="383" t="s">
        <v>718</v>
      </c>
      <c r="J133" s="365"/>
      <c r="K133" s="366"/>
      <c r="L133" s="4"/>
      <c r="M133" s="4"/>
      <c r="N133" s="4"/>
    </row>
    <row r="134">
      <c r="A134" s="238"/>
      <c r="B134" s="235" t="s">
        <v>166</v>
      </c>
      <c r="C134" s="383" t="str">
        <f t="shared" si="10"/>
        <v>logging pseudocode</v>
      </c>
      <c r="D134" s="365"/>
      <c r="E134" s="366"/>
      <c r="F134" s="383" t="str">
        <f>C134</f>
        <v>logging pseudocode</v>
      </c>
      <c r="G134" s="365"/>
      <c r="H134" s="366"/>
      <c r="I134" s="383" t="s">
        <v>718</v>
      </c>
      <c r="J134" s="365"/>
      <c r="K134" s="366"/>
      <c r="L134" s="4"/>
      <c r="M134" s="4"/>
      <c r="N134" s="4"/>
    </row>
    <row r="135">
      <c r="A135" s="4"/>
      <c r="B135" s="4"/>
      <c r="C135" s="4"/>
      <c r="D135" s="4"/>
      <c r="E135" s="4"/>
      <c r="F135" s="4"/>
      <c r="G135" s="4"/>
      <c r="H135" s="4"/>
      <c r="I135" s="4"/>
      <c r="J135" s="4"/>
      <c r="K135" s="4"/>
      <c r="L135" s="4"/>
      <c r="M135" s="4"/>
      <c r="N135" s="4"/>
    </row>
    <row r="136">
      <c r="A136" s="4"/>
      <c r="B136" s="4"/>
      <c r="C136" s="4"/>
      <c r="D136" s="4"/>
      <c r="E136" s="4"/>
      <c r="F136" s="4"/>
      <c r="G136" s="4"/>
      <c r="H136" s="4"/>
      <c r="I136" s="4"/>
      <c r="J136" s="4"/>
      <c r="K136" s="4"/>
      <c r="L136" s="4"/>
      <c r="M136" s="4"/>
      <c r="N136" s="4"/>
    </row>
    <row r="137">
      <c r="A137" s="4"/>
      <c r="B137" s="4"/>
      <c r="C137" s="4"/>
      <c r="D137" s="4"/>
      <c r="E137" s="4"/>
      <c r="F137" s="4"/>
      <c r="G137" s="4"/>
      <c r="H137" s="4"/>
      <c r="I137" s="4"/>
      <c r="J137" s="4"/>
      <c r="K137" s="4"/>
      <c r="L137" s="4"/>
      <c r="M137" s="4"/>
      <c r="N137" s="4"/>
    </row>
    <row r="138">
      <c r="A138" s="4"/>
      <c r="B138" s="4"/>
      <c r="C138" s="4"/>
      <c r="D138" s="4"/>
      <c r="E138" s="4"/>
      <c r="F138" s="4"/>
      <c r="G138" s="4"/>
      <c r="H138" s="4"/>
      <c r="I138" s="4"/>
      <c r="J138" s="4"/>
      <c r="K138" s="4"/>
      <c r="L138" s="4"/>
      <c r="M138" s="4"/>
      <c r="N138" s="4"/>
    </row>
    <row r="139">
      <c r="A139" s="4"/>
      <c r="B139" s="4"/>
      <c r="C139" s="4"/>
      <c r="D139" s="4"/>
      <c r="E139" s="4"/>
      <c r="F139" s="4"/>
      <c r="G139" s="4"/>
      <c r="H139" s="4"/>
      <c r="I139" s="4"/>
      <c r="J139" s="4"/>
      <c r="K139" s="4"/>
      <c r="L139" s="4"/>
      <c r="M139" s="4"/>
      <c r="N139" s="4"/>
    </row>
    <row r="140">
      <c r="A140" s="4"/>
      <c r="B140" s="4"/>
      <c r="C140" s="4"/>
      <c r="D140" s="4"/>
      <c r="E140" s="4"/>
      <c r="F140" s="4"/>
      <c r="G140" s="4"/>
      <c r="H140" s="4"/>
      <c r="I140" s="4"/>
      <c r="J140" s="4"/>
      <c r="K140" s="4"/>
      <c r="L140" s="4"/>
      <c r="M140" s="4"/>
      <c r="N140" s="4"/>
    </row>
    <row r="141">
      <c r="A141" s="4"/>
      <c r="B141" s="4"/>
      <c r="C141" s="4"/>
      <c r="D141" s="4"/>
      <c r="E141" s="4"/>
      <c r="F141" s="4"/>
      <c r="G141" s="4"/>
      <c r="H141" s="4"/>
      <c r="I141" s="4"/>
      <c r="J141" s="4"/>
      <c r="K141" s="4"/>
      <c r="L141" s="4"/>
      <c r="M141" s="4"/>
      <c r="N141" s="4"/>
    </row>
    <row r="142">
      <c r="A142" s="4"/>
      <c r="B142" s="4"/>
      <c r="C142" s="4"/>
      <c r="D142" s="4"/>
      <c r="E142" s="4"/>
      <c r="F142" s="4"/>
      <c r="G142" s="4"/>
      <c r="H142" s="4"/>
      <c r="I142" s="4"/>
      <c r="J142" s="4"/>
      <c r="K142" s="4"/>
      <c r="L142" s="4"/>
      <c r="M142" s="4"/>
      <c r="N142" s="4"/>
    </row>
    <row r="143">
      <c r="A143" s="4"/>
      <c r="B143" s="4"/>
      <c r="C143" s="4"/>
      <c r="D143" s="4"/>
      <c r="E143" s="4"/>
      <c r="F143" s="4"/>
      <c r="G143" s="4"/>
      <c r="H143" s="4"/>
      <c r="I143" s="4"/>
      <c r="J143" s="4"/>
      <c r="K143" s="4"/>
      <c r="L143" s="4"/>
      <c r="M143" s="4"/>
      <c r="N143" s="4"/>
    </row>
    <row r="144">
      <c r="A144" s="4"/>
      <c r="B144" s="4"/>
      <c r="C144" s="4"/>
      <c r="D144" s="4"/>
      <c r="E144" s="4"/>
      <c r="F144" s="4"/>
      <c r="G144" s="4"/>
      <c r="H144" s="4"/>
      <c r="I144" s="4"/>
      <c r="J144" s="4"/>
      <c r="K144" s="4"/>
      <c r="L144" s="4"/>
      <c r="M144" s="4"/>
      <c r="N144" s="4"/>
    </row>
    <row r="145">
      <c r="A145" s="4"/>
      <c r="B145" s="4"/>
      <c r="C145" s="4"/>
      <c r="D145" s="4"/>
      <c r="E145" s="4"/>
      <c r="F145" s="4"/>
      <c r="G145" s="4"/>
      <c r="H145" s="4"/>
      <c r="I145" s="4"/>
      <c r="J145" s="4"/>
      <c r="K145" s="4"/>
      <c r="L145" s="4"/>
      <c r="M145" s="4"/>
      <c r="N145" s="4"/>
    </row>
    <row r="146">
      <c r="A146" s="4"/>
      <c r="B146" s="4"/>
      <c r="C146" s="4"/>
      <c r="D146" s="4"/>
      <c r="E146" s="4"/>
      <c r="F146" s="4"/>
      <c r="G146" s="4"/>
      <c r="H146" s="4"/>
      <c r="I146" s="4"/>
      <c r="J146" s="4"/>
      <c r="K146" s="4"/>
      <c r="L146" s="4"/>
      <c r="M146" s="4"/>
      <c r="N146" s="4"/>
    </row>
    <row r="147">
      <c r="A147" s="4"/>
      <c r="B147" s="4"/>
      <c r="C147" s="4"/>
      <c r="D147" s="4"/>
      <c r="E147" s="4"/>
      <c r="F147" s="4"/>
      <c r="G147" s="4"/>
      <c r="H147" s="4"/>
      <c r="I147" s="4"/>
      <c r="J147" s="4"/>
      <c r="K147" s="4"/>
      <c r="L147" s="4"/>
      <c r="M147" s="4"/>
      <c r="N147" s="4"/>
    </row>
    <row r="148">
      <c r="A148" s="4"/>
      <c r="B148" s="4"/>
      <c r="C148" s="4"/>
      <c r="D148" s="4"/>
      <c r="E148" s="4"/>
      <c r="F148" s="4"/>
      <c r="G148" s="4"/>
      <c r="H148" s="4"/>
      <c r="I148" s="4"/>
      <c r="J148" s="4"/>
      <c r="K148" s="4"/>
      <c r="L148" s="4"/>
      <c r="M148" s="4"/>
      <c r="N148" s="4"/>
    </row>
    <row r="149">
      <c r="A149" s="4"/>
      <c r="B149" s="4"/>
      <c r="C149" s="4"/>
      <c r="D149" s="4"/>
      <c r="E149" s="4"/>
      <c r="F149" s="4"/>
      <c r="G149" s="4"/>
      <c r="H149" s="4"/>
      <c r="I149" s="4"/>
      <c r="J149" s="4"/>
      <c r="K149" s="4"/>
      <c r="L149" s="4"/>
      <c r="M149" s="4"/>
      <c r="N149" s="4"/>
    </row>
    <row r="150">
      <c r="A150" s="4"/>
      <c r="B150" s="4"/>
      <c r="C150" s="4"/>
      <c r="D150" s="4"/>
      <c r="E150" s="4"/>
      <c r="F150" s="4"/>
      <c r="G150" s="4"/>
      <c r="H150" s="4"/>
      <c r="I150" s="4"/>
      <c r="J150" s="4"/>
      <c r="K150" s="4"/>
      <c r="L150" s="4"/>
      <c r="M150" s="4"/>
      <c r="N150" s="4"/>
    </row>
    <row r="151">
      <c r="A151" s="4"/>
      <c r="B151" s="4"/>
      <c r="C151" s="4"/>
      <c r="D151" s="4"/>
      <c r="E151" s="4"/>
      <c r="F151" s="4"/>
      <c r="G151" s="4"/>
      <c r="H151" s="4"/>
      <c r="I151" s="4"/>
      <c r="J151" s="4"/>
      <c r="K151" s="4"/>
      <c r="L151" s="4"/>
      <c r="M151" s="4"/>
      <c r="N151" s="4"/>
    </row>
    <row r="152">
      <c r="A152" s="4"/>
      <c r="B152" s="4"/>
      <c r="C152" s="4"/>
      <c r="D152" s="4"/>
      <c r="E152" s="4"/>
      <c r="F152" s="4"/>
      <c r="G152" s="4"/>
      <c r="H152" s="4"/>
      <c r="I152" s="4"/>
      <c r="J152" s="4"/>
      <c r="K152" s="4"/>
      <c r="L152" s="4"/>
      <c r="M152" s="4"/>
      <c r="N152" s="4"/>
    </row>
    <row r="153">
      <c r="A153" s="4"/>
      <c r="B153" s="4"/>
      <c r="C153" s="4"/>
      <c r="D153" s="4"/>
      <c r="E153" s="4"/>
      <c r="F153" s="4"/>
      <c r="G153" s="4"/>
      <c r="H153" s="4"/>
      <c r="I153" s="4"/>
      <c r="J153" s="4"/>
      <c r="K153" s="4"/>
      <c r="L153" s="4"/>
      <c r="M153" s="4"/>
      <c r="N153" s="4"/>
    </row>
    <row r="154">
      <c r="A154" s="4"/>
      <c r="B154" s="4"/>
      <c r="C154" s="4"/>
      <c r="D154" s="4"/>
      <c r="E154" s="4"/>
      <c r="F154" s="4"/>
      <c r="G154" s="4"/>
      <c r="H154" s="4"/>
      <c r="I154" s="4"/>
      <c r="J154" s="4"/>
      <c r="K154" s="4"/>
      <c r="L154" s="4"/>
      <c r="M154" s="4"/>
      <c r="N154" s="4"/>
    </row>
    <row r="155">
      <c r="A155" s="4"/>
      <c r="B155" s="4"/>
      <c r="C155" s="4"/>
      <c r="D155" s="4"/>
      <c r="E155" s="4"/>
      <c r="F155" s="4"/>
      <c r="G155" s="4"/>
      <c r="H155" s="4"/>
      <c r="I155" s="4"/>
      <c r="J155" s="4"/>
      <c r="K155" s="4"/>
      <c r="L155" s="4"/>
      <c r="M155" s="4"/>
      <c r="N155" s="4"/>
    </row>
    <row r="156">
      <c r="A156" s="4"/>
      <c r="B156" s="4"/>
      <c r="C156" s="4"/>
      <c r="D156" s="4"/>
      <c r="E156" s="4"/>
      <c r="F156" s="4"/>
      <c r="G156" s="4"/>
      <c r="H156" s="4"/>
      <c r="I156" s="4"/>
      <c r="J156" s="4"/>
      <c r="K156" s="4"/>
      <c r="L156" s="4"/>
      <c r="M156" s="4"/>
      <c r="N156" s="4"/>
    </row>
    <row r="157">
      <c r="A157" s="4"/>
      <c r="B157" s="4"/>
      <c r="C157" s="4"/>
      <c r="D157" s="4"/>
      <c r="E157" s="4"/>
      <c r="F157" s="4"/>
      <c r="G157" s="4"/>
      <c r="H157" s="4"/>
      <c r="I157" s="4"/>
      <c r="J157" s="4"/>
      <c r="K157" s="4"/>
      <c r="L157" s="4"/>
      <c r="M157" s="4"/>
      <c r="N157" s="4"/>
    </row>
    <row r="158">
      <c r="A158" s="4"/>
      <c r="B158" s="4"/>
      <c r="C158" s="4"/>
      <c r="D158" s="4"/>
      <c r="E158" s="4"/>
      <c r="F158" s="4"/>
      <c r="G158" s="4"/>
      <c r="H158" s="4"/>
      <c r="I158" s="4"/>
      <c r="J158" s="4"/>
      <c r="K158" s="4"/>
      <c r="L158" s="4"/>
      <c r="M158" s="4"/>
      <c r="N158" s="4"/>
    </row>
    <row r="159">
      <c r="A159" s="4"/>
      <c r="B159" s="4"/>
      <c r="C159" s="4"/>
      <c r="D159" s="4"/>
      <c r="E159" s="4"/>
      <c r="F159" s="4"/>
      <c r="G159" s="4"/>
      <c r="H159" s="4"/>
      <c r="I159" s="4"/>
      <c r="J159" s="4"/>
      <c r="K159" s="4"/>
      <c r="L159" s="4"/>
      <c r="M159" s="4"/>
      <c r="N159" s="4"/>
    </row>
    <row r="160">
      <c r="A160" s="4"/>
      <c r="B160" s="4"/>
      <c r="C160" s="4"/>
      <c r="D160" s="4"/>
      <c r="E160" s="4"/>
      <c r="F160" s="4"/>
      <c r="G160" s="4"/>
      <c r="H160" s="4"/>
      <c r="I160" s="4"/>
      <c r="J160" s="4"/>
      <c r="K160" s="4"/>
      <c r="L160" s="4"/>
      <c r="M160" s="4"/>
      <c r="N160" s="4"/>
    </row>
    <row r="161">
      <c r="A161" s="4"/>
      <c r="B161" s="4"/>
      <c r="C161" s="4"/>
      <c r="D161" s="4"/>
      <c r="E161" s="4"/>
      <c r="F161" s="4"/>
      <c r="G161" s="4"/>
      <c r="H161" s="4"/>
      <c r="I161" s="4"/>
      <c r="J161" s="4"/>
      <c r="K161" s="4"/>
      <c r="L161" s="4"/>
      <c r="M161" s="4"/>
      <c r="N161" s="4"/>
    </row>
    <row r="162">
      <c r="A162" s="4"/>
      <c r="B162" s="4"/>
      <c r="C162" s="4"/>
      <c r="D162" s="4"/>
      <c r="E162" s="4"/>
      <c r="F162" s="4"/>
      <c r="G162" s="4"/>
      <c r="H162" s="4"/>
      <c r="I162" s="4"/>
      <c r="J162" s="4"/>
      <c r="K162" s="4"/>
      <c r="L162" s="4"/>
      <c r="M162" s="4"/>
      <c r="N162" s="4"/>
    </row>
    <row r="163">
      <c r="A163" s="4"/>
      <c r="B163" s="4"/>
      <c r="C163" s="4"/>
      <c r="D163" s="4"/>
      <c r="E163" s="4"/>
      <c r="F163" s="4"/>
      <c r="G163" s="4"/>
      <c r="H163" s="4"/>
      <c r="I163" s="4"/>
      <c r="J163" s="4"/>
      <c r="K163" s="4"/>
      <c r="L163" s="4"/>
      <c r="M163" s="4"/>
      <c r="N163" s="4"/>
    </row>
    <row r="164">
      <c r="A164" s="4"/>
      <c r="B164" s="4"/>
      <c r="C164" s="4"/>
      <c r="D164" s="4"/>
      <c r="E164" s="4"/>
      <c r="F164" s="4"/>
      <c r="G164" s="4"/>
      <c r="H164" s="4"/>
      <c r="I164" s="4"/>
      <c r="J164" s="4"/>
      <c r="K164" s="4"/>
      <c r="L164" s="4"/>
      <c r="M164" s="4"/>
      <c r="N164" s="4"/>
    </row>
    <row r="165">
      <c r="A165" s="4"/>
      <c r="B165" s="4"/>
      <c r="C165" s="4"/>
      <c r="D165" s="4"/>
      <c r="E165" s="4"/>
      <c r="F165" s="4"/>
      <c r="G165" s="4"/>
      <c r="H165" s="4"/>
      <c r="I165" s="4"/>
      <c r="J165" s="4"/>
      <c r="K165" s="4"/>
      <c r="L165" s="4"/>
      <c r="M165" s="4"/>
      <c r="N165" s="4"/>
    </row>
    <row r="166">
      <c r="A166" s="4"/>
      <c r="B166" s="4"/>
      <c r="C166" s="4"/>
      <c r="D166" s="4"/>
      <c r="E166" s="4"/>
      <c r="F166" s="4"/>
      <c r="G166" s="4"/>
      <c r="H166" s="4"/>
      <c r="I166" s="4"/>
      <c r="J166" s="4"/>
      <c r="K166" s="4"/>
      <c r="L166" s="4"/>
      <c r="M166" s="4"/>
      <c r="N166" s="4"/>
    </row>
    <row r="167">
      <c r="A167" s="4"/>
      <c r="B167" s="4"/>
      <c r="C167" s="4"/>
      <c r="D167" s="4"/>
      <c r="E167" s="4"/>
      <c r="F167" s="4"/>
      <c r="G167" s="4"/>
      <c r="H167" s="4"/>
      <c r="I167" s="4"/>
      <c r="J167" s="4"/>
      <c r="K167" s="4"/>
      <c r="L167" s="4"/>
      <c r="M167" s="4"/>
      <c r="N167" s="4"/>
    </row>
    <row r="168">
      <c r="A168" s="4"/>
      <c r="B168" s="4"/>
      <c r="C168" s="4"/>
      <c r="D168" s="4"/>
      <c r="E168" s="4"/>
      <c r="F168" s="4"/>
      <c r="G168" s="4"/>
      <c r="H168" s="4"/>
      <c r="I168" s="4"/>
      <c r="J168" s="4"/>
      <c r="K168" s="4"/>
      <c r="L168" s="4"/>
      <c r="M168" s="4"/>
      <c r="N168" s="4"/>
    </row>
    <row r="169">
      <c r="A169" s="4"/>
      <c r="B169" s="4"/>
      <c r="C169" s="4"/>
      <c r="D169" s="4"/>
      <c r="E169" s="4"/>
      <c r="F169" s="4"/>
      <c r="G169" s="4"/>
      <c r="H169" s="4"/>
      <c r="I169" s="4"/>
      <c r="J169" s="4"/>
      <c r="K169" s="4"/>
      <c r="L169" s="4"/>
      <c r="M169" s="4"/>
      <c r="N169" s="4"/>
    </row>
    <row r="170">
      <c r="A170" s="4"/>
      <c r="B170" s="4"/>
      <c r="C170" s="4"/>
      <c r="D170" s="4"/>
      <c r="E170" s="4"/>
      <c r="F170" s="4"/>
      <c r="G170" s="4"/>
      <c r="H170" s="4"/>
      <c r="I170" s="4"/>
      <c r="J170" s="4"/>
      <c r="K170" s="4"/>
      <c r="L170" s="4"/>
      <c r="M170" s="4"/>
      <c r="N170" s="4"/>
    </row>
    <row r="171">
      <c r="A171" s="4"/>
      <c r="B171" s="4"/>
      <c r="C171" s="4"/>
      <c r="D171" s="4"/>
      <c r="E171" s="4"/>
      <c r="F171" s="4"/>
      <c r="G171" s="4"/>
      <c r="H171" s="4"/>
      <c r="I171" s="4"/>
      <c r="J171" s="4"/>
      <c r="K171" s="4"/>
      <c r="L171" s="4"/>
      <c r="M171" s="4"/>
      <c r="N171" s="4"/>
    </row>
    <row r="172">
      <c r="A172" s="4"/>
      <c r="B172" s="4"/>
      <c r="C172" s="4"/>
      <c r="D172" s="4"/>
      <c r="E172" s="4"/>
      <c r="F172" s="4"/>
      <c r="G172" s="4"/>
      <c r="H172" s="4"/>
      <c r="I172" s="4"/>
      <c r="J172" s="4"/>
      <c r="K172" s="4"/>
      <c r="L172" s="4"/>
      <c r="M172" s="4"/>
      <c r="N172" s="4"/>
    </row>
    <row r="173">
      <c r="A173" s="4"/>
      <c r="B173" s="4"/>
      <c r="C173" s="4"/>
      <c r="D173" s="4"/>
      <c r="E173" s="4"/>
      <c r="F173" s="4"/>
      <c r="G173" s="4"/>
      <c r="H173" s="4"/>
      <c r="I173" s="4"/>
      <c r="J173" s="4"/>
      <c r="K173" s="4"/>
      <c r="L173" s="4"/>
      <c r="M173" s="4"/>
      <c r="N173" s="4"/>
    </row>
    <row r="174">
      <c r="A174" s="4"/>
      <c r="B174" s="4"/>
      <c r="C174" s="4"/>
      <c r="D174" s="4"/>
      <c r="E174" s="4"/>
      <c r="F174" s="4"/>
      <c r="G174" s="4"/>
      <c r="H174" s="4"/>
      <c r="I174" s="4"/>
      <c r="J174" s="4"/>
      <c r="K174" s="4"/>
      <c r="L174" s="4"/>
      <c r="M174" s="4"/>
      <c r="N174" s="4"/>
    </row>
    <row r="175">
      <c r="A175" s="4"/>
      <c r="B175" s="4"/>
      <c r="C175" s="4"/>
      <c r="D175" s="4"/>
      <c r="E175" s="4"/>
      <c r="F175" s="4"/>
      <c r="G175" s="4"/>
      <c r="H175" s="4"/>
      <c r="I175" s="4"/>
      <c r="J175" s="4"/>
      <c r="K175" s="4"/>
      <c r="L175" s="4"/>
      <c r="M175" s="4"/>
      <c r="N175" s="4"/>
    </row>
    <row r="176">
      <c r="A176" s="4"/>
      <c r="B176" s="4"/>
      <c r="C176" s="4"/>
      <c r="D176" s="4"/>
      <c r="E176" s="4"/>
      <c r="F176" s="4"/>
      <c r="G176" s="4"/>
      <c r="H176" s="4"/>
      <c r="I176" s="4"/>
      <c r="J176" s="4"/>
      <c r="K176" s="4"/>
      <c r="L176" s="4"/>
      <c r="M176" s="4"/>
      <c r="N176" s="4"/>
    </row>
    <row r="177">
      <c r="A177" s="4"/>
      <c r="B177" s="4"/>
      <c r="C177" s="4"/>
      <c r="D177" s="4"/>
      <c r="E177" s="4"/>
      <c r="F177" s="4"/>
      <c r="G177" s="4"/>
      <c r="H177" s="4"/>
      <c r="I177" s="4"/>
      <c r="J177" s="4"/>
      <c r="K177" s="4"/>
      <c r="L177" s="4"/>
      <c r="M177" s="4"/>
      <c r="N177" s="4"/>
    </row>
    <row r="178">
      <c r="A178" s="4"/>
      <c r="B178" s="4"/>
      <c r="C178" s="4"/>
      <c r="D178" s="4"/>
      <c r="E178" s="4"/>
      <c r="F178" s="4"/>
      <c r="G178" s="4"/>
      <c r="H178" s="4"/>
      <c r="I178" s="4"/>
      <c r="J178" s="4"/>
      <c r="K178" s="4"/>
      <c r="L178" s="4"/>
      <c r="M178" s="4"/>
      <c r="N178" s="4"/>
    </row>
    <row r="179">
      <c r="A179" s="4"/>
      <c r="B179" s="4"/>
      <c r="C179" s="4"/>
      <c r="D179" s="4"/>
      <c r="E179" s="4"/>
      <c r="F179" s="4"/>
      <c r="G179" s="4"/>
      <c r="H179" s="4"/>
      <c r="I179" s="4"/>
      <c r="J179" s="4"/>
      <c r="K179" s="4"/>
      <c r="L179" s="4"/>
      <c r="M179" s="4"/>
      <c r="N179" s="4"/>
    </row>
    <row r="180">
      <c r="A180" s="4"/>
      <c r="B180" s="4"/>
      <c r="C180" s="4"/>
      <c r="D180" s="4"/>
      <c r="E180" s="4"/>
      <c r="F180" s="4"/>
      <c r="G180" s="4"/>
      <c r="H180" s="4"/>
      <c r="I180" s="4"/>
      <c r="J180" s="4"/>
      <c r="K180" s="4"/>
      <c r="L180" s="4"/>
      <c r="M180" s="4"/>
      <c r="N180" s="4"/>
    </row>
    <row r="181">
      <c r="A181" s="4"/>
      <c r="B181" s="4"/>
      <c r="C181" s="4"/>
      <c r="D181" s="4"/>
      <c r="E181" s="4"/>
      <c r="F181" s="4"/>
      <c r="G181" s="4"/>
      <c r="H181" s="4"/>
      <c r="I181" s="4"/>
      <c r="J181" s="4"/>
      <c r="K181" s="4"/>
      <c r="L181" s="4"/>
      <c r="M181" s="4"/>
      <c r="N181" s="4"/>
    </row>
    <row r="182">
      <c r="A182" s="4"/>
      <c r="B182" s="4"/>
      <c r="C182" s="4"/>
      <c r="D182" s="4"/>
      <c r="E182" s="4"/>
      <c r="F182" s="4"/>
      <c r="G182" s="4"/>
      <c r="H182" s="4"/>
      <c r="I182" s="4"/>
      <c r="J182" s="4"/>
      <c r="K182" s="4"/>
      <c r="L182" s="4"/>
      <c r="M182" s="4"/>
      <c r="N182" s="4"/>
    </row>
    <row r="183">
      <c r="A183" s="4"/>
      <c r="B183" s="4"/>
      <c r="C183" s="4"/>
      <c r="D183" s="4"/>
      <c r="E183" s="4"/>
      <c r="F183" s="4"/>
      <c r="G183" s="4"/>
      <c r="H183" s="4"/>
      <c r="I183" s="4"/>
      <c r="J183" s="4"/>
      <c r="K183" s="4"/>
      <c r="L183" s="4"/>
      <c r="M183" s="4"/>
      <c r="N183" s="4"/>
    </row>
    <row r="184">
      <c r="A184" s="4"/>
      <c r="B184" s="4"/>
      <c r="C184" s="4"/>
      <c r="D184" s="4"/>
      <c r="E184" s="4"/>
      <c r="F184" s="4"/>
      <c r="G184" s="4"/>
      <c r="H184" s="4"/>
      <c r="I184" s="4"/>
      <c r="J184" s="4"/>
      <c r="K184" s="4"/>
      <c r="L184" s="4"/>
      <c r="M184" s="4"/>
      <c r="N184" s="4"/>
    </row>
    <row r="185">
      <c r="A185" s="4"/>
      <c r="B185" s="4"/>
      <c r="C185" s="4"/>
      <c r="D185" s="4"/>
      <c r="E185" s="4"/>
      <c r="F185" s="4"/>
      <c r="G185" s="4"/>
      <c r="H185" s="4"/>
      <c r="I185" s="4"/>
      <c r="J185" s="4"/>
      <c r="K185" s="4"/>
      <c r="L185" s="4"/>
      <c r="M185" s="4"/>
      <c r="N185" s="4"/>
    </row>
    <row r="186">
      <c r="A186" s="4"/>
      <c r="B186" s="4"/>
      <c r="C186" s="4"/>
      <c r="D186" s="4"/>
      <c r="E186" s="4"/>
      <c r="F186" s="4"/>
      <c r="G186" s="4"/>
      <c r="H186" s="4"/>
      <c r="I186" s="4"/>
      <c r="J186" s="4"/>
      <c r="K186" s="4"/>
      <c r="L186" s="4"/>
      <c r="M186" s="4"/>
      <c r="N186" s="4"/>
    </row>
    <row r="187">
      <c r="A187" s="4"/>
      <c r="B187" s="4"/>
      <c r="C187" s="4"/>
      <c r="D187" s="4"/>
      <c r="E187" s="4"/>
      <c r="F187" s="4"/>
      <c r="G187" s="4"/>
      <c r="H187" s="4"/>
      <c r="I187" s="4"/>
      <c r="J187" s="4"/>
      <c r="K187" s="4"/>
      <c r="L187" s="4"/>
      <c r="M187" s="4"/>
      <c r="N187" s="4"/>
    </row>
    <row r="188">
      <c r="A188" s="4"/>
      <c r="B188" s="4"/>
      <c r="C188" s="4"/>
      <c r="D188" s="4"/>
      <c r="E188" s="4"/>
      <c r="F188" s="4"/>
      <c r="G188" s="4"/>
      <c r="H188" s="4"/>
      <c r="I188" s="4"/>
      <c r="J188" s="4"/>
      <c r="K188" s="4"/>
      <c r="L188" s="4"/>
      <c r="M188" s="4"/>
      <c r="N188" s="4"/>
    </row>
    <row r="189">
      <c r="A189" s="4"/>
      <c r="B189" s="4"/>
      <c r="C189" s="4"/>
      <c r="D189" s="4"/>
      <c r="E189" s="4"/>
      <c r="F189" s="4"/>
      <c r="G189" s="4"/>
      <c r="H189" s="4"/>
      <c r="I189" s="4"/>
      <c r="J189" s="4"/>
      <c r="K189" s="4"/>
      <c r="L189" s="4"/>
      <c r="M189" s="4"/>
      <c r="N189" s="4"/>
    </row>
    <row r="190">
      <c r="A190" s="4"/>
      <c r="B190" s="4"/>
      <c r="C190" s="4"/>
      <c r="D190" s="4"/>
      <c r="E190" s="4"/>
      <c r="F190" s="4"/>
      <c r="G190" s="4"/>
      <c r="H190" s="4"/>
      <c r="I190" s="4"/>
      <c r="J190" s="4"/>
      <c r="K190" s="4"/>
      <c r="L190" s="4"/>
      <c r="M190" s="4"/>
      <c r="N190" s="4"/>
    </row>
    <row r="191">
      <c r="A191" s="4"/>
      <c r="B191" s="4"/>
      <c r="C191" s="4"/>
      <c r="D191" s="4"/>
      <c r="E191" s="4"/>
      <c r="F191" s="4"/>
      <c r="G191" s="4"/>
      <c r="H191" s="4"/>
      <c r="I191" s="4"/>
      <c r="J191" s="4"/>
      <c r="K191" s="4"/>
      <c r="L191" s="4"/>
      <c r="M191" s="4"/>
      <c r="N191" s="4"/>
    </row>
    <row r="192">
      <c r="A192" s="4"/>
      <c r="B192" s="4"/>
      <c r="C192" s="4"/>
      <c r="D192" s="4"/>
      <c r="E192" s="4"/>
      <c r="F192" s="4"/>
      <c r="G192" s="4"/>
      <c r="H192" s="4"/>
      <c r="I192" s="4"/>
      <c r="J192" s="4"/>
      <c r="K192" s="4"/>
      <c r="L192" s="4"/>
      <c r="M192" s="4"/>
      <c r="N192" s="4"/>
    </row>
    <row r="193">
      <c r="A193" s="4"/>
      <c r="B193" s="4"/>
      <c r="C193" s="4"/>
      <c r="D193" s="4"/>
      <c r="E193" s="4"/>
      <c r="F193" s="4"/>
      <c r="G193" s="4"/>
      <c r="H193" s="4"/>
      <c r="I193" s="4"/>
      <c r="J193" s="4"/>
      <c r="K193" s="4"/>
      <c r="L193" s="4"/>
      <c r="M193" s="4"/>
      <c r="N193" s="4"/>
    </row>
    <row r="194">
      <c r="A194" s="4"/>
      <c r="B194" s="4"/>
      <c r="C194" s="4"/>
      <c r="D194" s="4"/>
      <c r="E194" s="4"/>
      <c r="F194" s="4"/>
      <c r="G194" s="4"/>
      <c r="H194" s="4"/>
      <c r="I194" s="4"/>
      <c r="J194" s="4"/>
      <c r="K194" s="4"/>
      <c r="L194" s="4"/>
      <c r="M194" s="4"/>
      <c r="N194" s="4"/>
    </row>
    <row r="195">
      <c r="A195" s="4"/>
      <c r="B195" s="4"/>
      <c r="C195" s="4"/>
      <c r="D195" s="4"/>
      <c r="E195" s="4"/>
      <c r="F195" s="4"/>
      <c r="G195" s="4"/>
      <c r="H195" s="4"/>
      <c r="I195" s="4"/>
      <c r="J195" s="4"/>
      <c r="K195" s="4"/>
      <c r="L195" s="4"/>
      <c r="M195" s="4"/>
      <c r="N195" s="4"/>
    </row>
    <row r="196">
      <c r="A196" s="4"/>
      <c r="B196" s="4"/>
      <c r="C196" s="4"/>
      <c r="D196" s="4"/>
      <c r="E196" s="4"/>
      <c r="F196" s="4"/>
      <c r="G196" s="4"/>
      <c r="H196" s="4"/>
      <c r="I196" s="4"/>
      <c r="J196" s="4"/>
      <c r="K196" s="4"/>
      <c r="L196" s="4"/>
      <c r="M196" s="4"/>
      <c r="N196" s="4"/>
    </row>
    <row r="197">
      <c r="A197" s="4"/>
      <c r="B197" s="4"/>
      <c r="C197" s="4"/>
      <c r="D197" s="4"/>
      <c r="E197" s="4"/>
      <c r="F197" s="4"/>
      <c r="G197" s="4"/>
      <c r="H197" s="4"/>
      <c r="I197" s="4"/>
      <c r="J197" s="4"/>
      <c r="K197" s="4"/>
      <c r="L197" s="4"/>
      <c r="M197" s="4"/>
      <c r="N197" s="4"/>
    </row>
    <row r="198">
      <c r="A198" s="4"/>
      <c r="B198" s="4"/>
      <c r="C198" s="4"/>
      <c r="D198" s="4"/>
      <c r="E198" s="4"/>
      <c r="F198" s="4"/>
      <c r="G198" s="4"/>
      <c r="H198" s="4"/>
      <c r="I198" s="4"/>
      <c r="J198" s="4"/>
      <c r="K198" s="4"/>
      <c r="L198" s="4"/>
      <c r="M198" s="4"/>
      <c r="N198" s="4"/>
    </row>
    <row r="199">
      <c r="A199" s="4"/>
      <c r="B199" s="4"/>
      <c r="C199" s="4"/>
      <c r="D199" s="4"/>
      <c r="E199" s="4"/>
      <c r="F199" s="4"/>
      <c r="G199" s="4"/>
      <c r="H199" s="4"/>
      <c r="I199" s="4"/>
      <c r="J199" s="4"/>
      <c r="K199" s="4"/>
      <c r="L199" s="4"/>
      <c r="M199" s="4"/>
      <c r="N199" s="4"/>
    </row>
    <row r="200">
      <c r="A200" s="4"/>
      <c r="B200" s="4"/>
      <c r="C200" s="4"/>
      <c r="D200" s="4"/>
      <c r="E200" s="4"/>
      <c r="F200" s="4"/>
      <c r="G200" s="4"/>
      <c r="H200" s="4"/>
      <c r="I200" s="4"/>
      <c r="J200" s="4"/>
      <c r="K200" s="4"/>
      <c r="L200" s="4"/>
      <c r="M200" s="4"/>
      <c r="N200" s="4"/>
    </row>
    <row r="201">
      <c r="A201" s="4"/>
      <c r="B201" s="4"/>
      <c r="C201" s="4"/>
      <c r="D201" s="4"/>
      <c r="E201" s="4"/>
      <c r="F201" s="4"/>
      <c r="G201" s="4"/>
      <c r="H201" s="4"/>
      <c r="I201" s="4"/>
      <c r="J201" s="4"/>
      <c r="K201" s="4"/>
      <c r="L201" s="4"/>
      <c r="M201" s="4"/>
      <c r="N201" s="4"/>
    </row>
    <row r="202">
      <c r="A202" s="4"/>
      <c r="B202" s="4"/>
      <c r="C202" s="4"/>
      <c r="D202" s="4"/>
      <c r="E202" s="4"/>
      <c r="F202" s="4"/>
      <c r="G202" s="4"/>
      <c r="H202" s="4"/>
      <c r="I202" s="4"/>
      <c r="J202" s="4"/>
      <c r="K202" s="4"/>
      <c r="L202" s="4"/>
      <c r="M202" s="4"/>
      <c r="N202" s="4"/>
    </row>
    <row r="203">
      <c r="A203" s="4"/>
      <c r="B203" s="4"/>
      <c r="C203" s="4"/>
      <c r="D203" s="4"/>
      <c r="E203" s="4"/>
      <c r="F203" s="4"/>
      <c r="G203" s="4"/>
      <c r="H203" s="4"/>
      <c r="I203" s="4"/>
      <c r="J203" s="4"/>
      <c r="K203" s="4"/>
      <c r="L203" s="4"/>
      <c r="M203" s="4"/>
      <c r="N203" s="4"/>
    </row>
    <row r="204">
      <c r="A204" s="4"/>
      <c r="B204" s="4"/>
      <c r="C204" s="4"/>
      <c r="D204" s="4"/>
      <c r="E204" s="4"/>
      <c r="F204" s="4"/>
      <c r="G204" s="4"/>
      <c r="H204" s="4"/>
      <c r="I204" s="4"/>
      <c r="J204" s="4"/>
      <c r="K204" s="4"/>
      <c r="L204" s="4"/>
      <c r="M204" s="4"/>
      <c r="N204" s="4"/>
    </row>
    <row r="205">
      <c r="A205" s="4"/>
      <c r="B205" s="4"/>
      <c r="C205" s="4"/>
      <c r="D205" s="4"/>
      <c r="E205" s="4"/>
      <c r="F205" s="4"/>
      <c r="G205" s="4"/>
      <c r="H205" s="4"/>
      <c r="I205" s="4"/>
      <c r="J205" s="4"/>
      <c r="K205" s="4"/>
      <c r="L205" s="4"/>
      <c r="M205" s="4"/>
      <c r="N205" s="4"/>
    </row>
    <row r="206">
      <c r="A206" s="4"/>
      <c r="B206" s="4"/>
      <c r="C206" s="4"/>
      <c r="D206" s="4"/>
      <c r="E206" s="4"/>
      <c r="F206" s="4"/>
      <c r="G206" s="4"/>
      <c r="H206" s="4"/>
      <c r="I206" s="4"/>
      <c r="J206" s="4"/>
      <c r="K206" s="4"/>
      <c r="L206" s="4"/>
      <c r="M206" s="4"/>
      <c r="N206" s="4"/>
    </row>
    <row r="207">
      <c r="A207" s="4"/>
      <c r="B207" s="4"/>
      <c r="C207" s="4"/>
      <c r="D207" s="4"/>
      <c r="E207" s="4"/>
      <c r="F207" s="4"/>
      <c r="G207" s="4"/>
      <c r="H207" s="4"/>
      <c r="I207" s="4"/>
      <c r="J207" s="4"/>
      <c r="K207" s="4"/>
      <c r="L207" s="4"/>
      <c r="M207" s="4"/>
      <c r="N207" s="4"/>
    </row>
    <row r="208">
      <c r="A208" s="4"/>
      <c r="B208" s="4"/>
      <c r="C208" s="4"/>
      <c r="D208" s="4"/>
      <c r="E208" s="4"/>
      <c r="F208" s="4"/>
      <c r="G208" s="4"/>
      <c r="H208" s="4"/>
      <c r="I208" s="4"/>
      <c r="J208" s="4"/>
      <c r="K208" s="4"/>
      <c r="L208" s="4"/>
      <c r="M208" s="4"/>
      <c r="N208" s="4"/>
    </row>
    <row r="209">
      <c r="A209" s="4"/>
      <c r="B209" s="4"/>
      <c r="C209" s="4"/>
      <c r="D209" s="4"/>
      <c r="E209" s="4"/>
      <c r="F209" s="4"/>
      <c r="G209" s="4"/>
      <c r="H209" s="4"/>
      <c r="I209" s="4"/>
      <c r="J209" s="4"/>
      <c r="K209" s="4"/>
      <c r="L209" s="4"/>
      <c r="M209" s="4"/>
      <c r="N209" s="4"/>
    </row>
    <row r="210">
      <c r="A210" s="4"/>
      <c r="B210" s="4"/>
      <c r="C210" s="4"/>
      <c r="D210" s="4"/>
      <c r="E210" s="4"/>
      <c r="F210" s="4"/>
      <c r="G210" s="4"/>
      <c r="H210" s="4"/>
      <c r="I210" s="4"/>
      <c r="J210" s="4"/>
      <c r="K210" s="4"/>
      <c r="L210" s="4"/>
      <c r="M210" s="4"/>
      <c r="N210" s="4"/>
    </row>
    <row r="211">
      <c r="A211" s="4"/>
      <c r="B211" s="4"/>
      <c r="C211" s="4"/>
      <c r="D211" s="4"/>
      <c r="E211" s="4"/>
      <c r="F211" s="4"/>
      <c r="G211" s="4"/>
      <c r="H211" s="4"/>
      <c r="I211" s="4"/>
      <c r="J211" s="4"/>
      <c r="K211" s="4"/>
      <c r="L211" s="4"/>
      <c r="M211" s="4"/>
      <c r="N211" s="4"/>
    </row>
    <row r="212">
      <c r="A212" s="4"/>
      <c r="B212" s="4"/>
      <c r="C212" s="4"/>
      <c r="D212" s="4"/>
      <c r="E212" s="4"/>
      <c r="F212" s="4"/>
      <c r="G212" s="4"/>
      <c r="H212" s="4"/>
      <c r="I212" s="4"/>
      <c r="J212" s="4"/>
      <c r="K212" s="4"/>
      <c r="L212" s="4"/>
      <c r="M212" s="4"/>
      <c r="N212" s="4"/>
    </row>
    <row r="213">
      <c r="A213" s="4"/>
      <c r="B213" s="4"/>
      <c r="C213" s="4"/>
      <c r="D213" s="4"/>
      <c r="E213" s="4"/>
      <c r="F213" s="4"/>
      <c r="G213" s="4"/>
      <c r="H213" s="4"/>
      <c r="I213" s="4"/>
      <c r="J213" s="4"/>
      <c r="K213" s="4"/>
      <c r="L213" s="4"/>
      <c r="M213" s="4"/>
      <c r="N213" s="4"/>
    </row>
    <row r="214">
      <c r="A214" s="4"/>
      <c r="B214" s="4"/>
      <c r="C214" s="4"/>
      <c r="D214" s="4"/>
      <c r="E214" s="4"/>
      <c r="F214" s="4"/>
      <c r="G214" s="4"/>
      <c r="H214" s="4"/>
      <c r="I214" s="4"/>
      <c r="J214" s="4"/>
      <c r="K214" s="4"/>
      <c r="L214" s="4"/>
      <c r="M214" s="4"/>
      <c r="N214" s="4"/>
    </row>
    <row r="215">
      <c r="A215" s="4"/>
      <c r="B215" s="4"/>
      <c r="C215" s="4"/>
      <c r="D215" s="4"/>
      <c r="E215" s="4"/>
      <c r="F215" s="4"/>
      <c r="G215" s="4"/>
      <c r="H215" s="4"/>
      <c r="I215" s="4"/>
      <c r="J215" s="4"/>
      <c r="K215" s="4"/>
      <c r="L215" s="4"/>
      <c r="M215" s="4"/>
      <c r="N215" s="4"/>
    </row>
    <row r="216">
      <c r="A216" s="4"/>
      <c r="B216" s="4"/>
      <c r="C216" s="4"/>
      <c r="D216" s="4"/>
      <c r="E216" s="4"/>
      <c r="F216" s="4"/>
      <c r="G216" s="4"/>
      <c r="H216" s="4"/>
      <c r="I216" s="4"/>
      <c r="J216" s="4"/>
      <c r="K216" s="4"/>
      <c r="L216" s="4"/>
      <c r="M216" s="4"/>
      <c r="N216" s="4"/>
    </row>
    <row r="217">
      <c r="A217" s="4"/>
      <c r="B217" s="4"/>
      <c r="C217" s="4"/>
      <c r="D217" s="4"/>
      <c r="E217" s="4"/>
      <c r="F217" s="4"/>
      <c r="G217" s="4"/>
      <c r="H217" s="4"/>
      <c r="I217" s="4"/>
      <c r="J217" s="4"/>
      <c r="K217" s="4"/>
      <c r="L217" s="4"/>
      <c r="M217" s="4"/>
      <c r="N217" s="4"/>
    </row>
    <row r="218">
      <c r="A218" s="4"/>
      <c r="B218" s="4"/>
      <c r="C218" s="4"/>
      <c r="D218" s="4"/>
      <c r="E218" s="4"/>
      <c r="F218" s="4"/>
      <c r="G218" s="4"/>
      <c r="H218" s="4"/>
      <c r="I218" s="4"/>
      <c r="J218" s="4"/>
      <c r="K218" s="4"/>
      <c r="L218" s="4"/>
      <c r="M218" s="4"/>
      <c r="N218" s="4"/>
    </row>
    <row r="219">
      <c r="A219" s="4"/>
      <c r="B219" s="4"/>
      <c r="C219" s="4"/>
      <c r="D219" s="4"/>
      <c r="E219" s="4"/>
      <c r="F219" s="4"/>
      <c r="G219" s="4"/>
      <c r="H219" s="4"/>
      <c r="I219" s="4"/>
      <c r="J219" s="4"/>
      <c r="K219" s="4"/>
      <c r="L219" s="4"/>
      <c r="M219" s="4"/>
      <c r="N219" s="4"/>
    </row>
    <row r="220">
      <c r="A220" s="4"/>
      <c r="B220" s="4"/>
      <c r="C220" s="4"/>
      <c r="D220" s="4"/>
      <c r="E220" s="4"/>
      <c r="F220" s="4"/>
      <c r="G220" s="4"/>
      <c r="H220" s="4"/>
      <c r="I220" s="4"/>
      <c r="J220" s="4"/>
      <c r="K220" s="4"/>
      <c r="L220" s="4"/>
      <c r="M220" s="4"/>
      <c r="N220" s="4"/>
    </row>
    <row r="221">
      <c r="A221" s="4"/>
      <c r="B221" s="4"/>
      <c r="C221" s="4"/>
      <c r="D221" s="4"/>
      <c r="E221" s="4"/>
      <c r="F221" s="4"/>
      <c r="G221" s="4"/>
      <c r="H221" s="4"/>
      <c r="I221" s="4"/>
      <c r="J221" s="4"/>
      <c r="K221" s="4"/>
      <c r="L221" s="4"/>
      <c r="M221" s="4"/>
      <c r="N221" s="4"/>
    </row>
    <row r="222">
      <c r="A222" s="4"/>
      <c r="B222" s="4"/>
      <c r="C222" s="4"/>
      <c r="D222" s="4"/>
      <c r="E222" s="4"/>
      <c r="F222" s="4"/>
      <c r="G222" s="4"/>
      <c r="H222" s="4"/>
      <c r="I222" s="4"/>
      <c r="J222" s="4"/>
      <c r="K222" s="4"/>
      <c r="L222" s="4"/>
      <c r="M222" s="4"/>
      <c r="N222" s="4"/>
    </row>
    <row r="223">
      <c r="A223" s="4"/>
      <c r="B223" s="4"/>
      <c r="C223" s="4"/>
      <c r="D223" s="4"/>
      <c r="E223" s="4"/>
      <c r="F223" s="4"/>
      <c r="G223" s="4"/>
      <c r="H223" s="4"/>
      <c r="I223" s="4"/>
      <c r="J223" s="4"/>
      <c r="K223" s="4"/>
      <c r="L223" s="4"/>
      <c r="M223" s="4"/>
      <c r="N223" s="4"/>
    </row>
    <row r="224">
      <c r="A224" s="4"/>
      <c r="B224" s="4"/>
      <c r="C224" s="4"/>
      <c r="D224" s="4"/>
      <c r="E224" s="4"/>
      <c r="F224" s="4"/>
      <c r="G224" s="4"/>
      <c r="H224" s="4"/>
      <c r="I224" s="4"/>
      <c r="J224" s="4"/>
      <c r="K224" s="4"/>
      <c r="L224" s="4"/>
      <c r="M224" s="4"/>
      <c r="N224" s="4"/>
    </row>
    <row r="225">
      <c r="A225" s="4"/>
      <c r="B225" s="4"/>
      <c r="C225" s="4"/>
      <c r="D225" s="4"/>
      <c r="E225" s="4"/>
      <c r="F225" s="4"/>
      <c r="G225" s="4"/>
      <c r="H225" s="4"/>
      <c r="I225" s="4"/>
      <c r="J225" s="4"/>
      <c r="K225" s="4"/>
      <c r="L225" s="4"/>
      <c r="M225" s="4"/>
      <c r="N225" s="4"/>
    </row>
    <row r="226">
      <c r="A226" s="4"/>
      <c r="B226" s="4"/>
      <c r="C226" s="4"/>
      <c r="D226" s="4"/>
      <c r="E226" s="4"/>
      <c r="F226" s="4"/>
      <c r="G226" s="4"/>
      <c r="H226" s="4"/>
      <c r="I226" s="4"/>
      <c r="J226" s="4"/>
      <c r="K226" s="4"/>
      <c r="L226" s="4"/>
      <c r="M226" s="4"/>
      <c r="N226" s="4"/>
    </row>
    <row r="227">
      <c r="A227" s="4"/>
      <c r="B227" s="4"/>
      <c r="C227" s="4"/>
      <c r="D227" s="4"/>
      <c r="E227" s="4"/>
      <c r="F227" s="4"/>
      <c r="G227" s="4"/>
      <c r="H227" s="4"/>
      <c r="I227" s="4"/>
      <c r="J227" s="4"/>
      <c r="K227" s="4"/>
      <c r="L227" s="4"/>
      <c r="M227" s="4"/>
      <c r="N227" s="4"/>
    </row>
    <row r="228">
      <c r="A228" s="4"/>
      <c r="B228" s="4"/>
      <c r="C228" s="4"/>
      <c r="D228" s="4"/>
      <c r="E228" s="4"/>
      <c r="F228" s="4"/>
      <c r="G228" s="4"/>
      <c r="H228" s="4"/>
      <c r="I228" s="4"/>
      <c r="J228" s="4"/>
      <c r="K228" s="4"/>
      <c r="L228" s="4"/>
      <c r="M228" s="4"/>
      <c r="N228" s="4"/>
    </row>
    <row r="229">
      <c r="A229" s="4"/>
      <c r="B229" s="4"/>
      <c r="C229" s="4"/>
      <c r="D229" s="4"/>
      <c r="E229" s="4"/>
      <c r="F229" s="4"/>
      <c r="G229" s="4"/>
      <c r="H229" s="4"/>
      <c r="I229" s="4"/>
      <c r="J229" s="4"/>
      <c r="K229" s="4"/>
      <c r="L229" s="4"/>
      <c r="M229" s="4"/>
      <c r="N229" s="4"/>
    </row>
    <row r="230">
      <c r="A230" s="4"/>
      <c r="B230" s="4"/>
      <c r="C230" s="4"/>
      <c r="D230" s="4"/>
      <c r="E230" s="4"/>
      <c r="F230" s="4"/>
      <c r="G230" s="4"/>
      <c r="H230" s="4"/>
      <c r="I230" s="4"/>
      <c r="J230" s="4"/>
      <c r="K230" s="4"/>
      <c r="L230" s="4"/>
      <c r="M230" s="4"/>
      <c r="N230" s="4"/>
    </row>
    <row r="231">
      <c r="A231" s="4"/>
      <c r="B231" s="4"/>
      <c r="C231" s="4"/>
      <c r="D231" s="4"/>
      <c r="E231" s="4"/>
      <c r="F231" s="4"/>
      <c r="G231" s="4"/>
      <c r="H231" s="4"/>
      <c r="I231" s="4"/>
      <c r="J231" s="4"/>
      <c r="K231" s="4"/>
      <c r="L231" s="4"/>
      <c r="M231" s="4"/>
      <c r="N231" s="4"/>
    </row>
    <row r="232">
      <c r="A232" s="4"/>
      <c r="B232" s="4"/>
      <c r="C232" s="4"/>
      <c r="D232" s="4"/>
      <c r="E232" s="4"/>
      <c r="F232" s="4"/>
      <c r="G232" s="4"/>
      <c r="H232" s="4"/>
      <c r="I232" s="4"/>
      <c r="J232" s="4"/>
      <c r="K232" s="4"/>
      <c r="L232" s="4"/>
      <c r="M232" s="4"/>
      <c r="N232" s="4"/>
    </row>
    <row r="233">
      <c r="A233" s="4"/>
      <c r="B233" s="4"/>
      <c r="C233" s="4"/>
      <c r="D233" s="4"/>
      <c r="E233" s="4"/>
      <c r="F233" s="4"/>
      <c r="G233" s="4"/>
      <c r="H233" s="4"/>
      <c r="I233" s="4"/>
      <c r="J233" s="4"/>
      <c r="K233" s="4"/>
      <c r="L233" s="4"/>
      <c r="M233" s="4"/>
      <c r="N233" s="4"/>
    </row>
    <row r="234">
      <c r="A234" s="4"/>
      <c r="B234" s="4"/>
      <c r="C234" s="4"/>
      <c r="D234" s="4"/>
      <c r="E234" s="4"/>
      <c r="F234" s="4"/>
      <c r="G234" s="4"/>
      <c r="H234" s="4"/>
      <c r="I234" s="4"/>
      <c r="J234" s="4"/>
      <c r="K234" s="4"/>
      <c r="L234" s="4"/>
      <c r="M234" s="4"/>
      <c r="N234" s="4"/>
    </row>
    <row r="235">
      <c r="A235" s="4"/>
      <c r="B235" s="4"/>
      <c r="C235" s="4"/>
      <c r="D235" s="4"/>
      <c r="E235" s="4"/>
      <c r="F235" s="4"/>
      <c r="G235" s="4"/>
      <c r="H235" s="4"/>
      <c r="I235" s="4"/>
      <c r="J235" s="4"/>
      <c r="K235" s="4"/>
      <c r="L235" s="4"/>
      <c r="M235" s="4"/>
      <c r="N235" s="4"/>
    </row>
    <row r="236">
      <c r="A236" s="4"/>
      <c r="B236" s="4"/>
      <c r="C236" s="4"/>
      <c r="D236" s="4"/>
      <c r="E236" s="4"/>
      <c r="F236" s="4"/>
      <c r="G236" s="4"/>
      <c r="H236" s="4"/>
      <c r="I236" s="4"/>
      <c r="J236" s="4"/>
      <c r="K236" s="4"/>
      <c r="L236" s="4"/>
      <c r="M236" s="4"/>
      <c r="N236" s="4"/>
    </row>
    <row r="237">
      <c r="A237" s="4"/>
      <c r="B237" s="4"/>
      <c r="C237" s="4"/>
      <c r="D237" s="4"/>
      <c r="E237" s="4"/>
      <c r="F237" s="4"/>
      <c r="G237" s="4"/>
      <c r="H237" s="4"/>
      <c r="I237" s="4"/>
      <c r="J237" s="4"/>
      <c r="K237" s="4"/>
      <c r="L237" s="4"/>
      <c r="M237" s="4"/>
      <c r="N237" s="4"/>
    </row>
    <row r="238">
      <c r="A238" s="4"/>
      <c r="B238" s="4"/>
      <c r="C238" s="4"/>
      <c r="D238" s="4"/>
      <c r="E238" s="4"/>
      <c r="F238" s="4"/>
      <c r="G238" s="4"/>
      <c r="H238" s="4"/>
      <c r="I238" s="4"/>
      <c r="J238" s="4"/>
      <c r="K238" s="4"/>
      <c r="L238" s="4"/>
      <c r="M238" s="4"/>
      <c r="N238" s="4"/>
    </row>
    <row r="239">
      <c r="A239" s="4"/>
      <c r="B239" s="4"/>
      <c r="C239" s="4"/>
      <c r="D239" s="4"/>
      <c r="E239" s="4"/>
      <c r="F239" s="4"/>
      <c r="G239" s="4"/>
      <c r="H239" s="4"/>
      <c r="I239" s="4"/>
      <c r="J239" s="4"/>
      <c r="K239" s="4"/>
      <c r="L239" s="4"/>
      <c r="M239" s="4"/>
      <c r="N239" s="4"/>
    </row>
    <row r="240">
      <c r="A240" s="4"/>
      <c r="B240" s="4"/>
      <c r="C240" s="4"/>
      <c r="D240" s="4"/>
      <c r="E240" s="4"/>
      <c r="F240" s="4"/>
      <c r="G240" s="4"/>
      <c r="H240" s="4"/>
      <c r="I240" s="4"/>
      <c r="J240" s="4"/>
      <c r="K240" s="4"/>
      <c r="L240" s="4"/>
      <c r="M240" s="4"/>
      <c r="N240" s="4"/>
    </row>
    <row r="241">
      <c r="A241" s="4"/>
      <c r="B241" s="4"/>
      <c r="C241" s="4"/>
      <c r="D241" s="4"/>
      <c r="E241" s="4"/>
      <c r="F241" s="4"/>
      <c r="G241" s="4"/>
      <c r="H241" s="4"/>
      <c r="I241" s="4"/>
      <c r="J241" s="4"/>
      <c r="K241" s="4"/>
      <c r="L241" s="4"/>
      <c r="M241" s="4"/>
      <c r="N241" s="4"/>
    </row>
    <row r="242">
      <c r="A242" s="4"/>
      <c r="B242" s="4"/>
      <c r="C242" s="4"/>
      <c r="D242" s="4"/>
      <c r="E242" s="4"/>
      <c r="F242" s="4"/>
      <c r="G242" s="4"/>
      <c r="H242" s="4"/>
      <c r="I242" s="4"/>
      <c r="J242" s="4"/>
      <c r="K242" s="4"/>
      <c r="L242" s="4"/>
      <c r="M242" s="4"/>
      <c r="N242" s="4"/>
    </row>
    <row r="243">
      <c r="A243" s="4"/>
      <c r="B243" s="4"/>
      <c r="C243" s="4"/>
      <c r="D243" s="4"/>
      <c r="E243" s="4"/>
      <c r="F243" s="4"/>
      <c r="G243" s="4"/>
      <c r="H243" s="4"/>
      <c r="I243" s="4"/>
      <c r="J243" s="4"/>
      <c r="K243" s="4"/>
      <c r="L243" s="4"/>
      <c r="M243" s="4"/>
      <c r="N243" s="4"/>
    </row>
    <row r="244">
      <c r="A244" s="4"/>
      <c r="B244" s="4"/>
      <c r="C244" s="4"/>
      <c r="D244" s="4"/>
      <c r="E244" s="4"/>
      <c r="F244" s="4"/>
      <c r="G244" s="4"/>
      <c r="H244" s="4"/>
      <c r="I244" s="4"/>
      <c r="J244" s="4"/>
      <c r="K244" s="4"/>
      <c r="L244" s="4"/>
      <c r="M244" s="4"/>
      <c r="N244" s="4"/>
    </row>
    <row r="245">
      <c r="A245" s="4"/>
      <c r="B245" s="4"/>
      <c r="C245" s="4"/>
      <c r="D245" s="4"/>
      <c r="E245" s="4"/>
      <c r="F245" s="4"/>
      <c r="G245" s="4"/>
      <c r="H245" s="4"/>
      <c r="I245" s="4"/>
      <c r="J245" s="4"/>
      <c r="K245" s="4"/>
      <c r="L245" s="4"/>
      <c r="M245" s="4"/>
      <c r="N245" s="4"/>
    </row>
    <row r="246">
      <c r="A246" s="4"/>
      <c r="B246" s="4"/>
      <c r="C246" s="4"/>
      <c r="D246" s="4"/>
      <c r="E246" s="4"/>
      <c r="F246" s="4"/>
      <c r="G246" s="4"/>
      <c r="H246" s="4"/>
      <c r="I246" s="4"/>
      <c r="J246" s="4"/>
      <c r="K246" s="4"/>
      <c r="L246" s="4"/>
      <c r="M246" s="4"/>
      <c r="N246" s="4"/>
    </row>
    <row r="247">
      <c r="A247" s="4"/>
      <c r="B247" s="4"/>
      <c r="C247" s="4"/>
      <c r="D247" s="4"/>
      <c r="E247" s="4"/>
      <c r="F247" s="4"/>
      <c r="G247" s="4"/>
      <c r="H247" s="4"/>
      <c r="I247" s="4"/>
      <c r="J247" s="4"/>
      <c r="K247" s="4"/>
      <c r="L247" s="4"/>
      <c r="M247" s="4"/>
      <c r="N247" s="4"/>
    </row>
    <row r="248">
      <c r="A248" s="4"/>
      <c r="B248" s="4"/>
      <c r="C248" s="4"/>
      <c r="D248" s="4"/>
      <c r="E248" s="4"/>
      <c r="F248" s="4"/>
      <c r="G248" s="4"/>
      <c r="H248" s="4"/>
      <c r="I248" s="4"/>
      <c r="J248" s="4"/>
      <c r="K248" s="4"/>
      <c r="L248" s="4"/>
      <c r="M248" s="4"/>
      <c r="N248" s="4"/>
    </row>
    <row r="249">
      <c r="A249" s="4"/>
      <c r="B249" s="4"/>
      <c r="C249" s="4"/>
      <c r="D249" s="4"/>
      <c r="E249" s="4"/>
      <c r="F249" s="4"/>
      <c r="G249" s="4"/>
      <c r="H249" s="4"/>
      <c r="I249" s="4"/>
      <c r="J249" s="4"/>
      <c r="K249" s="4"/>
      <c r="L249" s="4"/>
      <c r="M249" s="4"/>
      <c r="N249" s="4"/>
    </row>
    <row r="250">
      <c r="A250" s="4"/>
      <c r="B250" s="4"/>
      <c r="C250" s="4"/>
      <c r="D250" s="4"/>
      <c r="E250" s="4"/>
      <c r="F250" s="4"/>
      <c r="G250" s="4"/>
      <c r="H250" s="4"/>
      <c r="I250" s="4"/>
      <c r="J250" s="4"/>
      <c r="K250" s="4"/>
      <c r="L250" s="4"/>
      <c r="M250" s="4"/>
      <c r="N250" s="4"/>
    </row>
    <row r="251">
      <c r="A251" s="4"/>
      <c r="B251" s="4"/>
      <c r="C251" s="4"/>
      <c r="D251" s="4"/>
      <c r="E251" s="4"/>
      <c r="F251" s="4"/>
      <c r="G251" s="4"/>
      <c r="H251" s="4"/>
      <c r="I251" s="4"/>
      <c r="J251" s="4"/>
      <c r="K251" s="4"/>
      <c r="L251" s="4"/>
      <c r="M251" s="4"/>
      <c r="N251" s="4"/>
    </row>
    <row r="252">
      <c r="A252" s="4"/>
      <c r="B252" s="4"/>
      <c r="C252" s="4"/>
      <c r="D252" s="4"/>
      <c r="E252" s="4"/>
      <c r="F252" s="4"/>
      <c r="G252" s="4"/>
      <c r="H252" s="4"/>
      <c r="I252" s="4"/>
      <c r="J252" s="4"/>
      <c r="K252" s="4"/>
      <c r="L252" s="4"/>
      <c r="M252" s="4"/>
      <c r="N252" s="4"/>
    </row>
    <row r="253">
      <c r="A253" s="4"/>
      <c r="B253" s="4"/>
      <c r="C253" s="4"/>
      <c r="D253" s="4"/>
      <c r="E253" s="4"/>
      <c r="F253" s="4"/>
      <c r="G253" s="4"/>
      <c r="H253" s="4"/>
      <c r="I253" s="4"/>
      <c r="J253" s="4"/>
      <c r="K253" s="4"/>
      <c r="L253" s="4"/>
      <c r="M253" s="4"/>
      <c r="N253" s="4"/>
    </row>
    <row r="254">
      <c r="A254" s="4"/>
      <c r="B254" s="4"/>
      <c r="C254" s="4"/>
      <c r="D254" s="4"/>
      <c r="E254" s="4"/>
      <c r="F254" s="4"/>
      <c r="G254" s="4"/>
      <c r="H254" s="4"/>
      <c r="I254" s="4"/>
      <c r="J254" s="4"/>
      <c r="K254" s="4"/>
      <c r="L254" s="4"/>
      <c r="M254" s="4"/>
      <c r="N254" s="4"/>
    </row>
    <row r="255">
      <c r="A255" s="4"/>
      <c r="B255" s="4"/>
      <c r="C255" s="4"/>
      <c r="D255" s="4"/>
      <c r="E255" s="4"/>
      <c r="F255" s="4"/>
      <c r="G255" s="4"/>
      <c r="H255" s="4"/>
      <c r="I255" s="4"/>
      <c r="J255" s="4"/>
      <c r="K255" s="4"/>
      <c r="L255" s="4"/>
      <c r="M255" s="4"/>
      <c r="N255" s="4"/>
    </row>
    <row r="256">
      <c r="A256" s="4"/>
      <c r="B256" s="4"/>
      <c r="C256" s="4"/>
      <c r="D256" s="4"/>
      <c r="E256" s="4"/>
      <c r="F256" s="4"/>
      <c r="G256" s="4"/>
      <c r="H256" s="4"/>
      <c r="I256" s="4"/>
      <c r="J256" s="4"/>
      <c r="K256" s="4"/>
      <c r="L256" s="4"/>
      <c r="M256" s="4"/>
      <c r="N256" s="4"/>
    </row>
    <row r="257">
      <c r="A257" s="4"/>
      <c r="B257" s="4"/>
      <c r="C257" s="4"/>
      <c r="D257" s="4"/>
      <c r="E257" s="4"/>
      <c r="F257" s="4"/>
      <c r="G257" s="4"/>
      <c r="H257" s="4"/>
      <c r="I257" s="4"/>
      <c r="J257" s="4"/>
      <c r="K257" s="4"/>
      <c r="L257" s="4"/>
      <c r="M257" s="4"/>
      <c r="N257" s="4"/>
    </row>
    <row r="258">
      <c r="A258" s="4"/>
      <c r="B258" s="4"/>
      <c r="C258" s="4"/>
      <c r="D258" s="4"/>
      <c r="E258" s="4"/>
      <c r="F258" s="4"/>
      <c r="G258" s="4"/>
      <c r="H258" s="4"/>
      <c r="I258" s="4"/>
      <c r="J258" s="4"/>
      <c r="K258" s="4"/>
      <c r="L258" s="4"/>
      <c r="M258" s="4"/>
      <c r="N258" s="4"/>
    </row>
    <row r="259">
      <c r="A259" s="4"/>
      <c r="B259" s="4"/>
      <c r="C259" s="4"/>
      <c r="D259" s="4"/>
      <c r="E259" s="4"/>
      <c r="F259" s="4"/>
      <c r="G259" s="4"/>
      <c r="H259" s="4"/>
      <c r="I259" s="4"/>
      <c r="J259" s="4"/>
      <c r="K259" s="4"/>
      <c r="L259" s="4"/>
      <c r="M259" s="4"/>
      <c r="N259" s="4"/>
    </row>
    <row r="260">
      <c r="A260" s="4"/>
      <c r="B260" s="4"/>
      <c r="C260" s="4"/>
      <c r="D260" s="4"/>
      <c r="E260" s="4"/>
      <c r="F260" s="4"/>
      <c r="G260" s="4"/>
      <c r="H260" s="4"/>
      <c r="I260" s="4"/>
      <c r="J260" s="4"/>
      <c r="K260" s="4"/>
      <c r="L260" s="4"/>
      <c r="M260" s="4"/>
      <c r="N260" s="4"/>
    </row>
    <row r="261">
      <c r="A261" s="4"/>
      <c r="B261" s="4"/>
      <c r="C261" s="4"/>
      <c r="D261" s="4"/>
      <c r="E261" s="4"/>
      <c r="F261" s="4"/>
      <c r="G261" s="4"/>
      <c r="H261" s="4"/>
      <c r="I261" s="4"/>
      <c r="J261" s="4"/>
      <c r="K261" s="4"/>
      <c r="L261" s="4"/>
      <c r="M261" s="4"/>
      <c r="N261" s="4"/>
    </row>
    <row r="262">
      <c r="A262" s="4"/>
      <c r="B262" s="4"/>
      <c r="C262" s="4"/>
      <c r="D262" s="4"/>
      <c r="E262" s="4"/>
      <c r="F262" s="4"/>
      <c r="G262" s="4"/>
      <c r="H262" s="4"/>
      <c r="I262" s="4"/>
      <c r="J262" s="4"/>
      <c r="K262" s="4"/>
      <c r="L262" s="4"/>
      <c r="M262" s="4"/>
      <c r="N262" s="4"/>
    </row>
    <row r="263">
      <c r="A263" s="4"/>
      <c r="B263" s="4"/>
      <c r="C263" s="4"/>
      <c r="D263" s="4"/>
      <c r="E263" s="4"/>
      <c r="F263" s="4"/>
      <c r="G263" s="4"/>
      <c r="H263" s="4"/>
      <c r="I263" s="4"/>
      <c r="J263" s="4"/>
      <c r="K263" s="4"/>
      <c r="L263" s="4"/>
      <c r="M263" s="4"/>
      <c r="N263" s="4"/>
    </row>
    <row r="264">
      <c r="A264" s="4"/>
      <c r="B264" s="4"/>
      <c r="C264" s="4"/>
      <c r="D264" s="4"/>
      <c r="E264" s="4"/>
      <c r="F264" s="4"/>
      <c r="G264" s="4"/>
      <c r="H264" s="4"/>
      <c r="I264" s="4"/>
      <c r="J264" s="4"/>
      <c r="K264" s="4"/>
      <c r="L264" s="4"/>
      <c r="M264" s="4"/>
      <c r="N264" s="4"/>
    </row>
    <row r="265">
      <c r="A265" s="4"/>
      <c r="B265" s="4"/>
      <c r="C265" s="4"/>
      <c r="D265" s="4"/>
      <c r="E265" s="4"/>
      <c r="F265" s="4"/>
      <c r="G265" s="4"/>
      <c r="H265" s="4"/>
      <c r="I265" s="4"/>
      <c r="J265" s="4"/>
      <c r="K265" s="4"/>
      <c r="L265" s="4"/>
      <c r="M265" s="4"/>
      <c r="N265" s="4"/>
    </row>
    <row r="266">
      <c r="A266" s="4"/>
      <c r="B266" s="4"/>
      <c r="C266" s="4"/>
      <c r="D266" s="4"/>
      <c r="E266" s="4"/>
      <c r="F266" s="4"/>
      <c r="G266" s="4"/>
      <c r="H266" s="4"/>
      <c r="I266" s="4"/>
      <c r="J266" s="4"/>
      <c r="K266" s="4"/>
      <c r="L266" s="4"/>
      <c r="M266" s="4"/>
      <c r="N266" s="4"/>
    </row>
    <row r="267">
      <c r="A267" s="4"/>
      <c r="B267" s="4"/>
      <c r="C267" s="4"/>
      <c r="D267" s="4"/>
      <c r="E267" s="4"/>
      <c r="F267" s="4"/>
      <c r="G267" s="4"/>
      <c r="H267" s="4"/>
      <c r="I267" s="4"/>
      <c r="J267" s="4"/>
      <c r="K267" s="4"/>
      <c r="L267" s="4"/>
      <c r="M267" s="4"/>
      <c r="N267" s="4"/>
    </row>
    <row r="268">
      <c r="A268" s="4"/>
      <c r="B268" s="4"/>
      <c r="C268" s="4"/>
      <c r="D268" s="4"/>
      <c r="E268" s="4"/>
      <c r="F268" s="4"/>
      <c r="G268" s="4"/>
      <c r="H268" s="4"/>
      <c r="I268" s="4"/>
      <c r="J268" s="4"/>
      <c r="K268" s="4"/>
      <c r="L268" s="4"/>
      <c r="M268" s="4"/>
      <c r="N268" s="4"/>
    </row>
    <row r="269">
      <c r="A269" s="4"/>
      <c r="B269" s="4"/>
      <c r="C269" s="4"/>
      <c r="D269" s="4"/>
      <c r="E269" s="4"/>
      <c r="F269" s="4"/>
      <c r="G269" s="4"/>
      <c r="H269" s="4"/>
      <c r="I269" s="4"/>
      <c r="J269" s="4"/>
      <c r="K269" s="4"/>
      <c r="L269" s="4"/>
      <c r="M269" s="4"/>
      <c r="N269" s="4"/>
    </row>
    <row r="270">
      <c r="A270" s="4"/>
      <c r="B270" s="4"/>
      <c r="C270" s="4"/>
      <c r="D270" s="4"/>
      <c r="E270" s="4"/>
      <c r="F270" s="4"/>
      <c r="G270" s="4"/>
      <c r="H270" s="4"/>
      <c r="I270" s="4"/>
      <c r="J270" s="4"/>
      <c r="K270" s="4"/>
      <c r="L270" s="4"/>
      <c r="M270" s="4"/>
      <c r="N270" s="4"/>
    </row>
    <row r="271">
      <c r="A271" s="4"/>
      <c r="B271" s="4"/>
      <c r="C271" s="4"/>
      <c r="D271" s="4"/>
      <c r="E271" s="4"/>
      <c r="F271" s="4"/>
      <c r="G271" s="4"/>
      <c r="H271" s="4"/>
      <c r="I271" s="4"/>
      <c r="J271" s="4"/>
      <c r="K271" s="4"/>
      <c r="L271" s="4"/>
      <c r="M271" s="4"/>
      <c r="N271" s="4"/>
    </row>
    <row r="272">
      <c r="A272" s="4"/>
      <c r="B272" s="4"/>
      <c r="C272" s="4"/>
      <c r="D272" s="4"/>
      <c r="E272" s="4"/>
      <c r="F272" s="4"/>
      <c r="G272" s="4"/>
      <c r="H272" s="4"/>
      <c r="I272" s="4"/>
      <c r="J272" s="4"/>
      <c r="K272" s="4"/>
      <c r="L272" s="4"/>
      <c r="M272" s="4"/>
      <c r="N272" s="4"/>
    </row>
    <row r="273">
      <c r="A273" s="4"/>
      <c r="B273" s="4"/>
      <c r="C273" s="4"/>
      <c r="D273" s="4"/>
      <c r="E273" s="4"/>
      <c r="F273" s="4"/>
      <c r="G273" s="4"/>
      <c r="H273" s="4"/>
      <c r="I273" s="4"/>
      <c r="J273" s="4"/>
      <c r="K273" s="4"/>
      <c r="L273" s="4"/>
      <c r="M273" s="4"/>
      <c r="N273" s="4"/>
    </row>
    <row r="274">
      <c r="A274" s="4"/>
      <c r="B274" s="4"/>
      <c r="C274" s="4"/>
      <c r="D274" s="4"/>
      <c r="E274" s="4"/>
      <c r="F274" s="4"/>
      <c r="G274" s="4"/>
      <c r="H274" s="4"/>
      <c r="I274" s="4"/>
      <c r="J274" s="4"/>
      <c r="K274" s="4"/>
      <c r="L274" s="4"/>
      <c r="M274" s="4"/>
      <c r="N274" s="4"/>
    </row>
    <row r="275">
      <c r="A275" s="4"/>
      <c r="B275" s="4"/>
      <c r="C275" s="4"/>
      <c r="D275" s="4"/>
      <c r="E275" s="4"/>
      <c r="F275" s="4"/>
      <c r="G275" s="4"/>
      <c r="H275" s="4"/>
      <c r="I275" s="4"/>
      <c r="J275" s="4"/>
      <c r="K275" s="4"/>
      <c r="L275" s="4"/>
      <c r="M275" s="4"/>
      <c r="N275" s="4"/>
    </row>
    <row r="276">
      <c r="A276" s="4"/>
      <c r="B276" s="4"/>
      <c r="C276" s="4"/>
      <c r="D276" s="4"/>
      <c r="E276" s="4"/>
      <c r="F276" s="4"/>
      <c r="G276" s="4"/>
      <c r="H276" s="4"/>
      <c r="I276" s="4"/>
      <c r="J276" s="4"/>
      <c r="K276" s="4"/>
      <c r="L276" s="4"/>
      <c r="M276" s="4"/>
      <c r="N276" s="4"/>
    </row>
    <row r="277">
      <c r="A277" s="4"/>
      <c r="B277" s="4"/>
      <c r="C277" s="4"/>
      <c r="D277" s="4"/>
      <c r="E277" s="4"/>
      <c r="F277" s="4"/>
      <c r="G277" s="4"/>
      <c r="H277" s="4"/>
      <c r="I277" s="4"/>
      <c r="J277" s="4"/>
      <c r="K277" s="4"/>
      <c r="L277" s="4"/>
      <c r="M277" s="4"/>
      <c r="N277" s="4"/>
    </row>
    <row r="278">
      <c r="A278" s="4"/>
      <c r="B278" s="4"/>
      <c r="C278" s="4"/>
      <c r="D278" s="4"/>
      <c r="E278" s="4"/>
      <c r="F278" s="4"/>
      <c r="G278" s="4"/>
      <c r="H278" s="4"/>
      <c r="I278" s="4"/>
      <c r="J278" s="4"/>
      <c r="K278" s="4"/>
      <c r="L278" s="4"/>
      <c r="M278" s="4"/>
      <c r="N278" s="4"/>
    </row>
    <row r="279">
      <c r="A279" s="4"/>
      <c r="B279" s="4"/>
      <c r="C279" s="4"/>
      <c r="D279" s="4"/>
      <c r="E279" s="4"/>
      <c r="F279" s="4"/>
      <c r="G279" s="4"/>
      <c r="H279" s="4"/>
      <c r="I279" s="4"/>
      <c r="J279" s="4"/>
      <c r="K279" s="4"/>
      <c r="L279" s="4"/>
      <c r="M279" s="4"/>
      <c r="N279" s="4"/>
    </row>
    <row r="280">
      <c r="A280" s="4"/>
      <c r="B280" s="4"/>
      <c r="C280" s="4"/>
      <c r="D280" s="4"/>
      <c r="E280" s="4"/>
      <c r="F280" s="4"/>
      <c r="G280" s="4"/>
      <c r="H280" s="4"/>
      <c r="I280" s="4"/>
      <c r="J280" s="4"/>
      <c r="K280" s="4"/>
      <c r="L280" s="4"/>
      <c r="M280" s="4"/>
      <c r="N280" s="4"/>
    </row>
    <row r="281">
      <c r="A281" s="4"/>
      <c r="B281" s="4"/>
      <c r="C281" s="4"/>
      <c r="D281" s="4"/>
      <c r="E281" s="4"/>
      <c r="F281" s="4"/>
      <c r="G281" s="4"/>
      <c r="H281" s="4"/>
      <c r="I281" s="4"/>
      <c r="J281" s="4"/>
      <c r="K281" s="4"/>
      <c r="L281" s="4"/>
      <c r="M281" s="4"/>
      <c r="N281" s="4"/>
    </row>
    <row r="282">
      <c r="A282" s="4"/>
      <c r="B282" s="4"/>
      <c r="C282" s="4"/>
      <c r="D282" s="4"/>
      <c r="E282" s="4"/>
      <c r="F282" s="4"/>
      <c r="G282" s="4"/>
      <c r="H282" s="4"/>
      <c r="I282" s="4"/>
      <c r="J282" s="4"/>
      <c r="K282" s="4"/>
      <c r="L282" s="4"/>
      <c r="M282" s="4"/>
      <c r="N282" s="4"/>
    </row>
    <row r="283">
      <c r="A283" s="4"/>
      <c r="B283" s="4"/>
      <c r="C283" s="4"/>
      <c r="D283" s="4"/>
      <c r="E283" s="4"/>
      <c r="F283" s="4"/>
      <c r="G283" s="4"/>
      <c r="H283" s="4"/>
      <c r="I283" s="4"/>
      <c r="J283" s="4"/>
      <c r="K283" s="4"/>
      <c r="L283" s="4"/>
      <c r="M283" s="4"/>
      <c r="N283" s="4"/>
    </row>
    <row r="284">
      <c r="A284" s="4"/>
      <c r="B284" s="4"/>
      <c r="C284" s="4"/>
      <c r="D284" s="4"/>
      <c r="E284" s="4"/>
      <c r="F284" s="4"/>
      <c r="G284" s="4"/>
      <c r="H284" s="4"/>
      <c r="I284" s="4"/>
      <c r="J284" s="4"/>
      <c r="K284" s="4"/>
      <c r="L284" s="4"/>
      <c r="M284" s="4"/>
      <c r="N284" s="4"/>
    </row>
    <row r="285">
      <c r="A285" s="4"/>
      <c r="B285" s="4"/>
      <c r="C285" s="4"/>
      <c r="D285" s="4"/>
      <c r="E285" s="4"/>
      <c r="F285" s="4"/>
      <c r="G285" s="4"/>
      <c r="H285" s="4"/>
      <c r="I285" s="4"/>
      <c r="J285" s="4"/>
      <c r="K285" s="4"/>
      <c r="L285" s="4"/>
      <c r="M285" s="4"/>
      <c r="N285" s="4"/>
    </row>
    <row r="286">
      <c r="A286" s="4"/>
      <c r="B286" s="4"/>
      <c r="C286" s="4"/>
      <c r="D286" s="4"/>
      <c r="E286" s="4"/>
      <c r="F286" s="4"/>
      <c r="G286" s="4"/>
      <c r="H286" s="4"/>
      <c r="I286" s="4"/>
      <c r="J286" s="4"/>
      <c r="K286" s="4"/>
      <c r="L286" s="4"/>
      <c r="M286" s="4"/>
      <c r="N286" s="4"/>
    </row>
    <row r="287">
      <c r="A287" s="4"/>
      <c r="B287" s="4"/>
      <c r="C287" s="4"/>
      <c r="D287" s="4"/>
      <c r="E287" s="4"/>
      <c r="F287" s="4"/>
      <c r="G287" s="4"/>
      <c r="H287" s="4"/>
      <c r="I287" s="4"/>
      <c r="J287" s="4"/>
      <c r="K287" s="4"/>
      <c r="L287" s="4"/>
      <c r="M287" s="4"/>
      <c r="N287" s="4"/>
    </row>
    <row r="288">
      <c r="A288" s="4"/>
      <c r="B288" s="4"/>
      <c r="C288" s="4"/>
      <c r="D288" s="4"/>
      <c r="E288" s="4"/>
      <c r="F288" s="4"/>
      <c r="G288" s="4"/>
      <c r="H288" s="4"/>
      <c r="I288" s="4"/>
      <c r="J288" s="4"/>
      <c r="K288" s="4"/>
      <c r="L288" s="4"/>
      <c r="M288" s="4"/>
      <c r="N288" s="4"/>
    </row>
    <row r="289">
      <c r="A289" s="4"/>
      <c r="B289" s="4"/>
      <c r="C289" s="4"/>
      <c r="D289" s="4"/>
      <c r="E289" s="4"/>
      <c r="F289" s="4"/>
      <c r="G289" s="4"/>
      <c r="H289" s="4"/>
      <c r="I289" s="4"/>
      <c r="J289" s="4"/>
      <c r="K289" s="4"/>
      <c r="L289" s="4"/>
      <c r="M289" s="4"/>
      <c r="N289" s="4"/>
    </row>
    <row r="290">
      <c r="A290" s="4"/>
      <c r="B290" s="4"/>
      <c r="C290" s="4"/>
      <c r="D290" s="4"/>
      <c r="E290" s="4"/>
      <c r="F290" s="4"/>
      <c r="G290" s="4"/>
      <c r="H290" s="4"/>
      <c r="I290" s="4"/>
      <c r="J290" s="4"/>
      <c r="K290" s="4"/>
      <c r="L290" s="4"/>
      <c r="M290" s="4"/>
      <c r="N290" s="4"/>
    </row>
    <row r="291">
      <c r="A291" s="4"/>
      <c r="B291" s="4"/>
      <c r="C291" s="4"/>
      <c r="D291" s="4"/>
      <c r="E291" s="4"/>
      <c r="F291" s="4"/>
      <c r="G291" s="4"/>
      <c r="H291" s="4"/>
      <c r="I291" s="4"/>
      <c r="J291" s="4"/>
      <c r="K291" s="4"/>
      <c r="L291" s="4"/>
      <c r="M291" s="4"/>
      <c r="N291" s="4"/>
    </row>
    <row r="292">
      <c r="A292" s="4"/>
      <c r="B292" s="4"/>
      <c r="C292" s="4"/>
      <c r="D292" s="4"/>
      <c r="E292" s="4"/>
      <c r="F292" s="4"/>
      <c r="G292" s="4"/>
      <c r="H292" s="4"/>
      <c r="I292" s="4"/>
      <c r="J292" s="4"/>
      <c r="K292" s="4"/>
      <c r="L292" s="4"/>
      <c r="M292" s="4"/>
      <c r="N292" s="4"/>
    </row>
    <row r="293">
      <c r="A293" s="4"/>
      <c r="B293" s="4"/>
      <c r="C293" s="4"/>
      <c r="D293" s="4"/>
      <c r="E293" s="4"/>
      <c r="F293" s="4"/>
      <c r="G293" s="4"/>
      <c r="H293" s="4"/>
      <c r="I293" s="4"/>
      <c r="J293" s="4"/>
      <c r="K293" s="4"/>
      <c r="L293" s="4"/>
      <c r="M293" s="4"/>
      <c r="N293" s="4"/>
    </row>
    <row r="294">
      <c r="A294" s="4"/>
      <c r="B294" s="4"/>
      <c r="C294" s="4"/>
      <c r="D294" s="4"/>
      <c r="E294" s="4"/>
      <c r="F294" s="4"/>
      <c r="G294" s="4"/>
      <c r="H294" s="4"/>
      <c r="I294" s="4"/>
      <c r="J294" s="4"/>
      <c r="K294" s="4"/>
      <c r="L294" s="4"/>
      <c r="M294" s="4"/>
      <c r="N294" s="4"/>
    </row>
    <row r="295">
      <c r="A295" s="4"/>
      <c r="B295" s="4"/>
      <c r="C295" s="4"/>
      <c r="D295" s="4"/>
      <c r="E295" s="4"/>
      <c r="F295" s="4"/>
      <c r="G295" s="4"/>
      <c r="H295" s="4"/>
      <c r="I295" s="4"/>
      <c r="J295" s="4"/>
      <c r="K295" s="4"/>
      <c r="L295" s="4"/>
      <c r="M295" s="4"/>
      <c r="N295" s="4"/>
    </row>
    <row r="296">
      <c r="A296" s="4"/>
      <c r="B296" s="4"/>
      <c r="C296" s="4"/>
      <c r="D296" s="4"/>
      <c r="E296" s="4"/>
      <c r="F296" s="4"/>
      <c r="G296" s="4"/>
      <c r="H296" s="4"/>
      <c r="I296" s="4"/>
      <c r="J296" s="4"/>
      <c r="K296" s="4"/>
      <c r="L296" s="4"/>
      <c r="M296" s="4"/>
      <c r="N296" s="4"/>
    </row>
    <row r="297">
      <c r="A297" s="4"/>
      <c r="B297" s="4"/>
      <c r="C297" s="4"/>
      <c r="D297" s="4"/>
      <c r="E297" s="4"/>
      <c r="F297" s="4"/>
      <c r="G297" s="4"/>
      <c r="H297" s="4"/>
      <c r="I297" s="4"/>
      <c r="J297" s="4"/>
      <c r="K297" s="4"/>
      <c r="L297" s="4"/>
      <c r="M297" s="4"/>
      <c r="N297" s="4"/>
    </row>
    <row r="298">
      <c r="A298" s="4"/>
      <c r="B298" s="4"/>
      <c r="C298" s="4"/>
      <c r="D298" s="4"/>
      <c r="E298" s="4"/>
      <c r="F298" s="4"/>
      <c r="G298" s="4"/>
      <c r="H298" s="4"/>
      <c r="I298" s="4"/>
      <c r="J298" s="4"/>
      <c r="K298" s="4"/>
      <c r="L298" s="4"/>
      <c r="M298" s="4"/>
      <c r="N298" s="4"/>
    </row>
    <row r="299">
      <c r="A299" s="4"/>
      <c r="B299" s="4"/>
      <c r="C299" s="4"/>
      <c r="D299" s="4"/>
      <c r="E299" s="4"/>
      <c r="F299" s="4"/>
      <c r="G299" s="4"/>
      <c r="H299" s="4"/>
      <c r="I299" s="4"/>
      <c r="J299" s="4"/>
      <c r="K299" s="4"/>
      <c r="L299" s="4"/>
      <c r="M299" s="4"/>
      <c r="N299" s="4"/>
    </row>
    <row r="300">
      <c r="A300" s="4"/>
      <c r="B300" s="4"/>
      <c r="C300" s="4"/>
      <c r="D300" s="4"/>
      <c r="E300" s="4"/>
      <c r="F300" s="4"/>
      <c r="G300" s="4"/>
      <c r="H300" s="4"/>
      <c r="I300" s="4"/>
      <c r="J300" s="4"/>
      <c r="K300" s="4"/>
      <c r="L300" s="4"/>
      <c r="M300" s="4"/>
      <c r="N300" s="4"/>
    </row>
    <row r="301">
      <c r="A301" s="4"/>
      <c r="B301" s="4"/>
      <c r="C301" s="4"/>
      <c r="D301" s="4"/>
      <c r="E301" s="4"/>
      <c r="F301" s="4"/>
      <c r="G301" s="4"/>
      <c r="H301" s="4"/>
      <c r="I301" s="4"/>
      <c r="J301" s="4"/>
      <c r="K301" s="4"/>
      <c r="L301" s="4"/>
      <c r="M301" s="4"/>
      <c r="N301" s="4"/>
    </row>
    <row r="302">
      <c r="A302" s="4"/>
      <c r="B302" s="4"/>
      <c r="C302" s="4"/>
      <c r="D302" s="4"/>
      <c r="E302" s="4"/>
      <c r="F302" s="4"/>
      <c r="G302" s="4"/>
      <c r="H302" s="4"/>
      <c r="I302" s="4"/>
      <c r="J302" s="4"/>
      <c r="K302" s="4"/>
      <c r="L302" s="4"/>
      <c r="M302" s="4"/>
      <c r="N302" s="4"/>
    </row>
    <row r="303">
      <c r="A303" s="4"/>
      <c r="B303" s="4"/>
      <c r="C303" s="4"/>
      <c r="D303" s="4"/>
      <c r="E303" s="4"/>
      <c r="F303" s="4"/>
      <c r="G303" s="4"/>
      <c r="H303" s="4"/>
      <c r="I303" s="4"/>
      <c r="J303" s="4"/>
      <c r="K303" s="4"/>
      <c r="L303" s="4"/>
      <c r="M303" s="4"/>
      <c r="N303" s="4"/>
    </row>
    <row r="304">
      <c r="A304" s="4"/>
      <c r="B304" s="4"/>
      <c r="C304" s="4"/>
      <c r="D304" s="4"/>
      <c r="E304" s="4"/>
      <c r="F304" s="4"/>
      <c r="G304" s="4"/>
      <c r="H304" s="4"/>
      <c r="I304" s="4"/>
      <c r="J304" s="4"/>
      <c r="K304" s="4"/>
      <c r="L304" s="4"/>
      <c r="M304" s="4"/>
      <c r="N304" s="4"/>
    </row>
    <row r="305">
      <c r="A305" s="4"/>
      <c r="B305" s="4"/>
      <c r="C305" s="4"/>
      <c r="D305" s="4"/>
      <c r="E305" s="4"/>
      <c r="F305" s="4"/>
      <c r="G305" s="4"/>
      <c r="H305" s="4"/>
      <c r="I305" s="4"/>
      <c r="J305" s="4"/>
      <c r="K305" s="4"/>
      <c r="L305" s="4"/>
      <c r="M305" s="4"/>
      <c r="N305" s="4"/>
    </row>
    <row r="306">
      <c r="A306" s="4"/>
      <c r="B306" s="4"/>
      <c r="C306" s="4"/>
      <c r="D306" s="4"/>
      <c r="E306" s="4"/>
      <c r="F306" s="4"/>
      <c r="G306" s="4"/>
      <c r="H306" s="4"/>
      <c r="I306" s="4"/>
      <c r="J306" s="4"/>
      <c r="K306" s="4"/>
      <c r="L306" s="4"/>
      <c r="M306" s="4"/>
      <c r="N306" s="4"/>
    </row>
    <row r="307">
      <c r="A307" s="4"/>
      <c r="B307" s="4"/>
      <c r="C307" s="4"/>
      <c r="D307" s="4"/>
      <c r="E307" s="4"/>
      <c r="F307" s="4"/>
      <c r="G307" s="4"/>
      <c r="H307" s="4"/>
      <c r="I307" s="4"/>
      <c r="J307" s="4"/>
      <c r="K307" s="4"/>
      <c r="L307" s="4"/>
      <c r="M307" s="4"/>
      <c r="N307" s="4"/>
    </row>
    <row r="308">
      <c r="A308" s="4"/>
      <c r="B308" s="4"/>
      <c r="C308" s="4"/>
      <c r="D308" s="4"/>
      <c r="E308" s="4"/>
      <c r="F308" s="4"/>
      <c r="G308" s="4"/>
      <c r="H308" s="4"/>
      <c r="I308" s="4"/>
      <c r="J308" s="4"/>
      <c r="K308" s="4"/>
      <c r="L308" s="4"/>
      <c r="M308" s="4"/>
      <c r="N308" s="4"/>
    </row>
    <row r="309">
      <c r="A309" s="4"/>
      <c r="B309" s="4"/>
      <c r="C309" s="4"/>
      <c r="D309" s="4"/>
      <c r="E309" s="4"/>
      <c r="F309" s="4"/>
      <c r="G309" s="4"/>
      <c r="H309" s="4"/>
      <c r="I309" s="4"/>
      <c r="J309" s="4"/>
      <c r="K309" s="4"/>
      <c r="L309" s="4"/>
      <c r="M309" s="4"/>
      <c r="N309" s="4"/>
    </row>
    <row r="310">
      <c r="A310" s="4"/>
      <c r="B310" s="4"/>
      <c r="C310" s="4"/>
      <c r="D310" s="4"/>
      <c r="E310" s="4"/>
      <c r="F310" s="4"/>
      <c r="G310" s="4"/>
      <c r="H310" s="4"/>
      <c r="I310" s="4"/>
      <c r="J310" s="4"/>
      <c r="K310" s="4"/>
      <c r="L310" s="4"/>
      <c r="M310" s="4"/>
      <c r="N310" s="4"/>
    </row>
    <row r="311">
      <c r="A311" s="4"/>
      <c r="B311" s="4"/>
      <c r="C311" s="4"/>
      <c r="D311" s="4"/>
      <c r="E311" s="4"/>
      <c r="F311" s="4"/>
      <c r="G311" s="4"/>
      <c r="H311" s="4"/>
      <c r="I311" s="4"/>
      <c r="J311" s="4"/>
      <c r="K311" s="4"/>
      <c r="L311" s="4"/>
      <c r="M311" s="4"/>
      <c r="N311" s="4"/>
    </row>
    <row r="312">
      <c r="A312" s="4"/>
      <c r="B312" s="4"/>
      <c r="C312" s="4"/>
      <c r="D312" s="4"/>
      <c r="E312" s="4"/>
      <c r="F312" s="4"/>
      <c r="G312" s="4"/>
      <c r="H312" s="4"/>
      <c r="I312" s="4"/>
      <c r="J312" s="4"/>
      <c r="K312" s="4"/>
      <c r="L312" s="4"/>
      <c r="M312" s="4"/>
      <c r="N312" s="4"/>
    </row>
    <row r="313">
      <c r="A313" s="4"/>
      <c r="B313" s="4"/>
      <c r="C313" s="4"/>
      <c r="D313" s="4"/>
      <c r="E313" s="4"/>
      <c r="F313" s="4"/>
      <c r="G313" s="4"/>
      <c r="H313" s="4"/>
      <c r="I313" s="4"/>
      <c r="J313" s="4"/>
      <c r="K313" s="4"/>
      <c r="L313" s="4"/>
      <c r="M313" s="4"/>
      <c r="N313" s="4"/>
    </row>
    <row r="314">
      <c r="A314" s="4"/>
      <c r="B314" s="4"/>
      <c r="C314" s="4"/>
      <c r="D314" s="4"/>
      <c r="E314" s="4"/>
      <c r="F314" s="4"/>
      <c r="G314" s="4"/>
      <c r="H314" s="4"/>
      <c r="I314" s="4"/>
      <c r="J314" s="4"/>
      <c r="K314" s="4"/>
      <c r="L314" s="4"/>
      <c r="M314" s="4"/>
      <c r="N314" s="4"/>
    </row>
    <row r="315">
      <c r="A315" s="4"/>
      <c r="B315" s="4"/>
      <c r="C315" s="4"/>
      <c r="D315" s="4"/>
      <c r="E315" s="4"/>
      <c r="F315" s="4"/>
      <c r="G315" s="4"/>
      <c r="H315" s="4"/>
      <c r="I315" s="4"/>
      <c r="J315" s="4"/>
      <c r="K315" s="4"/>
      <c r="L315" s="4"/>
      <c r="M315" s="4"/>
      <c r="N315" s="4"/>
    </row>
    <row r="316">
      <c r="A316" s="4"/>
      <c r="B316" s="4"/>
      <c r="C316" s="4"/>
      <c r="D316" s="4"/>
      <c r="E316" s="4"/>
      <c r="F316" s="4"/>
      <c r="G316" s="4"/>
      <c r="H316" s="4"/>
      <c r="I316" s="4"/>
      <c r="J316" s="4"/>
      <c r="K316" s="4"/>
      <c r="L316" s="4"/>
      <c r="M316" s="4"/>
      <c r="N316" s="4"/>
    </row>
    <row r="317">
      <c r="A317" s="4"/>
      <c r="B317" s="4"/>
      <c r="C317" s="4"/>
      <c r="D317" s="4"/>
      <c r="E317" s="4"/>
      <c r="F317" s="4"/>
      <c r="G317" s="4"/>
      <c r="H317" s="4"/>
      <c r="I317" s="4"/>
      <c r="J317" s="4"/>
      <c r="K317" s="4"/>
      <c r="L317" s="4"/>
      <c r="M317" s="4"/>
      <c r="N317" s="4"/>
    </row>
    <row r="318">
      <c r="A318" s="4"/>
      <c r="B318" s="4"/>
      <c r="C318" s="4"/>
      <c r="D318" s="4"/>
      <c r="E318" s="4"/>
      <c r="F318" s="4"/>
      <c r="G318" s="4"/>
      <c r="H318" s="4"/>
      <c r="I318" s="4"/>
      <c r="J318" s="4"/>
      <c r="K318" s="4"/>
      <c r="L318" s="4"/>
      <c r="M318" s="4"/>
      <c r="N318" s="4"/>
    </row>
    <row r="319">
      <c r="A319" s="4"/>
      <c r="B319" s="4"/>
      <c r="C319" s="4"/>
      <c r="D319" s="4"/>
      <c r="E319" s="4"/>
      <c r="F319" s="4"/>
      <c r="G319" s="4"/>
      <c r="H319" s="4"/>
      <c r="I319" s="4"/>
      <c r="J319" s="4"/>
      <c r="K319" s="4"/>
      <c r="L319" s="4"/>
      <c r="M319" s="4"/>
      <c r="N319" s="4"/>
    </row>
    <row r="320">
      <c r="A320" s="4"/>
      <c r="B320" s="4"/>
      <c r="C320" s="4"/>
      <c r="D320" s="4"/>
      <c r="E320" s="4"/>
      <c r="F320" s="4"/>
      <c r="G320" s="4"/>
      <c r="H320" s="4"/>
      <c r="I320" s="4"/>
      <c r="J320" s="4"/>
      <c r="K320" s="4"/>
      <c r="L320" s="4"/>
      <c r="M320" s="4"/>
      <c r="N320" s="4"/>
    </row>
    <row r="321">
      <c r="A321" s="4"/>
      <c r="B321" s="4"/>
      <c r="C321" s="4"/>
      <c r="D321" s="4"/>
      <c r="E321" s="4"/>
      <c r="F321" s="4"/>
      <c r="G321" s="4"/>
      <c r="H321" s="4"/>
      <c r="I321" s="4"/>
      <c r="J321" s="4"/>
      <c r="K321" s="4"/>
      <c r="L321" s="4"/>
      <c r="M321" s="4"/>
      <c r="N321" s="4"/>
    </row>
    <row r="322">
      <c r="A322" s="4"/>
      <c r="B322" s="4"/>
      <c r="C322" s="4"/>
      <c r="D322" s="4"/>
      <c r="E322" s="4"/>
      <c r="F322" s="4"/>
      <c r="G322" s="4"/>
      <c r="H322" s="4"/>
      <c r="I322" s="4"/>
      <c r="J322" s="4"/>
      <c r="K322" s="4"/>
      <c r="L322" s="4"/>
      <c r="M322" s="4"/>
      <c r="N322" s="4"/>
    </row>
    <row r="323">
      <c r="A323" s="4"/>
      <c r="B323" s="4"/>
      <c r="C323" s="4"/>
      <c r="D323" s="4"/>
      <c r="E323" s="4"/>
      <c r="F323" s="4"/>
      <c r="G323" s="4"/>
      <c r="H323" s="4"/>
      <c r="I323" s="4"/>
      <c r="J323" s="4"/>
      <c r="K323" s="4"/>
      <c r="L323" s="4"/>
      <c r="M323" s="4"/>
      <c r="N323" s="4"/>
    </row>
    <row r="324">
      <c r="A324" s="4"/>
      <c r="B324" s="4"/>
      <c r="C324" s="4"/>
      <c r="D324" s="4"/>
      <c r="E324" s="4"/>
      <c r="F324" s="4"/>
      <c r="G324" s="4"/>
      <c r="H324" s="4"/>
      <c r="I324" s="4"/>
      <c r="J324" s="4"/>
      <c r="K324" s="4"/>
      <c r="L324" s="4"/>
      <c r="M324" s="4"/>
      <c r="N324" s="4"/>
    </row>
    <row r="325">
      <c r="A325" s="4"/>
      <c r="B325" s="4"/>
      <c r="C325" s="4"/>
      <c r="D325" s="4"/>
      <c r="E325" s="4"/>
      <c r="F325" s="4"/>
      <c r="G325" s="4"/>
      <c r="H325" s="4"/>
      <c r="I325" s="4"/>
      <c r="J325" s="4"/>
      <c r="K325" s="4"/>
      <c r="L325" s="4"/>
      <c r="M325" s="4"/>
      <c r="N325" s="4"/>
    </row>
    <row r="326">
      <c r="A326" s="4"/>
      <c r="B326" s="4"/>
      <c r="C326" s="4"/>
      <c r="D326" s="4"/>
      <c r="E326" s="4"/>
      <c r="F326" s="4"/>
      <c r="G326" s="4"/>
      <c r="H326" s="4"/>
      <c r="I326" s="4"/>
      <c r="J326" s="4"/>
      <c r="K326" s="4"/>
      <c r="L326" s="4"/>
      <c r="M326" s="4"/>
      <c r="N326" s="4"/>
    </row>
    <row r="327">
      <c r="A327" s="4"/>
      <c r="B327" s="4"/>
      <c r="C327" s="4"/>
      <c r="D327" s="4"/>
      <c r="E327" s="4"/>
      <c r="F327" s="4"/>
      <c r="G327" s="4"/>
      <c r="H327" s="4"/>
      <c r="I327" s="4"/>
      <c r="J327" s="4"/>
      <c r="K327" s="4"/>
      <c r="L327" s="4"/>
      <c r="M327" s="4"/>
      <c r="N327" s="4"/>
    </row>
    <row r="328">
      <c r="A328" s="4"/>
      <c r="B328" s="4"/>
      <c r="C328" s="4"/>
      <c r="D328" s="4"/>
      <c r="E328" s="4"/>
      <c r="F328" s="4"/>
      <c r="G328" s="4"/>
      <c r="H328" s="4"/>
      <c r="I328" s="4"/>
      <c r="J328" s="4"/>
      <c r="K328" s="4"/>
      <c r="L328" s="4"/>
      <c r="M328" s="4"/>
      <c r="N328" s="4"/>
    </row>
    <row r="329">
      <c r="A329" s="4"/>
      <c r="B329" s="4"/>
      <c r="C329" s="4"/>
      <c r="D329" s="4"/>
      <c r="E329" s="4"/>
      <c r="F329" s="4"/>
      <c r="G329" s="4"/>
      <c r="H329" s="4"/>
      <c r="I329" s="4"/>
      <c r="J329" s="4"/>
      <c r="K329" s="4"/>
      <c r="L329" s="4"/>
      <c r="M329" s="4"/>
      <c r="N329" s="4"/>
    </row>
    <row r="330">
      <c r="A330" s="4"/>
      <c r="B330" s="4"/>
      <c r="C330" s="4"/>
      <c r="D330" s="4"/>
      <c r="E330" s="4"/>
      <c r="F330" s="4"/>
      <c r="G330" s="4"/>
      <c r="H330" s="4"/>
      <c r="I330" s="4"/>
      <c r="J330" s="4"/>
      <c r="K330" s="4"/>
      <c r="L330" s="4"/>
      <c r="M330" s="4"/>
      <c r="N330" s="4"/>
    </row>
    <row r="331">
      <c r="A331" s="4"/>
      <c r="B331" s="4"/>
      <c r="C331" s="4"/>
      <c r="D331" s="4"/>
      <c r="E331" s="4"/>
      <c r="F331" s="4"/>
      <c r="G331" s="4"/>
      <c r="H331" s="4"/>
      <c r="I331" s="4"/>
      <c r="J331" s="4"/>
      <c r="K331" s="4"/>
      <c r="L331" s="4"/>
      <c r="M331" s="4"/>
      <c r="N331" s="4"/>
    </row>
    <row r="332">
      <c r="A332" s="4"/>
      <c r="B332" s="4"/>
      <c r="C332" s="4"/>
      <c r="D332" s="4"/>
      <c r="E332" s="4"/>
      <c r="F332" s="4"/>
      <c r="G332" s="4"/>
      <c r="H332" s="4"/>
      <c r="I332" s="4"/>
      <c r="J332" s="4"/>
      <c r="K332" s="4"/>
      <c r="L332" s="4"/>
      <c r="M332" s="4"/>
      <c r="N332" s="4"/>
    </row>
    <row r="333">
      <c r="A333" s="4"/>
      <c r="B333" s="4"/>
      <c r="C333" s="4"/>
      <c r="D333" s="4"/>
      <c r="E333" s="4"/>
      <c r="F333" s="4"/>
      <c r="G333" s="4"/>
      <c r="H333" s="4"/>
      <c r="I333" s="4"/>
      <c r="J333" s="4"/>
      <c r="K333" s="4"/>
      <c r="L333" s="4"/>
      <c r="M333" s="4"/>
      <c r="N333" s="4"/>
    </row>
    <row r="334">
      <c r="A334" s="4"/>
      <c r="B334" s="4"/>
      <c r="C334" s="4"/>
      <c r="D334" s="4"/>
      <c r="E334" s="4"/>
      <c r="F334" s="4"/>
      <c r="G334" s="4"/>
      <c r="H334" s="4"/>
      <c r="I334" s="4"/>
      <c r="J334" s="4"/>
      <c r="K334" s="4"/>
      <c r="L334" s="4"/>
      <c r="M334" s="4"/>
      <c r="N334" s="4"/>
    </row>
    <row r="335">
      <c r="A335" s="4"/>
      <c r="B335" s="4"/>
      <c r="C335" s="4"/>
      <c r="D335" s="4"/>
      <c r="E335" s="4"/>
      <c r="F335" s="4"/>
      <c r="G335" s="4"/>
      <c r="H335" s="4"/>
      <c r="I335" s="4"/>
      <c r="J335" s="4"/>
      <c r="K335" s="4"/>
      <c r="L335" s="4"/>
      <c r="M335" s="4"/>
      <c r="N335" s="4"/>
    </row>
    <row r="336">
      <c r="A336" s="4"/>
      <c r="B336" s="4"/>
      <c r="C336" s="4"/>
      <c r="D336" s="4"/>
      <c r="E336" s="4"/>
      <c r="F336" s="4"/>
      <c r="G336" s="4"/>
      <c r="H336" s="4"/>
      <c r="I336" s="4"/>
      <c r="J336" s="4"/>
      <c r="K336" s="4"/>
      <c r="L336" s="4"/>
      <c r="M336" s="4"/>
      <c r="N336" s="4"/>
    </row>
    <row r="337">
      <c r="A337" s="4"/>
      <c r="B337" s="4"/>
      <c r="C337" s="4"/>
      <c r="D337" s="4"/>
      <c r="E337" s="4"/>
      <c r="F337" s="4"/>
      <c r="G337" s="4"/>
      <c r="H337" s="4"/>
      <c r="I337" s="4"/>
      <c r="J337" s="4"/>
      <c r="K337" s="4"/>
      <c r="L337" s="4"/>
      <c r="M337" s="4"/>
      <c r="N337" s="4"/>
    </row>
    <row r="338">
      <c r="A338" s="4"/>
      <c r="B338" s="4"/>
      <c r="C338" s="4"/>
      <c r="D338" s="4"/>
      <c r="E338" s="4"/>
      <c r="F338" s="4"/>
      <c r="G338" s="4"/>
      <c r="H338" s="4"/>
      <c r="I338" s="4"/>
      <c r="J338" s="4"/>
      <c r="K338" s="4"/>
      <c r="L338" s="4"/>
      <c r="M338" s="4"/>
      <c r="N338" s="4"/>
    </row>
    <row r="339">
      <c r="A339" s="4"/>
      <c r="B339" s="4"/>
      <c r="C339" s="4"/>
      <c r="D339" s="4"/>
      <c r="E339" s="4"/>
      <c r="F339" s="4"/>
      <c r="G339" s="4"/>
      <c r="H339" s="4"/>
      <c r="I339" s="4"/>
      <c r="J339" s="4"/>
      <c r="K339" s="4"/>
      <c r="L339" s="4"/>
      <c r="M339" s="4"/>
      <c r="N339" s="4"/>
    </row>
    <row r="340">
      <c r="A340" s="4"/>
      <c r="B340" s="4"/>
      <c r="C340" s="4"/>
      <c r="D340" s="4"/>
      <c r="E340" s="4"/>
      <c r="F340" s="4"/>
      <c r="G340" s="4"/>
      <c r="H340" s="4"/>
      <c r="I340" s="4"/>
      <c r="J340" s="4"/>
      <c r="K340" s="4"/>
      <c r="L340" s="4"/>
      <c r="M340" s="4"/>
      <c r="N340" s="4"/>
    </row>
    <row r="341">
      <c r="A341" s="4"/>
      <c r="B341" s="4"/>
      <c r="C341" s="4"/>
      <c r="D341" s="4"/>
      <c r="E341" s="4"/>
      <c r="F341" s="4"/>
      <c r="G341" s="4"/>
      <c r="H341" s="4"/>
      <c r="I341" s="4"/>
      <c r="J341" s="4"/>
      <c r="K341" s="4"/>
      <c r="L341" s="4"/>
      <c r="M341" s="4"/>
      <c r="N341" s="4"/>
    </row>
    <row r="342">
      <c r="A342" s="4"/>
      <c r="B342" s="4"/>
      <c r="C342" s="4"/>
      <c r="D342" s="4"/>
      <c r="E342" s="4"/>
      <c r="F342" s="4"/>
      <c r="G342" s="4"/>
      <c r="H342" s="4"/>
      <c r="I342" s="4"/>
      <c r="J342" s="4"/>
      <c r="K342" s="4"/>
      <c r="L342" s="4"/>
      <c r="M342" s="4"/>
      <c r="N342" s="4"/>
    </row>
    <row r="343">
      <c r="A343" s="4"/>
      <c r="B343" s="4"/>
      <c r="C343" s="4"/>
      <c r="D343" s="4"/>
      <c r="E343" s="4"/>
      <c r="F343" s="4"/>
      <c r="G343" s="4"/>
      <c r="H343" s="4"/>
      <c r="I343" s="4"/>
      <c r="J343" s="4"/>
      <c r="K343" s="4"/>
      <c r="L343" s="4"/>
      <c r="M343" s="4"/>
      <c r="N343" s="4"/>
    </row>
    <row r="344">
      <c r="A344" s="4"/>
      <c r="B344" s="4"/>
      <c r="C344" s="4"/>
      <c r="D344" s="4"/>
      <c r="E344" s="4"/>
      <c r="F344" s="4"/>
      <c r="G344" s="4"/>
      <c r="H344" s="4"/>
      <c r="I344" s="4"/>
      <c r="J344" s="4"/>
      <c r="K344" s="4"/>
      <c r="L344" s="4"/>
      <c r="M344" s="4"/>
      <c r="N344" s="4"/>
    </row>
    <row r="345">
      <c r="A345" s="4"/>
      <c r="B345" s="4"/>
      <c r="C345" s="4"/>
      <c r="D345" s="4"/>
      <c r="E345" s="4"/>
      <c r="F345" s="4"/>
      <c r="G345" s="4"/>
      <c r="H345" s="4"/>
      <c r="I345" s="4"/>
      <c r="J345" s="4"/>
      <c r="K345" s="4"/>
      <c r="L345" s="4"/>
      <c r="M345" s="4"/>
      <c r="N345" s="4"/>
    </row>
    <row r="346">
      <c r="A346" s="4"/>
      <c r="B346" s="4"/>
      <c r="C346" s="4"/>
      <c r="D346" s="4"/>
      <c r="E346" s="4"/>
      <c r="F346" s="4"/>
      <c r="G346" s="4"/>
      <c r="H346" s="4"/>
      <c r="I346" s="4"/>
      <c r="J346" s="4"/>
      <c r="K346" s="4"/>
      <c r="L346" s="4"/>
      <c r="M346" s="4"/>
      <c r="N346" s="4"/>
    </row>
    <row r="347">
      <c r="A347" s="4"/>
      <c r="B347" s="4"/>
      <c r="C347" s="4"/>
      <c r="D347" s="4"/>
      <c r="E347" s="4"/>
      <c r="F347" s="4"/>
      <c r="G347" s="4"/>
      <c r="H347" s="4"/>
      <c r="I347" s="4"/>
      <c r="J347" s="4"/>
      <c r="K347" s="4"/>
      <c r="L347" s="4"/>
      <c r="M347" s="4"/>
      <c r="N347" s="4"/>
    </row>
    <row r="348">
      <c r="A348" s="4"/>
      <c r="B348" s="4"/>
      <c r="C348" s="4"/>
      <c r="D348" s="4"/>
      <c r="E348" s="4"/>
      <c r="F348" s="4"/>
      <c r="G348" s="4"/>
      <c r="H348" s="4"/>
      <c r="I348" s="4"/>
      <c r="J348" s="4"/>
      <c r="K348" s="4"/>
      <c r="L348" s="4"/>
      <c r="M348" s="4"/>
      <c r="N348" s="4"/>
    </row>
    <row r="349">
      <c r="A349" s="4"/>
      <c r="B349" s="4"/>
      <c r="C349" s="4"/>
      <c r="D349" s="4"/>
      <c r="E349" s="4"/>
      <c r="F349" s="4"/>
      <c r="G349" s="4"/>
      <c r="H349" s="4"/>
      <c r="I349" s="4"/>
      <c r="J349" s="4"/>
      <c r="K349" s="4"/>
      <c r="L349" s="4"/>
      <c r="M349" s="4"/>
      <c r="N349" s="4"/>
    </row>
    <row r="350">
      <c r="A350" s="4"/>
      <c r="B350" s="4"/>
      <c r="C350" s="4"/>
      <c r="D350" s="4"/>
      <c r="E350" s="4"/>
      <c r="F350" s="4"/>
      <c r="G350" s="4"/>
      <c r="H350" s="4"/>
      <c r="I350" s="4"/>
      <c r="J350" s="4"/>
      <c r="K350" s="4"/>
      <c r="L350" s="4"/>
      <c r="M350" s="4"/>
      <c r="N350" s="4"/>
    </row>
    <row r="351">
      <c r="A351" s="4"/>
      <c r="B351" s="4"/>
      <c r="C351" s="4"/>
      <c r="D351" s="4"/>
      <c r="E351" s="4"/>
      <c r="F351" s="4"/>
      <c r="G351" s="4"/>
      <c r="H351" s="4"/>
      <c r="I351" s="4"/>
      <c r="J351" s="4"/>
      <c r="K351" s="4"/>
      <c r="L351" s="4"/>
      <c r="M351" s="4"/>
      <c r="N351" s="4"/>
    </row>
    <row r="352">
      <c r="A352" s="4"/>
      <c r="B352" s="4"/>
      <c r="C352" s="4"/>
      <c r="D352" s="4"/>
      <c r="E352" s="4"/>
      <c r="F352" s="4"/>
      <c r="G352" s="4"/>
      <c r="H352" s="4"/>
      <c r="I352" s="4"/>
      <c r="J352" s="4"/>
      <c r="K352" s="4"/>
      <c r="L352" s="4"/>
      <c r="M352" s="4"/>
      <c r="N352" s="4"/>
    </row>
    <row r="353">
      <c r="A353" s="4"/>
      <c r="B353" s="4"/>
      <c r="C353" s="4"/>
      <c r="D353" s="4"/>
      <c r="E353" s="4"/>
      <c r="F353" s="4"/>
      <c r="G353" s="4"/>
      <c r="H353" s="4"/>
      <c r="I353" s="4"/>
      <c r="J353" s="4"/>
      <c r="K353" s="4"/>
      <c r="L353" s="4"/>
      <c r="M353" s="4"/>
      <c r="N353" s="4"/>
    </row>
    <row r="354">
      <c r="A354" s="4"/>
      <c r="B354" s="4"/>
      <c r="C354" s="4"/>
      <c r="D354" s="4"/>
      <c r="E354" s="4"/>
      <c r="F354" s="4"/>
      <c r="G354" s="4"/>
      <c r="H354" s="4"/>
      <c r="I354" s="4"/>
      <c r="J354" s="4"/>
      <c r="K354" s="4"/>
      <c r="L354" s="4"/>
      <c r="M354" s="4"/>
      <c r="N354" s="4"/>
    </row>
    <row r="355">
      <c r="A355" s="4"/>
      <c r="B355" s="4"/>
      <c r="C355" s="4"/>
      <c r="D355" s="4"/>
      <c r="E355" s="4"/>
      <c r="F355" s="4"/>
      <c r="G355" s="4"/>
      <c r="H355" s="4"/>
      <c r="I355" s="4"/>
      <c r="J355" s="4"/>
      <c r="K355" s="4"/>
      <c r="L355" s="4"/>
      <c r="M355" s="4"/>
      <c r="N355" s="4"/>
    </row>
    <row r="356">
      <c r="A356" s="4"/>
      <c r="B356" s="4"/>
      <c r="C356" s="4"/>
      <c r="D356" s="4"/>
      <c r="E356" s="4"/>
      <c r="F356" s="4"/>
      <c r="G356" s="4"/>
      <c r="H356" s="4"/>
      <c r="I356" s="4"/>
      <c r="J356" s="4"/>
      <c r="K356" s="4"/>
      <c r="L356" s="4"/>
      <c r="M356" s="4"/>
      <c r="N356" s="4"/>
    </row>
    <row r="357">
      <c r="A357" s="4"/>
      <c r="B357" s="4"/>
      <c r="C357" s="4"/>
      <c r="D357" s="4"/>
      <c r="E357" s="4"/>
      <c r="F357" s="4"/>
      <c r="G357" s="4"/>
      <c r="H357" s="4"/>
      <c r="I357" s="4"/>
      <c r="J357" s="4"/>
      <c r="K357" s="4"/>
      <c r="L357" s="4"/>
      <c r="M357" s="4"/>
      <c r="N357" s="4"/>
    </row>
    <row r="358">
      <c r="A358" s="4"/>
      <c r="B358" s="4"/>
      <c r="C358" s="4"/>
      <c r="D358" s="4"/>
      <c r="E358" s="4"/>
      <c r="F358" s="4"/>
      <c r="G358" s="4"/>
      <c r="H358" s="4"/>
      <c r="I358" s="4"/>
      <c r="J358" s="4"/>
      <c r="K358" s="4"/>
      <c r="L358" s="4"/>
      <c r="M358" s="4"/>
      <c r="N358" s="4"/>
    </row>
    <row r="359">
      <c r="A359" s="4"/>
      <c r="B359" s="4"/>
      <c r="C359" s="4"/>
      <c r="D359" s="4"/>
      <c r="E359" s="4"/>
      <c r="F359" s="4"/>
      <c r="G359" s="4"/>
      <c r="H359" s="4"/>
      <c r="I359" s="4"/>
      <c r="J359" s="4"/>
      <c r="K359" s="4"/>
      <c r="L359" s="4"/>
      <c r="M359" s="4"/>
      <c r="N359" s="4"/>
    </row>
    <row r="360">
      <c r="A360" s="4"/>
      <c r="B360" s="4"/>
      <c r="C360" s="4"/>
      <c r="D360" s="4"/>
      <c r="E360" s="4"/>
      <c r="F360" s="4"/>
      <c r="G360" s="4"/>
      <c r="H360" s="4"/>
      <c r="I360" s="4"/>
      <c r="J360" s="4"/>
      <c r="K360" s="4"/>
      <c r="L360" s="4"/>
      <c r="M360" s="4"/>
      <c r="N360" s="4"/>
    </row>
    <row r="361">
      <c r="A361" s="4"/>
      <c r="B361" s="4"/>
      <c r="C361" s="4"/>
      <c r="D361" s="4"/>
      <c r="E361" s="4"/>
      <c r="F361" s="4"/>
      <c r="G361" s="4"/>
      <c r="H361" s="4"/>
      <c r="I361" s="4"/>
      <c r="J361" s="4"/>
      <c r="K361" s="4"/>
      <c r="L361" s="4"/>
      <c r="M361" s="4"/>
      <c r="N361" s="4"/>
    </row>
    <row r="362">
      <c r="A362" s="4"/>
      <c r="B362" s="4"/>
      <c r="C362" s="4"/>
      <c r="D362" s="4"/>
      <c r="E362" s="4"/>
      <c r="F362" s="4"/>
      <c r="G362" s="4"/>
      <c r="H362" s="4"/>
      <c r="I362" s="4"/>
      <c r="J362" s="4"/>
      <c r="K362" s="4"/>
      <c r="L362" s="4"/>
      <c r="M362" s="4"/>
      <c r="N362" s="4"/>
    </row>
    <row r="363">
      <c r="A363" s="4"/>
      <c r="B363" s="4"/>
      <c r="C363" s="4"/>
      <c r="D363" s="4"/>
      <c r="E363" s="4"/>
      <c r="F363" s="4"/>
      <c r="G363" s="4"/>
      <c r="H363" s="4"/>
      <c r="I363" s="4"/>
      <c r="J363" s="4"/>
      <c r="K363" s="4"/>
      <c r="L363" s="4"/>
      <c r="M363" s="4"/>
      <c r="N363" s="4"/>
    </row>
    <row r="364">
      <c r="A364" s="4"/>
      <c r="B364" s="4"/>
      <c r="C364" s="4"/>
      <c r="D364" s="4"/>
      <c r="E364" s="4"/>
      <c r="F364" s="4"/>
      <c r="G364" s="4"/>
      <c r="H364" s="4"/>
      <c r="I364" s="4"/>
      <c r="J364" s="4"/>
      <c r="K364" s="4"/>
      <c r="L364" s="4"/>
      <c r="M364" s="4"/>
      <c r="N364" s="4"/>
    </row>
    <row r="365">
      <c r="A365" s="4"/>
      <c r="B365" s="4"/>
      <c r="C365" s="4"/>
      <c r="D365" s="4"/>
      <c r="E365" s="4"/>
      <c r="F365" s="4"/>
      <c r="G365" s="4"/>
      <c r="H365" s="4"/>
      <c r="I365" s="4"/>
      <c r="J365" s="4"/>
      <c r="K365" s="4"/>
      <c r="L365" s="4"/>
      <c r="M365" s="4"/>
      <c r="N365" s="4"/>
    </row>
    <row r="366">
      <c r="A366" s="4"/>
      <c r="B366" s="4"/>
      <c r="C366" s="4"/>
      <c r="D366" s="4"/>
      <c r="E366" s="4"/>
      <c r="F366" s="4"/>
      <c r="G366" s="4"/>
      <c r="H366" s="4"/>
      <c r="I366" s="4"/>
      <c r="J366" s="4"/>
      <c r="K366" s="4"/>
      <c r="L366" s="4"/>
      <c r="M366" s="4"/>
      <c r="N366" s="4"/>
    </row>
    <row r="367">
      <c r="A367" s="4"/>
      <c r="B367" s="4"/>
      <c r="C367" s="4"/>
      <c r="D367" s="4"/>
      <c r="E367" s="4"/>
      <c r="F367" s="4"/>
      <c r="G367" s="4"/>
      <c r="H367" s="4"/>
      <c r="I367" s="4"/>
      <c r="J367" s="4"/>
      <c r="K367" s="4"/>
      <c r="L367" s="4"/>
      <c r="M367" s="4"/>
      <c r="N367" s="4"/>
    </row>
    <row r="368">
      <c r="A368" s="4"/>
      <c r="B368" s="4"/>
      <c r="C368" s="4"/>
      <c r="D368" s="4"/>
      <c r="E368" s="4"/>
      <c r="F368" s="4"/>
      <c r="G368" s="4"/>
      <c r="H368" s="4"/>
      <c r="I368" s="4"/>
      <c r="J368" s="4"/>
      <c r="K368" s="4"/>
      <c r="L368" s="4"/>
      <c r="M368" s="4"/>
      <c r="N368" s="4"/>
    </row>
    <row r="369">
      <c r="A369" s="4"/>
      <c r="B369" s="4"/>
      <c r="C369" s="4"/>
      <c r="D369" s="4"/>
      <c r="E369" s="4"/>
      <c r="F369" s="4"/>
      <c r="G369" s="4"/>
      <c r="H369" s="4"/>
      <c r="I369" s="4"/>
      <c r="J369" s="4"/>
      <c r="K369" s="4"/>
      <c r="L369" s="4"/>
      <c r="M369" s="4"/>
      <c r="N369" s="4"/>
    </row>
    <row r="370">
      <c r="A370" s="4"/>
      <c r="B370" s="4"/>
      <c r="C370" s="4"/>
      <c r="D370" s="4"/>
      <c r="E370" s="4"/>
      <c r="F370" s="4"/>
      <c r="G370" s="4"/>
      <c r="H370" s="4"/>
      <c r="I370" s="4"/>
      <c r="J370" s="4"/>
      <c r="K370" s="4"/>
      <c r="L370" s="4"/>
      <c r="M370" s="4"/>
      <c r="N370" s="4"/>
    </row>
    <row r="371">
      <c r="A371" s="4"/>
      <c r="B371" s="4"/>
      <c r="C371" s="4"/>
      <c r="D371" s="4"/>
      <c r="E371" s="4"/>
      <c r="F371" s="4"/>
      <c r="G371" s="4"/>
      <c r="H371" s="4"/>
      <c r="I371" s="4"/>
      <c r="J371" s="4"/>
      <c r="K371" s="4"/>
      <c r="L371" s="4"/>
      <c r="M371" s="4"/>
      <c r="N371" s="4"/>
    </row>
    <row r="372">
      <c r="A372" s="4"/>
      <c r="B372" s="4"/>
      <c r="C372" s="4"/>
      <c r="D372" s="4"/>
      <c r="E372" s="4"/>
      <c r="F372" s="4"/>
      <c r="G372" s="4"/>
      <c r="H372" s="4"/>
      <c r="I372" s="4"/>
      <c r="J372" s="4"/>
      <c r="K372" s="4"/>
      <c r="L372" s="4"/>
      <c r="M372" s="4"/>
      <c r="N372" s="4"/>
    </row>
    <row r="373">
      <c r="A373" s="4"/>
      <c r="B373" s="4"/>
      <c r="C373" s="4"/>
      <c r="D373" s="4"/>
      <c r="E373" s="4"/>
      <c r="F373" s="4"/>
      <c r="G373" s="4"/>
      <c r="H373" s="4"/>
      <c r="I373" s="4"/>
      <c r="J373" s="4"/>
      <c r="K373" s="4"/>
      <c r="L373" s="4"/>
      <c r="M373" s="4"/>
      <c r="N373" s="4"/>
    </row>
    <row r="374">
      <c r="A374" s="4"/>
      <c r="B374" s="4"/>
      <c r="C374" s="4"/>
      <c r="D374" s="4"/>
      <c r="E374" s="4"/>
      <c r="F374" s="4"/>
      <c r="G374" s="4"/>
      <c r="H374" s="4"/>
      <c r="I374" s="4"/>
      <c r="J374" s="4"/>
      <c r="K374" s="4"/>
      <c r="L374" s="4"/>
      <c r="M374" s="4"/>
      <c r="N374" s="4"/>
    </row>
    <row r="375">
      <c r="A375" s="4"/>
      <c r="B375" s="4"/>
      <c r="C375" s="4"/>
      <c r="D375" s="4"/>
      <c r="E375" s="4"/>
      <c r="F375" s="4"/>
      <c r="G375" s="4"/>
      <c r="H375" s="4"/>
      <c r="I375" s="4"/>
      <c r="J375" s="4"/>
      <c r="K375" s="4"/>
      <c r="L375" s="4"/>
      <c r="M375" s="4"/>
      <c r="N375" s="4"/>
    </row>
    <row r="376">
      <c r="A376" s="4"/>
      <c r="B376" s="4"/>
      <c r="C376" s="4"/>
      <c r="D376" s="4"/>
      <c r="E376" s="4"/>
      <c r="F376" s="4"/>
      <c r="G376" s="4"/>
      <c r="H376" s="4"/>
      <c r="I376" s="4"/>
      <c r="J376" s="4"/>
      <c r="K376" s="4"/>
      <c r="L376" s="4"/>
      <c r="M376" s="4"/>
      <c r="N376" s="4"/>
    </row>
    <row r="377">
      <c r="A377" s="4"/>
      <c r="B377" s="4"/>
      <c r="C377" s="4"/>
      <c r="D377" s="4"/>
      <c r="E377" s="4"/>
      <c r="F377" s="4"/>
      <c r="G377" s="4"/>
      <c r="H377" s="4"/>
      <c r="I377" s="4"/>
      <c r="J377" s="4"/>
      <c r="K377" s="4"/>
      <c r="L377" s="4"/>
      <c r="M377" s="4"/>
      <c r="N377" s="4"/>
    </row>
    <row r="378">
      <c r="A378" s="4"/>
      <c r="B378" s="4"/>
      <c r="C378" s="4"/>
      <c r="D378" s="4"/>
      <c r="E378" s="4"/>
      <c r="F378" s="4"/>
      <c r="G378" s="4"/>
      <c r="H378" s="4"/>
      <c r="I378" s="4"/>
      <c r="J378" s="4"/>
      <c r="K378" s="4"/>
      <c r="L378" s="4"/>
      <c r="M378" s="4"/>
      <c r="N378" s="4"/>
    </row>
    <row r="379">
      <c r="A379" s="4"/>
      <c r="B379" s="4"/>
      <c r="C379" s="4"/>
      <c r="D379" s="4"/>
      <c r="E379" s="4"/>
      <c r="F379" s="4"/>
      <c r="G379" s="4"/>
      <c r="H379" s="4"/>
      <c r="I379" s="4"/>
      <c r="J379" s="4"/>
      <c r="K379" s="4"/>
      <c r="L379" s="4"/>
      <c r="M379" s="4"/>
      <c r="N379" s="4"/>
    </row>
    <row r="380">
      <c r="A380" s="4"/>
      <c r="B380" s="4"/>
      <c r="C380" s="4"/>
      <c r="D380" s="4"/>
      <c r="E380" s="4"/>
      <c r="F380" s="4"/>
      <c r="G380" s="4"/>
      <c r="H380" s="4"/>
      <c r="I380" s="4"/>
      <c r="J380" s="4"/>
      <c r="K380" s="4"/>
      <c r="L380" s="4"/>
      <c r="M380" s="4"/>
      <c r="N380" s="4"/>
    </row>
    <row r="381">
      <c r="A381" s="4"/>
      <c r="B381" s="4"/>
      <c r="C381" s="4"/>
      <c r="D381" s="4"/>
      <c r="E381" s="4"/>
      <c r="F381" s="4"/>
      <c r="G381" s="4"/>
      <c r="H381" s="4"/>
      <c r="I381" s="4"/>
      <c r="J381" s="4"/>
      <c r="K381" s="4"/>
      <c r="L381" s="4"/>
      <c r="M381" s="4"/>
      <c r="N381" s="4"/>
    </row>
    <row r="382">
      <c r="A382" s="4"/>
      <c r="B382" s="4"/>
      <c r="C382" s="4"/>
      <c r="D382" s="4"/>
      <c r="E382" s="4"/>
      <c r="F382" s="4"/>
      <c r="G382" s="4"/>
      <c r="H382" s="4"/>
      <c r="I382" s="4"/>
      <c r="J382" s="4"/>
      <c r="K382" s="4"/>
      <c r="L382" s="4"/>
      <c r="M382" s="4"/>
      <c r="N382" s="4"/>
    </row>
    <row r="383">
      <c r="A383" s="4"/>
      <c r="B383" s="4"/>
      <c r="C383" s="4"/>
      <c r="D383" s="4"/>
      <c r="E383" s="4"/>
      <c r="F383" s="4"/>
      <c r="G383" s="4"/>
      <c r="H383" s="4"/>
      <c r="I383" s="4"/>
      <c r="J383" s="4"/>
      <c r="K383" s="4"/>
      <c r="L383" s="4"/>
      <c r="M383" s="4"/>
      <c r="N383" s="4"/>
    </row>
    <row r="384">
      <c r="A384" s="4"/>
      <c r="B384" s="4"/>
      <c r="C384" s="4"/>
      <c r="D384" s="4"/>
      <c r="E384" s="4"/>
      <c r="F384" s="4"/>
      <c r="G384" s="4"/>
      <c r="H384" s="4"/>
      <c r="I384" s="4"/>
      <c r="J384" s="4"/>
      <c r="K384" s="4"/>
      <c r="L384" s="4"/>
      <c r="M384" s="4"/>
      <c r="N384" s="4"/>
    </row>
    <row r="385">
      <c r="A385" s="4"/>
      <c r="B385" s="4"/>
      <c r="C385" s="4"/>
      <c r="D385" s="4"/>
      <c r="E385" s="4"/>
      <c r="F385" s="4"/>
      <c r="G385" s="4"/>
      <c r="H385" s="4"/>
      <c r="I385" s="4"/>
      <c r="J385" s="4"/>
      <c r="K385" s="4"/>
      <c r="L385" s="4"/>
      <c r="M385" s="4"/>
      <c r="N385" s="4"/>
    </row>
    <row r="386">
      <c r="A386" s="4"/>
      <c r="B386" s="4"/>
      <c r="C386" s="4"/>
      <c r="D386" s="4"/>
      <c r="E386" s="4"/>
      <c r="F386" s="4"/>
      <c r="G386" s="4"/>
      <c r="H386" s="4"/>
      <c r="I386" s="4"/>
      <c r="J386" s="4"/>
      <c r="K386" s="4"/>
      <c r="L386" s="4"/>
      <c r="M386" s="4"/>
      <c r="N386" s="4"/>
    </row>
    <row r="387">
      <c r="A387" s="4"/>
      <c r="B387" s="4"/>
      <c r="C387" s="4"/>
      <c r="D387" s="4"/>
      <c r="E387" s="4"/>
      <c r="F387" s="4"/>
      <c r="G387" s="4"/>
      <c r="H387" s="4"/>
      <c r="I387" s="4"/>
      <c r="J387" s="4"/>
      <c r="K387" s="4"/>
      <c r="L387" s="4"/>
      <c r="M387" s="4"/>
      <c r="N387" s="4"/>
    </row>
    <row r="388">
      <c r="A388" s="4"/>
      <c r="B388" s="4"/>
      <c r="C388" s="4"/>
      <c r="D388" s="4"/>
      <c r="E388" s="4"/>
      <c r="F388" s="4"/>
      <c r="G388" s="4"/>
      <c r="H388" s="4"/>
      <c r="I388" s="4"/>
      <c r="J388" s="4"/>
      <c r="K388" s="4"/>
      <c r="L388" s="4"/>
      <c r="M388" s="4"/>
      <c r="N388" s="4"/>
    </row>
    <row r="389">
      <c r="A389" s="4"/>
      <c r="B389" s="4"/>
      <c r="C389" s="4"/>
      <c r="D389" s="4"/>
      <c r="E389" s="4"/>
      <c r="F389" s="4"/>
      <c r="G389" s="4"/>
      <c r="H389" s="4"/>
      <c r="I389" s="4"/>
      <c r="J389" s="4"/>
      <c r="K389" s="4"/>
      <c r="L389" s="4"/>
      <c r="M389" s="4"/>
      <c r="N389" s="4"/>
    </row>
    <row r="390">
      <c r="A390" s="4"/>
      <c r="B390" s="4"/>
      <c r="C390" s="4"/>
      <c r="D390" s="4"/>
      <c r="E390" s="4"/>
      <c r="F390" s="4"/>
      <c r="G390" s="4"/>
      <c r="H390" s="4"/>
      <c r="I390" s="4"/>
      <c r="J390" s="4"/>
      <c r="K390" s="4"/>
      <c r="L390" s="4"/>
      <c r="M390" s="4"/>
      <c r="N390" s="4"/>
    </row>
    <row r="391">
      <c r="A391" s="4"/>
      <c r="B391" s="4"/>
      <c r="C391" s="4"/>
      <c r="D391" s="4"/>
      <c r="E391" s="4"/>
      <c r="F391" s="4"/>
      <c r="G391" s="4"/>
      <c r="H391" s="4"/>
      <c r="I391" s="4"/>
      <c r="J391" s="4"/>
      <c r="K391" s="4"/>
      <c r="L391" s="4"/>
      <c r="M391" s="4"/>
      <c r="N391" s="4"/>
    </row>
    <row r="392">
      <c r="A392" s="4"/>
      <c r="B392" s="4"/>
      <c r="C392" s="4"/>
      <c r="D392" s="4"/>
      <c r="E392" s="4"/>
      <c r="F392" s="4"/>
      <c r="G392" s="4"/>
      <c r="H392" s="4"/>
      <c r="I392" s="4"/>
      <c r="J392" s="4"/>
      <c r="K392" s="4"/>
      <c r="L392" s="4"/>
      <c r="M392" s="4"/>
      <c r="N392" s="4"/>
    </row>
    <row r="393">
      <c r="A393" s="4"/>
      <c r="B393" s="4"/>
      <c r="C393" s="4"/>
      <c r="D393" s="4"/>
      <c r="E393" s="4"/>
      <c r="F393" s="4"/>
      <c r="G393" s="4"/>
      <c r="H393" s="4"/>
      <c r="I393" s="4"/>
      <c r="J393" s="4"/>
      <c r="K393" s="4"/>
      <c r="L393" s="4"/>
      <c r="M393" s="4"/>
      <c r="N393" s="4"/>
    </row>
    <row r="394">
      <c r="A394" s="4"/>
      <c r="B394" s="4"/>
      <c r="C394" s="4"/>
      <c r="D394" s="4"/>
      <c r="E394" s="4"/>
      <c r="F394" s="4"/>
      <c r="G394" s="4"/>
      <c r="H394" s="4"/>
      <c r="I394" s="4"/>
      <c r="J394" s="4"/>
      <c r="K394" s="4"/>
      <c r="L394" s="4"/>
      <c r="M394" s="4"/>
      <c r="N394" s="4"/>
    </row>
    <row r="395">
      <c r="A395" s="4"/>
      <c r="B395" s="4"/>
      <c r="C395" s="4"/>
      <c r="D395" s="4"/>
      <c r="E395" s="4"/>
      <c r="F395" s="4"/>
      <c r="G395" s="4"/>
      <c r="H395" s="4"/>
      <c r="I395" s="4"/>
      <c r="J395" s="4"/>
      <c r="K395" s="4"/>
      <c r="L395" s="4"/>
      <c r="M395" s="4"/>
      <c r="N395" s="4"/>
    </row>
    <row r="396">
      <c r="A396" s="4"/>
      <c r="B396" s="4"/>
      <c r="C396" s="4"/>
      <c r="D396" s="4"/>
      <c r="E396" s="4"/>
      <c r="F396" s="4"/>
      <c r="G396" s="4"/>
      <c r="H396" s="4"/>
      <c r="I396" s="4"/>
      <c r="J396" s="4"/>
      <c r="K396" s="4"/>
      <c r="L396" s="4"/>
      <c r="M396" s="4"/>
      <c r="N396" s="4"/>
    </row>
    <row r="397">
      <c r="A397" s="4"/>
      <c r="B397" s="4"/>
      <c r="C397" s="4"/>
      <c r="D397" s="4"/>
      <c r="E397" s="4"/>
      <c r="F397" s="4"/>
      <c r="G397" s="4"/>
      <c r="H397" s="4"/>
      <c r="I397" s="4"/>
      <c r="J397" s="4"/>
      <c r="K397" s="4"/>
      <c r="L397" s="4"/>
      <c r="M397" s="4"/>
      <c r="N397" s="4"/>
    </row>
    <row r="398">
      <c r="A398" s="4"/>
      <c r="B398" s="4"/>
      <c r="C398" s="4"/>
      <c r="D398" s="4"/>
      <c r="E398" s="4"/>
      <c r="F398" s="4"/>
      <c r="G398" s="4"/>
      <c r="H398" s="4"/>
      <c r="I398" s="4"/>
      <c r="J398" s="4"/>
      <c r="K398" s="4"/>
      <c r="L398" s="4"/>
      <c r="M398" s="4"/>
      <c r="N398" s="4"/>
    </row>
    <row r="399">
      <c r="A399" s="4"/>
      <c r="B399" s="4"/>
      <c r="C399" s="4"/>
      <c r="D399" s="4"/>
      <c r="E399" s="4"/>
      <c r="F399" s="4"/>
      <c r="G399" s="4"/>
      <c r="H399" s="4"/>
      <c r="I399" s="4"/>
      <c r="J399" s="4"/>
      <c r="K399" s="4"/>
      <c r="L399" s="4"/>
      <c r="M399" s="4"/>
      <c r="N399" s="4"/>
    </row>
    <row r="400">
      <c r="A400" s="4"/>
      <c r="B400" s="4"/>
      <c r="C400" s="4"/>
      <c r="D400" s="4"/>
      <c r="E400" s="4"/>
      <c r="F400" s="4"/>
      <c r="G400" s="4"/>
      <c r="H400" s="4"/>
      <c r="I400" s="4"/>
      <c r="J400" s="4"/>
      <c r="K400" s="4"/>
      <c r="L400" s="4"/>
      <c r="M400" s="4"/>
      <c r="N400" s="4"/>
    </row>
    <row r="401">
      <c r="A401" s="4"/>
      <c r="B401" s="4"/>
      <c r="C401" s="4"/>
      <c r="D401" s="4"/>
      <c r="E401" s="4"/>
      <c r="F401" s="4"/>
      <c r="G401" s="4"/>
      <c r="H401" s="4"/>
      <c r="I401" s="4"/>
      <c r="J401" s="4"/>
      <c r="K401" s="4"/>
      <c r="L401" s="4"/>
      <c r="M401" s="4"/>
      <c r="N401" s="4"/>
    </row>
    <row r="402">
      <c r="A402" s="4"/>
      <c r="B402" s="4"/>
      <c r="C402" s="4"/>
      <c r="D402" s="4"/>
      <c r="E402" s="4"/>
      <c r="F402" s="4"/>
      <c r="G402" s="4"/>
      <c r="H402" s="4"/>
      <c r="I402" s="4"/>
      <c r="J402" s="4"/>
      <c r="K402" s="4"/>
      <c r="L402" s="4"/>
      <c r="M402" s="4"/>
      <c r="N402" s="4"/>
    </row>
    <row r="403">
      <c r="A403" s="4"/>
      <c r="B403" s="4"/>
      <c r="C403" s="4"/>
      <c r="D403" s="4"/>
      <c r="E403" s="4"/>
      <c r="F403" s="4"/>
      <c r="G403" s="4"/>
      <c r="H403" s="4"/>
      <c r="I403" s="4"/>
      <c r="J403" s="4"/>
      <c r="K403" s="4"/>
      <c r="L403" s="4"/>
      <c r="M403" s="4"/>
      <c r="N403" s="4"/>
    </row>
    <row r="404">
      <c r="A404" s="4"/>
      <c r="B404" s="4"/>
      <c r="C404" s="4"/>
      <c r="D404" s="4"/>
      <c r="E404" s="4"/>
      <c r="F404" s="4"/>
      <c r="G404" s="4"/>
      <c r="H404" s="4"/>
      <c r="I404" s="4"/>
      <c r="J404" s="4"/>
      <c r="K404" s="4"/>
      <c r="L404" s="4"/>
      <c r="M404" s="4"/>
      <c r="N404" s="4"/>
    </row>
    <row r="405">
      <c r="A405" s="4"/>
      <c r="B405" s="4"/>
      <c r="C405" s="4"/>
      <c r="D405" s="4"/>
      <c r="E405" s="4"/>
      <c r="F405" s="4"/>
      <c r="G405" s="4"/>
      <c r="H405" s="4"/>
      <c r="I405" s="4"/>
      <c r="J405" s="4"/>
      <c r="K405" s="4"/>
      <c r="L405" s="4"/>
      <c r="M405" s="4"/>
      <c r="N405" s="4"/>
    </row>
    <row r="406">
      <c r="A406" s="4"/>
      <c r="B406" s="4"/>
      <c r="C406" s="4"/>
      <c r="D406" s="4"/>
      <c r="E406" s="4"/>
      <c r="F406" s="4"/>
      <c r="G406" s="4"/>
      <c r="H406" s="4"/>
      <c r="I406" s="4"/>
      <c r="J406" s="4"/>
      <c r="K406" s="4"/>
      <c r="L406" s="4"/>
      <c r="M406" s="4"/>
      <c r="N406" s="4"/>
    </row>
    <row r="407">
      <c r="A407" s="4"/>
      <c r="B407" s="4"/>
      <c r="C407" s="4"/>
      <c r="D407" s="4"/>
      <c r="E407" s="4"/>
      <c r="F407" s="4"/>
      <c r="G407" s="4"/>
      <c r="H407" s="4"/>
      <c r="I407" s="4"/>
      <c r="J407" s="4"/>
      <c r="K407" s="4"/>
      <c r="L407" s="4"/>
      <c r="M407" s="4"/>
      <c r="N407" s="4"/>
    </row>
    <row r="408">
      <c r="A408" s="4"/>
      <c r="B408" s="4"/>
      <c r="C408" s="4"/>
      <c r="D408" s="4"/>
      <c r="E408" s="4"/>
      <c r="F408" s="4"/>
      <c r="G408" s="4"/>
      <c r="H408" s="4"/>
      <c r="I408" s="4"/>
      <c r="J408" s="4"/>
      <c r="K408" s="4"/>
      <c r="L408" s="4"/>
      <c r="M408" s="4"/>
      <c r="N408" s="4"/>
    </row>
    <row r="409">
      <c r="A409" s="4"/>
      <c r="B409" s="4"/>
      <c r="C409" s="4"/>
      <c r="D409" s="4"/>
      <c r="E409" s="4"/>
      <c r="F409" s="4"/>
      <c r="G409" s="4"/>
      <c r="H409" s="4"/>
      <c r="I409" s="4"/>
      <c r="J409" s="4"/>
      <c r="K409" s="4"/>
      <c r="L409" s="4"/>
      <c r="M409" s="4"/>
      <c r="N409" s="4"/>
    </row>
    <row r="410">
      <c r="A410" s="4"/>
      <c r="B410" s="4"/>
      <c r="C410" s="4"/>
      <c r="D410" s="4"/>
      <c r="E410" s="4"/>
      <c r="F410" s="4"/>
      <c r="G410" s="4"/>
      <c r="H410" s="4"/>
      <c r="I410" s="4"/>
      <c r="J410" s="4"/>
      <c r="K410" s="4"/>
      <c r="L410" s="4"/>
      <c r="M410" s="4"/>
      <c r="N410" s="4"/>
    </row>
    <row r="411">
      <c r="A411" s="4"/>
      <c r="B411" s="4"/>
      <c r="C411" s="4"/>
      <c r="D411" s="4"/>
      <c r="E411" s="4"/>
      <c r="F411" s="4"/>
      <c r="G411" s="4"/>
      <c r="H411" s="4"/>
      <c r="I411" s="4"/>
      <c r="J411" s="4"/>
      <c r="K411" s="4"/>
      <c r="L411" s="4"/>
      <c r="M411" s="4"/>
      <c r="N411" s="4"/>
    </row>
    <row r="412">
      <c r="A412" s="4"/>
      <c r="B412" s="4"/>
      <c r="C412" s="4"/>
      <c r="D412" s="4"/>
      <c r="E412" s="4"/>
      <c r="F412" s="4"/>
      <c r="G412" s="4"/>
      <c r="H412" s="4"/>
      <c r="I412" s="4"/>
      <c r="J412" s="4"/>
      <c r="K412" s="4"/>
      <c r="L412" s="4"/>
      <c r="M412" s="4"/>
      <c r="N412" s="4"/>
    </row>
    <row r="413">
      <c r="A413" s="4"/>
      <c r="B413" s="4"/>
      <c r="C413" s="4"/>
      <c r="D413" s="4"/>
      <c r="E413" s="4"/>
      <c r="F413" s="4"/>
      <c r="G413" s="4"/>
      <c r="H413" s="4"/>
      <c r="I413" s="4"/>
      <c r="J413" s="4"/>
      <c r="K413" s="4"/>
      <c r="L413" s="4"/>
      <c r="M413" s="4"/>
      <c r="N413" s="4"/>
    </row>
    <row r="414">
      <c r="A414" s="4"/>
      <c r="B414" s="4"/>
      <c r="C414" s="4"/>
      <c r="D414" s="4"/>
      <c r="E414" s="4"/>
      <c r="F414" s="4"/>
      <c r="G414" s="4"/>
      <c r="H414" s="4"/>
      <c r="I414" s="4"/>
      <c r="J414" s="4"/>
      <c r="K414" s="4"/>
      <c r="L414" s="4"/>
      <c r="M414" s="4"/>
      <c r="N414" s="4"/>
    </row>
    <row r="415">
      <c r="A415" s="4"/>
      <c r="B415" s="4"/>
      <c r="C415" s="4"/>
      <c r="D415" s="4"/>
      <c r="E415" s="4"/>
      <c r="F415" s="4"/>
      <c r="G415" s="4"/>
      <c r="H415" s="4"/>
      <c r="I415" s="4"/>
      <c r="J415" s="4"/>
      <c r="K415" s="4"/>
      <c r="L415" s="4"/>
      <c r="M415" s="4"/>
      <c r="N415" s="4"/>
    </row>
    <row r="416">
      <c r="A416" s="4"/>
      <c r="B416" s="4"/>
      <c r="C416" s="4"/>
      <c r="D416" s="4"/>
      <c r="E416" s="4"/>
      <c r="F416" s="4"/>
      <c r="G416" s="4"/>
      <c r="H416" s="4"/>
      <c r="I416" s="4"/>
      <c r="J416" s="4"/>
      <c r="K416" s="4"/>
      <c r="L416" s="4"/>
      <c r="M416" s="4"/>
      <c r="N416" s="4"/>
    </row>
    <row r="417">
      <c r="A417" s="4"/>
      <c r="B417" s="4"/>
      <c r="C417" s="4"/>
      <c r="D417" s="4"/>
      <c r="E417" s="4"/>
      <c r="F417" s="4"/>
      <c r="G417" s="4"/>
      <c r="H417" s="4"/>
      <c r="I417" s="4"/>
      <c r="J417" s="4"/>
      <c r="K417" s="4"/>
      <c r="L417" s="4"/>
      <c r="M417" s="4"/>
      <c r="N417" s="4"/>
    </row>
    <row r="418">
      <c r="A418" s="4"/>
      <c r="B418" s="4"/>
      <c r="C418" s="4"/>
      <c r="D418" s="4"/>
      <c r="E418" s="4"/>
      <c r="F418" s="4"/>
      <c r="G418" s="4"/>
      <c r="H418" s="4"/>
      <c r="I418" s="4"/>
      <c r="J418" s="4"/>
      <c r="K418" s="4"/>
      <c r="L418" s="4"/>
      <c r="M418" s="4"/>
      <c r="N418" s="4"/>
    </row>
    <row r="419">
      <c r="A419" s="4"/>
      <c r="B419" s="4"/>
      <c r="C419" s="4"/>
      <c r="D419" s="4"/>
      <c r="E419" s="4"/>
      <c r="F419" s="4"/>
      <c r="G419" s="4"/>
      <c r="H419" s="4"/>
      <c r="I419" s="4"/>
      <c r="J419" s="4"/>
      <c r="K419" s="4"/>
      <c r="L419" s="4"/>
      <c r="M419" s="4"/>
      <c r="N419" s="4"/>
    </row>
    <row r="420">
      <c r="A420" s="4"/>
      <c r="B420" s="4"/>
      <c r="C420" s="4"/>
      <c r="D420" s="4"/>
      <c r="E420" s="4"/>
      <c r="F420" s="4"/>
      <c r="G420" s="4"/>
      <c r="H420" s="4"/>
      <c r="I420" s="4"/>
      <c r="J420" s="4"/>
      <c r="K420" s="4"/>
      <c r="L420" s="4"/>
      <c r="M420" s="4"/>
      <c r="N420" s="4"/>
    </row>
    <row r="421">
      <c r="A421" s="4"/>
      <c r="B421" s="4"/>
      <c r="C421" s="4"/>
      <c r="D421" s="4"/>
      <c r="E421" s="4"/>
      <c r="F421" s="4"/>
      <c r="G421" s="4"/>
      <c r="H421" s="4"/>
      <c r="I421" s="4"/>
      <c r="J421" s="4"/>
      <c r="K421" s="4"/>
      <c r="L421" s="4"/>
      <c r="M421" s="4"/>
      <c r="N421" s="4"/>
    </row>
    <row r="422">
      <c r="A422" s="4"/>
      <c r="B422" s="4"/>
      <c r="C422" s="4"/>
      <c r="D422" s="4"/>
      <c r="E422" s="4"/>
      <c r="F422" s="4"/>
      <c r="G422" s="4"/>
      <c r="H422" s="4"/>
      <c r="I422" s="4"/>
      <c r="J422" s="4"/>
      <c r="K422" s="4"/>
      <c r="L422" s="4"/>
      <c r="M422" s="4"/>
      <c r="N422" s="4"/>
    </row>
    <row r="423">
      <c r="A423" s="4"/>
      <c r="B423" s="4"/>
      <c r="C423" s="4"/>
      <c r="D423" s="4"/>
      <c r="E423" s="4"/>
      <c r="F423" s="4"/>
      <c r="G423" s="4"/>
      <c r="H423" s="4"/>
      <c r="I423" s="4"/>
      <c r="J423" s="4"/>
      <c r="K423" s="4"/>
      <c r="L423" s="4"/>
      <c r="M423" s="4"/>
      <c r="N423" s="4"/>
    </row>
    <row r="424">
      <c r="A424" s="4"/>
      <c r="B424" s="4"/>
      <c r="C424" s="4"/>
      <c r="D424" s="4"/>
      <c r="E424" s="4"/>
      <c r="F424" s="4"/>
      <c r="G424" s="4"/>
      <c r="H424" s="4"/>
      <c r="I424" s="4"/>
      <c r="J424" s="4"/>
      <c r="K424" s="4"/>
      <c r="L424" s="4"/>
      <c r="M424" s="4"/>
      <c r="N424" s="4"/>
    </row>
    <row r="425">
      <c r="A425" s="4"/>
      <c r="B425" s="4"/>
      <c r="C425" s="4"/>
      <c r="D425" s="4"/>
      <c r="E425" s="4"/>
      <c r="F425" s="4"/>
      <c r="G425" s="4"/>
      <c r="H425" s="4"/>
      <c r="I425" s="4"/>
      <c r="J425" s="4"/>
      <c r="K425" s="4"/>
      <c r="L425" s="4"/>
      <c r="M425" s="4"/>
      <c r="N425" s="4"/>
    </row>
    <row r="426">
      <c r="A426" s="4"/>
      <c r="B426" s="4"/>
      <c r="C426" s="4"/>
      <c r="D426" s="4"/>
      <c r="E426" s="4"/>
      <c r="F426" s="4"/>
      <c r="G426" s="4"/>
      <c r="H426" s="4"/>
      <c r="I426" s="4"/>
      <c r="J426" s="4"/>
      <c r="K426" s="4"/>
      <c r="L426" s="4"/>
      <c r="M426" s="4"/>
      <c r="N426" s="4"/>
    </row>
    <row r="427">
      <c r="A427" s="4"/>
      <c r="B427" s="4"/>
      <c r="C427" s="4"/>
      <c r="D427" s="4"/>
      <c r="E427" s="4"/>
      <c r="F427" s="4"/>
      <c r="G427" s="4"/>
      <c r="H427" s="4"/>
      <c r="I427" s="4"/>
      <c r="J427" s="4"/>
      <c r="K427" s="4"/>
      <c r="L427" s="4"/>
      <c r="M427" s="4"/>
      <c r="N427" s="4"/>
    </row>
    <row r="428">
      <c r="A428" s="4"/>
      <c r="B428" s="4"/>
      <c r="C428" s="4"/>
      <c r="D428" s="4"/>
      <c r="E428" s="4"/>
      <c r="F428" s="4"/>
      <c r="G428" s="4"/>
      <c r="H428" s="4"/>
      <c r="I428" s="4"/>
      <c r="J428" s="4"/>
      <c r="K428" s="4"/>
      <c r="L428" s="4"/>
      <c r="M428" s="4"/>
      <c r="N428" s="4"/>
    </row>
    <row r="429">
      <c r="A429" s="4"/>
      <c r="B429" s="4"/>
      <c r="C429" s="4"/>
      <c r="D429" s="4"/>
      <c r="E429" s="4"/>
      <c r="F429" s="4"/>
      <c r="G429" s="4"/>
      <c r="H429" s="4"/>
      <c r="I429" s="4"/>
      <c r="J429" s="4"/>
      <c r="K429" s="4"/>
      <c r="L429" s="4"/>
      <c r="M429" s="4"/>
      <c r="N429" s="4"/>
    </row>
    <row r="430">
      <c r="A430" s="4"/>
      <c r="B430" s="4"/>
      <c r="C430" s="4"/>
      <c r="D430" s="4"/>
      <c r="E430" s="4"/>
      <c r="F430" s="4"/>
      <c r="G430" s="4"/>
      <c r="H430" s="4"/>
      <c r="I430" s="4"/>
      <c r="J430" s="4"/>
      <c r="K430" s="4"/>
      <c r="L430" s="4"/>
      <c r="M430" s="4"/>
      <c r="N430" s="4"/>
    </row>
    <row r="431">
      <c r="A431" s="4"/>
      <c r="B431" s="4"/>
      <c r="C431" s="4"/>
      <c r="D431" s="4"/>
      <c r="E431" s="4"/>
      <c r="F431" s="4"/>
      <c r="G431" s="4"/>
      <c r="H431" s="4"/>
      <c r="I431" s="4"/>
      <c r="J431" s="4"/>
      <c r="K431" s="4"/>
      <c r="L431" s="4"/>
      <c r="M431" s="4"/>
      <c r="N431" s="4"/>
    </row>
    <row r="432">
      <c r="A432" s="4"/>
      <c r="B432" s="4"/>
      <c r="C432" s="4"/>
      <c r="D432" s="4"/>
      <c r="E432" s="4"/>
      <c r="F432" s="4"/>
      <c r="G432" s="4"/>
      <c r="H432" s="4"/>
      <c r="I432" s="4"/>
      <c r="J432" s="4"/>
      <c r="K432" s="4"/>
      <c r="L432" s="4"/>
      <c r="M432" s="4"/>
      <c r="N432" s="4"/>
    </row>
    <row r="433">
      <c r="A433" s="4"/>
      <c r="B433" s="4"/>
      <c r="C433" s="4"/>
      <c r="D433" s="4"/>
      <c r="E433" s="4"/>
      <c r="F433" s="4"/>
      <c r="G433" s="4"/>
      <c r="H433" s="4"/>
      <c r="I433" s="4"/>
      <c r="J433" s="4"/>
      <c r="K433" s="4"/>
      <c r="L433" s="4"/>
      <c r="M433" s="4"/>
      <c r="N433" s="4"/>
    </row>
    <row r="434">
      <c r="A434" s="4"/>
      <c r="B434" s="4"/>
      <c r="C434" s="4"/>
      <c r="D434" s="4"/>
      <c r="E434" s="4"/>
      <c r="F434" s="4"/>
      <c r="G434" s="4"/>
      <c r="H434" s="4"/>
      <c r="I434" s="4"/>
      <c r="J434" s="4"/>
      <c r="K434" s="4"/>
      <c r="L434" s="4"/>
      <c r="M434" s="4"/>
      <c r="N434" s="4"/>
    </row>
    <row r="435">
      <c r="A435" s="4"/>
      <c r="B435" s="4"/>
      <c r="C435" s="4"/>
      <c r="D435" s="4"/>
      <c r="E435" s="4"/>
      <c r="F435" s="4"/>
      <c r="G435" s="4"/>
      <c r="H435" s="4"/>
      <c r="I435" s="4"/>
      <c r="J435" s="4"/>
      <c r="K435" s="4"/>
      <c r="L435" s="4"/>
      <c r="M435" s="4"/>
      <c r="N435" s="4"/>
    </row>
    <row r="436">
      <c r="A436" s="4"/>
      <c r="B436" s="4"/>
      <c r="C436" s="4"/>
      <c r="D436" s="4"/>
      <c r="E436" s="4"/>
      <c r="F436" s="4"/>
      <c r="G436" s="4"/>
      <c r="H436" s="4"/>
      <c r="I436" s="4"/>
      <c r="J436" s="4"/>
      <c r="K436" s="4"/>
      <c r="L436" s="4"/>
      <c r="M436" s="4"/>
      <c r="N436" s="4"/>
    </row>
    <row r="437">
      <c r="A437" s="4"/>
      <c r="B437" s="4"/>
      <c r="C437" s="4"/>
      <c r="D437" s="4"/>
      <c r="E437" s="4"/>
      <c r="F437" s="4"/>
      <c r="G437" s="4"/>
      <c r="H437" s="4"/>
      <c r="I437" s="4"/>
      <c r="J437" s="4"/>
      <c r="K437" s="4"/>
      <c r="L437" s="4"/>
      <c r="M437" s="4"/>
      <c r="N437" s="4"/>
    </row>
    <row r="438">
      <c r="A438" s="4"/>
      <c r="B438" s="4"/>
      <c r="C438" s="4"/>
      <c r="D438" s="4"/>
      <c r="E438" s="4"/>
      <c r="F438" s="4"/>
      <c r="G438" s="4"/>
      <c r="H438" s="4"/>
      <c r="I438" s="4"/>
      <c r="J438" s="4"/>
      <c r="K438" s="4"/>
      <c r="L438" s="4"/>
      <c r="M438" s="4"/>
      <c r="N438" s="4"/>
    </row>
    <row r="439">
      <c r="A439" s="4"/>
      <c r="B439" s="4"/>
      <c r="C439" s="4"/>
      <c r="D439" s="4"/>
      <c r="E439" s="4"/>
      <c r="F439" s="4"/>
      <c r="G439" s="4"/>
      <c r="H439" s="4"/>
      <c r="I439" s="4"/>
      <c r="J439" s="4"/>
      <c r="K439" s="4"/>
      <c r="L439" s="4"/>
      <c r="M439" s="4"/>
      <c r="N439" s="4"/>
    </row>
    <row r="440">
      <c r="A440" s="4"/>
      <c r="B440" s="4"/>
      <c r="C440" s="4"/>
      <c r="D440" s="4"/>
      <c r="E440" s="4"/>
      <c r="F440" s="4"/>
      <c r="G440" s="4"/>
      <c r="H440" s="4"/>
      <c r="I440" s="4"/>
      <c r="J440" s="4"/>
      <c r="K440" s="4"/>
      <c r="L440" s="4"/>
      <c r="M440" s="4"/>
      <c r="N440" s="4"/>
    </row>
    <row r="441">
      <c r="A441" s="4"/>
      <c r="B441" s="4"/>
      <c r="C441" s="4"/>
      <c r="D441" s="4"/>
      <c r="E441" s="4"/>
      <c r="F441" s="4"/>
      <c r="G441" s="4"/>
      <c r="H441" s="4"/>
      <c r="I441" s="4"/>
      <c r="J441" s="4"/>
      <c r="K441" s="4"/>
      <c r="L441" s="4"/>
      <c r="M441" s="4"/>
      <c r="N441" s="4"/>
    </row>
    <row r="442">
      <c r="A442" s="4"/>
      <c r="B442" s="4"/>
      <c r="C442" s="4"/>
      <c r="D442" s="4"/>
      <c r="E442" s="4"/>
      <c r="F442" s="4"/>
      <c r="G442" s="4"/>
      <c r="H442" s="4"/>
      <c r="I442" s="4"/>
      <c r="J442" s="4"/>
      <c r="K442" s="4"/>
      <c r="L442" s="4"/>
      <c r="M442" s="4"/>
      <c r="N442" s="4"/>
    </row>
    <row r="443">
      <c r="A443" s="4"/>
      <c r="B443" s="4"/>
      <c r="C443" s="4"/>
      <c r="D443" s="4"/>
      <c r="E443" s="4"/>
      <c r="F443" s="4"/>
      <c r="G443" s="4"/>
      <c r="H443" s="4"/>
      <c r="I443" s="4"/>
      <c r="J443" s="4"/>
      <c r="K443" s="4"/>
      <c r="L443" s="4"/>
      <c r="M443" s="4"/>
      <c r="N443" s="4"/>
    </row>
    <row r="444">
      <c r="A444" s="4"/>
      <c r="B444" s="4"/>
      <c r="C444" s="4"/>
      <c r="D444" s="4"/>
      <c r="E444" s="4"/>
      <c r="F444" s="4"/>
      <c r="G444" s="4"/>
      <c r="H444" s="4"/>
      <c r="I444" s="4"/>
      <c r="J444" s="4"/>
      <c r="K444" s="4"/>
      <c r="L444" s="4"/>
      <c r="M444" s="4"/>
      <c r="N444" s="4"/>
    </row>
    <row r="445">
      <c r="A445" s="4"/>
      <c r="B445" s="4"/>
      <c r="C445" s="4"/>
      <c r="D445" s="4"/>
      <c r="E445" s="4"/>
      <c r="F445" s="4"/>
      <c r="G445" s="4"/>
      <c r="H445" s="4"/>
      <c r="I445" s="4"/>
      <c r="J445" s="4"/>
      <c r="K445" s="4"/>
      <c r="L445" s="4"/>
      <c r="M445" s="4"/>
      <c r="N445" s="4"/>
    </row>
    <row r="446">
      <c r="A446" s="4"/>
      <c r="B446" s="4"/>
      <c r="C446" s="4"/>
      <c r="D446" s="4"/>
      <c r="E446" s="4"/>
      <c r="F446" s="4"/>
      <c r="G446" s="4"/>
      <c r="H446" s="4"/>
      <c r="I446" s="4"/>
      <c r="J446" s="4"/>
      <c r="K446" s="4"/>
      <c r="L446" s="4"/>
      <c r="M446" s="4"/>
      <c r="N446" s="4"/>
    </row>
    <row r="447">
      <c r="A447" s="4"/>
      <c r="B447" s="4"/>
      <c r="C447" s="4"/>
      <c r="D447" s="4"/>
      <c r="E447" s="4"/>
      <c r="F447" s="4"/>
      <c r="G447" s="4"/>
      <c r="H447" s="4"/>
      <c r="I447" s="4"/>
      <c r="J447" s="4"/>
      <c r="K447" s="4"/>
      <c r="L447" s="4"/>
      <c r="M447" s="4"/>
      <c r="N447" s="4"/>
    </row>
    <row r="448">
      <c r="A448" s="4"/>
      <c r="B448" s="4"/>
      <c r="C448" s="4"/>
      <c r="D448" s="4"/>
      <c r="E448" s="4"/>
      <c r="F448" s="4"/>
      <c r="G448" s="4"/>
      <c r="H448" s="4"/>
      <c r="I448" s="4"/>
      <c r="J448" s="4"/>
      <c r="K448" s="4"/>
      <c r="L448" s="4"/>
      <c r="M448" s="4"/>
      <c r="N448" s="4"/>
    </row>
    <row r="449">
      <c r="A449" s="4"/>
      <c r="B449" s="4"/>
      <c r="C449" s="4"/>
      <c r="D449" s="4"/>
      <c r="E449" s="4"/>
      <c r="F449" s="4"/>
      <c r="G449" s="4"/>
      <c r="H449" s="4"/>
      <c r="I449" s="4"/>
      <c r="J449" s="4"/>
      <c r="K449" s="4"/>
      <c r="L449" s="4"/>
      <c r="M449" s="4"/>
      <c r="N449" s="4"/>
    </row>
    <row r="450">
      <c r="A450" s="4"/>
      <c r="B450" s="4"/>
      <c r="C450" s="4"/>
      <c r="D450" s="4"/>
      <c r="E450" s="4"/>
      <c r="F450" s="4"/>
      <c r="G450" s="4"/>
      <c r="H450" s="4"/>
      <c r="I450" s="4"/>
      <c r="J450" s="4"/>
      <c r="K450" s="4"/>
      <c r="L450" s="4"/>
      <c r="M450" s="4"/>
      <c r="N450" s="4"/>
    </row>
    <row r="451">
      <c r="A451" s="4"/>
      <c r="B451" s="4"/>
      <c r="C451" s="4"/>
      <c r="D451" s="4"/>
      <c r="E451" s="4"/>
      <c r="F451" s="4"/>
      <c r="G451" s="4"/>
      <c r="H451" s="4"/>
      <c r="I451" s="4"/>
      <c r="J451" s="4"/>
      <c r="K451" s="4"/>
      <c r="L451" s="4"/>
      <c r="M451" s="4"/>
      <c r="N451" s="4"/>
    </row>
    <row r="452">
      <c r="A452" s="4"/>
      <c r="B452" s="4"/>
      <c r="C452" s="4"/>
      <c r="D452" s="4"/>
      <c r="E452" s="4"/>
      <c r="F452" s="4"/>
      <c r="G452" s="4"/>
      <c r="H452" s="4"/>
      <c r="I452" s="4"/>
      <c r="J452" s="4"/>
      <c r="K452" s="4"/>
      <c r="L452" s="4"/>
      <c r="M452" s="4"/>
      <c r="N452" s="4"/>
    </row>
    <row r="453">
      <c r="A453" s="4"/>
      <c r="B453" s="4"/>
      <c r="C453" s="4"/>
      <c r="D453" s="4"/>
      <c r="E453" s="4"/>
      <c r="F453" s="4"/>
      <c r="G453" s="4"/>
      <c r="H453" s="4"/>
      <c r="I453" s="4"/>
      <c r="J453" s="4"/>
      <c r="K453" s="4"/>
      <c r="L453" s="4"/>
      <c r="M453" s="4"/>
      <c r="N453" s="4"/>
    </row>
    <row r="454">
      <c r="A454" s="4"/>
      <c r="B454" s="4"/>
      <c r="C454" s="4"/>
      <c r="D454" s="4"/>
      <c r="E454" s="4"/>
      <c r="F454" s="4"/>
      <c r="G454" s="4"/>
      <c r="H454" s="4"/>
      <c r="I454" s="4"/>
      <c r="J454" s="4"/>
      <c r="K454" s="4"/>
      <c r="L454" s="4"/>
      <c r="M454" s="4"/>
      <c r="N454" s="4"/>
    </row>
    <row r="455">
      <c r="A455" s="4"/>
      <c r="B455" s="4"/>
      <c r="C455" s="4"/>
      <c r="D455" s="4"/>
      <c r="E455" s="4"/>
      <c r="F455" s="4"/>
      <c r="G455" s="4"/>
      <c r="H455" s="4"/>
      <c r="I455" s="4"/>
      <c r="J455" s="4"/>
      <c r="K455" s="4"/>
      <c r="L455" s="4"/>
      <c r="M455" s="4"/>
      <c r="N455" s="4"/>
    </row>
    <row r="456">
      <c r="A456" s="4"/>
      <c r="B456" s="4"/>
      <c r="C456" s="4"/>
      <c r="D456" s="4"/>
      <c r="E456" s="4"/>
      <c r="F456" s="4"/>
      <c r="G456" s="4"/>
      <c r="H456" s="4"/>
      <c r="I456" s="4"/>
      <c r="J456" s="4"/>
      <c r="K456" s="4"/>
      <c r="L456" s="4"/>
      <c r="M456" s="4"/>
      <c r="N456" s="4"/>
    </row>
    <row r="457">
      <c r="A457" s="4"/>
      <c r="B457" s="4"/>
      <c r="C457" s="4"/>
      <c r="D457" s="4"/>
      <c r="E457" s="4"/>
      <c r="F457" s="4"/>
      <c r="G457" s="4"/>
      <c r="H457" s="4"/>
      <c r="I457" s="4"/>
      <c r="J457" s="4"/>
      <c r="K457" s="4"/>
      <c r="L457" s="4"/>
      <c r="M457" s="4"/>
      <c r="N457" s="4"/>
    </row>
    <row r="458">
      <c r="A458" s="4"/>
      <c r="B458" s="4"/>
      <c r="C458" s="4"/>
      <c r="D458" s="4"/>
      <c r="E458" s="4"/>
      <c r="F458" s="4"/>
      <c r="G458" s="4"/>
      <c r="H458" s="4"/>
      <c r="I458" s="4"/>
      <c r="J458" s="4"/>
      <c r="K458" s="4"/>
      <c r="L458" s="4"/>
      <c r="M458" s="4"/>
      <c r="N458" s="4"/>
    </row>
    <row r="459">
      <c r="A459" s="4"/>
      <c r="B459" s="4"/>
      <c r="C459" s="4"/>
      <c r="D459" s="4"/>
      <c r="E459" s="4"/>
      <c r="F459" s="4"/>
      <c r="G459" s="4"/>
      <c r="H459" s="4"/>
      <c r="I459" s="4"/>
      <c r="J459" s="4"/>
      <c r="K459" s="4"/>
      <c r="L459" s="4"/>
      <c r="M459" s="4"/>
      <c r="N459" s="4"/>
    </row>
    <row r="460">
      <c r="A460" s="4"/>
      <c r="B460" s="4"/>
      <c r="C460" s="4"/>
      <c r="D460" s="4"/>
      <c r="E460" s="4"/>
      <c r="F460" s="4"/>
      <c r="G460" s="4"/>
      <c r="H460" s="4"/>
      <c r="I460" s="4"/>
      <c r="J460" s="4"/>
      <c r="K460" s="4"/>
      <c r="L460" s="4"/>
      <c r="M460" s="4"/>
      <c r="N460" s="4"/>
    </row>
    <row r="461">
      <c r="A461" s="4"/>
      <c r="B461" s="4"/>
      <c r="C461" s="4"/>
      <c r="D461" s="4"/>
      <c r="E461" s="4"/>
      <c r="F461" s="4"/>
      <c r="G461" s="4"/>
      <c r="H461" s="4"/>
      <c r="I461" s="4"/>
      <c r="J461" s="4"/>
      <c r="K461" s="4"/>
      <c r="L461" s="4"/>
      <c r="M461" s="4"/>
      <c r="N461" s="4"/>
    </row>
    <row r="462">
      <c r="A462" s="4"/>
      <c r="B462" s="4"/>
      <c r="C462" s="4"/>
      <c r="D462" s="4"/>
      <c r="E462" s="4"/>
      <c r="F462" s="4"/>
      <c r="G462" s="4"/>
      <c r="H462" s="4"/>
      <c r="I462" s="4"/>
      <c r="J462" s="4"/>
      <c r="K462" s="4"/>
      <c r="L462" s="4"/>
      <c r="M462" s="4"/>
      <c r="N462" s="4"/>
    </row>
    <row r="463">
      <c r="A463" s="4"/>
      <c r="B463" s="4"/>
      <c r="C463" s="4"/>
      <c r="D463" s="4"/>
      <c r="E463" s="4"/>
      <c r="F463" s="4"/>
      <c r="G463" s="4"/>
      <c r="H463" s="4"/>
      <c r="I463" s="4"/>
      <c r="J463" s="4"/>
      <c r="K463" s="4"/>
      <c r="L463" s="4"/>
      <c r="M463" s="4"/>
      <c r="N463" s="4"/>
    </row>
    <row r="464">
      <c r="A464" s="4"/>
      <c r="B464" s="4"/>
      <c r="C464" s="4"/>
      <c r="D464" s="4"/>
      <c r="E464" s="4"/>
      <c r="F464" s="4"/>
      <c r="G464" s="4"/>
      <c r="H464" s="4"/>
      <c r="I464" s="4"/>
      <c r="J464" s="4"/>
      <c r="K464" s="4"/>
      <c r="L464" s="4"/>
      <c r="M464" s="4"/>
      <c r="N464" s="4"/>
    </row>
    <row r="465">
      <c r="A465" s="4"/>
      <c r="B465" s="4"/>
      <c r="C465" s="4"/>
      <c r="D465" s="4"/>
      <c r="E465" s="4"/>
      <c r="F465" s="4"/>
      <c r="G465" s="4"/>
      <c r="H465" s="4"/>
      <c r="I465" s="4"/>
      <c r="J465" s="4"/>
      <c r="K465" s="4"/>
      <c r="L465" s="4"/>
      <c r="M465" s="4"/>
      <c r="N465" s="4"/>
    </row>
    <row r="466">
      <c r="A466" s="4"/>
      <c r="B466" s="4"/>
      <c r="C466" s="4"/>
      <c r="D466" s="4"/>
      <c r="E466" s="4"/>
      <c r="F466" s="4"/>
      <c r="G466" s="4"/>
      <c r="H466" s="4"/>
      <c r="I466" s="4"/>
      <c r="J466" s="4"/>
      <c r="K466" s="4"/>
      <c r="L466" s="4"/>
      <c r="M466" s="4"/>
      <c r="N466" s="4"/>
    </row>
    <row r="467">
      <c r="A467" s="4"/>
      <c r="B467" s="4"/>
      <c r="C467" s="4"/>
      <c r="D467" s="4"/>
      <c r="E467" s="4"/>
      <c r="F467" s="4"/>
      <c r="G467" s="4"/>
      <c r="H467" s="4"/>
      <c r="I467" s="4"/>
      <c r="J467" s="4"/>
      <c r="K467" s="4"/>
      <c r="L467" s="4"/>
      <c r="M467" s="4"/>
      <c r="N467" s="4"/>
    </row>
    <row r="468">
      <c r="A468" s="4"/>
      <c r="B468" s="4"/>
      <c r="C468" s="4"/>
      <c r="D468" s="4"/>
      <c r="E468" s="4"/>
      <c r="F468" s="4"/>
      <c r="G468" s="4"/>
      <c r="H468" s="4"/>
      <c r="I468" s="4"/>
      <c r="J468" s="4"/>
      <c r="K468" s="4"/>
      <c r="L468" s="4"/>
      <c r="M468" s="4"/>
      <c r="N468" s="4"/>
    </row>
    <row r="469">
      <c r="A469" s="4"/>
      <c r="B469" s="4"/>
      <c r="C469" s="4"/>
      <c r="D469" s="4"/>
      <c r="E469" s="4"/>
      <c r="F469" s="4"/>
      <c r="G469" s="4"/>
      <c r="H469" s="4"/>
      <c r="I469" s="4"/>
      <c r="J469" s="4"/>
      <c r="K469" s="4"/>
      <c r="L469" s="4"/>
      <c r="M469" s="4"/>
      <c r="N469" s="4"/>
    </row>
    <row r="470">
      <c r="A470" s="4"/>
      <c r="B470" s="4"/>
      <c r="C470" s="4"/>
      <c r="D470" s="4"/>
      <c r="E470" s="4"/>
      <c r="F470" s="4"/>
      <c r="G470" s="4"/>
      <c r="H470" s="4"/>
      <c r="I470" s="4"/>
      <c r="J470" s="4"/>
      <c r="K470" s="4"/>
      <c r="L470" s="4"/>
      <c r="M470" s="4"/>
      <c r="N470" s="4"/>
    </row>
    <row r="471">
      <c r="A471" s="4"/>
      <c r="B471" s="4"/>
      <c r="C471" s="4"/>
      <c r="D471" s="4"/>
      <c r="E471" s="4"/>
      <c r="F471" s="4"/>
      <c r="G471" s="4"/>
      <c r="H471" s="4"/>
      <c r="I471" s="4"/>
      <c r="J471" s="4"/>
      <c r="K471" s="4"/>
      <c r="L471" s="4"/>
      <c r="M471" s="4"/>
      <c r="N471" s="4"/>
    </row>
    <row r="472">
      <c r="A472" s="4"/>
      <c r="B472" s="4"/>
      <c r="C472" s="4"/>
      <c r="D472" s="4"/>
      <c r="E472" s="4"/>
      <c r="F472" s="4"/>
      <c r="G472" s="4"/>
      <c r="H472" s="4"/>
      <c r="I472" s="4"/>
      <c r="J472" s="4"/>
      <c r="K472" s="4"/>
      <c r="L472" s="4"/>
      <c r="M472" s="4"/>
      <c r="N472" s="4"/>
    </row>
    <row r="473">
      <c r="A473" s="4"/>
      <c r="B473" s="4"/>
      <c r="C473" s="4"/>
      <c r="D473" s="4"/>
      <c r="E473" s="4"/>
      <c r="F473" s="4"/>
      <c r="G473" s="4"/>
      <c r="H473" s="4"/>
      <c r="I473" s="4"/>
      <c r="J473" s="4"/>
      <c r="K473" s="4"/>
      <c r="L473" s="4"/>
      <c r="M473" s="4"/>
      <c r="N473" s="4"/>
    </row>
    <row r="474">
      <c r="A474" s="4"/>
      <c r="B474" s="4"/>
      <c r="C474" s="4"/>
      <c r="D474" s="4"/>
      <c r="E474" s="4"/>
      <c r="F474" s="4"/>
      <c r="G474" s="4"/>
      <c r="H474" s="4"/>
      <c r="I474" s="4"/>
      <c r="J474" s="4"/>
      <c r="K474" s="4"/>
      <c r="L474" s="4"/>
      <c r="M474" s="4"/>
      <c r="N474" s="4"/>
    </row>
    <row r="475">
      <c r="A475" s="4"/>
      <c r="B475" s="4"/>
      <c r="C475" s="4"/>
      <c r="D475" s="4"/>
      <c r="E475" s="4"/>
      <c r="F475" s="4"/>
      <c r="G475" s="4"/>
      <c r="H475" s="4"/>
      <c r="I475" s="4"/>
      <c r="J475" s="4"/>
      <c r="K475" s="4"/>
      <c r="L475" s="4"/>
      <c r="M475" s="4"/>
      <c r="N475" s="4"/>
    </row>
    <row r="476">
      <c r="A476" s="4"/>
      <c r="B476" s="4"/>
      <c r="C476" s="4"/>
      <c r="D476" s="4"/>
      <c r="E476" s="4"/>
      <c r="F476" s="4"/>
      <c r="G476" s="4"/>
      <c r="H476" s="4"/>
      <c r="I476" s="4"/>
      <c r="J476" s="4"/>
      <c r="K476" s="4"/>
      <c r="L476" s="4"/>
      <c r="M476" s="4"/>
      <c r="N476" s="4"/>
    </row>
    <row r="477">
      <c r="A477" s="4"/>
      <c r="B477" s="4"/>
      <c r="C477" s="4"/>
      <c r="D477" s="4"/>
      <c r="E477" s="4"/>
      <c r="F477" s="4"/>
      <c r="G477" s="4"/>
      <c r="H477" s="4"/>
      <c r="I477" s="4"/>
      <c r="J477" s="4"/>
      <c r="K477" s="4"/>
      <c r="L477" s="4"/>
      <c r="M477" s="4"/>
      <c r="N477" s="4"/>
    </row>
    <row r="478">
      <c r="A478" s="4"/>
      <c r="B478" s="4"/>
      <c r="C478" s="4"/>
      <c r="D478" s="4"/>
      <c r="E478" s="4"/>
      <c r="F478" s="4"/>
      <c r="G478" s="4"/>
      <c r="H478" s="4"/>
      <c r="I478" s="4"/>
      <c r="J478" s="4"/>
      <c r="K478" s="4"/>
      <c r="L478" s="4"/>
      <c r="M478" s="4"/>
      <c r="N478" s="4"/>
    </row>
    <row r="479">
      <c r="A479" s="4"/>
      <c r="B479" s="4"/>
      <c r="C479" s="4"/>
      <c r="D479" s="4"/>
      <c r="E479" s="4"/>
      <c r="F479" s="4"/>
      <c r="G479" s="4"/>
      <c r="H479" s="4"/>
      <c r="I479" s="4"/>
      <c r="J479" s="4"/>
      <c r="K479" s="4"/>
      <c r="L479" s="4"/>
      <c r="M479" s="4"/>
      <c r="N479" s="4"/>
    </row>
    <row r="480">
      <c r="A480" s="4"/>
      <c r="B480" s="4"/>
      <c r="C480" s="4"/>
      <c r="D480" s="4"/>
      <c r="E480" s="4"/>
      <c r="F480" s="4"/>
      <c r="G480" s="4"/>
      <c r="H480" s="4"/>
      <c r="I480" s="4"/>
      <c r="J480" s="4"/>
      <c r="K480" s="4"/>
      <c r="L480" s="4"/>
      <c r="M480" s="4"/>
      <c r="N480" s="4"/>
    </row>
    <row r="481">
      <c r="A481" s="4"/>
      <c r="B481" s="4"/>
      <c r="C481" s="4"/>
      <c r="D481" s="4"/>
      <c r="E481" s="4"/>
      <c r="F481" s="4"/>
      <c r="G481" s="4"/>
      <c r="H481" s="4"/>
      <c r="I481" s="4"/>
      <c r="J481" s="4"/>
      <c r="K481" s="4"/>
      <c r="L481" s="4"/>
      <c r="M481" s="4"/>
      <c r="N481" s="4"/>
    </row>
    <row r="482">
      <c r="A482" s="4"/>
      <c r="B482" s="4"/>
      <c r="C482" s="4"/>
      <c r="D482" s="4"/>
      <c r="E482" s="4"/>
      <c r="F482" s="4"/>
      <c r="G482" s="4"/>
      <c r="H482" s="4"/>
      <c r="I482" s="4"/>
      <c r="J482" s="4"/>
      <c r="K482" s="4"/>
      <c r="L482" s="4"/>
      <c r="M482" s="4"/>
      <c r="N482" s="4"/>
    </row>
    <row r="483">
      <c r="A483" s="4"/>
      <c r="B483" s="4"/>
      <c r="C483" s="4"/>
      <c r="D483" s="4"/>
      <c r="E483" s="4"/>
      <c r="F483" s="4"/>
      <c r="G483" s="4"/>
      <c r="H483" s="4"/>
      <c r="I483" s="4"/>
      <c r="J483" s="4"/>
      <c r="K483" s="4"/>
      <c r="L483" s="4"/>
      <c r="M483" s="4"/>
      <c r="N483" s="4"/>
    </row>
    <row r="484">
      <c r="A484" s="4"/>
      <c r="B484" s="4"/>
      <c r="C484" s="4"/>
      <c r="D484" s="4"/>
      <c r="E484" s="4"/>
      <c r="F484" s="4"/>
      <c r="G484" s="4"/>
      <c r="H484" s="4"/>
      <c r="I484" s="4"/>
      <c r="J484" s="4"/>
      <c r="K484" s="4"/>
      <c r="L484" s="4"/>
      <c r="M484" s="4"/>
      <c r="N484" s="4"/>
    </row>
    <row r="485">
      <c r="A485" s="4"/>
      <c r="B485" s="4"/>
      <c r="C485" s="4"/>
      <c r="D485" s="4"/>
      <c r="E485" s="4"/>
      <c r="F485" s="4"/>
      <c r="G485" s="4"/>
      <c r="H485" s="4"/>
      <c r="I485" s="4"/>
      <c r="J485" s="4"/>
      <c r="K485" s="4"/>
      <c r="L485" s="4"/>
      <c r="M485" s="4"/>
      <c r="N485" s="4"/>
    </row>
    <row r="486">
      <c r="A486" s="4"/>
      <c r="B486" s="4"/>
      <c r="C486" s="4"/>
      <c r="D486" s="4"/>
      <c r="E486" s="4"/>
      <c r="F486" s="4"/>
      <c r="G486" s="4"/>
      <c r="H486" s="4"/>
      <c r="I486" s="4"/>
      <c r="J486" s="4"/>
      <c r="K486" s="4"/>
      <c r="L486" s="4"/>
      <c r="M486" s="4"/>
      <c r="N486" s="4"/>
    </row>
    <row r="487">
      <c r="A487" s="4"/>
      <c r="B487" s="4"/>
      <c r="C487" s="4"/>
      <c r="D487" s="4"/>
      <c r="E487" s="4"/>
      <c r="F487" s="4"/>
      <c r="G487" s="4"/>
      <c r="H487" s="4"/>
      <c r="I487" s="4"/>
      <c r="J487" s="4"/>
      <c r="K487" s="4"/>
      <c r="L487" s="4"/>
      <c r="M487" s="4"/>
      <c r="N487" s="4"/>
    </row>
    <row r="488">
      <c r="A488" s="4"/>
      <c r="B488" s="4"/>
      <c r="C488" s="4"/>
      <c r="D488" s="4"/>
      <c r="E488" s="4"/>
      <c r="F488" s="4"/>
      <c r="G488" s="4"/>
      <c r="H488" s="4"/>
      <c r="I488" s="4"/>
      <c r="J488" s="4"/>
      <c r="K488" s="4"/>
      <c r="L488" s="4"/>
      <c r="M488" s="4"/>
      <c r="N488" s="4"/>
    </row>
    <row r="489">
      <c r="A489" s="4"/>
      <c r="B489" s="4"/>
      <c r="C489" s="4"/>
      <c r="D489" s="4"/>
      <c r="E489" s="4"/>
      <c r="F489" s="4"/>
      <c r="G489" s="4"/>
      <c r="H489" s="4"/>
      <c r="I489" s="4"/>
      <c r="J489" s="4"/>
      <c r="K489" s="4"/>
      <c r="L489" s="4"/>
      <c r="M489" s="4"/>
      <c r="N489" s="4"/>
    </row>
    <row r="490">
      <c r="A490" s="4"/>
      <c r="B490" s="4"/>
      <c r="C490" s="4"/>
      <c r="D490" s="4"/>
      <c r="E490" s="4"/>
      <c r="F490" s="4"/>
      <c r="G490" s="4"/>
      <c r="H490" s="4"/>
      <c r="I490" s="4"/>
      <c r="J490" s="4"/>
      <c r="K490" s="4"/>
      <c r="L490" s="4"/>
      <c r="M490" s="4"/>
      <c r="N490" s="4"/>
    </row>
    <row r="491">
      <c r="A491" s="4"/>
      <c r="B491" s="4"/>
      <c r="C491" s="4"/>
      <c r="D491" s="4"/>
      <c r="E491" s="4"/>
      <c r="F491" s="4"/>
      <c r="G491" s="4"/>
      <c r="H491" s="4"/>
      <c r="I491" s="4"/>
      <c r="J491" s="4"/>
      <c r="K491" s="4"/>
      <c r="L491" s="4"/>
      <c r="M491" s="4"/>
      <c r="N491" s="4"/>
    </row>
    <row r="492">
      <c r="A492" s="4"/>
      <c r="B492" s="4"/>
      <c r="C492" s="4"/>
      <c r="D492" s="4"/>
      <c r="E492" s="4"/>
      <c r="F492" s="4"/>
      <c r="G492" s="4"/>
      <c r="H492" s="4"/>
      <c r="I492" s="4"/>
      <c r="J492" s="4"/>
      <c r="K492" s="4"/>
      <c r="L492" s="4"/>
      <c r="M492" s="4"/>
      <c r="N492" s="4"/>
    </row>
    <row r="493">
      <c r="A493" s="4"/>
      <c r="B493" s="4"/>
      <c r="C493" s="4"/>
      <c r="D493" s="4"/>
      <c r="E493" s="4"/>
      <c r="F493" s="4"/>
      <c r="G493" s="4"/>
      <c r="H493" s="4"/>
      <c r="I493" s="4"/>
      <c r="J493" s="4"/>
      <c r="K493" s="4"/>
      <c r="L493" s="4"/>
      <c r="M493" s="4"/>
      <c r="N493" s="4"/>
    </row>
    <row r="494">
      <c r="A494" s="4"/>
      <c r="B494" s="4"/>
      <c r="C494" s="4"/>
      <c r="D494" s="4"/>
      <c r="E494" s="4"/>
      <c r="F494" s="4"/>
      <c r="G494" s="4"/>
      <c r="H494" s="4"/>
      <c r="I494" s="4"/>
      <c r="J494" s="4"/>
      <c r="K494" s="4"/>
      <c r="L494" s="4"/>
      <c r="M494" s="4"/>
      <c r="N494" s="4"/>
    </row>
    <row r="495">
      <c r="A495" s="4"/>
      <c r="B495" s="4"/>
      <c r="C495" s="4"/>
      <c r="D495" s="4"/>
      <c r="E495" s="4"/>
      <c r="F495" s="4"/>
      <c r="G495" s="4"/>
      <c r="H495" s="4"/>
      <c r="I495" s="4"/>
      <c r="J495" s="4"/>
      <c r="K495" s="4"/>
      <c r="L495" s="4"/>
      <c r="M495" s="4"/>
      <c r="N495" s="4"/>
    </row>
    <row r="496">
      <c r="A496" s="4"/>
      <c r="B496" s="4"/>
      <c r="C496" s="4"/>
      <c r="D496" s="4"/>
      <c r="E496" s="4"/>
      <c r="F496" s="4"/>
      <c r="G496" s="4"/>
      <c r="H496" s="4"/>
      <c r="I496" s="4"/>
      <c r="J496" s="4"/>
      <c r="K496" s="4"/>
      <c r="L496" s="4"/>
      <c r="M496" s="4"/>
      <c r="N496" s="4"/>
    </row>
    <row r="497">
      <c r="A497" s="4"/>
      <c r="B497" s="4"/>
      <c r="C497" s="4"/>
      <c r="D497" s="4"/>
      <c r="E497" s="4"/>
      <c r="F497" s="4"/>
      <c r="G497" s="4"/>
      <c r="H497" s="4"/>
      <c r="I497" s="4"/>
      <c r="J497" s="4"/>
      <c r="K497" s="4"/>
      <c r="L497" s="4"/>
      <c r="M497" s="4"/>
      <c r="N497" s="4"/>
    </row>
    <row r="498">
      <c r="A498" s="4"/>
      <c r="B498" s="4"/>
      <c r="C498" s="4"/>
      <c r="D498" s="4"/>
      <c r="E498" s="4"/>
      <c r="F498" s="4"/>
      <c r="G498" s="4"/>
      <c r="H498" s="4"/>
      <c r="I498" s="4"/>
      <c r="J498" s="4"/>
      <c r="K498" s="4"/>
      <c r="L498" s="4"/>
      <c r="M498" s="4"/>
      <c r="N498" s="4"/>
    </row>
    <row r="499">
      <c r="A499" s="4"/>
      <c r="B499" s="4"/>
      <c r="C499" s="4"/>
      <c r="D499" s="4"/>
      <c r="E499" s="4"/>
      <c r="F499" s="4"/>
      <c r="G499" s="4"/>
      <c r="H499" s="4"/>
      <c r="I499" s="4"/>
      <c r="J499" s="4"/>
      <c r="K499" s="4"/>
      <c r="L499" s="4"/>
      <c r="M499" s="4"/>
      <c r="N499" s="4"/>
    </row>
    <row r="500">
      <c r="A500" s="4"/>
      <c r="B500" s="4"/>
      <c r="C500" s="4"/>
      <c r="D500" s="4"/>
      <c r="E500" s="4"/>
      <c r="F500" s="4"/>
      <c r="G500" s="4"/>
      <c r="H500" s="4"/>
      <c r="I500" s="4"/>
      <c r="J500" s="4"/>
      <c r="K500" s="4"/>
      <c r="L500" s="4"/>
      <c r="M500" s="4"/>
      <c r="N500" s="4"/>
    </row>
    <row r="501">
      <c r="A501" s="4"/>
      <c r="B501" s="4"/>
      <c r="C501" s="4"/>
      <c r="D501" s="4"/>
      <c r="E501" s="4"/>
      <c r="F501" s="4"/>
      <c r="G501" s="4"/>
      <c r="H501" s="4"/>
      <c r="I501" s="4"/>
      <c r="J501" s="4"/>
      <c r="K501" s="4"/>
      <c r="L501" s="4"/>
      <c r="M501" s="4"/>
      <c r="N501" s="4"/>
    </row>
    <row r="502">
      <c r="A502" s="4"/>
      <c r="B502" s="4"/>
      <c r="C502" s="4"/>
      <c r="D502" s="4"/>
      <c r="E502" s="4"/>
      <c r="F502" s="4"/>
      <c r="G502" s="4"/>
      <c r="H502" s="4"/>
      <c r="I502" s="4"/>
      <c r="J502" s="4"/>
      <c r="K502" s="4"/>
      <c r="L502" s="4"/>
      <c r="M502" s="4"/>
      <c r="N502" s="4"/>
    </row>
    <row r="503">
      <c r="A503" s="4"/>
      <c r="B503" s="4"/>
      <c r="C503" s="4"/>
      <c r="D503" s="4"/>
      <c r="E503" s="4"/>
      <c r="F503" s="4"/>
      <c r="G503" s="4"/>
      <c r="H503" s="4"/>
      <c r="I503" s="4"/>
      <c r="J503" s="4"/>
      <c r="K503" s="4"/>
      <c r="L503" s="4"/>
      <c r="M503" s="4"/>
      <c r="N503" s="4"/>
    </row>
    <row r="504">
      <c r="A504" s="4"/>
      <c r="B504" s="4"/>
      <c r="C504" s="4"/>
      <c r="D504" s="4"/>
      <c r="E504" s="4"/>
      <c r="F504" s="4"/>
      <c r="G504" s="4"/>
      <c r="H504" s="4"/>
      <c r="I504" s="4"/>
      <c r="J504" s="4"/>
      <c r="K504" s="4"/>
      <c r="L504" s="4"/>
      <c r="M504" s="4"/>
      <c r="N504" s="4"/>
    </row>
    <row r="505">
      <c r="A505" s="4"/>
      <c r="B505" s="4"/>
      <c r="C505" s="4"/>
      <c r="D505" s="4"/>
      <c r="E505" s="4"/>
      <c r="F505" s="4"/>
      <c r="G505" s="4"/>
      <c r="H505" s="4"/>
      <c r="I505" s="4"/>
      <c r="J505" s="4"/>
      <c r="K505" s="4"/>
      <c r="L505" s="4"/>
      <c r="M505" s="4"/>
      <c r="N505" s="4"/>
    </row>
    <row r="506">
      <c r="A506" s="4"/>
      <c r="B506" s="4"/>
      <c r="C506" s="4"/>
      <c r="D506" s="4"/>
      <c r="E506" s="4"/>
      <c r="F506" s="4"/>
      <c r="G506" s="4"/>
      <c r="H506" s="4"/>
      <c r="I506" s="4"/>
      <c r="J506" s="4"/>
      <c r="K506" s="4"/>
      <c r="L506" s="4"/>
      <c r="M506" s="4"/>
      <c r="N506" s="4"/>
    </row>
    <row r="507">
      <c r="A507" s="4"/>
      <c r="B507" s="4"/>
      <c r="C507" s="4"/>
      <c r="D507" s="4"/>
      <c r="E507" s="4"/>
      <c r="F507" s="4"/>
      <c r="G507" s="4"/>
      <c r="H507" s="4"/>
      <c r="I507" s="4"/>
      <c r="J507" s="4"/>
      <c r="K507" s="4"/>
      <c r="L507" s="4"/>
      <c r="M507" s="4"/>
      <c r="N507" s="4"/>
    </row>
    <row r="508">
      <c r="A508" s="4"/>
      <c r="B508" s="4"/>
      <c r="C508" s="4"/>
      <c r="D508" s="4"/>
      <c r="E508" s="4"/>
      <c r="F508" s="4"/>
      <c r="G508" s="4"/>
      <c r="H508" s="4"/>
      <c r="I508" s="4"/>
      <c r="J508" s="4"/>
      <c r="K508" s="4"/>
      <c r="L508" s="4"/>
      <c r="M508" s="4"/>
      <c r="N508" s="4"/>
    </row>
    <row r="509">
      <c r="A509" s="4"/>
      <c r="B509" s="4"/>
      <c r="C509" s="4"/>
      <c r="D509" s="4"/>
      <c r="E509" s="4"/>
      <c r="F509" s="4"/>
      <c r="G509" s="4"/>
      <c r="H509" s="4"/>
      <c r="I509" s="4"/>
      <c r="J509" s="4"/>
      <c r="K509" s="4"/>
      <c r="L509" s="4"/>
      <c r="M509" s="4"/>
      <c r="N509" s="4"/>
    </row>
    <row r="510">
      <c r="A510" s="4"/>
      <c r="B510" s="4"/>
      <c r="C510" s="4"/>
      <c r="D510" s="4"/>
      <c r="E510" s="4"/>
      <c r="F510" s="4"/>
      <c r="G510" s="4"/>
      <c r="H510" s="4"/>
      <c r="I510" s="4"/>
      <c r="J510" s="4"/>
      <c r="K510" s="4"/>
      <c r="L510" s="4"/>
      <c r="M510" s="4"/>
      <c r="N510" s="4"/>
    </row>
    <row r="511">
      <c r="A511" s="4"/>
      <c r="B511" s="4"/>
      <c r="C511" s="4"/>
      <c r="D511" s="4"/>
      <c r="E511" s="4"/>
      <c r="F511" s="4"/>
      <c r="G511" s="4"/>
      <c r="H511" s="4"/>
      <c r="I511" s="4"/>
      <c r="J511" s="4"/>
      <c r="K511" s="4"/>
      <c r="L511" s="4"/>
      <c r="M511" s="4"/>
      <c r="N511" s="4"/>
    </row>
    <row r="512">
      <c r="A512" s="4"/>
      <c r="B512" s="4"/>
      <c r="C512" s="4"/>
      <c r="D512" s="4"/>
      <c r="E512" s="4"/>
      <c r="F512" s="4"/>
      <c r="G512" s="4"/>
      <c r="H512" s="4"/>
      <c r="I512" s="4"/>
      <c r="J512" s="4"/>
      <c r="K512" s="4"/>
      <c r="L512" s="4"/>
      <c r="M512" s="4"/>
      <c r="N512" s="4"/>
    </row>
    <row r="513">
      <c r="A513" s="4"/>
      <c r="B513" s="4"/>
      <c r="C513" s="4"/>
      <c r="D513" s="4"/>
      <c r="E513" s="4"/>
      <c r="F513" s="4"/>
      <c r="G513" s="4"/>
      <c r="H513" s="4"/>
      <c r="I513" s="4"/>
      <c r="J513" s="4"/>
      <c r="K513" s="4"/>
      <c r="L513" s="4"/>
      <c r="M513" s="4"/>
      <c r="N513" s="4"/>
    </row>
    <row r="514">
      <c r="A514" s="4"/>
      <c r="B514" s="4"/>
      <c r="C514" s="4"/>
      <c r="D514" s="4"/>
      <c r="E514" s="4"/>
      <c r="F514" s="4"/>
      <c r="G514" s="4"/>
      <c r="H514" s="4"/>
      <c r="I514" s="4"/>
      <c r="J514" s="4"/>
      <c r="K514" s="4"/>
      <c r="L514" s="4"/>
      <c r="M514" s="4"/>
      <c r="N514" s="4"/>
    </row>
    <row r="515">
      <c r="A515" s="4"/>
      <c r="B515" s="4"/>
      <c r="C515" s="4"/>
      <c r="D515" s="4"/>
      <c r="E515" s="4"/>
      <c r="F515" s="4"/>
      <c r="G515" s="4"/>
      <c r="H515" s="4"/>
      <c r="I515" s="4"/>
      <c r="J515" s="4"/>
      <c r="K515" s="4"/>
      <c r="L515" s="4"/>
      <c r="M515" s="4"/>
      <c r="N515" s="4"/>
    </row>
    <row r="516">
      <c r="A516" s="4"/>
      <c r="B516" s="4"/>
      <c r="C516" s="4"/>
      <c r="D516" s="4"/>
      <c r="E516" s="4"/>
      <c r="F516" s="4"/>
      <c r="G516" s="4"/>
      <c r="H516" s="4"/>
      <c r="I516" s="4"/>
      <c r="J516" s="4"/>
      <c r="K516" s="4"/>
      <c r="L516" s="4"/>
      <c r="M516" s="4"/>
      <c r="N516" s="4"/>
    </row>
    <row r="517">
      <c r="A517" s="4"/>
      <c r="B517" s="4"/>
      <c r="C517" s="4"/>
      <c r="D517" s="4"/>
      <c r="E517" s="4"/>
      <c r="F517" s="4"/>
      <c r="G517" s="4"/>
      <c r="H517" s="4"/>
      <c r="I517" s="4"/>
      <c r="J517" s="4"/>
      <c r="K517" s="4"/>
      <c r="L517" s="4"/>
      <c r="M517" s="4"/>
      <c r="N517" s="4"/>
    </row>
    <row r="518">
      <c r="A518" s="4"/>
      <c r="B518" s="4"/>
      <c r="C518" s="4"/>
      <c r="D518" s="4"/>
      <c r="E518" s="4"/>
      <c r="F518" s="4"/>
      <c r="G518" s="4"/>
      <c r="H518" s="4"/>
      <c r="I518" s="4"/>
      <c r="J518" s="4"/>
      <c r="K518" s="4"/>
      <c r="L518" s="4"/>
      <c r="M518" s="4"/>
      <c r="N518" s="4"/>
    </row>
    <row r="519">
      <c r="A519" s="4"/>
      <c r="B519" s="4"/>
      <c r="C519" s="4"/>
      <c r="D519" s="4"/>
      <c r="E519" s="4"/>
      <c r="F519" s="4"/>
      <c r="G519" s="4"/>
      <c r="H519" s="4"/>
      <c r="I519" s="4"/>
      <c r="J519" s="4"/>
      <c r="K519" s="4"/>
      <c r="L519" s="4"/>
      <c r="M519" s="4"/>
      <c r="N519" s="4"/>
    </row>
    <row r="520">
      <c r="A520" s="4"/>
      <c r="B520" s="4"/>
      <c r="C520" s="4"/>
      <c r="D520" s="4"/>
      <c r="E520" s="4"/>
      <c r="F520" s="4"/>
      <c r="G520" s="4"/>
      <c r="H520" s="4"/>
      <c r="I520" s="4"/>
      <c r="J520" s="4"/>
      <c r="K520" s="4"/>
      <c r="L520" s="4"/>
      <c r="M520" s="4"/>
      <c r="N520" s="4"/>
    </row>
    <row r="521">
      <c r="A521" s="4"/>
      <c r="B521" s="4"/>
      <c r="C521" s="4"/>
      <c r="D521" s="4"/>
      <c r="E521" s="4"/>
      <c r="F521" s="4"/>
      <c r="G521" s="4"/>
      <c r="H521" s="4"/>
      <c r="I521" s="4"/>
      <c r="J521" s="4"/>
      <c r="K521" s="4"/>
      <c r="L521" s="4"/>
      <c r="M521" s="4"/>
      <c r="N521" s="4"/>
    </row>
    <row r="522">
      <c r="A522" s="4"/>
      <c r="B522" s="4"/>
      <c r="C522" s="4"/>
      <c r="D522" s="4"/>
      <c r="E522" s="4"/>
      <c r="F522" s="4"/>
      <c r="G522" s="4"/>
      <c r="H522" s="4"/>
      <c r="I522" s="4"/>
      <c r="J522" s="4"/>
      <c r="K522" s="4"/>
      <c r="L522" s="4"/>
      <c r="M522" s="4"/>
      <c r="N522" s="4"/>
    </row>
    <row r="523">
      <c r="A523" s="4"/>
      <c r="B523" s="4"/>
      <c r="C523" s="4"/>
      <c r="D523" s="4"/>
      <c r="E523" s="4"/>
      <c r="F523" s="4"/>
      <c r="G523" s="4"/>
      <c r="H523" s="4"/>
      <c r="I523" s="4"/>
      <c r="J523" s="4"/>
      <c r="K523" s="4"/>
      <c r="L523" s="4"/>
      <c r="M523" s="4"/>
      <c r="N523" s="4"/>
    </row>
    <row r="524">
      <c r="A524" s="4"/>
      <c r="B524" s="4"/>
      <c r="C524" s="4"/>
      <c r="D524" s="4"/>
      <c r="E524" s="4"/>
      <c r="F524" s="4"/>
      <c r="G524" s="4"/>
      <c r="H524" s="4"/>
      <c r="I524" s="4"/>
      <c r="J524" s="4"/>
      <c r="K524" s="4"/>
      <c r="L524" s="4"/>
      <c r="M524" s="4"/>
      <c r="N524" s="4"/>
    </row>
    <row r="525">
      <c r="A525" s="4"/>
      <c r="B525" s="4"/>
      <c r="C525" s="4"/>
      <c r="D525" s="4"/>
      <c r="E525" s="4"/>
      <c r="F525" s="4"/>
      <c r="G525" s="4"/>
      <c r="H525" s="4"/>
      <c r="I525" s="4"/>
      <c r="J525" s="4"/>
      <c r="K525" s="4"/>
      <c r="L525" s="4"/>
      <c r="M525" s="4"/>
      <c r="N525" s="4"/>
    </row>
    <row r="526">
      <c r="A526" s="4"/>
      <c r="B526" s="4"/>
      <c r="C526" s="4"/>
      <c r="D526" s="4"/>
      <c r="E526" s="4"/>
      <c r="F526" s="4"/>
      <c r="G526" s="4"/>
      <c r="H526" s="4"/>
      <c r="I526" s="4"/>
      <c r="J526" s="4"/>
      <c r="K526" s="4"/>
      <c r="L526" s="4"/>
      <c r="M526" s="4"/>
      <c r="N526" s="4"/>
    </row>
    <row r="527">
      <c r="A527" s="4"/>
      <c r="B527" s="4"/>
      <c r="C527" s="4"/>
      <c r="D527" s="4"/>
      <c r="E527" s="4"/>
      <c r="F527" s="4"/>
      <c r="G527" s="4"/>
      <c r="H527" s="4"/>
      <c r="I527" s="4"/>
      <c r="J527" s="4"/>
      <c r="K527" s="4"/>
      <c r="L527" s="4"/>
      <c r="M527" s="4"/>
      <c r="N527" s="4"/>
    </row>
    <row r="528">
      <c r="A528" s="4"/>
      <c r="B528" s="4"/>
      <c r="C528" s="4"/>
      <c r="D528" s="4"/>
      <c r="E528" s="4"/>
      <c r="F528" s="4"/>
      <c r="G528" s="4"/>
      <c r="H528" s="4"/>
      <c r="I528" s="4"/>
      <c r="J528" s="4"/>
      <c r="K528" s="4"/>
      <c r="L528" s="4"/>
      <c r="M528" s="4"/>
      <c r="N528" s="4"/>
    </row>
    <row r="529">
      <c r="A529" s="4"/>
      <c r="B529" s="4"/>
      <c r="C529" s="4"/>
      <c r="D529" s="4"/>
      <c r="E529" s="4"/>
      <c r="F529" s="4"/>
      <c r="G529" s="4"/>
      <c r="H529" s="4"/>
      <c r="I529" s="4"/>
      <c r="J529" s="4"/>
      <c r="K529" s="4"/>
      <c r="L529" s="4"/>
      <c r="M529" s="4"/>
      <c r="N529" s="4"/>
    </row>
    <row r="530">
      <c r="A530" s="4"/>
      <c r="B530" s="4"/>
      <c r="C530" s="4"/>
      <c r="D530" s="4"/>
      <c r="E530" s="4"/>
      <c r="F530" s="4"/>
      <c r="G530" s="4"/>
      <c r="H530" s="4"/>
      <c r="I530" s="4"/>
      <c r="J530" s="4"/>
      <c r="K530" s="4"/>
      <c r="L530" s="4"/>
      <c r="M530" s="4"/>
      <c r="N530" s="4"/>
    </row>
    <row r="531">
      <c r="A531" s="4"/>
      <c r="B531" s="4"/>
      <c r="C531" s="4"/>
      <c r="D531" s="4"/>
      <c r="E531" s="4"/>
      <c r="F531" s="4"/>
      <c r="G531" s="4"/>
      <c r="H531" s="4"/>
      <c r="I531" s="4"/>
      <c r="J531" s="4"/>
      <c r="K531" s="4"/>
      <c r="L531" s="4"/>
      <c r="M531" s="4"/>
      <c r="N531" s="4"/>
    </row>
    <row r="532">
      <c r="A532" s="4"/>
      <c r="B532" s="4"/>
      <c r="C532" s="4"/>
      <c r="D532" s="4"/>
      <c r="E532" s="4"/>
      <c r="F532" s="4"/>
      <c r="G532" s="4"/>
      <c r="H532" s="4"/>
      <c r="I532" s="4"/>
      <c r="J532" s="4"/>
      <c r="K532" s="4"/>
      <c r="L532" s="4"/>
      <c r="M532" s="4"/>
      <c r="N532" s="4"/>
    </row>
    <row r="533">
      <c r="A533" s="4"/>
      <c r="B533" s="4"/>
      <c r="C533" s="4"/>
      <c r="D533" s="4"/>
      <c r="E533" s="4"/>
      <c r="F533" s="4"/>
      <c r="G533" s="4"/>
      <c r="H533" s="4"/>
      <c r="I533" s="4"/>
      <c r="J533" s="4"/>
      <c r="K533" s="4"/>
      <c r="L533" s="4"/>
      <c r="M533" s="4"/>
      <c r="N533" s="4"/>
    </row>
    <row r="534">
      <c r="A534" s="4"/>
      <c r="B534" s="4"/>
      <c r="C534" s="4"/>
      <c r="D534" s="4"/>
      <c r="E534" s="4"/>
      <c r="F534" s="4"/>
      <c r="G534" s="4"/>
      <c r="H534" s="4"/>
      <c r="I534" s="4"/>
      <c r="J534" s="4"/>
      <c r="K534" s="4"/>
      <c r="L534" s="4"/>
      <c r="M534" s="4"/>
      <c r="N534" s="4"/>
    </row>
    <row r="535">
      <c r="A535" s="4"/>
      <c r="B535" s="4"/>
      <c r="C535" s="4"/>
      <c r="D535" s="4"/>
      <c r="E535" s="4"/>
      <c r="F535" s="4"/>
      <c r="G535" s="4"/>
      <c r="H535" s="4"/>
      <c r="I535" s="4"/>
      <c r="J535" s="4"/>
      <c r="K535" s="4"/>
      <c r="L535" s="4"/>
      <c r="M535" s="4"/>
      <c r="N535" s="4"/>
    </row>
    <row r="536">
      <c r="A536" s="4"/>
      <c r="B536" s="4"/>
      <c r="C536" s="4"/>
      <c r="D536" s="4"/>
      <c r="E536" s="4"/>
      <c r="F536" s="4"/>
      <c r="G536" s="4"/>
      <c r="H536" s="4"/>
      <c r="I536" s="4"/>
      <c r="J536" s="4"/>
      <c r="K536" s="4"/>
      <c r="L536" s="4"/>
      <c r="M536" s="4"/>
      <c r="N536" s="4"/>
    </row>
    <row r="537">
      <c r="A537" s="4"/>
      <c r="B537" s="4"/>
      <c r="C537" s="4"/>
      <c r="D537" s="4"/>
      <c r="E537" s="4"/>
      <c r="F537" s="4"/>
      <c r="G537" s="4"/>
      <c r="H537" s="4"/>
      <c r="I537" s="4"/>
      <c r="J537" s="4"/>
      <c r="K537" s="4"/>
      <c r="L537" s="4"/>
      <c r="M537" s="4"/>
      <c r="N537" s="4"/>
    </row>
    <row r="538">
      <c r="A538" s="4"/>
      <c r="B538" s="4"/>
      <c r="C538" s="4"/>
      <c r="D538" s="4"/>
      <c r="E538" s="4"/>
      <c r="F538" s="4"/>
      <c r="G538" s="4"/>
      <c r="H538" s="4"/>
      <c r="I538" s="4"/>
      <c r="J538" s="4"/>
      <c r="K538" s="4"/>
      <c r="L538" s="4"/>
      <c r="M538" s="4"/>
      <c r="N538" s="4"/>
    </row>
    <row r="539">
      <c r="A539" s="4"/>
      <c r="B539" s="4"/>
      <c r="C539" s="4"/>
      <c r="D539" s="4"/>
      <c r="E539" s="4"/>
      <c r="F539" s="4"/>
      <c r="G539" s="4"/>
      <c r="H539" s="4"/>
      <c r="I539" s="4"/>
      <c r="J539" s="4"/>
      <c r="K539" s="4"/>
      <c r="L539" s="4"/>
      <c r="M539" s="4"/>
      <c r="N539" s="4"/>
    </row>
    <row r="540">
      <c r="A540" s="4"/>
      <c r="B540" s="4"/>
      <c r="C540" s="4"/>
      <c r="D540" s="4"/>
      <c r="E540" s="4"/>
      <c r="F540" s="4"/>
      <c r="G540" s="4"/>
      <c r="H540" s="4"/>
      <c r="I540" s="4"/>
      <c r="J540" s="4"/>
      <c r="K540" s="4"/>
      <c r="L540" s="4"/>
      <c r="M540" s="4"/>
      <c r="N540" s="4"/>
    </row>
    <row r="541">
      <c r="A541" s="4"/>
      <c r="B541" s="4"/>
      <c r="C541" s="4"/>
      <c r="D541" s="4"/>
      <c r="E541" s="4"/>
      <c r="F541" s="4"/>
      <c r="G541" s="4"/>
      <c r="H541" s="4"/>
      <c r="I541" s="4"/>
      <c r="J541" s="4"/>
      <c r="K541" s="4"/>
      <c r="L541" s="4"/>
      <c r="M541" s="4"/>
      <c r="N541" s="4"/>
    </row>
    <row r="542">
      <c r="A542" s="4"/>
      <c r="B542" s="4"/>
      <c r="C542" s="4"/>
      <c r="D542" s="4"/>
      <c r="E542" s="4"/>
      <c r="F542" s="4"/>
      <c r="G542" s="4"/>
      <c r="H542" s="4"/>
      <c r="I542" s="4"/>
      <c r="J542" s="4"/>
      <c r="K542" s="4"/>
      <c r="L542" s="4"/>
      <c r="M542" s="4"/>
      <c r="N542" s="4"/>
    </row>
    <row r="543">
      <c r="A543" s="4"/>
      <c r="B543" s="4"/>
      <c r="C543" s="4"/>
      <c r="D543" s="4"/>
      <c r="E543" s="4"/>
      <c r="F543" s="4"/>
      <c r="G543" s="4"/>
      <c r="H543" s="4"/>
      <c r="I543" s="4"/>
      <c r="J543" s="4"/>
      <c r="K543" s="4"/>
      <c r="L543" s="4"/>
      <c r="M543" s="4"/>
      <c r="N543" s="4"/>
    </row>
    <row r="544">
      <c r="A544" s="4"/>
      <c r="B544" s="4"/>
      <c r="C544" s="4"/>
      <c r="D544" s="4"/>
      <c r="E544" s="4"/>
      <c r="F544" s="4"/>
      <c r="G544" s="4"/>
      <c r="H544" s="4"/>
      <c r="I544" s="4"/>
      <c r="J544" s="4"/>
      <c r="K544" s="4"/>
      <c r="L544" s="4"/>
      <c r="M544" s="4"/>
      <c r="N544" s="4"/>
    </row>
    <row r="545">
      <c r="A545" s="4"/>
      <c r="B545" s="4"/>
      <c r="C545" s="4"/>
      <c r="D545" s="4"/>
      <c r="E545" s="4"/>
      <c r="F545" s="4"/>
      <c r="G545" s="4"/>
      <c r="H545" s="4"/>
      <c r="I545" s="4"/>
      <c r="J545" s="4"/>
      <c r="K545" s="4"/>
      <c r="L545" s="4"/>
      <c r="M545" s="4"/>
      <c r="N545" s="4"/>
    </row>
    <row r="546">
      <c r="A546" s="4"/>
      <c r="B546" s="4"/>
      <c r="C546" s="4"/>
      <c r="D546" s="4"/>
      <c r="E546" s="4"/>
      <c r="F546" s="4"/>
      <c r="G546" s="4"/>
      <c r="H546" s="4"/>
      <c r="I546" s="4"/>
      <c r="J546" s="4"/>
      <c r="K546" s="4"/>
      <c r="L546" s="4"/>
      <c r="M546" s="4"/>
      <c r="N546" s="4"/>
    </row>
    <row r="547">
      <c r="A547" s="4"/>
      <c r="B547" s="4"/>
      <c r="C547" s="4"/>
      <c r="D547" s="4"/>
      <c r="E547" s="4"/>
      <c r="F547" s="4"/>
      <c r="G547" s="4"/>
      <c r="H547" s="4"/>
      <c r="I547" s="4"/>
      <c r="J547" s="4"/>
      <c r="K547" s="4"/>
      <c r="L547" s="4"/>
      <c r="M547" s="4"/>
      <c r="N547" s="4"/>
    </row>
    <row r="548">
      <c r="A548" s="4"/>
      <c r="B548" s="4"/>
      <c r="C548" s="4"/>
      <c r="D548" s="4"/>
      <c r="E548" s="4"/>
      <c r="F548" s="4"/>
      <c r="G548" s="4"/>
      <c r="H548" s="4"/>
      <c r="I548" s="4"/>
      <c r="J548" s="4"/>
      <c r="K548" s="4"/>
      <c r="L548" s="4"/>
      <c r="M548" s="4"/>
      <c r="N548" s="4"/>
    </row>
    <row r="549">
      <c r="A549" s="4"/>
      <c r="B549" s="4"/>
      <c r="C549" s="4"/>
      <c r="D549" s="4"/>
      <c r="E549" s="4"/>
      <c r="F549" s="4"/>
      <c r="G549" s="4"/>
      <c r="H549" s="4"/>
      <c r="I549" s="4"/>
      <c r="J549" s="4"/>
      <c r="K549" s="4"/>
      <c r="L549" s="4"/>
      <c r="M549" s="4"/>
      <c r="N549" s="4"/>
    </row>
    <row r="550">
      <c r="A550" s="4"/>
      <c r="B550" s="4"/>
      <c r="C550" s="4"/>
      <c r="D550" s="4"/>
      <c r="E550" s="4"/>
      <c r="F550" s="4"/>
      <c r="G550" s="4"/>
      <c r="H550" s="4"/>
      <c r="I550" s="4"/>
      <c r="J550" s="4"/>
      <c r="K550" s="4"/>
      <c r="L550" s="4"/>
      <c r="M550" s="4"/>
      <c r="N550" s="4"/>
    </row>
    <row r="551">
      <c r="A551" s="4"/>
      <c r="B551" s="4"/>
      <c r="C551" s="4"/>
      <c r="D551" s="4"/>
      <c r="E551" s="4"/>
      <c r="F551" s="4"/>
      <c r="G551" s="4"/>
      <c r="H551" s="4"/>
      <c r="I551" s="4"/>
      <c r="J551" s="4"/>
      <c r="K551" s="4"/>
      <c r="L551" s="4"/>
      <c r="M551" s="4"/>
      <c r="N551" s="4"/>
    </row>
    <row r="552">
      <c r="A552" s="4"/>
      <c r="B552" s="4"/>
      <c r="C552" s="4"/>
      <c r="D552" s="4"/>
      <c r="E552" s="4"/>
      <c r="F552" s="4"/>
      <c r="G552" s="4"/>
      <c r="H552" s="4"/>
      <c r="I552" s="4"/>
      <c r="J552" s="4"/>
      <c r="K552" s="4"/>
      <c r="L552" s="4"/>
      <c r="M552" s="4"/>
      <c r="N552" s="4"/>
    </row>
    <row r="553">
      <c r="A553" s="4"/>
      <c r="B553" s="4"/>
      <c r="C553" s="4"/>
      <c r="D553" s="4"/>
      <c r="E553" s="4"/>
      <c r="F553" s="4"/>
      <c r="G553" s="4"/>
      <c r="H553" s="4"/>
      <c r="I553" s="4"/>
      <c r="J553" s="4"/>
      <c r="K553" s="4"/>
      <c r="L553" s="4"/>
      <c r="M553" s="4"/>
      <c r="N553" s="4"/>
    </row>
    <row r="554">
      <c r="A554" s="4"/>
      <c r="B554" s="4"/>
      <c r="C554" s="4"/>
      <c r="D554" s="4"/>
      <c r="E554" s="4"/>
      <c r="F554" s="4"/>
      <c r="G554" s="4"/>
      <c r="H554" s="4"/>
      <c r="I554" s="4"/>
      <c r="J554" s="4"/>
      <c r="K554" s="4"/>
      <c r="L554" s="4"/>
      <c r="M554" s="4"/>
      <c r="N554" s="4"/>
    </row>
    <row r="555">
      <c r="A555" s="4"/>
      <c r="B555" s="4"/>
      <c r="C555" s="4"/>
      <c r="D555" s="4"/>
      <c r="E555" s="4"/>
      <c r="F555" s="4"/>
      <c r="G555" s="4"/>
      <c r="H555" s="4"/>
      <c r="I555" s="4"/>
      <c r="J555" s="4"/>
      <c r="K555" s="4"/>
      <c r="L555" s="4"/>
      <c r="M555" s="4"/>
      <c r="N555" s="4"/>
    </row>
    <row r="556">
      <c r="A556" s="4"/>
      <c r="B556" s="4"/>
      <c r="C556" s="4"/>
      <c r="D556" s="4"/>
      <c r="E556" s="4"/>
      <c r="F556" s="4"/>
      <c r="G556" s="4"/>
      <c r="H556" s="4"/>
      <c r="I556" s="4"/>
      <c r="J556" s="4"/>
      <c r="K556" s="4"/>
      <c r="L556" s="4"/>
      <c r="M556" s="4"/>
      <c r="N556" s="4"/>
    </row>
    <row r="557">
      <c r="A557" s="4"/>
      <c r="B557" s="4"/>
      <c r="C557" s="4"/>
      <c r="D557" s="4"/>
      <c r="E557" s="4"/>
      <c r="F557" s="4"/>
      <c r="G557" s="4"/>
      <c r="H557" s="4"/>
      <c r="I557" s="4"/>
      <c r="J557" s="4"/>
      <c r="K557" s="4"/>
      <c r="L557" s="4"/>
      <c r="M557" s="4"/>
      <c r="N557" s="4"/>
    </row>
    <row r="558">
      <c r="A558" s="4"/>
      <c r="B558" s="4"/>
      <c r="C558" s="4"/>
      <c r="D558" s="4"/>
      <c r="E558" s="4"/>
      <c r="F558" s="4"/>
      <c r="G558" s="4"/>
      <c r="H558" s="4"/>
      <c r="I558" s="4"/>
      <c r="J558" s="4"/>
      <c r="K558" s="4"/>
      <c r="L558" s="4"/>
      <c r="M558" s="4"/>
      <c r="N558" s="4"/>
    </row>
    <row r="559">
      <c r="A559" s="4"/>
      <c r="B559" s="4"/>
      <c r="C559" s="4"/>
      <c r="D559" s="4"/>
      <c r="E559" s="4"/>
      <c r="F559" s="4"/>
      <c r="G559" s="4"/>
      <c r="H559" s="4"/>
      <c r="I559" s="4"/>
      <c r="J559" s="4"/>
      <c r="K559" s="4"/>
      <c r="L559" s="4"/>
      <c r="M559" s="4"/>
      <c r="N559" s="4"/>
    </row>
    <row r="560">
      <c r="A560" s="4"/>
      <c r="B560" s="4"/>
      <c r="C560" s="4"/>
      <c r="D560" s="4"/>
      <c r="E560" s="4"/>
      <c r="F560" s="4"/>
      <c r="G560" s="4"/>
      <c r="H560" s="4"/>
      <c r="I560" s="4"/>
      <c r="J560" s="4"/>
      <c r="K560" s="4"/>
      <c r="L560" s="4"/>
      <c r="M560" s="4"/>
      <c r="N560" s="4"/>
    </row>
    <row r="561">
      <c r="A561" s="4"/>
      <c r="B561" s="4"/>
      <c r="C561" s="4"/>
      <c r="D561" s="4"/>
      <c r="E561" s="4"/>
      <c r="F561" s="4"/>
      <c r="G561" s="4"/>
      <c r="H561" s="4"/>
      <c r="I561" s="4"/>
      <c r="J561" s="4"/>
      <c r="K561" s="4"/>
      <c r="L561" s="4"/>
      <c r="M561" s="4"/>
      <c r="N561" s="4"/>
    </row>
    <row r="562">
      <c r="A562" s="4"/>
      <c r="B562" s="4"/>
      <c r="C562" s="4"/>
      <c r="D562" s="4"/>
      <c r="E562" s="4"/>
      <c r="F562" s="4"/>
      <c r="G562" s="4"/>
      <c r="H562" s="4"/>
      <c r="I562" s="4"/>
      <c r="J562" s="4"/>
      <c r="K562" s="4"/>
      <c r="L562" s="4"/>
      <c r="M562" s="4"/>
      <c r="N562" s="4"/>
    </row>
    <row r="563">
      <c r="A563" s="4"/>
      <c r="B563" s="4"/>
      <c r="C563" s="4"/>
      <c r="D563" s="4"/>
      <c r="E563" s="4"/>
      <c r="F563" s="4"/>
      <c r="G563" s="4"/>
      <c r="H563" s="4"/>
      <c r="I563" s="4"/>
      <c r="J563" s="4"/>
      <c r="K563" s="4"/>
      <c r="L563" s="4"/>
      <c r="M563" s="4"/>
      <c r="N563" s="4"/>
    </row>
    <row r="564">
      <c r="A564" s="4"/>
      <c r="B564" s="4"/>
      <c r="C564" s="4"/>
      <c r="D564" s="4"/>
      <c r="E564" s="4"/>
      <c r="F564" s="4"/>
      <c r="G564" s="4"/>
      <c r="H564" s="4"/>
      <c r="I564" s="4"/>
      <c r="J564" s="4"/>
      <c r="K564" s="4"/>
      <c r="L564" s="4"/>
      <c r="M564" s="4"/>
      <c r="N564" s="4"/>
    </row>
    <row r="565">
      <c r="A565" s="4"/>
      <c r="B565" s="4"/>
      <c r="C565" s="4"/>
      <c r="D565" s="4"/>
      <c r="E565" s="4"/>
      <c r="F565" s="4"/>
      <c r="G565" s="4"/>
      <c r="H565" s="4"/>
      <c r="I565" s="4"/>
      <c r="J565" s="4"/>
      <c r="K565" s="4"/>
      <c r="L565" s="4"/>
      <c r="M565" s="4"/>
      <c r="N565" s="4"/>
    </row>
    <row r="566">
      <c r="A566" s="4"/>
      <c r="B566" s="4"/>
      <c r="C566" s="4"/>
      <c r="D566" s="4"/>
      <c r="E566" s="4"/>
      <c r="F566" s="4"/>
      <c r="G566" s="4"/>
      <c r="H566" s="4"/>
      <c r="I566" s="4"/>
      <c r="J566" s="4"/>
      <c r="K566" s="4"/>
      <c r="L566" s="4"/>
      <c r="M566" s="4"/>
      <c r="N566" s="4"/>
    </row>
    <row r="567">
      <c r="A567" s="4"/>
      <c r="B567" s="4"/>
      <c r="C567" s="4"/>
      <c r="D567" s="4"/>
      <c r="E567" s="4"/>
      <c r="F567" s="4"/>
      <c r="G567" s="4"/>
      <c r="H567" s="4"/>
      <c r="I567" s="4"/>
      <c r="J567" s="4"/>
      <c r="K567" s="4"/>
      <c r="L567" s="4"/>
      <c r="M567" s="4"/>
      <c r="N567" s="4"/>
    </row>
    <row r="568">
      <c r="A568" s="4"/>
      <c r="B568" s="4"/>
      <c r="C568" s="4"/>
      <c r="D568" s="4"/>
      <c r="E568" s="4"/>
      <c r="F568" s="4"/>
      <c r="G568" s="4"/>
      <c r="H568" s="4"/>
      <c r="I568" s="4"/>
      <c r="J568" s="4"/>
      <c r="K568" s="4"/>
      <c r="L568" s="4"/>
      <c r="M568" s="4"/>
      <c r="N568" s="4"/>
    </row>
    <row r="569">
      <c r="A569" s="4"/>
      <c r="B569" s="4"/>
      <c r="C569" s="4"/>
      <c r="D569" s="4"/>
      <c r="E569" s="4"/>
      <c r="F569" s="4"/>
      <c r="G569" s="4"/>
      <c r="H569" s="4"/>
      <c r="I569" s="4"/>
      <c r="J569" s="4"/>
      <c r="K569" s="4"/>
      <c r="L569" s="4"/>
      <c r="M569" s="4"/>
      <c r="N569" s="4"/>
    </row>
    <row r="570">
      <c r="A570" s="4"/>
      <c r="B570" s="4"/>
      <c r="C570" s="4"/>
      <c r="D570" s="4"/>
      <c r="E570" s="4"/>
      <c r="F570" s="4"/>
      <c r="G570" s="4"/>
      <c r="H570" s="4"/>
      <c r="I570" s="4"/>
      <c r="J570" s="4"/>
      <c r="K570" s="4"/>
      <c r="L570" s="4"/>
      <c r="M570" s="4"/>
      <c r="N570" s="4"/>
    </row>
    <row r="571">
      <c r="A571" s="4"/>
      <c r="B571" s="4"/>
      <c r="C571" s="4"/>
      <c r="D571" s="4"/>
      <c r="E571" s="4"/>
      <c r="F571" s="4"/>
      <c r="G571" s="4"/>
      <c r="H571" s="4"/>
      <c r="I571" s="4"/>
      <c r="J571" s="4"/>
      <c r="K571" s="4"/>
      <c r="L571" s="4"/>
      <c r="M571" s="4"/>
      <c r="N571" s="4"/>
    </row>
    <row r="572">
      <c r="A572" s="4"/>
      <c r="B572" s="4"/>
      <c r="C572" s="4"/>
      <c r="D572" s="4"/>
      <c r="E572" s="4"/>
      <c r="F572" s="4"/>
      <c r="G572" s="4"/>
      <c r="H572" s="4"/>
      <c r="I572" s="4"/>
      <c r="J572" s="4"/>
      <c r="K572" s="4"/>
      <c r="L572" s="4"/>
      <c r="M572" s="4"/>
      <c r="N572" s="4"/>
    </row>
    <row r="573">
      <c r="A573" s="4"/>
      <c r="B573" s="4"/>
      <c r="C573" s="4"/>
      <c r="D573" s="4"/>
      <c r="E573" s="4"/>
      <c r="F573" s="4"/>
      <c r="G573" s="4"/>
      <c r="H573" s="4"/>
      <c r="I573" s="4"/>
      <c r="J573" s="4"/>
      <c r="K573" s="4"/>
      <c r="L573" s="4"/>
      <c r="M573" s="4"/>
      <c r="N573" s="4"/>
    </row>
    <row r="574">
      <c r="A574" s="4"/>
      <c r="B574" s="4"/>
      <c r="C574" s="4"/>
      <c r="D574" s="4"/>
      <c r="E574" s="4"/>
      <c r="F574" s="4"/>
      <c r="G574" s="4"/>
      <c r="H574" s="4"/>
      <c r="I574" s="4"/>
      <c r="J574" s="4"/>
      <c r="K574" s="4"/>
      <c r="L574" s="4"/>
      <c r="M574" s="4"/>
      <c r="N574" s="4"/>
    </row>
    <row r="575">
      <c r="A575" s="4"/>
      <c r="B575" s="4"/>
      <c r="C575" s="4"/>
      <c r="D575" s="4"/>
      <c r="E575" s="4"/>
      <c r="F575" s="4"/>
      <c r="G575" s="4"/>
      <c r="H575" s="4"/>
      <c r="I575" s="4"/>
      <c r="J575" s="4"/>
      <c r="K575" s="4"/>
      <c r="L575" s="4"/>
      <c r="M575" s="4"/>
      <c r="N575" s="4"/>
    </row>
    <row r="576">
      <c r="A576" s="4"/>
      <c r="B576" s="4"/>
      <c r="C576" s="4"/>
      <c r="D576" s="4"/>
      <c r="E576" s="4"/>
      <c r="F576" s="4"/>
      <c r="G576" s="4"/>
      <c r="H576" s="4"/>
      <c r="I576" s="4"/>
      <c r="J576" s="4"/>
      <c r="K576" s="4"/>
      <c r="L576" s="4"/>
      <c r="M576" s="4"/>
      <c r="N576" s="4"/>
    </row>
    <row r="577">
      <c r="A577" s="4"/>
      <c r="B577" s="4"/>
      <c r="C577" s="4"/>
      <c r="D577" s="4"/>
      <c r="E577" s="4"/>
      <c r="F577" s="4"/>
      <c r="G577" s="4"/>
      <c r="H577" s="4"/>
      <c r="I577" s="4"/>
      <c r="J577" s="4"/>
      <c r="K577" s="4"/>
      <c r="L577" s="4"/>
      <c r="M577" s="4"/>
      <c r="N577" s="4"/>
    </row>
    <row r="578">
      <c r="A578" s="4"/>
      <c r="B578" s="4"/>
      <c r="C578" s="4"/>
      <c r="D578" s="4"/>
      <c r="E578" s="4"/>
      <c r="F578" s="4"/>
      <c r="G578" s="4"/>
      <c r="H578" s="4"/>
      <c r="I578" s="4"/>
      <c r="J578" s="4"/>
      <c r="K578" s="4"/>
      <c r="L578" s="4"/>
      <c r="M578" s="4"/>
      <c r="N578" s="4"/>
    </row>
    <row r="579">
      <c r="A579" s="4"/>
      <c r="B579" s="4"/>
      <c r="C579" s="4"/>
      <c r="D579" s="4"/>
      <c r="E579" s="4"/>
      <c r="F579" s="4"/>
      <c r="G579" s="4"/>
      <c r="H579" s="4"/>
      <c r="I579" s="4"/>
      <c r="J579" s="4"/>
      <c r="K579" s="4"/>
      <c r="L579" s="4"/>
      <c r="M579" s="4"/>
      <c r="N579" s="4"/>
    </row>
    <row r="580">
      <c r="A580" s="4"/>
      <c r="B580" s="4"/>
      <c r="C580" s="4"/>
      <c r="D580" s="4"/>
      <c r="E580" s="4"/>
      <c r="F580" s="4"/>
      <c r="G580" s="4"/>
      <c r="H580" s="4"/>
      <c r="I580" s="4"/>
      <c r="J580" s="4"/>
      <c r="K580" s="4"/>
      <c r="L580" s="4"/>
      <c r="M580" s="4"/>
      <c r="N580" s="4"/>
    </row>
    <row r="581">
      <c r="A581" s="4"/>
      <c r="B581" s="4"/>
      <c r="C581" s="4"/>
      <c r="D581" s="4"/>
      <c r="E581" s="4"/>
      <c r="F581" s="4"/>
      <c r="G581" s="4"/>
      <c r="H581" s="4"/>
      <c r="I581" s="4"/>
      <c r="J581" s="4"/>
      <c r="K581" s="4"/>
      <c r="L581" s="4"/>
      <c r="M581" s="4"/>
      <c r="N581" s="4"/>
    </row>
    <row r="582">
      <c r="A582" s="4"/>
      <c r="B582" s="4"/>
      <c r="C582" s="4"/>
      <c r="D582" s="4"/>
      <c r="E582" s="4"/>
      <c r="F582" s="4"/>
      <c r="G582" s="4"/>
      <c r="H582" s="4"/>
      <c r="I582" s="4"/>
      <c r="J582" s="4"/>
      <c r="K582" s="4"/>
      <c r="L582" s="4"/>
      <c r="M582" s="4"/>
      <c r="N582" s="4"/>
    </row>
    <row r="583">
      <c r="A583" s="4"/>
      <c r="B583" s="4"/>
      <c r="C583" s="4"/>
      <c r="D583" s="4"/>
      <c r="E583" s="4"/>
      <c r="F583" s="4"/>
      <c r="G583" s="4"/>
      <c r="H583" s="4"/>
      <c r="I583" s="4"/>
      <c r="J583" s="4"/>
      <c r="K583" s="4"/>
      <c r="L583" s="4"/>
      <c r="M583" s="4"/>
      <c r="N583" s="4"/>
    </row>
    <row r="584">
      <c r="A584" s="4"/>
      <c r="B584" s="4"/>
      <c r="C584" s="4"/>
      <c r="D584" s="4"/>
      <c r="E584" s="4"/>
      <c r="F584" s="4"/>
      <c r="G584" s="4"/>
      <c r="H584" s="4"/>
      <c r="I584" s="4"/>
      <c r="J584" s="4"/>
      <c r="K584" s="4"/>
      <c r="L584" s="4"/>
      <c r="M584" s="4"/>
      <c r="N584" s="4"/>
    </row>
    <row r="585">
      <c r="A585" s="4"/>
      <c r="B585" s="4"/>
      <c r="C585" s="4"/>
      <c r="D585" s="4"/>
      <c r="E585" s="4"/>
      <c r="F585" s="4"/>
      <c r="G585" s="4"/>
      <c r="H585" s="4"/>
      <c r="I585" s="4"/>
      <c r="J585" s="4"/>
      <c r="K585" s="4"/>
      <c r="L585" s="4"/>
      <c r="M585" s="4"/>
      <c r="N585" s="4"/>
    </row>
    <row r="586">
      <c r="A586" s="4"/>
      <c r="B586" s="4"/>
      <c r="C586" s="4"/>
      <c r="D586" s="4"/>
      <c r="E586" s="4"/>
      <c r="F586" s="4"/>
      <c r="G586" s="4"/>
      <c r="H586" s="4"/>
      <c r="I586" s="4"/>
      <c r="J586" s="4"/>
      <c r="K586" s="4"/>
      <c r="L586" s="4"/>
      <c r="M586" s="4"/>
      <c r="N586" s="4"/>
    </row>
    <row r="587">
      <c r="A587" s="4"/>
      <c r="B587" s="4"/>
      <c r="C587" s="4"/>
      <c r="D587" s="4"/>
      <c r="E587" s="4"/>
      <c r="F587" s="4"/>
      <c r="G587" s="4"/>
      <c r="H587" s="4"/>
      <c r="I587" s="4"/>
      <c r="J587" s="4"/>
      <c r="K587" s="4"/>
      <c r="L587" s="4"/>
      <c r="M587" s="4"/>
      <c r="N587" s="4"/>
    </row>
    <row r="588">
      <c r="A588" s="4"/>
      <c r="B588" s="4"/>
      <c r="C588" s="4"/>
      <c r="D588" s="4"/>
      <c r="E588" s="4"/>
      <c r="F588" s="4"/>
      <c r="G588" s="4"/>
      <c r="H588" s="4"/>
      <c r="I588" s="4"/>
      <c r="J588" s="4"/>
      <c r="K588" s="4"/>
      <c r="L588" s="4"/>
      <c r="M588" s="4"/>
      <c r="N588" s="4"/>
    </row>
    <row r="589">
      <c r="A589" s="4"/>
      <c r="B589" s="4"/>
      <c r="C589" s="4"/>
      <c r="D589" s="4"/>
      <c r="E589" s="4"/>
      <c r="F589" s="4"/>
      <c r="G589" s="4"/>
      <c r="H589" s="4"/>
      <c r="I589" s="4"/>
      <c r="J589" s="4"/>
      <c r="K589" s="4"/>
      <c r="L589" s="4"/>
      <c r="M589" s="4"/>
      <c r="N589" s="4"/>
    </row>
    <row r="590">
      <c r="A590" s="4"/>
      <c r="B590" s="4"/>
      <c r="C590" s="4"/>
      <c r="D590" s="4"/>
      <c r="E590" s="4"/>
      <c r="F590" s="4"/>
      <c r="G590" s="4"/>
      <c r="H590" s="4"/>
      <c r="I590" s="4"/>
      <c r="J590" s="4"/>
      <c r="K590" s="4"/>
      <c r="L590" s="4"/>
      <c r="M590" s="4"/>
      <c r="N590" s="4"/>
    </row>
    <row r="591">
      <c r="A591" s="4"/>
      <c r="B591" s="4"/>
      <c r="C591" s="4"/>
      <c r="D591" s="4"/>
      <c r="E591" s="4"/>
      <c r="F591" s="4"/>
      <c r="G591" s="4"/>
      <c r="H591" s="4"/>
      <c r="I591" s="4"/>
      <c r="J591" s="4"/>
      <c r="K591" s="4"/>
      <c r="L591" s="4"/>
      <c r="M591" s="4"/>
      <c r="N591" s="4"/>
    </row>
    <row r="592">
      <c r="A592" s="4"/>
      <c r="B592" s="4"/>
      <c r="C592" s="4"/>
      <c r="D592" s="4"/>
      <c r="E592" s="4"/>
      <c r="F592" s="4"/>
      <c r="G592" s="4"/>
      <c r="H592" s="4"/>
      <c r="I592" s="4"/>
      <c r="J592" s="4"/>
      <c r="K592" s="4"/>
      <c r="L592" s="4"/>
      <c r="M592" s="4"/>
      <c r="N592" s="4"/>
    </row>
    <row r="593">
      <c r="A593" s="4"/>
      <c r="B593" s="4"/>
      <c r="C593" s="4"/>
      <c r="D593" s="4"/>
      <c r="E593" s="4"/>
      <c r="F593" s="4"/>
      <c r="G593" s="4"/>
      <c r="H593" s="4"/>
      <c r="I593" s="4"/>
      <c r="J593" s="4"/>
      <c r="K593" s="4"/>
      <c r="L593" s="4"/>
      <c r="M593" s="4"/>
      <c r="N593" s="4"/>
    </row>
    <row r="594">
      <c r="A594" s="4"/>
      <c r="B594" s="4"/>
      <c r="C594" s="4"/>
      <c r="D594" s="4"/>
      <c r="E594" s="4"/>
      <c r="F594" s="4"/>
      <c r="G594" s="4"/>
      <c r="H594" s="4"/>
      <c r="I594" s="4"/>
      <c r="J594" s="4"/>
      <c r="K594" s="4"/>
      <c r="L594" s="4"/>
      <c r="M594" s="4"/>
      <c r="N594" s="4"/>
    </row>
    <row r="595">
      <c r="A595" s="4"/>
      <c r="B595" s="4"/>
      <c r="C595" s="4"/>
      <c r="D595" s="4"/>
      <c r="E595" s="4"/>
      <c r="F595" s="4"/>
      <c r="G595" s="4"/>
      <c r="H595" s="4"/>
      <c r="I595" s="4"/>
      <c r="J595" s="4"/>
      <c r="K595" s="4"/>
      <c r="L595" s="4"/>
      <c r="M595" s="4"/>
      <c r="N595" s="4"/>
    </row>
    <row r="596">
      <c r="A596" s="4"/>
      <c r="B596" s="4"/>
      <c r="C596" s="4"/>
      <c r="D596" s="4"/>
      <c r="E596" s="4"/>
      <c r="F596" s="4"/>
      <c r="G596" s="4"/>
      <c r="H596" s="4"/>
      <c r="I596" s="4"/>
      <c r="J596" s="4"/>
      <c r="K596" s="4"/>
      <c r="L596" s="4"/>
      <c r="M596" s="4"/>
      <c r="N596" s="4"/>
    </row>
    <row r="597">
      <c r="A597" s="4"/>
      <c r="B597" s="4"/>
      <c r="C597" s="4"/>
      <c r="D597" s="4"/>
      <c r="E597" s="4"/>
      <c r="F597" s="4"/>
      <c r="G597" s="4"/>
      <c r="H597" s="4"/>
      <c r="I597" s="4"/>
      <c r="J597" s="4"/>
      <c r="K597" s="4"/>
      <c r="L597" s="4"/>
      <c r="M597" s="4"/>
      <c r="N597" s="4"/>
    </row>
    <row r="598">
      <c r="A598" s="4"/>
      <c r="B598" s="4"/>
      <c r="C598" s="4"/>
      <c r="D598" s="4"/>
      <c r="E598" s="4"/>
      <c r="F598" s="4"/>
      <c r="G598" s="4"/>
      <c r="H598" s="4"/>
      <c r="I598" s="4"/>
      <c r="J598" s="4"/>
      <c r="K598" s="4"/>
      <c r="L598" s="4"/>
      <c r="M598" s="4"/>
      <c r="N598" s="4"/>
    </row>
    <row r="599">
      <c r="A599" s="4"/>
      <c r="B599" s="4"/>
      <c r="C599" s="4"/>
      <c r="D599" s="4"/>
      <c r="E599" s="4"/>
      <c r="F599" s="4"/>
      <c r="G599" s="4"/>
      <c r="H599" s="4"/>
      <c r="I599" s="4"/>
      <c r="J599" s="4"/>
      <c r="K599" s="4"/>
      <c r="L599" s="4"/>
      <c r="M599" s="4"/>
      <c r="N599" s="4"/>
    </row>
    <row r="600">
      <c r="A600" s="4"/>
      <c r="B600" s="4"/>
      <c r="C600" s="4"/>
      <c r="D600" s="4"/>
      <c r="E600" s="4"/>
      <c r="F600" s="4"/>
      <c r="G600" s="4"/>
      <c r="H600" s="4"/>
      <c r="I600" s="4"/>
      <c r="J600" s="4"/>
      <c r="K600" s="4"/>
      <c r="L600" s="4"/>
      <c r="M600" s="4"/>
      <c r="N600" s="4"/>
    </row>
    <row r="601">
      <c r="A601" s="4"/>
      <c r="B601" s="4"/>
      <c r="C601" s="4"/>
      <c r="D601" s="4"/>
      <c r="E601" s="4"/>
      <c r="F601" s="4"/>
      <c r="G601" s="4"/>
      <c r="H601" s="4"/>
      <c r="I601" s="4"/>
      <c r="J601" s="4"/>
      <c r="K601" s="4"/>
      <c r="L601" s="4"/>
      <c r="M601" s="4"/>
      <c r="N601" s="4"/>
    </row>
    <row r="602">
      <c r="A602" s="4"/>
      <c r="B602" s="4"/>
      <c r="C602" s="4"/>
      <c r="D602" s="4"/>
      <c r="E602" s="4"/>
      <c r="F602" s="4"/>
      <c r="G602" s="4"/>
      <c r="H602" s="4"/>
      <c r="I602" s="4"/>
      <c r="J602" s="4"/>
      <c r="K602" s="4"/>
      <c r="L602" s="4"/>
      <c r="M602" s="4"/>
      <c r="N602" s="4"/>
    </row>
    <row r="603">
      <c r="A603" s="4"/>
      <c r="B603" s="4"/>
      <c r="C603" s="4"/>
      <c r="D603" s="4"/>
      <c r="E603" s="4"/>
      <c r="F603" s="4"/>
      <c r="G603" s="4"/>
      <c r="H603" s="4"/>
      <c r="I603" s="4"/>
      <c r="J603" s="4"/>
      <c r="K603" s="4"/>
      <c r="L603" s="4"/>
      <c r="M603" s="4"/>
      <c r="N603" s="4"/>
    </row>
    <row r="604">
      <c r="A604" s="4"/>
      <c r="B604" s="4"/>
      <c r="C604" s="4"/>
      <c r="D604" s="4"/>
      <c r="E604" s="4"/>
      <c r="F604" s="4"/>
      <c r="G604" s="4"/>
      <c r="H604" s="4"/>
      <c r="I604" s="4"/>
      <c r="J604" s="4"/>
      <c r="K604" s="4"/>
      <c r="L604" s="4"/>
      <c r="M604" s="4"/>
      <c r="N604" s="4"/>
    </row>
    <row r="605">
      <c r="A605" s="4"/>
      <c r="B605" s="4"/>
      <c r="C605" s="4"/>
      <c r="D605" s="4"/>
      <c r="E605" s="4"/>
      <c r="F605" s="4"/>
      <c r="G605" s="4"/>
      <c r="H605" s="4"/>
      <c r="I605" s="4"/>
      <c r="J605" s="4"/>
      <c r="K605" s="4"/>
      <c r="L605" s="4"/>
      <c r="M605" s="4"/>
      <c r="N605" s="4"/>
    </row>
    <row r="606">
      <c r="A606" s="4"/>
      <c r="B606" s="4"/>
      <c r="C606" s="4"/>
      <c r="D606" s="4"/>
      <c r="E606" s="4"/>
      <c r="F606" s="4"/>
      <c r="G606" s="4"/>
      <c r="H606" s="4"/>
      <c r="I606" s="4"/>
      <c r="J606" s="4"/>
      <c r="K606" s="4"/>
      <c r="L606" s="4"/>
      <c r="M606" s="4"/>
      <c r="N606" s="4"/>
    </row>
    <row r="607">
      <c r="A607" s="4"/>
      <c r="B607" s="4"/>
      <c r="C607" s="4"/>
      <c r="D607" s="4"/>
      <c r="E607" s="4"/>
      <c r="F607" s="4"/>
      <c r="G607" s="4"/>
      <c r="H607" s="4"/>
      <c r="I607" s="4"/>
      <c r="J607" s="4"/>
      <c r="K607" s="4"/>
      <c r="L607" s="4"/>
      <c r="M607" s="4"/>
      <c r="N607" s="4"/>
    </row>
    <row r="608">
      <c r="A608" s="4"/>
      <c r="B608" s="4"/>
      <c r="C608" s="4"/>
      <c r="D608" s="4"/>
      <c r="E608" s="4"/>
      <c r="F608" s="4"/>
      <c r="G608" s="4"/>
      <c r="H608" s="4"/>
      <c r="I608" s="4"/>
      <c r="J608" s="4"/>
      <c r="K608" s="4"/>
      <c r="L608" s="4"/>
      <c r="M608" s="4"/>
      <c r="N608" s="4"/>
    </row>
    <row r="609">
      <c r="A609" s="4"/>
      <c r="B609" s="4"/>
      <c r="C609" s="4"/>
      <c r="D609" s="4"/>
      <c r="E609" s="4"/>
      <c r="F609" s="4"/>
      <c r="G609" s="4"/>
      <c r="H609" s="4"/>
      <c r="I609" s="4"/>
      <c r="J609" s="4"/>
      <c r="K609" s="4"/>
      <c r="L609" s="4"/>
      <c r="M609" s="4"/>
      <c r="N609" s="4"/>
    </row>
    <row r="610">
      <c r="A610" s="4"/>
      <c r="B610" s="4"/>
      <c r="C610" s="4"/>
      <c r="D610" s="4"/>
      <c r="E610" s="4"/>
      <c r="F610" s="4"/>
      <c r="G610" s="4"/>
      <c r="H610" s="4"/>
      <c r="I610" s="4"/>
      <c r="J610" s="4"/>
      <c r="K610" s="4"/>
      <c r="L610" s="4"/>
      <c r="M610" s="4"/>
      <c r="N610" s="4"/>
    </row>
    <row r="611">
      <c r="A611" s="4"/>
      <c r="B611" s="4"/>
      <c r="C611" s="4"/>
      <c r="D611" s="4"/>
      <c r="E611" s="4"/>
      <c r="F611" s="4"/>
      <c r="G611" s="4"/>
      <c r="H611" s="4"/>
      <c r="I611" s="4"/>
      <c r="J611" s="4"/>
      <c r="K611" s="4"/>
      <c r="L611" s="4"/>
      <c r="M611" s="4"/>
      <c r="N611" s="4"/>
    </row>
    <row r="612">
      <c r="A612" s="4"/>
      <c r="B612" s="4"/>
      <c r="C612" s="4"/>
      <c r="D612" s="4"/>
      <c r="E612" s="4"/>
      <c r="F612" s="4"/>
      <c r="G612" s="4"/>
      <c r="H612" s="4"/>
      <c r="I612" s="4"/>
      <c r="J612" s="4"/>
      <c r="K612" s="4"/>
      <c r="L612" s="4"/>
      <c r="M612" s="4"/>
      <c r="N612" s="4"/>
    </row>
    <row r="613">
      <c r="A613" s="4"/>
      <c r="B613" s="4"/>
      <c r="C613" s="4"/>
      <c r="D613" s="4"/>
      <c r="E613" s="4"/>
      <c r="F613" s="4"/>
      <c r="G613" s="4"/>
      <c r="H613" s="4"/>
      <c r="I613" s="4"/>
      <c r="J613" s="4"/>
      <c r="K613" s="4"/>
      <c r="L613" s="4"/>
      <c r="M613" s="4"/>
      <c r="N613" s="4"/>
    </row>
    <row r="614">
      <c r="A614" s="4"/>
      <c r="B614" s="4"/>
      <c r="C614" s="4"/>
      <c r="D614" s="4"/>
      <c r="E614" s="4"/>
      <c r="F614" s="4"/>
      <c r="G614" s="4"/>
      <c r="H614" s="4"/>
      <c r="I614" s="4"/>
      <c r="J614" s="4"/>
      <c r="K614" s="4"/>
      <c r="L614" s="4"/>
      <c r="M614" s="4"/>
      <c r="N614" s="4"/>
    </row>
    <row r="615">
      <c r="A615" s="4"/>
      <c r="B615" s="4"/>
      <c r="C615" s="4"/>
      <c r="D615" s="4"/>
      <c r="E615" s="4"/>
      <c r="F615" s="4"/>
      <c r="G615" s="4"/>
      <c r="H615" s="4"/>
      <c r="I615" s="4"/>
      <c r="J615" s="4"/>
      <c r="K615" s="4"/>
      <c r="L615" s="4"/>
      <c r="M615" s="4"/>
      <c r="N615" s="4"/>
    </row>
    <row r="616">
      <c r="A616" s="4"/>
      <c r="B616" s="4"/>
      <c r="C616" s="4"/>
      <c r="D616" s="4"/>
      <c r="E616" s="4"/>
      <c r="F616" s="4"/>
      <c r="G616" s="4"/>
      <c r="H616" s="4"/>
      <c r="I616" s="4"/>
      <c r="J616" s="4"/>
      <c r="K616" s="4"/>
      <c r="L616" s="4"/>
      <c r="M616" s="4"/>
      <c r="N616" s="4"/>
    </row>
    <row r="617">
      <c r="A617" s="4"/>
      <c r="B617" s="4"/>
      <c r="C617" s="4"/>
      <c r="D617" s="4"/>
      <c r="E617" s="4"/>
      <c r="F617" s="4"/>
      <c r="G617" s="4"/>
      <c r="H617" s="4"/>
      <c r="I617" s="4"/>
      <c r="J617" s="4"/>
      <c r="K617" s="4"/>
      <c r="L617" s="4"/>
      <c r="M617" s="4"/>
      <c r="N617" s="4"/>
    </row>
    <row r="618">
      <c r="A618" s="4"/>
      <c r="B618" s="4"/>
      <c r="C618" s="4"/>
      <c r="D618" s="4"/>
      <c r="E618" s="4"/>
      <c r="F618" s="4"/>
      <c r="G618" s="4"/>
      <c r="H618" s="4"/>
      <c r="I618" s="4"/>
      <c r="J618" s="4"/>
      <c r="K618" s="4"/>
      <c r="L618" s="4"/>
      <c r="M618" s="4"/>
      <c r="N618" s="4"/>
    </row>
    <row r="619">
      <c r="A619" s="4"/>
      <c r="B619" s="4"/>
      <c r="C619" s="4"/>
      <c r="D619" s="4"/>
      <c r="E619" s="4"/>
      <c r="F619" s="4"/>
      <c r="G619" s="4"/>
      <c r="H619" s="4"/>
      <c r="I619" s="4"/>
      <c r="J619" s="4"/>
      <c r="K619" s="4"/>
      <c r="L619" s="4"/>
      <c r="M619" s="4"/>
      <c r="N619" s="4"/>
    </row>
    <row r="620">
      <c r="A620" s="4"/>
      <c r="B620" s="4"/>
      <c r="C620" s="4"/>
      <c r="D620" s="4"/>
      <c r="E620" s="4"/>
      <c r="F620" s="4"/>
      <c r="G620" s="4"/>
      <c r="H620" s="4"/>
      <c r="I620" s="4"/>
      <c r="J620" s="4"/>
      <c r="K620" s="4"/>
      <c r="L620" s="4"/>
      <c r="M620" s="4"/>
      <c r="N620" s="4"/>
    </row>
    <row r="621">
      <c r="A621" s="4"/>
      <c r="B621" s="4"/>
      <c r="C621" s="4"/>
      <c r="D621" s="4"/>
      <c r="E621" s="4"/>
      <c r="F621" s="4"/>
      <c r="G621" s="4"/>
      <c r="H621" s="4"/>
      <c r="I621" s="4"/>
      <c r="J621" s="4"/>
      <c r="K621" s="4"/>
      <c r="L621" s="4"/>
      <c r="M621" s="4"/>
      <c r="N621" s="4"/>
    </row>
    <row r="622">
      <c r="A622" s="4"/>
      <c r="B622" s="4"/>
      <c r="C622" s="4"/>
      <c r="D622" s="4"/>
      <c r="E622" s="4"/>
      <c r="F622" s="4"/>
      <c r="G622" s="4"/>
      <c r="H622" s="4"/>
      <c r="I622" s="4"/>
      <c r="J622" s="4"/>
      <c r="K622" s="4"/>
      <c r="L622" s="4"/>
      <c r="M622" s="4"/>
      <c r="N622" s="4"/>
    </row>
    <row r="623">
      <c r="A623" s="4"/>
      <c r="B623" s="4"/>
      <c r="C623" s="4"/>
      <c r="D623" s="4"/>
      <c r="E623" s="4"/>
      <c r="F623" s="4"/>
      <c r="G623" s="4"/>
      <c r="H623" s="4"/>
      <c r="I623" s="4"/>
      <c r="J623" s="4"/>
      <c r="K623" s="4"/>
      <c r="L623" s="4"/>
      <c r="M623" s="4"/>
      <c r="N623" s="4"/>
    </row>
    <row r="624">
      <c r="A624" s="4"/>
      <c r="B624" s="4"/>
      <c r="C624" s="4"/>
      <c r="D624" s="4"/>
      <c r="E624" s="4"/>
      <c r="F624" s="4"/>
      <c r="G624" s="4"/>
      <c r="H624" s="4"/>
      <c r="I624" s="4"/>
      <c r="J624" s="4"/>
      <c r="K624" s="4"/>
      <c r="L624" s="4"/>
      <c r="M624" s="4"/>
      <c r="N624" s="4"/>
    </row>
    <row r="625">
      <c r="A625" s="4"/>
      <c r="B625" s="4"/>
      <c r="C625" s="4"/>
      <c r="D625" s="4"/>
      <c r="E625" s="4"/>
      <c r="F625" s="4"/>
      <c r="G625" s="4"/>
      <c r="H625" s="4"/>
      <c r="I625" s="4"/>
      <c r="J625" s="4"/>
      <c r="K625" s="4"/>
      <c r="L625" s="4"/>
      <c r="M625" s="4"/>
      <c r="N625" s="4"/>
    </row>
    <row r="626">
      <c r="A626" s="4"/>
      <c r="B626" s="4"/>
      <c r="C626" s="4"/>
      <c r="D626" s="4"/>
      <c r="E626" s="4"/>
      <c r="F626" s="4"/>
      <c r="G626" s="4"/>
      <c r="H626" s="4"/>
      <c r="I626" s="4"/>
      <c r="J626" s="4"/>
      <c r="K626" s="4"/>
      <c r="L626" s="4"/>
      <c r="M626" s="4"/>
      <c r="N626" s="4"/>
    </row>
    <row r="627">
      <c r="A627" s="4"/>
      <c r="B627" s="4"/>
      <c r="C627" s="4"/>
      <c r="D627" s="4"/>
      <c r="E627" s="4"/>
      <c r="F627" s="4"/>
      <c r="G627" s="4"/>
      <c r="H627" s="4"/>
      <c r="I627" s="4"/>
      <c r="J627" s="4"/>
      <c r="K627" s="4"/>
      <c r="L627" s="4"/>
      <c r="M627" s="4"/>
      <c r="N627" s="4"/>
    </row>
    <row r="628">
      <c r="A628" s="4"/>
      <c r="B628" s="4"/>
      <c r="C628" s="4"/>
      <c r="D628" s="4"/>
      <c r="E628" s="4"/>
      <c r="F628" s="4"/>
      <c r="G628" s="4"/>
      <c r="H628" s="4"/>
      <c r="I628" s="4"/>
      <c r="J628" s="4"/>
      <c r="K628" s="4"/>
      <c r="L628" s="4"/>
      <c r="M628" s="4"/>
      <c r="N628" s="4"/>
    </row>
    <row r="629">
      <c r="A629" s="4"/>
      <c r="B629" s="4"/>
      <c r="C629" s="4"/>
      <c r="D629" s="4"/>
      <c r="E629" s="4"/>
      <c r="F629" s="4"/>
      <c r="G629" s="4"/>
      <c r="H629" s="4"/>
      <c r="I629" s="4"/>
      <c r="J629" s="4"/>
      <c r="K629" s="4"/>
      <c r="L629" s="4"/>
      <c r="M629" s="4"/>
      <c r="N629" s="4"/>
    </row>
    <row r="630">
      <c r="A630" s="4"/>
      <c r="B630" s="4"/>
      <c r="C630" s="4"/>
      <c r="D630" s="4"/>
      <c r="E630" s="4"/>
      <c r="F630" s="4"/>
      <c r="G630" s="4"/>
      <c r="H630" s="4"/>
      <c r="I630" s="4"/>
      <c r="J630" s="4"/>
      <c r="K630" s="4"/>
      <c r="L630" s="4"/>
      <c r="M630" s="4"/>
      <c r="N630" s="4"/>
    </row>
    <row r="631">
      <c r="A631" s="4"/>
      <c r="B631" s="4"/>
      <c r="C631" s="4"/>
      <c r="D631" s="4"/>
      <c r="E631" s="4"/>
      <c r="F631" s="4"/>
      <c r="G631" s="4"/>
      <c r="H631" s="4"/>
      <c r="I631" s="4"/>
      <c r="J631" s="4"/>
      <c r="K631" s="4"/>
      <c r="L631" s="4"/>
      <c r="M631" s="4"/>
      <c r="N631" s="4"/>
    </row>
    <row r="632">
      <c r="A632" s="4"/>
      <c r="B632" s="4"/>
      <c r="C632" s="4"/>
      <c r="D632" s="4"/>
      <c r="E632" s="4"/>
      <c r="F632" s="4"/>
      <c r="G632" s="4"/>
      <c r="H632" s="4"/>
      <c r="I632" s="4"/>
      <c r="J632" s="4"/>
      <c r="K632" s="4"/>
      <c r="L632" s="4"/>
      <c r="M632" s="4"/>
      <c r="N632" s="4"/>
    </row>
    <row r="633">
      <c r="A633" s="4"/>
      <c r="B633" s="4"/>
      <c r="C633" s="4"/>
      <c r="D633" s="4"/>
      <c r="E633" s="4"/>
      <c r="F633" s="4"/>
      <c r="G633" s="4"/>
      <c r="H633" s="4"/>
      <c r="I633" s="4"/>
      <c r="J633" s="4"/>
      <c r="K633" s="4"/>
      <c r="L633" s="4"/>
      <c r="M633" s="4"/>
      <c r="N633" s="4"/>
    </row>
    <row r="634">
      <c r="A634" s="4"/>
      <c r="B634" s="4"/>
      <c r="C634" s="4"/>
      <c r="D634" s="4"/>
      <c r="E634" s="4"/>
      <c r="F634" s="4"/>
      <c r="G634" s="4"/>
      <c r="H634" s="4"/>
      <c r="I634" s="4"/>
      <c r="J634" s="4"/>
      <c r="K634" s="4"/>
      <c r="L634" s="4"/>
      <c r="M634" s="4"/>
      <c r="N634" s="4"/>
    </row>
    <row r="635">
      <c r="A635" s="4"/>
      <c r="B635" s="4"/>
      <c r="C635" s="4"/>
      <c r="D635" s="4"/>
      <c r="E635" s="4"/>
      <c r="F635" s="4"/>
      <c r="G635" s="4"/>
      <c r="H635" s="4"/>
      <c r="I635" s="4"/>
      <c r="J635" s="4"/>
      <c r="K635" s="4"/>
      <c r="L635" s="4"/>
      <c r="M635" s="4"/>
      <c r="N635" s="4"/>
    </row>
    <row r="636">
      <c r="A636" s="4"/>
      <c r="B636" s="4"/>
      <c r="C636" s="4"/>
      <c r="D636" s="4"/>
      <c r="E636" s="4"/>
      <c r="F636" s="4"/>
      <c r="G636" s="4"/>
      <c r="H636" s="4"/>
      <c r="I636" s="4"/>
      <c r="J636" s="4"/>
      <c r="K636" s="4"/>
      <c r="L636" s="4"/>
      <c r="M636" s="4"/>
      <c r="N636" s="4"/>
    </row>
    <row r="637">
      <c r="A637" s="4"/>
      <c r="B637" s="4"/>
      <c r="C637" s="4"/>
      <c r="D637" s="4"/>
      <c r="E637" s="4"/>
      <c r="F637" s="4"/>
      <c r="G637" s="4"/>
      <c r="H637" s="4"/>
      <c r="I637" s="4"/>
      <c r="J637" s="4"/>
      <c r="K637" s="4"/>
      <c r="L637" s="4"/>
      <c r="M637" s="4"/>
      <c r="N637" s="4"/>
    </row>
    <row r="638">
      <c r="A638" s="4"/>
      <c r="B638" s="4"/>
      <c r="C638" s="4"/>
      <c r="D638" s="4"/>
      <c r="E638" s="4"/>
      <c r="F638" s="4"/>
      <c r="G638" s="4"/>
      <c r="H638" s="4"/>
      <c r="I638" s="4"/>
      <c r="J638" s="4"/>
      <c r="K638" s="4"/>
      <c r="L638" s="4"/>
      <c r="M638" s="4"/>
      <c r="N638" s="4"/>
    </row>
    <row r="639">
      <c r="A639" s="4"/>
      <c r="B639" s="4"/>
      <c r="C639" s="4"/>
      <c r="D639" s="4"/>
      <c r="E639" s="4"/>
      <c r="F639" s="4"/>
      <c r="G639" s="4"/>
      <c r="H639" s="4"/>
      <c r="I639" s="4"/>
      <c r="J639" s="4"/>
      <c r="K639" s="4"/>
      <c r="L639" s="4"/>
      <c r="M639" s="4"/>
      <c r="N639" s="4"/>
    </row>
    <row r="640">
      <c r="A640" s="4"/>
      <c r="B640" s="4"/>
      <c r="C640" s="4"/>
      <c r="D640" s="4"/>
      <c r="E640" s="4"/>
      <c r="F640" s="4"/>
      <c r="G640" s="4"/>
      <c r="H640" s="4"/>
      <c r="I640" s="4"/>
      <c r="J640" s="4"/>
      <c r="K640" s="4"/>
      <c r="L640" s="4"/>
      <c r="M640" s="4"/>
      <c r="N640" s="4"/>
    </row>
    <row r="641">
      <c r="A641" s="4"/>
      <c r="B641" s="4"/>
      <c r="C641" s="4"/>
      <c r="D641" s="4"/>
      <c r="E641" s="4"/>
      <c r="F641" s="4"/>
      <c r="G641" s="4"/>
      <c r="H641" s="4"/>
      <c r="I641" s="4"/>
      <c r="J641" s="4"/>
      <c r="K641" s="4"/>
      <c r="L641" s="4"/>
      <c r="M641" s="4"/>
      <c r="N641" s="4"/>
    </row>
    <row r="642">
      <c r="A642" s="4"/>
      <c r="B642" s="4"/>
      <c r="C642" s="4"/>
      <c r="D642" s="4"/>
      <c r="E642" s="4"/>
      <c r="F642" s="4"/>
      <c r="G642" s="4"/>
      <c r="H642" s="4"/>
      <c r="I642" s="4"/>
      <c r="J642" s="4"/>
      <c r="K642" s="4"/>
      <c r="L642" s="4"/>
      <c r="M642" s="4"/>
      <c r="N642" s="4"/>
    </row>
    <row r="643">
      <c r="A643" s="4"/>
      <c r="B643" s="4"/>
      <c r="C643" s="4"/>
      <c r="D643" s="4"/>
      <c r="E643" s="4"/>
      <c r="F643" s="4"/>
      <c r="G643" s="4"/>
      <c r="H643" s="4"/>
      <c r="I643" s="4"/>
      <c r="J643" s="4"/>
      <c r="K643" s="4"/>
      <c r="L643" s="4"/>
      <c r="M643" s="4"/>
      <c r="N643" s="4"/>
    </row>
    <row r="644">
      <c r="A644" s="4"/>
      <c r="B644" s="4"/>
      <c r="C644" s="4"/>
      <c r="D644" s="4"/>
      <c r="E644" s="4"/>
      <c r="F644" s="4"/>
      <c r="G644" s="4"/>
      <c r="H644" s="4"/>
      <c r="I644" s="4"/>
      <c r="J644" s="4"/>
      <c r="K644" s="4"/>
      <c r="L644" s="4"/>
      <c r="M644" s="4"/>
      <c r="N644" s="4"/>
    </row>
    <row r="645">
      <c r="A645" s="4"/>
      <c r="B645" s="4"/>
      <c r="C645" s="4"/>
      <c r="D645" s="4"/>
      <c r="E645" s="4"/>
      <c r="F645" s="4"/>
      <c r="G645" s="4"/>
      <c r="H645" s="4"/>
      <c r="I645" s="4"/>
      <c r="J645" s="4"/>
      <c r="K645" s="4"/>
      <c r="L645" s="4"/>
      <c r="M645" s="4"/>
      <c r="N645" s="4"/>
    </row>
    <row r="646">
      <c r="A646" s="4"/>
      <c r="B646" s="4"/>
      <c r="C646" s="4"/>
      <c r="D646" s="4"/>
      <c r="E646" s="4"/>
      <c r="F646" s="4"/>
      <c r="G646" s="4"/>
      <c r="H646" s="4"/>
      <c r="I646" s="4"/>
      <c r="J646" s="4"/>
      <c r="K646" s="4"/>
      <c r="L646" s="4"/>
      <c r="M646" s="4"/>
      <c r="N646" s="4"/>
    </row>
    <row r="647">
      <c r="A647" s="4"/>
      <c r="B647" s="4"/>
      <c r="C647" s="4"/>
      <c r="D647" s="4"/>
      <c r="E647" s="4"/>
      <c r="F647" s="4"/>
      <c r="G647" s="4"/>
      <c r="H647" s="4"/>
      <c r="I647" s="4"/>
      <c r="J647" s="4"/>
      <c r="K647" s="4"/>
      <c r="L647" s="4"/>
      <c r="M647" s="4"/>
      <c r="N647" s="4"/>
    </row>
    <row r="648">
      <c r="A648" s="4"/>
      <c r="B648" s="4"/>
      <c r="C648" s="4"/>
      <c r="D648" s="4"/>
      <c r="E648" s="4"/>
      <c r="F648" s="4"/>
      <c r="G648" s="4"/>
      <c r="H648" s="4"/>
      <c r="I648" s="4"/>
      <c r="J648" s="4"/>
      <c r="K648" s="4"/>
      <c r="L648" s="4"/>
      <c r="M648" s="4"/>
      <c r="N648" s="4"/>
    </row>
    <row r="649">
      <c r="A649" s="4"/>
      <c r="B649" s="4"/>
      <c r="C649" s="4"/>
      <c r="D649" s="4"/>
      <c r="E649" s="4"/>
      <c r="F649" s="4"/>
      <c r="G649" s="4"/>
      <c r="H649" s="4"/>
      <c r="I649" s="4"/>
      <c r="J649" s="4"/>
      <c r="K649" s="4"/>
      <c r="L649" s="4"/>
      <c r="M649" s="4"/>
      <c r="N649" s="4"/>
    </row>
    <row r="650">
      <c r="A650" s="4"/>
      <c r="B650" s="4"/>
      <c r="C650" s="4"/>
      <c r="D650" s="4"/>
      <c r="E650" s="4"/>
      <c r="F650" s="4"/>
      <c r="G650" s="4"/>
      <c r="H650" s="4"/>
      <c r="I650" s="4"/>
      <c r="J650" s="4"/>
      <c r="K650" s="4"/>
      <c r="L650" s="4"/>
      <c r="M650" s="4"/>
      <c r="N650" s="4"/>
    </row>
    <row r="651">
      <c r="A651" s="4"/>
      <c r="B651" s="4"/>
      <c r="C651" s="4"/>
      <c r="D651" s="4"/>
      <c r="E651" s="4"/>
      <c r="F651" s="4"/>
      <c r="G651" s="4"/>
      <c r="H651" s="4"/>
      <c r="I651" s="4"/>
      <c r="J651" s="4"/>
      <c r="K651" s="4"/>
      <c r="L651" s="4"/>
      <c r="M651" s="4"/>
      <c r="N651" s="4"/>
    </row>
    <row r="652">
      <c r="A652" s="4"/>
      <c r="B652" s="4"/>
      <c r="C652" s="4"/>
      <c r="D652" s="4"/>
      <c r="E652" s="4"/>
      <c r="F652" s="4"/>
      <c r="G652" s="4"/>
      <c r="H652" s="4"/>
      <c r="I652" s="4"/>
      <c r="J652" s="4"/>
      <c r="K652" s="4"/>
      <c r="L652" s="4"/>
      <c r="M652" s="4"/>
      <c r="N652" s="4"/>
    </row>
    <row r="653">
      <c r="A653" s="4"/>
      <c r="B653" s="4"/>
      <c r="C653" s="4"/>
      <c r="D653" s="4"/>
      <c r="E653" s="4"/>
      <c r="F653" s="4"/>
      <c r="G653" s="4"/>
      <c r="H653" s="4"/>
      <c r="I653" s="4"/>
      <c r="J653" s="4"/>
      <c r="K653" s="4"/>
      <c r="L653" s="4"/>
      <c r="M653" s="4"/>
      <c r="N653" s="4"/>
    </row>
    <row r="654">
      <c r="A654" s="4"/>
      <c r="B654" s="4"/>
      <c r="C654" s="4"/>
      <c r="D654" s="4"/>
      <c r="E654" s="4"/>
      <c r="F654" s="4"/>
      <c r="G654" s="4"/>
      <c r="H654" s="4"/>
      <c r="I654" s="4"/>
      <c r="J654" s="4"/>
      <c r="K654" s="4"/>
      <c r="L654" s="4"/>
      <c r="M654" s="4"/>
      <c r="N654" s="4"/>
    </row>
    <row r="655">
      <c r="A655" s="4"/>
      <c r="B655" s="4"/>
      <c r="C655" s="4"/>
      <c r="D655" s="4"/>
      <c r="E655" s="4"/>
      <c r="F655" s="4"/>
      <c r="G655" s="4"/>
      <c r="H655" s="4"/>
      <c r="I655" s="4"/>
      <c r="J655" s="4"/>
      <c r="K655" s="4"/>
      <c r="L655" s="4"/>
      <c r="M655" s="4"/>
      <c r="N655" s="4"/>
    </row>
    <row r="656">
      <c r="A656" s="4"/>
      <c r="B656" s="4"/>
      <c r="C656" s="4"/>
      <c r="D656" s="4"/>
      <c r="E656" s="4"/>
      <c r="F656" s="4"/>
      <c r="G656" s="4"/>
      <c r="H656" s="4"/>
      <c r="I656" s="4"/>
      <c r="J656" s="4"/>
      <c r="K656" s="4"/>
      <c r="L656" s="4"/>
      <c r="M656" s="4"/>
      <c r="N656" s="4"/>
    </row>
    <row r="657">
      <c r="A657" s="4"/>
      <c r="B657" s="4"/>
      <c r="C657" s="4"/>
      <c r="D657" s="4"/>
      <c r="E657" s="4"/>
      <c r="F657" s="4"/>
      <c r="G657" s="4"/>
      <c r="H657" s="4"/>
      <c r="I657" s="4"/>
      <c r="J657" s="4"/>
      <c r="K657" s="4"/>
      <c r="L657" s="4"/>
      <c r="M657" s="4"/>
      <c r="N657" s="4"/>
    </row>
    <row r="658">
      <c r="A658" s="4"/>
      <c r="B658" s="4"/>
      <c r="C658" s="4"/>
      <c r="D658" s="4"/>
      <c r="E658" s="4"/>
      <c r="F658" s="4"/>
      <c r="G658" s="4"/>
      <c r="H658" s="4"/>
      <c r="I658" s="4"/>
      <c r="J658" s="4"/>
      <c r="K658" s="4"/>
      <c r="L658" s="4"/>
      <c r="M658" s="4"/>
      <c r="N658" s="4"/>
    </row>
    <row r="659">
      <c r="A659" s="4"/>
      <c r="B659" s="4"/>
      <c r="C659" s="4"/>
      <c r="D659" s="4"/>
      <c r="E659" s="4"/>
      <c r="F659" s="4"/>
      <c r="G659" s="4"/>
      <c r="H659" s="4"/>
      <c r="I659" s="4"/>
      <c r="J659" s="4"/>
      <c r="K659" s="4"/>
      <c r="L659" s="4"/>
      <c r="M659" s="4"/>
      <c r="N659" s="4"/>
    </row>
    <row r="660">
      <c r="A660" s="4"/>
      <c r="B660" s="4"/>
      <c r="C660" s="4"/>
      <c r="D660" s="4"/>
      <c r="E660" s="4"/>
      <c r="F660" s="4"/>
      <c r="G660" s="4"/>
      <c r="H660" s="4"/>
      <c r="I660" s="4"/>
      <c r="J660" s="4"/>
      <c r="K660" s="4"/>
      <c r="L660" s="4"/>
      <c r="M660" s="4"/>
      <c r="N660" s="4"/>
    </row>
    <row r="661">
      <c r="A661" s="4"/>
      <c r="B661" s="4"/>
      <c r="C661" s="4"/>
      <c r="D661" s="4"/>
      <c r="E661" s="4"/>
      <c r="F661" s="4"/>
      <c r="G661" s="4"/>
      <c r="H661" s="4"/>
      <c r="I661" s="4"/>
      <c r="J661" s="4"/>
      <c r="K661" s="4"/>
      <c r="L661" s="4"/>
      <c r="M661" s="4"/>
      <c r="N661" s="4"/>
    </row>
    <row r="662">
      <c r="A662" s="4"/>
      <c r="B662" s="4"/>
      <c r="C662" s="4"/>
      <c r="D662" s="4"/>
      <c r="E662" s="4"/>
      <c r="F662" s="4"/>
      <c r="G662" s="4"/>
      <c r="H662" s="4"/>
      <c r="I662" s="4"/>
      <c r="J662" s="4"/>
      <c r="K662" s="4"/>
      <c r="L662" s="4"/>
      <c r="M662" s="4"/>
      <c r="N662" s="4"/>
    </row>
    <row r="663">
      <c r="A663" s="4"/>
      <c r="B663" s="4"/>
      <c r="C663" s="4"/>
      <c r="D663" s="4"/>
      <c r="E663" s="4"/>
      <c r="F663" s="4"/>
      <c r="G663" s="4"/>
      <c r="H663" s="4"/>
      <c r="I663" s="4"/>
      <c r="J663" s="4"/>
      <c r="K663" s="4"/>
      <c r="L663" s="4"/>
      <c r="M663" s="4"/>
      <c r="N663" s="4"/>
    </row>
    <row r="664">
      <c r="A664" s="4"/>
      <c r="B664" s="4"/>
      <c r="C664" s="4"/>
      <c r="D664" s="4"/>
      <c r="E664" s="4"/>
      <c r="F664" s="4"/>
      <c r="G664" s="4"/>
      <c r="H664" s="4"/>
      <c r="I664" s="4"/>
      <c r="J664" s="4"/>
      <c r="K664" s="4"/>
      <c r="L664" s="4"/>
      <c r="M664" s="4"/>
      <c r="N664" s="4"/>
    </row>
    <row r="665">
      <c r="A665" s="4"/>
      <c r="B665" s="4"/>
      <c r="C665" s="4"/>
      <c r="D665" s="4"/>
      <c r="E665" s="4"/>
      <c r="F665" s="4"/>
      <c r="G665" s="4"/>
      <c r="H665" s="4"/>
      <c r="I665" s="4"/>
      <c r="J665" s="4"/>
      <c r="K665" s="4"/>
      <c r="L665" s="4"/>
      <c r="M665" s="4"/>
      <c r="N665" s="4"/>
    </row>
    <row r="666">
      <c r="A666" s="4"/>
      <c r="B666" s="4"/>
      <c r="C666" s="4"/>
      <c r="D666" s="4"/>
      <c r="E666" s="4"/>
      <c r="F666" s="4"/>
      <c r="G666" s="4"/>
      <c r="H666" s="4"/>
      <c r="I666" s="4"/>
      <c r="J666" s="4"/>
      <c r="K666" s="4"/>
      <c r="L666" s="4"/>
      <c r="M666" s="4"/>
      <c r="N666" s="4"/>
    </row>
    <row r="667">
      <c r="A667" s="4"/>
      <c r="B667" s="4"/>
      <c r="C667" s="4"/>
      <c r="D667" s="4"/>
      <c r="E667" s="4"/>
      <c r="F667" s="4"/>
      <c r="G667" s="4"/>
      <c r="H667" s="4"/>
      <c r="I667" s="4"/>
      <c r="J667" s="4"/>
      <c r="K667" s="4"/>
      <c r="L667" s="4"/>
      <c r="M667" s="4"/>
      <c r="N667" s="4"/>
    </row>
    <row r="668">
      <c r="A668" s="4"/>
      <c r="B668" s="4"/>
      <c r="C668" s="4"/>
      <c r="D668" s="4"/>
      <c r="E668" s="4"/>
      <c r="F668" s="4"/>
      <c r="G668" s="4"/>
      <c r="H668" s="4"/>
      <c r="I668" s="4"/>
      <c r="J668" s="4"/>
      <c r="K668" s="4"/>
      <c r="L668" s="4"/>
      <c r="M668" s="4"/>
      <c r="N668" s="4"/>
    </row>
    <row r="669">
      <c r="A669" s="4"/>
      <c r="B669" s="4"/>
      <c r="C669" s="4"/>
      <c r="D669" s="4"/>
      <c r="E669" s="4"/>
      <c r="F669" s="4"/>
      <c r="G669" s="4"/>
      <c r="H669" s="4"/>
      <c r="I669" s="4"/>
      <c r="J669" s="4"/>
      <c r="K669" s="4"/>
      <c r="L669" s="4"/>
      <c r="M669" s="4"/>
      <c r="N669" s="4"/>
    </row>
    <row r="670">
      <c r="A670" s="4"/>
      <c r="B670" s="4"/>
      <c r="C670" s="4"/>
      <c r="D670" s="4"/>
      <c r="E670" s="4"/>
      <c r="F670" s="4"/>
      <c r="G670" s="4"/>
      <c r="H670" s="4"/>
      <c r="I670" s="4"/>
      <c r="J670" s="4"/>
      <c r="K670" s="4"/>
      <c r="L670" s="4"/>
      <c r="M670" s="4"/>
      <c r="N670" s="4"/>
    </row>
    <row r="671">
      <c r="A671" s="4"/>
      <c r="B671" s="4"/>
      <c r="C671" s="4"/>
      <c r="D671" s="4"/>
      <c r="E671" s="4"/>
      <c r="F671" s="4"/>
      <c r="G671" s="4"/>
      <c r="H671" s="4"/>
      <c r="I671" s="4"/>
      <c r="J671" s="4"/>
      <c r="K671" s="4"/>
      <c r="L671" s="4"/>
      <c r="M671" s="4"/>
      <c r="N671" s="4"/>
    </row>
    <row r="672">
      <c r="A672" s="4"/>
      <c r="B672" s="4"/>
      <c r="C672" s="4"/>
      <c r="D672" s="4"/>
      <c r="E672" s="4"/>
      <c r="F672" s="4"/>
      <c r="G672" s="4"/>
      <c r="H672" s="4"/>
      <c r="I672" s="4"/>
      <c r="J672" s="4"/>
      <c r="K672" s="4"/>
      <c r="L672" s="4"/>
      <c r="M672" s="4"/>
      <c r="N672" s="4"/>
    </row>
    <row r="673">
      <c r="A673" s="4"/>
      <c r="B673" s="4"/>
      <c r="C673" s="4"/>
      <c r="D673" s="4"/>
      <c r="E673" s="4"/>
      <c r="F673" s="4"/>
      <c r="G673" s="4"/>
      <c r="H673" s="4"/>
      <c r="I673" s="4"/>
      <c r="J673" s="4"/>
      <c r="K673" s="4"/>
      <c r="L673" s="4"/>
      <c r="M673" s="4"/>
      <c r="N673" s="4"/>
    </row>
    <row r="674">
      <c r="A674" s="4"/>
      <c r="B674" s="4"/>
      <c r="C674" s="4"/>
      <c r="D674" s="4"/>
      <c r="E674" s="4"/>
      <c r="F674" s="4"/>
      <c r="G674" s="4"/>
      <c r="H674" s="4"/>
      <c r="I674" s="4"/>
      <c r="J674" s="4"/>
      <c r="K674" s="4"/>
      <c r="L674" s="4"/>
      <c r="M674" s="4"/>
      <c r="N674" s="4"/>
    </row>
    <row r="675">
      <c r="A675" s="4"/>
      <c r="B675" s="4"/>
      <c r="C675" s="4"/>
      <c r="D675" s="4"/>
      <c r="E675" s="4"/>
      <c r="F675" s="4"/>
      <c r="G675" s="4"/>
      <c r="H675" s="4"/>
      <c r="I675" s="4"/>
      <c r="J675" s="4"/>
      <c r="K675" s="4"/>
      <c r="L675" s="4"/>
      <c r="M675" s="4"/>
      <c r="N675" s="4"/>
    </row>
    <row r="676">
      <c r="A676" s="4"/>
      <c r="B676" s="4"/>
      <c r="C676" s="4"/>
      <c r="D676" s="4"/>
      <c r="E676" s="4"/>
      <c r="F676" s="4"/>
      <c r="G676" s="4"/>
      <c r="H676" s="4"/>
      <c r="I676" s="4"/>
      <c r="J676" s="4"/>
      <c r="K676" s="4"/>
      <c r="L676" s="4"/>
      <c r="M676" s="4"/>
      <c r="N676" s="4"/>
    </row>
    <row r="677">
      <c r="A677" s="4"/>
      <c r="B677" s="4"/>
      <c r="C677" s="4"/>
      <c r="D677" s="4"/>
      <c r="E677" s="4"/>
      <c r="F677" s="4"/>
      <c r="G677" s="4"/>
      <c r="H677" s="4"/>
      <c r="I677" s="4"/>
      <c r="J677" s="4"/>
      <c r="K677" s="4"/>
      <c r="L677" s="4"/>
      <c r="M677" s="4"/>
      <c r="N677" s="4"/>
    </row>
    <row r="678">
      <c r="A678" s="4"/>
      <c r="B678" s="4"/>
      <c r="C678" s="4"/>
      <c r="D678" s="4"/>
      <c r="E678" s="4"/>
      <c r="F678" s="4"/>
      <c r="G678" s="4"/>
      <c r="H678" s="4"/>
      <c r="I678" s="4"/>
      <c r="J678" s="4"/>
      <c r="K678" s="4"/>
      <c r="L678" s="4"/>
      <c r="M678" s="4"/>
      <c r="N678" s="4"/>
    </row>
    <row r="679">
      <c r="A679" s="4"/>
      <c r="B679" s="4"/>
      <c r="C679" s="4"/>
      <c r="D679" s="4"/>
      <c r="E679" s="4"/>
      <c r="F679" s="4"/>
      <c r="G679" s="4"/>
      <c r="H679" s="4"/>
      <c r="I679" s="4"/>
      <c r="J679" s="4"/>
      <c r="K679" s="4"/>
      <c r="L679" s="4"/>
      <c r="M679" s="4"/>
      <c r="N679" s="4"/>
    </row>
    <row r="680">
      <c r="A680" s="4"/>
      <c r="B680" s="4"/>
      <c r="C680" s="4"/>
      <c r="D680" s="4"/>
      <c r="E680" s="4"/>
      <c r="F680" s="4"/>
      <c r="G680" s="4"/>
      <c r="H680" s="4"/>
      <c r="I680" s="4"/>
      <c r="J680" s="4"/>
      <c r="K680" s="4"/>
      <c r="L680" s="4"/>
      <c r="M680" s="4"/>
      <c r="N680" s="4"/>
    </row>
    <row r="681">
      <c r="A681" s="4"/>
      <c r="B681" s="4"/>
      <c r="C681" s="4"/>
      <c r="D681" s="4"/>
      <c r="E681" s="4"/>
      <c r="F681" s="4"/>
      <c r="G681" s="4"/>
      <c r="H681" s="4"/>
      <c r="I681" s="4"/>
      <c r="J681" s="4"/>
      <c r="K681" s="4"/>
      <c r="L681" s="4"/>
      <c r="M681" s="4"/>
      <c r="N681" s="4"/>
    </row>
    <row r="682">
      <c r="A682" s="4"/>
      <c r="B682" s="4"/>
      <c r="C682" s="4"/>
      <c r="D682" s="4"/>
      <c r="E682" s="4"/>
      <c r="F682" s="4"/>
      <c r="G682" s="4"/>
      <c r="H682" s="4"/>
      <c r="I682" s="4"/>
      <c r="J682" s="4"/>
      <c r="K682" s="4"/>
      <c r="L682" s="4"/>
      <c r="M682" s="4"/>
      <c r="N682" s="4"/>
    </row>
    <row r="683">
      <c r="A683" s="4"/>
      <c r="B683" s="4"/>
      <c r="C683" s="4"/>
      <c r="D683" s="4"/>
      <c r="E683" s="4"/>
      <c r="F683" s="4"/>
      <c r="G683" s="4"/>
      <c r="H683" s="4"/>
      <c r="I683" s="4"/>
      <c r="J683" s="4"/>
      <c r="K683" s="4"/>
      <c r="L683" s="4"/>
      <c r="M683" s="4"/>
      <c r="N683" s="4"/>
    </row>
    <row r="684">
      <c r="A684" s="4"/>
      <c r="B684" s="4"/>
      <c r="C684" s="4"/>
      <c r="D684" s="4"/>
      <c r="E684" s="4"/>
      <c r="F684" s="4"/>
      <c r="G684" s="4"/>
      <c r="H684" s="4"/>
      <c r="I684" s="4"/>
      <c r="J684" s="4"/>
      <c r="K684" s="4"/>
      <c r="L684" s="4"/>
      <c r="M684" s="4"/>
      <c r="N684" s="4"/>
    </row>
    <row r="685">
      <c r="A685" s="4"/>
      <c r="B685" s="4"/>
      <c r="C685" s="4"/>
      <c r="D685" s="4"/>
      <c r="E685" s="4"/>
      <c r="F685" s="4"/>
      <c r="G685" s="4"/>
      <c r="H685" s="4"/>
      <c r="I685" s="4"/>
      <c r="J685" s="4"/>
      <c r="K685" s="4"/>
      <c r="L685" s="4"/>
      <c r="M685" s="4"/>
      <c r="N685" s="4"/>
    </row>
    <row r="686">
      <c r="A686" s="4"/>
      <c r="B686" s="4"/>
      <c r="C686" s="4"/>
      <c r="D686" s="4"/>
      <c r="E686" s="4"/>
      <c r="F686" s="4"/>
      <c r="G686" s="4"/>
      <c r="H686" s="4"/>
      <c r="I686" s="4"/>
      <c r="J686" s="4"/>
      <c r="K686" s="4"/>
      <c r="L686" s="4"/>
      <c r="M686" s="4"/>
      <c r="N686" s="4"/>
    </row>
    <row r="687">
      <c r="A687" s="4"/>
      <c r="B687" s="4"/>
      <c r="C687" s="4"/>
      <c r="D687" s="4"/>
      <c r="E687" s="4"/>
      <c r="F687" s="4"/>
      <c r="G687" s="4"/>
      <c r="H687" s="4"/>
      <c r="I687" s="4"/>
      <c r="J687" s="4"/>
      <c r="K687" s="4"/>
      <c r="L687" s="4"/>
      <c r="M687" s="4"/>
      <c r="N687" s="4"/>
    </row>
    <row r="688">
      <c r="A688" s="4"/>
      <c r="B688" s="4"/>
      <c r="C688" s="4"/>
      <c r="D688" s="4"/>
      <c r="E688" s="4"/>
      <c r="F688" s="4"/>
      <c r="G688" s="4"/>
      <c r="H688" s="4"/>
      <c r="I688" s="4"/>
      <c r="J688" s="4"/>
      <c r="K688" s="4"/>
      <c r="L688" s="4"/>
      <c r="M688" s="4"/>
      <c r="N688" s="4"/>
    </row>
    <row r="689">
      <c r="A689" s="4"/>
      <c r="B689" s="4"/>
      <c r="C689" s="4"/>
      <c r="D689" s="4"/>
      <c r="E689" s="4"/>
      <c r="F689" s="4"/>
      <c r="G689" s="4"/>
      <c r="H689" s="4"/>
      <c r="I689" s="4"/>
      <c r="J689" s="4"/>
      <c r="K689" s="4"/>
      <c r="L689" s="4"/>
      <c r="M689" s="4"/>
      <c r="N689" s="4"/>
    </row>
    <row r="690">
      <c r="A690" s="4"/>
      <c r="B690" s="4"/>
      <c r="C690" s="4"/>
      <c r="D690" s="4"/>
      <c r="E690" s="4"/>
      <c r="F690" s="4"/>
      <c r="G690" s="4"/>
      <c r="H690" s="4"/>
      <c r="I690" s="4"/>
      <c r="J690" s="4"/>
      <c r="K690" s="4"/>
      <c r="L690" s="4"/>
      <c r="M690" s="4"/>
      <c r="N690" s="4"/>
    </row>
    <row r="691">
      <c r="A691" s="4"/>
      <c r="B691" s="4"/>
      <c r="C691" s="4"/>
      <c r="D691" s="4"/>
      <c r="E691" s="4"/>
      <c r="F691" s="4"/>
      <c r="G691" s="4"/>
      <c r="H691" s="4"/>
      <c r="I691" s="4"/>
      <c r="J691" s="4"/>
      <c r="K691" s="4"/>
      <c r="L691" s="4"/>
      <c r="M691" s="4"/>
      <c r="N691" s="4"/>
    </row>
    <row r="692">
      <c r="A692" s="4"/>
      <c r="B692" s="4"/>
      <c r="C692" s="4"/>
      <c r="D692" s="4"/>
      <c r="E692" s="4"/>
      <c r="F692" s="4"/>
      <c r="G692" s="4"/>
      <c r="H692" s="4"/>
      <c r="I692" s="4"/>
      <c r="J692" s="4"/>
      <c r="K692" s="4"/>
      <c r="L692" s="4"/>
      <c r="M692" s="4"/>
      <c r="N692" s="4"/>
    </row>
    <row r="693">
      <c r="A693" s="4"/>
      <c r="B693" s="4"/>
      <c r="C693" s="4"/>
      <c r="D693" s="4"/>
      <c r="E693" s="4"/>
      <c r="F693" s="4"/>
      <c r="G693" s="4"/>
      <c r="H693" s="4"/>
      <c r="I693" s="4"/>
      <c r="J693" s="4"/>
      <c r="K693" s="4"/>
      <c r="L693" s="4"/>
      <c r="M693" s="4"/>
      <c r="N693" s="4"/>
    </row>
    <row r="694">
      <c r="A694" s="4"/>
      <c r="B694" s="4"/>
      <c r="C694" s="4"/>
      <c r="D694" s="4"/>
      <c r="E694" s="4"/>
      <c r="F694" s="4"/>
      <c r="G694" s="4"/>
      <c r="H694" s="4"/>
      <c r="I694" s="4"/>
      <c r="J694" s="4"/>
      <c r="K694" s="4"/>
      <c r="L694" s="4"/>
      <c r="M694" s="4"/>
      <c r="N694" s="4"/>
    </row>
    <row r="695">
      <c r="A695" s="4"/>
      <c r="B695" s="4"/>
      <c r="C695" s="4"/>
      <c r="D695" s="4"/>
      <c r="E695" s="4"/>
      <c r="F695" s="4"/>
      <c r="G695" s="4"/>
      <c r="H695" s="4"/>
      <c r="I695" s="4"/>
      <c r="J695" s="4"/>
      <c r="K695" s="4"/>
      <c r="L695" s="4"/>
      <c r="M695" s="4"/>
      <c r="N695" s="4"/>
    </row>
    <row r="696">
      <c r="A696" s="4"/>
      <c r="B696" s="4"/>
      <c r="C696" s="4"/>
      <c r="D696" s="4"/>
      <c r="E696" s="4"/>
      <c r="F696" s="4"/>
      <c r="G696" s="4"/>
      <c r="H696" s="4"/>
      <c r="I696" s="4"/>
      <c r="J696" s="4"/>
      <c r="K696" s="4"/>
      <c r="L696" s="4"/>
      <c r="M696" s="4"/>
      <c r="N696" s="4"/>
    </row>
    <row r="697">
      <c r="A697" s="4"/>
      <c r="B697" s="4"/>
      <c r="C697" s="4"/>
      <c r="D697" s="4"/>
      <c r="E697" s="4"/>
      <c r="F697" s="4"/>
      <c r="G697" s="4"/>
      <c r="H697" s="4"/>
      <c r="I697" s="4"/>
      <c r="J697" s="4"/>
      <c r="K697" s="4"/>
      <c r="L697" s="4"/>
      <c r="M697" s="4"/>
      <c r="N697" s="4"/>
    </row>
    <row r="698">
      <c r="A698" s="4"/>
      <c r="B698" s="4"/>
      <c r="C698" s="4"/>
      <c r="D698" s="4"/>
      <c r="E698" s="4"/>
      <c r="F698" s="4"/>
      <c r="G698" s="4"/>
      <c r="H698" s="4"/>
      <c r="I698" s="4"/>
      <c r="J698" s="4"/>
      <c r="K698" s="4"/>
      <c r="L698" s="4"/>
      <c r="M698" s="4"/>
      <c r="N698" s="4"/>
    </row>
    <row r="699">
      <c r="A699" s="4"/>
      <c r="B699" s="4"/>
      <c r="C699" s="4"/>
      <c r="D699" s="4"/>
      <c r="E699" s="4"/>
      <c r="F699" s="4"/>
      <c r="G699" s="4"/>
      <c r="H699" s="4"/>
      <c r="I699" s="4"/>
      <c r="J699" s="4"/>
      <c r="K699" s="4"/>
      <c r="L699" s="4"/>
      <c r="M699" s="4"/>
      <c r="N699" s="4"/>
    </row>
    <row r="700">
      <c r="A700" s="4"/>
      <c r="B700" s="4"/>
      <c r="C700" s="4"/>
      <c r="D700" s="4"/>
      <c r="E700" s="4"/>
      <c r="F700" s="4"/>
      <c r="G700" s="4"/>
      <c r="H700" s="4"/>
      <c r="I700" s="4"/>
      <c r="J700" s="4"/>
      <c r="K700" s="4"/>
      <c r="L700" s="4"/>
      <c r="M700" s="4"/>
      <c r="N700" s="4"/>
    </row>
    <row r="701">
      <c r="A701" s="4"/>
      <c r="B701" s="4"/>
      <c r="C701" s="4"/>
      <c r="D701" s="4"/>
      <c r="E701" s="4"/>
      <c r="F701" s="4"/>
      <c r="G701" s="4"/>
      <c r="H701" s="4"/>
      <c r="I701" s="4"/>
      <c r="J701" s="4"/>
      <c r="K701" s="4"/>
      <c r="L701" s="4"/>
      <c r="M701" s="4"/>
      <c r="N701" s="4"/>
    </row>
    <row r="702">
      <c r="A702" s="4"/>
      <c r="B702" s="4"/>
      <c r="C702" s="4"/>
      <c r="D702" s="4"/>
      <c r="E702" s="4"/>
      <c r="F702" s="4"/>
      <c r="G702" s="4"/>
      <c r="H702" s="4"/>
      <c r="I702" s="4"/>
      <c r="J702" s="4"/>
      <c r="K702" s="4"/>
      <c r="L702" s="4"/>
      <c r="M702" s="4"/>
      <c r="N702" s="4"/>
    </row>
    <row r="703">
      <c r="A703" s="4"/>
      <c r="B703" s="4"/>
      <c r="C703" s="4"/>
      <c r="D703" s="4"/>
      <c r="E703" s="4"/>
      <c r="F703" s="4"/>
      <c r="G703" s="4"/>
      <c r="H703" s="4"/>
      <c r="I703" s="4"/>
      <c r="J703" s="4"/>
      <c r="K703" s="4"/>
      <c r="L703" s="4"/>
      <c r="M703" s="4"/>
      <c r="N703" s="4"/>
    </row>
    <row r="704">
      <c r="A704" s="4"/>
      <c r="B704" s="4"/>
      <c r="C704" s="4"/>
      <c r="D704" s="4"/>
      <c r="E704" s="4"/>
      <c r="F704" s="4"/>
      <c r="G704" s="4"/>
      <c r="H704" s="4"/>
      <c r="I704" s="4"/>
      <c r="J704" s="4"/>
      <c r="K704" s="4"/>
      <c r="L704" s="4"/>
      <c r="M704" s="4"/>
      <c r="N704" s="4"/>
    </row>
    <row r="705">
      <c r="A705" s="4"/>
      <c r="B705" s="4"/>
      <c r="C705" s="4"/>
      <c r="D705" s="4"/>
      <c r="E705" s="4"/>
      <c r="F705" s="4"/>
      <c r="G705" s="4"/>
      <c r="H705" s="4"/>
      <c r="I705" s="4"/>
      <c r="J705" s="4"/>
      <c r="K705" s="4"/>
      <c r="L705" s="4"/>
      <c r="M705" s="4"/>
      <c r="N705" s="4"/>
    </row>
    <row r="706">
      <c r="A706" s="4"/>
      <c r="B706" s="4"/>
      <c r="C706" s="4"/>
      <c r="D706" s="4"/>
      <c r="E706" s="4"/>
      <c r="F706" s="4"/>
      <c r="G706" s="4"/>
      <c r="H706" s="4"/>
      <c r="I706" s="4"/>
      <c r="J706" s="4"/>
      <c r="K706" s="4"/>
      <c r="L706" s="4"/>
      <c r="M706" s="4"/>
      <c r="N706" s="4"/>
    </row>
    <row r="707">
      <c r="A707" s="4"/>
      <c r="B707" s="4"/>
      <c r="C707" s="4"/>
      <c r="D707" s="4"/>
      <c r="E707" s="4"/>
      <c r="F707" s="4"/>
      <c r="G707" s="4"/>
      <c r="H707" s="4"/>
      <c r="I707" s="4"/>
      <c r="J707" s="4"/>
      <c r="K707" s="4"/>
      <c r="L707" s="4"/>
      <c r="M707" s="4"/>
      <c r="N707" s="4"/>
    </row>
    <row r="708">
      <c r="A708" s="4"/>
      <c r="B708" s="4"/>
      <c r="C708" s="4"/>
      <c r="D708" s="4"/>
      <c r="E708" s="4"/>
      <c r="F708" s="4"/>
      <c r="G708" s="4"/>
      <c r="H708" s="4"/>
      <c r="I708" s="4"/>
      <c r="J708" s="4"/>
      <c r="K708" s="4"/>
      <c r="L708" s="4"/>
      <c r="M708" s="4"/>
      <c r="N708" s="4"/>
    </row>
    <row r="709">
      <c r="A709" s="4"/>
      <c r="B709" s="4"/>
      <c r="C709" s="4"/>
      <c r="D709" s="4"/>
      <c r="E709" s="4"/>
      <c r="F709" s="4"/>
      <c r="G709" s="4"/>
      <c r="H709" s="4"/>
      <c r="I709" s="4"/>
      <c r="J709" s="4"/>
      <c r="K709" s="4"/>
      <c r="L709" s="4"/>
      <c r="M709" s="4"/>
      <c r="N709" s="4"/>
    </row>
    <row r="710">
      <c r="A710" s="4"/>
      <c r="B710" s="4"/>
      <c r="C710" s="4"/>
      <c r="D710" s="4"/>
      <c r="E710" s="4"/>
      <c r="F710" s="4"/>
      <c r="G710" s="4"/>
      <c r="H710" s="4"/>
      <c r="I710" s="4"/>
      <c r="J710" s="4"/>
      <c r="K710" s="4"/>
      <c r="L710" s="4"/>
      <c r="M710" s="4"/>
      <c r="N710" s="4"/>
    </row>
    <row r="711">
      <c r="A711" s="4"/>
      <c r="B711" s="4"/>
      <c r="C711" s="4"/>
      <c r="D711" s="4"/>
      <c r="E711" s="4"/>
      <c r="F711" s="4"/>
      <c r="G711" s="4"/>
      <c r="H711" s="4"/>
      <c r="I711" s="4"/>
      <c r="J711" s="4"/>
      <c r="K711" s="4"/>
      <c r="L711" s="4"/>
      <c r="M711" s="4"/>
      <c r="N711" s="4"/>
    </row>
    <row r="712">
      <c r="A712" s="4"/>
      <c r="B712" s="4"/>
      <c r="C712" s="4"/>
      <c r="D712" s="4"/>
      <c r="E712" s="4"/>
      <c r="F712" s="4"/>
      <c r="G712" s="4"/>
      <c r="H712" s="4"/>
      <c r="I712" s="4"/>
      <c r="J712" s="4"/>
      <c r="K712" s="4"/>
      <c r="L712" s="4"/>
      <c r="M712" s="4"/>
      <c r="N712" s="4"/>
    </row>
    <row r="713">
      <c r="A713" s="4"/>
      <c r="B713" s="4"/>
      <c r="C713" s="4"/>
      <c r="D713" s="4"/>
      <c r="E713" s="4"/>
      <c r="F713" s="4"/>
      <c r="G713" s="4"/>
      <c r="H713" s="4"/>
      <c r="I713" s="4"/>
      <c r="J713" s="4"/>
      <c r="K713" s="4"/>
      <c r="L713" s="4"/>
      <c r="M713" s="4"/>
      <c r="N713" s="4"/>
    </row>
    <row r="714">
      <c r="A714" s="4"/>
      <c r="B714" s="4"/>
      <c r="C714" s="4"/>
      <c r="D714" s="4"/>
      <c r="E714" s="4"/>
      <c r="F714" s="4"/>
      <c r="G714" s="4"/>
      <c r="H714" s="4"/>
      <c r="I714" s="4"/>
      <c r="J714" s="4"/>
      <c r="K714" s="4"/>
      <c r="L714" s="4"/>
      <c r="M714" s="4"/>
      <c r="N714" s="4"/>
    </row>
    <row r="715">
      <c r="A715" s="4"/>
      <c r="B715" s="4"/>
      <c r="C715" s="4"/>
      <c r="D715" s="4"/>
      <c r="E715" s="4"/>
      <c r="F715" s="4"/>
      <c r="G715" s="4"/>
      <c r="H715" s="4"/>
      <c r="I715" s="4"/>
      <c r="J715" s="4"/>
      <c r="K715" s="4"/>
      <c r="L715" s="4"/>
      <c r="M715" s="4"/>
      <c r="N715" s="4"/>
    </row>
    <row r="716">
      <c r="A716" s="4"/>
      <c r="B716" s="4"/>
      <c r="C716" s="4"/>
      <c r="D716" s="4"/>
      <c r="E716" s="4"/>
      <c r="F716" s="4"/>
      <c r="G716" s="4"/>
      <c r="H716" s="4"/>
      <c r="I716" s="4"/>
      <c r="J716" s="4"/>
      <c r="K716" s="4"/>
      <c r="L716" s="4"/>
      <c r="M716" s="4"/>
      <c r="N716" s="4"/>
    </row>
    <row r="717">
      <c r="A717" s="4"/>
      <c r="B717" s="4"/>
      <c r="C717" s="4"/>
      <c r="D717" s="4"/>
      <c r="E717" s="4"/>
      <c r="F717" s="4"/>
      <c r="G717" s="4"/>
      <c r="H717" s="4"/>
      <c r="I717" s="4"/>
      <c r="J717" s="4"/>
      <c r="K717" s="4"/>
      <c r="L717" s="4"/>
      <c r="M717" s="4"/>
      <c r="N717" s="4"/>
    </row>
    <row r="718">
      <c r="A718" s="4"/>
      <c r="B718" s="4"/>
      <c r="C718" s="4"/>
      <c r="D718" s="4"/>
      <c r="E718" s="4"/>
      <c r="F718" s="4"/>
      <c r="G718" s="4"/>
      <c r="H718" s="4"/>
      <c r="I718" s="4"/>
      <c r="J718" s="4"/>
      <c r="K718" s="4"/>
      <c r="L718" s="4"/>
      <c r="M718" s="4"/>
      <c r="N718" s="4"/>
    </row>
    <row r="719">
      <c r="A719" s="4"/>
      <c r="B719" s="4"/>
      <c r="C719" s="4"/>
      <c r="D719" s="4"/>
      <c r="E719" s="4"/>
      <c r="F719" s="4"/>
      <c r="G719" s="4"/>
      <c r="H719" s="4"/>
      <c r="I719" s="4"/>
      <c r="J719" s="4"/>
      <c r="K719" s="4"/>
      <c r="L719" s="4"/>
      <c r="M719" s="4"/>
      <c r="N719" s="4"/>
    </row>
    <row r="720">
      <c r="A720" s="4"/>
      <c r="B720" s="4"/>
      <c r="C720" s="4"/>
      <c r="D720" s="4"/>
      <c r="E720" s="4"/>
      <c r="F720" s="4"/>
      <c r="G720" s="4"/>
      <c r="H720" s="4"/>
      <c r="I720" s="4"/>
      <c r="J720" s="4"/>
      <c r="K720" s="4"/>
      <c r="L720" s="4"/>
      <c r="M720" s="4"/>
      <c r="N720" s="4"/>
    </row>
    <row r="721">
      <c r="A721" s="4"/>
      <c r="B721" s="4"/>
      <c r="C721" s="4"/>
      <c r="D721" s="4"/>
      <c r="E721" s="4"/>
      <c r="F721" s="4"/>
      <c r="G721" s="4"/>
      <c r="H721" s="4"/>
      <c r="I721" s="4"/>
      <c r="J721" s="4"/>
      <c r="K721" s="4"/>
      <c r="L721" s="4"/>
      <c r="M721" s="4"/>
      <c r="N721" s="4"/>
    </row>
    <row r="722">
      <c r="A722" s="4"/>
      <c r="B722" s="4"/>
      <c r="C722" s="4"/>
      <c r="D722" s="4"/>
      <c r="E722" s="4"/>
      <c r="F722" s="4"/>
      <c r="G722" s="4"/>
      <c r="H722" s="4"/>
      <c r="I722" s="4"/>
      <c r="J722" s="4"/>
      <c r="K722" s="4"/>
      <c r="L722" s="4"/>
      <c r="M722" s="4"/>
      <c r="N722" s="4"/>
    </row>
    <row r="723">
      <c r="A723" s="4"/>
      <c r="B723" s="4"/>
      <c r="C723" s="4"/>
      <c r="D723" s="4"/>
      <c r="E723" s="4"/>
      <c r="F723" s="4"/>
      <c r="G723" s="4"/>
      <c r="H723" s="4"/>
      <c r="I723" s="4"/>
      <c r="J723" s="4"/>
      <c r="K723" s="4"/>
      <c r="L723" s="4"/>
      <c r="M723" s="4"/>
      <c r="N723" s="4"/>
    </row>
    <row r="724">
      <c r="A724" s="4"/>
      <c r="B724" s="4"/>
      <c r="C724" s="4"/>
      <c r="D724" s="4"/>
      <c r="E724" s="4"/>
      <c r="F724" s="4"/>
      <c r="G724" s="4"/>
      <c r="H724" s="4"/>
      <c r="I724" s="4"/>
      <c r="J724" s="4"/>
      <c r="K724" s="4"/>
      <c r="L724" s="4"/>
      <c r="M724" s="4"/>
      <c r="N724" s="4"/>
    </row>
    <row r="725">
      <c r="A725" s="4"/>
      <c r="B725" s="4"/>
      <c r="C725" s="4"/>
      <c r="D725" s="4"/>
      <c r="E725" s="4"/>
      <c r="F725" s="4"/>
      <c r="G725" s="4"/>
      <c r="H725" s="4"/>
      <c r="I725" s="4"/>
      <c r="J725" s="4"/>
      <c r="K725" s="4"/>
      <c r="L725" s="4"/>
      <c r="M725" s="4"/>
      <c r="N725" s="4"/>
    </row>
    <row r="726">
      <c r="A726" s="4"/>
      <c r="B726" s="4"/>
      <c r="C726" s="4"/>
      <c r="D726" s="4"/>
      <c r="E726" s="4"/>
      <c r="F726" s="4"/>
      <c r="G726" s="4"/>
      <c r="H726" s="4"/>
      <c r="I726" s="4"/>
      <c r="J726" s="4"/>
      <c r="K726" s="4"/>
      <c r="L726" s="4"/>
      <c r="M726" s="4"/>
      <c r="N726" s="4"/>
    </row>
    <row r="727">
      <c r="A727" s="4"/>
      <c r="B727" s="4"/>
      <c r="C727" s="4"/>
      <c r="D727" s="4"/>
      <c r="E727" s="4"/>
      <c r="F727" s="4"/>
      <c r="G727" s="4"/>
      <c r="H727" s="4"/>
      <c r="I727" s="4"/>
      <c r="J727" s="4"/>
      <c r="K727" s="4"/>
      <c r="L727" s="4"/>
      <c r="M727" s="4"/>
      <c r="N727" s="4"/>
    </row>
    <row r="728">
      <c r="A728" s="4"/>
      <c r="B728" s="4"/>
      <c r="C728" s="4"/>
      <c r="D728" s="4"/>
      <c r="E728" s="4"/>
      <c r="F728" s="4"/>
      <c r="G728" s="4"/>
      <c r="H728" s="4"/>
      <c r="I728" s="4"/>
      <c r="J728" s="4"/>
      <c r="K728" s="4"/>
      <c r="L728" s="4"/>
      <c r="M728" s="4"/>
      <c r="N728" s="4"/>
    </row>
    <row r="729">
      <c r="A729" s="4"/>
      <c r="B729" s="4"/>
      <c r="C729" s="4"/>
      <c r="D729" s="4"/>
      <c r="E729" s="4"/>
      <c r="F729" s="4"/>
      <c r="G729" s="4"/>
      <c r="H729" s="4"/>
      <c r="I729" s="4"/>
      <c r="J729" s="4"/>
      <c r="K729" s="4"/>
      <c r="L729" s="4"/>
      <c r="M729" s="4"/>
      <c r="N729" s="4"/>
    </row>
    <row r="730">
      <c r="A730" s="4"/>
      <c r="B730" s="4"/>
      <c r="C730" s="4"/>
      <c r="D730" s="4"/>
      <c r="E730" s="4"/>
      <c r="F730" s="4"/>
      <c r="G730" s="4"/>
      <c r="H730" s="4"/>
      <c r="I730" s="4"/>
      <c r="J730" s="4"/>
      <c r="K730" s="4"/>
      <c r="L730" s="4"/>
      <c r="M730" s="4"/>
      <c r="N730" s="4"/>
    </row>
    <row r="731">
      <c r="A731" s="4"/>
      <c r="B731" s="4"/>
      <c r="C731" s="4"/>
      <c r="D731" s="4"/>
      <c r="E731" s="4"/>
      <c r="F731" s="4"/>
      <c r="G731" s="4"/>
      <c r="H731" s="4"/>
      <c r="I731" s="4"/>
      <c r="J731" s="4"/>
      <c r="K731" s="4"/>
      <c r="L731" s="4"/>
      <c r="M731" s="4"/>
      <c r="N731" s="4"/>
    </row>
    <row r="732">
      <c r="A732" s="4"/>
      <c r="B732" s="4"/>
      <c r="C732" s="4"/>
      <c r="D732" s="4"/>
      <c r="E732" s="4"/>
      <c r="F732" s="4"/>
      <c r="G732" s="4"/>
      <c r="H732" s="4"/>
      <c r="I732" s="4"/>
      <c r="J732" s="4"/>
      <c r="K732" s="4"/>
      <c r="L732" s="4"/>
      <c r="M732" s="4"/>
      <c r="N732" s="4"/>
    </row>
    <row r="733">
      <c r="A733" s="4"/>
      <c r="B733" s="4"/>
      <c r="C733" s="4"/>
      <c r="D733" s="4"/>
      <c r="E733" s="4"/>
      <c r="F733" s="4"/>
      <c r="G733" s="4"/>
      <c r="H733" s="4"/>
      <c r="I733" s="4"/>
      <c r="J733" s="4"/>
      <c r="K733" s="4"/>
      <c r="L733" s="4"/>
      <c r="M733" s="4"/>
      <c r="N733" s="4"/>
    </row>
    <row r="734">
      <c r="A734" s="4"/>
      <c r="B734" s="4"/>
      <c r="C734" s="4"/>
      <c r="D734" s="4"/>
      <c r="E734" s="4"/>
      <c r="F734" s="4"/>
      <c r="G734" s="4"/>
      <c r="H734" s="4"/>
      <c r="I734" s="4"/>
      <c r="J734" s="4"/>
      <c r="K734" s="4"/>
      <c r="L734" s="4"/>
      <c r="M734" s="4"/>
      <c r="N734" s="4"/>
    </row>
    <row r="735">
      <c r="A735" s="4"/>
      <c r="B735" s="4"/>
      <c r="C735" s="4"/>
      <c r="D735" s="4"/>
      <c r="E735" s="4"/>
      <c r="F735" s="4"/>
      <c r="G735" s="4"/>
      <c r="H735" s="4"/>
      <c r="I735" s="4"/>
      <c r="J735" s="4"/>
      <c r="K735" s="4"/>
      <c r="L735" s="4"/>
      <c r="M735" s="4"/>
      <c r="N735" s="4"/>
    </row>
    <row r="736">
      <c r="A736" s="4"/>
      <c r="B736" s="4"/>
      <c r="C736" s="4"/>
      <c r="D736" s="4"/>
      <c r="E736" s="4"/>
      <c r="F736" s="4"/>
      <c r="G736" s="4"/>
      <c r="H736" s="4"/>
      <c r="I736" s="4"/>
      <c r="J736" s="4"/>
      <c r="K736" s="4"/>
      <c r="L736" s="4"/>
      <c r="M736" s="4"/>
      <c r="N736" s="4"/>
    </row>
    <row r="737">
      <c r="A737" s="4"/>
      <c r="B737" s="4"/>
      <c r="C737" s="4"/>
      <c r="D737" s="4"/>
      <c r="E737" s="4"/>
      <c r="F737" s="4"/>
      <c r="G737" s="4"/>
      <c r="H737" s="4"/>
      <c r="I737" s="4"/>
      <c r="J737" s="4"/>
      <c r="K737" s="4"/>
      <c r="L737" s="4"/>
      <c r="M737" s="4"/>
      <c r="N737" s="4"/>
    </row>
    <row r="738">
      <c r="A738" s="4"/>
      <c r="B738" s="4"/>
      <c r="C738" s="4"/>
      <c r="D738" s="4"/>
      <c r="E738" s="4"/>
      <c r="F738" s="4"/>
      <c r="G738" s="4"/>
      <c r="H738" s="4"/>
      <c r="I738" s="4"/>
      <c r="J738" s="4"/>
      <c r="K738" s="4"/>
      <c r="L738" s="4"/>
      <c r="M738" s="4"/>
      <c r="N738" s="4"/>
    </row>
    <row r="739">
      <c r="A739" s="4"/>
      <c r="B739" s="4"/>
      <c r="C739" s="4"/>
      <c r="D739" s="4"/>
      <c r="E739" s="4"/>
      <c r="F739" s="4"/>
      <c r="G739" s="4"/>
      <c r="H739" s="4"/>
      <c r="I739" s="4"/>
      <c r="J739" s="4"/>
      <c r="K739" s="4"/>
      <c r="L739" s="4"/>
      <c r="M739" s="4"/>
      <c r="N739" s="4"/>
    </row>
    <row r="740">
      <c r="A740" s="4"/>
      <c r="B740" s="4"/>
      <c r="C740" s="4"/>
      <c r="D740" s="4"/>
      <c r="E740" s="4"/>
      <c r="F740" s="4"/>
      <c r="G740" s="4"/>
      <c r="H740" s="4"/>
      <c r="I740" s="4"/>
      <c r="J740" s="4"/>
      <c r="K740" s="4"/>
      <c r="L740" s="4"/>
      <c r="M740" s="4"/>
      <c r="N740" s="4"/>
    </row>
    <row r="741">
      <c r="A741" s="4"/>
      <c r="B741" s="4"/>
      <c r="C741" s="4"/>
      <c r="D741" s="4"/>
      <c r="E741" s="4"/>
      <c r="F741" s="4"/>
      <c r="G741" s="4"/>
      <c r="H741" s="4"/>
      <c r="I741" s="4"/>
      <c r="J741" s="4"/>
      <c r="K741" s="4"/>
      <c r="L741" s="4"/>
      <c r="M741" s="4"/>
      <c r="N741" s="4"/>
    </row>
    <row r="742">
      <c r="A742" s="4"/>
      <c r="B742" s="4"/>
      <c r="C742" s="4"/>
      <c r="D742" s="4"/>
      <c r="E742" s="4"/>
      <c r="F742" s="4"/>
      <c r="G742" s="4"/>
      <c r="H742" s="4"/>
      <c r="I742" s="4"/>
      <c r="J742" s="4"/>
      <c r="K742" s="4"/>
      <c r="L742" s="4"/>
      <c r="M742" s="4"/>
      <c r="N742" s="4"/>
    </row>
    <row r="743">
      <c r="A743" s="4"/>
      <c r="B743" s="4"/>
      <c r="C743" s="4"/>
      <c r="D743" s="4"/>
      <c r="E743" s="4"/>
      <c r="F743" s="4"/>
      <c r="G743" s="4"/>
      <c r="H743" s="4"/>
      <c r="I743" s="4"/>
      <c r="J743" s="4"/>
      <c r="K743" s="4"/>
      <c r="L743" s="4"/>
      <c r="M743" s="4"/>
      <c r="N743" s="4"/>
    </row>
    <row r="744">
      <c r="A744" s="4"/>
      <c r="B744" s="4"/>
      <c r="C744" s="4"/>
      <c r="D744" s="4"/>
      <c r="E744" s="4"/>
      <c r="F744" s="4"/>
      <c r="G744" s="4"/>
      <c r="H744" s="4"/>
      <c r="I744" s="4"/>
      <c r="J744" s="4"/>
      <c r="K744" s="4"/>
      <c r="L744" s="4"/>
      <c r="M744" s="4"/>
      <c r="N744" s="4"/>
    </row>
    <row r="745">
      <c r="A745" s="4"/>
      <c r="B745" s="4"/>
      <c r="C745" s="4"/>
      <c r="D745" s="4"/>
      <c r="E745" s="4"/>
      <c r="F745" s="4"/>
      <c r="G745" s="4"/>
      <c r="H745" s="4"/>
      <c r="I745" s="4"/>
      <c r="J745" s="4"/>
      <c r="K745" s="4"/>
      <c r="L745" s="4"/>
      <c r="M745" s="4"/>
      <c r="N745" s="4"/>
    </row>
    <row r="746">
      <c r="A746" s="4"/>
      <c r="B746" s="4"/>
      <c r="C746" s="4"/>
      <c r="D746" s="4"/>
      <c r="E746" s="4"/>
      <c r="F746" s="4"/>
      <c r="G746" s="4"/>
      <c r="H746" s="4"/>
      <c r="I746" s="4"/>
      <c r="J746" s="4"/>
      <c r="K746" s="4"/>
      <c r="L746" s="4"/>
      <c r="M746" s="4"/>
      <c r="N746" s="4"/>
    </row>
    <row r="747">
      <c r="A747" s="4"/>
      <c r="B747" s="4"/>
      <c r="C747" s="4"/>
      <c r="D747" s="4"/>
      <c r="E747" s="4"/>
      <c r="F747" s="4"/>
      <c r="G747" s="4"/>
      <c r="H747" s="4"/>
      <c r="I747" s="4"/>
      <c r="J747" s="4"/>
      <c r="K747" s="4"/>
      <c r="L747" s="4"/>
      <c r="M747" s="4"/>
      <c r="N747" s="4"/>
    </row>
    <row r="748">
      <c r="A748" s="4"/>
      <c r="B748" s="4"/>
      <c r="C748" s="4"/>
      <c r="D748" s="4"/>
      <c r="E748" s="4"/>
      <c r="F748" s="4"/>
      <c r="G748" s="4"/>
      <c r="H748" s="4"/>
      <c r="I748" s="4"/>
      <c r="J748" s="4"/>
      <c r="K748" s="4"/>
      <c r="L748" s="4"/>
      <c r="M748" s="4"/>
      <c r="N748" s="4"/>
    </row>
    <row r="749">
      <c r="A749" s="4"/>
      <c r="B749" s="4"/>
      <c r="C749" s="4"/>
      <c r="D749" s="4"/>
      <c r="E749" s="4"/>
      <c r="F749" s="4"/>
      <c r="G749" s="4"/>
      <c r="H749" s="4"/>
      <c r="I749" s="4"/>
      <c r="J749" s="4"/>
      <c r="K749" s="4"/>
      <c r="L749" s="4"/>
      <c r="M749" s="4"/>
      <c r="N749" s="4"/>
    </row>
    <row r="750">
      <c r="A750" s="4"/>
      <c r="B750" s="4"/>
      <c r="C750" s="4"/>
      <c r="D750" s="4"/>
      <c r="E750" s="4"/>
      <c r="F750" s="4"/>
      <c r="G750" s="4"/>
      <c r="H750" s="4"/>
      <c r="I750" s="4"/>
      <c r="J750" s="4"/>
      <c r="K750" s="4"/>
      <c r="L750" s="4"/>
      <c r="M750" s="4"/>
      <c r="N750" s="4"/>
    </row>
    <row r="751">
      <c r="A751" s="4"/>
      <c r="B751" s="4"/>
      <c r="C751" s="4"/>
      <c r="D751" s="4"/>
      <c r="E751" s="4"/>
      <c r="F751" s="4"/>
      <c r="G751" s="4"/>
      <c r="H751" s="4"/>
      <c r="I751" s="4"/>
      <c r="J751" s="4"/>
      <c r="K751" s="4"/>
      <c r="L751" s="4"/>
      <c r="M751" s="4"/>
      <c r="N751" s="4"/>
    </row>
    <row r="752">
      <c r="A752" s="4"/>
      <c r="B752" s="4"/>
      <c r="C752" s="4"/>
      <c r="D752" s="4"/>
      <c r="E752" s="4"/>
      <c r="F752" s="4"/>
      <c r="G752" s="4"/>
      <c r="H752" s="4"/>
      <c r="I752" s="4"/>
      <c r="J752" s="4"/>
      <c r="K752" s="4"/>
      <c r="L752" s="4"/>
      <c r="M752" s="4"/>
      <c r="N752" s="4"/>
    </row>
    <row r="753">
      <c r="A753" s="4"/>
      <c r="B753" s="4"/>
      <c r="C753" s="4"/>
      <c r="D753" s="4"/>
      <c r="E753" s="4"/>
      <c r="F753" s="4"/>
      <c r="G753" s="4"/>
      <c r="H753" s="4"/>
      <c r="I753" s="4"/>
      <c r="J753" s="4"/>
      <c r="K753" s="4"/>
      <c r="L753" s="4"/>
      <c r="M753" s="4"/>
      <c r="N753" s="4"/>
    </row>
    <row r="754">
      <c r="A754" s="4"/>
      <c r="B754" s="4"/>
      <c r="C754" s="4"/>
      <c r="D754" s="4"/>
      <c r="E754" s="4"/>
      <c r="F754" s="4"/>
      <c r="G754" s="4"/>
      <c r="H754" s="4"/>
      <c r="I754" s="4"/>
      <c r="J754" s="4"/>
      <c r="K754" s="4"/>
      <c r="L754" s="4"/>
      <c r="M754" s="4"/>
      <c r="N754" s="4"/>
    </row>
    <row r="755">
      <c r="A755" s="4"/>
      <c r="B755" s="4"/>
      <c r="C755" s="4"/>
      <c r="D755" s="4"/>
      <c r="E755" s="4"/>
      <c r="F755" s="4"/>
      <c r="G755" s="4"/>
      <c r="H755" s="4"/>
      <c r="I755" s="4"/>
      <c r="J755" s="4"/>
      <c r="K755" s="4"/>
      <c r="L755" s="4"/>
      <c r="M755" s="4"/>
      <c r="N755" s="4"/>
    </row>
    <row r="756">
      <c r="A756" s="4"/>
      <c r="B756" s="4"/>
      <c r="C756" s="4"/>
      <c r="D756" s="4"/>
      <c r="E756" s="4"/>
      <c r="F756" s="4"/>
      <c r="G756" s="4"/>
      <c r="H756" s="4"/>
      <c r="I756" s="4"/>
      <c r="J756" s="4"/>
      <c r="K756" s="4"/>
      <c r="L756" s="4"/>
      <c r="M756" s="4"/>
      <c r="N756" s="4"/>
    </row>
    <row r="757">
      <c r="A757" s="4"/>
      <c r="B757" s="4"/>
      <c r="C757" s="4"/>
      <c r="D757" s="4"/>
      <c r="E757" s="4"/>
      <c r="F757" s="4"/>
      <c r="G757" s="4"/>
      <c r="H757" s="4"/>
      <c r="I757" s="4"/>
      <c r="J757" s="4"/>
      <c r="K757" s="4"/>
      <c r="L757" s="4"/>
      <c r="M757" s="4"/>
      <c r="N757" s="4"/>
    </row>
    <row r="758">
      <c r="A758" s="4"/>
      <c r="B758" s="4"/>
      <c r="C758" s="4"/>
      <c r="D758" s="4"/>
      <c r="E758" s="4"/>
      <c r="F758" s="4"/>
      <c r="G758" s="4"/>
      <c r="H758" s="4"/>
      <c r="I758" s="4"/>
      <c r="J758" s="4"/>
      <c r="K758" s="4"/>
      <c r="L758" s="4"/>
      <c r="M758" s="4"/>
      <c r="N758" s="4"/>
    </row>
    <row r="759">
      <c r="A759" s="4"/>
      <c r="B759" s="4"/>
      <c r="C759" s="4"/>
      <c r="D759" s="4"/>
      <c r="E759" s="4"/>
      <c r="F759" s="4"/>
      <c r="G759" s="4"/>
      <c r="H759" s="4"/>
      <c r="I759" s="4"/>
      <c r="J759" s="4"/>
      <c r="K759" s="4"/>
      <c r="L759" s="4"/>
      <c r="M759" s="4"/>
      <c r="N759" s="4"/>
    </row>
    <row r="760">
      <c r="A760" s="4"/>
      <c r="B760" s="4"/>
      <c r="C760" s="4"/>
      <c r="D760" s="4"/>
      <c r="E760" s="4"/>
      <c r="F760" s="4"/>
      <c r="G760" s="4"/>
      <c r="H760" s="4"/>
      <c r="I760" s="4"/>
      <c r="J760" s="4"/>
      <c r="K760" s="4"/>
      <c r="L760" s="4"/>
      <c r="M760" s="4"/>
      <c r="N760" s="4"/>
    </row>
    <row r="761">
      <c r="A761" s="4"/>
      <c r="B761" s="4"/>
      <c r="C761" s="4"/>
      <c r="D761" s="4"/>
      <c r="E761" s="4"/>
      <c r="F761" s="4"/>
      <c r="G761" s="4"/>
      <c r="H761" s="4"/>
      <c r="I761" s="4"/>
      <c r="J761" s="4"/>
      <c r="K761" s="4"/>
      <c r="L761" s="4"/>
      <c r="M761" s="4"/>
      <c r="N761" s="4"/>
    </row>
    <row r="762">
      <c r="A762" s="4"/>
      <c r="B762" s="4"/>
      <c r="C762" s="4"/>
      <c r="D762" s="4"/>
      <c r="E762" s="4"/>
      <c r="F762" s="4"/>
      <c r="G762" s="4"/>
      <c r="H762" s="4"/>
      <c r="I762" s="4"/>
      <c r="J762" s="4"/>
      <c r="K762" s="4"/>
      <c r="L762" s="4"/>
      <c r="M762" s="4"/>
      <c r="N762" s="4"/>
    </row>
    <row r="763">
      <c r="A763" s="4"/>
      <c r="B763" s="4"/>
      <c r="C763" s="4"/>
      <c r="D763" s="4"/>
      <c r="E763" s="4"/>
      <c r="F763" s="4"/>
      <c r="G763" s="4"/>
      <c r="H763" s="4"/>
      <c r="I763" s="4"/>
      <c r="J763" s="4"/>
      <c r="K763" s="4"/>
      <c r="L763" s="4"/>
      <c r="M763" s="4"/>
      <c r="N763" s="4"/>
    </row>
    <row r="764">
      <c r="A764" s="4"/>
      <c r="B764" s="4"/>
      <c r="C764" s="4"/>
      <c r="D764" s="4"/>
      <c r="E764" s="4"/>
      <c r="F764" s="4"/>
      <c r="G764" s="4"/>
      <c r="H764" s="4"/>
      <c r="I764" s="4"/>
      <c r="J764" s="4"/>
      <c r="K764" s="4"/>
      <c r="L764" s="4"/>
      <c r="M764" s="4"/>
      <c r="N764" s="4"/>
    </row>
    <row r="765">
      <c r="A765" s="4"/>
      <c r="B765" s="4"/>
      <c r="C765" s="4"/>
      <c r="D765" s="4"/>
      <c r="E765" s="4"/>
      <c r="F765" s="4"/>
      <c r="G765" s="4"/>
      <c r="H765" s="4"/>
      <c r="I765" s="4"/>
      <c r="J765" s="4"/>
      <c r="K765" s="4"/>
      <c r="L765" s="4"/>
      <c r="M765" s="4"/>
      <c r="N765" s="4"/>
    </row>
    <row r="766">
      <c r="A766" s="4"/>
      <c r="B766" s="4"/>
      <c r="C766" s="4"/>
      <c r="D766" s="4"/>
      <c r="E766" s="4"/>
      <c r="F766" s="4"/>
      <c r="G766" s="4"/>
      <c r="H766" s="4"/>
      <c r="I766" s="4"/>
      <c r="J766" s="4"/>
      <c r="K766" s="4"/>
      <c r="L766" s="4"/>
      <c r="M766" s="4"/>
      <c r="N766" s="4"/>
    </row>
    <row r="767">
      <c r="A767" s="4"/>
      <c r="B767" s="4"/>
      <c r="C767" s="4"/>
      <c r="D767" s="4"/>
      <c r="E767" s="4"/>
      <c r="F767" s="4"/>
      <c r="G767" s="4"/>
      <c r="H767" s="4"/>
      <c r="I767" s="4"/>
      <c r="J767" s="4"/>
      <c r="K767" s="4"/>
      <c r="L767" s="4"/>
      <c r="M767" s="4"/>
      <c r="N767" s="4"/>
    </row>
    <row r="768">
      <c r="A768" s="4"/>
      <c r="B768" s="4"/>
      <c r="C768" s="4"/>
      <c r="D768" s="4"/>
      <c r="E768" s="4"/>
      <c r="F768" s="4"/>
      <c r="G768" s="4"/>
      <c r="H768" s="4"/>
      <c r="I768" s="4"/>
      <c r="J768" s="4"/>
      <c r="K768" s="4"/>
      <c r="L768" s="4"/>
      <c r="M768" s="4"/>
      <c r="N768" s="4"/>
    </row>
    <row r="769">
      <c r="A769" s="4"/>
      <c r="B769" s="4"/>
      <c r="C769" s="4"/>
      <c r="D769" s="4"/>
      <c r="E769" s="4"/>
      <c r="F769" s="4"/>
      <c r="G769" s="4"/>
      <c r="H769" s="4"/>
      <c r="I769" s="4"/>
      <c r="J769" s="4"/>
      <c r="K769" s="4"/>
      <c r="L769" s="4"/>
      <c r="M769" s="4"/>
      <c r="N769" s="4"/>
    </row>
    <row r="770">
      <c r="A770" s="4"/>
      <c r="B770" s="4"/>
      <c r="C770" s="4"/>
      <c r="D770" s="4"/>
      <c r="E770" s="4"/>
      <c r="F770" s="4"/>
      <c r="G770" s="4"/>
      <c r="H770" s="4"/>
      <c r="I770" s="4"/>
      <c r="J770" s="4"/>
      <c r="K770" s="4"/>
      <c r="L770" s="4"/>
      <c r="M770" s="4"/>
      <c r="N770" s="4"/>
    </row>
    <row r="771">
      <c r="A771" s="4"/>
      <c r="B771" s="4"/>
      <c r="C771" s="4"/>
      <c r="D771" s="4"/>
      <c r="E771" s="4"/>
      <c r="F771" s="4"/>
      <c r="G771" s="4"/>
      <c r="H771" s="4"/>
      <c r="I771" s="4"/>
      <c r="J771" s="4"/>
      <c r="K771" s="4"/>
      <c r="L771" s="4"/>
      <c r="M771" s="4"/>
      <c r="N771" s="4"/>
    </row>
    <row r="772">
      <c r="A772" s="4"/>
      <c r="B772" s="4"/>
      <c r="C772" s="4"/>
      <c r="D772" s="4"/>
      <c r="E772" s="4"/>
      <c r="F772" s="4"/>
      <c r="G772" s="4"/>
      <c r="H772" s="4"/>
      <c r="I772" s="4"/>
      <c r="J772" s="4"/>
      <c r="K772" s="4"/>
      <c r="L772" s="4"/>
      <c r="M772" s="4"/>
      <c r="N772" s="4"/>
    </row>
    <row r="773">
      <c r="A773" s="4"/>
      <c r="B773" s="4"/>
      <c r="C773" s="4"/>
      <c r="D773" s="4"/>
      <c r="E773" s="4"/>
      <c r="F773" s="4"/>
      <c r="G773" s="4"/>
      <c r="H773" s="4"/>
      <c r="I773" s="4"/>
      <c r="J773" s="4"/>
      <c r="K773" s="4"/>
      <c r="L773" s="4"/>
      <c r="M773" s="4"/>
      <c r="N773" s="4"/>
    </row>
    <row r="774">
      <c r="A774" s="4"/>
      <c r="B774" s="4"/>
      <c r="C774" s="4"/>
      <c r="D774" s="4"/>
      <c r="E774" s="4"/>
      <c r="F774" s="4"/>
      <c r="G774" s="4"/>
      <c r="H774" s="4"/>
      <c r="I774" s="4"/>
      <c r="J774" s="4"/>
      <c r="K774" s="4"/>
      <c r="L774" s="4"/>
      <c r="M774" s="4"/>
      <c r="N774" s="4"/>
    </row>
    <row r="775">
      <c r="A775" s="4"/>
      <c r="B775" s="4"/>
      <c r="C775" s="4"/>
      <c r="D775" s="4"/>
      <c r="E775" s="4"/>
      <c r="F775" s="4"/>
      <c r="G775" s="4"/>
      <c r="H775" s="4"/>
      <c r="I775" s="4"/>
      <c r="J775" s="4"/>
      <c r="K775" s="4"/>
      <c r="L775" s="4"/>
      <c r="M775" s="4"/>
      <c r="N775" s="4"/>
    </row>
    <row r="776">
      <c r="A776" s="4"/>
      <c r="B776" s="4"/>
      <c r="C776" s="4"/>
      <c r="D776" s="4"/>
      <c r="E776" s="4"/>
      <c r="F776" s="4"/>
      <c r="G776" s="4"/>
      <c r="H776" s="4"/>
      <c r="I776" s="4"/>
      <c r="J776" s="4"/>
      <c r="K776" s="4"/>
      <c r="L776" s="4"/>
      <c r="M776" s="4"/>
      <c r="N776" s="4"/>
    </row>
    <row r="777">
      <c r="A777" s="4"/>
      <c r="B777" s="4"/>
      <c r="C777" s="4"/>
      <c r="D777" s="4"/>
      <c r="E777" s="4"/>
      <c r="F777" s="4"/>
      <c r="G777" s="4"/>
      <c r="H777" s="4"/>
      <c r="I777" s="4"/>
      <c r="J777" s="4"/>
      <c r="K777" s="4"/>
      <c r="L777" s="4"/>
      <c r="M777" s="4"/>
      <c r="N777" s="4"/>
    </row>
    <row r="778">
      <c r="A778" s="4"/>
      <c r="B778" s="4"/>
      <c r="C778" s="4"/>
      <c r="D778" s="4"/>
      <c r="E778" s="4"/>
      <c r="F778" s="4"/>
      <c r="G778" s="4"/>
      <c r="H778" s="4"/>
      <c r="I778" s="4"/>
      <c r="J778" s="4"/>
      <c r="K778" s="4"/>
      <c r="L778" s="4"/>
      <c r="M778" s="4"/>
      <c r="N778" s="4"/>
    </row>
    <row r="779">
      <c r="A779" s="4"/>
      <c r="B779" s="4"/>
      <c r="C779" s="4"/>
      <c r="D779" s="4"/>
      <c r="E779" s="4"/>
      <c r="F779" s="4"/>
      <c r="G779" s="4"/>
      <c r="H779" s="4"/>
      <c r="I779" s="4"/>
      <c r="J779" s="4"/>
      <c r="K779" s="4"/>
      <c r="L779" s="4"/>
      <c r="M779" s="4"/>
      <c r="N779" s="4"/>
    </row>
    <row r="780">
      <c r="A780" s="4"/>
      <c r="B780" s="4"/>
      <c r="C780" s="4"/>
      <c r="D780" s="4"/>
      <c r="E780" s="4"/>
      <c r="F780" s="4"/>
      <c r="G780" s="4"/>
      <c r="H780" s="4"/>
      <c r="I780" s="4"/>
      <c r="J780" s="4"/>
      <c r="K780" s="4"/>
      <c r="L780" s="4"/>
      <c r="M780" s="4"/>
      <c r="N780" s="4"/>
    </row>
    <row r="781">
      <c r="A781" s="4"/>
      <c r="B781" s="4"/>
      <c r="C781" s="4"/>
      <c r="D781" s="4"/>
      <c r="E781" s="4"/>
      <c r="F781" s="4"/>
      <c r="G781" s="4"/>
      <c r="H781" s="4"/>
      <c r="I781" s="4"/>
      <c r="J781" s="4"/>
      <c r="K781" s="4"/>
      <c r="L781" s="4"/>
      <c r="M781" s="4"/>
      <c r="N781" s="4"/>
    </row>
    <row r="782">
      <c r="A782" s="4"/>
      <c r="B782" s="4"/>
      <c r="C782" s="4"/>
      <c r="D782" s="4"/>
      <c r="E782" s="4"/>
      <c r="F782" s="4"/>
      <c r="G782" s="4"/>
      <c r="H782" s="4"/>
      <c r="I782" s="4"/>
      <c r="J782" s="4"/>
      <c r="K782" s="4"/>
      <c r="L782" s="4"/>
      <c r="M782" s="4"/>
      <c r="N782" s="4"/>
    </row>
    <row r="783">
      <c r="A783" s="4"/>
      <c r="B783" s="4"/>
      <c r="C783" s="4"/>
      <c r="D783" s="4"/>
      <c r="E783" s="4"/>
      <c r="F783" s="4"/>
      <c r="G783" s="4"/>
      <c r="H783" s="4"/>
      <c r="I783" s="4"/>
      <c r="J783" s="4"/>
      <c r="K783" s="4"/>
      <c r="L783" s="4"/>
      <c r="M783" s="4"/>
      <c r="N783" s="4"/>
    </row>
    <row r="784">
      <c r="A784" s="4"/>
      <c r="B784" s="4"/>
      <c r="C784" s="4"/>
      <c r="D784" s="4"/>
      <c r="E784" s="4"/>
      <c r="F784" s="4"/>
      <c r="G784" s="4"/>
      <c r="H784" s="4"/>
      <c r="I784" s="4"/>
      <c r="J784" s="4"/>
      <c r="K784" s="4"/>
      <c r="L784" s="4"/>
      <c r="M784" s="4"/>
      <c r="N784" s="4"/>
    </row>
    <row r="785">
      <c r="A785" s="4"/>
      <c r="B785" s="4"/>
      <c r="C785" s="4"/>
      <c r="D785" s="4"/>
      <c r="E785" s="4"/>
      <c r="F785" s="4"/>
      <c r="G785" s="4"/>
      <c r="H785" s="4"/>
      <c r="I785" s="4"/>
      <c r="J785" s="4"/>
      <c r="K785" s="4"/>
      <c r="L785" s="4"/>
      <c r="M785" s="4"/>
      <c r="N785" s="4"/>
    </row>
    <row r="786">
      <c r="A786" s="4"/>
      <c r="B786" s="4"/>
      <c r="C786" s="4"/>
      <c r="D786" s="4"/>
      <c r="E786" s="4"/>
      <c r="F786" s="4"/>
      <c r="G786" s="4"/>
      <c r="H786" s="4"/>
      <c r="I786" s="4"/>
      <c r="J786" s="4"/>
      <c r="K786" s="4"/>
      <c r="L786" s="4"/>
      <c r="M786" s="4"/>
      <c r="N786" s="4"/>
    </row>
    <row r="787">
      <c r="A787" s="4"/>
      <c r="B787" s="4"/>
      <c r="C787" s="4"/>
      <c r="D787" s="4"/>
      <c r="E787" s="4"/>
      <c r="F787" s="4"/>
      <c r="G787" s="4"/>
      <c r="H787" s="4"/>
      <c r="I787" s="4"/>
      <c r="J787" s="4"/>
      <c r="K787" s="4"/>
      <c r="L787" s="4"/>
      <c r="M787" s="4"/>
      <c r="N787" s="4"/>
    </row>
    <row r="788">
      <c r="A788" s="4"/>
      <c r="B788" s="4"/>
      <c r="C788" s="4"/>
      <c r="D788" s="4"/>
      <c r="E788" s="4"/>
      <c r="F788" s="4"/>
      <c r="G788" s="4"/>
      <c r="H788" s="4"/>
      <c r="I788" s="4"/>
      <c r="J788" s="4"/>
      <c r="K788" s="4"/>
      <c r="L788" s="4"/>
      <c r="M788" s="4"/>
      <c r="N788" s="4"/>
    </row>
    <row r="789">
      <c r="A789" s="4"/>
      <c r="B789" s="4"/>
      <c r="C789" s="4"/>
      <c r="D789" s="4"/>
      <c r="E789" s="4"/>
      <c r="F789" s="4"/>
      <c r="G789" s="4"/>
      <c r="H789" s="4"/>
      <c r="I789" s="4"/>
      <c r="J789" s="4"/>
      <c r="K789" s="4"/>
      <c r="L789" s="4"/>
      <c r="M789" s="4"/>
      <c r="N789" s="4"/>
    </row>
    <row r="790">
      <c r="A790" s="4"/>
      <c r="B790" s="4"/>
      <c r="C790" s="4"/>
      <c r="D790" s="4"/>
      <c r="E790" s="4"/>
      <c r="F790" s="4"/>
      <c r="G790" s="4"/>
      <c r="H790" s="4"/>
      <c r="I790" s="4"/>
      <c r="J790" s="4"/>
      <c r="K790" s="4"/>
      <c r="L790" s="4"/>
      <c r="M790" s="4"/>
      <c r="N790" s="4"/>
    </row>
    <row r="791">
      <c r="A791" s="4"/>
      <c r="B791" s="4"/>
      <c r="C791" s="4"/>
      <c r="D791" s="4"/>
      <c r="E791" s="4"/>
      <c r="F791" s="4"/>
      <c r="G791" s="4"/>
      <c r="H791" s="4"/>
      <c r="I791" s="4"/>
      <c r="J791" s="4"/>
      <c r="K791" s="4"/>
      <c r="L791" s="4"/>
      <c r="M791" s="4"/>
      <c r="N791" s="4"/>
    </row>
    <row r="792">
      <c r="A792" s="4"/>
      <c r="B792" s="4"/>
      <c r="C792" s="4"/>
      <c r="D792" s="4"/>
      <c r="E792" s="4"/>
      <c r="F792" s="4"/>
      <c r="G792" s="4"/>
      <c r="H792" s="4"/>
      <c r="I792" s="4"/>
      <c r="J792" s="4"/>
      <c r="K792" s="4"/>
      <c r="L792" s="4"/>
      <c r="M792" s="4"/>
      <c r="N792" s="4"/>
    </row>
    <row r="793">
      <c r="A793" s="4"/>
      <c r="B793" s="4"/>
      <c r="C793" s="4"/>
      <c r="D793" s="4"/>
      <c r="E793" s="4"/>
      <c r="F793" s="4"/>
      <c r="G793" s="4"/>
      <c r="H793" s="4"/>
      <c r="I793" s="4"/>
      <c r="J793" s="4"/>
      <c r="K793" s="4"/>
      <c r="L793" s="4"/>
      <c r="M793" s="4"/>
      <c r="N793" s="4"/>
    </row>
    <row r="794">
      <c r="A794" s="4"/>
      <c r="B794" s="4"/>
      <c r="C794" s="4"/>
      <c r="D794" s="4"/>
      <c r="E794" s="4"/>
      <c r="F794" s="4"/>
      <c r="G794" s="4"/>
      <c r="H794" s="4"/>
      <c r="I794" s="4"/>
      <c r="J794" s="4"/>
      <c r="K794" s="4"/>
      <c r="L794" s="4"/>
      <c r="M794" s="4"/>
      <c r="N794" s="4"/>
    </row>
    <row r="795">
      <c r="A795" s="4"/>
      <c r="B795" s="4"/>
      <c r="C795" s="4"/>
      <c r="D795" s="4"/>
      <c r="E795" s="4"/>
      <c r="F795" s="4"/>
      <c r="G795" s="4"/>
      <c r="H795" s="4"/>
      <c r="I795" s="4"/>
      <c r="J795" s="4"/>
      <c r="K795" s="4"/>
      <c r="L795" s="4"/>
      <c r="M795" s="4"/>
      <c r="N795" s="4"/>
    </row>
    <row r="796">
      <c r="A796" s="4"/>
      <c r="B796" s="4"/>
      <c r="C796" s="4"/>
      <c r="D796" s="4"/>
      <c r="E796" s="4"/>
      <c r="F796" s="4"/>
      <c r="G796" s="4"/>
      <c r="H796" s="4"/>
      <c r="I796" s="4"/>
      <c r="J796" s="4"/>
      <c r="K796" s="4"/>
      <c r="L796" s="4"/>
      <c r="M796" s="4"/>
      <c r="N796" s="4"/>
    </row>
    <row r="797">
      <c r="A797" s="4"/>
      <c r="B797" s="4"/>
      <c r="C797" s="4"/>
      <c r="D797" s="4"/>
      <c r="E797" s="4"/>
      <c r="F797" s="4"/>
      <c r="G797" s="4"/>
      <c r="H797" s="4"/>
      <c r="I797" s="4"/>
      <c r="J797" s="4"/>
      <c r="K797" s="4"/>
      <c r="L797" s="4"/>
      <c r="M797" s="4"/>
      <c r="N797" s="4"/>
    </row>
    <row r="798">
      <c r="A798" s="4"/>
      <c r="B798" s="4"/>
      <c r="C798" s="4"/>
      <c r="D798" s="4"/>
      <c r="E798" s="4"/>
      <c r="F798" s="4"/>
      <c r="G798" s="4"/>
      <c r="H798" s="4"/>
      <c r="I798" s="4"/>
      <c r="J798" s="4"/>
      <c r="K798" s="4"/>
      <c r="L798" s="4"/>
      <c r="M798" s="4"/>
      <c r="N798" s="4"/>
    </row>
    <row r="799">
      <c r="A799" s="4"/>
      <c r="B799" s="4"/>
      <c r="C799" s="4"/>
      <c r="D799" s="4"/>
      <c r="E799" s="4"/>
      <c r="F799" s="4"/>
      <c r="G799" s="4"/>
      <c r="H799" s="4"/>
      <c r="I799" s="4"/>
      <c r="J799" s="4"/>
      <c r="K799" s="4"/>
      <c r="L799" s="4"/>
      <c r="M799" s="4"/>
      <c r="N799" s="4"/>
    </row>
    <row r="800">
      <c r="A800" s="4"/>
      <c r="B800" s="4"/>
      <c r="C800" s="4"/>
      <c r="D800" s="4"/>
      <c r="E800" s="4"/>
      <c r="F800" s="4"/>
      <c r="G800" s="4"/>
      <c r="H800" s="4"/>
      <c r="I800" s="4"/>
      <c r="J800" s="4"/>
      <c r="K800" s="4"/>
      <c r="L800" s="4"/>
      <c r="M800" s="4"/>
      <c r="N800" s="4"/>
    </row>
    <row r="801">
      <c r="A801" s="4"/>
      <c r="B801" s="4"/>
      <c r="C801" s="4"/>
      <c r="D801" s="4"/>
      <c r="E801" s="4"/>
      <c r="F801" s="4"/>
      <c r="G801" s="4"/>
      <c r="H801" s="4"/>
      <c r="I801" s="4"/>
      <c r="J801" s="4"/>
      <c r="K801" s="4"/>
      <c r="L801" s="4"/>
      <c r="M801" s="4"/>
      <c r="N801" s="4"/>
    </row>
    <row r="802">
      <c r="A802" s="4"/>
      <c r="B802" s="4"/>
      <c r="C802" s="4"/>
      <c r="D802" s="4"/>
      <c r="E802" s="4"/>
      <c r="F802" s="4"/>
      <c r="G802" s="4"/>
      <c r="H802" s="4"/>
      <c r="I802" s="4"/>
      <c r="J802" s="4"/>
      <c r="K802" s="4"/>
      <c r="L802" s="4"/>
      <c r="M802" s="4"/>
      <c r="N802" s="4"/>
    </row>
    <row r="803">
      <c r="A803" s="4"/>
      <c r="B803" s="4"/>
      <c r="C803" s="4"/>
      <c r="D803" s="4"/>
      <c r="E803" s="4"/>
      <c r="F803" s="4"/>
      <c r="G803" s="4"/>
      <c r="H803" s="4"/>
      <c r="I803" s="4"/>
      <c r="J803" s="4"/>
      <c r="K803" s="4"/>
      <c r="L803" s="4"/>
      <c r="M803" s="4"/>
      <c r="N803" s="4"/>
    </row>
    <row r="804">
      <c r="A804" s="4"/>
      <c r="B804" s="4"/>
      <c r="C804" s="4"/>
      <c r="D804" s="4"/>
      <c r="E804" s="4"/>
      <c r="F804" s="4"/>
      <c r="G804" s="4"/>
      <c r="H804" s="4"/>
      <c r="I804" s="4"/>
      <c r="J804" s="4"/>
      <c r="K804" s="4"/>
      <c r="L804" s="4"/>
      <c r="M804" s="4"/>
      <c r="N804" s="4"/>
    </row>
    <row r="805">
      <c r="A805" s="4"/>
      <c r="B805" s="4"/>
      <c r="C805" s="4"/>
      <c r="D805" s="4"/>
      <c r="E805" s="4"/>
      <c r="F805" s="4"/>
      <c r="G805" s="4"/>
      <c r="H805" s="4"/>
      <c r="I805" s="4"/>
      <c r="J805" s="4"/>
      <c r="K805" s="4"/>
      <c r="L805" s="4"/>
      <c r="M805" s="4"/>
      <c r="N805" s="4"/>
    </row>
    <row r="806">
      <c r="A806" s="4"/>
      <c r="B806" s="4"/>
      <c r="C806" s="4"/>
      <c r="D806" s="4"/>
      <c r="E806" s="4"/>
      <c r="F806" s="4"/>
      <c r="G806" s="4"/>
      <c r="H806" s="4"/>
      <c r="I806" s="4"/>
      <c r="J806" s="4"/>
      <c r="K806" s="4"/>
      <c r="L806" s="4"/>
      <c r="M806" s="4"/>
      <c r="N806" s="4"/>
    </row>
    <row r="807">
      <c r="A807" s="4"/>
      <c r="B807" s="4"/>
      <c r="C807" s="4"/>
      <c r="D807" s="4"/>
      <c r="E807" s="4"/>
      <c r="F807" s="4"/>
      <c r="G807" s="4"/>
      <c r="H807" s="4"/>
      <c r="I807" s="4"/>
      <c r="J807" s="4"/>
      <c r="K807" s="4"/>
      <c r="L807" s="4"/>
      <c r="M807" s="4"/>
      <c r="N807" s="4"/>
    </row>
    <row r="808">
      <c r="A808" s="4"/>
      <c r="B808" s="4"/>
      <c r="C808" s="4"/>
      <c r="D808" s="4"/>
      <c r="E808" s="4"/>
      <c r="F808" s="4"/>
      <c r="G808" s="4"/>
      <c r="H808" s="4"/>
      <c r="I808" s="4"/>
      <c r="J808" s="4"/>
      <c r="K808" s="4"/>
      <c r="L808" s="4"/>
      <c r="M808" s="4"/>
      <c r="N808" s="4"/>
    </row>
    <row r="809">
      <c r="A809" s="4"/>
      <c r="B809" s="4"/>
      <c r="C809" s="4"/>
      <c r="D809" s="4"/>
      <c r="E809" s="4"/>
      <c r="F809" s="4"/>
      <c r="G809" s="4"/>
      <c r="H809" s="4"/>
      <c r="I809" s="4"/>
      <c r="J809" s="4"/>
      <c r="K809" s="4"/>
      <c r="L809" s="4"/>
      <c r="M809" s="4"/>
      <c r="N809" s="4"/>
    </row>
    <row r="810">
      <c r="A810" s="4"/>
      <c r="B810" s="4"/>
      <c r="C810" s="4"/>
      <c r="D810" s="4"/>
      <c r="E810" s="4"/>
      <c r="F810" s="4"/>
      <c r="G810" s="4"/>
      <c r="H810" s="4"/>
      <c r="I810" s="4"/>
      <c r="J810" s="4"/>
      <c r="K810" s="4"/>
      <c r="L810" s="4"/>
      <c r="M810" s="4"/>
      <c r="N810" s="4"/>
    </row>
    <row r="811">
      <c r="A811" s="4"/>
      <c r="B811" s="4"/>
      <c r="C811" s="4"/>
      <c r="D811" s="4"/>
      <c r="E811" s="4"/>
      <c r="F811" s="4"/>
      <c r="G811" s="4"/>
      <c r="H811" s="4"/>
      <c r="I811" s="4"/>
      <c r="J811" s="4"/>
      <c r="K811" s="4"/>
      <c r="L811" s="4"/>
      <c r="M811" s="4"/>
      <c r="N811" s="4"/>
    </row>
    <row r="812">
      <c r="A812" s="4"/>
      <c r="B812" s="4"/>
      <c r="C812" s="4"/>
      <c r="D812" s="4"/>
      <c r="E812" s="4"/>
      <c r="F812" s="4"/>
      <c r="G812" s="4"/>
      <c r="H812" s="4"/>
      <c r="I812" s="4"/>
      <c r="J812" s="4"/>
      <c r="K812" s="4"/>
      <c r="L812" s="4"/>
      <c r="M812" s="4"/>
      <c r="N812" s="4"/>
    </row>
    <row r="813">
      <c r="A813" s="4"/>
      <c r="B813" s="4"/>
      <c r="C813" s="4"/>
      <c r="D813" s="4"/>
      <c r="E813" s="4"/>
      <c r="F813" s="4"/>
      <c r="G813" s="4"/>
      <c r="H813" s="4"/>
      <c r="I813" s="4"/>
      <c r="J813" s="4"/>
      <c r="K813" s="4"/>
      <c r="L813" s="4"/>
      <c r="M813" s="4"/>
      <c r="N813" s="4"/>
    </row>
    <row r="814">
      <c r="A814" s="4"/>
      <c r="B814" s="4"/>
      <c r="C814" s="4"/>
      <c r="D814" s="4"/>
      <c r="E814" s="4"/>
      <c r="F814" s="4"/>
      <c r="G814" s="4"/>
      <c r="H814" s="4"/>
      <c r="I814" s="4"/>
      <c r="J814" s="4"/>
      <c r="K814" s="4"/>
      <c r="L814" s="4"/>
      <c r="M814" s="4"/>
      <c r="N814" s="4"/>
    </row>
    <row r="815">
      <c r="A815" s="4"/>
      <c r="B815" s="4"/>
      <c r="C815" s="4"/>
      <c r="D815" s="4"/>
      <c r="E815" s="4"/>
      <c r="F815" s="4"/>
      <c r="G815" s="4"/>
      <c r="H815" s="4"/>
      <c r="I815" s="4"/>
      <c r="J815" s="4"/>
      <c r="K815" s="4"/>
      <c r="L815" s="4"/>
      <c r="M815" s="4"/>
      <c r="N815" s="4"/>
    </row>
    <row r="816">
      <c r="A816" s="4"/>
      <c r="B816" s="4"/>
      <c r="C816" s="4"/>
      <c r="D816" s="4"/>
      <c r="E816" s="4"/>
      <c r="F816" s="4"/>
      <c r="G816" s="4"/>
      <c r="H816" s="4"/>
      <c r="I816" s="4"/>
      <c r="J816" s="4"/>
      <c r="K816" s="4"/>
      <c r="L816" s="4"/>
      <c r="M816" s="4"/>
      <c r="N816" s="4"/>
    </row>
    <row r="817">
      <c r="A817" s="4"/>
      <c r="B817" s="4"/>
      <c r="C817" s="4"/>
      <c r="D817" s="4"/>
      <c r="E817" s="4"/>
      <c r="F817" s="4"/>
      <c r="G817" s="4"/>
      <c r="H817" s="4"/>
      <c r="I817" s="4"/>
      <c r="J817" s="4"/>
      <c r="K817" s="4"/>
      <c r="L817" s="4"/>
      <c r="M817" s="4"/>
      <c r="N817" s="4"/>
    </row>
    <row r="818">
      <c r="A818" s="4"/>
      <c r="B818" s="4"/>
      <c r="C818" s="4"/>
      <c r="D818" s="4"/>
      <c r="E818" s="4"/>
      <c r="F818" s="4"/>
      <c r="G818" s="4"/>
      <c r="H818" s="4"/>
      <c r="I818" s="4"/>
      <c r="J818" s="4"/>
      <c r="K818" s="4"/>
      <c r="L818" s="4"/>
      <c r="M818" s="4"/>
      <c r="N818" s="4"/>
    </row>
    <row r="819">
      <c r="A819" s="4"/>
      <c r="B819" s="4"/>
      <c r="C819" s="4"/>
      <c r="D819" s="4"/>
      <c r="E819" s="4"/>
      <c r="F819" s="4"/>
      <c r="G819" s="4"/>
      <c r="H819" s="4"/>
      <c r="I819" s="4"/>
      <c r="J819" s="4"/>
      <c r="K819" s="4"/>
      <c r="L819" s="4"/>
      <c r="M819" s="4"/>
      <c r="N819" s="4"/>
    </row>
    <row r="820">
      <c r="A820" s="4"/>
      <c r="B820" s="4"/>
      <c r="C820" s="4"/>
      <c r="D820" s="4"/>
      <c r="E820" s="4"/>
      <c r="F820" s="4"/>
      <c r="G820" s="4"/>
      <c r="H820" s="4"/>
      <c r="I820" s="4"/>
      <c r="J820" s="4"/>
      <c r="K820" s="4"/>
      <c r="L820" s="4"/>
      <c r="M820" s="4"/>
      <c r="N820" s="4"/>
    </row>
    <row r="821">
      <c r="A821" s="4"/>
      <c r="B821" s="4"/>
      <c r="C821" s="4"/>
      <c r="D821" s="4"/>
      <c r="E821" s="4"/>
      <c r="F821" s="4"/>
      <c r="G821" s="4"/>
      <c r="H821" s="4"/>
      <c r="I821" s="4"/>
      <c r="J821" s="4"/>
      <c r="K821" s="4"/>
      <c r="L821" s="4"/>
      <c r="M821" s="4"/>
      <c r="N821" s="4"/>
    </row>
    <row r="822">
      <c r="A822" s="4"/>
      <c r="B822" s="4"/>
      <c r="C822" s="4"/>
      <c r="D822" s="4"/>
      <c r="E822" s="4"/>
      <c r="F822" s="4"/>
      <c r="G822" s="4"/>
      <c r="H822" s="4"/>
      <c r="I822" s="4"/>
      <c r="J822" s="4"/>
      <c r="K822" s="4"/>
      <c r="L822" s="4"/>
      <c r="M822" s="4"/>
      <c r="N822" s="4"/>
    </row>
    <row r="823">
      <c r="A823" s="4"/>
      <c r="B823" s="4"/>
      <c r="C823" s="4"/>
      <c r="D823" s="4"/>
      <c r="E823" s="4"/>
      <c r="F823" s="4"/>
      <c r="G823" s="4"/>
      <c r="H823" s="4"/>
      <c r="I823" s="4"/>
      <c r="J823" s="4"/>
      <c r="K823" s="4"/>
      <c r="L823" s="4"/>
      <c r="M823" s="4"/>
      <c r="N823" s="4"/>
    </row>
    <row r="824">
      <c r="A824" s="4"/>
      <c r="B824" s="4"/>
      <c r="C824" s="4"/>
      <c r="D824" s="4"/>
      <c r="E824" s="4"/>
      <c r="F824" s="4"/>
      <c r="G824" s="4"/>
      <c r="H824" s="4"/>
      <c r="I824" s="4"/>
      <c r="J824" s="4"/>
      <c r="K824" s="4"/>
      <c r="L824" s="4"/>
      <c r="M824" s="4"/>
      <c r="N824" s="4"/>
    </row>
    <row r="825">
      <c r="A825" s="4"/>
      <c r="B825" s="4"/>
      <c r="C825" s="4"/>
      <c r="D825" s="4"/>
      <c r="E825" s="4"/>
      <c r="F825" s="4"/>
      <c r="G825" s="4"/>
      <c r="H825" s="4"/>
      <c r="I825" s="4"/>
      <c r="J825" s="4"/>
      <c r="K825" s="4"/>
      <c r="L825" s="4"/>
      <c r="M825" s="4"/>
      <c r="N825" s="4"/>
    </row>
    <row r="826">
      <c r="A826" s="4"/>
      <c r="B826" s="4"/>
      <c r="C826" s="4"/>
      <c r="D826" s="4"/>
      <c r="E826" s="4"/>
      <c r="F826" s="4"/>
      <c r="G826" s="4"/>
      <c r="H826" s="4"/>
      <c r="I826" s="4"/>
      <c r="J826" s="4"/>
      <c r="K826" s="4"/>
      <c r="L826" s="4"/>
      <c r="M826" s="4"/>
      <c r="N826" s="4"/>
    </row>
    <row r="827">
      <c r="A827" s="4"/>
      <c r="B827" s="4"/>
      <c r="C827" s="4"/>
      <c r="D827" s="4"/>
      <c r="E827" s="4"/>
      <c r="F827" s="4"/>
      <c r="G827" s="4"/>
      <c r="H827" s="4"/>
      <c r="I827" s="4"/>
      <c r="J827" s="4"/>
      <c r="K827" s="4"/>
      <c r="L827" s="4"/>
      <c r="M827" s="4"/>
      <c r="N827" s="4"/>
    </row>
    <row r="828">
      <c r="A828" s="4"/>
      <c r="B828" s="4"/>
      <c r="C828" s="4"/>
      <c r="D828" s="4"/>
      <c r="E828" s="4"/>
      <c r="F828" s="4"/>
      <c r="G828" s="4"/>
      <c r="H828" s="4"/>
      <c r="I828" s="4"/>
      <c r="J828" s="4"/>
      <c r="K828" s="4"/>
      <c r="L828" s="4"/>
      <c r="M828" s="4"/>
      <c r="N828" s="4"/>
    </row>
    <row r="829">
      <c r="A829" s="4"/>
      <c r="B829" s="4"/>
      <c r="C829" s="4"/>
      <c r="D829" s="4"/>
      <c r="E829" s="4"/>
      <c r="F829" s="4"/>
      <c r="G829" s="4"/>
      <c r="H829" s="4"/>
      <c r="I829" s="4"/>
      <c r="J829" s="4"/>
      <c r="K829" s="4"/>
      <c r="L829" s="4"/>
      <c r="M829" s="4"/>
      <c r="N829" s="4"/>
    </row>
    <row r="830">
      <c r="A830" s="4"/>
      <c r="B830" s="4"/>
      <c r="C830" s="4"/>
      <c r="D830" s="4"/>
      <c r="E830" s="4"/>
      <c r="F830" s="4"/>
      <c r="G830" s="4"/>
      <c r="H830" s="4"/>
      <c r="I830" s="4"/>
      <c r="J830" s="4"/>
      <c r="K830" s="4"/>
      <c r="L830" s="4"/>
      <c r="M830" s="4"/>
      <c r="N830" s="4"/>
    </row>
    <row r="831">
      <c r="A831" s="4"/>
      <c r="B831" s="4"/>
      <c r="C831" s="4"/>
      <c r="D831" s="4"/>
      <c r="E831" s="4"/>
      <c r="F831" s="4"/>
      <c r="G831" s="4"/>
      <c r="H831" s="4"/>
      <c r="I831" s="4"/>
      <c r="J831" s="4"/>
      <c r="K831" s="4"/>
      <c r="L831" s="4"/>
      <c r="M831" s="4"/>
      <c r="N831" s="4"/>
    </row>
    <row r="832">
      <c r="A832" s="4"/>
      <c r="B832" s="4"/>
      <c r="C832" s="4"/>
      <c r="D832" s="4"/>
      <c r="E832" s="4"/>
      <c r="F832" s="4"/>
      <c r="G832" s="4"/>
      <c r="H832" s="4"/>
      <c r="I832" s="4"/>
      <c r="J832" s="4"/>
      <c r="K832" s="4"/>
      <c r="L832" s="4"/>
      <c r="M832" s="4"/>
      <c r="N832" s="4"/>
    </row>
    <row r="833">
      <c r="A833" s="4"/>
      <c r="B833" s="4"/>
      <c r="C833" s="4"/>
      <c r="D833" s="4"/>
      <c r="E833" s="4"/>
      <c r="F833" s="4"/>
      <c r="G833" s="4"/>
      <c r="H833" s="4"/>
      <c r="I833" s="4"/>
      <c r="J833" s="4"/>
      <c r="K833" s="4"/>
      <c r="L833" s="4"/>
      <c r="M833" s="4"/>
      <c r="N833" s="4"/>
    </row>
    <row r="834">
      <c r="A834" s="4"/>
      <c r="B834" s="4"/>
      <c r="C834" s="4"/>
      <c r="D834" s="4"/>
      <c r="E834" s="4"/>
      <c r="F834" s="4"/>
      <c r="G834" s="4"/>
      <c r="H834" s="4"/>
      <c r="I834" s="4"/>
      <c r="J834" s="4"/>
      <c r="K834" s="4"/>
      <c r="L834" s="4"/>
      <c r="M834" s="4"/>
      <c r="N834" s="4"/>
    </row>
    <row r="835">
      <c r="A835" s="4"/>
      <c r="B835" s="4"/>
      <c r="C835" s="4"/>
      <c r="D835" s="4"/>
      <c r="E835" s="4"/>
      <c r="F835" s="4"/>
      <c r="G835" s="4"/>
      <c r="H835" s="4"/>
      <c r="I835" s="4"/>
      <c r="J835" s="4"/>
      <c r="K835" s="4"/>
      <c r="L835" s="4"/>
      <c r="M835" s="4"/>
      <c r="N835" s="4"/>
    </row>
    <row r="836">
      <c r="A836" s="4"/>
      <c r="B836" s="4"/>
      <c r="C836" s="4"/>
      <c r="D836" s="4"/>
      <c r="E836" s="4"/>
      <c r="F836" s="4"/>
      <c r="G836" s="4"/>
      <c r="H836" s="4"/>
      <c r="I836" s="4"/>
      <c r="J836" s="4"/>
      <c r="K836" s="4"/>
      <c r="L836" s="4"/>
      <c r="M836" s="4"/>
      <c r="N836" s="4"/>
    </row>
    <row r="837">
      <c r="A837" s="4"/>
      <c r="B837" s="4"/>
      <c r="C837" s="4"/>
      <c r="D837" s="4"/>
      <c r="E837" s="4"/>
      <c r="F837" s="4"/>
      <c r="G837" s="4"/>
      <c r="H837" s="4"/>
      <c r="I837" s="4"/>
      <c r="J837" s="4"/>
      <c r="K837" s="4"/>
      <c r="L837" s="4"/>
      <c r="M837" s="4"/>
      <c r="N837" s="4"/>
    </row>
    <row r="838">
      <c r="A838" s="4"/>
      <c r="B838" s="4"/>
      <c r="C838" s="4"/>
      <c r="D838" s="4"/>
      <c r="E838" s="4"/>
      <c r="F838" s="4"/>
      <c r="G838" s="4"/>
      <c r="H838" s="4"/>
      <c r="I838" s="4"/>
      <c r="J838" s="4"/>
      <c r="K838" s="4"/>
      <c r="L838" s="4"/>
      <c r="M838" s="4"/>
      <c r="N838" s="4"/>
    </row>
    <row r="839">
      <c r="A839" s="4"/>
      <c r="B839" s="4"/>
      <c r="C839" s="4"/>
      <c r="D839" s="4"/>
      <c r="E839" s="4"/>
      <c r="F839" s="4"/>
      <c r="G839" s="4"/>
      <c r="H839" s="4"/>
      <c r="I839" s="4"/>
      <c r="J839" s="4"/>
      <c r="K839" s="4"/>
      <c r="L839" s="4"/>
      <c r="M839" s="4"/>
      <c r="N839" s="4"/>
    </row>
    <row r="840">
      <c r="A840" s="4"/>
      <c r="B840" s="4"/>
      <c r="C840" s="4"/>
      <c r="D840" s="4"/>
      <c r="E840" s="4"/>
      <c r="F840" s="4"/>
      <c r="G840" s="4"/>
      <c r="H840" s="4"/>
      <c r="I840" s="4"/>
      <c r="J840" s="4"/>
      <c r="K840" s="4"/>
      <c r="L840" s="4"/>
      <c r="M840" s="4"/>
      <c r="N840" s="4"/>
    </row>
    <row r="841">
      <c r="A841" s="4"/>
      <c r="B841" s="4"/>
      <c r="C841" s="4"/>
      <c r="D841" s="4"/>
      <c r="E841" s="4"/>
      <c r="F841" s="4"/>
      <c r="G841" s="4"/>
      <c r="H841" s="4"/>
      <c r="I841" s="4"/>
      <c r="J841" s="4"/>
      <c r="K841" s="4"/>
      <c r="L841" s="4"/>
      <c r="M841" s="4"/>
      <c r="N841" s="4"/>
    </row>
    <row r="842">
      <c r="A842" s="4"/>
      <c r="B842" s="4"/>
      <c r="C842" s="4"/>
      <c r="D842" s="4"/>
      <c r="E842" s="4"/>
      <c r="F842" s="4"/>
      <c r="G842" s="4"/>
      <c r="H842" s="4"/>
      <c r="I842" s="4"/>
      <c r="J842" s="4"/>
      <c r="K842" s="4"/>
      <c r="L842" s="4"/>
      <c r="M842" s="4"/>
      <c r="N842" s="4"/>
    </row>
    <row r="843">
      <c r="A843" s="4"/>
      <c r="B843" s="4"/>
      <c r="C843" s="4"/>
      <c r="D843" s="4"/>
      <c r="E843" s="4"/>
      <c r="F843" s="4"/>
      <c r="G843" s="4"/>
      <c r="H843" s="4"/>
      <c r="I843" s="4"/>
      <c r="J843" s="4"/>
      <c r="K843" s="4"/>
      <c r="L843" s="4"/>
      <c r="M843" s="4"/>
      <c r="N843" s="4"/>
    </row>
    <row r="844">
      <c r="A844" s="4"/>
      <c r="B844" s="4"/>
      <c r="C844" s="4"/>
      <c r="D844" s="4"/>
      <c r="E844" s="4"/>
      <c r="F844" s="4"/>
      <c r="G844" s="4"/>
      <c r="H844" s="4"/>
      <c r="I844" s="4"/>
      <c r="J844" s="4"/>
      <c r="K844" s="4"/>
      <c r="L844" s="4"/>
      <c r="M844" s="4"/>
      <c r="N844" s="4"/>
    </row>
    <row r="845">
      <c r="A845" s="4"/>
      <c r="B845" s="4"/>
      <c r="C845" s="4"/>
      <c r="D845" s="4"/>
      <c r="E845" s="4"/>
      <c r="F845" s="4"/>
      <c r="G845" s="4"/>
      <c r="H845" s="4"/>
      <c r="I845" s="4"/>
      <c r="J845" s="4"/>
      <c r="K845" s="4"/>
      <c r="L845" s="4"/>
      <c r="M845" s="4"/>
      <c r="N845" s="4"/>
    </row>
    <row r="846">
      <c r="A846" s="4"/>
      <c r="B846" s="4"/>
      <c r="C846" s="4"/>
      <c r="D846" s="4"/>
      <c r="E846" s="4"/>
      <c r="F846" s="4"/>
      <c r="G846" s="4"/>
      <c r="H846" s="4"/>
      <c r="I846" s="4"/>
      <c r="J846" s="4"/>
      <c r="K846" s="4"/>
      <c r="L846" s="4"/>
      <c r="M846" s="4"/>
      <c r="N846" s="4"/>
    </row>
    <row r="847">
      <c r="A847" s="4"/>
      <c r="B847" s="4"/>
      <c r="C847" s="4"/>
      <c r="D847" s="4"/>
      <c r="E847" s="4"/>
      <c r="F847" s="4"/>
      <c r="G847" s="4"/>
      <c r="H847" s="4"/>
      <c r="I847" s="4"/>
      <c r="J847" s="4"/>
      <c r="K847" s="4"/>
      <c r="L847" s="4"/>
      <c r="M847" s="4"/>
      <c r="N847" s="4"/>
    </row>
    <row r="848">
      <c r="A848" s="4"/>
      <c r="B848" s="4"/>
      <c r="C848" s="4"/>
      <c r="D848" s="4"/>
      <c r="E848" s="4"/>
      <c r="F848" s="4"/>
      <c r="G848" s="4"/>
      <c r="H848" s="4"/>
      <c r="I848" s="4"/>
      <c r="J848" s="4"/>
      <c r="K848" s="4"/>
      <c r="L848" s="4"/>
      <c r="M848" s="4"/>
      <c r="N848" s="4"/>
    </row>
    <row r="849">
      <c r="A849" s="4"/>
      <c r="B849" s="4"/>
      <c r="C849" s="4"/>
      <c r="D849" s="4"/>
      <c r="E849" s="4"/>
      <c r="F849" s="4"/>
      <c r="G849" s="4"/>
      <c r="H849" s="4"/>
      <c r="I849" s="4"/>
      <c r="J849" s="4"/>
      <c r="K849" s="4"/>
      <c r="L849" s="4"/>
      <c r="M849" s="4"/>
      <c r="N849" s="4"/>
    </row>
    <row r="850">
      <c r="A850" s="4"/>
      <c r="B850" s="4"/>
      <c r="C850" s="4"/>
      <c r="D850" s="4"/>
      <c r="E850" s="4"/>
      <c r="F850" s="4"/>
      <c r="G850" s="4"/>
      <c r="H850" s="4"/>
      <c r="I850" s="4"/>
      <c r="J850" s="4"/>
      <c r="K850" s="4"/>
      <c r="L850" s="4"/>
      <c r="M850" s="4"/>
      <c r="N850" s="4"/>
    </row>
    <row r="851">
      <c r="A851" s="4"/>
      <c r="B851" s="4"/>
      <c r="C851" s="4"/>
      <c r="D851" s="4"/>
      <c r="E851" s="4"/>
      <c r="F851" s="4"/>
      <c r="G851" s="4"/>
      <c r="H851" s="4"/>
      <c r="I851" s="4"/>
      <c r="J851" s="4"/>
      <c r="K851" s="4"/>
      <c r="L851" s="4"/>
      <c r="M851" s="4"/>
      <c r="N851" s="4"/>
    </row>
    <row r="852">
      <c r="A852" s="4"/>
      <c r="B852" s="4"/>
      <c r="C852" s="4"/>
      <c r="D852" s="4"/>
      <c r="E852" s="4"/>
      <c r="F852" s="4"/>
      <c r="G852" s="4"/>
      <c r="H852" s="4"/>
      <c r="I852" s="4"/>
      <c r="J852" s="4"/>
      <c r="K852" s="4"/>
      <c r="L852" s="4"/>
      <c r="M852" s="4"/>
      <c r="N852" s="4"/>
    </row>
    <row r="853">
      <c r="A853" s="4"/>
      <c r="B853" s="4"/>
      <c r="C853" s="4"/>
      <c r="D853" s="4"/>
      <c r="E853" s="4"/>
      <c r="F853" s="4"/>
      <c r="G853" s="4"/>
      <c r="H853" s="4"/>
      <c r="I853" s="4"/>
      <c r="J853" s="4"/>
      <c r="K853" s="4"/>
      <c r="L853" s="4"/>
      <c r="M853" s="4"/>
      <c r="N853" s="4"/>
    </row>
    <row r="854">
      <c r="A854" s="4"/>
      <c r="B854" s="4"/>
      <c r="C854" s="4"/>
      <c r="D854" s="4"/>
      <c r="E854" s="4"/>
      <c r="F854" s="4"/>
      <c r="G854" s="4"/>
      <c r="H854" s="4"/>
      <c r="I854" s="4"/>
      <c r="J854" s="4"/>
      <c r="K854" s="4"/>
      <c r="L854" s="4"/>
      <c r="M854" s="4"/>
      <c r="N854" s="4"/>
    </row>
    <row r="855">
      <c r="A855" s="4"/>
      <c r="B855" s="4"/>
      <c r="C855" s="4"/>
      <c r="D855" s="4"/>
      <c r="E855" s="4"/>
      <c r="F855" s="4"/>
      <c r="G855" s="4"/>
      <c r="H855" s="4"/>
      <c r="I855" s="4"/>
      <c r="J855" s="4"/>
      <c r="K855" s="4"/>
      <c r="L855" s="4"/>
      <c r="M855" s="4"/>
      <c r="N855" s="4"/>
    </row>
    <row r="856">
      <c r="A856" s="4"/>
      <c r="B856" s="4"/>
      <c r="C856" s="4"/>
      <c r="D856" s="4"/>
      <c r="E856" s="4"/>
      <c r="F856" s="4"/>
      <c r="G856" s="4"/>
      <c r="H856" s="4"/>
      <c r="I856" s="4"/>
      <c r="J856" s="4"/>
      <c r="K856" s="4"/>
      <c r="L856" s="4"/>
      <c r="M856" s="4"/>
      <c r="N856" s="4"/>
    </row>
    <row r="857">
      <c r="A857" s="4"/>
      <c r="B857" s="4"/>
      <c r="C857" s="4"/>
      <c r="D857" s="4"/>
      <c r="E857" s="4"/>
      <c r="F857" s="4"/>
      <c r="G857" s="4"/>
      <c r="H857" s="4"/>
      <c r="I857" s="4"/>
      <c r="J857" s="4"/>
      <c r="K857" s="4"/>
      <c r="L857" s="4"/>
      <c r="M857" s="4"/>
      <c r="N857" s="4"/>
    </row>
    <row r="858">
      <c r="A858" s="4"/>
      <c r="B858" s="4"/>
      <c r="C858" s="4"/>
      <c r="D858" s="4"/>
      <c r="E858" s="4"/>
      <c r="F858" s="4"/>
      <c r="G858" s="4"/>
      <c r="H858" s="4"/>
      <c r="I858" s="4"/>
      <c r="J858" s="4"/>
      <c r="K858" s="4"/>
      <c r="L858" s="4"/>
      <c r="M858" s="4"/>
      <c r="N858" s="4"/>
    </row>
    <row r="859">
      <c r="A859" s="4"/>
      <c r="B859" s="4"/>
      <c r="C859" s="4"/>
      <c r="D859" s="4"/>
      <c r="E859" s="4"/>
      <c r="F859" s="4"/>
      <c r="G859" s="4"/>
      <c r="H859" s="4"/>
      <c r="I859" s="4"/>
      <c r="J859" s="4"/>
      <c r="K859" s="4"/>
      <c r="L859" s="4"/>
      <c r="M859" s="4"/>
      <c r="N859" s="4"/>
    </row>
    <row r="860">
      <c r="A860" s="4"/>
      <c r="B860" s="4"/>
      <c r="C860" s="4"/>
      <c r="D860" s="4"/>
      <c r="E860" s="4"/>
      <c r="F860" s="4"/>
      <c r="G860" s="4"/>
      <c r="H860" s="4"/>
      <c r="I860" s="4"/>
      <c r="J860" s="4"/>
      <c r="K860" s="4"/>
      <c r="L860" s="4"/>
      <c r="M860" s="4"/>
      <c r="N860" s="4"/>
    </row>
    <row r="861">
      <c r="A861" s="4"/>
      <c r="B861" s="4"/>
      <c r="C861" s="4"/>
      <c r="D861" s="4"/>
      <c r="E861" s="4"/>
      <c r="F861" s="4"/>
      <c r="G861" s="4"/>
      <c r="H861" s="4"/>
      <c r="I861" s="4"/>
      <c r="J861" s="4"/>
      <c r="K861" s="4"/>
      <c r="L861" s="4"/>
      <c r="M861" s="4"/>
      <c r="N861" s="4"/>
    </row>
    <row r="862">
      <c r="A862" s="4"/>
      <c r="B862" s="4"/>
      <c r="C862" s="4"/>
      <c r="D862" s="4"/>
      <c r="E862" s="4"/>
      <c r="F862" s="4"/>
      <c r="G862" s="4"/>
      <c r="H862" s="4"/>
      <c r="I862" s="4"/>
      <c r="J862" s="4"/>
      <c r="K862" s="4"/>
      <c r="L862" s="4"/>
      <c r="M862" s="4"/>
      <c r="N862" s="4"/>
    </row>
    <row r="863">
      <c r="A863" s="4"/>
      <c r="B863" s="4"/>
      <c r="C863" s="4"/>
      <c r="D863" s="4"/>
      <c r="E863" s="4"/>
      <c r="F863" s="4"/>
      <c r="G863" s="4"/>
      <c r="H863" s="4"/>
      <c r="I863" s="4"/>
      <c r="J863" s="4"/>
      <c r="K863" s="4"/>
      <c r="L863" s="4"/>
      <c r="M863" s="4"/>
      <c r="N863" s="4"/>
    </row>
    <row r="864">
      <c r="A864" s="4"/>
      <c r="B864" s="4"/>
      <c r="C864" s="4"/>
      <c r="D864" s="4"/>
      <c r="E864" s="4"/>
      <c r="F864" s="4"/>
      <c r="G864" s="4"/>
      <c r="H864" s="4"/>
      <c r="I864" s="4"/>
      <c r="J864" s="4"/>
      <c r="K864" s="4"/>
      <c r="L864" s="4"/>
      <c r="M864" s="4"/>
      <c r="N864" s="4"/>
    </row>
    <row r="865">
      <c r="A865" s="4"/>
      <c r="B865" s="4"/>
      <c r="C865" s="4"/>
      <c r="D865" s="4"/>
      <c r="E865" s="4"/>
      <c r="F865" s="4"/>
      <c r="G865" s="4"/>
      <c r="H865" s="4"/>
      <c r="I865" s="4"/>
      <c r="J865" s="4"/>
      <c r="K865" s="4"/>
      <c r="L865" s="4"/>
      <c r="M865" s="4"/>
      <c r="N865" s="4"/>
    </row>
    <row r="866">
      <c r="A866" s="4"/>
      <c r="B866" s="4"/>
      <c r="C866" s="4"/>
      <c r="D866" s="4"/>
      <c r="E866" s="4"/>
      <c r="F866" s="4"/>
      <c r="G866" s="4"/>
      <c r="H866" s="4"/>
      <c r="I866" s="4"/>
      <c r="J866" s="4"/>
      <c r="K866" s="4"/>
      <c r="L866" s="4"/>
      <c r="M866" s="4"/>
      <c r="N866" s="4"/>
    </row>
    <row r="867">
      <c r="A867" s="4"/>
      <c r="B867" s="4"/>
      <c r="C867" s="4"/>
      <c r="D867" s="4"/>
      <c r="E867" s="4"/>
      <c r="F867" s="4"/>
      <c r="G867" s="4"/>
      <c r="H867" s="4"/>
      <c r="I867" s="4"/>
      <c r="J867" s="4"/>
      <c r="K867" s="4"/>
      <c r="L867" s="4"/>
      <c r="M867" s="4"/>
      <c r="N867" s="4"/>
    </row>
    <row r="868">
      <c r="A868" s="4"/>
      <c r="B868" s="4"/>
      <c r="C868" s="4"/>
      <c r="D868" s="4"/>
      <c r="E868" s="4"/>
      <c r="F868" s="4"/>
      <c r="G868" s="4"/>
      <c r="H868" s="4"/>
      <c r="I868" s="4"/>
      <c r="J868" s="4"/>
      <c r="K868" s="4"/>
      <c r="L868" s="4"/>
      <c r="M868" s="4"/>
      <c r="N868" s="4"/>
    </row>
    <row r="869">
      <c r="A869" s="4"/>
      <c r="B869" s="4"/>
      <c r="C869" s="4"/>
      <c r="D869" s="4"/>
      <c r="E869" s="4"/>
      <c r="F869" s="4"/>
      <c r="G869" s="4"/>
      <c r="H869" s="4"/>
      <c r="I869" s="4"/>
      <c r="J869" s="4"/>
      <c r="K869" s="4"/>
      <c r="L869" s="4"/>
      <c r="M869" s="4"/>
      <c r="N869" s="4"/>
    </row>
    <row r="870">
      <c r="A870" s="4"/>
      <c r="B870" s="4"/>
      <c r="C870" s="4"/>
      <c r="D870" s="4"/>
      <c r="E870" s="4"/>
      <c r="F870" s="4"/>
      <c r="G870" s="4"/>
      <c r="H870" s="4"/>
      <c r="I870" s="4"/>
      <c r="J870" s="4"/>
      <c r="K870" s="4"/>
      <c r="L870" s="4"/>
      <c r="M870" s="4"/>
      <c r="N870" s="4"/>
    </row>
    <row r="871">
      <c r="A871" s="4"/>
      <c r="B871" s="4"/>
      <c r="C871" s="4"/>
      <c r="D871" s="4"/>
      <c r="E871" s="4"/>
      <c r="F871" s="4"/>
      <c r="G871" s="4"/>
      <c r="H871" s="4"/>
      <c r="I871" s="4"/>
      <c r="J871" s="4"/>
      <c r="K871" s="4"/>
      <c r="L871" s="4"/>
      <c r="M871" s="4"/>
      <c r="N871" s="4"/>
    </row>
    <row r="872">
      <c r="A872" s="4"/>
      <c r="B872" s="4"/>
      <c r="C872" s="4"/>
      <c r="D872" s="4"/>
      <c r="E872" s="4"/>
      <c r="F872" s="4"/>
      <c r="G872" s="4"/>
      <c r="H872" s="4"/>
      <c r="I872" s="4"/>
      <c r="J872" s="4"/>
      <c r="K872" s="4"/>
      <c r="L872" s="4"/>
      <c r="M872" s="4"/>
      <c r="N872" s="4"/>
    </row>
    <row r="873">
      <c r="A873" s="4"/>
      <c r="B873" s="4"/>
      <c r="C873" s="4"/>
      <c r="D873" s="4"/>
      <c r="E873" s="4"/>
      <c r="F873" s="4"/>
      <c r="G873" s="4"/>
      <c r="H873" s="4"/>
      <c r="I873" s="4"/>
      <c r="J873" s="4"/>
      <c r="K873" s="4"/>
      <c r="L873" s="4"/>
      <c r="M873" s="4"/>
      <c r="N873" s="4"/>
    </row>
    <row r="874">
      <c r="A874" s="4"/>
      <c r="B874" s="4"/>
      <c r="C874" s="4"/>
      <c r="D874" s="4"/>
      <c r="E874" s="4"/>
      <c r="F874" s="4"/>
      <c r="G874" s="4"/>
      <c r="H874" s="4"/>
      <c r="I874" s="4"/>
      <c r="J874" s="4"/>
      <c r="K874" s="4"/>
      <c r="L874" s="4"/>
      <c r="M874" s="4"/>
      <c r="N874" s="4"/>
    </row>
    <row r="875">
      <c r="A875" s="4"/>
      <c r="B875" s="4"/>
      <c r="C875" s="4"/>
      <c r="D875" s="4"/>
      <c r="E875" s="4"/>
      <c r="F875" s="4"/>
      <c r="G875" s="4"/>
      <c r="H875" s="4"/>
      <c r="I875" s="4"/>
      <c r="J875" s="4"/>
      <c r="K875" s="4"/>
      <c r="L875" s="4"/>
      <c r="M875" s="4"/>
      <c r="N875" s="4"/>
    </row>
    <row r="876">
      <c r="A876" s="4"/>
      <c r="B876" s="4"/>
      <c r="C876" s="4"/>
      <c r="D876" s="4"/>
      <c r="E876" s="4"/>
      <c r="F876" s="4"/>
      <c r="G876" s="4"/>
      <c r="H876" s="4"/>
      <c r="I876" s="4"/>
      <c r="J876" s="4"/>
      <c r="K876" s="4"/>
      <c r="L876" s="4"/>
      <c r="M876" s="4"/>
      <c r="N876" s="4"/>
    </row>
    <row r="877">
      <c r="A877" s="4"/>
      <c r="B877" s="4"/>
      <c r="C877" s="4"/>
      <c r="D877" s="4"/>
      <c r="E877" s="4"/>
      <c r="F877" s="4"/>
      <c r="G877" s="4"/>
      <c r="H877" s="4"/>
      <c r="I877" s="4"/>
      <c r="J877" s="4"/>
      <c r="K877" s="4"/>
      <c r="L877" s="4"/>
      <c r="M877" s="4"/>
      <c r="N877" s="4"/>
    </row>
    <row r="878">
      <c r="A878" s="4"/>
      <c r="B878" s="4"/>
      <c r="C878" s="4"/>
      <c r="D878" s="4"/>
      <c r="E878" s="4"/>
      <c r="F878" s="4"/>
      <c r="G878" s="4"/>
      <c r="H878" s="4"/>
      <c r="I878" s="4"/>
      <c r="J878" s="4"/>
      <c r="K878" s="4"/>
      <c r="L878" s="4"/>
      <c r="M878" s="4"/>
      <c r="N878" s="4"/>
    </row>
    <row r="879">
      <c r="A879" s="4"/>
      <c r="B879" s="4"/>
      <c r="C879" s="4"/>
      <c r="D879" s="4"/>
      <c r="E879" s="4"/>
      <c r="F879" s="4"/>
      <c r="G879" s="4"/>
      <c r="H879" s="4"/>
      <c r="I879" s="4"/>
      <c r="J879" s="4"/>
      <c r="K879" s="4"/>
      <c r="L879" s="4"/>
      <c r="M879" s="4"/>
      <c r="N879" s="4"/>
    </row>
    <row r="880">
      <c r="A880" s="4"/>
      <c r="B880" s="4"/>
      <c r="C880" s="4"/>
      <c r="D880" s="4"/>
      <c r="E880" s="4"/>
      <c r="F880" s="4"/>
      <c r="G880" s="4"/>
      <c r="H880" s="4"/>
      <c r="I880" s="4"/>
      <c r="J880" s="4"/>
      <c r="K880" s="4"/>
      <c r="L880" s="4"/>
      <c r="M880" s="4"/>
      <c r="N880" s="4"/>
    </row>
    <row r="881">
      <c r="A881" s="4"/>
      <c r="B881" s="4"/>
      <c r="C881" s="4"/>
      <c r="D881" s="4"/>
      <c r="E881" s="4"/>
      <c r="F881" s="4"/>
      <c r="G881" s="4"/>
      <c r="H881" s="4"/>
      <c r="I881" s="4"/>
      <c r="J881" s="4"/>
      <c r="K881" s="4"/>
      <c r="L881" s="4"/>
      <c r="M881" s="4"/>
      <c r="N881" s="4"/>
    </row>
    <row r="882">
      <c r="A882" s="4"/>
      <c r="B882" s="4"/>
      <c r="C882" s="4"/>
      <c r="D882" s="4"/>
      <c r="E882" s="4"/>
      <c r="F882" s="4"/>
      <c r="G882" s="4"/>
      <c r="H882" s="4"/>
      <c r="I882" s="4"/>
      <c r="J882" s="4"/>
      <c r="K882" s="4"/>
      <c r="L882" s="4"/>
      <c r="M882" s="4"/>
      <c r="N882" s="4"/>
    </row>
    <row r="883">
      <c r="A883" s="4"/>
      <c r="B883" s="4"/>
      <c r="C883" s="4"/>
      <c r="D883" s="4"/>
      <c r="E883" s="4"/>
      <c r="F883" s="4"/>
      <c r="G883" s="4"/>
      <c r="H883" s="4"/>
      <c r="I883" s="4"/>
      <c r="J883" s="4"/>
      <c r="K883" s="4"/>
      <c r="L883" s="4"/>
      <c r="M883" s="4"/>
      <c r="N883" s="4"/>
    </row>
    <row r="884">
      <c r="A884" s="4"/>
      <c r="B884" s="4"/>
      <c r="C884" s="4"/>
      <c r="D884" s="4"/>
      <c r="E884" s="4"/>
      <c r="F884" s="4"/>
      <c r="G884" s="4"/>
      <c r="H884" s="4"/>
      <c r="I884" s="4"/>
      <c r="J884" s="4"/>
      <c r="K884" s="4"/>
      <c r="L884" s="4"/>
      <c r="M884" s="4"/>
      <c r="N884" s="4"/>
    </row>
    <row r="885">
      <c r="A885" s="4"/>
      <c r="B885" s="4"/>
      <c r="C885" s="4"/>
      <c r="D885" s="4"/>
      <c r="E885" s="4"/>
      <c r="F885" s="4"/>
      <c r="G885" s="4"/>
      <c r="H885" s="4"/>
      <c r="I885" s="4"/>
      <c r="J885" s="4"/>
      <c r="K885" s="4"/>
      <c r="L885" s="4"/>
      <c r="M885" s="4"/>
      <c r="N885" s="4"/>
    </row>
    <row r="886">
      <c r="A886" s="4"/>
      <c r="B886" s="4"/>
      <c r="C886" s="4"/>
      <c r="D886" s="4"/>
      <c r="E886" s="4"/>
      <c r="F886" s="4"/>
      <c r="G886" s="4"/>
      <c r="H886" s="4"/>
      <c r="I886" s="4"/>
      <c r="J886" s="4"/>
      <c r="K886" s="4"/>
      <c r="L886" s="4"/>
      <c r="M886" s="4"/>
      <c r="N886" s="4"/>
    </row>
    <row r="887">
      <c r="A887" s="4"/>
      <c r="B887" s="4"/>
      <c r="C887" s="4"/>
      <c r="D887" s="4"/>
      <c r="E887" s="4"/>
      <c r="F887" s="4"/>
      <c r="G887" s="4"/>
      <c r="H887" s="4"/>
      <c r="I887" s="4"/>
      <c r="J887" s="4"/>
      <c r="K887" s="4"/>
      <c r="L887" s="4"/>
      <c r="M887" s="4"/>
      <c r="N887" s="4"/>
    </row>
    <row r="888">
      <c r="A888" s="4"/>
      <c r="B888" s="4"/>
      <c r="C888" s="4"/>
      <c r="D888" s="4"/>
      <c r="E888" s="4"/>
      <c r="F888" s="4"/>
      <c r="G888" s="4"/>
      <c r="H888" s="4"/>
      <c r="I888" s="4"/>
      <c r="J888" s="4"/>
      <c r="K888" s="4"/>
      <c r="L888" s="4"/>
      <c r="M888" s="4"/>
      <c r="N888" s="4"/>
    </row>
    <row r="889">
      <c r="A889" s="4"/>
      <c r="B889" s="4"/>
      <c r="C889" s="4"/>
      <c r="D889" s="4"/>
      <c r="E889" s="4"/>
      <c r="F889" s="4"/>
      <c r="G889" s="4"/>
      <c r="H889" s="4"/>
      <c r="I889" s="4"/>
      <c r="J889" s="4"/>
      <c r="K889" s="4"/>
      <c r="L889" s="4"/>
      <c r="M889" s="4"/>
      <c r="N889" s="4"/>
    </row>
    <row r="890">
      <c r="A890" s="4"/>
      <c r="B890" s="4"/>
      <c r="C890" s="4"/>
      <c r="D890" s="4"/>
      <c r="E890" s="4"/>
      <c r="F890" s="4"/>
      <c r="G890" s="4"/>
      <c r="H890" s="4"/>
      <c r="I890" s="4"/>
      <c r="J890" s="4"/>
      <c r="K890" s="4"/>
      <c r="L890" s="4"/>
      <c r="M890" s="4"/>
      <c r="N890" s="4"/>
    </row>
    <row r="891">
      <c r="A891" s="4"/>
      <c r="B891" s="4"/>
      <c r="C891" s="4"/>
      <c r="D891" s="4"/>
      <c r="E891" s="4"/>
      <c r="F891" s="4"/>
      <c r="G891" s="4"/>
      <c r="H891" s="4"/>
      <c r="I891" s="4"/>
      <c r="J891" s="4"/>
      <c r="K891" s="4"/>
      <c r="L891" s="4"/>
      <c r="M891" s="4"/>
      <c r="N891" s="4"/>
    </row>
    <row r="892">
      <c r="A892" s="4"/>
      <c r="B892" s="4"/>
      <c r="C892" s="4"/>
      <c r="D892" s="4"/>
      <c r="E892" s="4"/>
      <c r="F892" s="4"/>
      <c r="G892" s="4"/>
      <c r="H892" s="4"/>
      <c r="I892" s="4"/>
      <c r="J892" s="4"/>
      <c r="K892" s="4"/>
      <c r="L892" s="4"/>
      <c r="M892" s="4"/>
      <c r="N892" s="4"/>
    </row>
    <row r="893">
      <c r="A893" s="4"/>
      <c r="B893" s="4"/>
      <c r="C893" s="4"/>
      <c r="D893" s="4"/>
      <c r="E893" s="4"/>
      <c r="F893" s="4"/>
      <c r="G893" s="4"/>
      <c r="H893" s="4"/>
      <c r="I893" s="4"/>
      <c r="J893" s="4"/>
      <c r="K893" s="4"/>
      <c r="L893" s="4"/>
      <c r="M893" s="4"/>
      <c r="N893" s="4"/>
    </row>
    <row r="894">
      <c r="A894" s="4"/>
      <c r="B894" s="4"/>
      <c r="C894" s="4"/>
      <c r="D894" s="4"/>
      <c r="E894" s="4"/>
      <c r="F894" s="4"/>
      <c r="G894" s="4"/>
      <c r="H894" s="4"/>
      <c r="I894" s="4"/>
      <c r="J894" s="4"/>
      <c r="K894" s="4"/>
      <c r="L894" s="4"/>
      <c r="M894" s="4"/>
      <c r="N894" s="4"/>
    </row>
    <row r="895">
      <c r="A895" s="4"/>
      <c r="B895" s="4"/>
      <c r="C895" s="4"/>
      <c r="D895" s="4"/>
      <c r="E895" s="4"/>
      <c r="F895" s="4"/>
      <c r="G895" s="4"/>
      <c r="H895" s="4"/>
      <c r="I895" s="4"/>
      <c r="J895" s="4"/>
      <c r="K895" s="4"/>
      <c r="L895" s="4"/>
      <c r="M895" s="4"/>
      <c r="N895" s="4"/>
    </row>
    <row r="896">
      <c r="A896" s="4"/>
      <c r="B896" s="4"/>
      <c r="C896" s="4"/>
      <c r="D896" s="4"/>
      <c r="E896" s="4"/>
      <c r="F896" s="4"/>
      <c r="G896" s="4"/>
      <c r="H896" s="4"/>
      <c r="I896" s="4"/>
      <c r="J896" s="4"/>
      <c r="K896" s="4"/>
      <c r="L896" s="4"/>
      <c r="M896" s="4"/>
      <c r="N896" s="4"/>
    </row>
    <row r="897">
      <c r="A897" s="4"/>
      <c r="B897" s="4"/>
      <c r="C897" s="4"/>
      <c r="D897" s="4"/>
      <c r="E897" s="4"/>
      <c r="F897" s="4"/>
      <c r="G897" s="4"/>
      <c r="H897" s="4"/>
      <c r="I897" s="4"/>
      <c r="J897" s="4"/>
      <c r="K897" s="4"/>
      <c r="L897" s="4"/>
      <c r="M897" s="4"/>
      <c r="N897" s="4"/>
    </row>
    <row r="898">
      <c r="A898" s="4"/>
      <c r="B898" s="4"/>
      <c r="C898" s="4"/>
      <c r="D898" s="4"/>
      <c r="E898" s="4"/>
      <c r="F898" s="4"/>
      <c r="G898" s="4"/>
      <c r="H898" s="4"/>
      <c r="I898" s="4"/>
      <c r="J898" s="4"/>
      <c r="K898" s="4"/>
      <c r="L898" s="4"/>
      <c r="M898" s="4"/>
      <c r="N898" s="4"/>
    </row>
    <row r="899">
      <c r="A899" s="4"/>
      <c r="B899" s="4"/>
      <c r="C899" s="4"/>
      <c r="D899" s="4"/>
      <c r="E899" s="4"/>
      <c r="F899" s="4"/>
      <c r="G899" s="4"/>
      <c r="H899" s="4"/>
      <c r="I899" s="4"/>
      <c r="J899" s="4"/>
      <c r="K899" s="4"/>
      <c r="L899" s="4"/>
      <c r="M899" s="4"/>
      <c r="N899" s="4"/>
    </row>
    <row r="900">
      <c r="A900" s="4"/>
      <c r="B900" s="4"/>
      <c r="C900" s="4"/>
      <c r="D900" s="4"/>
      <c r="E900" s="4"/>
      <c r="F900" s="4"/>
      <c r="G900" s="4"/>
      <c r="H900" s="4"/>
      <c r="I900" s="4"/>
      <c r="J900" s="4"/>
      <c r="K900" s="4"/>
      <c r="L900" s="4"/>
      <c r="M900" s="4"/>
      <c r="N900" s="4"/>
    </row>
    <row r="901">
      <c r="A901" s="4"/>
      <c r="B901" s="4"/>
      <c r="C901" s="4"/>
      <c r="D901" s="4"/>
      <c r="E901" s="4"/>
      <c r="F901" s="4"/>
      <c r="G901" s="4"/>
      <c r="H901" s="4"/>
      <c r="I901" s="4"/>
      <c r="J901" s="4"/>
      <c r="K901" s="4"/>
      <c r="L901" s="4"/>
      <c r="M901" s="4"/>
      <c r="N901" s="4"/>
    </row>
    <row r="902">
      <c r="A902" s="4"/>
      <c r="B902" s="4"/>
      <c r="C902" s="4"/>
      <c r="D902" s="4"/>
      <c r="E902" s="4"/>
      <c r="F902" s="4"/>
      <c r="G902" s="4"/>
      <c r="H902" s="4"/>
      <c r="I902" s="4"/>
      <c r="J902" s="4"/>
      <c r="K902" s="4"/>
      <c r="L902" s="4"/>
      <c r="M902" s="4"/>
      <c r="N902" s="4"/>
    </row>
    <row r="903">
      <c r="A903" s="4"/>
      <c r="B903" s="4"/>
      <c r="C903" s="4"/>
      <c r="D903" s="4"/>
      <c r="E903" s="4"/>
      <c r="F903" s="4"/>
      <c r="G903" s="4"/>
      <c r="H903" s="4"/>
      <c r="I903" s="4"/>
      <c r="J903" s="4"/>
      <c r="K903" s="4"/>
      <c r="L903" s="4"/>
      <c r="M903" s="4"/>
      <c r="N903" s="4"/>
    </row>
    <row r="904">
      <c r="A904" s="4"/>
      <c r="B904" s="4"/>
      <c r="C904" s="4"/>
      <c r="D904" s="4"/>
      <c r="E904" s="4"/>
      <c r="F904" s="4"/>
      <c r="G904" s="4"/>
      <c r="H904" s="4"/>
      <c r="I904" s="4"/>
      <c r="J904" s="4"/>
      <c r="K904" s="4"/>
      <c r="L904" s="4"/>
      <c r="M904" s="4"/>
      <c r="N904" s="4"/>
    </row>
    <row r="905">
      <c r="A905" s="4"/>
      <c r="B905" s="4"/>
      <c r="C905" s="4"/>
      <c r="D905" s="4"/>
      <c r="E905" s="4"/>
      <c r="F905" s="4"/>
      <c r="G905" s="4"/>
      <c r="H905" s="4"/>
      <c r="I905" s="4"/>
      <c r="J905" s="4"/>
      <c r="K905" s="4"/>
      <c r="L905" s="4"/>
      <c r="M905" s="4"/>
      <c r="N905" s="4"/>
    </row>
    <row r="906">
      <c r="A906" s="4"/>
      <c r="B906" s="4"/>
      <c r="C906" s="4"/>
      <c r="D906" s="4"/>
      <c r="E906" s="4"/>
      <c r="F906" s="4"/>
      <c r="G906" s="4"/>
      <c r="H906" s="4"/>
      <c r="I906" s="4"/>
      <c r="J906" s="4"/>
      <c r="K906" s="4"/>
      <c r="L906" s="4"/>
      <c r="M906" s="4"/>
      <c r="N906" s="4"/>
    </row>
    <row r="907">
      <c r="A907" s="4"/>
      <c r="B907" s="4"/>
      <c r="C907" s="4"/>
      <c r="D907" s="4"/>
      <c r="E907" s="4"/>
      <c r="F907" s="4"/>
      <c r="G907" s="4"/>
      <c r="H907" s="4"/>
      <c r="I907" s="4"/>
      <c r="J907" s="4"/>
      <c r="K907" s="4"/>
      <c r="L907" s="4"/>
      <c r="M907" s="4"/>
      <c r="N907" s="4"/>
    </row>
    <row r="908">
      <c r="A908" s="4"/>
      <c r="B908" s="4"/>
      <c r="C908" s="4"/>
      <c r="D908" s="4"/>
      <c r="E908" s="4"/>
      <c r="F908" s="4"/>
      <c r="G908" s="4"/>
      <c r="H908" s="4"/>
      <c r="I908" s="4"/>
      <c r="J908" s="4"/>
      <c r="K908" s="4"/>
      <c r="L908" s="4"/>
      <c r="M908" s="4"/>
      <c r="N908" s="4"/>
    </row>
    <row r="909">
      <c r="A909" s="4"/>
      <c r="B909" s="4"/>
      <c r="C909" s="4"/>
      <c r="D909" s="4"/>
      <c r="E909" s="4"/>
      <c r="F909" s="4"/>
      <c r="G909" s="4"/>
      <c r="H909" s="4"/>
      <c r="I909" s="4"/>
      <c r="J909" s="4"/>
      <c r="K909" s="4"/>
      <c r="L909" s="4"/>
      <c r="M909" s="4"/>
      <c r="N909" s="4"/>
    </row>
    <row r="910">
      <c r="A910" s="4"/>
      <c r="B910" s="4"/>
      <c r="C910" s="4"/>
      <c r="D910" s="4"/>
      <c r="E910" s="4"/>
      <c r="F910" s="4"/>
      <c r="G910" s="4"/>
      <c r="H910" s="4"/>
      <c r="I910" s="4"/>
      <c r="J910" s="4"/>
      <c r="K910" s="4"/>
      <c r="L910" s="4"/>
      <c r="M910" s="4"/>
      <c r="N910" s="4"/>
    </row>
    <row r="911">
      <c r="A911" s="4"/>
      <c r="B911" s="4"/>
      <c r="C911" s="4"/>
      <c r="D911" s="4"/>
      <c r="E911" s="4"/>
      <c r="F911" s="4"/>
      <c r="G911" s="4"/>
      <c r="H911" s="4"/>
      <c r="I911" s="4"/>
      <c r="J911" s="4"/>
      <c r="K911" s="4"/>
      <c r="L911" s="4"/>
      <c r="M911" s="4"/>
      <c r="N911" s="4"/>
    </row>
    <row r="912">
      <c r="A912" s="4"/>
      <c r="B912" s="4"/>
      <c r="C912" s="4"/>
      <c r="D912" s="4"/>
      <c r="E912" s="4"/>
      <c r="F912" s="4"/>
      <c r="G912" s="4"/>
      <c r="H912" s="4"/>
      <c r="I912" s="4"/>
      <c r="J912" s="4"/>
      <c r="K912" s="4"/>
      <c r="L912" s="4"/>
      <c r="M912" s="4"/>
      <c r="N912" s="4"/>
    </row>
    <row r="913">
      <c r="A913" s="4"/>
      <c r="B913" s="4"/>
      <c r="C913" s="4"/>
      <c r="D913" s="4"/>
      <c r="E913" s="4"/>
      <c r="F913" s="4"/>
      <c r="G913" s="4"/>
      <c r="H913" s="4"/>
      <c r="I913" s="4"/>
      <c r="J913" s="4"/>
      <c r="K913" s="4"/>
      <c r="L913" s="4"/>
      <c r="M913" s="4"/>
      <c r="N913" s="4"/>
    </row>
    <row r="914">
      <c r="A914" s="4"/>
      <c r="B914" s="4"/>
      <c r="C914" s="4"/>
      <c r="D914" s="4"/>
      <c r="E914" s="4"/>
      <c r="F914" s="4"/>
      <c r="G914" s="4"/>
      <c r="H914" s="4"/>
      <c r="I914" s="4"/>
      <c r="J914" s="4"/>
      <c r="K914" s="4"/>
      <c r="L914" s="4"/>
      <c r="M914" s="4"/>
      <c r="N914" s="4"/>
    </row>
    <row r="915">
      <c r="A915" s="4"/>
      <c r="B915" s="4"/>
      <c r="C915" s="4"/>
      <c r="D915" s="4"/>
      <c r="E915" s="4"/>
      <c r="F915" s="4"/>
      <c r="G915" s="4"/>
      <c r="H915" s="4"/>
      <c r="I915" s="4"/>
      <c r="J915" s="4"/>
      <c r="K915" s="4"/>
      <c r="L915" s="4"/>
      <c r="M915" s="4"/>
      <c r="N915" s="4"/>
    </row>
    <row r="916">
      <c r="A916" s="4"/>
      <c r="B916" s="4"/>
      <c r="C916" s="4"/>
      <c r="D916" s="4"/>
      <c r="E916" s="4"/>
      <c r="F916" s="4"/>
      <c r="G916" s="4"/>
      <c r="H916" s="4"/>
      <c r="I916" s="4"/>
      <c r="J916" s="4"/>
      <c r="K916" s="4"/>
      <c r="L916" s="4"/>
      <c r="M916" s="4"/>
      <c r="N916" s="4"/>
    </row>
    <row r="917">
      <c r="A917" s="4"/>
      <c r="B917" s="4"/>
      <c r="C917" s="4"/>
      <c r="D917" s="4"/>
      <c r="E917" s="4"/>
      <c r="F917" s="4"/>
      <c r="G917" s="4"/>
      <c r="H917" s="4"/>
      <c r="I917" s="4"/>
      <c r="J917" s="4"/>
      <c r="K917" s="4"/>
      <c r="L917" s="4"/>
      <c r="M917" s="4"/>
      <c r="N917" s="4"/>
    </row>
    <row r="918">
      <c r="A918" s="4"/>
      <c r="B918" s="4"/>
      <c r="C918" s="4"/>
      <c r="D918" s="4"/>
      <c r="E918" s="4"/>
      <c r="F918" s="4"/>
      <c r="G918" s="4"/>
      <c r="H918" s="4"/>
      <c r="I918" s="4"/>
      <c r="J918" s="4"/>
      <c r="K918" s="4"/>
      <c r="L918" s="4"/>
      <c r="M918" s="4"/>
      <c r="N918" s="4"/>
    </row>
    <row r="919">
      <c r="A919" s="4"/>
      <c r="B919" s="4"/>
      <c r="C919" s="4"/>
      <c r="D919" s="4"/>
      <c r="E919" s="4"/>
      <c r="F919" s="4"/>
      <c r="G919" s="4"/>
      <c r="H919" s="4"/>
      <c r="I919" s="4"/>
      <c r="J919" s="4"/>
      <c r="K919" s="4"/>
      <c r="L919" s="4"/>
      <c r="M919" s="4"/>
      <c r="N919" s="4"/>
    </row>
    <row r="920">
      <c r="A920" s="4"/>
      <c r="B920" s="4"/>
      <c r="C920" s="4"/>
      <c r="D920" s="4"/>
      <c r="E920" s="4"/>
      <c r="F920" s="4"/>
      <c r="G920" s="4"/>
      <c r="H920" s="4"/>
      <c r="I920" s="4"/>
      <c r="J920" s="4"/>
      <c r="K920" s="4"/>
      <c r="L920" s="4"/>
      <c r="M920" s="4"/>
      <c r="N920" s="4"/>
    </row>
    <row r="921">
      <c r="A921" s="4"/>
      <c r="B921" s="4"/>
      <c r="C921" s="4"/>
      <c r="D921" s="4"/>
      <c r="E921" s="4"/>
      <c r="F921" s="4"/>
      <c r="G921" s="4"/>
      <c r="H921" s="4"/>
      <c r="I921" s="4"/>
      <c r="J921" s="4"/>
      <c r="K921" s="4"/>
      <c r="L921" s="4"/>
      <c r="M921" s="4"/>
      <c r="N921" s="4"/>
    </row>
    <row r="922">
      <c r="A922" s="4"/>
      <c r="B922" s="4"/>
      <c r="C922" s="4"/>
      <c r="D922" s="4"/>
      <c r="E922" s="4"/>
      <c r="F922" s="4"/>
      <c r="G922" s="4"/>
      <c r="H922" s="4"/>
      <c r="I922" s="4"/>
      <c r="J922" s="4"/>
      <c r="K922" s="4"/>
      <c r="L922" s="4"/>
      <c r="M922" s="4"/>
      <c r="N922" s="4"/>
    </row>
    <row r="923">
      <c r="A923" s="4"/>
      <c r="B923" s="4"/>
      <c r="C923" s="4"/>
      <c r="D923" s="4"/>
      <c r="E923" s="4"/>
      <c r="F923" s="4"/>
      <c r="G923" s="4"/>
      <c r="H923" s="4"/>
      <c r="I923" s="4"/>
      <c r="J923" s="4"/>
      <c r="K923" s="4"/>
      <c r="L923" s="4"/>
      <c r="M923" s="4"/>
      <c r="N923" s="4"/>
    </row>
    <row r="924">
      <c r="A924" s="4"/>
      <c r="B924" s="4"/>
      <c r="C924" s="4"/>
      <c r="D924" s="4"/>
      <c r="E924" s="4"/>
      <c r="F924" s="4"/>
      <c r="G924" s="4"/>
      <c r="H924" s="4"/>
      <c r="I924" s="4"/>
      <c r="J924" s="4"/>
      <c r="K924" s="4"/>
      <c r="L924" s="4"/>
      <c r="M924" s="4"/>
      <c r="N924" s="4"/>
    </row>
    <row r="925">
      <c r="A925" s="4"/>
      <c r="B925" s="4"/>
      <c r="C925" s="4"/>
      <c r="D925" s="4"/>
      <c r="E925" s="4"/>
      <c r="F925" s="4"/>
      <c r="G925" s="4"/>
      <c r="H925" s="4"/>
      <c r="I925" s="4"/>
      <c r="J925" s="4"/>
      <c r="K925" s="4"/>
      <c r="L925" s="4"/>
      <c r="M925" s="4"/>
      <c r="N925" s="4"/>
    </row>
    <row r="926">
      <c r="A926" s="4"/>
      <c r="B926" s="4"/>
      <c r="C926" s="4"/>
      <c r="D926" s="4"/>
      <c r="E926" s="4"/>
      <c r="F926" s="4"/>
      <c r="G926" s="4"/>
      <c r="H926" s="4"/>
      <c r="I926" s="4"/>
      <c r="J926" s="4"/>
      <c r="K926" s="4"/>
      <c r="L926" s="4"/>
      <c r="M926" s="4"/>
      <c r="N926" s="4"/>
    </row>
    <row r="927">
      <c r="A927" s="4"/>
      <c r="B927" s="4"/>
      <c r="C927" s="4"/>
      <c r="D927" s="4"/>
      <c r="E927" s="4"/>
      <c r="F927" s="4"/>
      <c r="G927" s="4"/>
      <c r="H927" s="4"/>
      <c r="I927" s="4"/>
      <c r="J927" s="4"/>
      <c r="K927" s="4"/>
      <c r="L927" s="4"/>
      <c r="M927" s="4"/>
      <c r="N927" s="4"/>
    </row>
    <row r="928">
      <c r="A928" s="4"/>
      <c r="B928" s="4"/>
      <c r="C928" s="4"/>
      <c r="D928" s="4"/>
      <c r="E928" s="4"/>
      <c r="F928" s="4"/>
      <c r="G928" s="4"/>
      <c r="H928" s="4"/>
      <c r="I928" s="4"/>
      <c r="J928" s="4"/>
      <c r="K928" s="4"/>
      <c r="L928" s="4"/>
      <c r="M928" s="4"/>
      <c r="N928" s="4"/>
    </row>
    <row r="929">
      <c r="A929" s="4"/>
      <c r="B929" s="4"/>
      <c r="C929" s="4"/>
      <c r="D929" s="4"/>
      <c r="E929" s="4"/>
      <c r="F929" s="4"/>
      <c r="G929" s="4"/>
      <c r="H929" s="4"/>
      <c r="I929" s="4"/>
      <c r="J929" s="4"/>
      <c r="K929" s="4"/>
      <c r="L929" s="4"/>
      <c r="M929" s="4"/>
      <c r="N929" s="4"/>
    </row>
    <row r="930">
      <c r="A930" s="4"/>
      <c r="B930" s="4"/>
      <c r="C930" s="4"/>
      <c r="D930" s="4"/>
      <c r="E930" s="4"/>
      <c r="F930" s="4"/>
      <c r="G930" s="4"/>
      <c r="H930" s="4"/>
      <c r="I930" s="4"/>
      <c r="J930" s="4"/>
      <c r="K930" s="4"/>
      <c r="L930" s="4"/>
      <c r="M930" s="4"/>
      <c r="N930" s="4"/>
    </row>
    <row r="931">
      <c r="A931" s="4"/>
      <c r="B931" s="4"/>
      <c r="C931" s="4"/>
      <c r="D931" s="4"/>
      <c r="E931" s="4"/>
      <c r="F931" s="4"/>
      <c r="G931" s="4"/>
      <c r="H931" s="4"/>
      <c r="I931" s="4"/>
      <c r="J931" s="4"/>
      <c r="K931" s="4"/>
      <c r="L931" s="4"/>
      <c r="M931" s="4"/>
      <c r="N931" s="4"/>
    </row>
    <row r="932">
      <c r="A932" s="4"/>
      <c r="B932" s="4"/>
      <c r="C932" s="4"/>
      <c r="D932" s="4"/>
      <c r="E932" s="4"/>
      <c r="F932" s="4"/>
      <c r="G932" s="4"/>
      <c r="H932" s="4"/>
      <c r="I932" s="4"/>
      <c r="J932" s="4"/>
      <c r="K932" s="4"/>
      <c r="L932" s="4"/>
      <c r="M932" s="4"/>
      <c r="N932" s="4"/>
    </row>
    <row r="933">
      <c r="A933" s="4"/>
      <c r="B933" s="4"/>
      <c r="C933" s="4"/>
      <c r="D933" s="4"/>
      <c r="E933" s="4"/>
      <c r="F933" s="4"/>
      <c r="G933" s="4"/>
      <c r="H933" s="4"/>
      <c r="I933" s="4"/>
      <c r="J933" s="4"/>
      <c r="K933" s="4"/>
      <c r="L933" s="4"/>
      <c r="M933" s="4"/>
      <c r="N933" s="4"/>
    </row>
    <row r="934">
      <c r="A934" s="4"/>
      <c r="B934" s="4"/>
      <c r="C934" s="4"/>
      <c r="D934" s="4"/>
      <c r="E934" s="4"/>
      <c r="F934" s="4"/>
      <c r="G934" s="4"/>
      <c r="H934" s="4"/>
      <c r="I934" s="4"/>
      <c r="J934" s="4"/>
      <c r="K934" s="4"/>
      <c r="L934" s="4"/>
      <c r="M934" s="4"/>
      <c r="N934" s="4"/>
    </row>
    <row r="935">
      <c r="A935" s="4"/>
      <c r="B935" s="4"/>
      <c r="C935" s="4"/>
      <c r="D935" s="4"/>
      <c r="E935" s="4"/>
      <c r="F935" s="4"/>
      <c r="G935" s="4"/>
      <c r="H935" s="4"/>
      <c r="I935" s="4"/>
      <c r="J935" s="4"/>
      <c r="K935" s="4"/>
      <c r="L935" s="4"/>
      <c r="M935" s="4"/>
      <c r="N935" s="4"/>
    </row>
    <row r="936">
      <c r="A936" s="4"/>
      <c r="B936" s="4"/>
      <c r="C936" s="4"/>
      <c r="D936" s="4"/>
      <c r="E936" s="4"/>
      <c r="F936" s="4"/>
      <c r="G936" s="4"/>
      <c r="H936" s="4"/>
      <c r="I936" s="4"/>
      <c r="J936" s="4"/>
      <c r="K936" s="4"/>
      <c r="L936" s="4"/>
      <c r="M936" s="4"/>
      <c r="N936" s="4"/>
    </row>
    <row r="937">
      <c r="A937" s="4"/>
      <c r="B937" s="4"/>
      <c r="C937" s="4"/>
      <c r="D937" s="4"/>
      <c r="E937" s="4"/>
      <c r="F937" s="4"/>
      <c r="G937" s="4"/>
      <c r="H937" s="4"/>
      <c r="I937" s="4"/>
      <c r="J937" s="4"/>
      <c r="K937" s="4"/>
      <c r="L937" s="4"/>
      <c r="M937" s="4"/>
      <c r="N937" s="4"/>
    </row>
    <row r="938">
      <c r="A938" s="4"/>
      <c r="B938" s="4"/>
      <c r="C938" s="4"/>
      <c r="D938" s="4"/>
      <c r="E938" s="4"/>
      <c r="F938" s="4"/>
      <c r="G938" s="4"/>
      <c r="H938" s="4"/>
      <c r="I938" s="4"/>
      <c r="J938" s="4"/>
      <c r="K938" s="4"/>
      <c r="L938" s="4"/>
      <c r="M938" s="4"/>
      <c r="N938" s="4"/>
    </row>
    <row r="939">
      <c r="A939" s="4"/>
      <c r="B939" s="4"/>
      <c r="C939" s="4"/>
      <c r="D939" s="4"/>
      <c r="E939" s="4"/>
      <c r="F939" s="4"/>
      <c r="G939" s="4"/>
      <c r="H939" s="4"/>
      <c r="I939" s="4"/>
      <c r="J939" s="4"/>
      <c r="K939" s="4"/>
      <c r="L939" s="4"/>
      <c r="M939" s="4"/>
      <c r="N939" s="4"/>
    </row>
    <row r="940">
      <c r="A940" s="4"/>
      <c r="B940" s="4"/>
      <c r="C940" s="4"/>
      <c r="D940" s="4"/>
      <c r="E940" s="4"/>
      <c r="F940" s="4"/>
      <c r="G940" s="4"/>
      <c r="H940" s="4"/>
      <c r="I940" s="4"/>
      <c r="J940" s="4"/>
      <c r="K940" s="4"/>
      <c r="L940" s="4"/>
      <c r="M940" s="4"/>
      <c r="N940" s="4"/>
    </row>
    <row r="941">
      <c r="A941" s="4"/>
      <c r="B941" s="4"/>
      <c r="C941" s="4"/>
      <c r="D941" s="4"/>
      <c r="E941" s="4"/>
      <c r="F941" s="4"/>
      <c r="G941" s="4"/>
      <c r="H941" s="4"/>
      <c r="I941" s="4"/>
      <c r="J941" s="4"/>
      <c r="K941" s="4"/>
      <c r="L941" s="4"/>
      <c r="M941" s="4"/>
      <c r="N941" s="4"/>
    </row>
    <row r="942">
      <c r="A942" s="4"/>
      <c r="B942" s="4"/>
      <c r="C942" s="4"/>
      <c r="D942" s="4"/>
      <c r="E942" s="4"/>
      <c r="F942" s="4"/>
      <c r="G942" s="4"/>
      <c r="H942" s="4"/>
      <c r="I942" s="4"/>
      <c r="J942" s="4"/>
      <c r="K942" s="4"/>
      <c r="L942" s="4"/>
      <c r="M942" s="4"/>
      <c r="N942" s="4"/>
    </row>
    <row r="943">
      <c r="A943" s="4"/>
      <c r="B943" s="4"/>
      <c r="C943" s="4"/>
      <c r="D943" s="4"/>
      <c r="E943" s="4"/>
      <c r="F943" s="4"/>
      <c r="G943" s="4"/>
      <c r="H943" s="4"/>
      <c r="I943" s="4"/>
      <c r="J943" s="4"/>
      <c r="K943" s="4"/>
      <c r="L943" s="4"/>
      <c r="M943" s="4"/>
      <c r="N943" s="4"/>
    </row>
    <row r="944">
      <c r="A944" s="4"/>
      <c r="B944" s="4"/>
      <c r="C944" s="4"/>
      <c r="D944" s="4"/>
      <c r="E944" s="4"/>
      <c r="F944" s="4"/>
      <c r="G944" s="4"/>
      <c r="H944" s="4"/>
      <c r="I944" s="4"/>
      <c r="J944" s="4"/>
      <c r="K944" s="4"/>
      <c r="L944" s="4"/>
      <c r="M944" s="4"/>
      <c r="N944" s="4"/>
    </row>
    <row r="945">
      <c r="A945" s="4"/>
      <c r="B945" s="4"/>
      <c r="C945" s="4"/>
      <c r="D945" s="4"/>
      <c r="E945" s="4"/>
      <c r="F945" s="4"/>
      <c r="G945" s="4"/>
      <c r="H945" s="4"/>
      <c r="I945" s="4"/>
      <c r="J945" s="4"/>
      <c r="K945" s="4"/>
      <c r="L945" s="4"/>
      <c r="M945" s="4"/>
      <c r="N945" s="4"/>
    </row>
    <row r="946">
      <c r="A946" s="4"/>
      <c r="B946" s="4"/>
      <c r="C946" s="4"/>
      <c r="D946" s="4"/>
      <c r="E946" s="4"/>
      <c r="F946" s="4"/>
      <c r="G946" s="4"/>
      <c r="H946" s="4"/>
      <c r="I946" s="4"/>
      <c r="J946" s="4"/>
      <c r="K946" s="4"/>
      <c r="L946" s="4"/>
      <c r="M946" s="4"/>
      <c r="N946" s="4"/>
    </row>
    <row r="947">
      <c r="A947" s="4"/>
      <c r="B947" s="4"/>
      <c r="C947" s="4"/>
      <c r="D947" s="4"/>
      <c r="E947" s="4"/>
      <c r="F947" s="4"/>
      <c r="G947" s="4"/>
      <c r="H947" s="4"/>
      <c r="I947" s="4"/>
      <c r="J947" s="4"/>
      <c r="K947" s="4"/>
      <c r="L947" s="4"/>
      <c r="M947" s="4"/>
      <c r="N947" s="4"/>
    </row>
    <row r="948">
      <c r="A948" s="4"/>
      <c r="B948" s="4"/>
      <c r="C948" s="4"/>
      <c r="D948" s="4"/>
      <c r="E948" s="4"/>
      <c r="F948" s="4"/>
      <c r="G948" s="4"/>
      <c r="H948" s="4"/>
      <c r="I948" s="4"/>
      <c r="J948" s="4"/>
      <c r="K948" s="4"/>
      <c r="L948" s="4"/>
      <c r="M948" s="4"/>
      <c r="N948" s="4"/>
    </row>
    <row r="949">
      <c r="A949" s="4"/>
      <c r="B949" s="4"/>
      <c r="C949" s="4"/>
      <c r="D949" s="4"/>
      <c r="E949" s="4"/>
      <c r="F949" s="4"/>
      <c r="G949" s="4"/>
      <c r="H949" s="4"/>
      <c r="I949" s="4"/>
      <c r="J949" s="4"/>
      <c r="K949" s="4"/>
      <c r="L949" s="4"/>
      <c r="M949" s="4"/>
      <c r="N949" s="4"/>
    </row>
    <row r="950">
      <c r="A950" s="4"/>
      <c r="B950" s="4"/>
      <c r="C950" s="4"/>
      <c r="D950" s="4"/>
      <c r="E950" s="4"/>
      <c r="F950" s="4"/>
      <c r="G950" s="4"/>
      <c r="H950" s="4"/>
      <c r="I950" s="4"/>
      <c r="J950" s="4"/>
      <c r="K950" s="4"/>
      <c r="L950" s="4"/>
      <c r="M950" s="4"/>
      <c r="N950" s="4"/>
    </row>
    <row r="951">
      <c r="A951" s="4"/>
      <c r="B951" s="4"/>
      <c r="C951" s="4"/>
      <c r="D951" s="4"/>
      <c r="E951" s="4"/>
      <c r="F951" s="4"/>
      <c r="G951" s="4"/>
      <c r="H951" s="4"/>
      <c r="I951" s="4"/>
      <c r="J951" s="4"/>
      <c r="K951" s="4"/>
      <c r="L951" s="4"/>
      <c r="M951" s="4"/>
      <c r="N951" s="4"/>
    </row>
    <row r="952">
      <c r="A952" s="4"/>
      <c r="B952" s="4"/>
      <c r="C952" s="4"/>
      <c r="D952" s="4"/>
      <c r="E952" s="4"/>
      <c r="F952" s="4"/>
      <c r="G952" s="4"/>
      <c r="H952" s="4"/>
      <c r="I952" s="4"/>
      <c r="J952" s="4"/>
      <c r="K952" s="4"/>
      <c r="L952" s="4"/>
      <c r="M952" s="4"/>
      <c r="N952" s="4"/>
    </row>
    <row r="953">
      <c r="A953" s="4"/>
      <c r="B953" s="4"/>
      <c r="C953" s="4"/>
      <c r="D953" s="4"/>
      <c r="E953" s="4"/>
      <c r="F953" s="4"/>
      <c r="G953" s="4"/>
      <c r="H953" s="4"/>
      <c r="I953" s="4"/>
      <c r="J953" s="4"/>
      <c r="K953" s="4"/>
      <c r="L953" s="4"/>
      <c r="M953" s="4"/>
      <c r="N953" s="4"/>
    </row>
    <row r="954">
      <c r="A954" s="4"/>
      <c r="B954" s="4"/>
      <c r="C954" s="4"/>
      <c r="D954" s="4"/>
      <c r="E954" s="4"/>
      <c r="F954" s="4"/>
      <c r="G954" s="4"/>
      <c r="H954" s="4"/>
      <c r="I954" s="4"/>
      <c r="J954" s="4"/>
      <c r="K954" s="4"/>
      <c r="L954" s="4"/>
      <c r="M954" s="4"/>
      <c r="N954" s="4"/>
    </row>
    <row r="955">
      <c r="A955" s="4"/>
      <c r="B955" s="4"/>
      <c r="C955" s="4"/>
      <c r="D955" s="4"/>
      <c r="E955" s="4"/>
      <c r="F955" s="4"/>
      <c r="G955" s="4"/>
      <c r="H955" s="4"/>
      <c r="I955" s="4"/>
      <c r="J955" s="4"/>
      <c r="K955" s="4"/>
      <c r="L955" s="4"/>
      <c r="M955" s="4"/>
      <c r="N955" s="4"/>
    </row>
    <row r="956">
      <c r="A956" s="4"/>
      <c r="B956" s="4"/>
      <c r="C956" s="4"/>
      <c r="D956" s="4"/>
      <c r="E956" s="4"/>
      <c r="F956" s="4"/>
      <c r="G956" s="4"/>
      <c r="H956" s="4"/>
      <c r="I956" s="4"/>
      <c r="J956" s="4"/>
      <c r="K956" s="4"/>
      <c r="L956" s="4"/>
      <c r="M956" s="4"/>
      <c r="N956" s="4"/>
    </row>
    <row r="957">
      <c r="A957" s="4"/>
      <c r="B957" s="4"/>
      <c r="C957" s="4"/>
      <c r="D957" s="4"/>
      <c r="E957" s="4"/>
      <c r="F957" s="4"/>
      <c r="G957" s="4"/>
      <c r="H957" s="4"/>
      <c r="I957" s="4"/>
      <c r="J957" s="4"/>
      <c r="K957" s="4"/>
      <c r="L957" s="4"/>
      <c r="M957" s="4"/>
      <c r="N957" s="4"/>
    </row>
    <row r="958">
      <c r="A958" s="4"/>
      <c r="B958" s="4"/>
      <c r="C958" s="4"/>
      <c r="D958" s="4"/>
      <c r="E958" s="4"/>
      <c r="F958" s="4"/>
      <c r="G958" s="4"/>
      <c r="H958" s="4"/>
      <c r="I958" s="4"/>
      <c r="J958" s="4"/>
      <c r="K958" s="4"/>
      <c r="L958" s="4"/>
      <c r="M958" s="4"/>
      <c r="N958" s="4"/>
    </row>
    <row r="959">
      <c r="A959" s="4"/>
      <c r="B959" s="4"/>
      <c r="C959" s="4"/>
      <c r="D959" s="4"/>
      <c r="E959" s="4"/>
      <c r="F959" s="4"/>
      <c r="G959" s="4"/>
      <c r="H959" s="4"/>
      <c r="I959" s="4"/>
      <c r="J959" s="4"/>
      <c r="K959" s="4"/>
      <c r="L959" s="4"/>
      <c r="M959" s="4"/>
      <c r="N959" s="4"/>
    </row>
    <row r="960">
      <c r="A960" s="4"/>
      <c r="B960" s="4"/>
      <c r="C960" s="4"/>
      <c r="D960" s="4"/>
      <c r="E960" s="4"/>
      <c r="F960" s="4"/>
      <c r="G960" s="4"/>
      <c r="H960" s="4"/>
      <c r="I960" s="4"/>
      <c r="J960" s="4"/>
      <c r="K960" s="4"/>
      <c r="L960" s="4"/>
      <c r="M960" s="4"/>
      <c r="N960" s="4"/>
    </row>
    <row r="961">
      <c r="A961" s="4"/>
      <c r="B961" s="4"/>
      <c r="C961" s="4"/>
      <c r="D961" s="4"/>
      <c r="E961" s="4"/>
      <c r="F961" s="4"/>
      <c r="G961" s="4"/>
      <c r="H961" s="4"/>
      <c r="I961" s="4"/>
      <c r="J961" s="4"/>
      <c r="K961" s="4"/>
      <c r="L961" s="4"/>
      <c r="M961" s="4"/>
      <c r="N961" s="4"/>
    </row>
    <row r="962">
      <c r="A962" s="4"/>
      <c r="B962" s="4"/>
      <c r="C962" s="4"/>
      <c r="D962" s="4"/>
      <c r="E962" s="4"/>
      <c r="F962" s="4"/>
      <c r="G962" s="4"/>
      <c r="H962" s="4"/>
      <c r="I962" s="4"/>
      <c r="J962" s="4"/>
      <c r="K962" s="4"/>
      <c r="L962" s="4"/>
      <c r="M962" s="4"/>
      <c r="N962" s="4"/>
    </row>
    <row r="963">
      <c r="A963" s="4"/>
      <c r="B963" s="4"/>
      <c r="C963" s="4"/>
      <c r="D963" s="4"/>
      <c r="E963" s="4"/>
      <c r="F963" s="4"/>
      <c r="G963" s="4"/>
      <c r="H963" s="4"/>
      <c r="I963" s="4"/>
      <c r="J963" s="4"/>
      <c r="K963" s="4"/>
      <c r="L963" s="4"/>
      <c r="M963" s="4"/>
      <c r="N963" s="4"/>
    </row>
    <row r="964">
      <c r="A964" s="4"/>
      <c r="B964" s="4"/>
      <c r="C964" s="4"/>
      <c r="D964" s="4"/>
      <c r="E964" s="4"/>
      <c r="F964" s="4"/>
      <c r="G964" s="4"/>
      <c r="H964" s="4"/>
      <c r="I964" s="4"/>
      <c r="J964" s="4"/>
      <c r="K964" s="4"/>
      <c r="L964" s="4"/>
      <c r="M964" s="4"/>
      <c r="N964" s="4"/>
    </row>
    <row r="965">
      <c r="A965" s="4"/>
      <c r="B965" s="4"/>
      <c r="C965" s="4"/>
      <c r="D965" s="4"/>
      <c r="E965" s="4"/>
      <c r="F965" s="4"/>
      <c r="G965" s="4"/>
      <c r="H965" s="4"/>
      <c r="I965" s="4"/>
      <c r="J965" s="4"/>
      <c r="K965" s="4"/>
      <c r="L965" s="4"/>
      <c r="M965" s="4"/>
      <c r="N965" s="4"/>
    </row>
    <row r="966">
      <c r="A966" s="4"/>
      <c r="B966" s="4"/>
      <c r="C966" s="4"/>
      <c r="D966" s="4"/>
      <c r="E966" s="4"/>
      <c r="F966" s="4"/>
      <c r="G966" s="4"/>
      <c r="H966" s="4"/>
      <c r="I966" s="4"/>
      <c r="J966" s="4"/>
      <c r="K966" s="4"/>
      <c r="L966" s="4"/>
      <c r="M966" s="4"/>
      <c r="N966" s="4"/>
    </row>
    <row r="967">
      <c r="A967" s="4"/>
      <c r="B967" s="4"/>
      <c r="C967" s="4"/>
      <c r="D967" s="4"/>
      <c r="E967" s="4"/>
      <c r="F967" s="4"/>
      <c r="G967" s="4"/>
      <c r="H967" s="4"/>
      <c r="I967" s="4"/>
      <c r="J967" s="4"/>
      <c r="K967" s="4"/>
      <c r="L967" s="4"/>
      <c r="M967" s="4"/>
      <c r="N967" s="4"/>
    </row>
    <row r="968">
      <c r="A968" s="4"/>
      <c r="B968" s="4"/>
      <c r="C968" s="4"/>
      <c r="D968" s="4"/>
      <c r="E968" s="4"/>
      <c r="F968" s="4"/>
      <c r="G968" s="4"/>
      <c r="H968" s="4"/>
      <c r="I968" s="4"/>
      <c r="J968" s="4"/>
      <c r="K968" s="4"/>
      <c r="L968" s="4"/>
      <c r="M968" s="4"/>
      <c r="N968" s="4"/>
    </row>
    <row r="969">
      <c r="A969" s="4"/>
      <c r="B969" s="4"/>
      <c r="C969" s="4"/>
      <c r="D969" s="4"/>
      <c r="E969" s="4"/>
      <c r="F969" s="4"/>
      <c r="G969" s="4"/>
      <c r="H969" s="4"/>
      <c r="I969" s="4"/>
      <c r="J969" s="4"/>
      <c r="K969" s="4"/>
      <c r="L969" s="4"/>
      <c r="M969" s="4"/>
      <c r="N969" s="4"/>
    </row>
    <row r="970">
      <c r="A970" s="4"/>
      <c r="B970" s="4"/>
      <c r="C970" s="4"/>
      <c r="D970" s="4"/>
      <c r="E970" s="4"/>
      <c r="F970" s="4"/>
      <c r="G970" s="4"/>
      <c r="H970" s="4"/>
      <c r="I970" s="4"/>
      <c r="J970" s="4"/>
      <c r="K970" s="4"/>
      <c r="L970" s="4"/>
      <c r="M970" s="4"/>
      <c r="N970" s="4"/>
    </row>
    <row r="971">
      <c r="A971" s="4"/>
      <c r="B971" s="4"/>
      <c r="C971" s="4"/>
      <c r="D971" s="4"/>
      <c r="E971" s="4"/>
      <c r="F971" s="4"/>
      <c r="G971" s="4"/>
      <c r="H971" s="4"/>
      <c r="I971" s="4"/>
      <c r="J971" s="4"/>
      <c r="K971" s="4"/>
      <c r="L971" s="4"/>
      <c r="M971" s="4"/>
      <c r="N971" s="4"/>
    </row>
    <row r="972">
      <c r="A972" s="4"/>
      <c r="B972" s="4"/>
      <c r="C972" s="4"/>
      <c r="D972" s="4"/>
      <c r="E972" s="4"/>
      <c r="F972" s="4"/>
      <c r="G972" s="4"/>
      <c r="H972" s="4"/>
      <c r="I972" s="4"/>
      <c r="J972" s="4"/>
      <c r="K972" s="4"/>
      <c r="L972" s="4"/>
      <c r="M972" s="4"/>
      <c r="N972" s="4"/>
    </row>
    <row r="973">
      <c r="A973" s="4"/>
      <c r="B973" s="4"/>
      <c r="C973" s="4"/>
      <c r="D973" s="4"/>
      <c r="E973" s="4"/>
      <c r="F973" s="4"/>
      <c r="G973" s="4"/>
      <c r="H973" s="4"/>
      <c r="I973" s="4"/>
      <c r="J973" s="4"/>
      <c r="K973" s="4"/>
      <c r="L973" s="4"/>
      <c r="M973" s="4"/>
      <c r="N973" s="4"/>
    </row>
    <row r="974">
      <c r="A974" s="4"/>
      <c r="B974" s="4"/>
      <c r="C974" s="4"/>
      <c r="D974" s="4"/>
      <c r="E974" s="4"/>
      <c r="F974" s="4"/>
      <c r="G974" s="4"/>
      <c r="H974" s="4"/>
      <c r="I974" s="4"/>
      <c r="J974" s="4"/>
      <c r="K974" s="4"/>
      <c r="L974" s="4"/>
      <c r="M974" s="4"/>
      <c r="N974" s="4"/>
    </row>
    <row r="975">
      <c r="A975" s="4"/>
      <c r="B975" s="4"/>
      <c r="C975" s="4"/>
      <c r="D975" s="4"/>
      <c r="E975" s="4"/>
      <c r="F975" s="4"/>
      <c r="G975" s="4"/>
      <c r="H975" s="4"/>
      <c r="I975" s="4"/>
      <c r="J975" s="4"/>
      <c r="K975" s="4"/>
      <c r="L975" s="4"/>
      <c r="M975" s="4"/>
      <c r="N975" s="4"/>
    </row>
    <row r="976">
      <c r="A976" s="4"/>
      <c r="B976" s="4"/>
      <c r="C976" s="4"/>
      <c r="D976" s="4"/>
      <c r="E976" s="4"/>
      <c r="F976" s="4"/>
      <c r="G976" s="4"/>
      <c r="H976" s="4"/>
      <c r="I976" s="4"/>
      <c r="J976" s="4"/>
      <c r="K976" s="4"/>
      <c r="L976" s="4"/>
      <c r="M976" s="4"/>
      <c r="N976" s="4"/>
    </row>
    <row r="977">
      <c r="A977" s="4"/>
      <c r="B977" s="4"/>
      <c r="C977" s="4"/>
      <c r="D977" s="4"/>
      <c r="E977" s="4"/>
      <c r="F977" s="4"/>
      <c r="G977" s="4"/>
      <c r="H977" s="4"/>
      <c r="I977" s="4"/>
      <c r="J977" s="4"/>
      <c r="K977" s="4"/>
      <c r="L977" s="4"/>
      <c r="M977" s="4"/>
      <c r="N977" s="4"/>
    </row>
    <row r="978">
      <c r="A978" s="4"/>
      <c r="B978" s="4"/>
      <c r="C978" s="4"/>
      <c r="D978" s="4"/>
      <c r="E978" s="4"/>
      <c r="F978" s="4"/>
      <c r="G978" s="4"/>
      <c r="H978" s="4"/>
      <c r="I978" s="4"/>
      <c r="J978" s="4"/>
      <c r="K978" s="4"/>
      <c r="L978" s="4"/>
      <c r="M978" s="4"/>
      <c r="N978" s="4"/>
    </row>
    <row r="979">
      <c r="A979" s="4"/>
      <c r="B979" s="4"/>
      <c r="C979" s="4"/>
      <c r="D979" s="4"/>
      <c r="E979" s="4"/>
      <c r="F979" s="4"/>
      <c r="G979" s="4"/>
      <c r="H979" s="4"/>
      <c r="I979" s="4"/>
      <c r="J979" s="4"/>
      <c r="K979" s="4"/>
      <c r="L979" s="4"/>
      <c r="M979" s="4"/>
      <c r="N979" s="4"/>
    </row>
    <row r="980">
      <c r="A980" s="4"/>
      <c r="B980" s="4"/>
      <c r="C980" s="4"/>
      <c r="D980" s="4"/>
      <c r="E980" s="4"/>
      <c r="F980" s="4"/>
      <c r="G980" s="4"/>
      <c r="H980" s="4"/>
      <c r="I980" s="4"/>
      <c r="J980" s="4"/>
      <c r="K980" s="4"/>
      <c r="L980" s="4"/>
      <c r="M980" s="4"/>
      <c r="N980" s="4"/>
    </row>
    <row r="981">
      <c r="A981" s="4"/>
      <c r="B981" s="4"/>
      <c r="C981" s="4"/>
      <c r="D981" s="4"/>
      <c r="E981" s="4"/>
      <c r="F981" s="4"/>
      <c r="G981" s="4"/>
      <c r="H981" s="4"/>
      <c r="I981" s="4"/>
      <c r="J981" s="4"/>
      <c r="K981" s="4"/>
      <c r="L981" s="4"/>
      <c r="M981" s="4"/>
      <c r="N981" s="4"/>
    </row>
    <row r="982">
      <c r="A982" s="4"/>
      <c r="B982" s="4"/>
      <c r="C982" s="4"/>
      <c r="D982" s="4"/>
      <c r="E982" s="4"/>
      <c r="F982" s="4"/>
      <c r="G982" s="4"/>
      <c r="H982" s="4"/>
      <c r="I982" s="4"/>
      <c r="J982" s="4"/>
      <c r="K982" s="4"/>
      <c r="L982" s="4"/>
      <c r="M982" s="4"/>
      <c r="N982" s="4"/>
    </row>
    <row r="983">
      <c r="A983" s="4"/>
      <c r="B983" s="4"/>
      <c r="C983" s="4"/>
      <c r="D983" s="4"/>
      <c r="E983" s="4"/>
      <c r="F983" s="4"/>
      <c r="G983" s="4"/>
      <c r="H983" s="4"/>
      <c r="I983" s="4"/>
      <c r="J983" s="4"/>
      <c r="K983" s="4"/>
      <c r="L983" s="4"/>
      <c r="M983" s="4"/>
      <c r="N983" s="4"/>
    </row>
    <row r="984">
      <c r="A984" s="4"/>
      <c r="B984" s="4"/>
      <c r="C984" s="4"/>
      <c r="D984" s="4"/>
      <c r="E984" s="4"/>
      <c r="F984" s="4"/>
      <c r="G984" s="4"/>
      <c r="H984" s="4"/>
      <c r="I984" s="4"/>
      <c r="J984" s="4"/>
      <c r="K984" s="4"/>
      <c r="L984" s="4"/>
      <c r="M984" s="4"/>
      <c r="N984" s="4"/>
    </row>
    <row r="985">
      <c r="A985" s="4"/>
      <c r="B985" s="4"/>
      <c r="C985" s="4"/>
      <c r="D985" s="4"/>
      <c r="E985" s="4"/>
      <c r="F985" s="4"/>
      <c r="G985" s="4"/>
      <c r="H985" s="4"/>
      <c r="I985" s="4"/>
      <c r="J985" s="4"/>
      <c r="K985" s="4"/>
      <c r="L985" s="4"/>
      <c r="M985" s="4"/>
      <c r="N985" s="4"/>
    </row>
    <row r="986">
      <c r="A986" s="4"/>
      <c r="B986" s="4"/>
      <c r="C986" s="4"/>
      <c r="D986" s="4"/>
      <c r="E986" s="4"/>
      <c r="F986" s="4"/>
      <c r="G986" s="4"/>
      <c r="H986" s="4"/>
      <c r="I986" s="4"/>
      <c r="J986" s="4"/>
      <c r="K986" s="4"/>
      <c r="L986" s="4"/>
      <c r="M986" s="4"/>
      <c r="N986" s="4"/>
    </row>
    <row r="987">
      <c r="A987" s="4"/>
      <c r="B987" s="4"/>
      <c r="C987" s="4"/>
      <c r="D987" s="4"/>
      <c r="E987" s="4"/>
      <c r="F987" s="4"/>
      <c r="G987" s="4"/>
      <c r="H987" s="4"/>
      <c r="I987" s="4"/>
      <c r="J987" s="4"/>
      <c r="K987" s="4"/>
      <c r="L987" s="4"/>
      <c r="M987" s="4"/>
      <c r="N987" s="4"/>
    </row>
    <row r="988">
      <c r="A988" s="4"/>
      <c r="B988" s="4"/>
      <c r="C988" s="4"/>
      <c r="D988" s="4"/>
      <c r="E988" s="4"/>
      <c r="F988" s="4"/>
      <c r="G988" s="4"/>
      <c r="H988" s="4"/>
      <c r="I988" s="4"/>
      <c r="J988" s="4"/>
      <c r="K988" s="4"/>
      <c r="L988" s="4"/>
      <c r="M988" s="4"/>
      <c r="N988" s="4"/>
    </row>
    <row r="989">
      <c r="A989" s="4"/>
      <c r="B989" s="4"/>
      <c r="C989" s="4"/>
      <c r="D989" s="4"/>
      <c r="E989" s="4"/>
      <c r="F989" s="4"/>
      <c r="G989" s="4"/>
      <c r="H989" s="4"/>
      <c r="I989" s="4"/>
      <c r="J989" s="4"/>
      <c r="K989" s="4"/>
      <c r="L989" s="4"/>
      <c r="M989" s="4"/>
      <c r="N989" s="4"/>
    </row>
    <row r="990">
      <c r="A990" s="4"/>
      <c r="B990" s="4"/>
      <c r="C990" s="4"/>
      <c r="D990" s="4"/>
      <c r="E990" s="4"/>
      <c r="F990" s="4"/>
      <c r="G990" s="4"/>
      <c r="H990" s="4"/>
      <c r="I990" s="4"/>
      <c r="J990" s="4"/>
      <c r="K990" s="4"/>
      <c r="L990" s="4"/>
      <c r="M990" s="4"/>
      <c r="N990" s="4"/>
    </row>
    <row r="991">
      <c r="A991" s="4"/>
      <c r="B991" s="4"/>
      <c r="C991" s="4"/>
      <c r="D991" s="4"/>
      <c r="E991" s="4"/>
      <c r="F991" s="4"/>
      <c r="G991" s="4"/>
      <c r="H991" s="4"/>
      <c r="I991" s="4"/>
      <c r="J991" s="4"/>
      <c r="K991" s="4"/>
      <c r="L991" s="4"/>
      <c r="M991" s="4"/>
      <c r="N991" s="4"/>
    </row>
    <row r="992">
      <c r="A992" s="4"/>
      <c r="B992" s="4"/>
      <c r="C992" s="4"/>
      <c r="D992" s="4"/>
      <c r="E992" s="4"/>
      <c r="F992" s="4"/>
      <c r="G992" s="4"/>
      <c r="H992" s="4"/>
      <c r="I992" s="4"/>
      <c r="J992" s="4"/>
      <c r="K992" s="4"/>
      <c r="L992" s="4"/>
      <c r="M992" s="4"/>
      <c r="N992" s="4"/>
    </row>
    <row r="993">
      <c r="A993" s="4"/>
      <c r="B993" s="4"/>
      <c r="C993" s="4"/>
      <c r="D993" s="4"/>
      <c r="E993" s="4"/>
      <c r="F993" s="4"/>
      <c r="G993" s="4"/>
      <c r="H993" s="4"/>
      <c r="I993" s="4"/>
      <c r="J993" s="4"/>
      <c r="K993" s="4"/>
      <c r="L993" s="4"/>
      <c r="M993" s="4"/>
      <c r="N993" s="4"/>
    </row>
    <row r="994">
      <c r="A994" s="4"/>
      <c r="B994" s="4"/>
      <c r="C994" s="4"/>
      <c r="D994" s="4"/>
      <c r="E994" s="4"/>
      <c r="F994" s="4"/>
      <c r="G994" s="4"/>
      <c r="H994" s="4"/>
      <c r="I994" s="4"/>
      <c r="J994" s="4"/>
      <c r="K994" s="4"/>
      <c r="L994" s="4"/>
      <c r="M994" s="4"/>
      <c r="N994" s="4"/>
    </row>
    <row r="995">
      <c r="A995" s="4"/>
      <c r="B995" s="4"/>
      <c r="C995" s="4"/>
      <c r="D995" s="4"/>
      <c r="E995" s="4"/>
      <c r="F995" s="4"/>
      <c r="G995" s="4"/>
      <c r="H995" s="4"/>
      <c r="I995" s="4"/>
      <c r="J995" s="4"/>
      <c r="K995" s="4"/>
      <c r="L995" s="4"/>
      <c r="M995" s="4"/>
      <c r="N995" s="4"/>
    </row>
    <row r="996">
      <c r="A996" s="4"/>
      <c r="B996" s="4"/>
      <c r="C996" s="4"/>
      <c r="D996" s="4"/>
      <c r="E996" s="4"/>
      <c r="F996" s="4"/>
      <c r="G996" s="4"/>
      <c r="H996" s="4"/>
      <c r="I996" s="4"/>
      <c r="J996" s="4"/>
      <c r="K996" s="4"/>
      <c r="L996" s="4"/>
      <c r="M996" s="4"/>
      <c r="N996" s="4"/>
    </row>
    <row r="997">
      <c r="A997" s="4"/>
      <c r="B997" s="4"/>
      <c r="C997" s="4"/>
      <c r="D997" s="4"/>
      <c r="E997" s="4"/>
      <c r="F997" s="4"/>
      <c r="G997" s="4"/>
      <c r="H997" s="4"/>
      <c r="I997" s="4"/>
      <c r="J997" s="4"/>
      <c r="K997" s="4"/>
      <c r="L997" s="4"/>
      <c r="M997" s="4"/>
      <c r="N997" s="4"/>
    </row>
    <row r="998">
      <c r="A998" s="4"/>
      <c r="B998" s="4"/>
      <c r="C998" s="4"/>
      <c r="D998" s="4"/>
      <c r="E998" s="4"/>
      <c r="F998" s="4"/>
      <c r="G998" s="4"/>
      <c r="H998" s="4"/>
      <c r="I998" s="4"/>
      <c r="J998" s="4"/>
      <c r="K998" s="4"/>
      <c r="L998" s="4"/>
      <c r="M998" s="4"/>
      <c r="N998" s="4"/>
    </row>
    <row r="999">
      <c r="A999" s="4"/>
      <c r="B999" s="4"/>
      <c r="C999" s="4"/>
      <c r="D999" s="4"/>
      <c r="E999" s="4"/>
      <c r="F999" s="4"/>
      <c r="G999" s="4"/>
      <c r="H999" s="4"/>
      <c r="I999" s="4"/>
      <c r="J999" s="4"/>
      <c r="K999" s="4"/>
      <c r="L999" s="4"/>
      <c r="M999" s="4"/>
      <c r="N999" s="4"/>
    </row>
    <row r="1000">
      <c r="A1000" s="4"/>
      <c r="B1000" s="4"/>
      <c r="C1000" s="4"/>
      <c r="D1000" s="4"/>
      <c r="E1000" s="4"/>
      <c r="F1000" s="4"/>
      <c r="G1000" s="4"/>
      <c r="H1000" s="4"/>
      <c r="I1000" s="4"/>
      <c r="J1000" s="4"/>
      <c r="K1000" s="4"/>
      <c r="L1000" s="4"/>
      <c r="M1000" s="4"/>
      <c r="N1000" s="4"/>
    </row>
    <row r="1001">
      <c r="A1001" s="4"/>
      <c r="B1001" s="4"/>
      <c r="C1001" s="4"/>
      <c r="D1001" s="4"/>
      <c r="E1001" s="4"/>
      <c r="F1001" s="4"/>
      <c r="G1001" s="4"/>
      <c r="H1001" s="4"/>
      <c r="I1001" s="4"/>
      <c r="J1001" s="4"/>
      <c r="K1001" s="4"/>
      <c r="L1001" s="4"/>
      <c r="M1001" s="4"/>
      <c r="N1001" s="4"/>
    </row>
    <row r="1002">
      <c r="A1002" s="4"/>
      <c r="B1002" s="4"/>
      <c r="C1002" s="4"/>
      <c r="D1002" s="4"/>
      <c r="E1002" s="4"/>
      <c r="F1002" s="4"/>
      <c r="G1002" s="4"/>
      <c r="H1002" s="4"/>
      <c r="I1002" s="4"/>
      <c r="J1002" s="4"/>
      <c r="K1002" s="4"/>
      <c r="L1002" s="4"/>
      <c r="M1002" s="4"/>
      <c r="N1002" s="4"/>
    </row>
    <row r="1003">
      <c r="A1003" s="4"/>
      <c r="B1003" s="4"/>
      <c r="C1003" s="4"/>
      <c r="D1003" s="4"/>
      <c r="E1003" s="4"/>
      <c r="F1003" s="4"/>
      <c r="G1003" s="4"/>
      <c r="H1003" s="4"/>
      <c r="I1003" s="4"/>
      <c r="J1003" s="4"/>
      <c r="K1003" s="4"/>
      <c r="L1003" s="4"/>
      <c r="M1003" s="4"/>
      <c r="N1003" s="4"/>
    </row>
    <row r="1004">
      <c r="A1004" s="4"/>
      <c r="B1004" s="4"/>
      <c r="C1004" s="4"/>
      <c r="D1004" s="4"/>
      <c r="E1004" s="4"/>
      <c r="F1004" s="4"/>
      <c r="G1004" s="4"/>
      <c r="H1004" s="4"/>
      <c r="I1004" s="4"/>
      <c r="J1004" s="4"/>
      <c r="K1004" s="4"/>
      <c r="L1004" s="4"/>
      <c r="M1004" s="4"/>
      <c r="N1004" s="4"/>
    </row>
    <row r="1005">
      <c r="A1005" s="4"/>
      <c r="B1005" s="4"/>
      <c r="C1005" s="4"/>
      <c r="D1005" s="4"/>
      <c r="E1005" s="4"/>
      <c r="F1005" s="4"/>
      <c r="G1005" s="4"/>
      <c r="H1005" s="4"/>
      <c r="I1005" s="4"/>
      <c r="J1005" s="4"/>
      <c r="K1005" s="4"/>
      <c r="L1005" s="4"/>
      <c r="M1005" s="4"/>
      <c r="N1005" s="4"/>
    </row>
    <row r="1006">
      <c r="A1006" s="4"/>
      <c r="B1006" s="4"/>
      <c r="C1006" s="4"/>
      <c r="D1006" s="4"/>
      <c r="E1006" s="4"/>
      <c r="F1006" s="4"/>
      <c r="G1006" s="4"/>
      <c r="H1006" s="4"/>
      <c r="I1006" s="4"/>
      <c r="J1006" s="4"/>
      <c r="K1006" s="4"/>
      <c r="L1006" s="4"/>
      <c r="M1006" s="4"/>
      <c r="N1006" s="4"/>
    </row>
    <row r="1007">
      <c r="A1007" s="4"/>
      <c r="B1007" s="4"/>
      <c r="C1007" s="4"/>
      <c r="D1007" s="4"/>
      <c r="E1007" s="4"/>
      <c r="F1007" s="4"/>
      <c r="G1007" s="4"/>
      <c r="H1007" s="4"/>
      <c r="I1007" s="4"/>
      <c r="J1007" s="4"/>
      <c r="K1007" s="4"/>
      <c r="L1007" s="4"/>
      <c r="M1007" s="4"/>
      <c r="N1007" s="4"/>
    </row>
    <row r="1008">
      <c r="A1008" s="4"/>
      <c r="B1008" s="4"/>
      <c r="C1008" s="4"/>
      <c r="D1008" s="4"/>
      <c r="E1008" s="4"/>
      <c r="F1008" s="4"/>
      <c r="G1008" s="4"/>
      <c r="H1008" s="4"/>
      <c r="I1008" s="4"/>
      <c r="J1008" s="4"/>
      <c r="K1008" s="4"/>
      <c r="L1008" s="4"/>
      <c r="M1008" s="4"/>
      <c r="N1008" s="4"/>
    </row>
    <row r="1009">
      <c r="A1009" s="4"/>
      <c r="B1009" s="4"/>
      <c r="C1009" s="4"/>
      <c r="D1009" s="4"/>
      <c r="E1009" s="4"/>
      <c r="F1009" s="4"/>
      <c r="G1009" s="4"/>
      <c r="H1009" s="4"/>
      <c r="I1009" s="4"/>
      <c r="J1009" s="4"/>
      <c r="K1009" s="4"/>
      <c r="L1009" s="4"/>
      <c r="M1009" s="4"/>
      <c r="N1009" s="4"/>
    </row>
    <row r="1010">
      <c r="A1010" s="4"/>
      <c r="B1010" s="4"/>
      <c r="C1010" s="4"/>
      <c r="D1010" s="4"/>
      <c r="E1010" s="4"/>
      <c r="F1010" s="4"/>
      <c r="G1010" s="4"/>
      <c r="H1010" s="4"/>
      <c r="I1010" s="4"/>
      <c r="J1010" s="4"/>
      <c r="K1010" s="4"/>
      <c r="L1010" s="4"/>
      <c r="M1010" s="4"/>
      <c r="N1010" s="4"/>
    </row>
    <row r="1011">
      <c r="A1011" s="4"/>
      <c r="B1011" s="4"/>
      <c r="C1011" s="4"/>
      <c r="D1011" s="4"/>
      <c r="E1011" s="4"/>
      <c r="F1011" s="4"/>
      <c r="G1011" s="4"/>
      <c r="H1011" s="4"/>
      <c r="I1011" s="4"/>
      <c r="J1011" s="4"/>
      <c r="K1011" s="4"/>
      <c r="L1011" s="4"/>
      <c r="M1011" s="4"/>
      <c r="N1011" s="4"/>
    </row>
    <row r="1012">
      <c r="A1012" s="4"/>
      <c r="B1012" s="4"/>
      <c r="C1012" s="4"/>
      <c r="D1012" s="4"/>
      <c r="E1012" s="4"/>
      <c r="F1012" s="4"/>
      <c r="G1012" s="4"/>
      <c r="H1012" s="4"/>
      <c r="I1012" s="4"/>
      <c r="J1012" s="4"/>
      <c r="K1012" s="4"/>
      <c r="L1012" s="4"/>
      <c r="M1012" s="4"/>
      <c r="N1012" s="4"/>
    </row>
    <row r="1013">
      <c r="A1013" s="4"/>
      <c r="B1013" s="4"/>
      <c r="C1013" s="4"/>
      <c r="D1013" s="4"/>
      <c r="E1013" s="4"/>
      <c r="F1013" s="4"/>
      <c r="G1013" s="4"/>
      <c r="H1013" s="4"/>
      <c r="I1013" s="4"/>
      <c r="J1013" s="4"/>
      <c r="K1013" s="4"/>
      <c r="L1013" s="4"/>
      <c r="M1013" s="4"/>
      <c r="N1013" s="4"/>
    </row>
    <row r="1014">
      <c r="A1014" s="4"/>
      <c r="B1014" s="4"/>
      <c r="C1014" s="4"/>
      <c r="D1014" s="4"/>
      <c r="E1014" s="4"/>
      <c r="F1014" s="4"/>
      <c r="G1014" s="4"/>
      <c r="H1014" s="4"/>
      <c r="I1014" s="4"/>
      <c r="J1014" s="4"/>
      <c r="K1014" s="4"/>
      <c r="L1014" s="4"/>
      <c r="M1014" s="4"/>
      <c r="N1014" s="4"/>
    </row>
    <row r="1015">
      <c r="A1015" s="4"/>
      <c r="B1015" s="4"/>
      <c r="C1015" s="4"/>
      <c r="D1015" s="4"/>
      <c r="E1015" s="4"/>
      <c r="F1015" s="4"/>
      <c r="G1015" s="4"/>
      <c r="H1015" s="4"/>
      <c r="I1015" s="4"/>
      <c r="J1015" s="4"/>
      <c r="K1015" s="4"/>
      <c r="L1015" s="4"/>
      <c r="M1015" s="4"/>
      <c r="N1015" s="4"/>
    </row>
    <row r="1016">
      <c r="A1016" s="4"/>
      <c r="B1016" s="4"/>
      <c r="C1016" s="4"/>
      <c r="D1016" s="4"/>
      <c r="E1016" s="4"/>
      <c r="F1016" s="4"/>
      <c r="G1016" s="4"/>
      <c r="H1016" s="4"/>
      <c r="I1016" s="4"/>
      <c r="J1016" s="4"/>
      <c r="K1016" s="4"/>
      <c r="L1016" s="4"/>
      <c r="M1016" s="4"/>
      <c r="N1016" s="4"/>
    </row>
    <row r="1017">
      <c r="A1017" s="4"/>
      <c r="B1017" s="4"/>
      <c r="C1017" s="4"/>
      <c r="D1017" s="4"/>
      <c r="E1017" s="4"/>
      <c r="F1017" s="4"/>
      <c r="G1017" s="4"/>
      <c r="H1017" s="4"/>
      <c r="I1017" s="4"/>
      <c r="J1017" s="4"/>
      <c r="K1017" s="4"/>
      <c r="L1017" s="4"/>
      <c r="M1017" s="4"/>
      <c r="N1017" s="4"/>
    </row>
    <row r="1018">
      <c r="A1018" s="4"/>
      <c r="B1018" s="4"/>
      <c r="C1018" s="4"/>
      <c r="D1018" s="4"/>
      <c r="E1018" s="4"/>
      <c r="F1018" s="4"/>
      <c r="G1018" s="4"/>
      <c r="H1018" s="4"/>
      <c r="I1018" s="4"/>
      <c r="J1018" s="4"/>
      <c r="K1018" s="4"/>
      <c r="L1018" s="4"/>
      <c r="M1018" s="4"/>
      <c r="N1018" s="4"/>
    </row>
    <row r="1019">
      <c r="A1019" s="4"/>
      <c r="B1019" s="4"/>
      <c r="C1019" s="4"/>
      <c r="D1019" s="4"/>
      <c r="E1019" s="4"/>
      <c r="F1019" s="4"/>
      <c r="G1019" s="4"/>
      <c r="H1019" s="4"/>
      <c r="I1019" s="4"/>
      <c r="J1019" s="4"/>
      <c r="K1019" s="4"/>
      <c r="L1019" s="4"/>
      <c r="M1019" s="4"/>
      <c r="N1019" s="4"/>
    </row>
    <row r="1020">
      <c r="A1020" s="4"/>
      <c r="B1020" s="4"/>
      <c r="C1020" s="4"/>
      <c r="D1020" s="4"/>
      <c r="E1020" s="4"/>
      <c r="F1020" s="4"/>
      <c r="G1020" s="4"/>
      <c r="H1020" s="4"/>
      <c r="I1020" s="4"/>
      <c r="J1020" s="4"/>
      <c r="K1020" s="4"/>
      <c r="L1020" s="4"/>
      <c r="M1020" s="4"/>
      <c r="N1020" s="4"/>
    </row>
    <row r="1021">
      <c r="A1021" s="4"/>
      <c r="B1021" s="4"/>
      <c r="C1021" s="4"/>
      <c r="D1021" s="4"/>
      <c r="E1021" s="4"/>
      <c r="F1021" s="4"/>
      <c r="G1021" s="4"/>
      <c r="H1021" s="4"/>
      <c r="I1021" s="4"/>
      <c r="J1021" s="4"/>
      <c r="K1021" s="4"/>
      <c r="L1021" s="4"/>
      <c r="M1021" s="4"/>
      <c r="N1021" s="4"/>
    </row>
    <row r="1022">
      <c r="A1022" s="4"/>
      <c r="B1022" s="4"/>
      <c r="C1022" s="4"/>
      <c r="D1022" s="4"/>
      <c r="E1022" s="4"/>
      <c r="F1022" s="4"/>
      <c r="G1022" s="4"/>
      <c r="H1022" s="4"/>
      <c r="I1022" s="4"/>
      <c r="J1022" s="4"/>
      <c r="K1022" s="4"/>
      <c r="L1022" s="4"/>
      <c r="M1022" s="4"/>
      <c r="N1022" s="4"/>
    </row>
    <row r="1023">
      <c r="A1023" s="4"/>
      <c r="B1023" s="4"/>
      <c r="C1023" s="4"/>
      <c r="D1023" s="4"/>
      <c r="E1023" s="4"/>
      <c r="F1023" s="4"/>
      <c r="G1023" s="4"/>
      <c r="H1023" s="4"/>
      <c r="I1023" s="4"/>
      <c r="J1023" s="4"/>
      <c r="K1023" s="4"/>
      <c r="L1023" s="4"/>
      <c r="M1023" s="4"/>
      <c r="N1023" s="4"/>
    </row>
    <row r="1024">
      <c r="A1024" s="4"/>
      <c r="B1024" s="4"/>
      <c r="C1024" s="4"/>
      <c r="D1024" s="4"/>
      <c r="E1024" s="4"/>
      <c r="F1024" s="4"/>
      <c r="G1024" s="4"/>
      <c r="H1024" s="4"/>
      <c r="I1024" s="4"/>
      <c r="J1024" s="4"/>
      <c r="K1024" s="4"/>
      <c r="L1024" s="4"/>
      <c r="M1024" s="4"/>
      <c r="N1024" s="4"/>
    </row>
    <row r="1025">
      <c r="A1025" s="4"/>
      <c r="B1025" s="4"/>
      <c r="C1025" s="4"/>
      <c r="D1025" s="4"/>
      <c r="E1025" s="4"/>
      <c r="F1025" s="4"/>
      <c r="G1025" s="4"/>
      <c r="H1025" s="4"/>
      <c r="I1025" s="4"/>
      <c r="J1025" s="4"/>
      <c r="K1025" s="4"/>
      <c r="L1025" s="4"/>
      <c r="M1025" s="4"/>
      <c r="N1025" s="4"/>
    </row>
    <row r="1026">
      <c r="A1026" s="4"/>
      <c r="B1026" s="4"/>
      <c r="C1026" s="4"/>
      <c r="D1026" s="4"/>
      <c r="E1026" s="4"/>
      <c r="F1026" s="4"/>
      <c r="G1026" s="4"/>
      <c r="H1026" s="4"/>
      <c r="I1026" s="4"/>
      <c r="J1026" s="4"/>
      <c r="K1026" s="4"/>
      <c r="L1026" s="4"/>
      <c r="M1026" s="4"/>
      <c r="N1026" s="4"/>
    </row>
    <row r="1027">
      <c r="A1027" s="4"/>
      <c r="B1027" s="4"/>
      <c r="C1027" s="4"/>
      <c r="D1027" s="4"/>
      <c r="E1027" s="4"/>
      <c r="F1027" s="4"/>
      <c r="G1027" s="4"/>
      <c r="H1027" s="4"/>
      <c r="I1027" s="4"/>
      <c r="J1027" s="4"/>
      <c r="K1027" s="4"/>
      <c r="L1027" s="4"/>
      <c r="M1027" s="4"/>
      <c r="N1027" s="4"/>
    </row>
  </sheetData>
  <mergeCells count="181">
    <mergeCell ref="F115:H115"/>
    <mergeCell ref="I115:K115"/>
    <mergeCell ref="C113:E113"/>
    <mergeCell ref="F113:H113"/>
    <mergeCell ref="I113:K113"/>
    <mergeCell ref="C114:E114"/>
    <mergeCell ref="F114:H114"/>
    <mergeCell ref="I114:K114"/>
    <mergeCell ref="C115:E115"/>
    <mergeCell ref="F118:H118"/>
    <mergeCell ref="I118:K118"/>
    <mergeCell ref="C116:E116"/>
    <mergeCell ref="F116:H116"/>
    <mergeCell ref="I116:K116"/>
    <mergeCell ref="C117:E117"/>
    <mergeCell ref="F117:H117"/>
    <mergeCell ref="I117:K117"/>
    <mergeCell ref="C118:E118"/>
    <mergeCell ref="F121:H121"/>
    <mergeCell ref="I121:K121"/>
    <mergeCell ref="C119:E119"/>
    <mergeCell ref="F119:H119"/>
    <mergeCell ref="I119:K119"/>
    <mergeCell ref="C120:E120"/>
    <mergeCell ref="F120:H120"/>
    <mergeCell ref="I120:K120"/>
    <mergeCell ref="C121:E121"/>
    <mergeCell ref="F124:H124"/>
    <mergeCell ref="I124:K124"/>
    <mergeCell ref="C122:E122"/>
    <mergeCell ref="F122:H122"/>
    <mergeCell ref="I122:K122"/>
    <mergeCell ref="C123:E123"/>
    <mergeCell ref="F123:H123"/>
    <mergeCell ref="I123:K123"/>
    <mergeCell ref="C124:E124"/>
    <mergeCell ref="F127:H127"/>
    <mergeCell ref="I127:K127"/>
    <mergeCell ref="C125:E125"/>
    <mergeCell ref="F125:H125"/>
    <mergeCell ref="I125:K125"/>
    <mergeCell ref="C126:E126"/>
    <mergeCell ref="F126:H126"/>
    <mergeCell ref="I126:K126"/>
    <mergeCell ref="C127:E127"/>
    <mergeCell ref="F130:H130"/>
    <mergeCell ref="I130:K130"/>
    <mergeCell ref="C128:E128"/>
    <mergeCell ref="F128:H128"/>
    <mergeCell ref="I128:K128"/>
    <mergeCell ref="C129:E129"/>
    <mergeCell ref="F129:H129"/>
    <mergeCell ref="I129:K129"/>
    <mergeCell ref="C130:E130"/>
    <mergeCell ref="F133:H133"/>
    <mergeCell ref="I133:K133"/>
    <mergeCell ref="C131:E131"/>
    <mergeCell ref="F131:H131"/>
    <mergeCell ref="I131:K131"/>
    <mergeCell ref="C132:E132"/>
    <mergeCell ref="F132:H132"/>
    <mergeCell ref="I132:K132"/>
    <mergeCell ref="C133:E133"/>
    <mergeCell ref="F88:H88"/>
    <mergeCell ref="I88:K88"/>
    <mergeCell ref="C86:E86"/>
    <mergeCell ref="F86:H86"/>
    <mergeCell ref="I86:K86"/>
    <mergeCell ref="C87:E87"/>
    <mergeCell ref="F87:H87"/>
    <mergeCell ref="I87:K87"/>
    <mergeCell ref="C88:E88"/>
    <mergeCell ref="F91:H91"/>
    <mergeCell ref="I91:K91"/>
    <mergeCell ref="C89:E89"/>
    <mergeCell ref="F89:H89"/>
    <mergeCell ref="I89:K89"/>
    <mergeCell ref="C90:E90"/>
    <mergeCell ref="F90:H90"/>
    <mergeCell ref="I90:K90"/>
    <mergeCell ref="C91:E91"/>
    <mergeCell ref="F94:H94"/>
    <mergeCell ref="I94:K94"/>
    <mergeCell ref="C92:E92"/>
    <mergeCell ref="F92:H92"/>
    <mergeCell ref="I92:K92"/>
    <mergeCell ref="C93:E93"/>
    <mergeCell ref="F93:H93"/>
    <mergeCell ref="I93:K93"/>
    <mergeCell ref="C94:E94"/>
    <mergeCell ref="C134:E134"/>
    <mergeCell ref="F134:H134"/>
    <mergeCell ref="I134:K134"/>
    <mergeCell ref="D18:N18"/>
    <mergeCell ref="C75:E75"/>
    <mergeCell ref="F75:H75"/>
    <mergeCell ref="I75:K75"/>
    <mergeCell ref="C76:E76"/>
    <mergeCell ref="F76:H76"/>
    <mergeCell ref="I76:K76"/>
    <mergeCell ref="F79:H79"/>
    <mergeCell ref="I79:K79"/>
    <mergeCell ref="C77:E77"/>
    <mergeCell ref="F77:H77"/>
    <mergeCell ref="I77:K77"/>
    <mergeCell ref="C78:E78"/>
    <mergeCell ref="F78:H78"/>
    <mergeCell ref="I78:K78"/>
    <mergeCell ref="C79:E79"/>
    <mergeCell ref="F82:H82"/>
    <mergeCell ref="I82:K82"/>
    <mergeCell ref="C80:E80"/>
    <mergeCell ref="F80:H80"/>
    <mergeCell ref="I80:K80"/>
    <mergeCell ref="C81:E81"/>
    <mergeCell ref="F81:H81"/>
    <mergeCell ref="I81:K81"/>
    <mergeCell ref="C82:E82"/>
    <mergeCell ref="F85:H85"/>
    <mergeCell ref="I85:K85"/>
    <mergeCell ref="C83:E83"/>
    <mergeCell ref="F83:H83"/>
    <mergeCell ref="I83:K83"/>
    <mergeCell ref="C84:E84"/>
    <mergeCell ref="F84:H84"/>
    <mergeCell ref="I84:K84"/>
    <mergeCell ref="C85:E85"/>
    <mergeCell ref="F97:H97"/>
    <mergeCell ref="I97:K97"/>
    <mergeCell ref="C95:E95"/>
    <mergeCell ref="F95:H95"/>
    <mergeCell ref="I95:K95"/>
    <mergeCell ref="C96:E96"/>
    <mergeCell ref="F96:H96"/>
    <mergeCell ref="I96:K96"/>
    <mergeCell ref="C97:E97"/>
    <mergeCell ref="F100:H100"/>
    <mergeCell ref="I100:K100"/>
    <mergeCell ref="C98:E98"/>
    <mergeCell ref="F98:H98"/>
    <mergeCell ref="I98:K98"/>
    <mergeCell ref="C99:E99"/>
    <mergeCell ref="F99:H99"/>
    <mergeCell ref="I99:K99"/>
    <mergeCell ref="C100:E100"/>
    <mergeCell ref="F103:H103"/>
    <mergeCell ref="I103:K103"/>
    <mergeCell ref="C101:E101"/>
    <mergeCell ref="F101:H101"/>
    <mergeCell ref="I101:K101"/>
    <mergeCell ref="C102:E102"/>
    <mergeCell ref="F102:H102"/>
    <mergeCell ref="I102:K102"/>
    <mergeCell ref="C103:E103"/>
    <mergeCell ref="F106:H106"/>
    <mergeCell ref="I106:K106"/>
    <mergeCell ref="C104:E104"/>
    <mergeCell ref="F104:H104"/>
    <mergeCell ref="I104:K104"/>
    <mergeCell ref="C105:E105"/>
    <mergeCell ref="F105:H105"/>
    <mergeCell ref="I105:K105"/>
    <mergeCell ref="C106:E106"/>
    <mergeCell ref="F109:H109"/>
    <mergeCell ref="I109:K109"/>
    <mergeCell ref="C107:E107"/>
    <mergeCell ref="F107:H107"/>
    <mergeCell ref="I107:K107"/>
    <mergeCell ref="C108:E108"/>
    <mergeCell ref="F108:H108"/>
    <mergeCell ref="I108:K108"/>
    <mergeCell ref="C109:E109"/>
    <mergeCell ref="F112:H112"/>
    <mergeCell ref="I112:K112"/>
    <mergeCell ref="C110:E110"/>
    <mergeCell ref="F110:H110"/>
    <mergeCell ref="I110:K110"/>
    <mergeCell ref="C111:E111"/>
    <mergeCell ref="F111:H111"/>
    <mergeCell ref="I111:K111"/>
    <mergeCell ref="C112:E112"/>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30.25"/>
    <col customWidth="1" min="12" max="12" width="13.25"/>
  </cols>
  <sheetData>
    <row r="1">
      <c r="A1" s="435" t="s">
        <v>613</v>
      </c>
      <c r="B1" s="353"/>
      <c r="C1" s="256"/>
      <c r="D1" s="256"/>
      <c r="E1" s="256"/>
      <c r="F1" s="256"/>
      <c r="G1" s="4"/>
      <c r="H1" s="4"/>
      <c r="I1" s="4"/>
      <c r="J1" s="4"/>
      <c r="K1" s="4"/>
      <c r="L1" s="4"/>
    </row>
    <row r="2">
      <c r="A2" s="354"/>
      <c r="B2" s="355" t="s">
        <v>689</v>
      </c>
      <c r="C2" s="356">
        <v>44505.0</v>
      </c>
      <c r="D2" s="331"/>
      <c r="E2" s="355" t="s">
        <v>690</v>
      </c>
      <c r="F2" s="357" t="s">
        <v>691</v>
      </c>
      <c r="G2" s="4"/>
      <c r="H2" s="325"/>
      <c r="I2" s="358" t="s">
        <v>690</v>
      </c>
      <c r="J2" s="424" t="s">
        <v>692</v>
      </c>
      <c r="K2" s="234" t="s">
        <v>693</v>
      </c>
      <c r="L2" s="4"/>
    </row>
    <row r="3">
      <c r="A3" s="354"/>
      <c r="B3" s="355" t="s">
        <v>694</v>
      </c>
      <c r="C3" s="356">
        <v>44512.0</v>
      </c>
      <c r="D3" s="331"/>
      <c r="E3" s="331">
        <v>0.0</v>
      </c>
      <c r="F3" s="331">
        <f>C7</f>
        <v>71</v>
      </c>
      <c r="G3" s="4"/>
      <c r="H3" s="240"/>
      <c r="I3" s="239">
        <v>0.0</v>
      </c>
      <c r="J3" s="239">
        <f>C7</f>
        <v>71</v>
      </c>
      <c r="K3" s="239">
        <f t="shared" ref="K3:K11" si="1">F3</f>
        <v>71</v>
      </c>
      <c r="L3" s="4"/>
    </row>
    <row r="4">
      <c r="A4" s="354"/>
      <c r="B4" s="355" t="s">
        <v>695</v>
      </c>
      <c r="C4" s="336">
        <v>8.0</v>
      </c>
      <c r="D4" s="331"/>
      <c r="E4" s="331">
        <v>1.0</v>
      </c>
      <c r="F4" s="336">
        <f>F3-2</f>
        <v>69</v>
      </c>
      <c r="G4" s="4"/>
      <c r="H4" s="240"/>
      <c r="I4" s="239">
        <v>1.0</v>
      </c>
      <c r="J4" s="239">
        <f>J3-C8</f>
        <v>62.125</v>
      </c>
      <c r="K4" s="239">
        <f t="shared" si="1"/>
        <v>69</v>
      </c>
      <c r="L4" s="4"/>
    </row>
    <row r="5">
      <c r="A5" s="354"/>
      <c r="B5" s="355" t="s">
        <v>696</v>
      </c>
      <c r="C5" s="336">
        <v>5.0</v>
      </c>
      <c r="D5" s="331"/>
      <c r="E5" s="331">
        <v>2.0</v>
      </c>
      <c r="F5" s="336">
        <f t="shared" ref="F5:F6" si="2">F4-0</f>
        <v>69</v>
      </c>
      <c r="G5" s="4"/>
      <c r="H5" s="240"/>
      <c r="I5" s="239">
        <v>2.0</v>
      </c>
      <c r="J5" s="239">
        <f>J4-C8</f>
        <v>53.25</v>
      </c>
      <c r="K5" s="239">
        <f t="shared" si="1"/>
        <v>69</v>
      </c>
      <c r="L5" s="4"/>
    </row>
    <row r="6">
      <c r="A6" s="354"/>
      <c r="B6" s="355" t="s">
        <v>697</v>
      </c>
      <c r="C6" s="336">
        <v>80.0</v>
      </c>
      <c r="D6" s="331"/>
      <c r="E6" s="331">
        <v>3.0</v>
      </c>
      <c r="F6" s="331">
        <f t="shared" si="2"/>
        <v>69</v>
      </c>
      <c r="G6" s="4"/>
      <c r="H6" s="240"/>
      <c r="I6" s="239">
        <v>3.0</v>
      </c>
      <c r="J6" s="239">
        <f>J5-C8</f>
        <v>44.375</v>
      </c>
      <c r="K6" s="239">
        <f t="shared" si="1"/>
        <v>69</v>
      </c>
      <c r="L6" s="4"/>
    </row>
    <row r="7">
      <c r="A7" s="354"/>
      <c r="B7" s="355" t="s">
        <v>698</v>
      </c>
      <c r="C7" s="336">
        <v>71.0</v>
      </c>
      <c r="D7" s="331"/>
      <c r="E7" s="331">
        <v>4.0</v>
      </c>
      <c r="F7" s="331">
        <f>F6-3.5</f>
        <v>65.5</v>
      </c>
      <c r="G7" s="4"/>
      <c r="H7" s="240"/>
      <c r="I7" s="239">
        <v>4.0</v>
      </c>
      <c r="J7" s="239">
        <f>J6-C8</f>
        <v>35.5</v>
      </c>
      <c r="K7" s="239">
        <f t="shared" si="1"/>
        <v>65.5</v>
      </c>
      <c r="L7" s="4"/>
    </row>
    <row r="8">
      <c r="A8" s="354"/>
      <c r="B8" s="355" t="s">
        <v>699</v>
      </c>
      <c r="C8" s="331">
        <f>C7/C4</f>
        <v>8.875</v>
      </c>
      <c r="D8" s="331"/>
      <c r="E8" s="331">
        <v>5.0</v>
      </c>
      <c r="F8" s="331">
        <f>F7-2</f>
        <v>63.5</v>
      </c>
      <c r="G8" s="4"/>
      <c r="H8" s="240"/>
      <c r="I8" s="239">
        <v>5.0</v>
      </c>
      <c r="J8" s="239">
        <f>J7-C8</f>
        <v>26.625</v>
      </c>
      <c r="K8" s="239">
        <f t="shared" si="1"/>
        <v>63.5</v>
      </c>
      <c r="L8" s="4"/>
    </row>
    <row r="9">
      <c r="A9" s="354"/>
      <c r="B9" s="239"/>
      <c r="C9" s="239"/>
      <c r="D9" s="239"/>
      <c r="E9" s="239">
        <v>6.0</v>
      </c>
      <c r="F9" s="239">
        <f>F8-6</f>
        <v>57.5</v>
      </c>
      <c r="G9" s="4"/>
      <c r="H9" s="240"/>
      <c r="I9" s="239">
        <v>6.0</v>
      </c>
      <c r="J9" s="239">
        <f>J8-C8</f>
        <v>17.75</v>
      </c>
      <c r="K9" s="239">
        <f t="shared" si="1"/>
        <v>57.5</v>
      </c>
      <c r="L9" s="4"/>
    </row>
    <row r="10">
      <c r="A10" s="4"/>
      <c r="B10" s="238"/>
      <c r="C10" s="238"/>
      <c r="D10" s="238"/>
      <c r="E10" s="235">
        <v>7.0</v>
      </c>
      <c r="F10" s="238">
        <f>F9-4</f>
        <v>53.5</v>
      </c>
      <c r="G10" s="4"/>
      <c r="H10" s="4"/>
      <c r="I10" s="235">
        <v>7.0</v>
      </c>
      <c r="J10" s="238">
        <f>J9-C8</f>
        <v>8.875</v>
      </c>
      <c r="K10" s="238">
        <f t="shared" si="1"/>
        <v>53.5</v>
      </c>
      <c r="L10" s="4"/>
    </row>
    <row r="11">
      <c r="A11" s="4"/>
      <c r="B11" s="238"/>
      <c r="C11" s="238"/>
      <c r="D11" s="238"/>
      <c r="E11" s="235">
        <v>8.0</v>
      </c>
      <c r="F11" s="238">
        <f>F10-7</f>
        <v>46.5</v>
      </c>
      <c r="G11" s="4"/>
      <c r="H11" s="4"/>
      <c r="I11" s="235">
        <v>8.0</v>
      </c>
      <c r="J11" s="238">
        <f>0</f>
        <v>0</v>
      </c>
      <c r="K11" s="238">
        <f t="shared" si="1"/>
        <v>46.5</v>
      </c>
      <c r="L11" s="4"/>
    </row>
    <row r="12">
      <c r="A12" s="4"/>
      <c r="B12" s="4"/>
      <c r="G12" s="4"/>
      <c r="H12" s="4"/>
      <c r="I12" s="4"/>
      <c r="J12" s="4"/>
      <c r="K12" s="4"/>
      <c r="L12" s="4"/>
    </row>
    <row r="13">
      <c r="A13" s="4"/>
      <c r="B13" s="4"/>
      <c r="C13" s="4"/>
      <c r="D13" s="4"/>
      <c r="E13" s="4"/>
      <c r="F13" s="4"/>
      <c r="G13" s="4"/>
      <c r="H13" s="4"/>
      <c r="I13" s="4"/>
      <c r="J13" s="4"/>
      <c r="K13" s="4"/>
      <c r="L13" s="4"/>
    </row>
    <row r="14">
      <c r="A14" s="4"/>
      <c r="B14" s="4"/>
      <c r="C14" s="4"/>
      <c r="D14" s="4"/>
      <c r="E14" s="4"/>
      <c r="F14" s="4"/>
      <c r="G14" s="4"/>
      <c r="H14" s="4"/>
      <c r="I14" s="4"/>
      <c r="J14" s="4"/>
      <c r="K14" s="4"/>
      <c r="L14" s="4"/>
    </row>
    <row r="15">
      <c r="A15" s="4"/>
      <c r="B15" s="4"/>
      <c r="C15" s="4"/>
      <c r="D15" s="4"/>
      <c r="E15" s="4"/>
      <c r="F15" s="4"/>
      <c r="G15" s="4"/>
      <c r="H15" s="4"/>
      <c r="I15" s="4"/>
      <c r="J15" s="4"/>
      <c r="K15" s="4"/>
      <c r="L15" s="4"/>
    </row>
    <row r="16">
      <c r="A16" s="4"/>
      <c r="B16" s="4"/>
      <c r="C16" s="4"/>
      <c r="D16" s="4"/>
      <c r="E16" s="4"/>
      <c r="F16" s="4"/>
      <c r="G16" s="4"/>
      <c r="H16" s="4"/>
      <c r="I16" s="4"/>
      <c r="J16" s="4"/>
      <c r="K16" s="4"/>
      <c r="L16" s="4"/>
    </row>
    <row r="17">
      <c r="A17" s="4"/>
      <c r="B17" s="4"/>
      <c r="C17" s="4"/>
      <c r="D17" s="3"/>
      <c r="E17" s="3" t="s">
        <v>703</v>
      </c>
      <c r="F17" s="3" t="s">
        <v>704</v>
      </c>
      <c r="G17" s="3" t="s">
        <v>704</v>
      </c>
      <c r="H17" s="3" t="s">
        <v>705</v>
      </c>
      <c r="I17" s="3" t="s">
        <v>700</v>
      </c>
      <c r="J17" s="3" t="s">
        <v>701</v>
      </c>
      <c r="K17" s="3" t="s">
        <v>702</v>
      </c>
      <c r="L17" s="3" t="s">
        <v>703</v>
      </c>
    </row>
    <row r="18">
      <c r="A18" s="493" t="s">
        <v>706</v>
      </c>
      <c r="B18" s="493" t="s">
        <v>707</v>
      </c>
      <c r="C18" s="493" t="s">
        <v>388</v>
      </c>
      <c r="D18" s="494" t="s">
        <v>708</v>
      </c>
      <c r="E18" s="365"/>
      <c r="F18" s="365"/>
      <c r="G18" s="365"/>
      <c r="H18" s="365"/>
      <c r="I18" s="365"/>
      <c r="J18" s="365"/>
      <c r="K18" s="365"/>
      <c r="L18" s="366"/>
      <c r="M18" s="542"/>
    </row>
    <row r="19">
      <c r="A19" s="495"/>
      <c r="B19" s="495"/>
      <c r="C19" s="496"/>
      <c r="D19" s="493">
        <v>0.0</v>
      </c>
      <c r="E19" s="493">
        <v>1.0</v>
      </c>
      <c r="F19" s="493">
        <v>2.0</v>
      </c>
      <c r="G19" s="493">
        <v>3.0</v>
      </c>
      <c r="H19" s="493">
        <v>4.0</v>
      </c>
      <c r="I19" s="493">
        <v>5.0</v>
      </c>
      <c r="J19" s="493">
        <v>6.0</v>
      </c>
      <c r="K19" s="493">
        <v>7.0</v>
      </c>
      <c r="L19" s="493">
        <v>8.0</v>
      </c>
      <c r="M19" s="542"/>
    </row>
    <row r="20">
      <c r="A20" s="233" t="s">
        <v>68</v>
      </c>
      <c r="B20" s="237"/>
      <c r="C20" s="235"/>
      <c r="D20" s="235"/>
      <c r="E20" s="238"/>
      <c r="F20" s="238"/>
      <c r="G20" s="238"/>
      <c r="H20" s="238"/>
      <c r="I20" s="238"/>
      <c r="J20" s="238"/>
      <c r="K20" s="238"/>
      <c r="L20" s="237"/>
      <c r="M20" s="543"/>
    </row>
    <row r="21">
      <c r="A21" s="233"/>
      <c r="B21" s="237" t="s">
        <v>261</v>
      </c>
      <c r="C21" s="235">
        <v>4.0</v>
      </c>
      <c r="D21" s="235">
        <v>0.0</v>
      </c>
      <c r="E21" s="235">
        <v>1.0</v>
      </c>
      <c r="F21" s="235">
        <v>0.0</v>
      </c>
      <c r="G21" s="235">
        <v>0.0</v>
      </c>
      <c r="H21" s="235">
        <v>2.0</v>
      </c>
      <c r="I21" s="235">
        <v>0.0</v>
      </c>
      <c r="J21" s="235">
        <v>1.5</v>
      </c>
      <c r="K21" s="235">
        <v>1.0</v>
      </c>
      <c r="L21" s="237">
        <v>1.0</v>
      </c>
      <c r="M21" s="543"/>
    </row>
    <row r="22">
      <c r="A22" s="233"/>
      <c r="B22" s="237" t="s">
        <v>266</v>
      </c>
      <c r="C22" s="237">
        <v>2.0</v>
      </c>
      <c r="D22" s="235">
        <v>0.0</v>
      </c>
      <c r="E22" s="235">
        <v>0.0</v>
      </c>
      <c r="F22" s="235">
        <v>0.0</v>
      </c>
      <c r="G22" s="235">
        <v>0.0</v>
      </c>
      <c r="H22" s="235">
        <v>0.0</v>
      </c>
      <c r="I22" s="235">
        <v>0.0</v>
      </c>
      <c r="J22" s="235">
        <v>0.0</v>
      </c>
      <c r="K22" s="235">
        <v>0.0</v>
      </c>
      <c r="L22" s="237">
        <v>0.0</v>
      </c>
      <c r="M22" s="542"/>
    </row>
    <row r="23">
      <c r="A23" s="233"/>
      <c r="B23" s="237" t="s">
        <v>268</v>
      </c>
      <c r="C23" s="237">
        <v>6.0</v>
      </c>
      <c r="D23" s="235">
        <v>0.0</v>
      </c>
      <c r="E23" s="235">
        <v>0.0</v>
      </c>
      <c r="F23" s="235">
        <v>0.0</v>
      </c>
      <c r="G23" s="235">
        <v>0.0</v>
      </c>
      <c r="H23" s="235">
        <v>0.0</v>
      </c>
      <c r="I23" s="235">
        <v>0.0</v>
      </c>
      <c r="J23" s="235">
        <v>0.0</v>
      </c>
      <c r="K23" s="235">
        <v>0.0</v>
      </c>
      <c r="L23" s="237">
        <v>0.0</v>
      </c>
      <c r="M23" s="542"/>
    </row>
    <row r="24">
      <c r="A24" s="496" t="s">
        <v>709</v>
      </c>
      <c r="B24" s="237"/>
      <c r="C24" s="247"/>
      <c r="D24" s="496">
        <v>0.0</v>
      </c>
      <c r="E24" s="496">
        <v>0.5</v>
      </c>
      <c r="F24" s="496">
        <v>0.0</v>
      </c>
      <c r="G24" s="496">
        <v>0.0</v>
      </c>
      <c r="H24" s="496">
        <v>1.0</v>
      </c>
      <c r="I24" s="496">
        <v>0.0</v>
      </c>
      <c r="J24" s="496">
        <v>1.0</v>
      </c>
      <c r="K24" s="496">
        <v>0.5</v>
      </c>
      <c r="L24" s="496">
        <v>0.5</v>
      </c>
      <c r="M24" s="542"/>
    </row>
    <row r="25">
      <c r="A25" s="233" t="s">
        <v>85</v>
      </c>
      <c r="B25" s="237"/>
      <c r="C25" s="237"/>
      <c r="D25" s="238"/>
      <c r="E25" s="238"/>
      <c r="F25" s="238"/>
      <c r="G25" s="238"/>
      <c r="H25" s="238"/>
      <c r="I25" s="238"/>
      <c r="J25" s="238"/>
      <c r="K25" s="238"/>
      <c r="L25" s="237"/>
      <c r="M25" s="543"/>
    </row>
    <row r="26">
      <c r="A26" s="233"/>
      <c r="B26" s="237" t="s">
        <v>260</v>
      </c>
      <c r="C26" s="237">
        <v>4.0</v>
      </c>
      <c r="D26" s="235">
        <v>0.0</v>
      </c>
      <c r="E26" s="235">
        <v>1.0</v>
      </c>
      <c r="F26" s="235">
        <v>0.0</v>
      </c>
      <c r="G26" s="235">
        <v>0.0</v>
      </c>
      <c r="H26" s="235">
        <v>1.5</v>
      </c>
      <c r="I26" s="235">
        <v>0.0</v>
      </c>
      <c r="J26" s="235">
        <v>1.5</v>
      </c>
      <c r="K26" s="235">
        <v>2.5</v>
      </c>
      <c r="L26" s="237">
        <v>1.0</v>
      </c>
      <c r="M26" s="543"/>
    </row>
    <row r="27">
      <c r="A27" s="233"/>
      <c r="B27" s="237" t="s">
        <v>264</v>
      </c>
      <c r="C27" s="237">
        <v>8.0</v>
      </c>
      <c r="D27" s="235">
        <v>0.0</v>
      </c>
      <c r="E27" s="235">
        <v>0.0</v>
      </c>
      <c r="F27" s="235">
        <v>0.0</v>
      </c>
      <c r="G27" s="235">
        <v>0.0</v>
      </c>
      <c r="H27" s="235">
        <v>0.0</v>
      </c>
      <c r="I27" s="235">
        <v>0.0</v>
      </c>
      <c r="J27" s="235">
        <v>0.5</v>
      </c>
      <c r="K27" s="235">
        <v>0.5</v>
      </c>
      <c r="L27" s="237">
        <v>2.5</v>
      </c>
      <c r="M27" s="543"/>
    </row>
    <row r="28">
      <c r="A28" s="233"/>
      <c r="B28" s="237" t="s">
        <v>270</v>
      </c>
      <c r="C28" s="237">
        <v>2.0</v>
      </c>
      <c r="D28" s="235">
        <v>0.0</v>
      </c>
      <c r="E28" s="235">
        <v>0.0</v>
      </c>
      <c r="F28" s="235">
        <v>0.0</v>
      </c>
      <c r="G28" s="235">
        <v>0.0</v>
      </c>
      <c r="H28" s="235">
        <v>0.0</v>
      </c>
      <c r="I28" s="235">
        <v>0.0</v>
      </c>
      <c r="J28" s="235">
        <v>0.0</v>
      </c>
      <c r="K28" s="235">
        <v>0.0</v>
      </c>
      <c r="L28" s="237">
        <v>0.5</v>
      </c>
      <c r="M28" s="543"/>
    </row>
    <row r="29">
      <c r="A29" s="496" t="s">
        <v>709</v>
      </c>
      <c r="B29" s="237"/>
      <c r="C29" s="247"/>
      <c r="D29" s="496">
        <v>0.0</v>
      </c>
      <c r="E29" s="496">
        <v>0.5</v>
      </c>
      <c r="F29" s="496">
        <v>0.0</v>
      </c>
      <c r="G29" s="496">
        <v>0.0</v>
      </c>
      <c r="H29" s="496">
        <v>0.5</v>
      </c>
      <c r="I29" s="496">
        <v>0.0</v>
      </c>
      <c r="J29" s="496">
        <v>1.0</v>
      </c>
      <c r="K29" s="496">
        <v>1.5</v>
      </c>
      <c r="L29" s="496">
        <v>3.5</v>
      </c>
      <c r="M29" s="543"/>
    </row>
    <row r="30">
      <c r="A30" s="233" t="s">
        <v>97</v>
      </c>
      <c r="B30" s="237"/>
      <c r="C30" s="237"/>
      <c r="D30" s="238"/>
      <c r="E30" s="238"/>
      <c r="F30" s="238"/>
      <c r="G30" s="238"/>
      <c r="H30" s="238"/>
      <c r="I30" s="238"/>
      <c r="J30" s="238"/>
      <c r="K30" s="238"/>
      <c r="L30" s="237"/>
      <c r="M30" s="543"/>
    </row>
    <row r="31">
      <c r="A31" s="233"/>
      <c r="B31" s="237" t="s">
        <v>258</v>
      </c>
      <c r="C31" s="237">
        <v>4.0</v>
      </c>
      <c r="D31" s="235">
        <v>0.0</v>
      </c>
      <c r="E31" s="235">
        <v>1.0</v>
      </c>
      <c r="F31" s="235">
        <v>0.0</v>
      </c>
      <c r="G31" s="235">
        <v>0.25</v>
      </c>
      <c r="H31" s="235">
        <v>1.0</v>
      </c>
      <c r="I31" s="235">
        <v>0.0</v>
      </c>
      <c r="J31" s="235">
        <v>1.0</v>
      </c>
      <c r="K31" s="235">
        <v>0.0</v>
      </c>
      <c r="L31" s="237">
        <v>0.0</v>
      </c>
      <c r="M31" s="543"/>
    </row>
    <row r="32">
      <c r="A32" s="233"/>
      <c r="B32" s="237" t="s">
        <v>263</v>
      </c>
      <c r="C32" s="237">
        <v>8.0</v>
      </c>
      <c r="D32" s="235">
        <v>0.0</v>
      </c>
      <c r="E32" s="235">
        <v>0.0</v>
      </c>
      <c r="F32" s="235">
        <v>0.0</v>
      </c>
      <c r="G32" s="235">
        <v>1.0</v>
      </c>
      <c r="H32" s="235">
        <v>1.0</v>
      </c>
      <c r="I32" s="235">
        <v>0.0</v>
      </c>
      <c r="J32" s="235">
        <v>1.0</v>
      </c>
      <c r="K32" s="235">
        <v>0.0</v>
      </c>
      <c r="L32" s="237">
        <v>2.5</v>
      </c>
      <c r="M32" s="543"/>
    </row>
    <row r="33">
      <c r="A33" s="233"/>
      <c r="B33" s="237" t="s">
        <v>267</v>
      </c>
      <c r="C33" s="237">
        <v>2.0</v>
      </c>
      <c r="D33" s="235">
        <v>0.0</v>
      </c>
      <c r="E33" s="235">
        <v>0.0</v>
      </c>
      <c r="F33" s="235">
        <v>0.0</v>
      </c>
      <c r="G33" s="235">
        <v>0.0</v>
      </c>
      <c r="H33" s="235">
        <v>1.0</v>
      </c>
      <c r="I33" s="235">
        <v>0.0</v>
      </c>
      <c r="J33" s="235">
        <v>1.0</v>
      </c>
      <c r="K33" s="235">
        <v>0.0</v>
      </c>
      <c r="L33" s="237">
        <v>1.75</v>
      </c>
      <c r="M33" s="543"/>
    </row>
    <row r="34">
      <c r="A34" s="496" t="s">
        <v>709</v>
      </c>
      <c r="B34" s="237"/>
      <c r="C34" s="237"/>
      <c r="D34" s="496">
        <v>0.0</v>
      </c>
      <c r="E34" s="496">
        <v>1.0</v>
      </c>
      <c r="F34" s="496">
        <v>0.0</v>
      </c>
      <c r="G34" s="496">
        <v>0.0</v>
      </c>
      <c r="H34" s="496">
        <v>1.0</v>
      </c>
      <c r="I34" s="496">
        <v>0.0</v>
      </c>
      <c r="J34" s="496">
        <v>1.0</v>
      </c>
      <c r="K34" s="496">
        <v>0.0</v>
      </c>
      <c r="L34" s="496">
        <v>2.0</v>
      </c>
      <c r="M34" s="543"/>
    </row>
    <row r="35">
      <c r="A35" s="233" t="s">
        <v>616</v>
      </c>
      <c r="B35" s="247"/>
      <c r="C35" s="237"/>
      <c r="D35" s="235"/>
      <c r="E35" s="235"/>
      <c r="F35" s="235"/>
      <c r="G35" s="235"/>
      <c r="H35" s="235"/>
      <c r="I35" s="235"/>
      <c r="J35" s="235"/>
      <c r="K35" s="238"/>
      <c r="L35" s="237"/>
      <c r="M35" s="543"/>
    </row>
    <row r="36">
      <c r="A36" s="233"/>
      <c r="B36" s="237" t="s">
        <v>257</v>
      </c>
      <c r="C36" s="237">
        <v>4.0</v>
      </c>
      <c r="D36" s="235">
        <v>0.0</v>
      </c>
      <c r="E36" s="235">
        <v>1.0</v>
      </c>
      <c r="F36" s="235">
        <v>1.0</v>
      </c>
      <c r="G36" s="235">
        <v>1.0</v>
      </c>
      <c r="H36" s="235">
        <v>1.0</v>
      </c>
      <c r="I36" s="235">
        <v>1.0</v>
      </c>
      <c r="J36" s="235">
        <v>0.0</v>
      </c>
      <c r="K36" s="235">
        <v>0.0</v>
      </c>
      <c r="L36" s="237">
        <v>0.0</v>
      </c>
      <c r="M36" s="543"/>
    </row>
    <row r="37">
      <c r="A37" s="233"/>
      <c r="B37" s="237" t="s">
        <v>259</v>
      </c>
      <c r="C37" s="237">
        <v>3.0</v>
      </c>
      <c r="D37" s="235">
        <v>0.0</v>
      </c>
      <c r="E37" s="235">
        <v>0.0</v>
      </c>
      <c r="F37" s="235">
        <v>0.0</v>
      </c>
      <c r="G37" s="235">
        <v>0.0</v>
      </c>
      <c r="H37" s="235">
        <v>1.0</v>
      </c>
      <c r="I37" s="235">
        <v>1.0</v>
      </c>
      <c r="J37" s="235">
        <v>1.0</v>
      </c>
      <c r="K37" s="235">
        <v>1.0</v>
      </c>
      <c r="L37" s="237">
        <v>1.0</v>
      </c>
      <c r="M37" s="543"/>
    </row>
    <row r="38">
      <c r="A38" s="233"/>
      <c r="B38" s="237" t="s">
        <v>262</v>
      </c>
      <c r="C38" s="237">
        <v>8.0</v>
      </c>
      <c r="D38" s="235">
        <v>0.0</v>
      </c>
      <c r="E38" s="235">
        <v>0.0</v>
      </c>
      <c r="F38" s="235">
        <v>0.0</v>
      </c>
      <c r="G38" s="235">
        <v>0.0</v>
      </c>
      <c r="H38" s="235">
        <v>0.0</v>
      </c>
      <c r="I38" s="235">
        <v>0.0</v>
      </c>
      <c r="J38" s="235">
        <v>1.0</v>
      </c>
      <c r="K38" s="235">
        <v>1.0</v>
      </c>
      <c r="L38" s="237">
        <v>1.0</v>
      </c>
      <c r="M38" s="542"/>
    </row>
    <row r="39">
      <c r="A39" s="496" t="s">
        <v>709</v>
      </c>
      <c r="B39" s="237"/>
      <c r="C39" s="247"/>
      <c r="D39" s="496">
        <v>0.0</v>
      </c>
      <c r="E39" s="496">
        <v>0.0</v>
      </c>
      <c r="F39" s="496">
        <v>0.0</v>
      </c>
      <c r="G39" s="496">
        <v>0.0</v>
      </c>
      <c r="H39" s="496">
        <v>0.0</v>
      </c>
      <c r="I39" s="496">
        <v>1.0</v>
      </c>
      <c r="J39" s="496">
        <v>1.0</v>
      </c>
      <c r="K39" s="496">
        <v>1.0</v>
      </c>
      <c r="L39" s="496">
        <v>1.0</v>
      </c>
      <c r="M39" s="542"/>
    </row>
    <row r="40">
      <c r="A40" s="233" t="s">
        <v>166</v>
      </c>
      <c r="B40" s="247"/>
      <c r="C40" s="237"/>
      <c r="D40" s="235"/>
      <c r="E40" s="235"/>
      <c r="F40" s="235"/>
      <c r="G40" s="235"/>
      <c r="H40" s="235"/>
      <c r="I40" s="235"/>
      <c r="J40" s="235"/>
      <c r="K40" s="238"/>
      <c r="L40" s="237"/>
      <c r="M40" s="542"/>
    </row>
    <row r="41">
      <c r="A41" s="233"/>
      <c r="B41" s="237" t="s">
        <v>265</v>
      </c>
      <c r="C41" s="237">
        <v>8.0</v>
      </c>
      <c r="D41" s="235">
        <v>0.0</v>
      </c>
      <c r="E41" s="235">
        <v>0.0</v>
      </c>
      <c r="F41" s="235">
        <v>0.0</v>
      </c>
      <c r="G41" s="235">
        <v>0.0</v>
      </c>
      <c r="H41" s="235">
        <v>3.0</v>
      </c>
      <c r="I41" s="235">
        <v>2.0</v>
      </c>
      <c r="J41" s="235">
        <v>3.0</v>
      </c>
      <c r="K41" s="235">
        <v>2.0</v>
      </c>
      <c r="L41" s="237">
        <v>0.0</v>
      </c>
      <c r="M41" s="542"/>
    </row>
    <row r="42">
      <c r="A42" s="233"/>
      <c r="B42" s="237" t="s">
        <v>269</v>
      </c>
      <c r="C42" s="237">
        <v>6.0</v>
      </c>
      <c r="D42" s="235">
        <v>0.0</v>
      </c>
      <c r="E42" s="235">
        <v>0.0</v>
      </c>
      <c r="F42" s="235">
        <v>0.0</v>
      </c>
      <c r="G42" s="235">
        <v>0.0</v>
      </c>
      <c r="H42" s="235">
        <v>0.0</v>
      </c>
      <c r="I42" s="235">
        <v>0.0</v>
      </c>
      <c r="J42" s="235">
        <v>0.0</v>
      </c>
      <c r="K42" s="235">
        <v>0.0</v>
      </c>
      <c r="L42" s="235">
        <v>0.0</v>
      </c>
    </row>
    <row r="43">
      <c r="A43" s="233"/>
      <c r="B43" s="237" t="s">
        <v>271</v>
      </c>
      <c r="C43" s="237">
        <v>2.0</v>
      </c>
      <c r="D43" s="235">
        <v>0.0</v>
      </c>
      <c r="E43" s="235">
        <v>0.0</v>
      </c>
      <c r="F43" s="235">
        <v>0.0</v>
      </c>
      <c r="G43" s="235">
        <v>0.0</v>
      </c>
      <c r="H43" s="235">
        <v>0.0</v>
      </c>
      <c r="I43" s="235">
        <v>0.0</v>
      </c>
      <c r="J43" s="235">
        <v>0.0</v>
      </c>
      <c r="K43" s="235">
        <v>0.0</v>
      </c>
      <c r="L43" s="235">
        <v>0.0</v>
      </c>
    </row>
    <row r="44">
      <c r="A44" s="496" t="s">
        <v>709</v>
      </c>
      <c r="B44" s="237"/>
      <c r="C44" s="247"/>
      <c r="D44" s="496">
        <v>0.0</v>
      </c>
      <c r="E44" s="496">
        <v>0.0</v>
      </c>
      <c r="F44" s="496">
        <v>0.0</v>
      </c>
      <c r="G44" s="496">
        <v>0.0</v>
      </c>
      <c r="H44" s="496">
        <v>1.0</v>
      </c>
      <c r="I44" s="496">
        <v>1.0</v>
      </c>
      <c r="J44" s="496">
        <v>2.0</v>
      </c>
      <c r="K44" s="496">
        <v>1.0</v>
      </c>
      <c r="L44" s="496">
        <v>0.0</v>
      </c>
    </row>
    <row r="45">
      <c r="A45" s="4"/>
      <c r="B45" s="4"/>
      <c r="C45" s="4"/>
      <c r="D45" s="4"/>
      <c r="E45" s="4"/>
      <c r="F45" s="4"/>
      <c r="G45" s="3"/>
      <c r="H45" s="3"/>
      <c r="I45" s="3"/>
      <c r="J45" s="3"/>
      <c r="K45" s="4"/>
      <c r="L45" s="4"/>
    </row>
    <row r="46">
      <c r="A46" s="4"/>
      <c r="B46" s="4"/>
      <c r="C46" s="4"/>
      <c r="D46" s="4"/>
      <c r="E46" s="4"/>
      <c r="F46" s="4"/>
      <c r="G46" s="3"/>
      <c r="H46" s="3"/>
      <c r="I46" s="3"/>
      <c r="J46" s="3"/>
      <c r="K46" s="4"/>
      <c r="L46" s="4"/>
    </row>
    <row r="47">
      <c r="A47" s="4"/>
      <c r="B47" s="4"/>
      <c r="C47" s="4"/>
      <c r="D47" s="4"/>
      <c r="E47" s="4"/>
      <c r="F47" s="4"/>
      <c r="G47" s="3"/>
      <c r="H47" s="3"/>
      <c r="I47" s="3"/>
      <c r="J47" s="3"/>
      <c r="K47" s="4"/>
      <c r="L47" s="4"/>
    </row>
    <row r="48">
      <c r="A48" s="367" t="s">
        <v>711</v>
      </c>
      <c r="B48" s="4"/>
      <c r="C48" s="4"/>
      <c r="D48" s="4"/>
      <c r="E48" s="4"/>
      <c r="F48" s="4"/>
      <c r="G48" s="4"/>
      <c r="H48" s="4"/>
      <c r="I48" s="4"/>
      <c r="J48" s="4"/>
      <c r="K48" s="4"/>
      <c r="L48" s="4"/>
    </row>
    <row r="49">
      <c r="A49" s="493" t="s">
        <v>712</v>
      </c>
      <c r="B49" s="493" t="s">
        <v>706</v>
      </c>
      <c r="C49" s="494" t="s">
        <v>713</v>
      </c>
      <c r="D49" s="365"/>
      <c r="E49" s="366"/>
      <c r="F49" s="494" t="s">
        <v>714</v>
      </c>
      <c r="G49" s="365"/>
      <c r="H49" s="366"/>
      <c r="I49" s="494" t="s">
        <v>715</v>
      </c>
      <c r="J49" s="365"/>
      <c r="K49" s="366"/>
      <c r="L49" s="379"/>
      <c r="M49" s="380"/>
      <c r="N49" s="380"/>
      <c r="O49" s="380"/>
      <c r="P49" s="380"/>
      <c r="Q49" s="380"/>
      <c r="R49" s="380"/>
      <c r="S49" s="380"/>
      <c r="T49" s="380"/>
      <c r="U49" s="380"/>
      <c r="V49" s="380"/>
      <c r="W49" s="380"/>
      <c r="X49" s="380"/>
    </row>
    <row r="50">
      <c r="A50" s="233" t="s">
        <v>716</v>
      </c>
      <c r="B50" s="235" t="s">
        <v>68</v>
      </c>
      <c r="C50" s="544" t="s">
        <v>474</v>
      </c>
      <c r="D50" s="365"/>
      <c r="E50" s="366"/>
      <c r="F50" s="544" t="s">
        <v>1317</v>
      </c>
      <c r="G50" s="365"/>
      <c r="H50" s="366"/>
      <c r="I50" s="544" t="s">
        <v>1318</v>
      </c>
      <c r="J50" s="365"/>
      <c r="K50" s="366"/>
      <c r="L50" s="4"/>
    </row>
    <row r="51">
      <c r="A51" s="235"/>
      <c r="B51" s="235" t="s">
        <v>85</v>
      </c>
      <c r="C51" s="544" t="s">
        <v>474</v>
      </c>
      <c r="D51" s="365"/>
      <c r="E51" s="366"/>
      <c r="F51" s="544" t="s">
        <v>1319</v>
      </c>
      <c r="G51" s="365"/>
      <c r="H51" s="366"/>
      <c r="I51" s="544" t="s">
        <v>718</v>
      </c>
      <c r="J51" s="365"/>
      <c r="K51" s="366"/>
      <c r="L51" s="4"/>
    </row>
    <row r="52">
      <c r="A52" s="235"/>
      <c r="B52" s="235" t="s">
        <v>97</v>
      </c>
      <c r="C52" s="544" t="s">
        <v>474</v>
      </c>
      <c r="D52" s="365"/>
      <c r="E52" s="366"/>
      <c r="F52" s="544" t="s">
        <v>1320</v>
      </c>
      <c r="G52" s="365"/>
      <c r="H52" s="366"/>
      <c r="I52" s="544" t="s">
        <v>1318</v>
      </c>
      <c r="J52" s="365"/>
      <c r="K52" s="366"/>
      <c r="L52" s="4"/>
    </row>
    <row r="53">
      <c r="A53" s="235"/>
      <c r="B53" s="235" t="s">
        <v>168</v>
      </c>
      <c r="C53" s="544" t="s">
        <v>474</v>
      </c>
      <c r="D53" s="365"/>
      <c r="E53" s="366"/>
      <c r="F53" s="544" t="s">
        <v>1321</v>
      </c>
      <c r="G53" s="365"/>
      <c r="H53" s="366"/>
      <c r="I53" s="544" t="s">
        <v>718</v>
      </c>
      <c r="J53" s="365"/>
      <c r="K53" s="366"/>
      <c r="L53" s="4"/>
    </row>
    <row r="54">
      <c r="A54" s="235"/>
      <c r="B54" s="235" t="s">
        <v>166</v>
      </c>
      <c r="C54" s="544" t="s">
        <v>474</v>
      </c>
      <c r="D54" s="365"/>
      <c r="E54" s="366"/>
      <c r="F54" s="544" t="s">
        <v>474</v>
      </c>
      <c r="G54" s="365"/>
      <c r="H54" s="366"/>
      <c r="I54" s="544" t="s">
        <v>722</v>
      </c>
      <c r="J54" s="365"/>
      <c r="K54" s="366"/>
      <c r="L54" s="4"/>
    </row>
    <row r="55">
      <c r="A55" s="388"/>
      <c r="B55" s="388"/>
      <c r="C55" s="536"/>
      <c r="D55" s="365"/>
      <c r="E55" s="366"/>
      <c r="F55" s="536"/>
      <c r="G55" s="365"/>
      <c r="H55" s="366"/>
      <c r="I55" s="536"/>
      <c r="J55" s="365"/>
      <c r="K55" s="366"/>
      <c r="L55" s="4"/>
    </row>
    <row r="56">
      <c r="A56" s="233" t="s">
        <v>721</v>
      </c>
      <c r="B56" s="235" t="s">
        <v>68</v>
      </c>
      <c r="C56" s="544" t="s">
        <v>1317</v>
      </c>
      <c r="D56" s="365"/>
      <c r="E56" s="366"/>
      <c r="F56" s="544" t="s">
        <v>474</v>
      </c>
      <c r="G56" s="365"/>
      <c r="H56" s="366"/>
      <c r="I56" s="544" t="s">
        <v>1318</v>
      </c>
      <c r="J56" s="365"/>
      <c r="K56" s="366"/>
      <c r="L56" s="4"/>
    </row>
    <row r="57">
      <c r="A57" s="238"/>
      <c r="B57" s="235" t="s">
        <v>85</v>
      </c>
      <c r="C57" s="544" t="s">
        <v>1319</v>
      </c>
      <c r="D57" s="365"/>
      <c r="E57" s="366"/>
      <c r="F57" s="544" t="s">
        <v>474</v>
      </c>
      <c r="G57" s="365"/>
      <c r="H57" s="366"/>
      <c r="I57" s="544" t="s">
        <v>718</v>
      </c>
      <c r="J57" s="365"/>
      <c r="K57" s="366"/>
      <c r="L57" s="4"/>
    </row>
    <row r="58">
      <c r="A58" s="238"/>
      <c r="B58" s="235" t="s">
        <v>97</v>
      </c>
      <c r="C58" s="544" t="s">
        <v>1320</v>
      </c>
      <c r="D58" s="365"/>
      <c r="E58" s="366"/>
      <c r="F58" s="544" t="s">
        <v>474</v>
      </c>
      <c r="G58" s="365"/>
      <c r="H58" s="366"/>
      <c r="I58" s="544" t="s">
        <v>1318</v>
      </c>
      <c r="J58" s="365"/>
      <c r="K58" s="366"/>
      <c r="L58" s="4"/>
    </row>
    <row r="59">
      <c r="A59" s="238"/>
      <c r="B59" s="235" t="s">
        <v>168</v>
      </c>
      <c r="C59" s="544" t="str">
        <f>F53</f>
        <v>Um business requirements</v>
      </c>
      <c r="D59" s="365"/>
      <c r="E59" s="366"/>
      <c r="F59" s="544" t="s">
        <v>1293</v>
      </c>
      <c r="G59" s="365"/>
      <c r="H59" s="366"/>
      <c r="I59" s="544" t="s">
        <v>1318</v>
      </c>
      <c r="J59" s="365"/>
      <c r="K59" s="366"/>
      <c r="L59" s="4"/>
    </row>
    <row r="60">
      <c r="A60" s="238"/>
      <c r="B60" s="235" t="s">
        <v>166</v>
      </c>
      <c r="C60" s="544" t="s">
        <v>474</v>
      </c>
      <c r="D60" s="365"/>
      <c r="E60" s="366"/>
      <c r="F60" s="544" t="s">
        <v>474</v>
      </c>
      <c r="G60" s="365"/>
      <c r="H60" s="366"/>
      <c r="I60" s="544" t="s">
        <v>722</v>
      </c>
      <c r="J60" s="365"/>
      <c r="K60" s="366"/>
      <c r="L60" s="4"/>
    </row>
    <row r="61">
      <c r="A61" s="388"/>
      <c r="B61" s="388"/>
      <c r="C61" s="536"/>
      <c r="D61" s="365"/>
      <c r="E61" s="366"/>
      <c r="F61" s="536"/>
      <c r="G61" s="365"/>
      <c r="H61" s="366"/>
      <c r="I61" s="536"/>
      <c r="J61" s="365"/>
      <c r="K61" s="366"/>
      <c r="L61" s="4"/>
    </row>
    <row r="62">
      <c r="A62" s="233" t="s">
        <v>725</v>
      </c>
      <c r="B62" s="235" t="s">
        <v>68</v>
      </c>
      <c r="C62" s="544" t="s">
        <v>474</v>
      </c>
      <c r="D62" s="365"/>
      <c r="E62" s="366"/>
      <c r="F62" s="544" t="s">
        <v>474</v>
      </c>
      <c r="G62" s="365"/>
      <c r="H62" s="366"/>
      <c r="I62" s="544" t="s">
        <v>1322</v>
      </c>
      <c r="J62" s="365"/>
      <c r="K62" s="366"/>
      <c r="L62" s="4"/>
    </row>
    <row r="63">
      <c r="A63" s="238"/>
      <c r="B63" s="235" t="s">
        <v>85</v>
      </c>
      <c r="C63" s="544" t="s">
        <v>474</v>
      </c>
      <c r="D63" s="365"/>
      <c r="E63" s="366"/>
      <c r="F63" s="544" t="s">
        <v>474</v>
      </c>
      <c r="G63" s="365"/>
      <c r="H63" s="366"/>
      <c r="I63" s="544" t="s">
        <v>718</v>
      </c>
      <c r="J63" s="365"/>
      <c r="K63" s="366"/>
      <c r="L63" s="4"/>
    </row>
    <row r="64">
      <c r="A64" s="238"/>
      <c r="B64" s="235" t="s">
        <v>97</v>
      </c>
      <c r="C64" s="544" t="s">
        <v>474</v>
      </c>
      <c r="D64" s="365"/>
      <c r="E64" s="366"/>
      <c r="F64" s="544" t="s">
        <v>1320</v>
      </c>
      <c r="G64" s="365"/>
      <c r="H64" s="366"/>
      <c r="I64" s="544" t="s">
        <v>1318</v>
      </c>
      <c r="J64" s="365"/>
      <c r="K64" s="366"/>
      <c r="L64" s="4"/>
    </row>
    <row r="65">
      <c r="A65" s="238"/>
      <c r="B65" s="235" t="s">
        <v>168</v>
      </c>
      <c r="C65" s="536" t="str">
        <f>F59</f>
        <v>UM business requirements</v>
      </c>
      <c r="D65" s="365"/>
      <c r="E65" s="366"/>
      <c r="F65" s="544" t="s">
        <v>1323</v>
      </c>
      <c r="G65" s="365"/>
      <c r="H65" s="366"/>
      <c r="I65" s="544" t="s">
        <v>1318</v>
      </c>
      <c r="J65" s="365"/>
      <c r="K65" s="366"/>
      <c r="L65" s="4"/>
    </row>
    <row r="66">
      <c r="A66" s="238"/>
      <c r="B66" s="235" t="s">
        <v>166</v>
      </c>
      <c r="C66" s="544" t="s">
        <v>474</v>
      </c>
      <c r="D66" s="365"/>
      <c r="E66" s="366"/>
      <c r="F66" s="544" t="s">
        <v>1324</v>
      </c>
      <c r="G66" s="365"/>
      <c r="H66" s="366"/>
      <c r="I66" s="544" t="s">
        <v>722</v>
      </c>
      <c r="J66" s="365"/>
      <c r="K66" s="366"/>
      <c r="L66" s="4"/>
    </row>
    <row r="67">
      <c r="A67" s="388"/>
      <c r="B67" s="388"/>
      <c r="C67" s="536"/>
      <c r="D67" s="365"/>
      <c r="E67" s="366"/>
      <c r="F67" s="536"/>
      <c r="G67" s="365"/>
      <c r="H67" s="366"/>
      <c r="I67" s="536"/>
      <c r="J67" s="365"/>
      <c r="K67" s="366"/>
      <c r="L67" s="4"/>
    </row>
    <row r="68">
      <c r="A68" s="233" t="s">
        <v>727</v>
      </c>
      <c r="B68" s="235" t="s">
        <v>68</v>
      </c>
      <c r="C68" s="544" t="s">
        <v>474</v>
      </c>
      <c r="D68" s="365"/>
      <c r="E68" s="366"/>
      <c r="F68" s="544" t="s">
        <v>1317</v>
      </c>
      <c r="G68" s="365"/>
      <c r="H68" s="366"/>
      <c r="I68" s="544" t="s">
        <v>1318</v>
      </c>
      <c r="J68" s="365"/>
      <c r="K68" s="366"/>
      <c r="L68" s="4"/>
    </row>
    <row r="69">
      <c r="A69" s="238"/>
      <c r="B69" s="235" t="s">
        <v>85</v>
      </c>
      <c r="C69" s="544" t="s">
        <v>474</v>
      </c>
      <c r="D69" s="365"/>
      <c r="E69" s="366"/>
      <c r="F69" s="544" t="s">
        <v>1325</v>
      </c>
      <c r="G69" s="365"/>
      <c r="H69" s="366"/>
      <c r="I69" s="544" t="s">
        <v>718</v>
      </c>
      <c r="J69" s="365"/>
      <c r="K69" s="366"/>
      <c r="L69" s="4"/>
    </row>
    <row r="70">
      <c r="A70" s="238"/>
      <c r="B70" s="235" t="s">
        <v>97</v>
      </c>
      <c r="C70" s="544" t="s">
        <v>1320</v>
      </c>
      <c r="D70" s="365"/>
      <c r="E70" s="366"/>
      <c r="F70" s="544" t="s">
        <v>1320</v>
      </c>
      <c r="G70" s="365"/>
      <c r="H70" s="366"/>
      <c r="I70" s="544" t="s">
        <v>1318</v>
      </c>
      <c r="J70" s="365"/>
      <c r="K70" s="366"/>
      <c r="L70" s="4"/>
    </row>
    <row r="71">
      <c r="A71" s="238"/>
      <c r="B71" s="235" t="s">
        <v>168</v>
      </c>
      <c r="C71" s="536" t="str">
        <f>F65</f>
        <v>UM Business Requirments</v>
      </c>
      <c r="D71" s="365"/>
      <c r="E71" s="366"/>
      <c r="F71" s="544" t="s">
        <v>1326</v>
      </c>
      <c r="G71" s="365"/>
      <c r="H71" s="366"/>
      <c r="I71" s="544" t="s">
        <v>1318</v>
      </c>
      <c r="J71" s="365"/>
      <c r="K71" s="366"/>
      <c r="L71" s="4"/>
    </row>
    <row r="72">
      <c r="A72" s="238"/>
      <c r="B72" s="235" t="s">
        <v>166</v>
      </c>
      <c r="C72" s="544" t="s">
        <v>1324</v>
      </c>
      <c r="D72" s="365"/>
      <c r="E72" s="366"/>
      <c r="F72" s="544" t="s">
        <v>1324</v>
      </c>
      <c r="G72" s="365"/>
      <c r="H72" s="366"/>
      <c r="I72" s="544" t="s">
        <v>718</v>
      </c>
      <c r="J72" s="365"/>
      <c r="K72" s="366"/>
      <c r="L72" s="4"/>
    </row>
    <row r="73">
      <c r="A73" s="388"/>
      <c r="B73" s="388"/>
      <c r="C73" s="536"/>
      <c r="D73" s="365"/>
      <c r="E73" s="366"/>
      <c r="F73" s="536"/>
      <c r="G73" s="365"/>
      <c r="H73" s="366"/>
      <c r="I73" s="536"/>
      <c r="J73" s="365"/>
      <c r="K73" s="366"/>
      <c r="L73" s="4"/>
    </row>
    <row r="74">
      <c r="A74" s="233" t="s">
        <v>729</v>
      </c>
      <c r="B74" s="235" t="s">
        <v>68</v>
      </c>
      <c r="C74" s="544" t="s">
        <v>1317</v>
      </c>
      <c r="D74" s="365"/>
      <c r="E74" s="366"/>
      <c r="F74" s="544"/>
      <c r="G74" s="365"/>
      <c r="H74" s="366"/>
      <c r="I74" s="544" t="s">
        <v>718</v>
      </c>
      <c r="J74" s="365"/>
      <c r="K74" s="366"/>
      <c r="L74" s="4"/>
    </row>
    <row r="75">
      <c r="A75" s="238"/>
      <c r="B75" s="235" t="s">
        <v>85</v>
      </c>
      <c r="C75" s="544" t="s">
        <v>1325</v>
      </c>
      <c r="D75" s="365"/>
      <c r="E75" s="366"/>
      <c r="F75" s="544" t="s">
        <v>474</v>
      </c>
      <c r="G75" s="365"/>
      <c r="H75" s="366"/>
      <c r="I75" s="544" t="s">
        <v>718</v>
      </c>
      <c r="J75" s="365"/>
      <c r="K75" s="366"/>
      <c r="L75" s="4"/>
    </row>
    <row r="76">
      <c r="A76" s="238"/>
      <c r="B76" s="235" t="s">
        <v>97</v>
      </c>
      <c r="C76" s="544" t="s">
        <v>1320</v>
      </c>
      <c r="D76" s="365"/>
      <c r="E76" s="366"/>
      <c r="F76" s="544" t="s">
        <v>474</v>
      </c>
      <c r="G76" s="365"/>
      <c r="H76" s="366"/>
      <c r="I76" s="544" t="s">
        <v>718</v>
      </c>
      <c r="J76" s="365"/>
      <c r="K76" s="366"/>
      <c r="L76" s="4"/>
    </row>
    <row r="77">
      <c r="A77" s="238"/>
      <c r="B77" s="235" t="s">
        <v>168</v>
      </c>
      <c r="C77" s="544" t="str">
        <f>F71</f>
        <v>UM Business Requirments, UM site map</v>
      </c>
      <c r="D77" s="365"/>
      <c r="E77" s="366"/>
      <c r="F77" s="544" t="str">
        <f>F71</f>
        <v>UM Business Requirments, UM site map</v>
      </c>
      <c r="G77" s="365"/>
      <c r="H77" s="366"/>
      <c r="I77" s="544" t="s">
        <v>1318</v>
      </c>
      <c r="J77" s="365"/>
      <c r="K77" s="366"/>
      <c r="L77" s="4"/>
    </row>
    <row r="78">
      <c r="A78" s="238"/>
      <c r="B78" s="235" t="s">
        <v>166</v>
      </c>
      <c r="C78" s="544" t="s">
        <v>1324</v>
      </c>
      <c r="D78" s="365"/>
      <c r="E78" s="366"/>
      <c r="F78" s="544" t="s">
        <v>1324</v>
      </c>
      <c r="G78" s="365"/>
      <c r="H78" s="366"/>
      <c r="I78" s="544" t="s">
        <v>718</v>
      </c>
      <c r="J78" s="365"/>
      <c r="K78" s="366"/>
      <c r="L78" s="4"/>
    </row>
    <row r="79">
      <c r="A79" s="388"/>
      <c r="B79" s="388"/>
      <c r="C79" s="536"/>
      <c r="D79" s="365"/>
      <c r="E79" s="366"/>
      <c r="F79" s="536"/>
      <c r="G79" s="365"/>
      <c r="H79" s="366"/>
      <c r="I79" s="536"/>
      <c r="J79" s="365"/>
      <c r="K79" s="366"/>
      <c r="L79" s="4"/>
    </row>
    <row r="80">
      <c r="A80" s="233" t="s">
        <v>732</v>
      </c>
      <c r="B80" s="235" t="s">
        <v>68</v>
      </c>
      <c r="C80" s="544" t="s">
        <v>474</v>
      </c>
      <c r="D80" s="365"/>
      <c r="E80" s="366"/>
      <c r="F80" s="544" t="s">
        <v>1286</v>
      </c>
      <c r="G80" s="365"/>
      <c r="H80" s="366"/>
      <c r="I80" s="544" t="s">
        <v>718</v>
      </c>
      <c r="J80" s="365"/>
      <c r="K80" s="366"/>
      <c r="L80" s="4"/>
    </row>
    <row r="81">
      <c r="A81" s="238"/>
      <c r="B81" s="235" t="s">
        <v>85</v>
      </c>
      <c r="C81" s="544" t="s">
        <v>474</v>
      </c>
      <c r="D81" s="365"/>
      <c r="E81" s="366"/>
      <c r="F81" s="544" t="s">
        <v>1327</v>
      </c>
      <c r="G81" s="365"/>
      <c r="H81" s="366"/>
      <c r="I81" s="544" t="s">
        <v>718</v>
      </c>
      <c r="J81" s="365"/>
      <c r="K81" s="366"/>
      <c r="L81" s="4"/>
    </row>
    <row r="82">
      <c r="A82" s="238"/>
      <c r="B82" s="235" t="s">
        <v>97</v>
      </c>
      <c r="C82" s="544" t="s">
        <v>474</v>
      </c>
      <c r="D82" s="365"/>
      <c r="E82" s="366"/>
      <c r="F82" s="544" t="s">
        <v>1328</v>
      </c>
      <c r="G82" s="365"/>
      <c r="H82" s="366"/>
      <c r="I82" s="544" t="s">
        <v>718</v>
      </c>
      <c r="J82" s="365"/>
      <c r="K82" s="366"/>
      <c r="L82" s="4"/>
    </row>
    <row r="83">
      <c r="A83" s="238"/>
      <c r="B83" s="235" t="s">
        <v>168</v>
      </c>
      <c r="C83" s="544" t="str">
        <f>F77</f>
        <v>UM Business Requirments, UM site map</v>
      </c>
      <c r="D83" s="365"/>
      <c r="E83" s="366"/>
      <c r="F83" s="544" t="s">
        <v>1329</v>
      </c>
      <c r="G83" s="365"/>
      <c r="H83" s="366"/>
      <c r="I83" s="544" t="s">
        <v>718</v>
      </c>
      <c r="J83" s="365"/>
      <c r="K83" s="366"/>
      <c r="L83" s="4"/>
    </row>
    <row r="84">
      <c r="A84" s="238"/>
      <c r="B84" s="235" t="s">
        <v>166</v>
      </c>
      <c r="C84" s="544" t="s">
        <v>1324</v>
      </c>
      <c r="D84" s="365"/>
      <c r="E84" s="366"/>
      <c r="F84" s="544" t="s">
        <v>1330</v>
      </c>
      <c r="G84" s="365"/>
      <c r="H84" s="366"/>
      <c r="I84" s="544" t="s">
        <v>718</v>
      </c>
      <c r="J84" s="365"/>
      <c r="K84" s="366"/>
      <c r="L84" s="4"/>
    </row>
    <row r="85">
      <c r="A85" s="388"/>
      <c r="B85" s="388"/>
      <c r="C85" s="536"/>
      <c r="D85" s="365"/>
      <c r="E85" s="366"/>
      <c r="F85" s="536"/>
      <c r="G85" s="365"/>
      <c r="H85" s="366"/>
      <c r="I85" s="536"/>
      <c r="J85" s="365"/>
      <c r="K85" s="366"/>
      <c r="L85" s="4"/>
    </row>
    <row r="86">
      <c r="A86" s="233" t="s">
        <v>734</v>
      </c>
      <c r="B86" s="235" t="s">
        <v>68</v>
      </c>
      <c r="C86" s="544" t="str">
        <f t="shared" ref="C86:C90" si="3">F80</f>
        <v>logging test plan</v>
      </c>
      <c r="D86" s="365"/>
      <c r="E86" s="366"/>
      <c r="F86" s="544" t="str">
        <f>C86</f>
        <v>logging test plan</v>
      </c>
      <c r="G86" s="365"/>
      <c r="H86" s="366"/>
      <c r="I86" s="544" t="s">
        <v>718</v>
      </c>
      <c r="J86" s="365"/>
      <c r="K86" s="366"/>
      <c r="L86" s="4"/>
    </row>
    <row r="87">
      <c r="A87" s="238"/>
      <c r="B87" s="235" t="s">
        <v>85</v>
      </c>
      <c r="C87" s="544" t="str">
        <f t="shared" si="3"/>
        <v>um test plan, um sequence diagram</v>
      </c>
      <c r="D87" s="365"/>
      <c r="E87" s="366"/>
      <c r="F87" s="544" t="s">
        <v>1331</v>
      </c>
      <c r="G87" s="365"/>
      <c r="H87" s="366"/>
      <c r="I87" s="544" t="s">
        <v>722</v>
      </c>
      <c r="J87" s="365"/>
      <c r="K87" s="366"/>
      <c r="L87" s="4"/>
    </row>
    <row r="88">
      <c r="A88" s="238"/>
      <c r="B88" s="235" t="s">
        <v>97</v>
      </c>
      <c r="C88" s="544" t="str">
        <f t="shared" si="3"/>
        <v>logging: class info,
LL design </v>
      </c>
      <c r="D88" s="365"/>
      <c r="E88" s="366"/>
      <c r="F88" s="544" t="s">
        <v>474</v>
      </c>
      <c r="G88" s="365"/>
      <c r="H88" s="366"/>
      <c r="I88" s="544" t="s">
        <v>718</v>
      </c>
      <c r="J88" s="365"/>
      <c r="K88" s="366"/>
      <c r="L88" s="4"/>
    </row>
    <row r="89">
      <c r="A89" s="238"/>
      <c r="B89" s="235" t="s">
        <v>168</v>
      </c>
      <c r="C89" s="544" t="str">
        <f t="shared" si="3"/>
        <v>UM site map, class design </v>
      </c>
      <c r="D89" s="365"/>
      <c r="E89" s="366"/>
      <c r="F89" s="536" t="str">
        <f t="shared" ref="F89:F90" si="4">C89</f>
        <v>UM site map, class design </v>
      </c>
      <c r="G89" s="365"/>
      <c r="H89" s="366"/>
      <c r="I89" s="544" t="s">
        <v>718</v>
      </c>
      <c r="J89" s="365"/>
      <c r="K89" s="366"/>
      <c r="L89" s="4"/>
    </row>
    <row r="90">
      <c r="A90" s="238"/>
      <c r="B90" s="235" t="s">
        <v>166</v>
      </c>
      <c r="C90" s="544" t="str">
        <f t="shared" si="3"/>
        <v>logging behavioral diagram </v>
      </c>
      <c r="D90" s="365"/>
      <c r="E90" s="366"/>
      <c r="F90" s="544" t="str">
        <f t="shared" si="4"/>
        <v>logging behavioral diagram </v>
      </c>
      <c r="G90" s="365"/>
      <c r="H90" s="366"/>
      <c r="I90" s="544" t="s">
        <v>718</v>
      </c>
      <c r="J90" s="365"/>
      <c r="K90" s="366"/>
      <c r="L90" s="4"/>
    </row>
    <row r="91">
      <c r="A91" s="388"/>
      <c r="B91" s="388"/>
      <c r="C91" s="536"/>
      <c r="D91" s="365"/>
      <c r="E91" s="366"/>
      <c r="F91" s="536"/>
      <c r="G91" s="365"/>
      <c r="H91" s="366"/>
      <c r="I91" s="536"/>
      <c r="J91" s="365"/>
      <c r="K91" s="366"/>
      <c r="L91" s="4"/>
    </row>
    <row r="92">
      <c r="A92" s="233" t="s">
        <v>735</v>
      </c>
      <c r="B92" s="235" t="s">
        <v>68</v>
      </c>
      <c r="C92" s="544" t="str">
        <f>F92</f>
        <v>logging test plan </v>
      </c>
      <c r="D92" s="365"/>
      <c r="E92" s="366"/>
      <c r="F92" s="544" t="s">
        <v>1317</v>
      </c>
      <c r="G92" s="365"/>
      <c r="H92" s="366"/>
      <c r="I92" s="544" t="s">
        <v>718</v>
      </c>
      <c r="J92" s="365"/>
      <c r="K92" s="366"/>
      <c r="L92" s="4"/>
    </row>
    <row r="93">
      <c r="A93" s="238"/>
      <c r="B93" s="235" t="s">
        <v>85</v>
      </c>
      <c r="C93" s="544" t="str">
        <f t="shared" ref="C93:C96" si="5">F87</f>
        <v>um test plan, um sequence diagram </v>
      </c>
      <c r="D93" s="365"/>
      <c r="E93" s="366"/>
      <c r="F93" s="532" t="s">
        <v>1332</v>
      </c>
      <c r="G93" s="385"/>
      <c r="H93" s="386"/>
      <c r="I93" s="544" t="s">
        <v>722</v>
      </c>
      <c r="J93" s="365"/>
      <c r="K93" s="366"/>
      <c r="L93" s="4"/>
    </row>
    <row r="94">
      <c r="A94" s="238"/>
      <c r="B94" s="235" t="s">
        <v>97</v>
      </c>
      <c r="C94" s="544" t="str">
        <f t="shared" si="5"/>
        <v>n/a</v>
      </c>
      <c r="D94" s="365"/>
      <c r="E94" s="366"/>
      <c r="F94" s="544" t="s">
        <v>1333</v>
      </c>
      <c r="G94" s="365"/>
      <c r="H94" s="366"/>
      <c r="I94" s="544" t="s">
        <v>718</v>
      </c>
      <c r="J94" s="365"/>
      <c r="K94" s="366"/>
      <c r="L94" s="4"/>
    </row>
    <row r="95">
      <c r="A95" s="238"/>
      <c r="B95" s="235" t="s">
        <v>168</v>
      </c>
      <c r="C95" s="544" t="str">
        <f t="shared" si="5"/>
        <v>UM site map, class design </v>
      </c>
      <c r="D95" s="365"/>
      <c r="E95" s="366"/>
      <c r="F95" s="536" t="str">
        <f>C95</f>
        <v>UM site map, class design </v>
      </c>
      <c r="G95" s="365"/>
      <c r="H95" s="366"/>
      <c r="I95" s="544" t="s">
        <v>718</v>
      </c>
      <c r="J95" s="365"/>
      <c r="K95" s="366"/>
      <c r="L95" s="4"/>
    </row>
    <row r="96">
      <c r="A96" s="238"/>
      <c r="B96" s="235" t="s">
        <v>166</v>
      </c>
      <c r="C96" s="544" t="str">
        <f t="shared" si="5"/>
        <v>logging behavioral diagram </v>
      </c>
      <c r="D96" s="365"/>
      <c r="E96" s="366"/>
      <c r="F96" s="544" t="s">
        <v>474</v>
      </c>
      <c r="G96" s="365"/>
      <c r="H96" s="366"/>
      <c r="I96" s="544" t="s">
        <v>718</v>
      </c>
      <c r="J96" s="365"/>
      <c r="K96" s="366"/>
      <c r="L96" s="4"/>
    </row>
    <row r="97">
      <c r="A97" s="4"/>
      <c r="B97" s="4"/>
      <c r="C97" s="4"/>
      <c r="D97" s="4"/>
      <c r="E97" s="4"/>
      <c r="F97" s="4"/>
      <c r="G97" s="4"/>
      <c r="H97" s="4"/>
      <c r="I97" s="4"/>
      <c r="J97" s="4"/>
      <c r="K97" s="4"/>
      <c r="L97" s="4"/>
    </row>
    <row r="98">
      <c r="A98" s="4"/>
      <c r="B98" s="4"/>
      <c r="C98" s="4"/>
      <c r="D98" s="4"/>
      <c r="E98" s="4"/>
      <c r="F98" s="4"/>
      <c r="G98" s="4"/>
      <c r="H98" s="4"/>
      <c r="I98" s="4"/>
      <c r="J98" s="4"/>
      <c r="K98" s="4"/>
      <c r="L98" s="4"/>
    </row>
    <row r="99">
      <c r="A99" s="4"/>
      <c r="B99" s="4"/>
      <c r="C99" s="4"/>
      <c r="D99" s="4"/>
      <c r="E99" s="4"/>
      <c r="F99" s="4"/>
      <c r="G99" s="4"/>
      <c r="H99" s="4"/>
      <c r="I99" s="4"/>
      <c r="J99" s="4"/>
      <c r="K99" s="4"/>
      <c r="L99" s="4"/>
    </row>
    <row r="100">
      <c r="A100" s="4"/>
      <c r="B100" s="4"/>
      <c r="C100" s="4"/>
      <c r="D100" s="4"/>
      <c r="E100" s="4"/>
      <c r="F100" s="4"/>
      <c r="G100" s="4"/>
      <c r="H100" s="4"/>
      <c r="I100" s="4"/>
      <c r="J100" s="4"/>
      <c r="K100" s="4"/>
      <c r="L100" s="4"/>
    </row>
    <row r="101">
      <c r="A101" s="4"/>
      <c r="B101" s="4"/>
      <c r="C101" s="4"/>
      <c r="D101" s="4"/>
      <c r="E101" s="4"/>
      <c r="F101" s="4"/>
      <c r="G101" s="4"/>
      <c r="H101" s="4"/>
      <c r="I101" s="4"/>
      <c r="J101" s="4"/>
      <c r="K101" s="4"/>
      <c r="L101" s="4"/>
    </row>
    <row r="102">
      <c r="A102" s="4"/>
      <c r="B102" s="4"/>
      <c r="C102" s="4"/>
      <c r="D102" s="4"/>
      <c r="E102" s="4"/>
      <c r="F102" s="4"/>
      <c r="G102" s="4"/>
      <c r="H102" s="4"/>
      <c r="I102" s="4"/>
      <c r="J102" s="4"/>
      <c r="K102" s="4"/>
      <c r="L102" s="4"/>
    </row>
    <row r="103">
      <c r="A103" s="4"/>
      <c r="B103" s="4"/>
      <c r="C103" s="4"/>
      <c r="D103" s="4"/>
      <c r="E103" s="4"/>
      <c r="F103" s="4"/>
      <c r="G103" s="4"/>
      <c r="H103" s="4"/>
      <c r="I103" s="4"/>
      <c r="J103" s="4"/>
      <c r="K103" s="4"/>
      <c r="L103" s="4"/>
    </row>
    <row r="104">
      <c r="A104" s="4"/>
      <c r="B104" s="4"/>
      <c r="C104" s="4"/>
      <c r="D104" s="4"/>
      <c r="E104" s="4"/>
      <c r="F104" s="4"/>
      <c r="G104" s="4"/>
      <c r="H104" s="4"/>
      <c r="I104" s="4"/>
      <c r="J104" s="4"/>
      <c r="K104" s="4"/>
      <c r="L104" s="4"/>
    </row>
    <row r="105">
      <c r="A105" s="4"/>
      <c r="B105" s="4"/>
      <c r="C105" s="4"/>
      <c r="D105" s="4"/>
      <c r="E105" s="4"/>
      <c r="F105" s="4"/>
      <c r="G105" s="4"/>
      <c r="H105" s="4"/>
      <c r="I105" s="4"/>
      <c r="J105" s="4"/>
      <c r="K105" s="4"/>
      <c r="L105" s="4"/>
    </row>
    <row r="106">
      <c r="A106" s="4"/>
      <c r="B106" s="4"/>
      <c r="C106" s="4"/>
      <c r="D106" s="4"/>
      <c r="E106" s="4"/>
      <c r="F106" s="4"/>
      <c r="G106" s="4"/>
      <c r="H106" s="4"/>
      <c r="I106" s="4"/>
      <c r="J106" s="4"/>
      <c r="K106" s="4"/>
      <c r="L106" s="4"/>
    </row>
    <row r="107">
      <c r="A107" s="4"/>
      <c r="B107" s="4"/>
      <c r="C107" s="4"/>
      <c r="D107" s="4"/>
      <c r="E107" s="4"/>
      <c r="F107" s="4"/>
      <c r="G107" s="4"/>
      <c r="H107" s="4"/>
      <c r="I107" s="4"/>
      <c r="J107" s="4"/>
      <c r="K107" s="4"/>
      <c r="L107" s="4"/>
    </row>
    <row r="108">
      <c r="A108" s="4"/>
      <c r="B108" s="4"/>
      <c r="C108" s="4"/>
      <c r="D108" s="4"/>
      <c r="E108" s="4"/>
      <c r="F108" s="4"/>
      <c r="G108" s="4"/>
      <c r="H108" s="4"/>
      <c r="I108" s="4"/>
      <c r="J108" s="4"/>
      <c r="K108" s="4"/>
      <c r="L108" s="4"/>
    </row>
    <row r="109">
      <c r="A109" s="4"/>
      <c r="B109" s="4"/>
      <c r="C109" s="4"/>
      <c r="D109" s="4"/>
      <c r="E109" s="4"/>
      <c r="F109" s="4"/>
      <c r="G109" s="4"/>
      <c r="H109" s="4"/>
      <c r="I109" s="4"/>
      <c r="J109" s="4"/>
      <c r="K109" s="4"/>
      <c r="L109" s="4"/>
    </row>
    <row r="110">
      <c r="A110" s="4"/>
      <c r="B110" s="4"/>
      <c r="C110" s="4"/>
      <c r="D110" s="4"/>
      <c r="E110" s="4"/>
      <c r="F110" s="4"/>
      <c r="G110" s="4"/>
      <c r="H110" s="4"/>
      <c r="I110" s="4"/>
      <c r="J110" s="4"/>
      <c r="K110" s="4"/>
      <c r="L110" s="4"/>
    </row>
    <row r="111">
      <c r="A111" s="4"/>
      <c r="B111" s="4"/>
      <c r="C111" s="4"/>
      <c r="D111" s="4"/>
      <c r="E111" s="4"/>
      <c r="F111" s="4"/>
      <c r="G111" s="4"/>
      <c r="H111" s="4"/>
      <c r="I111" s="4"/>
      <c r="J111" s="4"/>
      <c r="K111" s="4"/>
      <c r="L111" s="4"/>
    </row>
    <row r="112">
      <c r="A112" s="4"/>
      <c r="B112" s="4"/>
      <c r="C112" s="4"/>
      <c r="D112" s="4"/>
      <c r="E112" s="4"/>
      <c r="F112" s="4"/>
      <c r="G112" s="4"/>
      <c r="H112" s="4"/>
      <c r="I112" s="4"/>
      <c r="J112" s="4"/>
      <c r="K112" s="4"/>
      <c r="L112" s="4"/>
    </row>
    <row r="113">
      <c r="A113" s="4"/>
      <c r="B113" s="4"/>
      <c r="C113" s="4"/>
      <c r="D113" s="4"/>
      <c r="E113" s="4"/>
      <c r="F113" s="4"/>
      <c r="G113" s="4"/>
      <c r="H113" s="4"/>
      <c r="I113" s="4"/>
      <c r="J113" s="4"/>
      <c r="K113" s="4"/>
      <c r="L113" s="4"/>
    </row>
    <row r="114">
      <c r="A114" s="4"/>
      <c r="B114" s="4"/>
      <c r="C114" s="4"/>
      <c r="D114" s="4"/>
      <c r="E114" s="4"/>
      <c r="F114" s="4"/>
      <c r="G114" s="4"/>
      <c r="H114" s="4"/>
      <c r="I114" s="4"/>
      <c r="J114" s="4"/>
      <c r="K114" s="4"/>
      <c r="L114" s="4"/>
    </row>
    <row r="115">
      <c r="A115" s="4"/>
      <c r="B115" s="4"/>
      <c r="C115" s="4"/>
      <c r="D115" s="4"/>
      <c r="E115" s="4"/>
      <c r="F115" s="4"/>
      <c r="G115" s="4"/>
      <c r="H115" s="4"/>
      <c r="I115" s="4"/>
      <c r="J115" s="4"/>
      <c r="K115" s="4"/>
      <c r="L115" s="4"/>
    </row>
    <row r="116">
      <c r="A116" s="4"/>
      <c r="B116" s="4"/>
      <c r="C116" s="4"/>
      <c r="D116" s="4"/>
      <c r="E116" s="4"/>
      <c r="F116" s="4"/>
      <c r="G116" s="4"/>
      <c r="H116" s="4"/>
      <c r="I116" s="4"/>
      <c r="J116" s="4"/>
      <c r="K116" s="4"/>
      <c r="L116" s="4"/>
    </row>
    <row r="117">
      <c r="A117" s="4"/>
      <c r="B117" s="4"/>
      <c r="C117" s="4"/>
      <c r="D117" s="4"/>
      <c r="E117" s="4"/>
      <c r="F117" s="4"/>
      <c r="G117" s="4"/>
      <c r="H117" s="4"/>
      <c r="I117" s="4"/>
      <c r="J117" s="4"/>
      <c r="K117" s="4"/>
      <c r="L117" s="4"/>
    </row>
    <row r="118">
      <c r="A118" s="4"/>
      <c r="B118" s="4"/>
      <c r="C118" s="4"/>
      <c r="D118" s="4"/>
      <c r="E118" s="4"/>
      <c r="F118" s="4"/>
      <c r="G118" s="4"/>
      <c r="H118" s="4"/>
      <c r="I118" s="4"/>
      <c r="J118" s="4"/>
      <c r="K118" s="4"/>
      <c r="L118" s="4"/>
    </row>
    <row r="119">
      <c r="A119" s="4"/>
      <c r="B119" s="4"/>
      <c r="C119" s="4"/>
      <c r="D119" s="4"/>
      <c r="E119" s="4"/>
      <c r="F119" s="4"/>
      <c r="G119" s="4"/>
      <c r="H119" s="4"/>
      <c r="I119" s="4"/>
      <c r="J119" s="4"/>
      <c r="K119" s="4"/>
      <c r="L119" s="4"/>
    </row>
    <row r="120">
      <c r="A120" s="4"/>
      <c r="B120" s="4"/>
      <c r="C120" s="4"/>
      <c r="D120" s="4"/>
      <c r="E120" s="4"/>
      <c r="F120" s="4"/>
      <c r="G120" s="4"/>
      <c r="H120" s="4"/>
      <c r="I120" s="4"/>
      <c r="J120" s="4"/>
      <c r="K120" s="4"/>
      <c r="L120" s="4"/>
    </row>
    <row r="121">
      <c r="A121" s="4"/>
      <c r="B121" s="4"/>
      <c r="C121" s="4"/>
      <c r="D121" s="4"/>
      <c r="E121" s="4"/>
      <c r="F121" s="4"/>
      <c r="G121" s="4"/>
      <c r="H121" s="4"/>
      <c r="I121" s="4"/>
      <c r="J121" s="4"/>
      <c r="K121" s="4"/>
      <c r="L121" s="4"/>
    </row>
    <row r="122">
      <c r="A122" s="4"/>
      <c r="B122" s="4"/>
      <c r="C122" s="4"/>
      <c r="D122" s="4"/>
      <c r="E122" s="4"/>
      <c r="F122" s="4"/>
      <c r="G122" s="4"/>
      <c r="H122" s="4"/>
      <c r="I122" s="4"/>
      <c r="J122" s="4"/>
      <c r="K122" s="4"/>
      <c r="L122" s="4"/>
    </row>
    <row r="123">
      <c r="A123" s="4"/>
      <c r="B123" s="4"/>
      <c r="C123" s="4"/>
      <c r="D123" s="4"/>
      <c r="E123" s="4"/>
      <c r="F123" s="4"/>
      <c r="G123" s="4"/>
      <c r="H123" s="4"/>
      <c r="I123" s="4"/>
      <c r="J123" s="4"/>
      <c r="K123" s="4"/>
      <c r="L123" s="4"/>
    </row>
    <row r="124">
      <c r="A124" s="4"/>
      <c r="B124" s="4"/>
      <c r="C124" s="4"/>
      <c r="D124" s="4"/>
      <c r="E124" s="4"/>
      <c r="F124" s="4"/>
      <c r="G124" s="4"/>
      <c r="H124" s="4"/>
      <c r="I124" s="4"/>
      <c r="J124" s="4"/>
      <c r="K124" s="4"/>
      <c r="L124" s="4"/>
    </row>
    <row r="125">
      <c r="A125" s="4"/>
      <c r="B125" s="4"/>
      <c r="C125" s="4"/>
      <c r="D125" s="4"/>
      <c r="E125" s="4"/>
      <c r="F125" s="4"/>
      <c r="G125" s="4"/>
      <c r="H125" s="4"/>
      <c r="I125" s="4"/>
      <c r="J125" s="4"/>
      <c r="K125" s="4"/>
      <c r="L125" s="4"/>
    </row>
    <row r="126">
      <c r="A126" s="4"/>
      <c r="B126" s="4"/>
      <c r="C126" s="4"/>
      <c r="D126" s="4"/>
      <c r="E126" s="4"/>
      <c r="F126" s="4"/>
      <c r="G126" s="4"/>
      <c r="H126" s="4"/>
      <c r="I126" s="4"/>
      <c r="J126" s="4"/>
      <c r="K126" s="4"/>
      <c r="L126" s="4"/>
    </row>
    <row r="127">
      <c r="A127" s="4"/>
      <c r="B127" s="4"/>
      <c r="C127" s="4"/>
      <c r="D127" s="4"/>
      <c r="E127" s="4"/>
      <c r="F127" s="4"/>
      <c r="G127" s="4"/>
      <c r="H127" s="4"/>
      <c r="I127" s="4"/>
      <c r="J127" s="4"/>
      <c r="K127" s="4"/>
      <c r="L127" s="4"/>
    </row>
    <row r="128">
      <c r="A128" s="4"/>
      <c r="B128" s="4"/>
      <c r="C128" s="4"/>
      <c r="D128" s="4"/>
      <c r="E128" s="4"/>
      <c r="F128" s="4"/>
      <c r="G128" s="4"/>
      <c r="H128" s="4"/>
      <c r="I128" s="4"/>
      <c r="J128" s="4"/>
      <c r="K128" s="4"/>
      <c r="L128" s="4"/>
    </row>
    <row r="129">
      <c r="A129" s="4"/>
      <c r="B129" s="4"/>
      <c r="C129" s="4"/>
      <c r="D129" s="4"/>
      <c r="E129" s="4"/>
      <c r="F129" s="4"/>
      <c r="G129" s="4"/>
      <c r="H129" s="4"/>
      <c r="I129" s="4"/>
      <c r="J129" s="4"/>
      <c r="K129" s="4"/>
      <c r="L129" s="4"/>
    </row>
    <row r="130">
      <c r="A130" s="4"/>
      <c r="B130" s="4"/>
      <c r="C130" s="4"/>
      <c r="D130" s="4"/>
      <c r="E130" s="4"/>
      <c r="F130" s="4"/>
      <c r="G130" s="4"/>
      <c r="H130" s="4"/>
      <c r="I130" s="4"/>
      <c r="J130" s="4"/>
      <c r="K130" s="4"/>
      <c r="L130" s="4"/>
    </row>
    <row r="131">
      <c r="A131" s="4"/>
      <c r="B131" s="4"/>
      <c r="C131" s="4"/>
      <c r="D131" s="4"/>
      <c r="E131" s="4"/>
      <c r="F131" s="4"/>
      <c r="G131" s="4"/>
      <c r="H131" s="4"/>
      <c r="I131" s="4"/>
      <c r="J131" s="4"/>
      <c r="K131" s="4"/>
      <c r="L131" s="4"/>
    </row>
    <row r="132">
      <c r="A132" s="4"/>
      <c r="B132" s="4"/>
      <c r="C132" s="4"/>
      <c r="D132" s="4"/>
      <c r="E132" s="4"/>
      <c r="F132" s="4"/>
      <c r="G132" s="4"/>
      <c r="H132" s="4"/>
      <c r="I132" s="4"/>
      <c r="J132" s="4"/>
      <c r="K132" s="4"/>
      <c r="L132" s="4"/>
    </row>
    <row r="133">
      <c r="A133" s="4"/>
      <c r="B133" s="4"/>
      <c r="C133" s="4"/>
      <c r="D133" s="4"/>
      <c r="E133" s="4"/>
      <c r="F133" s="4"/>
      <c r="G133" s="4"/>
      <c r="H133" s="4"/>
      <c r="I133" s="4"/>
      <c r="J133" s="4"/>
      <c r="K133" s="4"/>
      <c r="L133" s="4"/>
    </row>
    <row r="134">
      <c r="A134" s="4"/>
      <c r="B134" s="4"/>
      <c r="C134" s="4"/>
      <c r="D134" s="4"/>
      <c r="E134" s="4"/>
      <c r="F134" s="4"/>
      <c r="G134" s="4"/>
      <c r="H134" s="4"/>
      <c r="I134" s="4"/>
      <c r="J134" s="4"/>
      <c r="K134" s="4"/>
      <c r="L134" s="4"/>
    </row>
    <row r="135">
      <c r="A135" s="4"/>
      <c r="B135" s="4"/>
      <c r="C135" s="4"/>
      <c r="D135" s="4"/>
      <c r="E135" s="4"/>
      <c r="F135" s="4"/>
      <c r="G135" s="4"/>
      <c r="H135" s="4"/>
      <c r="I135" s="4"/>
      <c r="J135" s="4"/>
      <c r="K135" s="4"/>
      <c r="L135" s="4"/>
    </row>
    <row r="136">
      <c r="A136" s="4"/>
      <c r="B136" s="4"/>
      <c r="C136" s="4"/>
      <c r="D136" s="4"/>
      <c r="E136" s="4"/>
      <c r="F136" s="4"/>
      <c r="G136" s="4"/>
      <c r="H136" s="4"/>
      <c r="I136" s="4"/>
      <c r="J136" s="4"/>
      <c r="K136" s="4"/>
      <c r="L136" s="4"/>
    </row>
    <row r="137">
      <c r="A137" s="4"/>
      <c r="B137" s="4"/>
      <c r="C137" s="4"/>
      <c r="D137" s="4"/>
      <c r="E137" s="4"/>
      <c r="F137" s="4"/>
      <c r="G137" s="4"/>
      <c r="H137" s="4"/>
      <c r="I137" s="4"/>
      <c r="J137" s="4"/>
      <c r="K137" s="4"/>
      <c r="L137" s="4"/>
    </row>
    <row r="138">
      <c r="A138" s="4"/>
      <c r="B138" s="4"/>
      <c r="C138" s="4"/>
      <c r="D138" s="4"/>
      <c r="E138" s="4"/>
      <c r="F138" s="4"/>
      <c r="G138" s="4"/>
      <c r="H138" s="4"/>
      <c r="I138" s="4"/>
      <c r="J138" s="4"/>
      <c r="K138" s="4"/>
      <c r="L138" s="4"/>
    </row>
    <row r="139">
      <c r="A139" s="4"/>
      <c r="B139" s="4"/>
      <c r="C139" s="4"/>
      <c r="D139" s="4"/>
      <c r="E139" s="4"/>
      <c r="F139" s="4"/>
      <c r="G139" s="4"/>
      <c r="H139" s="4"/>
      <c r="I139" s="4"/>
      <c r="J139" s="4"/>
      <c r="K139" s="4"/>
      <c r="L139" s="4"/>
    </row>
    <row r="140">
      <c r="A140" s="4"/>
      <c r="B140" s="4"/>
      <c r="C140" s="4"/>
      <c r="D140" s="4"/>
      <c r="E140" s="4"/>
      <c r="F140" s="4"/>
      <c r="G140" s="4"/>
      <c r="H140" s="4"/>
      <c r="I140" s="4"/>
      <c r="J140" s="4"/>
      <c r="K140" s="4"/>
      <c r="L140" s="4"/>
    </row>
    <row r="141">
      <c r="A141" s="4"/>
      <c r="B141" s="4"/>
      <c r="C141" s="4"/>
      <c r="D141" s="4"/>
      <c r="E141" s="4"/>
      <c r="F141" s="4"/>
      <c r="G141" s="4"/>
      <c r="H141" s="4"/>
      <c r="I141" s="4"/>
      <c r="J141" s="4"/>
      <c r="K141" s="4"/>
      <c r="L141" s="4"/>
    </row>
    <row r="142">
      <c r="A142" s="4"/>
      <c r="B142" s="4"/>
      <c r="C142" s="4"/>
      <c r="D142" s="4"/>
      <c r="E142" s="4"/>
      <c r="F142" s="4"/>
      <c r="G142" s="4"/>
      <c r="H142" s="4"/>
      <c r="I142" s="4"/>
      <c r="J142" s="4"/>
      <c r="K142" s="4"/>
      <c r="L142" s="4"/>
    </row>
    <row r="143">
      <c r="A143" s="4"/>
      <c r="B143" s="4"/>
      <c r="C143" s="4"/>
      <c r="D143" s="4"/>
      <c r="E143" s="4"/>
      <c r="F143" s="4"/>
      <c r="G143" s="4"/>
      <c r="H143" s="4"/>
      <c r="I143" s="4"/>
      <c r="J143" s="4"/>
      <c r="K143" s="4"/>
      <c r="L143" s="4"/>
    </row>
    <row r="144">
      <c r="A144" s="4"/>
      <c r="B144" s="4"/>
      <c r="C144" s="4"/>
      <c r="D144" s="4"/>
      <c r="E144" s="4"/>
      <c r="F144" s="4"/>
      <c r="G144" s="4"/>
      <c r="H144" s="4"/>
      <c r="I144" s="4"/>
      <c r="J144" s="4"/>
      <c r="K144" s="4"/>
      <c r="L144" s="4"/>
    </row>
    <row r="145">
      <c r="A145" s="4"/>
      <c r="B145" s="4"/>
      <c r="C145" s="4"/>
      <c r="D145" s="4"/>
      <c r="E145" s="4"/>
      <c r="F145" s="4"/>
      <c r="G145" s="4"/>
      <c r="H145" s="4"/>
      <c r="I145" s="4"/>
      <c r="J145" s="4"/>
      <c r="K145" s="4"/>
      <c r="L145" s="4"/>
    </row>
    <row r="146">
      <c r="A146" s="4"/>
      <c r="B146" s="4"/>
      <c r="C146" s="4"/>
      <c r="D146" s="4"/>
      <c r="E146" s="4"/>
      <c r="F146" s="4"/>
      <c r="G146" s="4"/>
      <c r="H146" s="4"/>
      <c r="I146" s="4"/>
      <c r="J146" s="4"/>
      <c r="K146" s="4"/>
      <c r="L146" s="4"/>
    </row>
    <row r="147">
      <c r="A147" s="4"/>
      <c r="B147" s="4"/>
      <c r="C147" s="4"/>
      <c r="D147" s="4"/>
      <c r="E147" s="4"/>
      <c r="F147" s="4"/>
      <c r="G147" s="4"/>
      <c r="H147" s="4"/>
      <c r="I147" s="4"/>
      <c r="J147" s="4"/>
      <c r="K147" s="4"/>
      <c r="L147" s="4"/>
    </row>
    <row r="148">
      <c r="A148" s="4"/>
      <c r="B148" s="4"/>
      <c r="C148" s="4"/>
      <c r="D148" s="4"/>
      <c r="E148" s="4"/>
      <c r="F148" s="4"/>
      <c r="G148" s="4"/>
      <c r="H148" s="4"/>
      <c r="I148" s="4"/>
      <c r="J148" s="4"/>
      <c r="K148" s="4"/>
      <c r="L148" s="4"/>
    </row>
    <row r="149">
      <c r="A149" s="4"/>
      <c r="B149" s="4"/>
      <c r="C149" s="4"/>
      <c r="D149" s="4"/>
      <c r="E149" s="4"/>
      <c r="F149" s="4"/>
      <c r="G149" s="4"/>
      <c r="H149" s="4"/>
      <c r="I149" s="4"/>
      <c r="J149" s="4"/>
      <c r="K149" s="4"/>
      <c r="L149" s="4"/>
    </row>
    <row r="150">
      <c r="A150" s="4"/>
      <c r="B150" s="4"/>
      <c r="C150" s="4"/>
      <c r="D150" s="4"/>
      <c r="E150" s="4"/>
      <c r="F150" s="4"/>
      <c r="G150" s="4"/>
      <c r="H150" s="4"/>
      <c r="I150" s="4"/>
      <c r="J150" s="4"/>
      <c r="K150" s="4"/>
      <c r="L150" s="4"/>
    </row>
    <row r="151">
      <c r="A151" s="4"/>
      <c r="B151" s="4"/>
      <c r="C151" s="4"/>
      <c r="D151" s="4"/>
      <c r="E151" s="4"/>
      <c r="F151" s="4"/>
      <c r="G151" s="4"/>
      <c r="H151" s="4"/>
      <c r="I151" s="4"/>
      <c r="J151" s="4"/>
      <c r="K151" s="4"/>
      <c r="L151" s="4"/>
    </row>
    <row r="152">
      <c r="A152" s="4"/>
      <c r="B152" s="4"/>
      <c r="C152" s="4"/>
      <c r="D152" s="4"/>
      <c r="E152" s="4"/>
      <c r="F152" s="4"/>
      <c r="G152" s="4"/>
      <c r="H152" s="4"/>
      <c r="I152" s="4"/>
      <c r="J152" s="4"/>
      <c r="K152" s="4"/>
      <c r="L152" s="4"/>
    </row>
    <row r="153">
      <c r="A153" s="4"/>
      <c r="B153" s="4"/>
      <c r="C153" s="4"/>
      <c r="D153" s="4"/>
      <c r="E153" s="4"/>
      <c r="F153" s="4"/>
      <c r="G153" s="4"/>
      <c r="H153" s="4"/>
      <c r="I153" s="4"/>
      <c r="J153" s="4"/>
      <c r="K153" s="4"/>
      <c r="L153" s="4"/>
    </row>
    <row r="154">
      <c r="A154" s="4"/>
      <c r="B154" s="4"/>
      <c r="C154" s="4"/>
      <c r="D154" s="4"/>
      <c r="E154" s="4"/>
      <c r="F154" s="4"/>
      <c r="G154" s="4"/>
      <c r="H154" s="4"/>
      <c r="I154" s="4"/>
      <c r="J154" s="4"/>
      <c r="K154" s="4"/>
      <c r="L154" s="4"/>
    </row>
    <row r="155">
      <c r="A155" s="4"/>
      <c r="B155" s="4"/>
      <c r="C155" s="4"/>
      <c r="D155" s="4"/>
      <c r="E155" s="4"/>
      <c r="F155" s="4"/>
      <c r="G155" s="4"/>
      <c r="H155" s="4"/>
      <c r="I155" s="4"/>
      <c r="J155" s="4"/>
      <c r="K155" s="4"/>
      <c r="L155" s="4"/>
    </row>
    <row r="156">
      <c r="A156" s="4"/>
      <c r="B156" s="4"/>
      <c r="C156" s="4"/>
      <c r="D156" s="4"/>
      <c r="E156" s="4"/>
      <c r="F156" s="4"/>
      <c r="G156" s="4"/>
      <c r="H156" s="4"/>
      <c r="I156" s="4"/>
      <c r="J156" s="4"/>
      <c r="K156" s="4"/>
      <c r="L156" s="4"/>
    </row>
    <row r="157">
      <c r="A157" s="4"/>
      <c r="B157" s="4"/>
      <c r="C157" s="4"/>
      <c r="D157" s="4"/>
      <c r="E157" s="4"/>
      <c r="F157" s="4"/>
      <c r="G157" s="4"/>
      <c r="H157" s="4"/>
      <c r="I157" s="4"/>
      <c r="J157" s="4"/>
      <c r="K157" s="4"/>
      <c r="L157" s="4"/>
    </row>
    <row r="158">
      <c r="A158" s="4"/>
      <c r="B158" s="4"/>
      <c r="C158" s="4"/>
      <c r="D158" s="4"/>
      <c r="E158" s="4"/>
      <c r="F158" s="4"/>
      <c r="G158" s="4"/>
      <c r="H158" s="4"/>
      <c r="I158" s="4"/>
      <c r="J158" s="4"/>
      <c r="K158" s="4"/>
      <c r="L158" s="4"/>
    </row>
    <row r="159">
      <c r="A159" s="4"/>
      <c r="B159" s="4"/>
      <c r="C159" s="4"/>
      <c r="D159" s="4"/>
      <c r="E159" s="4"/>
      <c r="F159" s="4"/>
      <c r="G159" s="4"/>
      <c r="H159" s="4"/>
      <c r="I159" s="4"/>
      <c r="J159" s="4"/>
      <c r="K159" s="4"/>
      <c r="L159" s="4"/>
    </row>
    <row r="160">
      <c r="A160" s="4"/>
      <c r="B160" s="4"/>
      <c r="C160" s="4"/>
      <c r="D160" s="4"/>
      <c r="E160" s="4"/>
      <c r="F160" s="4"/>
      <c r="G160" s="4"/>
      <c r="H160" s="4"/>
      <c r="I160" s="4"/>
      <c r="J160" s="4"/>
      <c r="K160" s="4"/>
      <c r="L160" s="4"/>
    </row>
    <row r="161">
      <c r="A161" s="4"/>
      <c r="B161" s="4"/>
      <c r="C161" s="4"/>
      <c r="D161" s="4"/>
      <c r="E161" s="4"/>
      <c r="F161" s="4"/>
      <c r="G161" s="4"/>
      <c r="H161" s="4"/>
      <c r="I161" s="4"/>
      <c r="J161" s="4"/>
      <c r="K161" s="4"/>
      <c r="L161" s="4"/>
    </row>
    <row r="162">
      <c r="A162" s="4"/>
      <c r="B162" s="4"/>
      <c r="C162" s="4"/>
      <c r="D162" s="4"/>
      <c r="E162" s="4"/>
      <c r="F162" s="4"/>
      <c r="G162" s="4"/>
      <c r="H162" s="4"/>
      <c r="I162" s="4"/>
      <c r="J162" s="4"/>
      <c r="K162" s="4"/>
      <c r="L162" s="4"/>
    </row>
    <row r="163">
      <c r="A163" s="4"/>
      <c r="B163" s="4"/>
      <c r="C163" s="4"/>
      <c r="D163" s="4"/>
      <c r="E163" s="4"/>
      <c r="F163" s="4"/>
      <c r="G163" s="4"/>
      <c r="H163" s="4"/>
      <c r="I163" s="4"/>
      <c r="J163" s="4"/>
      <c r="K163" s="4"/>
      <c r="L163" s="4"/>
    </row>
    <row r="164">
      <c r="A164" s="4"/>
      <c r="B164" s="4"/>
      <c r="C164" s="4"/>
      <c r="D164" s="4"/>
      <c r="E164" s="4"/>
      <c r="F164" s="4"/>
      <c r="G164" s="4"/>
      <c r="H164" s="4"/>
      <c r="I164" s="4"/>
      <c r="J164" s="4"/>
      <c r="K164" s="4"/>
      <c r="L164" s="4"/>
    </row>
    <row r="165">
      <c r="A165" s="4"/>
      <c r="B165" s="4"/>
      <c r="C165" s="4"/>
      <c r="D165" s="4"/>
      <c r="E165" s="4"/>
      <c r="F165" s="4"/>
      <c r="G165" s="4"/>
      <c r="H165" s="4"/>
      <c r="I165" s="4"/>
      <c r="J165" s="4"/>
      <c r="K165" s="4"/>
      <c r="L165" s="4"/>
    </row>
    <row r="166">
      <c r="A166" s="4"/>
      <c r="B166" s="4"/>
      <c r="C166" s="4"/>
      <c r="D166" s="4"/>
      <c r="E166" s="4"/>
      <c r="F166" s="4"/>
      <c r="G166" s="4"/>
      <c r="H166" s="4"/>
      <c r="I166" s="4"/>
      <c r="J166" s="4"/>
      <c r="K166" s="4"/>
      <c r="L166" s="4"/>
    </row>
    <row r="167">
      <c r="A167" s="4"/>
      <c r="B167" s="4"/>
      <c r="C167" s="4"/>
      <c r="D167" s="4"/>
      <c r="E167" s="4"/>
      <c r="F167" s="4"/>
      <c r="G167" s="4"/>
      <c r="H167" s="4"/>
      <c r="I167" s="4"/>
      <c r="J167" s="4"/>
      <c r="K167" s="4"/>
      <c r="L167" s="4"/>
    </row>
    <row r="168">
      <c r="A168" s="4"/>
      <c r="B168" s="4"/>
      <c r="C168" s="4"/>
      <c r="D168" s="4"/>
      <c r="E168" s="4"/>
      <c r="F168" s="4"/>
      <c r="G168" s="4"/>
      <c r="H168" s="4"/>
      <c r="I168" s="4"/>
      <c r="J168" s="4"/>
      <c r="K168" s="4"/>
      <c r="L168" s="4"/>
    </row>
    <row r="169">
      <c r="A169" s="4"/>
      <c r="B169" s="4"/>
      <c r="C169" s="4"/>
      <c r="D169" s="4"/>
      <c r="E169" s="4"/>
      <c r="F169" s="4"/>
      <c r="G169" s="4"/>
      <c r="H169" s="4"/>
      <c r="I169" s="4"/>
      <c r="J169" s="4"/>
      <c r="K169" s="4"/>
      <c r="L169" s="4"/>
    </row>
    <row r="170">
      <c r="A170" s="4"/>
      <c r="B170" s="4"/>
      <c r="C170" s="4"/>
      <c r="D170" s="4"/>
      <c r="E170" s="4"/>
      <c r="F170" s="4"/>
      <c r="G170" s="4"/>
      <c r="H170" s="4"/>
      <c r="I170" s="4"/>
      <c r="J170" s="4"/>
      <c r="K170" s="4"/>
      <c r="L170" s="4"/>
    </row>
    <row r="171">
      <c r="A171" s="4"/>
      <c r="B171" s="4"/>
      <c r="C171" s="4"/>
      <c r="D171" s="4"/>
      <c r="E171" s="4"/>
      <c r="F171" s="4"/>
      <c r="G171" s="4"/>
      <c r="H171" s="4"/>
      <c r="I171" s="4"/>
      <c r="J171" s="4"/>
      <c r="K171" s="4"/>
      <c r="L171" s="4"/>
    </row>
    <row r="172">
      <c r="A172" s="4"/>
      <c r="B172" s="4"/>
      <c r="C172" s="4"/>
      <c r="D172" s="4"/>
      <c r="E172" s="4"/>
      <c r="F172" s="4"/>
      <c r="G172" s="4"/>
      <c r="H172" s="4"/>
      <c r="I172" s="4"/>
      <c r="J172" s="4"/>
      <c r="K172" s="4"/>
      <c r="L172" s="4"/>
    </row>
    <row r="173">
      <c r="A173" s="4"/>
      <c r="B173" s="4"/>
      <c r="C173" s="4"/>
      <c r="D173" s="4"/>
      <c r="E173" s="4"/>
      <c r="F173" s="4"/>
      <c r="G173" s="4"/>
      <c r="H173" s="4"/>
      <c r="I173" s="4"/>
      <c r="J173" s="4"/>
      <c r="K173" s="4"/>
      <c r="L173" s="4"/>
    </row>
    <row r="174">
      <c r="A174" s="4"/>
      <c r="B174" s="4"/>
      <c r="C174" s="4"/>
      <c r="D174" s="4"/>
      <c r="E174" s="4"/>
      <c r="F174" s="4"/>
      <c r="G174" s="4"/>
      <c r="H174" s="4"/>
      <c r="I174" s="4"/>
      <c r="J174" s="4"/>
      <c r="K174" s="4"/>
      <c r="L174" s="4"/>
    </row>
    <row r="175">
      <c r="A175" s="4"/>
      <c r="B175" s="4"/>
      <c r="C175" s="4"/>
      <c r="D175" s="4"/>
      <c r="E175" s="4"/>
      <c r="F175" s="4"/>
      <c r="G175" s="4"/>
      <c r="H175" s="4"/>
      <c r="I175" s="4"/>
      <c r="J175" s="4"/>
      <c r="K175" s="4"/>
      <c r="L175" s="4"/>
    </row>
    <row r="176">
      <c r="A176" s="4"/>
      <c r="B176" s="4"/>
      <c r="C176" s="4"/>
      <c r="D176" s="4"/>
      <c r="E176" s="4"/>
      <c r="F176" s="4"/>
      <c r="G176" s="4"/>
      <c r="H176" s="4"/>
      <c r="I176" s="4"/>
      <c r="J176" s="4"/>
      <c r="K176" s="4"/>
      <c r="L176" s="4"/>
    </row>
    <row r="177">
      <c r="A177" s="4"/>
      <c r="B177" s="4"/>
      <c r="C177" s="4"/>
      <c r="D177" s="4"/>
      <c r="E177" s="4"/>
      <c r="F177" s="4"/>
      <c r="G177" s="4"/>
      <c r="H177" s="4"/>
      <c r="I177" s="4"/>
      <c r="J177" s="4"/>
      <c r="K177" s="4"/>
      <c r="L177" s="4"/>
    </row>
    <row r="178">
      <c r="A178" s="4"/>
      <c r="B178" s="4"/>
      <c r="C178" s="4"/>
      <c r="D178" s="4"/>
      <c r="E178" s="4"/>
      <c r="F178" s="4"/>
      <c r="G178" s="4"/>
      <c r="H178" s="4"/>
      <c r="I178" s="4"/>
      <c r="J178" s="4"/>
      <c r="K178" s="4"/>
      <c r="L178" s="4"/>
    </row>
    <row r="179">
      <c r="A179" s="4"/>
      <c r="B179" s="4"/>
      <c r="C179" s="4"/>
      <c r="D179" s="4"/>
      <c r="E179" s="4"/>
      <c r="F179" s="4"/>
      <c r="G179" s="4"/>
      <c r="H179" s="4"/>
      <c r="I179" s="4"/>
      <c r="J179" s="4"/>
      <c r="K179" s="4"/>
      <c r="L179" s="4"/>
    </row>
    <row r="180">
      <c r="A180" s="4"/>
      <c r="B180" s="4"/>
      <c r="C180" s="4"/>
      <c r="D180" s="4"/>
      <c r="E180" s="4"/>
      <c r="F180" s="4"/>
      <c r="G180" s="4"/>
      <c r="H180" s="4"/>
      <c r="I180" s="4"/>
      <c r="J180" s="4"/>
      <c r="K180" s="4"/>
      <c r="L180" s="4"/>
    </row>
    <row r="181">
      <c r="A181" s="4"/>
      <c r="B181" s="4"/>
      <c r="C181" s="4"/>
      <c r="D181" s="4"/>
      <c r="E181" s="4"/>
      <c r="F181" s="4"/>
      <c r="G181" s="4"/>
      <c r="H181" s="4"/>
      <c r="I181" s="4"/>
      <c r="J181" s="4"/>
      <c r="K181" s="4"/>
      <c r="L181" s="4"/>
    </row>
    <row r="182">
      <c r="A182" s="4"/>
      <c r="B182" s="4"/>
      <c r="C182" s="4"/>
      <c r="D182" s="4"/>
      <c r="E182" s="4"/>
      <c r="F182" s="4"/>
      <c r="G182" s="4"/>
      <c r="H182" s="4"/>
      <c r="I182" s="4"/>
      <c r="J182" s="4"/>
      <c r="K182" s="4"/>
      <c r="L182" s="4"/>
    </row>
    <row r="183">
      <c r="A183" s="4"/>
      <c r="B183" s="4"/>
      <c r="C183" s="4"/>
      <c r="D183" s="4"/>
      <c r="E183" s="4"/>
      <c r="F183" s="4"/>
      <c r="G183" s="4"/>
      <c r="H183" s="4"/>
      <c r="I183" s="4"/>
      <c r="J183" s="4"/>
      <c r="K183" s="4"/>
      <c r="L183" s="4"/>
    </row>
    <row r="184">
      <c r="A184" s="4"/>
      <c r="B184" s="4"/>
      <c r="C184" s="4"/>
      <c r="D184" s="4"/>
      <c r="E184" s="4"/>
      <c r="F184" s="4"/>
      <c r="G184" s="4"/>
      <c r="H184" s="4"/>
      <c r="I184" s="4"/>
      <c r="J184" s="4"/>
      <c r="K184" s="4"/>
      <c r="L184" s="4"/>
    </row>
    <row r="185">
      <c r="A185" s="4"/>
      <c r="B185" s="4"/>
      <c r="C185" s="4"/>
      <c r="D185" s="4"/>
      <c r="E185" s="4"/>
      <c r="F185" s="4"/>
      <c r="G185" s="4"/>
      <c r="H185" s="4"/>
      <c r="I185" s="4"/>
      <c r="J185" s="4"/>
      <c r="K185" s="4"/>
      <c r="L185" s="4"/>
    </row>
    <row r="186">
      <c r="A186" s="4"/>
      <c r="B186" s="4"/>
      <c r="C186" s="4"/>
      <c r="D186" s="4"/>
      <c r="E186" s="4"/>
      <c r="F186" s="4"/>
      <c r="G186" s="4"/>
      <c r="H186" s="4"/>
      <c r="I186" s="4"/>
      <c r="J186" s="4"/>
      <c r="K186" s="4"/>
      <c r="L186" s="4"/>
    </row>
    <row r="187">
      <c r="A187" s="4"/>
      <c r="B187" s="4"/>
      <c r="C187" s="4"/>
      <c r="D187" s="4"/>
      <c r="E187" s="4"/>
      <c r="F187" s="4"/>
      <c r="G187" s="4"/>
      <c r="H187" s="4"/>
      <c r="I187" s="4"/>
      <c r="J187" s="4"/>
      <c r="K187" s="4"/>
      <c r="L187" s="4"/>
    </row>
    <row r="188">
      <c r="A188" s="4"/>
      <c r="B188" s="4"/>
      <c r="C188" s="4"/>
      <c r="D188" s="4"/>
      <c r="E188" s="4"/>
      <c r="F188" s="4"/>
      <c r="G188" s="4"/>
      <c r="H188" s="4"/>
      <c r="I188" s="4"/>
      <c r="J188" s="4"/>
      <c r="K188" s="4"/>
      <c r="L188" s="4"/>
    </row>
    <row r="189">
      <c r="A189" s="4"/>
      <c r="B189" s="4"/>
      <c r="C189" s="4"/>
      <c r="D189" s="4"/>
      <c r="E189" s="4"/>
      <c r="F189" s="4"/>
      <c r="G189" s="4"/>
      <c r="H189" s="4"/>
      <c r="I189" s="4"/>
      <c r="J189" s="4"/>
      <c r="K189" s="4"/>
      <c r="L189" s="4"/>
    </row>
    <row r="190">
      <c r="A190" s="4"/>
      <c r="B190" s="4"/>
      <c r="C190" s="4"/>
      <c r="D190" s="4"/>
      <c r="E190" s="4"/>
      <c r="F190" s="4"/>
      <c r="G190" s="4"/>
      <c r="H190" s="4"/>
      <c r="I190" s="4"/>
      <c r="J190" s="4"/>
      <c r="K190" s="4"/>
      <c r="L190" s="4"/>
    </row>
    <row r="191">
      <c r="A191" s="4"/>
      <c r="B191" s="4"/>
      <c r="C191" s="4"/>
      <c r="D191" s="4"/>
      <c r="E191" s="4"/>
      <c r="F191" s="4"/>
      <c r="G191" s="4"/>
      <c r="H191" s="4"/>
      <c r="I191" s="4"/>
      <c r="J191" s="4"/>
      <c r="K191" s="4"/>
      <c r="L191" s="4"/>
    </row>
    <row r="192">
      <c r="A192" s="4"/>
      <c r="B192" s="4"/>
      <c r="C192" s="4"/>
      <c r="D192" s="4"/>
      <c r="E192" s="4"/>
      <c r="F192" s="4"/>
      <c r="G192" s="4"/>
      <c r="H192" s="4"/>
      <c r="I192" s="4"/>
      <c r="J192" s="4"/>
      <c r="K192" s="4"/>
      <c r="L192" s="4"/>
    </row>
    <row r="193">
      <c r="A193" s="4"/>
      <c r="B193" s="4"/>
      <c r="C193" s="4"/>
      <c r="D193" s="4"/>
      <c r="E193" s="4"/>
      <c r="F193" s="4"/>
      <c r="G193" s="4"/>
      <c r="H193" s="4"/>
      <c r="I193" s="4"/>
      <c r="J193" s="4"/>
      <c r="K193" s="4"/>
      <c r="L193" s="4"/>
    </row>
    <row r="194">
      <c r="A194" s="4"/>
      <c r="B194" s="4"/>
      <c r="C194" s="4"/>
      <c r="D194" s="4"/>
      <c r="E194" s="4"/>
      <c r="F194" s="4"/>
      <c r="G194" s="4"/>
      <c r="H194" s="4"/>
      <c r="I194" s="4"/>
      <c r="J194" s="4"/>
      <c r="K194" s="4"/>
      <c r="L194" s="4"/>
    </row>
    <row r="195">
      <c r="A195" s="4"/>
      <c r="B195" s="4"/>
      <c r="C195" s="4"/>
      <c r="D195" s="4"/>
      <c r="E195" s="4"/>
      <c r="F195" s="4"/>
      <c r="G195" s="4"/>
      <c r="H195" s="4"/>
      <c r="I195" s="4"/>
      <c r="J195" s="4"/>
      <c r="K195" s="4"/>
      <c r="L195" s="4"/>
    </row>
    <row r="196">
      <c r="A196" s="4"/>
      <c r="B196" s="4"/>
      <c r="C196" s="4"/>
      <c r="D196" s="4"/>
      <c r="E196" s="4"/>
      <c r="F196" s="4"/>
      <c r="G196" s="4"/>
      <c r="H196" s="4"/>
      <c r="I196" s="4"/>
      <c r="J196" s="4"/>
      <c r="K196" s="4"/>
      <c r="L196" s="4"/>
    </row>
    <row r="197">
      <c r="A197" s="4"/>
      <c r="B197" s="4"/>
      <c r="C197" s="4"/>
      <c r="D197" s="4"/>
      <c r="E197" s="4"/>
      <c r="F197" s="4"/>
      <c r="G197" s="4"/>
      <c r="H197" s="4"/>
      <c r="I197" s="4"/>
      <c r="J197" s="4"/>
      <c r="K197" s="4"/>
      <c r="L197" s="4"/>
    </row>
    <row r="198">
      <c r="A198" s="4"/>
      <c r="B198" s="4"/>
      <c r="C198" s="4"/>
      <c r="D198" s="4"/>
      <c r="E198" s="4"/>
      <c r="F198" s="4"/>
      <c r="G198" s="4"/>
      <c r="H198" s="4"/>
      <c r="I198" s="4"/>
      <c r="J198" s="4"/>
      <c r="K198" s="4"/>
      <c r="L198" s="4"/>
    </row>
    <row r="199">
      <c r="A199" s="4"/>
      <c r="B199" s="4"/>
      <c r="C199" s="4"/>
      <c r="D199" s="4"/>
      <c r="E199" s="4"/>
      <c r="F199" s="4"/>
      <c r="G199" s="4"/>
      <c r="H199" s="4"/>
      <c r="I199" s="4"/>
      <c r="J199" s="4"/>
      <c r="K199" s="4"/>
      <c r="L199" s="4"/>
    </row>
    <row r="200">
      <c r="A200" s="4"/>
      <c r="B200" s="4"/>
      <c r="C200" s="4"/>
      <c r="D200" s="4"/>
      <c r="E200" s="4"/>
      <c r="F200" s="4"/>
      <c r="G200" s="4"/>
      <c r="H200" s="4"/>
      <c r="I200" s="4"/>
      <c r="J200" s="4"/>
      <c r="K200" s="4"/>
      <c r="L200" s="4"/>
    </row>
    <row r="201">
      <c r="A201" s="4"/>
      <c r="B201" s="4"/>
      <c r="C201" s="4"/>
      <c r="D201" s="4"/>
      <c r="E201" s="4"/>
      <c r="F201" s="4"/>
      <c r="G201" s="4"/>
      <c r="H201" s="4"/>
      <c r="I201" s="4"/>
      <c r="J201" s="4"/>
      <c r="K201" s="4"/>
      <c r="L201" s="4"/>
    </row>
    <row r="202">
      <c r="A202" s="4"/>
      <c r="B202" s="4"/>
      <c r="C202" s="4"/>
      <c r="D202" s="4"/>
      <c r="E202" s="4"/>
      <c r="F202" s="4"/>
      <c r="G202" s="4"/>
      <c r="H202" s="4"/>
      <c r="I202" s="4"/>
      <c r="J202" s="4"/>
      <c r="K202" s="4"/>
      <c r="L202" s="4"/>
    </row>
    <row r="203">
      <c r="A203" s="4"/>
      <c r="B203" s="4"/>
      <c r="C203" s="4"/>
      <c r="D203" s="4"/>
      <c r="E203" s="4"/>
      <c r="F203" s="4"/>
      <c r="G203" s="4"/>
      <c r="H203" s="4"/>
      <c r="I203" s="4"/>
      <c r="J203" s="4"/>
      <c r="K203" s="4"/>
      <c r="L203" s="4"/>
    </row>
    <row r="204">
      <c r="A204" s="4"/>
      <c r="B204" s="4"/>
      <c r="C204" s="4"/>
      <c r="D204" s="4"/>
      <c r="E204" s="4"/>
      <c r="F204" s="4"/>
      <c r="G204" s="4"/>
      <c r="H204" s="4"/>
      <c r="I204" s="4"/>
      <c r="J204" s="4"/>
      <c r="K204" s="4"/>
      <c r="L204" s="4"/>
    </row>
    <row r="205">
      <c r="A205" s="4"/>
      <c r="B205" s="4"/>
      <c r="C205" s="4"/>
      <c r="D205" s="4"/>
      <c r="E205" s="4"/>
      <c r="F205" s="4"/>
      <c r="G205" s="4"/>
      <c r="H205" s="4"/>
      <c r="I205" s="4"/>
      <c r="J205" s="4"/>
      <c r="K205" s="4"/>
      <c r="L205" s="4"/>
    </row>
    <row r="206">
      <c r="A206" s="4"/>
      <c r="B206" s="4"/>
      <c r="C206" s="4"/>
      <c r="D206" s="4"/>
      <c r="E206" s="4"/>
      <c r="F206" s="4"/>
      <c r="G206" s="4"/>
      <c r="H206" s="4"/>
      <c r="I206" s="4"/>
      <c r="J206" s="4"/>
      <c r="K206" s="4"/>
      <c r="L206" s="4"/>
    </row>
    <row r="207">
      <c r="A207" s="4"/>
      <c r="B207" s="4"/>
      <c r="C207" s="4"/>
      <c r="D207" s="4"/>
      <c r="E207" s="4"/>
      <c r="F207" s="4"/>
      <c r="G207" s="4"/>
      <c r="H207" s="4"/>
      <c r="I207" s="4"/>
      <c r="J207" s="4"/>
      <c r="K207" s="4"/>
      <c r="L207" s="4"/>
    </row>
    <row r="208">
      <c r="A208" s="4"/>
      <c r="B208" s="4"/>
      <c r="C208" s="4"/>
      <c r="D208" s="4"/>
      <c r="E208" s="4"/>
      <c r="F208" s="4"/>
      <c r="G208" s="4"/>
      <c r="H208" s="4"/>
      <c r="I208" s="4"/>
      <c r="J208" s="4"/>
      <c r="K208" s="4"/>
      <c r="L208" s="4"/>
    </row>
    <row r="209">
      <c r="A209" s="4"/>
      <c r="B209" s="4"/>
      <c r="C209" s="4"/>
      <c r="D209" s="4"/>
      <c r="E209" s="4"/>
      <c r="F209" s="4"/>
      <c r="G209" s="4"/>
      <c r="H209" s="4"/>
      <c r="I209" s="4"/>
      <c r="J209" s="4"/>
      <c r="K209" s="4"/>
      <c r="L209" s="4"/>
    </row>
    <row r="210">
      <c r="A210" s="4"/>
      <c r="B210" s="4"/>
      <c r="C210" s="4"/>
      <c r="D210" s="4"/>
      <c r="E210" s="4"/>
      <c r="F210" s="4"/>
      <c r="G210" s="4"/>
      <c r="H210" s="4"/>
      <c r="I210" s="4"/>
      <c r="J210" s="4"/>
      <c r="K210" s="4"/>
      <c r="L210" s="4"/>
    </row>
    <row r="211">
      <c r="A211" s="4"/>
      <c r="B211" s="4"/>
      <c r="C211" s="4"/>
      <c r="D211" s="4"/>
      <c r="E211" s="4"/>
      <c r="F211" s="4"/>
      <c r="G211" s="4"/>
      <c r="H211" s="4"/>
      <c r="I211" s="4"/>
      <c r="J211" s="4"/>
      <c r="K211" s="4"/>
      <c r="L211" s="4"/>
    </row>
    <row r="212">
      <c r="A212" s="4"/>
      <c r="B212" s="4"/>
      <c r="C212" s="4"/>
      <c r="D212" s="4"/>
      <c r="E212" s="4"/>
      <c r="F212" s="4"/>
      <c r="G212" s="4"/>
      <c r="H212" s="4"/>
      <c r="I212" s="4"/>
      <c r="J212" s="4"/>
      <c r="K212" s="4"/>
      <c r="L212" s="4"/>
    </row>
    <row r="213">
      <c r="A213" s="4"/>
      <c r="B213" s="4"/>
      <c r="C213" s="4"/>
      <c r="D213" s="4"/>
      <c r="E213" s="4"/>
      <c r="F213" s="4"/>
      <c r="G213" s="4"/>
      <c r="H213" s="4"/>
      <c r="I213" s="4"/>
      <c r="J213" s="4"/>
      <c r="K213" s="4"/>
      <c r="L213" s="4"/>
    </row>
    <row r="214">
      <c r="A214" s="4"/>
      <c r="B214" s="4"/>
      <c r="C214" s="4"/>
      <c r="D214" s="4"/>
      <c r="E214" s="4"/>
      <c r="F214" s="4"/>
      <c r="G214" s="4"/>
      <c r="H214" s="4"/>
      <c r="I214" s="4"/>
      <c r="J214" s="4"/>
      <c r="K214" s="4"/>
      <c r="L214" s="4"/>
    </row>
    <row r="215">
      <c r="A215" s="4"/>
      <c r="B215" s="4"/>
      <c r="C215" s="4"/>
      <c r="D215" s="4"/>
      <c r="E215" s="4"/>
      <c r="F215" s="4"/>
      <c r="G215" s="4"/>
      <c r="H215" s="4"/>
      <c r="I215" s="4"/>
      <c r="J215" s="4"/>
      <c r="K215" s="4"/>
      <c r="L215" s="4"/>
    </row>
    <row r="216">
      <c r="A216" s="4"/>
      <c r="B216" s="4"/>
      <c r="C216" s="4"/>
      <c r="D216" s="4"/>
      <c r="E216" s="4"/>
      <c r="F216" s="4"/>
      <c r="G216" s="4"/>
      <c r="H216" s="4"/>
      <c r="I216" s="4"/>
      <c r="J216" s="4"/>
      <c r="K216" s="4"/>
      <c r="L216" s="4"/>
    </row>
    <row r="217">
      <c r="A217" s="4"/>
      <c r="B217" s="4"/>
      <c r="C217" s="4"/>
      <c r="D217" s="4"/>
      <c r="E217" s="4"/>
      <c r="F217" s="4"/>
      <c r="G217" s="4"/>
      <c r="H217" s="4"/>
      <c r="I217" s="4"/>
      <c r="J217" s="4"/>
      <c r="K217" s="4"/>
      <c r="L217" s="4"/>
    </row>
    <row r="218">
      <c r="A218" s="4"/>
      <c r="B218" s="4"/>
      <c r="C218" s="4"/>
      <c r="D218" s="4"/>
      <c r="E218" s="4"/>
      <c r="F218" s="4"/>
      <c r="G218" s="4"/>
      <c r="H218" s="4"/>
      <c r="I218" s="4"/>
      <c r="J218" s="4"/>
      <c r="K218" s="4"/>
      <c r="L218" s="4"/>
    </row>
    <row r="219">
      <c r="A219" s="4"/>
      <c r="B219" s="4"/>
      <c r="C219" s="4"/>
      <c r="D219" s="4"/>
      <c r="E219" s="4"/>
      <c r="F219" s="4"/>
      <c r="G219" s="4"/>
      <c r="H219" s="4"/>
      <c r="I219" s="4"/>
      <c r="J219" s="4"/>
      <c r="K219" s="4"/>
      <c r="L219" s="4"/>
    </row>
    <row r="220">
      <c r="A220" s="4"/>
      <c r="B220" s="4"/>
      <c r="C220" s="4"/>
      <c r="D220" s="4"/>
      <c r="E220" s="4"/>
      <c r="F220" s="4"/>
      <c r="G220" s="4"/>
      <c r="H220" s="4"/>
      <c r="I220" s="4"/>
      <c r="J220" s="4"/>
      <c r="K220" s="4"/>
      <c r="L220" s="4"/>
    </row>
    <row r="221">
      <c r="A221" s="4"/>
      <c r="B221" s="4"/>
      <c r="C221" s="4"/>
      <c r="D221" s="4"/>
      <c r="E221" s="4"/>
      <c r="F221" s="4"/>
      <c r="G221" s="4"/>
      <c r="H221" s="4"/>
      <c r="I221" s="4"/>
      <c r="J221" s="4"/>
      <c r="K221" s="4"/>
      <c r="L221" s="4"/>
    </row>
    <row r="222">
      <c r="A222" s="4"/>
      <c r="B222" s="4"/>
      <c r="C222" s="4"/>
      <c r="D222" s="4"/>
      <c r="E222" s="4"/>
      <c r="F222" s="4"/>
      <c r="G222" s="4"/>
      <c r="H222" s="4"/>
      <c r="I222" s="4"/>
      <c r="J222" s="4"/>
      <c r="K222" s="4"/>
      <c r="L222" s="4"/>
    </row>
    <row r="223">
      <c r="A223" s="4"/>
      <c r="B223" s="4"/>
      <c r="C223" s="4"/>
      <c r="D223" s="4"/>
      <c r="E223" s="4"/>
      <c r="F223" s="4"/>
      <c r="G223" s="4"/>
      <c r="H223" s="4"/>
      <c r="I223" s="4"/>
      <c r="J223" s="4"/>
      <c r="K223" s="4"/>
      <c r="L223" s="4"/>
    </row>
    <row r="224">
      <c r="A224" s="4"/>
      <c r="B224" s="4"/>
      <c r="C224" s="4"/>
      <c r="D224" s="4"/>
      <c r="E224" s="4"/>
      <c r="F224" s="4"/>
      <c r="G224" s="4"/>
      <c r="H224" s="4"/>
      <c r="I224" s="4"/>
      <c r="J224" s="4"/>
      <c r="K224" s="4"/>
      <c r="L224" s="4"/>
    </row>
    <row r="225">
      <c r="A225" s="4"/>
      <c r="B225" s="4"/>
      <c r="C225" s="4"/>
      <c r="D225" s="4"/>
      <c r="E225" s="4"/>
      <c r="F225" s="4"/>
      <c r="G225" s="4"/>
      <c r="H225" s="4"/>
      <c r="I225" s="4"/>
      <c r="J225" s="4"/>
      <c r="K225" s="4"/>
      <c r="L225" s="4"/>
    </row>
    <row r="226">
      <c r="A226" s="4"/>
      <c r="B226" s="4"/>
      <c r="C226" s="4"/>
      <c r="D226" s="4"/>
      <c r="E226" s="4"/>
      <c r="F226" s="4"/>
      <c r="G226" s="4"/>
      <c r="H226" s="4"/>
      <c r="I226" s="4"/>
      <c r="J226" s="4"/>
      <c r="K226" s="4"/>
      <c r="L226" s="4"/>
    </row>
    <row r="227">
      <c r="A227" s="4"/>
      <c r="B227" s="4"/>
      <c r="C227" s="4"/>
      <c r="D227" s="4"/>
      <c r="E227" s="4"/>
      <c r="F227" s="4"/>
      <c r="G227" s="4"/>
      <c r="H227" s="4"/>
      <c r="I227" s="4"/>
      <c r="J227" s="4"/>
      <c r="K227" s="4"/>
      <c r="L227" s="4"/>
    </row>
    <row r="228">
      <c r="A228" s="4"/>
      <c r="B228" s="4"/>
      <c r="C228" s="4"/>
      <c r="D228" s="4"/>
      <c r="E228" s="4"/>
      <c r="F228" s="4"/>
      <c r="G228" s="4"/>
      <c r="H228" s="4"/>
      <c r="I228" s="4"/>
      <c r="J228" s="4"/>
      <c r="K228" s="4"/>
      <c r="L228" s="4"/>
    </row>
    <row r="229">
      <c r="A229" s="4"/>
      <c r="B229" s="4"/>
      <c r="C229" s="4"/>
      <c r="D229" s="4"/>
      <c r="E229" s="4"/>
      <c r="F229" s="4"/>
      <c r="G229" s="4"/>
      <c r="H229" s="4"/>
      <c r="I229" s="4"/>
      <c r="J229" s="4"/>
      <c r="K229" s="4"/>
      <c r="L229" s="4"/>
    </row>
    <row r="230">
      <c r="A230" s="4"/>
      <c r="B230" s="4"/>
      <c r="C230" s="4"/>
      <c r="D230" s="4"/>
      <c r="E230" s="4"/>
      <c r="F230" s="4"/>
      <c r="G230" s="4"/>
      <c r="H230" s="4"/>
      <c r="I230" s="4"/>
      <c r="J230" s="4"/>
      <c r="K230" s="4"/>
      <c r="L230" s="4"/>
    </row>
    <row r="231">
      <c r="A231" s="4"/>
      <c r="B231" s="4"/>
      <c r="C231" s="4"/>
      <c r="D231" s="4"/>
      <c r="E231" s="4"/>
      <c r="F231" s="4"/>
      <c r="G231" s="4"/>
      <c r="H231" s="4"/>
      <c r="I231" s="4"/>
      <c r="J231" s="4"/>
      <c r="K231" s="4"/>
      <c r="L231" s="4"/>
    </row>
    <row r="232">
      <c r="A232" s="4"/>
      <c r="B232" s="4"/>
      <c r="C232" s="4"/>
      <c r="D232" s="4"/>
      <c r="E232" s="4"/>
      <c r="F232" s="4"/>
      <c r="G232" s="4"/>
      <c r="H232" s="4"/>
      <c r="I232" s="4"/>
      <c r="J232" s="4"/>
      <c r="K232" s="4"/>
      <c r="L232" s="4"/>
    </row>
    <row r="233">
      <c r="A233" s="4"/>
      <c r="B233" s="4"/>
      <c r="C233" s="4"/>
      <c r="D233" s="4"/>
      <c r="E233" s="4"/>
      <c r="F233" s="4"/>
      <c r="G233" s="4"/>
      <c r="H233" s="4"/>
      <c r="I233" s="4"/>
      <c r="J233" s="4"/>
      <c r="K233" s="4"/>
      <c r="L233" s="4"/>
    </row>
    <row r="234">
      <c r="A234" s="4"/>
      <c r="B234" s="4"/>
      <c r="C234" s="4"/>
      <c r="D234" s="4"/>
      <c r="E234" s="4"/>
      <c r="F234" s="4"/>
      <c r="G234" s="4"/>
      <c r="H234" s="4"/>
      <c r="I234" s="4"/>
      <c r="J234" s="4"/>
      <c r="K234" s="4"/>
      <c r="L234" s="4"/>
    </row>
    <row r="235">
      <c r="A235" s="4"/>
      <c r="B235" s="4"/>
      <c r="C235" s="4"/>
      <c r="D235" s="4"/>
      <c r="E235" s="4"/>
      <c r="F235" s="4"/>
      <c r="G235" s="4"/>
      <c r="H235" s="4"/>
      <c r="I235" s="4"/>
      <c r="J235" s="4"/>
      <c r="K235" s="4"/>
      <c r="L235" s="4"/>
    </row>
    <row r="236">
      <c r="A236" s="4"/>
      <c r="B236" s="4"/>
      <c r="C236" s="4"/>
      <c r="D236" s="4"/>
      <c r="E236" s="4"/>
      <c r="F236" s="4"/>
      <c r="G236" s="4"/>
      <c r="H236" s="4"/>
      <c r="I236" s="4"/>
      <c r="J236" s="4"/>
      <c r="K236" s="4"/>
      <c r="L236" s="4"/>
    </row>
    <row r="237">
      <c r="A237" s="4"/>
      <c r="B237" s="4"/>
      <c r="C237" s="4"/>
      <c r="D237" s="4"/>
      <c r="E237" s="4"/>
      <c r="F237" s="4"/>
      <c r="G237" s="4"/>
      <c r="H237" s="4"/>
      <c r="I237" s="4"/>
      <c r="J237" s="4"/>
      <c r="K237" s="4"/>
      <c r="L237" s="4"/>
    </row>
    <row r="238">
      <c r="A238" s="4"/>
      <c r="B238" s="4"/>
      <c r="C238" s="4"/>
      <c r="D238" s="4"/>
      <c r="E238" s="4"/>
      <c r="F238" s="4"/>
      <c r="G238" s="4"/>
      <c r="H238" s="4"/>
      <c r="I238" s="4"/>
      <c r="J238" s="4"/>
      <c r="K238" s="4"/>
      <c r="L238" s="4"/>
    </row>
    <row r="239">
      <c r="A239" s="4"/>
      <c r="B239" s="4"/>
      <c r="C239" s="4"/>
      <c r="D239" s="4"/>
      <c r="E239" s="4"/>
      <c r="F239" s="4"/>
      <c r="G239" s="4"/>
      <c r="H239" s="4"/>
      <c r="I239" s="4"/>
      <c r="J239" s="4"/>
      <c r="K239" s="4"/>
      <c r="L239" s="4"/>
    </row>
    <row r="240">
      <c r="A240" s="4"/>
      <c r="B240" s="4"/>
      <c r="C240" s="4"/>
      <c r="D240" s="4"/>
      <c r="E240" s="4"/>
      <c r="F240" s="4"/>
      <c r="G240" s="4"/>
      <c r="H240" s="4"/>
      <c r="I240" s="4"/>
      <c r="J240" s="4"/>
      <c r="K240" s="4"/>
      <c r="L240" s="4"/>
    </row>
    <row r="241">
      <c r="A241" s="4"/>
      <c r="B241" s="4"/>
      <c r="C241" s="4"/>
      <c r="D241" s="4"/>
      <c r="E241" s="4"/>
      <c r="F241" s="4"/>
      <c r="G241" s="4"/>
      <c r="H241" s="4"/>
      <c r="I241" s="4"/>
      <c r="J241" s="4"/>
      <c r="K241" s="4"/>
      <c r="L241" s="4"/>
    </row>
    <row r="242">
      <c r="A242" s="4"/>
      <c r="B242" s="4"/>
      <c r="C242" s="4"/>
      <c r="D242" s="4"/>
      <c r="E242" s="4"/>
      <c r="F242" s="4"/>
      <c r="G242" s="4"/>
      <c r="H242" s="4"/>
      <c r="I242" s="4"/>
      <c r="J242" s="4"/>
      <c r="K242" s="4"/>
      <c r="L242" s="4"/>
    </row>
    <row r="243">
      <c r="A243" s="4"/>
      <c r="B243" s="4"/>
      <c r="C243" s="4"/>
      <c r="D243" s="4"/>
      <c r="E243" s="4"/>
      <c r="F243" s="4"/>
      <c r="G243" s="4"/>
      <c r="H243" s="4"/>
      <c r="I243" s="4"/>
      <c r="J243" s="4"/>
      <c r="K243" s="4"/>
      <c r="L243" s="4"/>
    </row>
    <row r="244">
      <c r="A244" s="4"/>
      <c r="B244" s="4"/>
      <c r="C244" s="4"/>
      <c r="D244" s="4"/>
      <c r="E244" s="4"/>
      <c r="F244" s="4"/>
      <c r="G244" s="4"/>
      <c r="H244" s="4"/>
      <c r="I244" s="4"/>
      <c r="J244" s="4"/>
      <c r="K244" s="4"/>
      <c r="L244" s="4"/>
    </row>
    <row r="245">
      <c r="A245" s="4"/>
      <c r="B245" s="4"/>
      <c r="C245" s="4"/>
      <c r="D245" s="4"/>
      <c r="E245" s="4"/>
      <c r="F245" s="4"/>
      <c r="G245" s="4"/>
      <c r="H245" s="4"/>
      <c r="I245" s="4"/>
      <c r="J245" s="4"/>
      <c r="K245" s="4"/>
      <c r="L245" s="4"/>
    </row>
    <row r="246">
      <c r="A246" s="4"/>
      <c r="B246" s="4"/>
      <c r="C246" s="4"/>
      <c r="D246" s="4"/>
      <c r="E246" s="4"/>
      <c r="F246" s="4"/>
      <c r="G246" s="4"/>
      <c r="H246" s="4"/>
      <c r="I246" s="4"/>
      <c r="J246" s="4"/>
      <c r="K246" s="4"/>
      <c r="L246" s="4"/>
    </row>
    <row r="247">
      <c r="A247" s="4"/>
      <c r="B247" s="4"/>
      <c r="C247" s="4"/>
      <c r="D247" s="4"/>
      <c r="E247" s="4"/>
      <c r="F247" s="4"/>
      <c r="G247" s="4"/>
      <c r="H247" s="4"/>
      <c r="I247" s="4"/>
      <c r="J247" s="4"/>
      <c r="K247" s="4"/>
      <c r="L247" s="4"/>
    </row>
    <row r="248">
      <c r="A248" s="4"/>
      <c r="B248" s="4"/>
      <c r="C248" s="4"/>
      <c r="D248" s="4"/>
      <c r="E248" s="4"/>
      <c r="F248" s="4"/>
      <c r="G248" s="4"/>
      <c r="H248" s="4"/>
      <c r="I248" s="4"/>
      <c r="J248" s="4"/>
      <c r="K248" s="4"/>
      <c r="L248" s="4"/>
    </row>
    <row r="249">
      <c r="A249" s="4"/>
      <c r="B249" s="4"/>
      <c r="C249" s="4"/>
      <c r="D249" s="4"/>
      <c r="E249" s="4"/>
      <c r="F249" s="4"/>
      <c r="G249" s="4"/>
      <c r="H249" s="4"/>
      <c r="I249" s="4"/>
      <c r="J249" s="4"/>
      <c r="K249" s="4"/>
      <c r="L249" s="4"/>
    </row>
    <row r="250">
      <c r="A250" s="4"/>
      <c r="B250" s="4"/>
      <c r="C250" s="4"/>
      <c r="D250" s="4"/>
      <c r="E250" s="4"/>
      <c r="F250" s="4"/>
      <c r="G250" s="4"/>
      <c r="H250" s="4"/>
      <c r="I250" s="4"/>
      <c r="J250" s="4"/>
      <c r="K250" s="4"/>
      <c r="L250" s="4"/>
    </row>
    <row r="251">
      <c r="A251" s="4"/>
      <c r="B251" s="4"/>
      <c r="C251" s="4"/>
      <c r="D251" s="4"/>
      <c r="E251" s="4"/>
      <c r="F251" s="4"/>
      <c r="G251" s="4"/>
      <c r="H251" s="4"/>
      <c r="I251" s="4"/>
      <c r="J251" s="4"/>
      <c r="K251" s="4"/>
      <c r="L251" s="4"/>
    </row>
    <row r="252">
      <c r="A252" s="4"/>
      <c r="B252" s="4"/>
      <c r="C252" s="4"/>
      <c r="D252" s="4"/>
      <c r="E252" s="4"/>
      <c r="F252" s="4"/>
      <c r="G252" s="4"/>
      <c r="H252" s="4"/>
      <c r="I252" s="4"/>
      <c r="J252" s="4"/>
      <c r="K252" s="4"/>
      <c r="L252" s="4"/>
    </row>
    <row r="253">
      <c r="A253" s="4"/>
      <c r="B253" s="4"/>
      <c r="C253" s="4"/>
      <c r="D253" s="4"/>
      <c r="E253" s="4"/>
      <c r="F253" s="4"/>
      <c r="G253" s="4"/>
      <c r="H253" s="4"/>
      <c r="I253" s="4"/>
      <c r="J253" s="4"/>
      <c r="K253" s="4"/>
      <c r="L253" s="4"/>
    </row>
    <row r="254">
      <c r="A254" s="4"/>
      <c r="B254" s="4"/>
      <c r="C254" s="4"/>
      <c r="D254" s="4"/>
      <c r="E254" s="4"/>
      <c r="F254" s="4"/>
      <c r="G254" s="4"/>
      <c r="H254" s="4"/>
      <c r="I254" s="4"/>
      <c r="J254" s="4"/>
      <c r="K254" s="4"/>
      <c r="L254" s="4"/>
    </row>
    <row r="255">
      <c r="A255" s="4"/>
      <c r="B255" s="4"/>
      <c r="C255" s="4"/>
      <c r="D255" s="4"/>
      <c r="E255" s="4"/>
      <c r="F255" s="4"/>
      <c r="G255" s="4"/>
      <c r="H255" s="4"/>
      <c r="I255" s="4"/>
      <c r="J255" s="4"/>
      <c r="K255" s="4"/>
      <c r="L255" s="4"/>
    </row>
    <row r="256">
      <c r="A256" s="4"/>
      <c r="B256" s="4"/>
      <c r="C256" s="4"/>
      <c r="D256" s="4"/>
      <c r="E256" s="4"/>
      <c r="F256" s="4"/>
      <c r="G256" s="4"/>
      <c r="H256" s="4"/>
      <c r="I256" s="4"/>
      <c r="J256" s="4"/>
      <c r="K256" s="4"/>
      <c r="L256" s="4"/>
    </row>
    <row r="257">
      <c r="A257" s="4"/>
      <c r="B257" s="4"/>
      <c r="C257" s="4"/>
      <c r="D257" s="4"/>
      <c r="E257" s="4"/>
      <c r="F257" s="4"/>
      <c r="G257" s="4"/>
      <c r="H257" s="4"/>
      <c r="I257" s="4"/>
      <c r="J257" s="4"/>
      <c r="K257" s="4"/>
      <c r="L257" s="4"/>
    </row>
    <row r="258">
      <c r="A258" s="4"/>
      <c r="B258" s="4"/>
      <c r="C258" s="4"/>
      <c r="D258" s="4"/>
      <c r="E258" s="4"/>
      <c r="F258" s="4"/>
      <c r="G258" s="4"/>
      <c r="H258" s="4"/>
      <c r="I258" s="4"/>
      <c r="J258" s="4"/>
      <c r="K258" s="4"/>
      <c r="L258" s="4"/>
    </row>
    <row r="259">
      <c r="A259" s="4"/>
      <c r="B259" s="4"/>
      <c r="C259" s="4"/>
      <c r="D259" s="4"/>
      <c r="E259" s="4"/>
      <c r="F259" s="4"/>
      <c r="G259" s="4"/>
      <c r="H259" s="4"/>
      <c r="I259" s="4"/>
      <c r="J259" s="4"/>
      <c r="K259" s="4"/>
      <c r="L259" s="4"/>
    </row>
    <row r="260">
      <c r="A260" s="4"/>
      <c r="B260" s="4"/>
      <c r="C260" s="4"/>
      <c r="D260" s="4"/>
      <c r="E260" s="4"/>
      <c r="F260" s="4"/>
      <c r="G260" s="4"/>
      <c r="H260" s="4"/>
      <c r="I260" s="4"/>
      <c r="J260" s="4"/>
      <c r="K260" s="4"/>
      <c r="L260" s="4"/>
    </row>
    <row r="261">
      <c r="A261" s="4"/>
      <c r="B261" s="4"/>
      <c r="C261" s="4"/>
      <c r="D261" s="4"/>
      <c r="E261" s="4"/>
      <c r="F261" s="4"/>
      <c r="G261" s="4"/>
      <c r="H261" s="4"/>
      <c r="I261" s="4"/>
      <c r="J261" s="4"/>
      <c r="K261" s="4"/>
      <c r="L261" s="4"/>
    </row>
    <row r="262">
      <c r="A262" s="4"/>
      <c r="B262" s="4"/>
      <c r="C262" s="4"/>
      <c r="D262" s="4"/>
      <c r="E262" s="4"/>
      <c r="F262" s="4"/>
      <c r="G262" s="4"/>
      <c r="H262" s="4"/>
      <c r="I262" s="4"/>
      <c r="J262" s="4"/>
      <c r="K262" s="4"/>
      <c r="L262" s="4"/>
    </row>
    <row r="263">
      <c r="A263" s="4"/>
      <c r="B263" s="4"/>
      <c r="C263" s="4"/>
      <c r="D263" s="4"/>
      <c r="E263" s="4"/>
      <c r="F263" s="4"/>
      <c r="G263" s="4"/>
      <c r="H263" s="4"/>
      <c r="I263" s="4"/>
      <c r="J263" s="4"/>
      <c r="K263" s="4"/>
      <c r="L263" s="4"/>
    </row>
    <row r="264">
      <c r="A264" s="4"/>
      <c r="B264" s="4"/>
      <c r="C264" s="4"/>
      <c r="D264" s="4"/>
      <c r="E264" s="4"/>
      <c r="F264" s="4"/>
      <c r="G264" s="4"/>
      <c r="H264" s="4"/>
      <c r="I264" s="4"/>
      <c r="J264" s="4"/>
      <c r="K264" s="4"/>
      <c r="L264" s="4"/>
    </row>
    <row r="265">
      <c r="A265" s="4"/>
      <c r="B265" s="4"/>
      <c r="C265" s="4"/>
      <c r="D265" s="4"/>
      <c r="E265" s="4"/>
      <c r="F265" s="4"/>
      <c r="G265" s="4"/>
      <c r="H265" s="4"/>
      <c r="I265" s="4"/>
      <c r="J265" s="4"/>
      <c r="K265" s="4"/>
      <c r="L265" s="4"/>
    </row>
    <row r="266">
      <c r="A266" s="4"/>
      <c r="B266" s="4"/>
      <c r="C266" s="4"/>
      <c r="D266" s="4"/>
      <c r="E266" s="4"/>
      <c r="F266" s="4"/>
      <c r="G266" s="4"/>
      <c r="H266" s="4"/>
      <c r="I266" s="4"/>
      <c r="J266" s="4"/>
      <c r="K266" s="4"/>
      <c r="L266" s="4"/>
    </row>
    <row r="267">
      <c r="A267" s="4"/>
      <c r="B267" s="4"/>
      <c r="C267" s="4"/>
      <c r="D267" s="4"/>
      <c r="E267" s="4"/>
      <c r="F267" s="4"/>
      <c r="G267" s="4"/>
      <c r="H267" s="4"/>
      <c r="I267" s="4"/>
      <c r="J267" s="4"/>
      <c r="K267" s="4"/>
      <c r="L267" s="4"/>
    </row>
    <row r="268">
      <c r="A268" s="4"/>
      <c r="B268" s="4"/>
      <c r="C268" s="4"/>
      <c r="D268" s="4"/>
      <c r="E268" s="4"/>
      <c r="F268" s="4"/>
      <c r="G268" s="4"/>
      <c r="H268" s="4"/>
      <c r="I268" s="4"/>
      <c r="J268" s="4"/>
      <c r="K268" s="4"/>
      <c r="L268" s="4"/>
    </row>
    <row r="269">
      <c r="A269" s="4"/>
      <c r="B269" s="4"/>
      <c r="C269" s="4"/>
      <c r="D269" s="4"/>
      <c r="E269" s="4"/>
      <c r="F269" s="4"/>
      <c r="G269" s="4"/>
      <c r="H269" s="4"/>
      <c r="I269" s="4"/>
      <c r="J269" s="4"/>
      <c r="K269" s="4"/>
      <c r="L269" s="4"/>
    </row>
    <row r="270">
      <c r="A270" s="4"/>
      <c r="B270" s="4"/>
      <c r="C270" s="4"/>
      <c r="D270" s="4"/>
      <c r="E270" s="4"/>
      <c r="F270" s="4"/>
      <c r="G270" s="4"/>
      <c r="H270" s="4"/>
      <c r="I270" s="4"/>
      <c r="J270" s="4"/>
      <c r="K270" s="4"/>
      <c r="L270" s="4"/>
    </row>
    <row r="271">
      <c r="A271" s="4"/>
      <c r="B271" s="4"/>
      <c r="C271" s="4"/>
      <c r="D271" s="4"/>
      <c r="E271" s="4"/>
      <c r="F271" s="4"/>
      <c r="G271" s="4"/>
      <c r="H271" s="4"/>
      <c r="I271" s="4"/>
      <c r="J271" s="4"/>
      <c r="K271" s="4"/>
      <c r="L271" s="4"/>
    </row>
    <row r="272">
      <c r="A272" s="4"/>
      <c r="B272" s="4"/>
      <c r="C272" s="4"/>
      <c r="D272" s="4"/>
      <c r="E272" s="4"/>
      <c r="F272" s="4"/>
      <c r="G272" s="4"/>
      <c r="H272" s="4"/>
      <c r="I272" s="4"/>
      <c r="J272" s="4"/>
      <c r="K272" s="4"/>
      <c r="L272" s="4"/>
    </row>
    <row r="273">
      <c r="A273" s="4"/>
      <c r="B273" s="4"/>
      <c r="C273" s="4"/>
      <c r="D273" s="4"/>
      <c r="E273" s="4"/>
      <c r="F273" s="4"/>
      <c r="G273" s="4"/>
      <c r="H273" s="4"/>
      <c r="I273" s="4"/>
      <c r="J273" s="4"/>
      <c r="K273" s="4"/>
      <c r="L273" s="4"/>
    </row>
    <row r="274">
      <c r="A274" s="4"/>
      <c r="B274" s="4"/>
      <c r="C274" s="4"/>
      <c r="D274" s="4"/>
      <c r="E274" s="4"/>
      <c r="F274" s="4"/>
      <c r="G274" s="4"/>
      <c r="H274" s="4"/>
      <c r="I274" s="4"/>
      <c r="J274" s="4"/>
      <c r="K274" s="4"/>
      <c r="L274" s="4"/>
    </row>
    <row r="275">
      <c r="A275" s="4"/>
      <c r="B275" s="4"/>
      <c r="C275" s="4"/>
      <c r="D275" s="4"/>
      <c r="E275" s="4"/>
      <c r="F275" s="4"/>
      <c r="G275" s="4"/>
      <c r="H275" s="4"/>
      <c r="I275" s="4"/>
      <c r="J275" s="4"/>
      <c r="K275" s="4"/>
      <c r="L275" s="4"/>
    </row>
    <row r="276">
      <c r="A276" s="4"/>
      <c r="B276" s="4"/>
      <c r="C276" s="4"/>
      <c r="D276" s="4"/>
      <c r="E276" s="4"/>
      <c r="F276" s="4"/>
      <c r="G276" s="4"/>
      <c r="H276" s="4"/>
      <c r="I276" s="4"/>
      <c r="J276" s="4"/>
      <c r="K276" s="4"/>
      <c r="L276" s="4"/>
    </row>
    <row r="277">
      <c r="A277" s="4"/>
      <c r="B277" s="4"/>
      <c r="C277" s="4"/>
      <c r="D277" s="4"/>
      <c r="E277" s="4"/>
      <c r="F277" s="4"/>
      <c r="G277" s="4"/>
      <c r="H277" s="4"/>
      <c r="I277" s="4"/>
      <c r="J277" s="4"/>
      <c r="K277" s="4"/>
      <c r="L277" s="4"/>
    </row>
    <row r="278">
      <c r="A278" s="4"/>
      <c r="B278" s="4"/>
      <c r="C278" s="4"/>
      <c r="D278" s="4"/>
      <c r="E278" s="4"/>
      <c r="F278" s="4"/>
      <c r="G278" s="4"/>
      <c r="H278" s="4"/>
      <c r="I278" s="4"/>
      <c r="J278" s="4"/>
      <c r="K278" s="4"/>
      <c r="L278" s="4"/>
    </row>
    <row r="279">
      <c r="A279" s="4"/>
      <c r="B279" s="4"/>
      <c r="C279" s="4"/>
      <c r="D279" s="4"/>
      <c r="E279" s="4"/>
      <c r="F279" s="4"/>
      <c r="G279" s="4"/>
      <c r="H279" s="4"/>
      <c r="I279" s="4"/>
      <c r="J279" s="4"/>
      <c r="K279" s="4"/>
      <c r="L279" s="4"/>
    </row>
    <row r="280">
      <c r="A280" s="4"/>
      <c r="B280" s="4"/>
      <c r="C280" s="4"/>
      <c r="D280" s="4"/>
      <c r="E280" s="4"/>
      <c r="F280" s="4"/>
      <c r="G280" s="4"/>
      <c r="H280" s="4"/>
      <c r="I280" s="4"/>
      <c r="J280" s="4"/>
      <c r="K280" s="4"/>
      <c r="L280" s="4"/>
    </row>
    <row r="281">
      <c r="A281" s="4"/>
      <c r="B281" s="4"/>
      <c r="C281" s="4"/>
      <c r="D281" s="4"/>
      <c r="E281" s="4"/>
      <c r="F281" s="4"/>
      <c r="G281" s="4"/>
      <c r="H281" s="4"/>
      <c r="I281" s="4"/>
      <c r="J281" s="4"/>
      <c r="K281" s="4"/>
      <c r="L281" s="4"/>
    </row>
    <row r="282">
      <c r="A282" s="4"/>
      <c r="B282" s="4"/>
      <c r="C282" s="4"/>
      <c r="D282" s="4"/>
      <c r="E282" s="4"/>
      <c r="F282" s="4"/>
      <c r="G282" s="4"/>
      <c r="H282" s="4"/>
      <c r="I282" s="4"/>
      <c r="J282" s="4"/>
      <c r="K282" s="4"/>
      <c r="L282" s="4"/>
    </row>
    <row r="283">
      <c r="A283" s="4"/>
      <c r="B283" s="4"/>
      <c r="C283" s="4"/>
      <c r="D283" s="4"/>
      <c r="E283" s="4"/>
      <c r="F283" s="4"/>
      <c r="G283" s="4"/>
      <c r="H283" s="4"/>
      <c r="I283" s="4"/>
      <c r="J283" s="4"/>
      <c r="K283" s="4"/>
      <c r="L283" s="4"/>
    </row>
    <row r="284">
      <c r="A284" s="4"/>
      <c r="B284" s="4"/>
      <c r="C284" s="4"/>
      <c r="D284" s="4"/>
      <c r="E284" s="4"/>
      <c r="F284" s="4"/>
      <c r="G284" s="4"/>
      <c r="H284" s="4"/>
      <c r="I284" s="4"/>
      <c r="J284" s="4"/>
      <c r="K284" s="4"/>
      <c r="L284" s="4"/>
    </row>
    <row r="285">
      <c r="A285" s="4"/>
      <c r="B285" s="4"/>
      <c r="C285" s="4"/>
      <c r="D285" s="4"/>
      <c r="E285" s="4"/>
      <c r="F285" s="4"/>
      <c r="G285" s="4"/>
      <c r="H285" s="4"/>
      <c r="I285" s="4"/>
      <c r="J285" s="4"/>
      <c r="K285" s="4"/>
      <c r="L285" s="4"/>
    </row>
    <row r="286">
      <c r="A286" s="4"/>
      <c r="B286" s="4"/>
      <c r="C286" s="4"/>
      <c r="D286" s="4"/>
      <c r="E286" s="4"/>
      <c r="F286" s="4"/>
      <c r="G286" s="4"/>
      <c r="H286" s="4"/>
      <c r="I286" s="4"/>
      <c r="J286" s="4"/>
      <c r="K286" s="4"/>
      <c r="L286" s="4"/>
    </row>
    <row r="287">
      <c r="A287" s="4"/>
      <c r="B287" s="4"/>
      <c r="C287" s="4"/>
      <c r="D287" s="4"/>
      <c r="E287" s="4"/>
      <c r="F287" s="4"/>
      <c r="G287" s="4"/>
      <c r="H287" s="4"/>
      <c r="I287" s="4"/>
      <c r="J287" s="4"/>
      <c r="K287" s="4"/>
      <c r="L287" s="4"/>
    </row>
    <row r="288">
      <c r="A288" s="4"/>
      <c r="B288" s="4"/>
      <c r="C288" s="4"/>
      <c r="D288" s="4"/>
      <c r="E288" s="4"/>
      <c r="F288" s="4"/>
      <c r="G288" s="4"/>
      <c r="H288" s="4"/>
      <c r="I288" s="4"/>
      <c r="J288" s="4"/>
      <c r="K288" s="4"/>
      <c r="L288" s="4"/>
    </row>
    <row r="289">
      <c r="A289" s="4"/>
      <c r="B289" s="4"/>
      <c r="C289" s="4"/>
      <c r="D289" s="4"/>
      <c r="E289" s="4"/>
      <c r="F289" s="4"/>
      <c r="G289" s="4"/>
      <c r="H289" s="4"/>
      <c r="I289" s="4"/>
      <c r="J289" s="4"/>
      <c r="K289" s="4"/>
      <c r="L289" s="4"/>
    </row>
    <row r="290">
      <c r="A290" s="4"/>
      <c r="B290" s="4"/>
      <c r="C290" s="4"/>
      <c r="D290" s="4"/>
      <c r="E290" s="4"/>
      <c r="F290" s="4"/>
      <c r="G290" s="4"/>
      <c r="H290" s="4"/>
      <c r="I290" s="4"/>
      <c r="J290" s="4"/>
      <c r="K290" s="4"/>
      <c r="L290" s="4"/>
    </row>
    <row r="291">
      <c r="A291" s="4"/>
      <c r="B291" s="4"/>
      <c r="C291" s="4"/>
      <c r="D291" s="4"/>
      <c r="E291" s="4"/>
      <c r="F291" s="4"/>
      <c r="G291" s="4"/>
      <c r="H291" s="4"/>
      <c r="I291" s="4"/>
      <c r="J291" s="4"/>
      <c r="K291" s="4"/>
      <c r="L291" s="4"/>
    </row>
    <row r="292">
      <c r="A292" s="4"/>
      <c r="B292" s="4"/>
      <c r="C292" s="4"/>
      <c r="D292" s="4"/>
      <c r="E292" s="4"/>
      <c r="F292" s="4"/>
      <c r="G292" s="4"/>
      <c r="H292" s="4"/>
      <c r="I292" s="4"/>
      <c r="J292" s="4"/>
      <c r="K292" s="4"/>
      <c r="L292" s="4"/>
    </row>
    <row r="293">
      <c r="A293" s="4"/>
      <c r="B293" s="4"/>
      <c r="C293" s="4"/>
      <c r="D293" s="4"/>
      <c r="E293" s="4"/>
      <c r="F293" s="4"/>
      <c r="G293" s="4"/>
      <c r="H293" s="4"/>
      <c r="I293" s="4"/>
      <c r="J293" s="4"/>
      <c r="K293" s="4"/>
      <c r="L293" s="4"/>
    </row>
    <row r="294">
      <c r="A294" s="4"/>
      <c r="B294" s="4"/>
      <c r="C294" s="4"/>
      <c r="D294" s="4"/>
      <c r="E294" s="4"/>
      <c r="F294" s="4"/>
      <c r="G294" s="4"/>
      <c r="H294" s="4"/>
      <c r="I294" s="4"/>
      <c r="J294" s="4"/>
      <c r="K294" s="4"/>
      <c r="L294" s="4"/>
    </row>
    <row r="295">
      <c r="A295" s="4"/>
      <c r="B295" s="4"/>
      <c r="C295" s="4"/>
      <c r="D295" s="4"/>
      <c r="E295" s="4"/>
      <c r="F295" s="4"/>
      <c r="G295" s="4"/>
      <c r="H295" s="4"/>
      <c r="I295" s="4"/>
      <c r="J295" s="4"/>
      <c r="K295" s="4"/>
      <c r="L295" s="4"/>
    </row>
    <row r="296">
      <c r="A296" s="4"/>
      <c r="B296" s="4"/>
      <c r="C296" s="4"/>
      <c r="D296" s="4"/>
      <c r="E296" s="4"/>
      <c r="F296" s="4"/>
      <c r="G296" s="4"/>
      <c r="H296" s="4"/>
      <c r="I296" s="4"/>
      <c r="J296" s="4"/>
      <c r="K296" s="4"/>
      <c r="L296" s="4"/>
    </row>
    <row r="297">
      <c r="A297" s="4"/>
      <c r="B297" s="4"/>
      <c r="C297" s="4"/>
      <c r="D297" s="4"/>
      <c r="E297" s="4"/>
      <c r="F297" s="4"/>
      <c r="G297" s="4"/>
      <c r="H297" s="4"/>
      <c r="I297" s="4"/>
      <c r="J297" s="4"/>
      <c r="K297" s="4"/>
      <c r="L297" s="4"/>
    </row>
    <row r="298">
      <c r="A298" s="4"/>
      <c r="B298" s="4"/>
      <c r="C298" s="4"/>
      <c r="D298" s="4"/>
      <c r="E298" s="4"/>
      <c r="F298" s="4"/>
      <c r="G298" s="4"/>
      <c r="H298" s="4"/>
      <c r="I298" s="4"/>
      <c r="J298" s="4"/>
      <c r="K298" s="4"/>
      <c r="L298" s="4"/>
    </row>
    <row r="299">
      <c r="A299" s="4"/>
      <c r="B299" s="4"/>
      <c r="C299" s="4"/>
      <c r="D299" s="4"/>
      <c r="E299" s="4"/>
      <c r="F299" s="4"/>
      <c r="G299" s="4"/>
      <c r="H299" s="4"/>
      <c r="I299" s="4"/>
      <c r="J299" s="4"/>
      <c r="K299" s="4"/>
      <c r="L299" s="4"/>
    </row>
    <row r="300">
      <c r="A300" s="4"/>
      <c r="B300" s="4"/>
      <c r="C300" s="4"/>
      <c r="D300" s="4"/>
      <c r="E300" s="4"/>
      <c r="F300" s="4"/>
      <c r="G300" s="4"/>
      <c r="H300" s="4"/>
      <c r="I300" s="4"/>
      <c r="J300" s="4"/>
      <c r="K300" s="4"/>
      <c r="L300" s="4"/>
    </row>
    <row r="301">
      <c r="A301" s="4"/>
      <c r="B301" s="4"/>
      <c r="C301" s="4"/>
      <c r="D301" s="4"/>
      <c r="E301" s="4"/>
      <c r="F301" s="4"/>
      <c r="G301" s="4"/>
      <c r="H301" s="4"/>
      <c r="I301" s="4"/>
      <c r="J301" s="4"/>
      <c r="K301" s="4"/>
      <c r="L301" s="4"/>
    </row>
    <row r="302">
      <c r="A302" s="4"/>
      <c r="B302" s="4"/>
      <c r="C302" s="4"/>
      <c r="D302" s="4"/>
      <c r="E302" s="4"/>
      <c r="F302" s="4"/>
      <c r="G302" s="4"/>
      <c r="H302" s="4"/>
      <c r="I302" s="4"/>
      <c r="J302" s="4"/>
      <c r="K302" s="4"/>
      <c r="L302" s="4"/>
    </row>
    <row r="303">
      <c r="A303" s="4"/>
      <c r="B303" s="4"/>
      <c r="C303" s="4"/>
      <c r="D303" s="4"/>
      <c r="E303" s="4"/>
      <c r="F303" s="4"/>
      <c r="G303" s="4"/>
      <c r="H303" s="4"/>
      <c r="I303" s="4"/>
      <c r="J303" s="4"/>
      <c r="K303" s="4"/>
      <c r="L303" s="4"/>
    </row>
    <row r="304">
      <c r="A304" s="4"/>
      <c r="B304" s="4"/>
      <c r="C304" s="4"/>
      <c r="D304" s="4"/>
      <c r="E304" s="4"/>
      <c r="F304" s="4"/>
      <c r="G304" s="4"/>
      <c r="H304" s="4"/>
      <c r="I304" s="4"/>
      <c r="J304" s="4"/>
      <c r="K304" s="4"/>
      <c r="L304" s="4"/>
    </row>
    <row r="305">
      <c r="A305" s="4"/>
      <c r="B305" s="4"/>
      <c r="C305" s="4"/>
      <c r="D305" s="4"/>
      <c r="E305" s="4"/>
      <c r="F305" s="4"/>
      <c r="G305" s="4"/>
      <c r="H305" s="4"/>
      <c r="I305" s="4"/>
      <c r="J305" s="4"/>
      <c r="K305" s="4"/>
      <c r="L305" s="4"/>
    </row>
    <row r="306">
      <c r="A306" s="4"/>
      <c r="B306" s="4"/>
      <c r="C306" s="4"/>
      <c r="D306" s="4"/>
      <c r="E306" s="4"/>
      <c r="F306" s="4"/>
      <c r="G306" s="4"/>
      <c r="H306" s="4"/>
      <c r="I306" s="4"/>
      <c r="J306" s="4"/>
      <c r="K306" s="4"/>
      <c r="L306" s="4"/>
    </row>
    <row r="307">
      <c r="A307" s="4"/>
      <c r="B307" s="4"/>
      <c r="C307" s="4"/>
      <c r="D307" s="4"/>
      <c r="E307" s="4"/>
      <c r="F307" s="4"/>
      <c r="G307" s="4"/>
      <c r="H307" s="4"/>
      <c r="I307" s="4"/>
      <c r="J307" s="4"/>
      <c r="K307" s="4"/>
      <c r="L307" s="4"/>
    </row>
    <row r="308">
      <c r="A308" s="4"/>
      <c r="B308" s="4"/>
      <c r="C308" s="4"/>
      <c r="D308" s="4"/>
      <c r="E308" s="4"/>
      <c r="F308" s="4"/>
      <c r="G308" s="4"/>
      <c r="H308" s="4"/>
      <c r="I308" s="4"/>
      <c r="J308" s="4"/>
      <c r="K308" s="4"/>
      <c r="L308" s="4"/>
    </row>
    <row r="309">
      <c r="A309" s="4"/>
      <c r="B309" s="4"/>
      <c r="C309" s="4"/>
      <c r="D309" s="4"/>
      <c r="E309" s="4"/>
      <c r="F309" s="4"/>
      <c r="G309" s="4"/>
      <c r="H309" s="4"/>
      <c r="I309" s="4"/>
      <c r="J309" s="4"/>
      <c r="K309" s="4"/>
      <c r="L309" s="4"/>
    </row>
    <row r="310">
      <c r="A310" s="4"/>
      <c r="B310" s="4"/>
      <c r="C310" s="4"/>
      <c r="D310" s="4"/>
      <c r="E310" s="4"/>
      <c r="F310" s="4"/>
      <c r="G310" s="4"/>
      <c r="H310" s="4"/>
      <c r="I310" s="4"/>
      <c r="J310" s="4"/>
      <c r="K310" s="4"/>
      <c r="L310" s="4"/>
    </row>
    <row r="311">
      <c r="A311" s="4"/>
      <c r="B311" s="4"/>
      <c r="C311" s="4"/>
      <c r="D311" s="4"/>
      <c r="E311" s="4"/>
      <c r="F311" s="4"/>
      <c r="G311" s="4"/>
      <c r="H311" s="4"/>
      <c r="I311" s="4"/>
      <c r="J311" s="4"/>
      <c r="K311" s="4"/>
      <c r="L311" s="4"/>
    </row>
    <row r="312">
      <c r="A312" s="4"/>
      <c r="B312" s="4"/>
      <c r="C312" s="4"/>
      <c r="D312" s="4"/>
      <c r="E312" s="4"/>
      <c r="F312" s="4"/>
      <c r="G312" s="4"/>
      <c r="H312" s="4"/>
      <c r="I312" s="4"/>
      <c r="J312" s="4"/>
      <c r="K312" s="4"/>
      <c r="L312" s="4"/>
    </row>
    <row r="313">
      <c r="A313" s="4"/>
      <c r="B313" s="4"/>
      <c r="C313" s="4"/>
      <c r="D313" s="4"/>
      <c r="E313" s="4"/>
      <c r="F313" s="4"/>
      <c r="G313" s="4"/>
      <c r="H313" s="4"/>
      <c r="I313" s="4"/>
      <c r="J313" s="4"/>
      <c r="K313" s="4"/>
      <c r="L313" s="4"/>
    </row>
    <row r="314">
      <c r="A314" s="4"/>
      <c r="B314" s="4"/>
      <c r="C314" s="4"/>
      <c r="D314" s="4"/>
      <c r="E314" s="4"/>
      <c r="F314" s="4"/>
      <c r="G314" s="4"/>
      <c r="H314" s="4"/>
      <c r="I314" s="4"/>
      <c r="J314" s="4"/>
      <c r="K314" s="4"/>
      <c r="L314" s="4"/>
    </row>
    <row r="315">
      <c r="A315" s="4"/>
      <c r="B315" s="4"/>
      <c r="C315" s="4"/>
      <c r="D315" s="4"/>
      <c r="E315" s="4"/>
      <c r="F315" s="4"/>
      <c r="G315" s="4"/>
      <c r="H315" s="4"/>
      <c r="I315" s="4"/>
      <c r="J315" s="4"/>
      <c r="K315" s="4"/>
      <c r="L315" s="4"/>
    </row>
    <row r="316">
      <c r="A316" s="4"/>
      <c r="B316" s="4"/>
      <c r="C316" s="4"/>
      <c r="D316" s="4"/>
      <c r="E316" s="4"/>
      <c r="F316" s="4"/>
      <c r="G316" s="4"/>
      <c r="H316" s="4"/>
      <c r="I316" s="4"/>
      <c r="J316" s="4"/>
      <c r="K316" s="4"/>
      <c r="L316" s="4"/>
    </row>
    <row r="317">
      <c r="A317" s="4"/>
      <c r="B317" s="4"/>
      <c r="C317" s="4"/>
      <c r="D317" s="4"/>
      <c r="E317" s="4"/>
      <c r="F317" s="4"/>
      <c r="G317" s="4"/>
      <c r="H317" s="4"/>
      <c r="I317" s="4"/>
      <c r="J317" s="4"/>
      <c r="K317" s="4"/>
      <c r="L317" s="4"/>
    </row>
    <row r="318">
      <c r="A318" s="4"/>
      <c r="B318" s="4"/>
      <c r="C318" s="4"/>
      <c r="D318" s="4"/>
      <c r="E318" s="4"/>
      <c r="F318" s="4"/>
      <c r="G318" s="4"/>
      <c r="H318" s="4"/>
      <c r="I318" s="4"/>
      <c r="J318" s="4"/>
      <c r="K318" s="4"/>
      <c r="L318" s="4"/>
    </row>
    <row r="319">
      <c r="A319" s="4"/>
      <c r="B319" s="4"/>
      <c r="C319" s="4"/>
      <c r="D319" s="4"/>
      <c r="E319" s="4"/>
      <c r="F319" s="4"/>
      <c r="G319" s="4"/>
      <c r="H319" s="4"/>
      <c r="I319" s="4"/>
      <c r="J319" s="4"/>
      <c r="K319" s="4"/>
      <c r="L319" s="4"/>
    </row>
    <row r="320">
      <c r="A320" s="4"/>
      <c r="B320" s="4"/>
      <c r="C320" s="4"/>
      <c r="D320" s="4"/>
      <c r="E320" s="4"/>
      <c r="F320" s="4"/>
      <c r="G320" s="4"/>
      <c r="H320" s="4"/>
      <c r="I320" s="4"/>
      <c r="J320" s="4"/>
      <c r="K320" s="4"/>
      <c r="L320" s="4"/>
    </row>
    <row r="321">
      <c r="A321" s="4"/>
      <c r="B321" s="4"/>
      <c r="C321" s="4"/>
      <c r="D321" s="4"/>
      <c r="E321" s="4"/>
      <c r="F321" s="4"/>
      <c r="G321" s="4"/>
      <c r="H321" s="4"/>
      <c r="I321" s="4"/>
      <c r="J321" s="4"/>
      <c r="K321" s="4"/>
      <c r="L321" s="4"/>
    </row>
    <row r="322">
      <c r="A322" s="4"/>
      <c r="B322" s="4"/>
      <c r="C322" s="4"/>
      <c r="D322" s="4"/>
      <c r="E322" s="4"/>
      <c r="F322" s="4"/>
      <c r="G322" s="4"/>
      <c r="H322" s="4"/>
      <c r="I322" s="4"/>
      <c r="J322" s="4"/>
      <c r="K322" s="4"/>
      <c r="L322" s="4"/>
    </row>
    <row r="323">
      <c r="A323" s="4"/>
      <c r="B323" s="4"/>
      <c r="C323" s="4"/>
      <c r="D323" s="4"/>
      <c r="E323" s="4"/>
      <c r="F323" s="4"/>
      <c r="G323" s="4"/>
      <c r="H323" s="4"/>
      <c r="I323" s="4"/>
      <c r="J323" s="4"/>
      <c r="K323" s="4"/>
      <c r="L323" s="4"/>
    </row>
    <row r="324">
      <c r="A324" s="4"/>
      <c r="B324" s="4"/>
      <c r="C324" s="4"/>
      <c r="D324" s="4"/>
      <c r="E324" s="4"/>
      <c r="F324" s="4"/>
      <c r="G324" s="4"/>
      <c r="H324" s="4"/>
      <c r="I324" s="4"/>
      <c r="J324" s="4"/>
      <c r="K324" s="4"/>
      <c r="L324" s="4"/>
    </row>
    <row r="325">
      <c r="A325" s="4"/>
      <c r="B325" s="4"/>
      <c r="C325" s="4"/>
      <c r="D325" s="4"/>
      <c r="E325" s="4"/>
      <c r="F325" s="4"/>
      <c r="G325" s="4"/>
      <c r="H325" s="4"/>
      <c r="I325" s="4"/>
      <c r="J325" s="4"/>
      <c r="K325" s="4"/>
      <c r="L325" s="4"/>
    </row>
    <row r="326">
      <c r="A326" s="4"/>
      <c r="B326" s="4"/>
      <c r="C326" s="4"/>
      <c r="D326" s="4"/>
      <c r="E326" s="4"/>
      <c r="F326" s="4"/>
      <c r="G326" s="4"/>
      <c r="H326" s="4"/>
      <c r="I326" s="4"/>
      <c r="J326" s="4"/>
      <c r="K326" s="4"/>
      <c r="L326" s="4"/>
    </row>
    <row r="327">
      <c r="A327" s="4"/>
      <c r="B327" s="4"/>
      <c r="C327" s="4"/>
      <c r="D327" s="4"/>
      <c r="E327" s="4"/>
      <c r="F327" s="4"/>
      <c r="G327" s="4"/>
      <c r="H327" s="4"/>
      <c r="I327" s="4"/>
      <c r="J327" s="4"/>
      <c r="K327" s="4"/>
      <c r="L327" s="4"/>
    </row>
    <row r="328">
      <c r="A328" s="4"/>
      <c r="B328" s="4"/>
      <c r="C328" s="4"/>
      <c r="D328" s="4"/>
      <c r="E328" s="4"/>
      <c r="F328" s="4"/>
      <c r="G328" s="4"/>
      <c r="H328" s="4"/>
      <c r="I328" s="4"/>
      <c r="J328" s="4"/>
      <c r="K328" s="4"/>
      <c r="L328" s="4"/>
    </row>
    <row r="329">
      <c r="A329" s="4"/>
      <c r="B329" s="4"/>
      <c r="C329" s="4"/>
      <c r="D329" s="4"/>
      <c r="E329" s="4"/>
      <c r="F329" s="4"/>
      <c r="G329" s="4"/>
      <c r="H329" s="4"/>
      <c r="I329" s="4"/>
      <c r="J329" s="4"/>
      <c r="K329" s="4"/>
      <c r="L329" s="4"/>
    </row>
    <row r="330">
      <c r="A330" s="4"/>
      <c r="B330" s="4"/>
      <c r="C330" s="4"/>
      <c r="D330" s="4"/>
      <c r="E330" s="4"/>
      <c r="F330" s="4"/>
      <c r="G330" s="4"/>
      <c r="H330" s="4"/>
      <c r="I330" s="4"/>
      <c r="J330" s="4"/>
      <c r="K330" s="4"/>
      <c r="L330" s="4"/>
    </row>
    <row r="331">
      <c r="A331" s="4"/>
      <c r="B331" s="4"/>
      <c r="C331" s="4"/>
      <c r="D331" s="4"/>
      <c r="E331" s="4"/>
      <c r="F331" s="4"/>
      <c r="G331" s="4"/>
      <c r="H331" s="4"/>
      <c r="I331" s="4"/>
      <c r="J331" s="4"/>
      <c r="K331" s="4"/>
      <c r="L331" s="4"/>
    </row>
    <row r="332">
      <c r="A332" s="4"/>
      <c r="B332" s="4"/>
      <c r="C332" s="4"/>
      <c r="D332" s="4"/>
      <c r="E332" s="4"/>
      <c r="F332" s="4"/>
      <c r="G332" s="4"/>
      <c r="H332" s="4"/>
      <c r="I332" s="4"/>
      <c r="J332" s="4"/>
      <c r="K332" s="4"/>
      <c r="L332" s="4"/>
    </row>
    <row r="333">
      <c r="A333" s="4"/>
      <c r="B333" s="4"/>
      <c r="C333" s="4"/>
      <c r="D333" s="4"/>
      <c r="E333" s="4"/>
      <c r="F333" s="4"/>
      <c r="G333" s="4"/>
      <c r="H333" s="4"/>
      <c r="I333" s="4"/>
      <c r="J333" s="4"/>
      <c r="K333" s="4"/>
      <c r="L333" s="4"/>
    </row>
    <row r="334">
      <c r="A334" s="4"/>
      <c r="B334" s="4"/>
      <c r="C334" s="4"/>
      <c r="D334" s="4"/>
      <c r="E334" s="4"/>
      <c r="F334" s="4"/>
      <c r="G334" s="4"/>
      <c r="H334" s="4"/>
      <c r="I334" s="4"/>
      <c r="J334" s="4"/>
      <c r="K334" s="4"/>
      <c r="L334" s="4"/>
    </row>
    <row r="335">
      <c r="A335" s="4"/>
      <c r="B335" s="4"/>
      <c r="C335" s="4"/>
      <c r="D335" s="4"/>
      <c r="E335" s="4"/>
      <c r="F335" s="4"/>
      <c r="G335" s="4"/>
      <c r="H335" s="4"/>
      <c r="I335" s="4"/>
      <c r="J335" s="4"/>
      <c r="K335" s="4"/>
      <c r="L335" s="4"/>
    </row>
    <row r="336">
      <c r="A336" s="4"/>
      <c r="B336" s="4"/>
      <c r="C336" s="4"/>
      <c r="D336" s="4"/>
      <c r="E336" s="4"/>
      <c r="F336" s="4"/>
      <c r="G336" s="4"/>
      <c r="H336" s="4"/>
      <c r="I336" s="4"/>
      <c r="J336" s="4"/>
      <c r="K336" s="4"/>
      <c r="L336" s="4"/>
    </row>
    <row r="337">
      <c r="A337" s="4"/>
      <c r="B337" s="4"/>
      <c r="C337" s="4"/>
      <c r="D337" s="4"/>
      <c r="E337" s="4"/>
      <c r="F337" s="4"/>
      <c r="G337" s="4"/>
      <c r="H337" s="4"/>
      <c r="I337" s="4"/>
      <c r="J337" s="4"/>
      <c r="K337" s="4"/>
      <c r="L337" s="4"/>
    </row>
    <row r="338">
      <c r="A338" s="4"/>
      <c r="B338" s="4"/>
      <c r="C338" s="4"/>
      <c r="D338" s="4"/>
      <c r="E338" s="4"/>
      <c r="F338" s="4"/>
      <c r="G338" s="4"/>
      <c r="H338" s="4"/>
      <c r="I338" s="4"/>
      <c r="J338" s="4"/>
      <c r="K338" s="4"/>
      <c r="L338" s="4"/>
    </row>
    <row r="339">
      <c r="A339" s="4"/>
      <c r="B339" s="4"/>
      <c r="C339" s="4"/>
      <c r="D339" s="4"/>
      <c r="E339" s="4"/>
      <c r="F339" s="4"/>
      <c r="G339" s="4"/>
      <c r="H339" s="4"/>
      <c r="I339" s="4"/>
      <c r="J339" s="4"/>
      <c r="K339" s="4"/>
      <c r="L339" s="4"/>
    </row>
    <row r="340">
      <c r="A340" s="4"/>
      <c r="B340" s="4"/>
      <c r="C340" s="4"/>
      <c r="D340" s="4"/>
      <c r="E340" s="4"/>
      <c r="F340" s="4"/>
      <c r="G340" s="4"/>
      <c r="H340" s="4"/>
      <c r="I340" s="4"/>
      <c r="J340" s="4"/>
      <c r="K340" s="4"/>
      <c r="L340" s="4"/>
    </row>
    <row r="341">
      <c r="A341" s="4"/>
      <c r="B341" s="4"/>
      <c r="C341" s="4"/>
      <c r="D341" s="4"/>
      <c r="E341" s="4"/>
      <c r="F341" s="4"/>
      <c r="G341" s="4"/>
      <c r="H341" s="4"/>
      <c r="I341" s="4"/>
      <c r="J341" s="4"/>
      <c r="K341" s="4"/>
      <c r="L341" s="4"/>
    </row>
    <row r="342">
      <c r="A342" s="4"/>
      <c r="B342" s="4"/>
      <c r="C342" s="4"/>
      <c r="D342" s="4"/>
      <c r="E342" s="4"/>
      <c r="F342" s="4"/>
      <c r="G342" s="4"/>
      <c r="H342" s="4"/>
      <c r="I342" s="4"/>
      <c r="J342" s="4"/>
      <c r="K342" s="4"/>
      <c r="L342" s="4"/>
    </row>
    <row r="343">
      <c r="A343" s="4"/>
      <c r="B343" s="4"/>
      <c r="C343" s="4"/>
      <c r="D343" s="4"/>
      <c r="E343" s="4"/>
      <c r="F343" s="4"/>
      <c r="G343" s="4"/>
      <c r="H343" s="4"/>
      <c r="I343" s="4"/>
      <c r="J343" s="4"/>
      <c r="K343" s="4"/>
      <c r="L343" s="4"/>
    </row>
    <row r="344">
      <c r="A344" s="4"/>
      <c r="B344" s="4"/>
      <c r="C344" s="4"/>
      <c r="D344" s="4"/>
      <c r="E344" s="4"/>
      <c r="F344" s="4"/>
      <c r="G344" s="4"/>
      <c r="H344" s="4"/>
      <c r="I344" s="4"/>
      <c r="J344" s="4"/>
      <c r="K344" s="4"/>
      <c r="L344" s="4"/>
    </row>
    <row r="345">
      <c r="A345" s="4"/>
      <c r="B345" s="4"/>
      <c r="C345" s="4"/>
      <c r="D345" s="4"/>
      <c r="E345" s="4"/>
      <c r="F345" s="4"/>
      <c r="G345" s="4"/>
      <c r="H345" s="4"/>
      <c r="I345" s="4"/>
      <c r="J345" s="4"/>
      <c r="K345" s="4"/>
      <c r="L345" s="4"/>
    </row>
    <row r="346">
      <c r="A346" s="4"/>
      <c r="B346" s="4"/>
      <c r="C346" s="4"/>
      <c r="D346" s="4"/>
      <c r="E346" s="4"/>
      <c r="F346" s="4"/>
      <c r="G346" s="4"/>
      <c r="H346" s="4"/>
      <c r="I346" s="4"/>
      <c r="J346" s="4"/>
      <c r="K346" s="4"/>
      <c r="L346" s="4"/>
    </row>
    <row r="347">
      <c r="A347" s="4"/>
      <c r="B347" s="4"/>
      <c r="C347" s="4"/>
      <c r="D347" s="4"/>
      <c r="E347" s="4"/>
      <c r="F347" s="4"/>
      <c r="G347" s="4"/>
      <c r="H347" s="4"/>
      <c r="I347" s="4"/>
      <c r="J347" s="4"/>
      <c r="K347" s="4"/>
      <c r="L347" s="4"/>
    </row>
    <row r="348">
      <c r="A348" s="4"/>
      <c r="B348" s="4"/>
      <c r="C348" s="4"/>
      <c r="D348" s="4"/>
      <c r="E348" s="4"/>
      <c r="F348" s="4"/>
      <c r="G348" s="4"/>
      <c r="H348" s="4"/>
      <c r="I348" s="4"/>
      <c r="J348" s="4"/>
      <c r="K348" s="4"/>
      <c r="L348" s="4"/>
    </row>
    <row r="349">
      <c r="A349" s="4"/>
      <c r="B349" s="4"/>
      <c r="C349" s="4"/>
      <c r="D349" s="4"/>
      <c r="E349" s="4"/>
      <c r="F349" s="4"/>
      <c r="G349" s="4"/>
      <c r="H349" s="4"/>
      <c r="I349" s="4"/>
      <c r="J349" s="4"/>
      <c r="K349" s="4"/>
      <c r="L349" s="4"/>
    </row>
    <row r="350">
      <c r="A350" s="4"/>
      <c r="B350" s="4"/>
      <c r="C350" s="4"/>
      <c r="D350" s="4"/>
      <c r="E350" s="4"/>
      <c r="F350" s="4"/>
      <c r="G350" s="4"/>
      <c r="H350" s="4"/>
      <c r="I350" s="4"/>
      <c r="J350" s="4"/>
      <c r="K350" s="4"/>
      <c r="L350" s="4"/>
    </row>
    <row r="351">
      <c r="A351" s="4"/>
      <c r="B351" s="4"/>
      <c r="C351" s="4"/>
      <c r="D351" s="4"/>
      <c r="E351" s="4"/>
      <c r="F351" s="4"/>
      <c r="G351" s="4"/>
      <c r="H351" s="4"/>
      <c r="I351" s="4"/>
      <c r="J351" s="4"/>
      <c r="K351" s="4"/>
      <c r="L351" s="4"/>
    </row>
    <row r="352">
      <c r="A352" s="4"/>
      <c r="B352" s="4"/>
      <c r="C352" s="4"/>
      <c r="D352" s="4"/>
      <c r="E352" s="4"/>
      <c r="F352" s="4"/>
      <c r="G352" s="4"/>
      <c r="H352" s="4"/>
      <c r="I352" s="4"/>
      <c r="J352" s="4"/>
      <c r="K352" s="4"/>
      <c r="L352" s="4"/>
    </row>
    <row r="353">
      <c r="A353" s="4"/>
      <c r="B353" s="4"/>
      <c r="C353" s="4"/>
      <c r="D353" s="4"/>
      <c r="E353" s="4"/>
      <c r="F353" s="4"/>
      <c r="G353" s="4"/>
      <c r="H353" s="4"/>
      <c r="I353" s="4"/>
      <c r="J353" s="4"/>
      <c r="K353" s="4"/>
      <c r="L353" s="4"/>
    </row>
    <row r="354">
      <c r="A354" s="4"/>
      <c r="B354" s="4"/>
      <c r="C354" s="4"/>
      <c r="D354" s="4"/>
      <c r="E354" s="4"/>
      <c r="F354" s="4"/>
      <c r="G354" s="4"/>
      <c r="H354" s="4"/>
      <c r="I354" s="4"/>
      <c r="J354" s="4"/>
      <c r="K354" s="4"/>
      <c r="L354" s="4"/>
    </row>
    <row r="355">
      <c r="A355" s="4"/>
      <c r="B355" s="4"/>
      <c r="C355" s="4"/>
      <c r="D355" s="4"/>
      <c r="E355" s="4"/>
      <c r="F355" s="4"/>
      <c r="G355" s="4"/>
      <c r="H355" s="4"/>
      <c r="I355" s="4"/>
      <c r="J355" s="4"/>
      <c r="K355" s="4"/>
      <c r="L355" s="4"/>
    </row>
    <row r="356">
      <c r="A356" s="4"/>
      <c r="B356" s="4"/>
      <c r="C356" s="4"/>
      <c r="D356" s="4"/>
      <c r="E356" s="4"/>
      <c r="F356" s="4"/>
      <c r="G356" s="4"/>
      <c r="H356" s="4"/>
      <c r="I356" s="4"/>
      <c r="J356" s="4"/>
      <c r="K356" s="4"/>
      <c r="L356" s="4"/>
    </row>
    <row r="357">
      <c r="A357" s="4"/>
      <c r="B357" s="4"/>
      <c r="C357" s="4"/>
      <c r="D357" s="4"/>
      <c r="E357" s="4"/>
      <c r="F357" s="4"/>
      <c r="G357" s="4"/>
      <c r="H357" s="4"/>
      <c r="I357" s="4"/>
      <c r="J357" s="4"/>
      <c r="K357" s="4"/>
      <c r="L357" s="4"/>
    </row>
    <row r="358">
      <c r="A358" s="4"/>
      <c r="B358" s="4"/>
      <c r="C358" s="4"/>
      <c r="D358" s="4"/>
      <c r="E358" s="4"/>
      <c r="F358" s="4"/>
      <c r="G358" s="4"/>
      <c r="H358" s="4"/>
      <c r="I358" s="4"/>
      <c r="J358" s="4"/>
      <c r="K358" s="4"/>
      <c r="L358" s="4"/>
    </row>
    <row r="359">
      <c r="A359" s="4"/>
      <c r="B359" s="4"/>
      <c r="C359" s="4"/>
      <c r="D359" s="4"/>
      <c r="E359" s="4"/>
      <c r="F359" s="4"/>
      <c r="G359" s="4"/>
      <c r="H359" s="4"/>
      <c r="I359" s="4"/>
      <c r="J359" s="4"/>
      <c r="K359" s="4"/>
      <c r="L359" s="4"/>
    </row>
    <row r="360">
      <c r="A360" s="4"/>
      <c r="B360" s="4"/>
      <c r="C360" s="4"/>
      <c r="D360" s="4"/>
      <c r="E360" s="4"/>
      <c r="F360" s="4"/>
      <c r="G360" s="4"/>
      <c r="H360" s="4"/>
      <c r="I360" s="4"/>
      <c r="J360" s="4"/>
      <c r="K360" s="4"/>
      <c r="L360" s="4"/>
    </row>
    <row r="361">
      <c r="A361" s="4"/>
      <c r="B361" s="4"/>
      <c r="C361" s="4"/>
      <c r="D361" s="4"/>
      <c r="E361" s="4"/>
      <c r="F361" s="4"/>
      <c r="G361" s="4"/>
      <c r="H361" s="4"/>
      <c r="I361" s="4"/>
      <c r="J361" s="4"/>
      <c r="K361" s="4"/>
      <c r="L361" s="4"/>
    </row>
    <row r="362">
      <c r="A362" s="4"/>
      <c r="B362" s="4"/>
      <c r="C362" s="4"/>
      <c r="D362" s="4"/>
      <c r="E362" s="4"/>
      <c r="F362" s="4"/>
      <c r="G362" s="4"/>
      <c r="H362" s="4"/>
      <c r="I362" s="4"/>
      <c r="J362" s="4"/>
      <c r="K362" s="4"/>
      <c r="L362" s="4"/>
    </row>
    <row r="363">
      <c r="A363" s="4"/>
      <c r="B363" s="4"/>
      <c r="C363" s="4"/>
      <c r="D363" s="4"/>
      <c r="E363" s="4"/>
      <c r="F363" s="4"/>
      <c r="G363" s="4"/>
      <c r="H363" s="4"/>
      <c r="I363" s="4"/>
      <c r="J363" s="4"/>
      <c r="K363" s="4"/>
      <c r="L363" s="4"/>
    </row>
    <row r="364">
      <c r="A364" s="4"/>
      <c r="B364" s="4"/>
      <c r="C364" s="4"/>
      <c r="D364" s="4"/>
      <c r="E364" s="4"/>
      <c r="F364" s="4"/>
      <c r="G364" s="4"/>
      <c r="H364" s="4"/>
      <c r="I364" s="4"/>
      <c r="J364" s="4"/>
      <c r="K364" s="4"/>
      <c r="L364" s="4"/>
    </row>
    <row r="365">
      <c r="A365" s="4"/>
      <c r="B365" s="4"/>
      <c r="C365" s="4"/>
      <c r="D365" s="4"/>
      <c r="E365" s="4"/>
      <c r="F365" s="4"/>
      <c r="G365" s="4"/>
      <c r="H365" s="4"/>
      <c r="I365" s="4"/>
      <c r="J365" s="4"/>
      <c r="K365" s="4"/>
      <c r="L365" s="4"/>
    </row>
    <row r="366">
      <c r="A366" s="4"/>
      <c r="B366" s="4"/>
      <c r="C366" s="4"/>
      <c r="D366" s="4"/>
      <c r="E366" s="4"/>
      <c r="F366" s="4"/>
      <c r="G366" s="4"/>
      <c r="H366" s="4"/>
      <c r="I366" s="4"/>
      <c r="J366" s="4"/>
      <c r="K366" s="4"/>
      <c r="L366" s="4"/>
    </row>
    <row r="367">
      <c r="A367" s="4"/>
      <c r="B367" s="4"/>
      <c r="C367" s="4"/>
      <c r="D367" s="4"/>
      <c r="E367" s="4"/>
      <c r="F367" s="4"/>
      <c r="G367" s="4"/>
      <c r="H367" s="4"/>
      <c r="I367" s="4"/>
      <c r="J367" s="4"/>
      <c r="K367" s="4"/>
      <c r="L367" s="4"/>
    </row>
    <row r="368">
      <c r="A368" s="4"/>
      <c r="B368" s="4"/>
      <c r="C368" s="4"/>
      <c r="D368" s="4"/>
      <c r="E368" s="4"/>
      <c r="F368" s="4"/>
      <c r="G368" s="4"/>
      <c r="H368" s="4"/>
      <c r="I368" s="4"/>
      <c r="J368" s="4"/>
      <c r="K368" s="4"/>
      <c r="L368" s="4"/>
    </row>
    <row r="369">
      <c r="A369" s="4"/>
      <c r="B369" s="4"/>
      <c r="C369" s="4"/>
      <c r="D369" s="4"/>
      <c r="E369" s="4"/>
      <c r="F369" s="4"/>
      <c r="G369" s="4"/>
      <c r="H369" s="4"/>
      <c r="I369" s="4"/>
      <c r="J369" s="4"/>
      <c r="K369" s="4"/>
      <c r="L369" s="4"/>
    </row>
    <row r="370">
      <c r="A370" s="4"/>
      <c r="B370" s="4"/>
      <c r="C370" s="4"/>
      <c r="D370" s="4"/>
      <c r="E370" s="4"/>
      <c r="F370" s="4"/>
      <c r="G370" s="4"/>
      <c r="H370" s="4"/>
      <c r="I370" s="4"/>
      <c r="J370" s="4"/>
      <c r="K370" s="4"/>
      <c r="L370" s="4"/>
    </row>
    <row r="371">
      <c r="A371" s="4"/>
      <c r="B371" s="4"/>
      <c r="C371" s="4"/>
      <c r="D371" s="4"/>
      <c r="E371" s="4"/>
      <c r="F371" s="4"/>
      <c r="G371" s="4"/>
      <c r="H371" s="4"/>
      <c r="I371" s="4"/>
      <c r="J371" s="4"/>
      <c r="K371" s="4"/>
      <c r="L371" s="4"/>
    </row>
    <row r="372">
      <c r="A372" s="4"/>
      <c r="B372" s="4"/>
      <c r="C372" s="4"/>
      <c r="D372" s="4"/>
      <c r="E372" s="4"/>
      <c r="F372" s="4"/>
      <c r="G372" s="4"/>
      <c r="H372" s="4"/>
      <c r="I372" s="4"/>
      <c r="J372" s="4"/>
      <c r="K372" s="4"/>
      <c r="L372" s="4"/>
    </row>
    <row r="373">
      <c r="A373" s="4"/>
      <c r="B373" s="4"/>
      <c r="C373" s="4"/>
      <c r="D373" s="4"/>
      <c r="E373" s="4"/>
      <c r="F373" s="4"/>
      <c r="G373" s="4"/>
      <c r="H373" s="4"/>
      <c r="I373" s="4"/>
      <c r="J373" s="4"/>
      <c r="K373" s="4"/>
      <c r="L373" s="4"/>
    </row>
    <row r="374">
      <c r="A374" s="4"/>
      <c r="B374" s="4"/>
      <c r="C374" s="4"/>
      <c r="D374" s="4"/>
      <c r="E374" s="4"/>
      <c r="F374" s="4"/>
      <c r="G374" s="4"/>
      <c r="H374" s="4"/>
      <c r="I374" s="4"/>
      <c r="J374" s="4"/>
      <c r="K374" s="4"/>
      <c r="L374" s="4"/>
    </row>
    <row r="375">
      <c r="A375" s="4"/>
      <c r="B375" s="4"/>
      <c r="C375" s="4"/>
      <c r="D375" s="4"/>
      <c r="E375" s="4"/>
      <c r="F375" s="4"/>
      <c r="G375" s="4"/>
      <c r="H375" s="4"/>
      <c r="I375" s="4"/>
      <c r="J375" s="4"/>
      <c r="K375" s="4"/>
      <c r="L375" s="4"/>
    </row>
    <row r="376">
      <c r="A376" s="4"/>
      <c r="B376" s="4"/>
      <c r="C376" s="4"/>
      <c r="D376" s="4"/>
      <c r="E376" s="4"/>
      <c r="F376" s="4"/>
      <c r="G376" s="4"/>
      <c r="H376" s="4"/>
      <c r="I376" s="4"/>
      <c r="J376" s="4"/>
      <c r="K376" s="4"/>
      <c r="L376" s="4"/>
    </row>
    <row r="377">
      <c r="A377" s="4"/>
      <c r="B377" s="4"/>
      <c r="C377" s="4"/>
      <c r="D377" s="4"/>
      <c r="E377" s="4"/>
      <c r="F377" s="4"/>
      <c r="G377" s="4"/>
      <c r="H377" s="4"/>
      <c r="I377" s="4"/>
      <c r="J377" s="4"/>
      <c r="K377" s="4"/>
      <c r="L377" s="4"/>
    </row>
    <row r="378">
      <c r="A378" s="4"/>
      <c r="B378" s="4"/>
      <c r="C378" s="4"/>
      <c r="D378" s="4"/>
      <c r="E378" s="4"/>
      <c r="F378" s="4"/>
      <c r="G378" s="4"/>
      <c r="H378" s="4"/>
      <c r="I378" s="4"/>
      <c r="J378" s="4"/>
      <c r="K378" s="4"/>
      <c r="L378" s="4"/>
    </row>
    <row r="379">
      <c r="A379" s="4"/>
      <c r="B379" s="4"/>
      <c r="C379" s="4"/>
      <c r="D379" s="4"/>
      <c r="E379" s="4"/>
      <c r="F379" s="4"/>
      <c r="G379" s="4"/>
      <c r="H379" s="4"/>
      <c r="I379" s="4"/>
      <c r="J379" s="4"/>
      <c r="K379" s="4"/>
      <c r="L379" s="4"/>
    </row>
    <row r="380">
      <c r="A380" s="4"/>
      <c r="B380" s="4"/>
      <c r="C380" s="4"/>
      <c r="D380" s="4"/>
      <c r="E380" s="4"/>
      <c r="F380" s="4"/>
      <c r="G380" s="4"/>
      <c r="H380" s="4"/>
      <c r="I380" s="4"/>
      <c r="J380" s="4"/>
      <c r="K380" s="4"/>
      <c r="L380" s="4"/>
    </row>
    <row r="381">
      <c r="A381" s="4"/>
      <c r="B381" s="4"/>
      <c r="C381" s="4"/>
      <c r="D381" s="4"/>
      <c r="E381" s="4"/>
      <c r="F381" s="4"/>
      <c r="G381" s="4"/>
      <c r="H381" s="4"/>
      <c r="I381" s="4"/>
      <c r="J381" s="4"/>
      <c r="K381" s="4"/>
      <c r="L381" s="4"/>
    </row>
    <row r="382">
      <c r="A382" s="4"/>
      <c r="B382" s="4"/>
      <c r="C382" s="4"/>
      <c r="D382" s="4"/>
      <c r="E382" s="4"/>
      <c r="F382" s="4"/>
      <c r="G382" s="4"/>
      <c r="H382" s="4"/>
      <c r="I382" s="4"/>
      <c r="J382" s="4"/>
      <c r="K382" s="4"/>
      <c r="L382" s="4"/>
    </row>
    <row r="383">
      <c r="A383" s="4"/>
      <c r="B383" s="4"/>
      <c r="C383" s="4"/>
      <c r="D383" s="4"/>
      <c r="E383" s="4"/>
      <c r="F383" s="4"/>
      <c r="G383" s="4"/>
      <c r="H383" s="4"/>
      <c r="I383" s="4"/>
      <c r="J383" s="4"/>
      <c r="K383" s="4"/>
      <c r="L383" s="4"/>
    </row>
    <row r="384">
      <c r="A384" s="4"/>
      <c r="B384" s="4"/>
      <c r="C384" s="4"/>
      <c r="D384" s="4"/>
      <c r="E384" s="4"/>
      <c r="F384" s="4"/>
      <c r="G384" s="4"/>
      <c r="H384" s="4"/>
      <c r="I384" s="4"/>
      <c r="J384" s="4"/>
      <c r="K384" s="4"/>
      <c r="L384" s="4"/>
    </row>
    <row r="385">
      <c r="A385" s="4"/>
      <c r="B385" s="4"/>
      <c r="C385" s="4"/>
      <c r="D385" s="4"/>
      <c r="E385" s="4"/>
      <c r="F385" s="4"/>
      <c r="G385" s="4"/>
      <c r="H385" s="4"/>
      <c r="I385" s="4"/>
      <c r="J385" s="4"/>
      <c r="K385" s="4"/>
      <c r="L385" s="4"/>
    </row>
    <row r="386">
      <c r="A386" s="4"/>
      <c r="B386" s="4"/>
      <c r="C386" s="4"/>
      <c r="D386" s="4"/>
      <c r="E386" s="4"/>
      <c r="F386" s="4"/>
      <c r="G386" s="4"/>
      <c r="H386" s="4"/>
      <c r="I386" s="4"/>
      <c r="J386" s="4"/>
      <c r="K386" s="4"/>
      <c r="L386" s="4"/>
    </row>
    <row r="387">
      <c r="A387" s="4"/>
      <c r="B387" s="4"/>
      <c r="C387" s="4"/>
      <c r="D387" s="4"/>
      <c r="E387" s="4"/>
      <c r="F387" s="4"/>
      <c r="G387" s="4"/>
      <c r="H387" s="4"/>
      <c r="I387" s="4"/>
      <c r="J387" s="4"/>
      <c r="K387" s="4"/>
      <c r="L387" s="4"/>
    </row>
    <row r="388">
      <c r="A388" s="4"/>
      <c r="B388" s="4"/>
      <c r="C388" s="4"/>
      <c r="D388" s="4"/>
      <c r="E388" s="4"/>
      <c r="F388" s="4"/>
      <c r="G388" s="4"/>
      <c r="H388" s="4"/>
      <c r="I388" s="4"/>
      <c r="J388" s="4"/>
      <c r="K388" s="4"/>
      <c r="L388" s="4"/>
    </row>
    <row r="389">
      <c r="A389" s="4"/>
      <c r="B389" s="4"/>
      <c r="C389" s="4"/>
      <c r="D389" s="4"/>
      <c r="E389" s="4"/>
      <c r="F389" s="4"/>
      <c r="G389" s="4"/>
      <c r="H389" s="4"/>
      <c r="I389" s="4"/>
      <c r="J389" s="4"/>
      <c r="K389" s="4"/>
      <c r="L389" s="4"/>
    </row>
    <row r="390">
      <c r="A390" s="4"/>
      <c r="B390" s="4"/>
      <c r="C390" s="4"/>
      <c r="D390" s="4"/>
      <c r="E390" s="4"/>
      <c r="F390" s="4"/>
      <c r="G390" s="4"/>
      <c r="H390" s="4"/>
      <c r="I390" s="4"/>
      <c r="J390" s="4"/>
      <c r="K390" s="4"/>
      <c r="L390" s="4"/>
    </row>
    <row r="391">
      <c r="A391" s="4"/>
      <c r="B391" s="4"/>
      <c r="C391" s="4"/>
      <c r="D391" s="4"/>
      <c r="E391" s="4"/>
      <c r="F391" s="4"/>
      <c r="G391" s="4"/>
      <c r="H391" s="4"/>
      <c r="I391" s="4"/>
      <c r="J391" s="4"/>
      <c r="K391" s="4"/>
      <c r="L391" s="4"/>
    </row>
    <row r="392">
      <c r="A392" s="4"/>
      <c r="B392" s="4"/>
      <c r="C392" s="4"/>
      <c r="D392" s="4"/>
      <c r="E392" s="4"/>
      <c r="F392" s="4"/>
      <c r="G392" s="4"/>
      <c r="H392" s="4"/>
      <c r="I392" s="4"/>
      <c r="J392" s="4"/>
      <c r="K392" s="4"/>
      <c r="L392" s="4"/>
    </row>
    <row r="393">
      <c r="A393" s="4"/>
      <c r="B393" s="4"/>
      <c r="C393" s="4"/>
      <c r="D393" s="4"/>
      <c r="E393" s="4"/>
      <c r="F393" s="4"/>
      <c r="G393" s="4"/>
      <c r="H393" s="4"/>
      <c r="I393" s="4"/>
      <c r="J393" s="4"/>
      <c r="K393" s="4"/>
      <c r="L393" s="4"/>
    </row>
    <row r="394">
      <c r="A394" s="4"/>
      <c r="B394" s="4"/>
      <c r="C394" s="4"/>
      <c r="D394" s="4"/>
      <c r="E394" s="4"/>
      <c r="F394" s="4"/>
      <c r="G394" s="4"/>
      <c r="H394" s="4"/>
      <c r="I394" s="4"/>
      <c r="J394" s="4"/>
      <c r="K394" s="4"/>
      <c r="L394" s="4"/>
    </row>
    <row r="395">
      <c r="A395" s="4"/>
      <c r="B395" s="4"/>
      <c r="C395" s="4"/>
      <c r="D395" s="4"/>
      <c r="E395" s="4"/>
      <c r="F395" s="4"/>
      <c r="G395" s="4"/>
      <c r="H395" s="4"/>
      <c r="I395" s="4"/>
      <c r="J395" s="4"/>
      <c r="K395" s="4"/>
      <c r="L395" s="4"/>
    </row>
    <row r="396">
      <c r="A396" s="4"/>
      <c r="B396" s="4"/>
      <c r="C396" s="4"/>
      <c r="D396" s="4"/>
      <c r="E396" s="4"/>
      <c r="F396" s="4"/>
      <c r="G396" s="4"/>
      <c r="H396" s="4"/>
      <c r="I396" s="4"/>
      <c r="J396" s="4"/>
      <c r="K396" s="4"/>
      <c r="L396" s="4"/>
    </row>
    <row r="397">
      <c r="A397" s="4"/>
      <c r="B397" s="4"/>
      <c r="C397" s="4"/>
      <c r="D397" s="4"/>
      <c r="E397" s="4"/>
      <c r="F397" s="4"/>
      <c r="G397" s="4"/>
      <c r="H397" s="4"/>
      <c r="I397" s="4"/>
      <c r="J397" s="4"/>
      <c r="K397" s="4"/>
      <c r="L397" s="4"/>
    </row>
    <row r="398">
      <c r="A398" s="4"/>
      <c r="B398" s="4"/>
      <c r="C398" s="4"/>
      <c r="D398" s="4"/>
      <c r="E398" s="4"/>
      <c r="F398" s="4"/>
      <c r="G398" s="4"/>
      <c r="H398" s="4"/>
      <c r="I398" s="4"/>
      <c r="J398" s="4"/>
      <c r="K398" s="4"/>
      <c r="L398" s="4"/>
    </row>
    <row r="399">
      <c r="A399" s="4"/>
      <c r="B399" s="4"/>
      <c r="C399" s="4"/>
      <c r="D399" s="4"/>
      <c r="E399" s="4"/>
      <c r="F399" s="4"/>
      <c r="G399" s="4"/>
      <c r="H399" s="4"/>
      <c r="I399" s="4"/>
      <c r="J399" s="4"/>
      <c r="K399" s="4"/>
      <c r="L399" s="4"/>
    </row>
    <row r="400">
      <c r="A400" s="4"/>
      <c r="B400" s="4"/>
      <c r="C400" s="4"/>
      <c r="D400" s="4"/>
      <c r="E400" s="4"/>
      <c r="F400" s="4"/>
      <c r="G400" s="4"/>
      <c r="H400" s="4"/>
      <c r="I400" s="4"/>
      <c r="J400" s="4"/>
      <c r="K400" s="4"/>
      <c r="L400" s="4"/>
    </row>
    <row r="401">
      <c r="A401" s="4"/>
      <c r="B401" s="4"/>
      <c r="C401" s="4"/>
      <c r="D401" s="4"/>
      <c r="E401" s="4"/>
      <c r="F401" s="4"/>
      <c r="G401" s="4"/>
      <c r="H401" s="4"/>
      <c r="I401" s="4"/>
      <c r="J401" s="4"/>
      <c r="K401" s="4"/>
      <c r="L401" s="4"/>
    </row>
    <row r="402">
      <c r="A402" s="4"/>
      <c r="B402" s="4"/>
      <c r="C402" s="4"/>
      <c r="D402" s="4"/>
      <c r="E402" s="4"/>
      <c r="F402" s="4"/>
      <c r="G402" s="4"/>
      <c r="H402" s="4"/>
      <c r="I402" s="4"/>
      <c r="J402" s="4"/>
      <c r="K402" s="4"/>
      <c r="L402" s="4"/>
    </row>
    <row r="403">
      <c r="A403" s="4"/>
      <c r="B403" s="4"/>
      <c r="C403" s="4"/>
      <c r="D403" s="4"/>
      <c r="E403" s="4"/>
      <c r="F403" s="4"/>
      <c r="G403" s="4"/>
      <c r="H403" s="4"/>
      <c r="I403" s="4"/>
      <c r="J403" s="4"/>
      <c r="K403" s="4"/>
      <c r="L403" s="4"/>
    </row>
    <row r="404">
      <c r="A404" s="4"/>
      <c r="B404" s="4"/>
      <c r="C404" s="4"/>
      <c r="D404" s="4"/>
      <c r="E404" s="4"/>
      <c r="F404" s="4"/>
      <c r="G404" s="4"/>
      <c r="H404" s="4"/>
      <c r="I404" s="4"/>
      <c r="J404" s="4"/>
      <c r="K404" s="4"/>
      <c r="L404" s="4"/>
    </row>
    <row r="405">
      <c r="A405" s="4"/>
      <c r="B405" s="4"/>
      <c r="C405" s="4"/>
      <c r="D405" s="4"/>
      <c r="E405" s="4"/>
      <c r="F405" s="4"/>
      <c r="G405" s="4"/>
      <c r="H405" s="4"/>
      <c r="I405" s="4"/>
      <c r="J405" s="4"/>
      <c r="K405" s="4"/>
      <c r="L405" s="4"/>
    </row>
    <row r="406">
      <c r="A406" s="4"/>
      <c r="B406" s="4"/>
      <c r="C406" s="4"/>
      <c r="D406" s="4"/>
      <c r="E406" s="4"/>
      <c r="F406" s="4"/>
      <c r="G406" s="4"/>
      <c r="H406" s="4"/>
      <c r="I406" s="4"/>
      <c r="J406" s="4"/>
      <c r="K406" s="4"/>
      <c r="L406" s="4"/>
    </row>
    <row r="407">
      <c r="A407" s="4"/>
      <c r="B407" s="4"/>
      <c r="C407" s="4"/>
      <c r="D407" s="4"/>
      <c r="E407" s="4"/>
      <c r="F407" s="4"/>
      <c r="G407" s="4"/>
      <c r="H407" s="4"/>
      <c r="I407" s="4"/>
      <c r="J407" s="4"/>
      <c r="K407" s="4"/>
      <c r="L407" s="4"/>
    </row>
    <row r="408">
      <c r="A408" s="4"/>
      <c r="B408" s="4"/>
      <c r="C408" s="4"/>
      <c r="D408" s="4"/>
      <c r="E408" s="4"/>
      <c r="F408" s="4"/>
      <c r="G408" s="4"/>
      <c r="H408" s="4"/>
      <c r="I408" s="4"/>
      <c r="J408" s="4"/>
      <c r="K408" s="4"/>
      <c r="L408" s="4"/>
    </row>
    <row r="409">
      <c r="A409" s="4"/>
      <c r="B409" s="4"/>
      <c r="C409" s="4"/>
      <c r="D409" s="4"/>
      <c r="E409" s="4"/>
      <c r="F409" s="4"/>
      <c r="G409" s="4"/>
      <c r="H409" s="4"/>
      <c r="I409" s="4"/>
      <c r="J409" s="4"/>
      <c r="K409" s="4"/>
      <c r="L409" s="4"/>
    </row>
    <row r="410">
      <c r="A410" s="4"/>
      <c r="B410" s="4"/>
      <c r="C410" s="4"/>
      <c r="D410" s="4"/>
      <c r="E410" s="4"/>
      <c r="F410" s="4"/>
      <c r="G410" s="4"/>
      <c r="H410" s="4"/>
      <c r="I410" s="4"/>
      <c r="J410" s="4"/>
      <c r="K410" s="4"/>
      <c r="L410" s="4"/>
    </row>
    <row r="411">
      <c r="A411" s="4"/>
      <c r="B411" s="4"/>
      <c r="C411" s="4"/>
      <c r="D411" s="4"/>
      <c r="E411" s="4"/>
      <c r="F411" s="4"/>
      <c r="G411" s="4"/>
      <c r="H411" s="4"/>
      <c r="I411" s="4"/>
      <c r="J411" s="4"/>
      <c r="K411" s="4"/>
      <c r="L411" s="4"/>
    </row>
    <row r="412">
      <c r="A412" s="4"/>
      <c r="B412" s="4"/>
      <c r="C412" s="4"/>
      <c r="D412" s="4"/>
      <c r="E412" s="4"/>
      <c r="F412" s="4"/>
      <c r="G412" s="4"/>
      <c r="H412" s="4"/>
      <c r="I412" s="4"/>
      <c r="J412" s="4"/>
      <c r="K412" s="4"/>
      <c r="L412" s="4"/>
    </row>
    <row r="413">
      <c r="A413" s="4"/>
      <c r="B413" s="4"/>
      <c r="C413" s="4"/>
      <c r="D413" s="4"/>
      <c r="E413" s="4"/>
      <c r="F413" s="4"/>
      <c r="G413" s="4"/>
      <c r="H413" s="4"/>
      <c r="I413" s="4"/>
      <c r="J413" s="4"/>
      <c r="K413" s="4"/>
      <c r="L413" s="4"/>
    </row>
    <row r="414">
      <c r="A414" s="4"/>
      <c r="B414" s="4"/>
      <c r="C414" s="4"/>
      <c r="D414" s="4"/>
      <c r="E414" s="4"/>
      <c r="F414" s="4"/>
      <c r="G414" s="4"/>
      <c r="H414" s="4"/>
      <c r="I414" s="4"/>
      <c r="J414" s="4"/>
      <c r="K414" s="4"/>
      <c r="L414" s="4"/>
    </row>
    <row r="415">
      <c r="A415" s="4"/>
      <c r="B415" s="4"/>
      <c r="C415" s="4"/>
      <c r="D415" s="4"/>
      <c r="E415" s="4"/>
      <c r="F415" s="4"/>
      <c r="G415" s="4"/>
      <c r="H415" s="4"/>
      <c r="I415" s="4"/>
      <c r="J415" s="4"/>
      <c r="K415" s="4"/>
      <c r="L415" s="4"/>
    </row>
    <row r="416">
      <c r="A416" s="4"/>
      <c r="B416" s="4"/>
      <c r="C416" s="4"/>
      <c r="D416" s="4"/>
      <c r="E416" s="4"/>
      <c r="F416" s="4"/>
      <c r="G416" s="4"/>
      <c r="H416" s="4"/>
      <c r="I416" s="4"/>
      <c r="J416" s="4"/>
      <c r="K416" s="4"/>
      <c r="L416" s="4"/>
    </row>
    <row r="417">
      <c r="A417" s="4"/>
      <c r="B417" s="4"/>
      <c r="C417" s="4"/>
      <c r="D417" s="4"/>
      <c r="E417" s="4"/>
      <c r="F417" s="4"/>
      <c r="G417" s="4"/>
      <c r="H417" s="4"/>
      <c r="I417" s="4"/>
      <c r="J417" s="4"/>
      <c r="K417" s="4"/>
      <c r="L417" s="4"/>
    </row>
    <row r="418">
      <c r="A418" s="4"/>
      <c r="B418" s="4"/>
      <c r="C418" s="4"/>
      <c r="D418" s="4"/>
      <c r="E418" s="4"/>
      <c r="F418" s="4"/>
      <c r="G418" s="4"/>
      <c r="H418" s="4"/>
      <c r="I418" s="4"/>
      <c r="J418" s="4"/>
      <c r="K418" s="4"/>
      <c r="L418" s="4"/>
    </row>
    <row r="419">
      <c r="A419" s="4"/>
      <c r="B419" s="4"/>
      <c r="C419" s="4"/>
      <c r="D419" s="4"/>
      <c r="E419" s="4"/>
      <c r="F419" s="4"/>
      <c r="G419" s="4"/>
      <c r="H419" s="4"/>
      <c r="I419" s="4"/>
      <c r="J419" s="4"/>
      <c r="K419" s="4"/>
      <c r="L419" s="4"/>
    </row>
    <row r="420">
      <c r="A420" s="4"/>
      <c r="B420" s="4"/>
      <c r="C420" s="4"/>
      <c r="D420" s="4"/>
      <c r="E420" s="4"/>
      <c r="F420" s="4"/>
      <c r="G420" s="4"/>
      <c r="H420" s="4"/>
      <c r="I420" s="4"/>
      <c r="J420" s="4"/>
      <c r="K420" s="4"/>
      <c r="L420" s="4"/>
    </row>
    <row r="421">
      <c r="A421" s="4"/>
      <c r="B421" s="4"/>
      <c r="C421" s="4"/>
      <c r="D421" s="4"/>
      <c r="E421" s="4"/>
      <c r="F421" s="4"/>
      <c r="G421" s="4"/>
      <c r="H421" s="4"/>
      <c r="I421" s="4"/>
      <c r="J421" s="4"/>
      <c r="K421" s="4"/>
      <c r="L421" s="4"/>
    </row>
    <row r="422">
      <c r="A422" s="4"/>
      <c r="B422" s="4"/>
      <c r="C422" s="4"/>
      <c r="D422" s="4"/>
      <c r="E422" s="4"/>
      <c r="F422" s="4"/>
      <c r="G422" s="4"/>
      <c r="H422" s="4"/>
      <c r="I422" s="4"/>
      <c r="J422" s="4"/>
      <c r="K422" s="4"/>
      <c r="L422" s="4"/>
    </row>
    <row r="423">
      <c r="A423" s="4"/>
      <c r="B423" s="4"/>
      <c r="C423" s="4"/>
      <c r="D423" s="4"/>
      <c r="E423" s="4"/>
      <c r="F423" s="4"/>
      <c r="G423" s="4"/>
      <c r="H423" s="4"/>
      <c r="I423" s="4"/>
      <c r="J423" s="4"/>
      <c r="K423" s="4"/>
      <c r="L423" s="4"/>
    </row>
    <row r="424">
      <c r="A424" s="4"/>
      <c r="B424" s="4"/>
      <c r="C424" s="4"/>
      <c r="D424" s="4"/>
      <c r="E424" s="4"/>
      <c r="F424" s="4"/>
      <c r="G424" s="4"/>
      <c r="H424" s="4"/>
      <c r="I424" s="4"/>
      <c r="J424" s="4"/>
      <c r="K424" s="4"/>
      <c r="L424" s="4"/>
    </row>
    <row r="425">
      <c r="A425" s="4"/>
      <c r="B425" s="4"/>
      <c r="C425" s="4"/>
      <c r="D425" s="4"/>
      <c r="E425" s="4"/>
      <c r="F425" s="4"/>
      <c r="G425" s="4"/>
      <c r="H425" s="4"/>
      <c r="I425" s="4"/>
      <c r="J425" s="4"/>
      <c r="K425" s="4"/>
      <c r="L425" s="4"/>
    </row>
    <row r="426">
      <c r="A426" s="4"/>
      <c r="B426" s="4"/>
      <c r="C426" s="4"/>
      <c r="D426" s="4"/>
      <c r="E426" s="4"/>
      <c r="F426" s="4"/>
      <c r="G426" s="4"/>
      <c r="H426" s="4"/>
      <c r="I426" s="4"/>
      <c r="J426" s="4"/>
      <c r="K426" s="4"/>
      <c r="L426" s="4"/>
    </row>
    <row r="427">
      <c r="A427" s="4"/>
      <c r="B427" s="4"/>
      <c r="C427" s="4"/>
      <c r="D427" s="4"/>
      <c r="E427" s="4"/>
      <c r="F427" s="4"/>
      <c r="G427" s="4"/>
      <c r="H427" s="4"/>
      <c r="I427" s="4"/>
      <c r="J427" s="4"/>
      <c r="K427" s="4"/>
      <c r="L427" s="4"/>
    </row>
    <row r="428">
      <c r="A428" s="4"/>
      <c r="B428" s="4"/>
      <c r="C428" s="4"/>
      <c r="D428" s="4"/>
      <c r="E428" s="4"/>
      <c r="F428" s="4"/>
      <c r="G428" s="4"/>
      <c r="H428" s="4"/>
      <c r="I428" s="4"/>
      <c r="J428" s="4"/>
      <c r="K428" s="4"/>
      <c r="L428" s="4"/>
    </row>
    <row r="429">
      <c r="A429" s="4"/>
      <c r="B429" s="4"/>
      <c r="C429" s="4"/>
      <c r="D429" s="4"/>
      <c r="E429" s="4"/>
      <c r="F429" s="4"/>
      <c r="G429" s="4"/>
      <c r="H429" s="4"/>
      <c r="I429" s="4"/>
      <c r="J429" s="4"/>
      <c r="K429" s="4"/>
      <c r="L429" s="4"/>
    </row>
    <row r="430">
      <c r="A430" s="4"/>
      <c r="B430" s="4"/>
      <c r="C430" s="4"/>
      <c r="D430" s="4"/>
      <c r="E430" s="4"/>
      <c r="F430" s="4"/>
      <c r="G430" s="4"/>
      <c r="H430" s="4"/>
      <c r="I430" s="4"/>
      <c r="J430" s="4"/>
      <c r="K430" s="4"/>
      <c r="L430" s="4"/>
    </row>
    <row r="431">
      <c r="A431" s="4"/>
      <c r="B431" s="4"/>
      <c r="C431" s="4"/>
      <c r="D431" s="4"/>
      <c r="E431" s="4"/>
      <c r="F431" s="4"/>
      <c r="G431" s="4"/>
      <c r="H431" s="4"/>
      <c r="I431" s="4"/>
      <c r="J431" s="4"/>
      <c r="K431" s="4"/>
      <c r="L431" s="4"/>
    </row>
    <row r="432">
      <c r="A432" s="4"/>
      <c r="B432" s="4"/>
      <c r="C432" s="4"/>
      <c r="D432" s="4"/>
      <c r="E432" s="4"/>
      <c r="F432" s="4"/>
      <c r="G432" s="4"/>
      <c r="H432" s="4"/>
      <c r="I432" s="4"/>
      <c r="J432" s="4"/>
      <c r="K432" s="4"/>
      <c r="L432" s="4"/>
    </row>
    <row r="433">
      <c r="A433" s="4"/>
      <c r="B433" s="4"/>
      <c r="C433" s="4"/>
      <c r="D433" s="4"/>
      <c r="E433" s="4"/>
      <c r="F433" s="4"/>
      <c r="G433" s="4"/>
      <c r="H433" s="4"/>
      <c r="I433" s="4"/>
      <c r="J433" s="4"/>
      <c r="K433" s="4"/>
      <c r="L433" s="4"/>
    </row>
    <row r="434">
      <c r="A434" s="4"/>
      <c r="B434" s="4"/>
      <c r="C434" s="4"/>
      <c r="D434" s="4"/>
      <c r="E434" s="4"/>
      <c r="F434" s="4"/>
      <c r="G434" s="4"/>
      <c r="H434" s="4"/>
      <c r="I434" s="4"/>
      <c r="J434" s="4"/>
      <c r="K434" s="4"/>
      <c r="L434" s="4"/>
    </row>
    <row r="435">
      <c r="A435" s="4"/>
      <c r="B435" s="4"/>
      <c r="C435" s="4"/>
      <c r="D435" s="4"/>
      <c r="E435" s="4"/>
      <c r="F435" s="4"/>
      <c r="G435" s="4"/>
      <c r="H435" s="4"/>
      <c r="I435" s="4"/>
      <c r="J435" s="4"/>
      <c r="K435" s="4"/>
      <c r="L435" s="4"/>
    </row>
    <row r="436">
      <c r="A436" s="4"/>
      <c r="B436" s="4"/>
      <c r="C436" s="4"/>
      <c r="D436" s="4"/>
      <c r="E436" s="4"/>
      <c r="F436" s="4"/>
      <c r="G436" s="4"/>
      <c r="H436" s="4"/>
      <c r="I436" s="4"/>
      <c r="J436" s="4"/>
      <c r="K436" s="4"/>
      <c r="L436" s="4"/>
    </row>
    <row r="437">
      <c r="A437" s="4"/>
      <c r="B437" s="4"/>
      <c r="C437" s="4"/>
      <c r="D437" s="4"/>
      <c r="E437" s="4"/>
      <c r="F437" s="4"/>
      <c r="G437" s="4"/>
      <c r="H437" s="4"/>
      <c r="I437" s="4"/>
      <c r="J437" s="4"/>
      <c r="K437" s="4"/>
      <c r="L437" s="4"/>
    </row>
    <row r="438">
      <c r="A438" s="4"/>
      <c r="B438" s="4"/>
      <c r="C438" s="4"/>
      <c r="D438" s="4"/>
      <c r="E438" s="4"/>
      <c r="F438" s="4"/>
      <c r="G438" s="4"/>
      <c r="H438" s="4"/>
      <c r="I438" s="4"/>
      <c r="J438" s="4"/>
      <c r="K438" s="4"/>
      <c r="L438" s="4"/>
    </row>
    <row r="439">
      <c r="A439" s="4"/>
      <c r="B439" s="4"/>
      <c r="C439" s="4"/>
      <c r="D439" s="4"/>
      <c r="E439" s="4"/>
      <c r="F439" s="4"/>
      <c r="G439" s="4"/>
      <c r="H439" s="4"/>
      <c r="I439" s="4"/>
      <c r="J439" s="4"/>
      <c r="K439" s="4"/>
      <c r="L439" s="4"/>
    </row>
    <row r="440">
      <c r="A440" s="4"/>
      <c r="B440" s="4"/>
      <c r="C440" s="4"/>
      <c r="D440" s="4"/>
      <c r="E440" s="4"/>
      <c r="F440" s="4"/>
      <c r="G440" s="4"/>
      <c r="H440" s="4"/>
      <c r="I440" s="4"/>
      <c r="J440" s="4"/>
      <c r="K440" s="4"/>
      <c r="L440" s="4"/>
    </row>
    <row r="441">
      <c r="A441" s="4"/>
      <c r="B441" s="4"/>
      <c r="C441" s="4"/>
      <c r="D441" s="4"/>
      <c r="E441" s="4"/>
      <c r="F441" s="4"/>
      <c r="G441" s="4"/>
      <c r="H441" s="4"/>
      <c r="I441" s="4"/>
      <c r="J441" s="4"/>
      <c r="K441" s="4"/>
      <c r="L441" s="4"/>
    </row>
    <row r="442">
      <c r="A442" s="4"/>
      <c r="B442" s="4"/>
      <c r="C442" s="4"/>
      <c r="D442" s="4"/>
      <c r="E442" s="4"/>
      <c r="F442" s="4"/>
      <c r="G442" s="4"/>
      <c r="H442" s="4"/>
      <c r="I442" s="4"/>
      <c r="J442" s="4"/>
      <c r="K442" s="4"/>
      <c r="L442" s="4"/>
    </row>
    <row r="443">
      <c r="A443" s="4"/>
      <c r="B443" s="4"/>
      <c r="C443" s="4"/>
      <c r="D443" s="4"/>
      <c r="E443" s="4"/>
      <c r="F443" s="4"/>
      <c r="G443" s="4"/>
      <c r="H443" s="4"/>
      <c r="I443" s="4"/>
      <c r="J443" s="4"/>
      <c r="K443" s="4"/>
      <c r="L443" s="4"/>
    </row>
    <row r="444">
      <c r="A444" s="4"/>
      <c r="B444" s="4"/>
      <c r="C444" s="4"/>
      <c r="D444" s="4"/>
      <c r="E444" s="4"/>
      <c r="F444" s="4"/>
      <c r="G444" s="4"/>
      <c r="H444" s="4"/>
      <c r="I444" s="4"/>
      <c r="J444" s="4"/>
      <c r="K444" s="4"/>
      <c r="L444" s="4"/>
    </row>
    <row r="445">
      <c r="A445" s="4"/>
      <c r="B445" s="4"/>
      <c r="C445" s="4"/>
      <c r="D445" s="4"/>
      <c r="E445" s="4"/>
      <c r="F445" s="4"/>
      <c r="G445" s="4"/>
      <c r="H445" s="4"/>
      <c r="I445" s="4"/>
      <c r="J445" s="4"/>
      <c r="K445" s="4"/>
      <c r="L445" s="4"/>
    </row>
    <row r="446">
      <c r="A446" s="4"/>
      <c r="B446" s="4"/>
      <c r="C446" s="4"/>
      <c r="D446" s="4"/>
      <c r="E446" s="4"/>
      <c r="F446" s="4"/>
      <c r="G446" s="4"/>
      <c r="H446" s="4"/>
      <c r="I446" s="4"/>
      <c r="J446" s="4"/>
      <c r="K446" s="4"/>
      <c r="L446" s="4"/>
    </row>
    <row r="447">
      <c r="A447" s="4"/>
      <c r="B447" s="4"/>
      <c r="C447" s="4"/>
      <c r="D447" s="4"/>
      <c r="E447" s="4"/>
      <c r="F447" s="4"/>
      <c r="G447" s="4"/>
      <c r="H447" s="4"/>
      <c r="I447" s="4"/>
      <c r="J447" s="4"/>
      <c r="K447" s="4"/>
      <c r="L447" s="4"/>
    </row>
    <row r="448">
      <c r="A448" s="4"/>
      <c r="B448" s="4"/>
      <c r="C448" s="4"/>
      <c r="D448" s="4"/>
      <c r="E448" s="4"/>
      <c r="F448" s="4"/>
      <c r="G448" s="4"/>
      <c r="H448" s="4"/>
      <c r="I448" s="4"/>
      <c r="J448" s="4"/>
      <c r="K448" s="4"/>
      <c r="L448" s="4"/>
    </row>
    <row r="449">
      <c r="A449" s="4"/>
      <c r="B449" s="4"/>
      <c r="C449" s="4"/>
      <c r="D449" s="4"/>
      <c r="E449" s="4"/>
      <c r="F449" s="4"/>
      <c r="G449" s="4"/>
      <c r="H449" s="4"/>
      <c r="I449" s="4"/>
      <c r="J449" s="4"/>
      <c r="K449" s="4"/>
      <c r="L449" s="4"/>
    </row>
    <row r="450">
      <c r="A450" s="4"/>
      <c r="B450" s="4"/>
      <c r="C450" s="4"/>
      <c r="D450" s="4"/>
      <c r="E450" s="4"/>
      <c r="F450" s="4"/>
      <c r="G450" s="4"/>
      <c r="H450" s="4"/>
      <c r="I450" s="4"/>
      <c r="J450" s="4"/>
      <c r="K450" s="4"/>
      <c r="L450" s="4"/>
    </row>
    <row r="451">
      <c r="A451" s="4"/>
      <c r="B451" s="4"/>
      <c r="C451" s="4"/>
      <c r="D451" s="4"/>
      <c r="E451" s="4"/>
      <c r="F451" s="4"/>
      <c r="G451" s="4"/>
      <c r="H451" s="4"/>
      <c r="I451" s="4"/>
      <c r="J451" s="4"/>
      <c r="K451" s="4"/>
      <c r="L451" s="4"/>
    </row>
    <row r="452">
      <c r="A452" s="4"/>
      <c r="B452" s="4"/>
      <c r="C452" s="4"/>
      <c r="D452" s="4"/>
      <c r="E452" s="4"/>
      <c r="F452" s="4"/>
      <c r="G452" s="4"/>
      <c r="H452" s="4"/>
      <c r="I452" s="4"/>
      <c r="J452" s="4"/>
      <c r="K452" s="4"/>
      <c r="L452" s="4"/>
    </row>
    <row r="453">
      <c r="A453" s="4"/>
      <c r="B453" s="4"/>
      <c r="C453" s="4"/>
      <c r="D453" s="4"/>
      <c r="E453" s="4"/>
      <c r="F453" s="4"/>
      <c r="G453" s="4"/>
      <c r="H453" s="4"/>
      <c r="I453" s="4"/>
      <c r="J453" s="4"/>
      <c r="K453" s="4"/>
      <c r="L453" s="4"/>
    </row>
    <row r="454">
      <c r="A454" s="4"/>
      <c r="B454" s="4"/>
      <c r="C454" s="4"/>
      <c r="D454" s="4"/>
      <c r="E454" s="4"/>
      <c r="F454" s="4"/>
      <c r="G454" s="4"/>
      <c r="H454" s="4"/>
      <c r="I454" s="4"/>
      <c r="J454" s="4"/>
      <c r="K454" s="4"/>
      <c r="L454" s="4"/>
    </row>
    <row r="455">
      <c r="A455" s="4"/>
      <c r="B455" s="4"/>
      <c r="C455" s="4"/>
      <c r="D455" s="4"/>
      <c r="E455" s="4"/>
      <c r="F455" s="4"/>
      <c r="G455" s="4"/>
      <c r="H455" s="4"/>
      <c r="I455" s="4"/>
      <c r="J455" s="4"/>
      <c r="K455" s="4"/>
      <c r="L455" s="4"/>
    </row>
    <row r="456">
      <c r="A456" s="4"/>
      <c r="B456" s="4"/>
      <c r="C456" s="4"/>
      <c r="D456" s="4"/>
      <c r="E456" s="4"/>
      <c r="F456" s="4"/>
      <c r="G456" s="4"/>
      <c r="H456" s="4"/>
      <c r="I456" s="4"/>
      <c r="J456" s="4"/>
      <c r="K456" s="4"/>
      <c r="L456" s="4"/>
    </row>
    <row r="457">
      <c r="A457" s="4"/>
      <c r="B457" s="4"/>
      <c r="C457" s="4"/>
      <c r="D457" s="4"/>
      <c r="E457" s="4"/>
      <c r="F457" s="4"/>
      <c r="G457" s="4"/>
      <c r="H457" s="4"/>
      <c r="I457" s="4"/>
      <c r="J457" s="4"/>
      <c r="K457" s="4"/>
      <c r="L457" s="4"/>
    </row>
    <row r="458">
      <c r="A458" s="4"/>
      <c r="B458" s="4"/>
      <c r="C458" s="4"/>
      <c r="D458" s="4"/>
      <c r="E458" s="4"/>
      <c r="F458" s="4"/>
      <c r="G458" s="4"/>
      <c r="H458" s="4"/>
      <c r="I458" s="4"/>
      <c r="J458" s="4"/>
      <c r="K458" s="4"/>
      <c r="L458" s="4"/>
    </row>
    <row r="459">
      <c r="A459" s="4"/>
      <c r="B459" s="4"/>
      <c r="C459" s="4"/>
      <c r="D459" s="4"/>
      <c r="E459" s="4"/>
      <c r="F459" s="4"/>
      <c r="G459" s="4"/>
      <c r="H459" s="4"/>
      <c r="I459" s="4"/>
      <c r="J459" s="4"/>
      <c r="K459" s="4"/>
      <c r="L459" s="4"/>
    </row>
    <row r="460">
      <c r="A460" s="4"/>
      <c r="B460" s="4"/>
      <c r="C460" s="4"/>
      <c r="D460" s="4"/>
      <c r="E460" s="4"/>
      <c r="F460" s="4"/>
      <c r="G460" s="4"/>
      <c r="H460" s="4"/>
      <c r="I460" s="4"/>
      <c r="J460" s="4"/>
      <c r="K460" s="4"/>
      <c r="L460" s="4"/>
    </row>
    <row r="461">
      <c r="A461" s="4"/>
      <c r="B461" s="4"/>
      <c r="C461" s="4"/>
      <c r="D461" s="4"/>
      <c r="E461" s="4"/>
      <c r="F461" s="4"/>
      <c r="G461" s="4"/>
      <c r="H461" s="4"/>
      <c r="I461" s="4"/>
      <c r="J461" s="4"/>
      <c r="K461" s="4"/>
      <c r="L461" s="4"/>
    </row>
    <row r="462">
      <c r="A462" s="4"/>
      <c r="B462" s="4"/>
      <c r="C462" s="4"/>
      <c r="D462" s="4"/>
      <c r="E462" s="4"/>
      <c r="F462" s="4"/>
      <c r="G462" s="4"/>
      <c r="H462" s="4"/>
      <c r="I462" s="4"/>
      <c r="J462" s="4"/>
      <c r="K462" s="4"/>
      <c r="L462" s="4"/>
    </row>
    <row r="463">
      <c r="A463" s="4"/>
      <c r="B463" s="4"/>
      <c r="C463" s="4"/>
      <c r="D463" s="4"/>
      <c r="E463" s="4"/>
      <c r="F463" s="4"/>
      <c r="G463" s="4"/>
      <c r="H463" s="4"/>
      <c r="I463" s="4"/>
      <c r="J463" s="4"/>
      <c r="K463" s="4"/>
      <c r="L463" s="4"/>
    </row>
    <row r="464">
      <c r="A464" s="4"/>
      <c r="B464" s="4"/>
      <c r="C464" s="4"/>
      <c r="D464" s="4"/>
      <c r="E464" s="4"/>
      <c r="F464" s="4"/>
      <c r="G464" s="4"/>
      <c r="H464" s="4"/>
      <c r="I464" s="4"/>
      <c r="J464" s="4"/>
      <c r="K464" s="4"/>
      <c r="L464" s="4"/>
    </row>
    <row r="465">
      <c r="A465" s="4"/>
      <c r="B465" s="4"/>
      <c r="C465" s="4"/>
      <c r="D465" s="4"/>
      <c r="E465" s="4"/>
      <c r="F465" s="4"/>
      <c r="G465" s="4"/>
      <c r="H465" s="4"/>
      <c r="I465" s="4"/>
      <c r="J465" s="4"/>
      <c r="K465" s="4"/>
      <c r="L465" s="4"/>
    </row>
    <row r="466">
      <c r="A466" s="4"/>
      <c r="B466" s="4"/>
      <c r="C466" s="4"/>
      <c r="D466" s="4"/>
      <c r="E466" s="4"/>
      <c r="F466" s="4"/>
      <c r="G466" s="4"/>
      <c r="H466" s="4"/>
      <c r="I466" s="4"/>
      <c r="J466" s="4"/>
      <c r="K466" s="4"/>
      <c r="L466" s="4"/>
    </row>
    <row r="467">
      <c r="A467" s="4"/>
      <c r="B467" s="4"/>
      <c r="C467" s="4"/>
      <c r="D467" s="4"/>
      <c r="E467" s="4"/>
      <c r="F467" s="4"/>
      <c r="G467" s="4"/>
      <c r="H467" s="4"/>
      <c r="I467" s="4"/>
      <c r="J467" s="4"/>
      <c r="K467" s="4"/>
      <c r="L467" s="4"/>
    </row>
    <row r="468">
      <c r="A468" s="4"/>
      <c r="B468" s="4"/>
      <c r="C468" s="4"/>
      <c r="D468" s="4"/>
      <c r="E468" s="4"/>
      <c r="F468" s="4"/>
      <c r="G468" s="4"/>
      <c r="H468" s="4"/>
      <c r="I468" s="4"/>
      <c r="J468" s="4"/>
      <c r="K468" s="4"/>
      <c r="L468" s="4"/>
    </row>
    <row r="469">
      <c r="A469" s="4"/>
      <c r="B469" s="4"/>
      <c r="C469" s="4"/>
      <c r="D469" s="4"/>
      <c r="E469" s="4"/>
      <c r="F469" s="4"/>
      <c r="G469" s="4"/>
      <c r="H469" s="4"/>
      <c r="I469" s="4"/>
      <c r="J469" s="4"/>
      <c r="K469" s="4"/>
      <c r="L469" s="4"/>
    </row>
    <row r="470">
      <c r="A470" s="4"/>
      <c r="B470" s="4"/>
      <c r="C470" s="4"/>
      <c r="D470" s="4"/>
      <c r="E470" s="4"/>
      <c r="F470" s="4"/>
      <c r="G470" s="4"/>
      <c r="H470" s="4"/>
      <c r="I470" s="4"/>
      <c r="J470" s="4"/>
      <c r="K470" s="4"/>
      <c r="L470" s="4"/>
    </row>
    <row r="471">
      <c r="A471" s="4"/>
      <c r="B471" s="4"/>
      <c r="C471" s="4"/>
      <c r="D471" s="4"/>
      <c r="E471" s="4"/>
      <c r="F471" s="4"/>
      <c r="G471" s="4"/>
      <c r="H471" s="4"/>
      <c r="I471" s="4"/>
      <c r="J471" s="4"/>
      <c r="K471" s="4"/>
      <c r="L471" s="4"/>
    </row>
    <row r="472">
      <c r="A472" s="4"/>
      <c r="B472" s="4"/>
      <c r="C472" s="4"/>
      <c r="D472" s="4"/>
      <c r="E472" s="4"/>
      <c r="F472" s="4"/>
      <c r="G472" s="4"/>
      <c r="H472" s="4"/>
      <c r="I472" s="4"/>
      <c r="J472" s="4"/>
      <c r="K472" s="4"/>
      <c r="L472" s="4"/>
    </row>
    <row r="473">
      <c r="A473" s="4"/>
      <c r="B473" s="4"/>
      <c r="C473" s="4"/>
      <c r="D473" s="4"/>
      <c r="E473" s="4"/>
      <c r="F473" s="4"/>
      <c r="G473" s="4"/>
      <c r="H473" s="4"/>
      <c r="I473" s="4"/>
      <c r="J473" s="4"/>
      <c r="K473" s="4"/>
      <c r="L473" s="4"/>
    </row>
    <row r="474">
      <c r="A474" s="4"/>
      <c r="B474" s="4"/>
      <c r="C474" s="4"/>
      <c r="D474" s="4"/>
      <c r="E474" s="4"/>
      <c r="F474" s="4"/>
      <c r="G474" s="4"/>
      <c r="H474" s="4"/>
      <c r="I474" s="4"/>
      <c r="J474" s="4"/>
      <c r="K474" s="4"/>
      <c r="L474" s="4"/>
    </row>
    <row r="475">
      <c r="A475" s="4"/>
      <c r="B475" s="4"/>
      <c r="C475" s="4"/>
      <c r="D475" s="4"/>
      <c r="E475" s="4"/>
      <c r="F475" s="4"/>
      <c r="G475" s="4"/>
      <c r="H475" s="4"/>
      <c r="I475" s="4"/>
      <c r="J475" s="4"/>
      <c r="K475" s="4"/>
      <c r="L475" s="4"/>
    </row>
    <row r="476">
      <c r="A476" s="4"/>
      <c r="B476" s="4"/>
      <c r="C476" s="4"/>
      <c r="D476" s="4"/>
      <c r="E476" s="4"/>
      <c r="F476" s="4"/>
      <c r="G476" s="4"/>
      <c r="H476" s="4"/>
      <c r="I476" s="4"/>
      <c r="J476" s="4"/>
      <c r="K476" s="4"/>
      <c r="L476" s="4"/>
    </row>
    <row r="477">
      <c r="A477" s="4"/>
      <c r="B477" s="4"/>
      <c r="C477" s="4"/>
      <c r="D477" s="4"/>
      <c r="E477" s="4"/>
      <c r="F477" s="4"/>
      <c r="G477" s="4"/>
      <c r="H477" s="4"/>
      <c r="I477" s="4"/>
      <c r="J477" s="4"/>
      <c r="K477" s="4"/>
      <c r="L477" s="4"/>
    </row>
    <row r="478">
      <c r="A478" s="4"/>
      <c r="B478" s="4"/>
      <c r="C478" s="4"/>
      <c r="D478" s="4"/>
      <c r="E478" s="4"/>
      <c r="F478" s="4"/>
      <c r="G478" s="4"/>
      <c r="H478" s="4"/>
      <c r="I478" s="4"/>
      <c r="J478" s="4"/>
      <c r="K478" s="4"/>
      <c r="L478" s="4"/>
    </row>
    <row r="479">
      <c r="A479" s="4"/>
      <c r="B479" s="4"/>
      <c r="C479" s="4"/>
      <c r="D479" s="4"/>
      <c r="E479" s="4"/>
      <c r="F479" s="4"/>
      <c r="G479" s="4"/>
      <c r="H479" s="4"/>
      <c r="I479" s="4"/>
      <c r="J479" s="4"/>
      <c r="K479" s="4"/>
      <c r="L479" s="4"/>
    </row>
    <row r="480">
      <c r="A480" s="4"/>
      <c r="B480" s="4"/>
      <c r="C480" s="4"/>
      <c r="D480" s="4"/>
      <c r="E480" s="4"/>
      <c r="F480" s="4"/>
      <c r="G480" s="4"/>
      <c r="H480" s="4"/>
      <c r="I480" s="4"/>
      <c r="J480" s="4"/>
      <c r="K480" s="4"/>
      <c r="L480" s="4"/>
    </row>
    <row r="481">
      <c r="A481" s="4"/>
      <c r="B481" s="4"/>
      <c r="C481" s="4"/>
      <c r="D481" s="4"/>
      <c r="E481" s="4"/>
      <c r="F481" s="4"/>
      <c r="G481" s="4"/>
      <c r="H481" s="4"/>
      <c r="I481" s="4"/>
      <c r="J481" s="4"/>
      <c r="K481" s="4"/>
      <c r="L481" s="4"/>
    </row>
    <row r="482">
      <c r="A482" s="4"/>
      <c r="B482" s="4"/>
      <c r="C482" s="4"/>
      <c r="D482" s="4"/>
      <c r="E482" s="4"/>
      <c r="F482" s="4"/>
      <c r="G482" s="4"/>
      <c r="H482" s="4"/>
      <c r="I482" s="4"/>
      <c r="J482" s="4"/>
      <c r="K482" s="4"/>
      <c r="L482" s="4"/>
    </row>
    <row r="483">
      <c r="A483" s="4"/>
      <c r="B483" s="4"/>
      <c r="C483" s="4"/>
      <c r="D483" s="4"/>
      <c r="E483" s="4"/>
      <c r="F483" s="4"/>
      <c r="G483" s="4"/>
      <c r="H483" s="4"/>
      <c r="I483" s="4"/>
      <c r="J483" s="4"/>
      <c r="K483" s="4"/>
      <c r="L483" s="4"/>
    </row>
    <row r="484">
      <c r="A484" s="4"/>
      <c r="B484" s="4"/>
      <c r="C484" s="4"/>
      <c r="D484" s="4"/>
      <c r="E484" s="4"/>
      <c r="F484" s="4"/>
      <c r="G484" s="4"/>
      <c r="H484" s="4"/>
      <c r="I484" s="4"/>
      <c r="J484" s="4"/>
      <c r="K484" s="4"/>
      <c r="L484" s="4"/>
    </row>
    <row r="485">
      <c r="A485" s="4"/>
      <c r="B485" s="4"/>
      <c r="C485" s="4"/>
      <c r="D485" s="4"/>
      <c r="E485" s="4"/>
      <c r="F485" s="4"/>
      <c r="G485" s="4"/>
      <c r="H485" s="4"/>
      <c r="I485" s="4"/>
      <c r="J485" s="4"/>
      <c r="K485" s="4"/>
      <c r="L485" s="4"/>
    </row>
    <row r="486">
      <c r="A486" s="4"/>
      <c r="B486" s="4"/>
      <c r="C486" s="4"/>
      <c r="D486" s="4"/>
      <c r="E486" s="4"/>
      <c r="F486" s="4"/>
      <c r="G486" s="4"/>
      <c r="H486" s="4"/>
      <c r="I486" s="4"/>
      <c r="J486" s="4"/>
      <c r="K486" s="4"/>
      <c r="L486" s="4"/>
    </row>
    <row r="487">
      <c r="A487" s="4"/>
      <c r="B487" s="4"/>
      <c r="C487" s="4"/>
      <c r="D487" s="4"/>
      <c r="E487" s="4"/>
      <c r="F487" s="4"/>
      <c r="G487" s="4"/>
      <c r="H487" s="4"/>
      <c r="I487" s="4"/>
      <c r="J487" s="4"/>
      <c r="K487" s="4"/>
      <c r="L487" s="4"/>
    </row>
    <row r="488">
      <c r="A488" s="4"/>
      <c r="B488" s="4"/>
      <c r="C488" s="4"/>
      <c r="D488" s="4"/>
      <c r="E488" s="4"/>
      <c r="F488" s="4"/>
      <c r="G488" s="4"/>
      <c r="H488" s="4"/>
      <c r="I488" s="4"/>
      <c r="J488" s="4"/>
      <c r="K488" s="4"/>
      <c r="L488" s="4"/>
    </row>
    <row r="489">
      <c r="A489" s="4"/>
      <c r="B489" s="4"/>
      <c r="C489" s="4"/>
      <c r="D489" s="4"/>
      <c r="E489" s="4"/>
      <c r="F489" s="4"/>
      <c r="G489" s="4"/>
      <c r="H489" s="4"/>
      <c r="I489" s="4"/>
      <c r="J489" s="4"/>
      <c r="K489" s="4"/>
      <c r="L489" s="4"/>
    </row>
    <row r="490">
      <c r="A490" s="4"/>
      <c r="B490" s="4"/>
      <c r="C490" s="4"/>
      <c r="D490" s="4"/>
      <c r="E490" s="4"/>
      <c r="F490" s="4"/>
      <c r="G490" s="4"/>
      <c r="H490" s="4"/>
      <c r="I490" s="4"/>
      <c r="J490" s="4"/>
      <c r="K490" s="4"/>
      <c r="L490" s="4"/>
    </row>
    <row r="491">
      <c r="A491" s="4"/>
      <c r="B491" s="4"/>
      <c r="C491" s="4"/>
      <c r="D491" s="4"/>
      <c r="E491" s="4"/>
      <c r="F491" s="4"/>
      <c r="G491" s="4"/>
      <c r="H491" s="4"/>
      <c r="I491" s="4"/>
      <c r="J491" s="4"/>
      <c r="K491" s="4"/>
      <c r="L491" s="4"/>
    </row>
    <row r="492">
      <c r="A492" s="4"/>
      <c r="B492" s="4"/>
      <c r="C492" s="4"/>
      <c r="D492" s="4"/>
      <c r="E492" s="4"/>
      <c r="F492" s="4"/>
      <c r="G492" s="4"/>
      <c r="H492" s="4"/>
      <c r="I492" s="4"/>
      <c r="J492" s="4"/>
      <c r="K492" s="4"/>
      <c r="L492" s="4"/>
    </row>
    <row r="493">
      <c r="A493" s="4"/>
      <c r="B493" s="4"/>
      <c r="C493" s="4"/>
      <c r="D493" s="4"/>
      <c r="E493" s="4"/>
      <c r="F493" s="4"/>
      <c r="G493" s="4"/>
      <c r="H493" s="4"/>
      <c r="I493" s="4"/>
      <c r="J493" s="4"/>
      <c r="K493" s="4"/>
      <c r="L493" s="4"/>
    </row>
    <row r="494">
      <c r="A494" s="4"/>
      <c r="B494" s="4"/>
      <c r="C494" s="4"/>
      <c r="D494" s="4"/>
      <c r="E494" s="4"/>
      <c r="F494" s="4"/>
      <c r="G494" s="4"/>
      <c r="H494" s="4"/>
      <c r="I494" s="4"/>
      <c r="J494" s="4"/>
      <c r="K494" s="4"/>
      <c r="L494" s="4"/>
    </row>
    <row r="495">
      <c r="A495" s="4"/>
      <c r="B495" s="4"/>
      <c r="C495" s="4"/>
      <c r="D495" s="4"/>
      <c r="E495" s="4"/>
      <c r="F495" s="4"/>
      <c r="G495" s="4"/>
      <c r="H495" s="4"/>
      <c r="I495" s="4"/>
      <c r="J495" s="4"/>
      <c r="K495" s="4"/>
      <c r="L495" s="4"/>
    </row>
    <row r="496">
      <c r="A496" s="4"/>
      <c r="B496" s="4"/>
      <c r="C496" s="4"/>
      <c r="D496" s="4"/>
      <c r="E496" s="4"/>
      <c r="F496" s="4"/>
      <c r="G496" s="4"/>
      <c r="H496" s="4"/>
      <c r="I496" s="4"/>
      <c r="J496" s="4"/>
      <c r="K496" s="4"/>
      <c r="L496" s="4"/>
    </row>
    <row r="497">
      <c r="A497" s="4"/>
      <c r="B497" s="4"/>
      <c r="C497" s="4"/>
      <c r="D497" s="4"/>
      <c r="E497" s="4"/>
      <c r="F497" s="4"/>
      <c r="G497" s="4"/>
      <c r="H497" s="4"/>
      <c r="I497" s="4"/>
      <c r="J497" s="4"/>
      <c r="K497" s="4"/>
      <c r="L497" s="4"/>
    </row>
    <row r="498">
      <c r="A498" s="4"/>
      <c r="B498" s="4"/>
      <c r="C498" s="4"/>
      <c r="D498" s="4"/>
      <c r="E498" s="4"/>
      <c r="F498" s="4"/>
      <c r="G498" s="4"/>
      <c r="H498" s="4"/>
      <c r="I498" s="4"/>
      <c r="J498" s="4"/>
      <c r="K498" s="4"/>
      <c r="L498" s="4"/>
    </row>
    <row r="499">
      <c r="A499" s="4"/>
      <c r="B499" s="4"/>
      <c r="C499" s="4"/>
      <c r="D499" s="4"/>
      <c r="E499" s="4"/>
      <c r="F499" s="4"/>
      <c r="G499" s="4"/>
      <c r="H499" s="4"/>
      <c r="I499" s="4"/>
      <c r="J499" s="4"/>
      <c r="K499" s="4"/>
      <c r="L499" s="4"/>
    </row>
    <row r="500">
      <c r="A500" s="4"/>
      <c r="B500" s="4"/>
      <c r="C500" s="4"/>
      <c r="D500" s="4"/>
      <c r="E500" s="4"/>
      <c r="F500" s="4"/>
      <c r="G500" s="4"/>
      <c r="H500" s="4"/>
      <c r="I500" s="4"/>
      <c r="J500" s="4"/>
      <c r="K500" s="4"/>
      <c r="L500" s="4"/>
    </row>
    <row r="501">
      <c r="A501" s="4"/>
      <c r="B501" s="4"/>
      <c r="C501" s="4"/>
      <c r="D501" s="4"/>
      <c r="E501" s="4"/>
      <c r="F501" s="4"/>
      <c r="G501" s="4"/>
      <c r="H501" s="4"/>
      <c r="I501" s="4"/>
      <c r="J501" s="4"/>
      <c r="K501" s="4"/>
      <c r="L501" s="4"/>
    </row>
    <row r="502">
      <c r="A502" s="4"/>
      <c r="B502" s="4"/>
      <c r="C502" s="4"/>
      <c r="D502" s="4"/>
      <c r="E502" s="4"/>
      <c r="F502" s="4"/>
      <c r="G502" s="4"/>
      <c r="H502" s="4"/>
      <c r="I502" s="4"/>
      <c r="J502" s="4"/>
      <c r="K502" s="4"/>
      <c r="L502" s="4"/>
    </row>
    <row r="503">
      <c r="A503" s="4"/>
      <c r="B503" s="4"/>
      <c r="C503" s="4"/>
      <c r="D503" s="4"/>
      <c r="E503" s="4"/>
      <c r="F503" s="4"/>
      <c r="G503" s="4"/>
      <c r="H503" s="4"/>
      <c r="I503" s="4"/>
      <c r="J503" s="4"/>
      <c r="K503" s="4"/>
      <c r="L503" s="4"/>
    </row>
    <row r="504">
      <c r="A504" s="4"/>
      <c r="B504" s="4"/>
      <c r="C504" s="4"/>
      <c r="D504" s="4"/>
      <c r="E504" s="4"/>
      <c r="F504" s="4"/>
      <c r="G504" s="4"/>
      <c r="H504" s="4"/>
      <c r="I504" s="4"/>
      <c r="J504" s="4"/>
      <c r="K504" s="4"/>
      <c r="L504" s="4"/>
    </row>
    <row r="505">
      <c r="A505" s="4"/>
      <c r="B505" s="4"/>
      <c r="C505" s="4"/>
      <c r="D505" s="4"/>
      <c r="E505" s="4"/>
      <c r="F505" s="4"/>
      <c r="G505" s="4"/>
      <c r="H505" s="4"/>
      <c r="I505" s="4"/>
      <c r="J505" s="4"/>
      <c r="K505" s="4"/>
      <c r="L505" s="4"/>
    </row>
    <row r="506">
      <c r="A506" s="4"/>
      <c r="B506" s="4"/>
      <c r="C506" s="4"/>
      <c r="D506" s="4"/>
      <c r="E506" s="4"/>
      <c r="F506" s="4"/>
      <c r="G506" s="4"/>
      <c r="H506" s="4"/>
      <c r="I506" s="4"/>
      <c r="J506" s="4"/>
      <c r="K506" s="4"/>
      <c r="L506" s="4"/>
    </row>
    <row r="507">
      <c r="A507" s="4"/>
      <c r="B507" s="4"/>
      <c r="C507" s="4"/>
      <c r="D507" s="4"/>
      <c r="E507" s="4"/>
      <c r="F507" s="4"/>
      <c r="G507" s="4"/>
      <c r="H507" s="4"/>
      <c r="I507" s="4"/>
      <c r="J507" s="4"/>
      <c r="K507" s="4"/>
      <c r="L507" s="4"/>
    </row>
    <row r="508">
      <c r="A508" s="4"/>
      <c r="B508" s="4"/>
      <c r="C508" s="4"/>
      <c r="D508" s="4"/>
      <c r="E508" s="4"/>
      <c r="F508" s="4"/>
      <c r="G508" s="4"/>
      <c r="H508" s="4"/>
      <c r="I508" s="4"/>
      <c r="J508" s="4"/>
      <c r="K508" s="4"/>
      <c r="L508" s="4"/>
    </row>
    <row r="509">
      <c r="A509" s="4"/>
      <c r="B509" s="4"/>
      <c r="C509" s="4"/>
      <c r="D509" s="4"/>
      <c r="E509" s="4"/>
      <c r="F509" s="4"/>
      <c r="G509" s="4"/>
      <c r="H509" s="4"/>
      <c r="I509" s="4"/>
      <c r="J509" s="4"/>
      <c r="K509" s="4"/>
      <c r="L509" s="4"/>
    </row>
    <row r="510">
      <c r="A510" s="4"/>
      <c r="B510" s="4"/>
      <c r="C510" s="4"/>
      <c r="D510" s="4"/>
      <c r="E510" s="4"/>
      <c r="F510" s="4"/>
      <c r="G510" s="4"/>
      <c r="H510" s="4"/>
      <c r="I510" s="4"/>
      <c r="J510" s="4"/>
      <c r="K510" s="4"/>
      <c r="L510" s="4"/>
    </row>
    <row r="511">
      <c r="A511" s="4"/>
      <c r="B511" s="4"/>
      <c r="C511" s="4"/>
      <c r="D511" s="4"/>
      <c r="E511" s="4"/>
      <c r="F511" s="4"/>
      <c r="G511" s="4"/>
      <c r="H511" s="4"/>
      <c r="I511" s="4"/>
      <c r="J511" s="4"/>
      <c r="K511" s="4"/>
      <c r="L511" s="4"/>
    </row>
    <row r="512">
      <c r="A512" s="4"/>
      <c r="B512" s="4"/>
      <c r="C512" s="4"/>
      <c r="D512" s="4"/>
      <c r="E512" s="4"/>
      <c r="F512" s="4"/>
      <c r="G512" s="4"/>
      <c r="H512" s="4"/>
      <c r="I512" s="4"/>
      <c r="J512" s="4"/>
      <c r="K512" s="4"/>
      <c r="L512" s="4"/>
    </row>
    <row r="513">
      <c r="A513" s="4"/>
      <c r="B513" s="4"/>
      <c r="C513" s="4"/>
      <c r="D513" s="4"/>
      <c r="E513" s="4"/>
      <c r="F513" s="4"/>
      <c r="G513" s="4"/>
      <c r="H513" s="4"/>
      <c r="I513" s="4"/>
      <c r="J513" s="4"/>
      <c r="K513" s="4"/>
      <c r="L513" s="4"/>
    </row>
    <row r="514">
      <c r="A514" s="4"/>
      <c r="B514" s="4"/>
      <c r="C514" s="4"/>
      <c r="D514" s="4"/>
      <c r="E514" s="4"/>
      <c r="F514" s="4"/>
      <c r="G514" s="4"/>
      <c r="H514" s="4"/>
      <c r="I514" s="4"/>
      <c r="J514" s="4"/>
      <c r="K514" s="4"/>
      <c r="L514" s="4"/>
    </row>
    <row r="515">
      <c r="A515" s="4"/>
      <c r="B515" s="4"/>
      <c r="C515" s="4"/>
      <c r="D515" s="4"/>
      <c r="E515" s="4"/>
      <c r="F515" s="4"/>
      <c r="G515" s="4"/>
      <c r="H515" s="4"/>
      <c r="I515" s="4"/>
      <c r="J515" s="4"/>
      <c r="K515" s="4"/>
      <c r="L515" s="4"/>
    </row>
    <row r="516">
      <c r="A516" s="4"/>
      <c r="B516" s="4"/>
      <c r="C516" s="4"/>
      <c r="D516" s="4"/>
      <c r="E516" s="4"/>
      <c r="F516" s="4"/>
      <c r="G516" s="4"/>
      <c r="H516" s="4"/>
      <c r="I516" s="4"/>
      <c r="J516" s="4"/>
      <c r="K516" s="4"/>
      <c r="L516" s="4"/>
    </row>
    <row r="517">
      <c r="A517" s="4"/>
      <c r="B517" s="4"/>
      <c r="C517" s="4"/>
      <c r="D517" s="4"/>
      <c r="E517" s="4"/>
      <c r="F517" s="4"/>
      <c r="G517" s="4"/>
      <c r="H517" s="4"/>
      <c r="I517" s="4"/>
      <c r="J517" s="4"/>
      <c r="K517" s="4"/>
      <c r="L517" s="4"/>
    </row>
    <row r="518">
      <c r="A518" s="4"/>
      <c r="B518" s="4"/>
      <c r="C518" s="4"/>
      <c r="D518" s="4"/>
      <c r="E518" s="4"/>
      <c r="F518" s="4"/>
      <c r="G518" s="4"/>
      <c r="H518" s="4"/>
      <c r="I518" s="4"/>
      <c r="J518" s="4"/>
      <c r="K518" s="4"/>
      <c r="L518" s="4"/>
    </row>
    <row r="519">
      <c r="A519" s="4"/>
      <c r="B519" s="4"/>
      <c r="C519" s="4"/>
      <c r="D519" s="4"/>
      <c r="E519" s="4"/>
      <c r="F519" s="4"/>
      <c r="G519" s="4"/>
      <c r="H519" s="4"/>
      <c r="I519" s="4"/>
      <c r="J519" s="4"/>
      <c r="K519" s="4"/>
      <c r="L519" s="4"/>
    </row>
    <row r="520">
      <c r="A520" s="4"/>
      <c r="B520" s="4"/>
      <c r="C520" s="4"/>
      <c r="D520" s="4"/>
      <c r="E520" s="4"/>
      <c r="F520" s="4"/>
      <c r="G520" s="4"/>
      <c r="H520" s="4"/>
      <c r="I520" s="4"/>
      <c r="J520" s="4"/>
      <c r="K520" s="4"/>
      <c r="L520" s="4"/>
    </row>
    <row r="521">
      <c r="A521" s="4"/>
      <c r="B521" s="4"/>
      <c r="C521" s="4"/>
      <c r="D521" s="4"/>
      <c r="E521" s="4"/>
      <c r="F521" s="4"/>
      <c r="G521" s="4"/>
      <c r="H521" s="4"/>
      <c r="I521" s="4"/>
      <c r="J521" s="4"/>
      <c r="K521" s="4"/>
      <c r="L521" s="4"/>
    </row>
    <row r="522">
      <c r="A522" s="4"/>
      <c r="B522" s="4"/>
      <c r="C522" s="4"/>
      <c r="D522" s="4"/>
      <c r="E522" s="4"/>
      <c r="F522" s="4"/>
      <c r="G522" s="4"/>
      <c r="H522" s="4"/>
      <c r="I522" s="4"/>
      <c r="J522" s="4"/>
      <c r="K522" s="4"/>
      <c r="L522" s="4"/>
    </row>
    <row r="523">
      <c r="A523" s="4"/>
      <c r="B523" s="4"/>
      <c r="C523" s="4"/>
      <c r="D523" s="4"/>
      <c r="E523" s="4"/>
      <c r="F523" s="4"/>
      <c r="G523" s="4"/>
      <c r="H523" s="4"/>
      <c r="I523" s="4"/>
      <c r="J523" s="4"/>
      <c r="K523" s="4"/>
      <c r="L523" s="4"/>
    </row>
    <row r="524">
      <c r="A524" s="4"/>
      <c r="B524" s="4"/>
      <c r="C524" s="4"/>
      <c r="D524" s="4"/>
      <c r="E524" s="4"/>
      <c r="F524" s="4"/>
      <c r="G524" s="4"/>
      <c r="H524" s="4"/>
      <c r="I524" s="4"/>
      <c r="J524" s="4"/>
      <c r="K524" s="4"/>
      <c r="L524" s="4"/>
    </row>
    <row r="525">
      <c r="A525" s="4"/>
      <c r="B525" s="4"/>
      <c r="C525" s="4"/>
      <c r="D525" s="4"/>
      <c r="E525" s="4"/>
      <c r="F525" s="4"/>
      <c r="G525" s="4"/>
      <c r="H525" s="4"/>
      <c r="I525" s="4"/>
      <c r="J525" s="4"/>
      <c r="K525" s="4"/>
      <c r="L525" s="4"/>
    </row>
    <row r="526">
      <c r="A526" s="4"/>
      <c r="B526" s="4"/>
      <c r="C526" s="4"/>
      <c r="D526" s="4"/>
      <c r="E526" s="4"/>
      <c r="F526" s="4"/>
      <c r="G526" s="4"/>
      <c r="H526" s="4"/>
      <c r="I526" s="4"/>
      <c r="J526" s="4"/>
      <c r="K526" s="4"/>
      <c r="L526" s="4"/>
    </row>
    <row r="527">
      <c r="A527" s="4"/>
      <c r="B527" s="4"/>
      <c r="C527" s="4"/>
      <c r="D527" s="4"/>
      <c r="E527" s="4"/>
      <c r="F527" s="4"/>
      <c r="G527" s="4"/>
      <c r="H527" s="4"/>
      <c r="I527" s="4"/>
      <c r="J527" s="4"/>
      <c r="K527" s="4"/>
      <c r="L527" s="4"/>
    </row>
    <row r="528">
      <c r="A528" s="4"/>
      <c r="B528" s="4"/>
      <c r="C528" s="4"/>
      <c r="D528" s="4"/>
      <c r="E528" s="4"/>
      <c r="F528" s="4"/>
      <c r="G528" s="4"/>
      <c r="H528" s="4"/>
      <c r="I528" s="4"/>
      <c r="J528" s="4"/>
      <c r="K528" s="4"/>
      <c r="L528" s="4"/>
    </row>
    <row r="529">
      <c r="A529" s="4"/>
      <c r="B529" s="4"/>
      <c r="C529" s="4"/>
      <c r="D529" s="4"/>
      <c r="E529" s="4"/>
      <c r="F529" s="4"/>
      <c r="G529" s="4"/>
      <c r="H529" s="4"/>
      <c r="I529" s="4"/>
      <c r="J529" s="4"/>
      <c r="K529" s="4"/>
      <c r="L529" s="4"/>
    </row>
    <row r="530">
      <c r="A530" s="4"/>
      <c r="B530" s="4"/>
      <c r="C530" s="4"/>
      <c r="D530" s="4"/>
      <c r="E530" s="4"/>
      <c r="F530" s="4"/>
      <c r="G530" s="4"/>
      <c r="H530" s="4"/>
      <c r="I530" s="4"/>
      <c r="J530" s="4"/>
      <c r="K530" s="4"/>
      <c r="L530" s="4"/>
    </row>
    <row r="531">
      <c r="A531" s="4"/>
      <c r="B531" s="4"/>
      <c r="C531" s="4"/>
      <c r="D531" s="4"/>
      <c r="E531" s="4"/>
      <c r="F531" s="4"/>
      <c r="G531" s="4"/>
      <c r="H531" s="4"/>
      <c r="I531" s="4"/>
      <c r="J531" s="4"/>
      <c r="K531" s="4"/>
      <c r="L531" s="4"/>
    </row>
    <row r="532">
      <c r="A532" s="4"/>
      <c r="B532" s="4"/>
      <c r="C532" s="4"/>
      <c r="D532" s="4"/>
      <c r="E532" s="4"/>
      <c r="F532" s="4"/>
      <c r="G532" s="4"/>
      <c r="H532" s="4"/>
      <c r="I532" s="4"/>
      <c r="J532" s="4"/>
      <c r="K532" s="4"/>
      <c r="L532" s="4"/>
    </row>
    <row r="533">
      <c r="A533" s="4"/>
      <c r="B533" s="4"/>
      <c r="C533" s="4"/>
      <c r="D533" s="4"/>
      <c r="E533" s="4"/>
      <c r="F533" s="4"/>
      <c r="G533" s="4"/>
      <c r="H533" s="4"/>
      <c r="I533" s="4"/>
      <c r="J533" s="4"/>
      <c r="K533" s="4"/>
      <c r="L533" s="4"/>
    </row>
    <row r="534">
      <c r="A534" s="4"/>
      <c r="B534" s="4"/>
      <c r="C534" s="4"/>
      <c r="D534" s="4"/>
      <c r="E534" s="4"/>
      <c r="F534" s="4"/>
      <c r="G534" s="4"/>
      <c r="H534" s="4"/>
      <c r="I534" s="4"/>
      <c r="J534" s="4"/>
      <c r="K534" s="4"/>
      <c r="L534" s="4"/>
    </row>
    <row r="535">
      <c r="A535" s="4"/>
      <c r="B535" s="4"/>
      <c r="C535" s="4"/>
      <c r="D535" s="4"/>
      <c r="E535" s="4"/>
      <c r="F535" s="4"/>
      <c r="G535" s="4"/>
      <c r="H535" s="4"/>
      <c r="I535" s="4"/>
      <c r="J535" s="4"/>
      <c r="K535" s="4"/>
      <c r="L535" s="4"/>
    </row>
    <row r="536">
      <c r="A536" s="4"/>
      <c r="B536" s="4"/>
      <c r="C536" s="4"/>
      <c r="D536" s="4"/>
      <c r="E536" s="4"/>
      <c r="F536" s="4"/>
      <c r="G536" s="4"/>
      <c r="H536" s="4"/>
      <c r="I536" s="4"/>
      <c r="J536" s="4"/>
      <c r="K536" s="4"/>
      <c r="L536" s="4"/>
    </row>
    <row r="537">
      <c r="A537" s="4"/>
      <c r="B537" s="4"/>
      <c r="C537" s="4"/>
      <c r="D537" s="4"/>
      <c r="E537" s="4"/>
      <c r="F537" s="4"/>
      <c r="G537" s="4"/>
      <c r="H537" s="4"/>
      <c r="I537" s="4"/>
      <c r="J537" s="4"/>
      <c r="K537" s="4"/>
      <c r="L537" s="4"/>
    </row>
    <row r="538">
      <c r="A538" s="4"/>
      <c r="B538" s="4"/>
      <c r="C538" s="4"/>
      <c r="D538" s="4"/>
      <c r="E538" s="4"/>
      <c r="F538" s="4"/>
      <c r="G538" s="4"/>
      <c r="H538" s="4"/>
      <c r="I538" s="4"/>
      <c r="J538" s="4"/>
      <c r="K538" s="4"/>
      <c r="L538" s="4"/>
    </row>
    <row r="539">
      <c r="A539" s="4"/>
      <c r="B539" s="4"/>
      <c r="C539" s="4"/>
      <c r="D539" s="4"/>
      <c r="E539" s="4"/>
      <c r="F539" s="4"/>
      <c r="G539" s="4"/>
      <c r="H539" s="4"/>
      <c r="I539" s="4"/>
      <c r="J539" s="4"/>
      <c r="K539" s="4"/>
      <c r="L539" s="4"/>
    </row>
    <row r="540">
      <c r="A540" s="4"/>
      <c r="B540" s="4"/>
      <c r="C540" s="4"/>
      <c r="D540" s="4"/>
      <c r="E540" s="4"/>
      <c r="F540" s="4"/>
      <c r="G540" s="4"/>
      <c r="H540" s="4"/>
      <c r="I540" s="4"/>
      <c r="J540" s="4"/>
      <c r="K540" s="4"/>
      <c r="L540" s="4"/>
    </row>
    <row r="541">
      <c r="A541" s="4"/>
      <c r="B541" s="4"/>
      <c r="C541" s="4"/>
      <c r="D541" s="4"/>
      <c r="E541" s="4"/>
      <c r="F541" s="4"/>
      <c r="G541" s="4"/>
      <c r="H541" s="4"/>
      <c r="I541" s="4"/>
      <c r="J541" s="4"/>
      <c r="K541" s="4"/>
      <c r="L541" s="4"/>
    </row>
    <row r="542">
      <c r="A542" s="4"/>
      <c r="B542" s="4"/>
      <c r="C542" s="4"/>
      <c r="D542" s="4"/>
      <c r="E542" s="4"/>
      <c r="F542" s="4"/>
      <c r="G542" s="4"/>
      <c r="H542" s="4"/>
      <c r="I542" s="4"/>
      <c r="J542" s="4"/>
      <c r="K542" s="4"/>
      <c r="L542" s="4"/>
    </row>
    <row r="543">
      <c r="A543" s="4"/>
      <c r="B543" s="4"/>
      <c r="C543" s="4"/>
      <c r="D543" s="4"/>
      <c r="E543" s="4"/>
      <c r="F543" s="4"/>
      <c r="G543" s="4"/>
      <c r="H543" s="4"/>
      <c r="I543" s="4"/>
      <c r="J543" s="4"/>
      <c r="K543" s="4"/>
      <c r="L543" s="4"/>
    </row>
    <row r="544">
      <c r="A544" s="4"/>
      <c r="B544" s="4"/>
      <c r="C544" s="4"/>
      <c r="D544" s="4"/>
      <c r="E544" s="4"/>
      <c r="F544" s="4"/>
      <c r="G544" s="4"/>
      <c r="H544" s="4"/>
      <c r="I544" s="4"/>
      <c r="J544" s="4"/>
      <c r="K544" s="4"/>
      <c r="L544" s="4"/>
    </row>
    <row r="545">
      <c r="A545" s="4"/>
      <c r="B545" s="4"/>
      <c r="C545" s="4"/>
      <c r="D545" s="4"/>
      <c r="E545" s="4"/>
      <c r="F545" s="4"/>
      <c r="G545" s="4"/>
      <c r="H545" s="4"/>
      <c r="I545" s="4"/>
      <c r="J545" s="4"/>
      <c r="K545" s="4"/>
      <c r="L545" s="4"/>
    </row>
    <row r="546">
      <c r="A546" s="4"/>
      <c r="B546" s="4"/>
      <c r="C546" s="4"/>
      <c r="D546" s="4"/>
      <c r="E546" s="4"/>
      <c r="F546" s="4"/>
      <c r="G546" s="4"/>
      <c r="H546" s="4"/>
      <c r="I546" s="4"/>
      <c r="J546" s="4"/>
      <c r="K546" s="4"/>
      <c r="L546" s="4"/>
    </row>
    <row r="547">
      <c r="A547" s="4"/>
      <c r="B547" s="4"/>
      <c r="C547" s="4"/>
      <c r="D547" s="4"/>
      <c r="E547" s="4"/>
      <c r="F547" s="4"/>
      <c r="G547" s="4"/>
      <c r="H547" s="4"/>
      <c r="I547" s="4"/>
      <c r="J547" s="4"/>
      <c r="K547" s="4"/>
      <c r="L547" s="4"/>
    </row>
    <row r="548">
      <c r="A548" s="4"/>
      <c r="B548" s="4"/>
      <c r="C548" s="4"/>
      <c r="D548" s="4"/>
      <c r="E548" s="4"/>
      <c r="F548" s="4"/>
      <c r="G548" s="4"/>
      <c r="H548" s="4"/>
      <c r="I548" s="4"/>
      <c r="J548" s="4"/>
      <c r="K548" s="4"/>
      <c r="L548" s="4"/>
    </row>
    <row r="549">
      <c r="A549" s="4"/>
      <c r="B549" s="4"/>
      <c r="C549" s="4"/>
      <c r="D549" s="4"/>
      <c r="E549" s="4"/>
      <c r="F549" s="4"/>
      <c r="G549" s="4"/>
      <c r="H549" s="4"/>
      <c r="I549" s="4"/>
      <c r="J549" s="4"/>
      <c r="K549" s="4"/>
      <c r="L549" s="4"/>
    </row>
    <row r="550">
      <c r="A550" s="4"/>
      <c r="B550" s="4"/>
      <c r="C550" s="4"/>
      <c r="D550" s="4"/>
      <c r="E550" s="4"/>
      <c r="F550" s="4"/>
      <c r="G550" s="4"/>
      <c r="H550" s="4"/>
      <c r="I550" s="4"/>
      <c r="J550" s="4"/>
      <c r="K550" s="4"/>
      <c r="L550" s="4"/>
    </row>
    <row r="551">
      <c r="A551" s="4"/>
      <c r="B551" s="4"/>
      <c r="C551" s="4"/>
      <c r="D551" s="4"/>
      <c r="E551" s="4"/>
      <c r="F551" s="4"/>
      <c r="G551" s="4"/>
      <c r="H551" s="4"/>
      <c r="I551" s="4"/>
      <c r="J551" s="4"/>
      <c r="K551" s="4"/>
      <c r="L551" s="4"/>
    </row>
    <row r="552">
      <c r="A552" s="4"/>
      <c r="B552" s="4"/>
      <c r="C552" s="4"/>
      <c r="D552" s="4"/>
      <c r="E552" s="4"/>
      <c r="F552" s="4"/>
      <c r="G552" s="4"/>
      <c r="H552" s="4"/>
      <c r="I552" s="4"/>
      <c r="J552" s="4"/>
      <c r="K552" s="4"/>
      <c r="L552" s="4"/>
    </row>
    <row r="553">
      <c r="A553" s="4"/>
      <c r="B553" s="4"/>
      <c r="C553" s="4"/>
      <c r="D553" s="4"/>
      <c r="E553" s="4"/>
      <c r="F553" s="4"/>
      <c r="G553" s="4"/>
      <c r="H553" s="4"/>
      <c r="I553" s="4"/>
      <c r="J553" s="4"/>
      <c r="K553" s="4"/>
      <c r="L553" s="4"/>
    </row>
    <row r="554">
      <c r="A554" s="4"/>
      <c r="B554" s="4"/>
      <c r="C554" s="4"/>
      <c r="D554" s="4"/>
      <c r="E554" s="4"/>
      <c r="F554" s="4"/>
      <c r="G554" s="4"/>
      <c r="H554" s="4"/>
      <c r="I554" s="4"/>
      <c r="J554" s="4"/>
      <c r="K554" s="4"/>
      <c r="L554" s="4"/>
    </row>
    <row r="555">
      <c r="A555" s="4"/>
      <c r="B555" s="4"/>
      <c r="C555" s="4"/>
      <c r="D555" s="4"/>
      <c r="E555" s="4"/>
      <c r="F555" s="4"/>
      <c r="G555" s="4"/>
      <c r="H555" s="4"/>
      <c r="I555" s="4"/>
      <c r="J555" s="4"/>
      <c r="K555" s="4"/>
      <c r="L555" s="4"/>
    </row>
    <row r="556">
      <c r="A556" s="4"/>
      <c r="B556" s="4"/>
      <c r="C556" s="4"/>
      <c r="D556" s="4"/>
      <c r="E556" s="4"/>
      <c r="F556" s="4"/>
      <c r="G556" s="4"/>
      <c r="H556" s="4"/>
      <c r="I556" s="4"/>
      <c r="J556" s="4"/>
      <c r="K556" s="4"/>
      <c r="L556" s="4"/>
    </row>
    <row r="557">
      <c r="A557" s="4"/>
      <c r="B557" s="4"/>
      <c r="C557" s="4"/>
      <c r="D557" s="4"/>
      <c r="E557" s="4"/>
      <c r="F557" s="4"/>
      <c r="G557" s="4"/>
      <c r="H557" s="4"/>
      <c r="I557" s="4"/>
      <c r="J557" s="4"/>
      <c r="K557" s="4"/>
      <c r="L557" s="4"/>
    </row>
    <row r="558">
      <c r="A558" s="4"/>
      <c r="B558" s="4"/>
      <c r="C558" s="4"/>
      <c r="D558" s="4"/>
      <c r="E558" s="4"/>
      <c r="F558" s="4"/>
      <c r="G558" s="4"/>
      <c r="H558" s="4"/>
      <c r="I558" s="4"/>
      <c r="J558" s="4"/>
      <c r="K558" s="4"/>
      <c r="L558" s="4"/>
    </row>
    <row r="559">
      <c r="A559" s="4"/>
      <c r="B559" s="4"/>
      <c r="C559" s="4"/>
      <c r="D559" s="4"/>
      <c r="E559" s="4"/>
      <c r="F559" s="4"/>
      <c r="G559" s="4"/>
      <c r="H559" s="4"/>
      <c r="I559" s="4"/>
      <c r="J559" s="4"/>
      <c r="K559" s="4"/>
      <c r="L559" s="4"/>
    </row>
    <row r="560">
      <c r="A560" s="4"/>
      <c r="B560" s="4"/>
      <c r="C560" s="4"/>
      <c r="D560" s="4"/>
      <c r="E560" s="4"/>
      <c r="F560" s="4"/>
      <c r="G560" s="4"/>
      <c r="H560" s="4"/>
      <c r="I560" s="4"/>
      <c r="J560" s="4"/>
      <c r="K560" s="4"/>
      <c r="L560" s="4"/>
    </row>
    <row r="561">
      <c r="A561" s="4"/>
      <c r="B561" s="4"/>
      <c r="C561" s="4"/>
      <c r="D561" s="4"/>
      <c r="E561" s="4"/>
      <c r="F561" s="4"/>
      <c r="G561" s="4"/>
      <c r="H561" s="4"/>
      <c r="I561" s="4"/>
      <c r="J561" s="4"/>
      <c r="K561" s="4"/>
      <c r="L561" s="4"/>
    </row>
    <row r="562">
      <c r="A562" s="4"/>
      <c r="B562" s="4"/>
      <c r="C562" s="4"/>
      <c r="D562" s="4"/>
      <c r="E562" s="4"/>
      <c r="F562" s="4"/>
      <c r="G562" s="4"/>
      <c r="H562" s="4"/>
      <c r="I562" s="4"/>
      <c r="J562" s="4"/>
      <c r="K562" s="4"/>
      <c r="L562" s="4"/>
    </row>
    <row r="563">
      <c r="A563" s="4"/>
      <c r="B563" s="4"/>
      <c r="C563" s="4"/>
      <c r="D563" s="4"/>
      <c r="E563" s="4"/>
      <c r="F563" s="4"/>
      <c r="G563" s="4"/>
      <c r="H563" s="4"/>
      <c r="I563" s="4"/>
      <c r="J563" s="4"/>
      <c r="K563" s="4"/>
      <c r="L563" s="4"/>
    </row>
    <row r="564">
      <c r="A564" s="4"/>
      <c r="B564" s="4"/>
      <c r="C564" s="4"/>
      <c r="D564" s="4"/>
      <c r="E564" s="4"/>
      <c r="F564" s="4"/>
      <c r="G564" s="4"/>
      <c r="H564" s="4"/>
      <c r="I564" s="4"/>
      <c r="J564" s="4"/>
      <c r="K564" s="4"/>
      <c r="L564" s="4"/>
    </row>
    <row r="565">
      <c r="A565" s="4"/>
      <c r="B565" s="4"/>
      <c r="C565" s="4"/>
      <c r="D565" s="4"/>
      <c r="E565" s="4"/>
      <c r="F565" s="4"/>
      <c r="G565" s="4"/>
      <c r="H565" s="4"/>
      <c r="I565" s="4"/>
      <c r="J565" s="4"/>
      <c r="K565" s="4"/>
      <c r="L565" s="4"/>
    </row>
    <row r="566">
      <c r="A566" s="4"/>
      <c r="B566" s="4"/>
      <c r="C566" s="4"/>
      <c r="D566" s="4"/>
      <c r="E566" s="4"/>
      <c r="F566" s="4"/>
      <c r="G566" s="4"/>
      <c r="H566" s="4"/>
      <c r="I566" s="4"/>
      <c r="J566" s="4"/>
      <c r="K566" s="4"/>
      <c r="L566" s="4"/>
    </row>
    <row r="567">
      <c r="A567" s="4"/>
      <c r="B567" s="4"/>
      <c r="C567" s="4"/>
      <c r="D567" s="4"/>
      <c r="E567" s="4"/>
      <c r="F567" s="4"/>
      <c r="G567" s="4"/>
      <c r="H567" s="4"/>
      <c r="I567" s="4"/>
      <c r="J567" s="4"/>
      <c r="K567" s="4"/>
      <c r="L567" s="4"/>
    </row>
    <row r="568">
      <c r="A568" s="4"/>
      <c r="B568" s="4"/>
      <c r="C568" s="4"/>
      <c r="D568" s="4"/>
      <c r="E568" s="4"/>
      <c r="F568" s="4"/>
      <c r="G568" s="4"/>
      <c r="H568" s="4"/>
      <c r="I568" s="4"/>
      <c r="J568" s="4"/>
      <c r="K568" s="4"/>
      <c r="L568" s="4"/>
    </row>
    <row r="569">
      <c r="A569" s="4"/>
      <c r="B569" s="4"/>
      <c r="C569" s="4"/>
      <c r="D569" s="4"/>
      <c r="E569" s="4"/>
      <c r="F569" s="4"/>
      <c r="G569" s="4"/>
      <c r="H569" s="4"/>
      <c r="I569" s="4"/>
      <c r="J569" s="4"/>
      <c r="K569" s="4"/>
      <c r="L569" s="4"/>
    </row>
    <row r="570">
      <c r="A570" s="4"/>
      <c r="B570" s="4"/>
      <c r="C570" s="4"/>
      <c r="D570" s="4"/>
      <c r="E570" s="4"/>
      <c r="F570" s="4"/>
      <c r="G570" s="4"/>
      <c r="H570" s="4"/>
      <c r="I570" s="4"/>
      <c r="J570" s="4"/>
      <c r="K570" s="4"/>
      <c r="L570" s="4"/>
    </row>
    <row r="571">
      <c r="A571" s="4"/>
      <c r="B571" s="4"/>
      <c r="C571" s="4"/>
      <c r="D571" s="4"/>
      <c r="E571" s="4"/>
      <c r="F571" s="4"/>
      <c r="G571" s="4"/>
      <c r="H571" s="4"/>
      <c r="I571" s="4"/>
      <c r="J571" s="4"/>
      <c r="K571" s="4"/>
      <c r="L571" s="4"/>
    </row>
    <row r="572">
      <c r="A572" s="4"/>
      <c r="B572" s="4"/>
      <c r="C572" s="4"/>
      <c r="D572" s="4"/>
      <c r="E572" s="4"/>
      <c r="F572" s="4"/>
      <c r="G572" s="4"/>
      <c r="H572" s="4"/>
      <c r="I572" s="4"/>
      <c r="J572" s="4"/>
      <c r="K572" s="4"/>
      <c r="L572" s="4"/>
    </row>
    <row r="573">
      <c r="A573" s="4"/>
      <c r="B573" s="4"/>
      <c r="C573" s="4"/>
      <c r="D573" s="4"/>
      <c r="E573" s="4"/>
      <c r="F573" s="4"/>
      <c r="G573" s="4"/>
      <c r="H573" s="4"/>
      <c r="I573" s="4"/>
      <c r="J573" s="4"/>
      <c r="K573" s="4"/>
      <c r="L573" s="4"/>
    </row>
    <row r="574">
      <c r="A574" s="4"/>
      <c r="B574" s="4"/>
      <c r="C574" s="4"/>
      <c r="D574" s="4"/>
      <c r="E574" s="4"/>
      <c r="F574" s="4"/>
      <c r="G574" s="4"/>
      <c r="H574" s="4"/>
      <c r="I574" s="4"/>
      <c r="J574" s="4"/>
      <c r="K574" s="4"/>
      <c r="L574" s="4"/>
    </row>
    <row r="575">
      <c r="A575" s="4"/>
      <c r="B575" s="4"/>
      <c r="C575" s="4"/>
      <c r="D575" s="4"/>
      <c r="E575" s="4"/>
      <c r="F575" s="4"/>
      <c r="G575" s="4"/>
      <c r="H575" s="4"/>
      <c r="I575" s="4"/>
      <c r="J575" s="4"/>
      <c r="K575" s="4"/>
      <c r="L575" s="4"/>
    </row>
    <row r="576">
      <c r="A576" s="4"/>
      <c r="B576" s="4"/>
      <c r="C576" s="4"/>
      <c r="D576" s="4"/>
      <c r="E576" s="4"/>
      <c r="F576" s="4"/>
      <c r="G576" s="4"/>
      <c r="H576" s="4"/>
      <c r="I576" s="4"/>
      <c r="J576" s="4"/>
      <c r="K576" s="4"/>
      <c r="L576" s="4"/>
    </row>
    <row r="577">
      <c r="A577" s="4"/>
      <c r="B577" s="4"/>
      <c r="C577" s="4"/>
      <c r="D577" s="4"/>
      <c r="E577" s="4"/>
      <c r="F577" s="4"/>
      <c r="G577" s="4"/>
      <c r="H577" s="4"/>
      <c r="I577" s="4"/>
      <c r="J577" s="4"/>
      <c r="K577" s="4"/>
      <c r="L577" s="4"/>
    </row>
    <row r="578">
      <c r="A578" s="4"/>
      <c r="B578" s="4"/>
      <c r="C578" s="4"/>
      <c r="D578" s="4"/>
      <c r="E578" s="4"/>
      <c r="F578" s="4"/>
      <c r="G578" s="4"/>
      <c r="H578" s="4"/>
      <c r="I578" s="4"/>
      <c r="J578" s="4"/>
      <c r="K578" s="4"/>
      <c r="L578" s="4"/>
    </row>
    <row r="579">
      <c r="A579" s="4"/>
      <c r="B579" s="4"/>
      <c r="C579" s="4"/>
      <c r="D579" s="4"/>
      <c r="E579" s="4"/>
      <c r="F579" s="4"/>
      <c r="G579" s="4"/>
      <c r="H579" s="4"/>
      <c r="I579" s="4"/>
      <c r="J579" s="4"/>
      <c r="K579" s="4"/>
      <c r="L579" s="4"/>
    </row>
    <row r="580">
      <c r="A580" s="4"/>
      <c r="B580" s="4"/>
      <c r="C580" s="4"/>
      <c r="D580" s="4"/>
      <c r="E580" s="4"/>
      <c r="F580" s="4"/>
      <c r="G580" s="4"/>
      <c r="H580" s="4"/>
      <c r="I580" s="4"/>
      <c r="J580" s="4"/>
      <c r="K580" s="4"/>
      <c r="L580" s="4"/>
    </row>
    <row r="581">
      <c r="A581" s="4"/>
      <c r="B581" s="4"/>
      <c r="C581" s="4"/>
      <c r="D581" s="4"/>
      <c r="E581" s="4"/>
      <c r="F581" s="4"/>
      <c r="G581" s="4"/>
      <c r="H581" s="4"/>
      <c r="I581" s="4"/>
      <c r="J581" s="4"/>
      <c r="K581" s="4"/>
      <c r="L581" s="4"/>
    </row>
    <row r="582">
      <c r="A582" s="4"/>
      <c r="B582" s="4"/>
      <c r="C582" s="4"/>
      <c r="D582" s="4"/>
      <c r="E582" s="4"/>
      <c r="F582" s="4"/>
      <c r="G582" s="4"/>
      <c r="H582" s="4"/>
      <c r="I582" s="4"/>
      <c r="J582" s="4"/>
      <c r="K582" s="4"/>
      <c r="L582" s="4"/>
    </row>
    <row r="583">
      <c r="A583" s="4"/>
      <c r="B583" s="4"/>
      <c r="C583" s="4"/>
      <c r="D583" s="4"/>
      <c r="E583" s="4"/>
      <c r="F583" s="4"/>
      <c r="G583" s="4"/>
      <c r="H583" s="4"/>
      <c r="I583" s="4"/>
      <c r="J583" s="4"/>
      <c r="K583" s="4"/>
      <c r="L583" s="4"/>
    </row>
    <row r="584">
      <c r="A584" s="4"/>
      <c r="B584" s="4"/>
      <c r="C584" s="4"/>
      <c r="D584" s="4"/>
      <c r="E584" s="4"/>
      <c r="F584" s="4"/>
      <c r="G584" s="4"/>
      <c r="H584" s="4"/>
      <c r="I584" s="4"/>
      <c r="J584" s="4"/>
      <c r="K584" s="4"/>
      <c r="L584" s="4"/>
    </row>
    <row r="585">
      <c r="A585" s="4"/>
      <c r="B585" s="4"/>
      <c r="C585" s="4"/>
      <c r="D585" s="4"/>
      <c r="E585" s="4"/>
      <c r="F585" s="4"/>
      <c r="G585" s="4"/>
      <c r="H585" s="4"/>
      <c r="I585" s="4"/>
      <c r="J585" s="4"/>
      <c r="K585" s="4"/>
      <c r="L585" s="4"/>
    </row>
    <row r="586">
      <c r="A586" s="4"/>
      <c r="B586" s="4"/>
      <c r="C586" s="4"/>
      <c r="D586" s="4"/>
      <c r="E586" s="4"/>
      <c r="F586" s="4"/>
      <c r="G586" s="4"/>
      <c r="H586" s="4"/>
      <c r="I586" s="4"/>
      <c r="J586" s="4"/>
      <c r="K586" s="4"/>
      <c r="L586" s="4"/>
    </row>
    <row r="587">
      <c r="A587" s="4"/>
      <c r="B587" s="4"/>
      <c r="C587" s="4"/>
      <c r="D587" s="4"/>
      <c r="E587" s="4"/>
      <c r="F587" s="4"/>
      <c r="G587" s="4"/>
      <c r="H587" s="4"/>
      <c r="I587" s="4"/>
      <c r="J587" s="4"/>
      <c r="K587" s="4"/>
      <c r="L587" s="4"/>
    </row>
    <row r="588">
      <c r="A588" s="4"/>
      <c r="B588" s="4"/>
      <c r="C588" s="4"/>
      <c r="D588" s="4"/>
      <c r="E588" s="4"/>
      <c r="F588" s="4"/>
      <c r="G588" s="4"/>
      <c r="H588" s="4"/>
      <c r="I588" s="4"/>
      <c r="J588" s="4"/>
      <c r="K588" s="4"/>
      <c r="L588" s="4"/>
    </row>
    <row r="589">
      <c r="A589" s="4"/>
      <c r="B589" s="4"/>
      <c r="C589" s="4"/>
      <c r="D589" s="4"/>
      <c r="E589" s="4"/>
      <c r="F589" s="4"/>
      <c r="G589" s="4"/>
      <c r="H589" s="4"/>
      <c r="I589" s="4"/>
      <c r="J589" s="4"/>
      <c r="K589" s="4"/>
      <c r="L589" s="4"/>
    </row>
    <row r="590">
      <c r="A590" s="4"/>
      <c r="B590" s="4"/>
      <c r="C590" s="4"/>
      <c r="D590" s="4"/>
      <c r="E590" s="4"/>
      <c r="F590" s="4"/>
      <c r="G590" s="4"/>
      <c r="H590" s="4"/>
      <c r="I590" s="4"/>
      <c r="J590" s="4"/>
      <c r="K590" s="4"/>
      <c r="L590" s="4"/>
    </row>
    <row r="591">
      <c r="A591" s="4"/>
      <c r="B591" s="4"/>
      <c r="C591" s="4"/>
      <c r="D591" s="4"/>
      <c r="E591" s="4"/>
      <c r="F591" s="4"/>
      <c r="G591" s="4"/>
      <c r="H591" s="4"/>
      <c r="I591" s="4"/>
      <c r="J591" s="4"/>
      <c r="K591" s="4"/>
      <c r="L591" s="4"/>
    </row>
    <row r="592">
      <c r="A592" s="4"/>
      <c r="B592" s="4"/>
      <c r="C592" s="4"/>
      <c r="D592" s="4"/>
      <c r="E592" s="4"/>
      <c r="F592" s="4"/>
      <c r="G592" s="4"/>
      <c r="H592" s="4"/>
      <c r="I592" s="4"/>
      <c r="J592" s="4"/>
      <c r="K592" s="4"/>
      <c r="L592" s="4"/>
    </row>
    <row r="593">
      <c r="A593" s="4"/>
      <c r="B593" s="4"/>
      <c r="C593" s="4"/>
      <c r="D593" s="4"/>
      <c r="E593" s="4"/>
      <c r="F593" s="4"/>
      <c r="G593" s="4"/>
      <c r="H593" s="4"/>
      <c r="I593" s="4"/>
      <c r="J593" s="4"/>
      <c r="K593" s="4"/>
      <c r="L593" s="4"/>
    </row>
    <row r="594">
      <c r="A594" s="4"/>
      <c r="B594" s="4"/>
      <c r="C594" s="4"/>
      <c r="D594" s="4"/>
      <c r="E594" s="4"/>
      <c r="F594" s="4"/>
      <c r="G594" s="4"/>
      <c r="H594" s="4"/>
      <c r="I594" s="4"/>
      <c r="J594" s="4"/>
      <c r="K594" s="4"/>
      <c r="L594" s="4"/>
    </row>
    <row r="595">
      <c r="A595" s="4"/>
      <c r="B595" s="4"/>
      <c r="C595" s="4"/>
      <c r="D595" s="4"/>
      <c r="E595" s="4"/>
      <c r="F595" s="4"/>
      <c r="G595" s="4"/>
      <c r="H595" s="4"/>
      <c r="I595" s="4"/>
      <c r="J595" s="4"/>
      <c r="K595" s="4"/>
      <c r="L595" s="4"/>
    </row>
    <row r="596">
      <c r="A596" s="4"/>
      <c r="B596" s="4"/>
      <c r="C596" s="4"/>
      <c r="D596" s="4"/>
      <c r="E596" s="4"/>
      <c r="F596" s="4"/>
      <c r="G596" s="4"/>
      <c r="H596" s="4"/>
      <c r="I596" s="4"/>
      <c r="J596" s="4"/>
      <c r="K596" s="4"/>
      <c r="L596" s="4"/>
    </row>
    <row r="597">
      <c r="A597" s="4"/>
      <c r="B597" s="4"/>
      <c r="C597" s="4"/>
      <c r="D597" s="4"/>
      <c r="E597" s="4"/>
      <c r="F597" s="4"/>
      <c r="G597" s="4"/>
      <c r="H597" s="4"/>
      <c r="I597" s="4"/>
      <c r="J597" s="4"/>
      <c r="K597" s="4"/>
      <c r="L597" s="4"/>
    </row>
    <row r="598">
      <c r="A598" s="4"/>
      <c r="B598" s="4"/>
      <c r="C598" s="4"/>
      <c r="D598" s="4"/>
      <c r="E598" s="4"/>
      <c r="F598" s="4"/>
      <c r="G598" s="4"/>
      <c r="H598" s="4"/>
      <c r="I598" s="4"/>
      <c r="J598" s="4"/>
      <c r="K598" s="4"/>
      <c r="L598" s="4"/>
    </row>
    <row r="599">
      <c r="A599" s="4"/>
      <c r="B599" s="4"/>
      <c r="C599" s="4"/>
      <c r="D599" s="4"/>
      <c r="E599" s="4"/>
      <c r="F599" s="4"/>
      <c r="G599" s="4"/>
      <c r="H599" s="4"/>
      <c r="I599" s="4"/>
      <c r="J599" s="4"/>
      <c r="K599" s="4"/>
      <c r="L599" s="4"/>
    </row>
    <row r="600">
      <c r="A600" s="4"/>
      <c r="B600" s="4"/>
      <c r="C600" s="4"/>
      <c r="D600" s="4"/>
      <c r="E600" s="4"/>
      <c r="F600" s="4"/>
      <c r="G600" s="4"/>
      <c r="H600" s="4"/>
      <c r="I600" s="4"/>
      <c r="J600" s="4"/>
      <c r="K600" s="4"/>
      <c r="L600" s="4"/>
    </row>
    <row r="601">
      <c r="A601" s="4"/>
      <c r="B601" s="4"/>
      <c r="C601" s="4"/>
      <c r="D601" s="4"/>
      <c r="E601" s="4"/>
      <c r="F601" s="4"/>
      <c r="G601" s="4"/>
      <c r="H601" s="4"/>
      <c r="I601" s="4"/>
      <c r="J601" s="4"/>
      <c r="K601" s="4"/>
      <c r="L601" s="4"/>
    </row>
    <row r="602">
      <c r="A602" s="4"/>
      <c r="B602" s="4"/>
      <c r="C602" s="4"/>
      <c r="D602" s="4"/>
      <c r="E602" s="4"/>
      <c r="F602" s="4"/>
      <c r="G602" s="4"/>
      <c r="H602" s="4"/>
      <c r="I602" s="4"/>
      <c r="J602" s="4"/>
      <c r="K602" s="4"/>
      <c r="L602" s="4"/>
    </row>
    <row r="603">
      <c r="A603" s="4"/>
      <c r="B603" s="4"/>
      <c r="C603" s="4"/>
      <c r="D603" s="4"/>
      <c r="E603" s="4"/>
      <c r="F603" s="4"/>
      <c r="G603" s="4"/>
      <c r="H603" s="4"/>
      <c r="I603" s="4"/>
      <c r="J603" s="4"/>
      <c r="K603" s="4"/>
      <c r="L603" s="4"/>
    </row>
    <row r="604">
      <c r="A604" s="4"/>
      <c r="B604" s="4"/>
      <c r="C604" s="4"/>
      <c r="D604" s="4"/>
      <c r="E604" s="4"/>
      <c r="F604" s="4"/>
      <c r="G604" s="4"/>
      <c r="H604" s="4"/>
      <c r="I604" s="4"/>
      <c r="J604" s="4"/>
      <c r="K604" s="4"/>
      <c r="L604" s="4"/>
    </row>
    <row r="605">
      <c r="A605" s="4"/>
      <c r="B605" s="4"/>
      <c r="C605" s="4"/>
      <c r="D605" s="4"/>
      <c r="E605" s="4"/>
      <c r="F605" s="4"/>
      <c r="G605" s="4"/>
      <c r="H605" s="4"/>
      <c r="I605" s="4"/>
      <c r="J605" s="4"/>
      <c r="K605" s="4"/>
      <c r="L605" s="4"/>
    </row>
    <row r="606">
      <c r="A606" s="4"/>
      <c r="B606" s="4"/>
      <c r="C606" s="4"/>
      <c r="D606" s="4"/>
      <c r="E606" s="4"/>
      <c r="F606" s="4"/>
      <c r="G606" s="4"/>
      <c r="H606" s="4"/>
      <c r="I606" s="4"/>
      <c r="J606" s="4"/>
      <c r="K606" s="4"/>
      <c r="L606" s="4"/>
    </row>
    <row r="607">
      <c r="A607" s="4"/>
      <c r="B607" s="4"/>
      <c r="C607" s="4"/>
      <c r="D607" s="4"/>
      <c r="E607" s="4"/>
      <c r="F607" s="4"/>
      <c r="G607" s="4"/>
      <c r="H607" s="4"/>
      <c r="I607" s="4"/>
      <c r="J607" s="4"/>
      <c r="K607" s="4"/>
      <c r="L607" s="4"/>
    </row>
    <row r="608">
      <c r="A608" s="4"/>
      <c r="B608" s="4"/>
      <c r="C608" s="4"/>
      <c r="D608" s="4"/>
      <c r="E608" s="4"/>
      <c r="F608" s="4"/>
      <c r="G608" s="4"/>
      <c r="H608" s="4"/>
      <c r="I608" s="4"/>
      <c r="J608" s="4"/>
      <c r="K608" s="4"/>
      <c r="L608" s="4"/>
    </row>
    <row r="609">
      <c r="A609" s="4"/>
      <c r="B609" s="4"/>
      <c r="C609" s="4"/>
      <c r="D609" s="4"/>
      <c r="E609" s="4"/>
      <c r="F609" s="4"/>
      <c r="G609" s="4"/>
      <c r="H609" s="4"/>
      <c r="I609" s="4"/>
      <c r="J609" s="4"/>
      <c r="K609" s="4"/>
      <c r="L609" s="4"/>
    </row>
    <row r="610">
      <c r="A610" s="4"/>
      <c r="B610" s="4"/>
      <c r="C610" s="4"/>
      <c r="D610" s="4"/>
      <c r="E610" s="4"/>
      <c r="F610" s="4"/>
      <c r="G610" s="4"/>
      <c r="H610" s="4"/>
      <c r="I610" s="4"/>
      <c r="J610" s="4"/>
      <c r="K610" s="4"/>
      <c r="L610" s="4"/>
    </row>
    <row r="611">
      <c r="A611" s="4"/>
      <c r="B611" s="4"/>
      <c r="C611" s="4"/>
      <c r="D611" s="4"/>
      <c r="E611" s="4"/>
      <c r="F611" s="4"/>
      <c r="G611" s="4"/>
      <c r="H611" s="4"/>
      <c r="I611" s="4"/>
      <c r="J611" s="4"/>
      <c r="K611" s="4"/>
      <c r="L611" s="4"/>
    </row>
    <row r="612">
      <c r="A612" s="4"/>
      <c r="B612" s="4"/>
      <c r="C612" s="4"/>
      <c r="D612" s="4"/>
      <c r="E612" s="4"/>
      <c r="F612" s="4"/>
      <c r="G612" s="4"/>
      <c r="H612" s="4"/>
      <c r="I612" s="4"/>
      <c r="J612" s="4"/>
      <c r="K612" s="4"/>
      <c r="L612" s="4"/>
    </row>
    <row r="613">
      <c r="A613" s="4"/>
      <c r="B613" s="4"/>
      <c r="C613" s="4"/>
      <c r="D613" s="4"/>
      <c r="E613" s="4"/>
      <c r="F613" s="4"/>
      <c r="G613" s="4"/>
      <c r="H613" s="4"/>
      <c r="I613" s="4"/>
      <c r="J613" s="4"/>
      <c r="K613" s="4"/>
      <c r="L613" s="4"/>
    </row>
    <row r="614">
      <c r="A614" s="4"/>
      <c r="B614" s="4"/>
      <c r="C614" s="4"/>
      <c r="D614" s="4"/>
      <c r="E614" s="4"/>
      <c r="F614" s="4"/>
      <c r="G614" s="4"/>
      <c r="H614" s="4"/>
      <c r="I614" s="4"/>
      <c r="J614" s="4"/>
      <c r="K614" s="4"/>
      <c r="L614" s="4"/>
    </row>
    <row r="615">
      <c r="A615" s="4"/>
      <c r="B615" s="4"/>
      <c r="C615" s="4"/>
      <c r="D615" s="4"/>
      <c r="E615" s="4"/>
      <c r="F615" s="4"/>
      <c r="G615" s="4"/>
      <c r="H615" s="4"/>
      <c r="I615" s="4"/>
      <c r="J615" s="4"/>
      <c r="K615" s="4"/>
      <c r="L615" s="4"/>
    </row>
    <row r="616">
      <c r="A616" s="4"/>
      <c r="B616" s="4"/>
      <c r="C616" s="4"/>
      <c r="D616" s="4"/>
      <c r="E616" s="4"/>
      <c r="F616" s="4"/>
      <c r="G616" s="4"/>
      <c r="H616" s="4"/>
      <c r="I616" s="4"/>
      <c r="J616" s="4"/>
      <c r="K616" s="4"/>
      <c r="L616" s="4"/>
    </row>
    <row r="617">
      <c r="A617" s="4"/>
      <c r="B617" s="4"/>
      <c r="C617" s="4"/>
      <c r="D617" s="4"/>
      <c r="E617" s="4"/>
      <c r="F617" s="4"/>
      <c r="G617" s="4"/>
      <c r="H617" s="4"/>
      <c r="I617" s="4"/>
      <c r="J617" s="4"/>
      <c r="K617" s="4"/>
      <c r="L617" s="4"/>
    </row>
    <row r="618">
      <c r="A618" s="4"/>
      <c r="B618" s="4"/>
      <c r="C618" s="4"/>
      <c r="D618" s="4"/>
      <c r="E618" s="4"/>
      <c r="F618" s="4"/>
      <c r="G618" s="4"/>
      <c r="H618" s="4"/>
      <c r="I618" s="4"/>
      <c r="J618" s="4"/>
      <c r="K618" s="4"/>
      <c r="L618" s="4"/>
    </row>
    <row r="619">
      <c r="A619" s="4"/>
      <c r="B619" s="4"/>
      <c r="C619" s="4"/>
      <c r="D619" s="4"/>
      <c r="E619" s="4"/>
      <c r="F619" s="4"/>
      <c r="G619" s="4"/>
      <c r="H619" s="4"/>
      <c r="I619" s="4"/>
      <c r="J619" s="4"/>
      <c r="K619" s="4"/>
      <c r="L619" s="4"/>
    </row>
    <row r="620">
      <c r="A620" s="4"/>
      <c r="B620" s="4"/>
      <c r="C620" s="4"/>
      <c r="D620" s="4"/>
      <c r="E620" s="4"/>
      <c r="F620" s="4"/>
      <c r="G620" s="4"/>
      <c r="H620" s="4"/>
      <c r="I620" s="4"/>
      <c r="J620" s="4"/>
      <c r="K620" s="4"/>
      <c r="L620" s="4"/>
    </row>
    <row r="621">
      <c r="A621" s="4"/>
      <c r="B621" s="4"/>
      <c r="C621" s="4"/>
      <c r="D621" s="4"/>
      <c r="E621" s="4"/>
      <c r="F621" s="4"/>
      <c r="G621" s="4"/>
      <c r="H621" s="4"/>
      <c r="I621" s="4"/>
      <c r="J621" s="4"/>
      <c r="K621" s="4"/>
      <c r="L621" s="4"/>
    </row>
    <row r="622">
      <c r="A622" s="4"/>
      <c r="B622" s="4"/>
      <c r="C622" s="4"/>
      <c r="D622" s="4"/>
      <c r="E622" s="4"/>
      <c r="F622" s="4"/>
      <c r="G622" s="4"/>
      <c r="H622" s="4"/>
      <c r="I622" s="4"/>
      <c r="J622" s="4"/>
      <c r="K622" s="4"/>
      <c r="L622" s="4"/>
    </row>
    <row r="623">
      <c r="A623" s="4"/>
      <c r="B623" s="4"/>
      <c r="C623" s="4"/>
      <c r="D623" s="4"/>
      <c r="E623" s="4"/>
      <c r="F623" s="4"/>
      <c r="G623" s="4"/>
      <c r="H623" s="4"/>
      <c r="I623" s="4"/>
      <c r="J623" s="4"/>
      <c r="K623" s="4"/>
      <c r="L623" s="4"/>
    </row>
    <row r="624">
      <c r="A624" s="4"/>
      <c r="B624" s="4"/>
      <c r="C624" s="4"/>
      <c r="D624" s="4"/>
      <c r="E624" s="4"/>
      <c r="F624" s="4"/>
      <c r="G624" s="4"/>
      <c r="H624" s="4"/>
      <c r="I624" s="4"/>
      <c r="J624" s="4"/>
      <c r="K624" s="4"/>
      <c r="L624" s="4"/>
    </row>
    <row r="625">
      <c r="A625" s="4"/>
      <c r="B625" s="4"/>
      <c r="C625" s="4"/>
      <c r="D625" s="4"/>
      <c r="E625" s="4"/>
      <c r="F625" s="4"/>
      <c r="G625" s="4"/>
      <c r="H625" s="4"/>
      <c r="I625" s="4"/>
      <c r="J625" s="4"/>
      <c r="K625" s="4"/>
      <c r="L625" s="4"/>
    </row>
    <row r="626">
      <c r="A626" s="4"/>
      <c r="B626" s="4"/>
      <c r="C626" s="4"/>
      <c r="D626" s="4"/>
      <c r="E626" s="4"/>
      <c r="F626" s="4"/>
      <c r="G626" s="4"/>
      <c r="H626" s="4"/>
      <c r="I626" s="4"/>
      <c r="J626" s="4"/>
      <c r="K626" s="4"/>
      <c r="L626" s="4"/>
    </row>
    <row r="627">
      <c r="A627" s="4"/>
      <c r="B627" s="4"/>
      <c r="C627" s="4"/>
      <c r="D627" s="4"/>
      <c r="E627" s="4"/>
      <c r="F627" s="4"/>
      <c r="G627" s="4"/>
      <c r="H627" s="4"/>
      <c r="I627" s="4"/>
      <c r="J627" s="4"/>
      <c r="K627" s="4"/>
      <c r="L627" s="4"/>
    </row>
    <row r="628">
      <c r="A628" s="4"/>
      <c r="B628" s="4"/>
      <c r="C628" s="4"/>
      <c r="D628" s="4"/>
      <c r="E628" s="4"/>
      <c r="F628" s="4"/>
      <c r="G628" s="4"/>
      <c r="H628" s="4"/>
      <c r="I628" s="4"/>
      <c r="J628" s="4"/>
      <c r="K628" s="4"/>
      <c r="L628" s="4"/>
    </row>
    <row r="629">
      <c r="A629" s="4"/>
      <c r="B629" s="4"/>
      <c r="C629" s="4"/>
      <c r="D629" s="4"/>
      <c r="E629" s="4"/>
      <c r="F629" s="4"/>
      <c r="G629" s="4"/>
      <c r="H629" s="4"/>
      <c r="I629" s="4"/>
      <c r="J629" s="4"/>
      <c r="K629" s="4"/>
      <c r="L629" s="4"/>
    </row>
    <row r="630">
      <c r="A630" s="4"/>
      <c r="B630" s="4"/>
      <c r="C630" s="4"/>
      <c r="D630" s="4"/>
      <c r="E630" s="4"/>
      <c r="F630" s="4"/>
      <c r="G630" s="4"/>
      <c r="H630" s="4"/>
      <c r="I630" s="4"/>
      <c r="J630" s="4"/>
      <c r="K630" s="4"/>
      <c r="L630" s="4"/>
    </row>
    <row r="631">
      <c r="A631" s="4"/>
      <c r="B631" s="4"/>
      <c r="C631" s="4"/>
      <c r="D631" s="4"/>
      <c r="E631" s="4"/>
      <c r="F631" s="4"/>
      <c r="G631" s="4"/>
      <c r="H631" s="4"/>
      <c r="I631" s="4"/>
      <c r="J631" s="4"/>
      <c r="K631" s="4"/>
      <c r="L631" s="4"/>
    </row>
    <row r="632">
      <c r="A632" s="4"/>
      <c r="B632" s="4"/>
      <c r="C632" s="4"/>
      <c r="D632" s="4"/>
      <c r="E632" s="4"/>
      <c r="F632" s="4"/>
      <c r="G632" s="4"/>
      <c r="H632" s="4"/>
      <c r="I632" s="4"/>
      <c r="J632" s="4"/>
      <c r="K632" s="4"/>
      <c r="L632" s="4"/>
    </row>
    <row r="633">
      <c r="A633" s="4"/>
      <c r="B633" s="4"/>
      <c r="C633" s="4"/>
      <c r="D633" s="4"/>
      <c r="E633" s="4"/>
      <c r="F633" s="4"/>
      <c r="G633" s="4"/>
      <c r="H633" s="4"/>
      <c r="I633" s="4"/>
      <c r="J633" s="4"/>
      <c r="K633" s="4"/>
      <c r="L633" s="4"/>
    </row>
    <row r="634">
      <c r="A634" s="4"/>
      <c r="B634" s="4"/>
      <c r="C634" s="4"/>
      <c r="D634" s="4"/>
      <c r="E634" s="4"/>
      <c r="F634" s="4"/>
      <c r="G634" s="4"/>
      <c r="H634" s="4"/>
      <c r="I634" s="4"/>
      <c r="J634" s="4"/>
      <c r="K634" s="4"/>
      <c r="L634" s="4"/>
    </row>
    <row r="635">
      <c r="A635" s="4"/>
      <c r="B635" s="4"/>
      <c r="C635" s="4"/>
      <c r="D635" s="4"/>
      <c r="E635" s="4"/>
      <c r="F635" s="4"/>
      <c r="G635" s="4"/>
      <c r="H635" s="4"/>
      <c r="I635" s="4"/>
      <c r="J635" s="4"/>
      <c r="K635" s="4"/>
      <c r="L635" s="4"/>
    </row>
    <row r="636">
      <c r="A636" s="4"/>
      <c r="B636" s="4"/>
      <c r="C636" s="4"/>
      <c r="D636" s="4"/>
      <c r="E636" s="4"/>
      <c r="F636" s="4"/>
      <c r="G636" s="4"/>
      <c r="H636" s="4"/>
      <c r="I636" s="4"/>
      <c r="J636" s="4"/>
      <c r="K636" s="4"/>
      <c r="L636" s="4"/>
    </row>
    <row r="637">
      <c r="A637" s="4"/>
      <c r="B637" s="4"/>
      <c r="C637" s="4"/>
      <c r="D637" s="4"/>
      <c r="E637" s="4"/>
      <c r="F637" s="4"/>
      <c r="G637" s="4"/>
      <c r="H637" s="4"/>
      <c r="I637" s="4"/>
      <c r="J637" s="4"/>
      <c r="K637" s="4"/>
      <c r="L637" s="4"/>
    </row>
    <row r="638">
      <c r="A638" s="4"/>
      <c r="B638" s="4"/>
      <c r="C638" s="4"/>
      <c r="D638" s="4"/>
      <c r="E638" s="4"/>
      <c r="F638" s="4"/>
      <c r="G638" s="4"/>
      <c r="H638" s="4"/>
      <c r="I638" s="4"/>
      <c r="J638" s="4"/>
      <c r="K638" s="4"/>
      <c r="L638" s="4"/>
    </row>
    <row r="639">
      <c r="A639" s="4"/>
      <c r="B639" s="4"/>
      <c r="C639" s="4"/>
      <c r="D639" s="4"/>
      <c r="E639" s="4"/>
      <c r="F639" s="4"/>
      <c r="G639" s="4"/>
      <c r="H639" s="4"/>
      <c r="I639" s="4"/>
      <c r="J639" s="4"/>
      <c r="K639" s="4"/>
      <c r="L639" s="4"/>
    </row>
    <row r="640">
      <c r="A640" s="4"/>
      <c r="B640" s="4"/>
      <c r="C640" s="4"/>
      <c r="D640" s="4"/>
      <c r="E640" s="4"/>
      <c r="F640" s="4"/>
      <c r="G640" s="4"/>
      <c r="H640" s="4"/>
      <c r="I640" s="4"/>
      <c r="J640" s="4"/>
      <c r="K640" s="4"/>
      <c r="L640" s="4"/>
    </row>
    <row r="641">
      <c r="A641" s="4"/>
      <c r="B641" s="4"/>
      <c r="C641" s="4"/>
      <c r="D641" s="4"/>
      <c r="E641" s="4"/>
      <c r="F641" s="4"/>
      <c r="G641" s="4"/>
      <c r="H641" s="4"/>
      <c r="I641" s="4"/>
      <c r="J641" s="4"/>
      <c r="K641" s="4"/>
      <c r="L641" s="4"/>
    </row>
    <row r="642">
      <c r="A642" s="4"/>
      <c r="B642" s="4"/>
      <c r="C642" s="4"/>
      <c r="D642" s="4"/>
      <c r="E642" s="4"/>
      <c r="F642" s="4"/>
      <c r="G642" s="4"/>
      <c r="H642" s="4"/>
      <c r="I642" s="4"/>
      <c r="J642" s="4"/>
      <c r="K642" s="4"/>
      <c r="L642" s="4"/>
    </row>
    <row r="643">
      <c r="A643" s="4"/>
      <c r="B643" s="4"/>
      <c r="C643" s="4"/>
      <c r="D643" s="4"/>
      <c r="E643" s="4"/>
      <c r="F643" s="4"/>
      <c r="G643" s="4"/>
      <c r="H643" s="4"/>
      <c r="I643" s="4"/>
      <c r="J643" s="4"/>
      <c r="K643" s="4"/>
      <c r="L643" s="4"/>
    </row>
    <row r="644">
      <c r="A644" s="4"/>
      <c r="B644" s="4"/>
      <c r="C644" s="4"/>
      <c r="D644" s="4"/>
      <c r="E644" s="4"/>
      <c r="F644" s="4"/>
      <c r="G644" s="4"/>
      <c r="H644" s="4"/>
      <c r="I644" s="4"/>
      <c r="J644" s="4"/>
      <c r="K644" s="4"/>
      <c r="L644" s="4"/>
    </row>
    <row r="645">
      <c r="A645" s="4"/>
      <c r="B645" s="4"/>
      <c r="C645" s="4"/>
      <c r="D645" s="4"/>
      <c r="E645" s="4"/>
      <c r="F645" s="4"/>
      <c r="G645" s="4"/>
      <c r="H645" s="4"/>
      <c r="I645" s="4"/>
      <c r="J645" s="4"/>
      <c r="K645" s="4"/>
      <c r="L645" s="4"/>
    </row>
    <row r="646">
      <c r="A646" s="4"/>
      <c r="B646" s="4"/>
      <c r="C646" s="4"/>
      <c r="D646" s="4"/>
      <c r="E646" s="4"/>
      <c r="F646" s="4"/>
      <c r="G646" s="4"/>
      <c r="H646" s="4"/>
      <c r="I646" s="4"/>
      <c r="J646" s="4"/>
      <c r="K646" s="4"/>
      <c r="L646" s="4"/>
    </row>
    <row r="647">
      <c r="A647" s="4"/>
      <c r="B647" s="4"/>
      <c r="C647" s="4"/>
      <c r="D647" s="4"/>
      <c r="E647" s="4"/>
      <c r="F647" s="4"/>
      <c r="G647" s="4"/>
      <c r="H647" s="4"/>
      <c r="I647" s="4"/>
      <c r="J647" s="4"/>
      <c r="K647" s="4"/>
      <c r="L647" s="4"/>
    </row>
    <row r="648">
      <c r="A648" s="4"/>
      <c r="B648" s="4"/>
      <c r="C648" s="4"/>
      <c r="D648" s="4"/>
      <c r="E648" s="4"/>
      <c r="F648" s="4"/>
      <c r="G648" s="4"/>
      <c r="H648" s="4"/>
      <c r="I648" s="4"/>
      <c r="J648" s="4"/>
      <c r="K648" s="4"/>
      <c r="L648" s="4"/>
    </row>
    <row r="649">
      <c r="A649" s="4"/>
      <c r="B649" s="4"/>
      <c r="C649" s="4"/>
      <c r="D649" s="4"/>
      <c r="E649" s="4"/>
      <c r="F649" s="4"/>
      <c r="G649" s="4"/>
      <c r="H649" s="4"/>
      <c r="I649" s="4"/>
      <c r="J649" s="4"/>
      <c r="K649" s="4"/>
      <c r="L649" s="4"/>
    </row>
    <row r="650">
      <c r="A650" s="4"/>
      <c r="B650" s="4"/>
      <c r="C650" s="4"/>
      <c r="D650" s="4"/>
      <c r="E650" s="4"/>
      <c r="F650" s="4"/>
      <c r="G650" s="4"/>
      <c r="H650" s="4"/>
      <c r="I650" s="4"/>
      <c r="J650" s="4"/>
      <c r="K650" s="4"/>
      <c r="L650" s="4"/>
    </row>
    <row r="651">
      <c r="A651" s="4"/>
      <c r="B651" s="4"/>
      <c r="C651" s="4"/>
      <c r="D651" s="4"/>
      <c r="E651" s="4"/>
      <c r="F651" s="4"/>
      <c r="G651" s="4"/>
      <c r="H651" s="4"/>
      <c r="I651" s="4"/>
      <c r="J651" s="4"/>
      <c r="K651" s="4"/>
      <c r="L651" s="4"/>
    </row>
    <row r="652">
      <c r="A652" s="4"/>
      <c r="B652" s="4"/>
      <c r="C652" s="4"/>
      <c r="D652" s="4"/>
      <c r="E652" s="4"/>
      <c r="F652" s="4"/>
      <c r="G652" s="4"/>
      <c r="H652" s="4"/>
      <c r="I652" s="4"/>
      <c r="J652" s="4"/>
      <c r="K652" s="4"/>
      <c r="L652" s="4"/>
    </row>
    <row r="653">
      <c r="A653" s="4"/>
      <c r="B653" s="4"/>
      <c r="C653" s="4"/>
      <c r="D653" s="4"/>
      <c r="E653" s="4"/>
      <c r="F653" s="4"/>
      <c r="G653" s="4"/>
      <c r="H653" s="4"/>
      <c r="I653" s="4"/>
      <c r="J653" s="4"/>
      <c r="K653" s="4"/>
      <c r="L653" s="4"/>
    </row>
    <row r="654">
      <c r="A654" s="4"/>
      <c r="B654" s="4"/>
      <c r="C654" s="4"/>
      <c r="D654" s="4"/>
      <c r="E654" s="4"/>
      <c r="F654" s="4"/>
      <c r="G654" s="4"/>
      <c r="H654" s="4"/>
      <c r="I654" s="4"/>
      <c r="J654" s="4"/>
      <c r="K654" s="4"/>
      <c r="L654" s="4"/>
    </row>
    <row r="655">
      <c r="A655" s="4"/>
      <c r="B655" s="4"/>
      <c r="C655" s="4"/>
      <c r="D655" s="4"/>
      <c r="E655" s="4"/>
      <c r="F655" s="4"/>
      <c r="G655" s="4"/>
      <c r="H655" s="4"/>
      <c r="I655" s="4"/>
      <c r="J655" s="4"/>
      <c r="K655" s="4"/>
      <c r="L655" s="4"/>
    </row>
    <row r="656">
      <c r="A656" s="4"/>
      <c r="B656" s="4"/>
      <c r="C656" s="4"/>
      <c r="D656" s="4"/>
      <c r="E656" s="4"/>
      <c r="F656" s="4"/>
      <c r="G656" s="4"/>
      <c r="H656" s="4"/>
      <c r="I656" s="4"/>
      <c r="J656" s="4"/>
      <c r="K656" s="4"/>
      <c r="L656" s="4"/>
    </row>
    <row r="657">
      <c r="A657" s="4"/>
      <c r="B657" s="4"/>
      <c r="C657" s="4"/>
      <c r="D657" s="4"/>
      <c r="E657" s="4"/>
      <c r="F657" s="4"/>
      <c r="G657" s="4"/>
      <c r="H657" s="4"/>
      <c r="I657" s="4"/>
      <c r="J657" s="4"/>
      <c r="K657" s="4"/>
      <c r="L657" s="4"/>
    </row>
    <row r="658">
      <c r="A658" s="4"/>
      <c r="B658" s="4"/>
      <c r="C658" s="4"/>
      <c r="D658" s="4"/>
      <c r="E658" s="4"/>
      <c r="F658" s="4"/>
      <c r="G658" s="4"/>
      <c r="H658" s="4"/>
      <c r="I658" s="4"/>
      <c r="J658" s="4"/>
      <c r="K658" s="4"/>
      <c r="L658" s="4"/>
    </row>
    <row r="659">
      <c r="A659" s="4"/>
      <c r="B659" s="4"/>
      <c r="C659" s="4"/>
      <c r="D659" s="4"/>
      <c r="E659" s="4"/>
      <c r="F659" s="4"/>
      <c r="G659" s="4"/>
      <c r="H659" s="4"/>
      <c r="I659" s="4"/>
      <c r="J659" s="4"/>
      <c r="K659" s="4"/>
      <c r="L659" s="4"/>
    </row>
    <row r="660">
      <c r="A660" s="4"/>
      <c r="B660" s="4"/>
      <c r="C660" s="4"/>
      <c r="D660" s="4"/>
      <c r="E660" s="4"/>
      <c r="F660" s="4"/>
      <c r="G660" s="4"/>
      <c r="H660" s="4"/>
      <c r="I660" s="4"/>
      <c r="J660" s="4"/>
      <c r="K660" s="4"/>
      <c r="L660" s="4"/>
    </row>
    <row r="661">
      <c r="A661" s="4"/>
      <c r="B661" s="4"/>
      <c r="C661" s="4"/>
      <c r="D661" s="4"/>
      <c r="E661" s="4"/>
      <c r="F661" s="4"/>
      <c r="G661" s="4"/>
      <c r="H661" s="4"/>
      <c r="I661" s="4"/>
      <c r="J661" s="4"/>
      <c r="K661" s="4"/>
      <c r="L661" s="4"/>
    </row>
    <row r="662">
      <c r="A662" s="4"/>
      <c r="B662" s="4"/>
      <c r="C662" s="4"/>
      <c r="D662" s="4"/>
      <c r="E662" s="4"/>
      <c r="F662" s="4"/>
      <c r="G662" s="4"/>
      <c r="H662" s="4"/>
      <c r="I662" s="4"/>
      <c r="J662" s="4"/>
      <c r="K662" s="4"/>
      <c r="L662" s="4"/>
    </row>
    <row r="663">
      <c r="A663" s="4"/>
      <c r="B663" s="4"/>
      <c r="C663" s="4"/>
      <c r="D663" s="4"/>
      <c r="E663" s="4"/>
      <c r="F663" s="4"/>
      <c r="G663" s="4"/>
      <c r="H663" s="4"/>
      <c r="I663" s="4"/>
      <c r="J663" s="4"/>
      <c r="K663" s="4"/>
      <c r="L663" s="4"/>
    </row>
    <row r="664">
      <c r="A664" s="4"/>
      <c r="B664" s="4"/>
      <c r="C664" s="4"/>
      <c r="D664" s="4"/>
      <c r="E664" s="4"/>
      <c r="F664" s="4"/>
      <c r="G664" s="4"/>
      <c r="H664" s="4"/>
      <c r="I664" s="4"/>
      <c r="J664" s="4"/>
      <c r="K664" s="4"/>
      <c r="L664" s="4"/>
    </row>
    <row r="665">
      <c r="A665" s="4"/>
      <c r="B665" s="4"/>
      <c r="C665" s="4"/>
      <c r="D665" s="4"/>
      <c r="E665" s="4"/>
      <c r="F665" s="4"/>
      <c r="G665" s="4"/>
      <c r="H665" s="4"/>
      <c r="I665" s="4"/>
      <c r="J665" s="4"/>
      <c r="K665" s="4"/>
      <c r="L665" s="4"/>
    </row>
    <row r="666">
      <c r="A666" s="4"/>
      <c r="B666" s="4"/>
      <c r="C666" s="4"/>
      <c r="D666" s="4"/>
      <c r="E666" s="4"/>
      <c r="F666" s="4"/>
      <c r="G666" s="4"/>
      <c r="H666" s="4"/>
      <c r="I666" s="4"/>
      <c r="J666" s="4"/>
      <c r="K666" s="4"/>
      <c r="L666" s="4"/>
    </row>
    <row r="667">
      <c r="A667" s="4"/>
      <c r="B667" s="4"/>
      <c r="C667" s="4"/>
      <c r="D667" s="4"/>
      <c r="E667" s="4"/>
      <c r="F667" s="4"/>
      <c r="G667" s="4"/>
      <c r="H667" s="4"/>
      <c r="I667" s="4"/>
      <c r="J667" s="4"/>
      <c r="K667" s="4"/>
      <c r="L667" s="4"/>
    </row>
    <row r="668">
      <c r="A668" s="4"/>
      <c r="B668" s="4"/>
      <c r="C668" s="4"/>
      <c r="D668" s="4"/>
      <c r="E668" s="4"/>
      <c r="F668" s="4"/>
      <c r="G668" s="4"/>
      <c r="H668" s="4"/>
      <c r="I668" s="4"/>
      <c r="J668" s="4"/>
      <c r="K668" s="4"/>
      <c r="L668" s="4"/>
    </row>
    <row r="669">
      <c r="A669" s="4"/>
      <c r="B669" s="4"/>
      <c r="C669" s="4"/>
      <c r="D669" s="4"/>
      <c r="E669" s="4"/>
      <c r="F669" s="4"/>
      <c r="G669" s="4"/>
      <c r="H669" s="4"/>
      <c r="I669" s="4"/>
      <c r="J669" s="4"/>
      <c r="K669" s="4"/>
      <c r="L669" s="4"/>
    </row>
    <row r="670">
      <c r="A670" s="4"/>
      <c r="B670" s="4"/>
      <c r="C670" s="4"/>
      <c r="D670" s="4"/>
      <c r="E670" s="4"/>
      <c r="F670" s="4"/>
      <c r="G670" s="4"/>
      <c r="H670" s="4"/>
      <c r="I670" s="4"/>
      <c r="J670" s="4"/>
      <c r="K670" s="4"/>
      <c r="L670" s="4"/>
    </row>
    <row r="671">
      <c r="A671" s="4"/>
      <c r="B671" s="4"/>
      <c r="C671" s="4"/>
      <c r="D671" s="4"/>
      <c r="E671" s="4"/>
      <c r="F671" s="4"/>
      <c r="G671" s="4"/>
      <c r="H671" s="4"/>
      <c r="I671" s="4"/>
      <c r="J671" s="4"/>
      <c r="K671" s="4"/>
      <c r="L671" s="4"/>
    </row>
    <row r="672">
      <c r="A672" s="4"/>
      <c r="B672" s="4"/>
      <c r="C672" s="4"/>
      <c r="D672" s="4"/>
      <c r="E672" s="4"/>
      <c r="F672" s="4"/>
      <c r="G672" s="4"/>
      <c r="H672" s="4"/>
      <c r="I672" s="4"/>
      <c r="J672" s="4"/>
      <c r="K672" s="4"/>
      <c r="L672" s="4"/>
    </row>
    <row r="673">
      <c r="A673" s="4"/>
      <c r="B673" s="4"/>
      <c r="C673" s="4"/>
      <c r="D673" s="4"/>
      <c r="E673" s="4"/>
      <c r="F673" s="4"/>
      <c r="G673" s="4"/>
      <c r="H673" s="4"/>
      <c r="I673" s="4"/>
      <c r="J673" s="4"/>
      <c r="K673" s="4"/>
      <c r="L673" s="4"/>
    </row>
    <row r="674">
      <c r="A674" s="4"/>
      <c r="B674" s="4"/>
      <c r="C674" s="4"/>
      <c r="D674" s="4"/>
      <c r="E674" s="4"/>
      <c r="F674" s="4"/>
      <c r="G674" s="4"/>
      <c r="H674" s="4"/>
      <c r="I674" s="4"/>
      <c r="J674" s="4"/>
      <c r="K674" s="4"/>
      <c r="L674" s="4"/>
    </row>
    <row r="675">
      <c r="A675" s="4"/>
      <c r="B675" s="4"/>
      <c r="C675" s="4"/>
      <c r="D675" s="4"/>
      <c r="E675" s="4"/>
      <c r="F675" s="4"/>
      <c r="G675" s="4"/>
      <c r="H675" s="4"/>
      <c r="I675" s="4"/>
      <c r="J675" s="4"/>
      <c r="K675" s="4"/>
      <c r="L675" s="4"/>
    </row>
    <row r="676">
      <c r="A676" s="4"/>
      <c r="B676" s="4"/>
      <c r="C676" s="4"/>
      <c r="D676" s="4"/>
      <c r="E676" s="4"/>
      <c r="F676" s="4"/>
      <c r="G676" s="4"/>
      <c r="H676" s="4"/>
      <c r="I676" s="4"/>
      <c r="J676" s="4"/>
      <c r="K676" s="4"/>
      <c r="L676" s="4"/>
    </row>
    <row r="677">
      <c r="A677" s="4"/>
      <c r="B677" s="4"/>
      <c r="C677" s="4"/>
      <c r="D677" s="4"/>
      <c r="E677" s="4"/>
      <c r="F677" s="4"/>
      <c r="G677" s="4"/>
      <c r="H677" s="4"/>
      <c r="I677" s="4"/>
      <c r="J677" s="4"/>
      <c r="K677" s="4"/>
      <c r="L677" s="4"/>
    </row>
    <row r="678">
      <c r="A678" s="4"/>
      <c r="B678" s="4"/>
      <c r="C678" s="4"/>
      <c r="D678" s="4"/>
      <c r="E678" s="4"/>
      <c r="F678" s="4"/>
      <c r="G678" s="4"/>
      <c r="H678" s="4"/>
      <c r="I678" s="4"/>
      <c r="J678" s="4"/>
      <c r="K678" s="4"/>
      <c r="L678" s="4"/>
    </row>
    <row r="679">
      <c r="A679" s="4"/>
      <c r="B679" s="4"/>
      <c r="C679" s="4"/>
      <c r="D679" s="4"/>
      <c r="E679" s="4"/>
      <c r="F679" s="4"/>
      <c r="G679" s="4"/>
      <c r="H679" s="4"/>
      <c r="I679" s="4"/>
      <c r="J679" s="4"/>
      <c r="K679" s="4"/>
      <c r="L679" s="4"/>
    </row>
    <row r="680">
      <c r="A680" s="4"/>
      <c r="B680" s="4"/>
      <c r="C680" s="4"/>
      <c r="D680" s="4"/>
      <c r="E680" s="4"/>
      <c r="F680" s="4"/>
      <c r="G680" s="4"/>
      <c r="H680" s="4"/>
      <c r="I680" s="4"/>
      <c r="J680" s="4"/>
      <c r="K680" s="4"/>
      <c r="L680" s="4"/>
    </row>
    <row r="681">
      <c r="A681" s="4"/>
      <c r="B681" s="4"/>
      <c r="C681" s="4"/>
      <c r="D681" s="4"/>
      <c r="E681" s="4"/>
      <c r="F681" s="4"/>
      <c r="G681" s="4"/>
      <c r="H681" s="4"/>
      <c r="I681" s="4"/>
      <c r="J681" s="4"/>
      <c r="K681" s="4"/>
      <c r="L681" s="4"/>
    </row>
    <row r="682">
      <c r="A682" s="4"/>
      <c r="B682" s="4"/>
      <c r="C682" s="4"/>
      <c r="D682" s="4"/>
      <c r="E682" s="4"/>
      <c r="F682" s="4"/>
      <c r="G682" s="4"/>
      <c r="H682" s="4"/>
      <c r="I682" s="4"/>
      <c r="J682" s="4"/>
      <c r="K682" s="4"/>
      <c r="L682" s="4"/>
    </row>
    <row r="683">
      <c r="A683" s="4"/>
      <c r="B683" s="4"/>
      <c r="C683" s="4"/>
      <c r="D683" s="4"/>
      <c r="E683" s="4"/>
      <c r="F683" s="4"/>
      <c r="G683" s="4"/>
      <c r="H683" s="4"/>
      <c r="I683" s="4"/>
      <c r="J683" s="4"/>
      <c r="K683" s="4"/>
      <c r="L683" s="4"/>
    </row>
    <row r="684">
      <c r="A684" s="4"/>
      <c r="B684" s="4"/>
      <c r="C684" s="4"/>
      <c r="D684" s="4"/>
      <c r="E684" s="4"/>
      <c r="F684" s="4"/>
      <c r="G684" s="4"/>
      <c r="H684" s="4"/>
      <c r="I684" s="4"/>
      <c r="J684" s="4"/>
      <c r="K684" s="4"/>
      <c r="L684" s="4"/>
    </row>
    <row r="685">
      <c r="A685" s="4"/>
      <c r="B685" s="4"/>
      <c r="C685" s="4"/>
      <c r="D685" s="4"/>
      <c r="E685" s="4"/>
      <c r="F685" s="4"/>
      <c r="G685" s="4"/>
      <c r="H685" s="4"/>
      <c r="I685" s="4"/>
      <c r="J685" s="4"/>
      <c r="K685" s="4"/>
      <c r="L685" s="4"/>
    </row>
    <row r="686">
      <c r="A686" s="4"/>
      <c r="B686" s="4"/>
      <c r="C686" s="4"/>
      <c r="D686" s="4"/>
      <c r="E686" s="4"/>
      <c r="F686" s="4"/>
      <c r="G686" s="4"/>
      <c r="H686" s="4"/>
      <c r="I686" s="4"/>
      <c r="J686" s="4"/>
      <c r="K686" s="4"/>
      <c r="L686" s="4"/>
    </row>
    <row r="687">
      <c r="A687" s="4"/>
      <c r="B687" s="4"/>
      <c r="C687" s="4"/>
      <c r="D687" s="4"/>
      <c r="E687" s="4"/>
      <c r="F687" s="4"/>
      <c r="G687" s="4"/>
      <c r="H687" s="4"/>
      <c r="I687" s="4"/>
      <c r="J687" s="4"/>
      <c r="K687" s="4"/>
      <c r="L687" s="4"/>
    </row>
    <row r="688">
      <c r="A688" s="4"/>
      <c r="B688" s="4"/>
      <c r="C688" s="4"/>
      <c r="D688" s="4"/>
      <c r="E688" s="4"/>
      <c r="F688" s="4"/>
      <c r="G688" s="4"/>
      <c r="H688" s="4"/>
      <c r="I688" s="4"/>
      <c r="J688" s="4"/>
      <c r="K688" s="4"/>
      <c r="L688" s="4"/>
    </row>
    <row r="689">
      <c r="A689" s="4"/>
      <c r="B689" s="4"/>
      <c r="C689" s="4"/>
      <c r="D689" s="4"/>
      <c r="E689" s="4"/>
      <c r="F689" s="4"/>
      <c r="G689" s="4"/>
      <c r="H689" s="4"/>
      <c r="I689" s="4"/>
      <c r="J689" s="4"/>
      <c r="K689" s="4"/>
      <c r="L689" s="4"/>
    </row>
    <row r="690">
      <c r="A690" s="4"/>
      <c r="B690" s="4"/>
      <c r="C690" s="4"/>
      <c r="D690" s="4"/>
      <c r="E690" s="4"/>
      <c r="F690" s="4"/>
      <c r="G690" s="4"/>
      <c r="H690" s="4"/>
      <c r="I690" s="4"/>
      <c r="J690" s="4"/>
      <c r="K690" s="4"/>
      <c r="L690" s="4"/>
    </row>
    <row r="691">
      <c r="A691" s="4"/>
      <c r="B691" s="4"/>
      <c r="C691" s="4"/>
      <c r="D691" s="4"/>
      <c r="E691" s="4"/>
      <c r="F691" s="4"/>
      <c r="G691" s="4"/>
      <c r="H691" s="4"/>
      <c r="I691" s="4"/>
      <c r="J691" s="4"/>
      <c r="K691" s="4"/>
      <c r="L691" s="4"/>
    </row>
    <row r="692">
      <c r="A692" s="4"/>
      <c r="B692" s="4"/>
      <c r="C692" s="4"/>
      <c r="D692" s="4"/>
      <c r="E692" s="4"/>
      <c r="F692" s="4"/>
      <c r="G692" s="4"/>
      <c r="H692" s="4"/>
      <c r="I692" s="4"/>
      <c r="J692" s="4"/>
      <c r="K692" s="4"/>
      <c r="L692" s="4"/>
    </row>
    <row r="693">
      <c r="A693" s="4"/>
      <c r="B693" s="4"/>
      <c r="C693" s="4"/>
      <c r="D693" s="4"/>
      <c r="E693" s="4"/>
      <c r="F693" s="4"/>
      <c r="G693" s="4"/>
      <c r="H693" s="4"/>
      <c r="I693" s="4"/>
      <c r="J693" s="4"/>
      <c r="K693" s="4"/>
      <c r="L693" s="4"/>
    </row>
    <row r="694">
      <c r="A694" s="4"/>
      <c r="B694" s="4"/>
      <c r="C694" s="4"/>
      <c r="D694" s="4"/>
      <c r="E694" s="4"/>
      <c r="F694" s="4"/>
      <c r="G694" s="4"/>
      <c r="H694" s="4"/>
      <c r="I694" s="4"/>
      <c r="J694" s="4"/>
      <c r="K694" s="4"/>
      <c r="L694" s="4"/>
    </row>
    <row r="695">
      <c r="A695" s="4"/>
      <c r="B695" s="4"/>
      <c r="C695" s="4"/>
      <c r="D695" s="4"/>
      <c r="E695" s="4"/>
      <c r="F695" s="4"/>
      <c r="G695" s="4"/>
      <c r="H695" s="4"/>
      <c r="I695" s="4"/>
      <c r="J695" s="4"/>
      <c r="K695" s="4"/>
      <c r="L695" s="4"/>
    </row>
    <row r="696">
      <c r="A696" s="4"/>
      <c r="B696" s="4"/>
      <c r="C696" s="4"/>
      <c r="D696" s="4"/>
      <c r="E696" s="4"/>
      <c r="F696" s="4"/>
      <c r="G696" s="4"/>
      <c r="H696" s="4"/>
      <c r="I696" s="4"/>
      <c r="J696" s="4"/>
      <c r="K696" s="4"/>
      <c r="L696" s="4"/>
    </row>
    <row r="697">
      <c r="A697" s="4"/>
      <c r="B697" s="4"/>
      <c r="C697" s="4"/>
      <c r="D697" s="4"/>
      <c r="E697" s="4"/>
      <c r="F697" s="4"/>
      <c r="G697" s="4"/>
      <c r="H697" s="4"/>
      <c r="I697" s="4"/>
      <c r="J697" s="4"/>
      <c r="K697" s="4"/>
      <c r="L697" s="4"/>
    </row>
    <row r="698">
      <c r="A698" s="4"/>
      <c r="B698" s="4"/>
      <c r="C698" s="4"/>
      <c r="D698" s="4"/>
      <c r="E698" s="4"/>
      <c r="F698" s="4"/>
      <c r="G698" s="4"/>
      <c r="H698" s="4"/>
      <c r="I698" s="4"/>
      <c r="J698" s="4"/>
      <c r="K698" s="4"/>
      <c r="L698" s="4"/>
    </row>
    <row r="699">
      <c r="A699" s="4"/>
      <c r="B699" s="4"/>
      <c r="C699" s="4"/>
      <c r="D699" s="4"/>
      <c r="E699" s="4"/>
      <c r="F699" s="4"/>
      <c r="G699" s="4"/>
      <c r="H699" s="4"/>
      <c r="I699" s="4"/>
      <c r="J699" s="4"/>
      <c r="K699" s="4"/>
      <c r="L699" s="4"/>
    </row>
    <row r="700">
      <c r="A700" s="4"/>
      <c r="B700" s="4"/>
      <c r="C700" s="4"/>
      <c r="D700" s="4"/>
      <c r="E700" s="4"/>
      <c r="F700" s="4"/>
      <c r="G700" s="4"/>
      <c r="H700" s="4"/>
      <c r="I700" s="4"/>
      <c r="J700" s="4"/>
      <c r="K700" s="4"/>
      <c r="L700" s="4"/>
    </row>
    <row r="701">
      <c r="A701" s="4"/>
      <c r="B701" s="4"/>
      <c r="C701" s="4"/>
      <c r="D701" s="4"/>
      <c r="E701" s="4"/>
      <c r="F701" s="4"/>
      <c r="G701" s="4"/>
      <c r="H701" s="4"/>
      <c r="I701" s="4"/>
      <c r="J701" s="4"/>
      <c r="K701" s="4"/>
      <c r="L701" s="4"/>
    </row>
    <row r="702">
      <c r="A702" s="4"/>
      <c r="B702" s="4"/>
      <c r="C702" s="4"/>
      <c r="D702" s="4"/>
      <c r="E702" s="4"/>
      <c r="F702" s="4"/>
      <c r="G702" s="4"/>
      <c r="H702" s="4"/>
      <c r="I702" s="4"/>
      <c r="J702" s="4"/>
      <c r="K702" s="4"/>
      <c r="L702" s="4"/>
    </row>
    <row r="703">
      <c r="A703" s="4"/>
      <c r="B703" s="4"/>
      <c r="C703" s="4"/>
      <c r="D703" s="4"/>
      <c r="E703" s="4"/>
      <c r="F703" s="4"/>
      <c r="G703" s="4"/>
      <c r="H703" s="4"/>
      <c r="I703" s="4"/>
      <c r="J703" s="4"/>
      <c r="K703" s="4"/>
      <c r="L703" s="4"/>
    </row>
    <row r="704">
      <c r="A704" s="4"/>
      <c r="B704" s="4"/>
      <c r="C704" s="4"/>
      <c r="D704" s="4"/>
      <c r="E704" s="4"/>
      <c r="F704" s="4"/>
      <c r="G704" s="4"/>
      <c r="H704" s="4"/>
      <c r="I704" s="4"/>
      <c r="J704" s="4"/>
      <c r="K704" s="4"/>
      <c r="L704" s="4"/>
    </row>
    <row r="705">
      <c r="A705" s="4"/>
      <c r="B705" s="4"/>
      <c r="C705" s="4"/>
      <c r="D705" s="4"/>
      <c r="E705" s="4"/>
      <c r="F705" s="4"/>
      <c r="G705" s="4"/>
      <c r="H705" s="4"/>
      <c r="I705" s="4"/>
      <c r="J705" s="4"/>
      <c r="K705" s="4"/>
      <c r="L705" s="4"/>
    </row>
    <row r="706">
      <c r="A706" s="4"/>
      <c r="B706" s="4"/>
      <c r="C706" s="4"/>
      <c r="D706" s="4"/>
      <c r="E706" s="4"/>
      <c r="F706" s="4"/>
      <c r="G706" s="4"/>
      <c r="H706" s="4"/>
      <c r="I706" s="4"/>
      <c r="J706" s="4"/>
      <c r="K706" s="4"/>
      <c r="L706" s="4"/>
    </row>
    <row r="707">
      <c r="A707" s="4"/>
      <c r="B707" s="4"/>
      <c r="C707" s="4"/>
      <c r="D707" s="4"/>
      <c r="E707" s="4"/>
      <c r="F707" s="4"/>
      <c r="G707" s="4"/>
      <c r="H707" s="4"/>
      <c r="I707" s="4"/>
      <c r="J707" s="4"/>
      <c r="K707" s="4"/>
      <c r="L707" s="4"/>
    </row>
    <row r="708">
      <c r="A708" s="4"/>
      <c r="B708" s="4"/>
      <c r="C708" s="4"/>
      <c r="D708" s="4"/>
      <c r="E708" s="4"/>
      <c r="F708" s="4"/>
      <c r="G708" s="4"/>
      <c r="H708" s="4"/>
      <c r="I708" s="4"/>
      <c r="J708" s="4"/>
      <c r="K708" s="4"/>
      <c r="L708" s="4"/>
    </row>
    <row r="709">
      <c r="A709" s="4"/>
      <c r="B709" s="4"/>
      <c r="C709" s="4"/>
      <c r="D709" s="4"/>
      <c r="E709" s="4"/>
      <c r="F709" s="4"/>
      <c r="G709" s="4"/>
      <c r="H709" s="4"/>
      <c r="I709" s="4"/>
      <c r="J709" s="4"/>
      <c r="K709" s="4"/>
      <c r="L709" s="4"/>
    </row>
    <row r="710">
      <c r="A710" s="4"/>
      <c r="B710" s="4"/>
      <c r="C710" s="4"/>
      <c r="D710" s="4"/>
      <c r="E710" s="4"/>
      <c r="F710" s="4"/>
      <c r="G710" s="4"/>
      <c r="H710" s="4"/>
      <c r="I710" s="4"/>
      <c r="J710" s="4"/>
      <c r="K710" s="4"/>
      <c r="L710" s="4"/>
    </row>
    <row r="711">
      <c r="A711" s="4"/>
      <c r="B711" s="4"/>
      <c r="C711" s="4"/>
      <c r="D711" s="4"/>
      <c r="E711" s="4"/>
      <c r="F711" s="4"/>
      <c r="G711" s="4"/>
      <c r="H711" s="4"/>
      <c r="I711" s="4"/>
      <c r="J711" s="4"/>
      <c r="K711" s="4"/>
      <c r="L711" s="4"/>
    </row>
    <row r="712">
      <c r="A712" s="4"/>
      <c r="B712" s="4"/>
      <c r="C712" s="4"/>
      <c r="D712" s="4"/>
      <c r="E712" s="4"/>
      <c r="F712" s="4"/>
      <c r="G712" s="4"/>
      <c r="H712" s="4"/>
      <c r="I712" s="4"/>
      <c r="J712" s="4"/>
      <c r="K712" s="4"/>
      <c r="L712" s="4"/>
    </row>
    <row r="713">
      <c r="A713" s="4"/>
      <c r="B713" s="4"/>
      <c r="C713" s="4"/>
      <c r="D713" s="4"/>
      <c r="E713" s="4"/>
      <c r="F713" s="4"/>
      <c r="G713" s="4"/>
      <c r="H713" s="4"/>
      <c r="I713" s="4"/>
      <c r="J713" s="4"/>
      <c r="K713" s="4"/>
      <c r="L713" s="4"/>
    </row>
    <row r="714">
      <c r="A714" s="4"/>
      <c r="B714" s="4"/>
      <c r="C714" s="4"/>
      <c r="D714" s="4"/>
      <c r="E714" s="4"/>
      <c r="F714" s="4"/>
      <c r="G714" s="4"/>
      <c r="H714" s="4"/>
      <c r="I714" s="4"/>
      <c r="J714" s="4"/>
      <c r="K714" s="4"/>
      <c r="L714" s="4"/>
    </row>
    <row r="715">
      <c r="A715" s="4"/>
      <c r="B715" s="4"/>
      <c r="C715" s="4"/>
      <c r="D715" s="4"/>
      <c r="E715" s="4"/>
      <c r="F715" s="4"/>
      <c r="G715" s="4"/>
      <c r="H715" s="4"/>
      <c r="I715" s="4"/>
      <c r="J715" s="4"/>
      <c r="K715" s="4"/>
      <c r="L715" s="4"/>
    </row>
    <row r="716">
      <c r="A716" s="4"/>
      <c r="B716" s="4"/>
      <c r="C716" s="4"/>
      <c r="D716" s="4"/>
      <c r="E716" s="4"/>
      <c r="F716" s="4"/>
      <c r="G716" s="4"/>
      <c r="H716" s="4"/>
      <c r="I716" s="4"/>
      <c r="J716" s="4"/>
      <c r="K716" s="4"/>
      <c r="L716" s="4"/>
    </row>
    <row r="717">
      <c r="A717" s="4"/>
      <c r="B717" s="4"/>
      <c r="C717" s="4"/>
      <c r="D717" s="4"/>
      <c r="E717" s="4"/>
      <c r="F717" s="4"/>
      <c r="G717" s="4"/>
      <c r="H717" s="4"/>
      <c r="I717" s="4"/>
      <c r="J717" s="4"/>
      <c r="K717" s="4"/>
      <c r="L717" s="4"/>
    </row>
    <row r="718">
      <c r="A718" s="4"/>
      <c r="B718" s="4"/>
      <c r="C718" s="4"/>
      <c r="D718" s="4"/>
      <c r="E718" s="4"/>
      <c r="F718" s="4"/>
      <c r="G718" s="4"/>
      <c r="H718" s="4"/>
      <c r="I718" s="4"/>
      <c r="J718" s="4"/>
      <c r="K718" s="4"/>
      <c r="L718" s="4"/>
    </row>
    <row r="719">
      <c r="A719" s="4"/>
      <c r="B719" s="4"/>
      <c r="C719" s="4"/>
      <c r="D719" s="4"/>
      <c r="E719" s="4"/>
      <c r="F719" s="4"/>
      <c r="G719" s="4"/>
      <c r="H719" s="4"/>
      <c r="I719" s="4"/>
      <c r="J719" s="4"/>
      <c r="K719" s="4"/>
      <c r="L719" s="4"/>
    </row>
    <row r="720">
      <c r="A720" s="4"/>
      <c r="B720" s="4"/>
      <c r="C720" s="4"/>
      <c r="D720" s="4"/>
      <c r="E720" s="4"/>
      <c r="F720" s="4"/>
      <c r="G720" s="4"/>
      <c r="H720" s="4"/>
      <c r="I720" s="4"/>
      <c r="J720" s="4"/>
      <c r="K720" s="4"/>
      <c r="L720" s="4"/>
    </row>
    <row r="721">
      <c r="A721" s="4"/>
      <c r="B721" s="4"/>
      <c r="C721" s="4"/>
      <c r="D721" s="4"/>
      <c r="E721" s="4"/>
      <c r="F721" s="4"/>
      <c r="G721" s="4"/>
      <c r="H721" s="4"/>
      <c r="I721" s="4"/>
      <c r="J721" s="4"/>
      <c r="K721" s="4"/>
      <c r="L721" s="4"/>
    </row>
    <row r="722">
      <c r="A722" s="4"/>
      <c r="B722" s="4"/>
      <c r="C722" s="4"/>
      <c r="D722" s="4"/>
      <c r="E722" s="4"/>
      <c r="F722" s="4"/>
      <c r="G722" s="4"/>
      <c r="H722" s="4"/>
      <c r="I722" s="4"/>
      <c r="J722" s="4"/>
      <c r="K722" s="4"/>
      <c r="L722" s="4"/>
    </row>
    <row r="723">
      <c r="A723" s="4"/>
      <c r="B723" s="4"/>
      <c r="C723" s="4"/>
      <c r="D723" s="4"/>
      <c r="E723" s="4"/>
      <c r="F723" s="4"/>
      <c r="G723" s="4"/>
      <c r="H723" s="4"/>
      <c r="I723" s="4"/>
      <c r="J723" s="4"/>
      <c r="K723" s="4"/>
      <c r="L723" s="4"/>
    </row>
    <row r="724">
      <c r="A724" s="4"/>
      <c r="B724" s="4"/>
      <c r="C724" s="4"/>
      <c r="D724" s="4"/>
      <c r="E724" s="4"/>
      <c r="F724" s="4"/>
      <c r="G724" s="4"/>
      <c r="H724" s="4"/>
      <c r="I724" s="4"/>
      <c r="J724" s="4"/>
      <c r="K724" s="4"/>
      <c r="L724" s="4"/>
    </row>
    <row r="725">
      <c r="A725" s="4"/>
      <c r="B725" s="4"/>
      <c r="C725" s="4"/>
      <c r="D725" s="4"/>
      <c r="E725" s="4"/>
      <c r="F725" s="4"/>
      <c r="G725" s="4"/>
      <c r="H725" s="4"/>
      <c r="I725" s="4"/>
      <c r="J725" s="4"/>
      <c r="K725" s="4"/>
      <c r="L725" s="4"/>
    </row>
    <row r="726">
      <c r="A726" s="4"/>
      <c r="B726" s="4"/>
      <c r="C726" s="4"/>
      <c r="D726" s="4"/>
      <c r="E726" s="4"/>
      <c r="F726" s="4"/>
      <c r="G726" s="4"/>
      <c r="H726" s="4"/>
      <c r="I726" s="4"/>
      <c r="J726" s="4"/>
      <c r="K726" s="4"/>
      <c r="L726" s="4"/>
    </row>
    <row r="727">
      <c r="A727" s="4"/>
      <c r="B727" s="4"/>
      <c r="C727" s="4"/>
      <c r="D727" s="4"/>
      <c r="E727" s="4"/>
      <c r="F727" s="4"/>
      <c r="G727" s="4"/>
      <c r="H727" s="4"/>
      <c r="I727" s="4"/>
      <c r="J727" s="4"/>
      <c r="K727" s="4"/>
      <c r="L727" s="4"/>
    </row>
    <row r="728">
      <c r="A728" s="4"/>
      <c r="B728" s="4"/>
      <c r="C728" s="4"/>
      <c r="D728" s="4"/>
      <c r="E728" s="4"/>
      <c r="F728" s="4"/>
      <c r="G728" s="4"/>
      <c r="H728" s="4"/>
      <c r="I728" s="4"/>
      <c r="J728" s="4"/>
      <c r="K728" s="4"/>
      <c r="L728" s="4"/>
    </row>
    <row r="729">
      <c r="A729" s="4"/>
      <c r="B729" s="4"/>
      <c r="C729" s="4"/>
      <c r="D729" s="4"/>
      <c r="E729" s="4"/>
      <c r="F729" s="4"/>
      <c r="G729" s="4"/>
      <c r="H729" s="4"/>
      <c r="I729" s="4"/>
      <c r="J729" s="4"/>
      <c r="K729" s="4"/>
      <c r="L729" s="4"/>
    </row>
    <row r="730">
      <c r="A730" s="4"/>
      <c r="B730" s="4"/>
      <c r="C730" s="4"/>
      <c r="D730" s="4"/>
      <c r="E730" s="4"/>
      <c r="F730" s="4"/>
      <c r="G730" s="4"/>
      <c r="H730" s="4"/>
      <c r="I730" s="4"/>
      <c r="J730" s="4"/>
      <c r="K730" s="4"/>
      <c r="L730" s="4"/>
    </row>
    <row r="731">
      <c r="A731" s="4"/>
      <c r="B731" s="4"/>
      <c r="C731" s="4"/>
      <c r="D731" s="4"/>
      <c r="E731" s="4"/>
      <c r="F731" s="4"/>
      <c r="G731" s="4"/>
      <c r="H731" s="4"/>
      <c r="I731" s="4"/>
      <c r="J731" s="4"/>
      <c r="K731" s="4"/>
      <c r="L731" s="4"/>
    </row>
    <row r="732">
      <c r="A732" s="4"/>
      <c r="B732" s="4"/>
      <c r="C732" s="4"/>
      <c r="D732" s="4"/>
      <c r="E732" s="4"/>
      <c r="F732" s="4"/>
      <c r="G732" s="4"/>
      <c r="H732" s="4"/>
      <c r="I732" s="4"/>
      <c r="J732" s="4"/>
      <c r="K732" s="4"/>
      <c r="L732" s="4"/>
    </row>
    <row r="733">
      <c r="A733" s="4"/>
      <c r="B733" s="4"/>
      <c r="C733" s="4"/>
      <c r="D733" s="4"/>
      <c r="E733" s="4"/>
      <c r="F733" s="4"/>
      <c r="G733" s="4"/>
      <c r="H733" s="4"/>
      <c r="I733" s="4"/>
      <c r="J733" s="4"/>
      <c r="K733" s="4"/>
      <c r="L733" s="4"/>
    </row>
    <row r="734">
      <c r="A734" s="4"/>
      <c r="B734" s="4"/>
      <c r="C734" s="4"/>
      <c r="D734" s="4"/>
      <c r="E734" s="4"/>
      <c r="F734" s="4"/>
      <c r="G734" s="4"/>
      <c r="H734" s="4"/>
      <c r="I734" s="4"/>
      <c r="J734" s="4"/>
      <c r="K734" s="4"/>
      <c r="L734" s="4"/>
    </row>
    <row r="735">
      <c r="A735" s="4"/>
      <c r="B735" s="4"/>
      <c r="C735" s="4"/>
      <c r="D735" s="4"/>
      <c r="E735" s="4"/>
      <c r="F735" s="4"/>
      <c r="G735" s="4"/>
      <c r="H735" s="4"/>
      <c r="I735" s="4"/>
      <c r="J735" s="4"/>
      <c r="K735" s="4"/>
      <c r="L735" s="4"/>
    </row>
    <row r="736">
      <c r="A736" s="4"/>
      <c r="B736" s="4"/>
      <c r="C736" s="4"/>
      <c r="D736" s="4"/>
      <c r="E736" s="4"/>
      <c r="F736" s="4"/>
      <c r="G736" s="4"/>
      <c r="H736" s="4"/>
      <c r="I736" s="4"/>
      <c r="J736" s="4"/>
      <c r="K736" s="4"/>
      <c r="L736" s="4"/>
    </row>
    <row r="737">
      <c r="A737" s="4"/>
      <c r="B737" s="4"/>
      <c r="C737" s="4"/>
      <c r="D737" s="4"/>
      <c r="E737" s="4"/>
      <c r="F737" s="4"/>
      <c r="G737" s="4"/>
      <c r="H737" s="4"/>
      <c r="I737" s="4"/>
      <c r="J737" s="4"/>
      <c r="K737" s="4"/>
      <c r="L737" s="4"/>
    </row>
    <row r="738">
      <c r="A738" s="4"/>
      <c r="B738" s="4"/>
      <c r="C738" s="4"/>
      <c r="D738" s="4"/>
      <c r="E738" s="4"/>
      <c r="F738" s="4"/>
      <c r="G738" s="4"/>
      <c r="H738" s="4"/>
      <c r="I738" s="4"/>
      <c r="J738" s="4"/>
      <c r="K738" s="4"/>
      <c r="L738" s="4"/>
    </row>
    <row r="739">
      <c r="A739" s="4"/>
      <c r="B739" s="4"/>
      <c r="C739" s="4"/>
      <c r="D739" s="4"/>
      <c r="E739" s="4"/>
      <c r="F739" s="4"/>
      <c r="G739" s="4"/>
      <c r="H739" s="4"/>
      <c r="I739" s="4"/>
      <c r="J739" s="4"/>
      <c r="K739" s="4"/>
      <c r="L739" s="4"/>
    </row>
    <row r="740">
      <c r="A740" s="4"/>
      <c r="B740" s="4"/>
      <c r="C740" s="4"/>
      <c r="D740" s="4"/>
      <c r="E740" s="4"/>
      <c r="F740" s="4"/>
      <c r="G740" s="4"/>
      <c r="H740" s="4"/>
      <c r="I740" s="4"/>
      <c r="J740" s="4"/>
      <c r="K740" s="4"/>
      <c r="L740" s="4"/>
    </row>
    <row r="741">
      <c r="A741" s="4"/>
      <c r="B741" s="4"/>
      <c r="C741" s="4"/>
      <c r="D741" s="4"/>
      <c r="E741" s="4"/>
      <c r="F741" s="4"/>
      <c r="G741" s="4"/>
      <c r="H741" s="4"/>
      <c r="I741" s="4"/>
      <c r="J741" s="4"/>
      <c r="K741" s="4"/>
      <c r="L741" s="4"/>
    </row>
    <row r="742">
      <c r="A742" s="4"/>
      <c r="B742" s="4"/>
      <c r="C742" s="4"/>
      <c r="D742" s="4"/>
      <c r="E742" s="4"/>
      <c r="F742" s="4"/>
      <c r="G742" s="4"/>
      <c r="H742" s="4"/>
      <c r="I742" s="4"/>
      <c r="J742" s="4"/>
      <c r="K742" s="4"/>
      <c r="L742" s="4"/>
    </row>
    <row r="743">
      <c r="A743" s="4"/>
      <c r="B743" s="4"/>
      <c r="C743" s="4"/>
      <c r="D743" s="4"/>
      <c r="E743" s="4"/>
      <c r="F743" s="4"/>
      <c r="G743" s="4"/>
      <c r="H743" s="4"/>
      <c r="I743" s="4"/>
      <c r="J743" s="4"/>
      <c r="K743" s="4"/>
      <c r="L743" s="4"/>
    </row>
    <row r="744">
      <c r="A744" s="4"/>
      <c r="B744" s="4"/>
      <c r="C744" s="4"/>
      <c r="D744" s="4"/>
      <c r="E744" s="4"/>
      <c r="F744" s="4"/>
      <c r="G744" s="4"/>
      <c r="H744" s="4"/>
      <c r="I744" s="4"/>
      <c r="J744" s="4"/>
      <c r="K744" s="4"/>
      <c r="L744" s="4"/>
    </row>
    <row r="745">
      <c r="A745" s="4"/>
      <c r="B745" s="4"/>
      <c r="C745" s="4"/>
      <c r="D745" s="4"/>
      <c r="E745" s="4"/>
      <c r="F745" s="4"/>
      <c r="G745" s="4"/>
      <c r="H745" s="4"/>
      <c r="I745" s="4"/>
      <c r="J745" s="4"/>
      <c r="K745" s="4"/>
      <c r="L745" s="4"/>
    </row>
    <row r="746">
      <c r="A746" s="4"/>
      <c r="B746" s="4"/>
      <c r="C746" s="4"/>
      <c r="D746" s="4"/>
      <c r="E746" s="4"/>
      <c r="F746" s="4"/>
      <c r="G746" s="4"/>
      <c r="H746" s="4"/>
      <c r="I746" s="4"/>
      <c r="J746" s="4"/>
      <c r="K746" s="4"/>
      <c r="L746" s="4"/>
    </row>
    <row r="747">
      <c r="A747" s="4"/>
      <c r="B747" s="4"/>
      <c r="C747" s="4"/>
      <c r="D747" s="4"/>
      <c r="E747" s="4"/>
      <c r="F747" s="4"/>
      <c r="G747" s="4"/>
      <c r="H747" s="4"/>
      <c r="I747" s="4"/>
      <c r="J747" s="4"/>
      <c r="K747" s="4"/>
      <c r="L747" s="4"/>
    </row>
    <row r="748">
      <c r="A748" s="4"/>
      <c r="B748" s="4"/>
      <c r="C748" s="4"/>
      <c r="D748" s="4"/>
      <c r="E748" s="4"/>
      <c r="F748" s="4"/>
      <c r="G748" s="4"/>
      <c r="H748" s="4"/>
      <c r="I748" s="4"/>
      <c r="J748" s="4"/>
      <c r="K748" s="4"/>
      <c r="L748" s="4"/>
    </row>
    <row r="749">
      <c r="A749" s="4"/>
      <c r="B749" s="4"/>
      <c r="C749" s="4"/>
      <c r="D749" s="4"/>
      <c r="E749" s="4"/>
      <c r="F749" s="4"/>
      <c r="G749" s="4"/>
      <c r="H749" s="4"/>
      <c r="I749" s="4"/>
      <c r="J749" s="4"/>
      <c r="K749" s="4"/>
      <c r="L749" s="4"/>
    </row>
    <row r="750">
      <c r="A750" s="4"/>
      <c r="B750" s="4"/>
      <c r="C750" s="4"/>
      <c r="D750" s="4"/>
      <c r="E750" s="4"/>
      <c r="F750" s="4"/>
      <c r="G750" s="4"/>
      <c r="H750" s="4"/>
      <c r="I750" s="4"/>
      <c r="J750" s="4"/>
      <c r="K750" s="4"/>
      <c r="L750" s="4"/>
    </row>
    <row r="751">
      <c r="A751" s="4"/>
      <c r="B751" s="4"/>
      <c r="C751" s="4"/>
      <c r="D751" s="4"/>
      <c r="E751" s="4"/>
      <c r="F751" s="4"/>
      <c r="G751" s="4"/>
      <c r="H751" s="4"/>
      <c r="I751" s="4"/>
      <c r="J751" s="4"/>
      <c r="K751" s="4"/>
      <c r="L751" s="4"/>
    </row>
    <row r="752">
      <c r="A752" s="4"/>
      <c r="B752" s="4"/>
      <c r="C752" s="4"/>
      <c r="D752" s="4"/>
      <c r="E752" s="4"/>
      <c r="F752" s="4"/>
      <c r="G752" s="4"/>
      <c r="H752" s="4"/>
      <c r="I752" s="4"/>
      <c r="J752" s="4"/>
      <c r="K752" s="4"/>
      <c r="L752" s="4"/>
    </row>
    <row r="753">
      <c r="A753" s="4"/>
      <c r="B753" s="4"/>
      <c r="C753" s="4"/>
      <c r="D753" s="4"/>
      <c r="E753" s="4"/>
      <c r="F753" s="4"/>
      <c r="G753" s="4"/>
      <c r="H753" s="4"/>
      <c r="I753" s="4"/>
      <c r="J753" s="4"/>
      <c r="K753" s="4"/>
      <c r="L753" s="4"/>
    </row>
    <row r="754">
      <c r="A754" s="4"/>
      <c r="B754" s="4"/>
      <c r="C754" s="4"/>
      <c r="D754" s="4"/>
      <c r="E754" s="4"/>
      <c r="F754" s="4"/>
      <c r="G754" s="4"/>
      <c r="H754" s="4"/>
      <c r="I754" s="4"/>
      <c r="J754" s="4"/>
      <c r="K754" s="4"/>
      <c r="L754" s="4"/>
    </row>
    <row r="755">
      <c r="A755" s="4"/>
      <c r="B755" s="4"/>
      <c r="C755" s="4"/>
      <c r="D755" s="4"/>
      <c r="E755" s="4"/>
      <c r="F755" s="4"/>
      <c r="G755" s="4"/>
      <c r="H755" s="4"/>
      <c r="I755" s="4"/>
      <c r="J755" s="4"/>
      <c r="K755" s="4"/>
      <c r="L755" s="4"/>
    </row>
    <row r="756">
      <c r="A756" s="4"/>
      <c r="B756" s="4"/>
      <c r="C756" s="4"/>
      <c r="D756" s="4"/>
      <c r="E756" s="4"/>
      <c r="F756" s="4"/>
      <c r="G756" s="4"/>
      <c r="H756" s="4"/>
      <c r="I756" s="4"/>
      <c r="J756" s="4"/>
      <c r="K756" s="4"/>
      <c r="L756" s="4"/>
    </row>
    <row r="757">
      <c r="A757" s="4"/>
      <c r="B757" s="4"/>
      <c r="C757" s="4"/>
      <c r="D757" s="4"/>
      <c r="E757" s="4"/>
      <c r="F757" s="4"/>
      <c r="G757" s="4"/>
      <c r="H757" s="4"/>
      <c r="I757" s="4"/>
      <c r="J757" s="4"/>
      <c r="K757" s="4"/>
      <c r="L757" s="4"/>
    </row>
    <row r="758">
      <c r="A758" s="4"/>
      <c r="B758" s="4"/>
      <c r="C758" s="4"/>
      <c r="D758" s="4"/>
      <c r="E758" s="4"/>
      <c r="F758" s="4"/>
      <c r="G758" s="4"/>
      <c r="H758" s="4"/>
      <c r="I758" s="4"/>
      <c r="J758" s="4"/>
      <c r="K758" s="4"/>
      <c r="L758" s="4"/>
    </row>
    <row r="759">
      <c r="A759" s="4"/>
      <c r="B759" s="4"/>
      <c r="C759" s="4"/>
      <c r="D759" s="4"/>
      <c r="E759" s="4"/>
      <c r="F759" s="4"/>
      <c r="G759" s="4"/>
      <c r="H759" s="4"/>
      <c r="I759" s="4"/>
      <c r="J759" s="4"/>
      <c r="K759" s="4"/>
      <c r="L759" s="4"/>
    </row>
    <row r="760">
      <c r="A760" s="4"/>
      <c r="B760" s="4"/>
      <c r="C760" s="4"/>
      <c r="D760" s="4"/>
      <c r="E760" s="4"/>
      <c r="F760" s="4"/>
      <c r="G760" s="4"/>
      <c r="H760" s="4"/>
      <c r="I760" s="4"/>
      <c r="J760" s="4"/>
      <c r="K760" s="4"/>
      <c r="L760" s="4"/>
    </row>
    <row r="761">
      <c r="A761" s="4"/>
      <c r="B761" s="4"/>
      <c r="C761" s="4"/>
      <c r="D761" s="4"/>
      <c r="E761" s="4"/>
      <c r="F761" s="4"/>
      <c r="G761" s="4"/>
      <c r="H761" s="4"/>
      <c r="I761" s="4"/>
      <c r="J761" s="4"/>
      <c r="K761" s="4"/>
      <c r="L761" s="4"/>
    </row>
    <row r="762">
      <c r="A762" s="4"/>
      <c r="B762" s="4"/>
      <c r="C762" s="4"/>
      <c r="D762" s="4"/>
      <c r="E762" s="4"/>
      <c r="F762" s="4"/>
      <c r="G762" s="4"/>
      <c r="H762" s="4"/>
      <c r="I762" s="4"/>
      <c r="J762" s="4"/>
      <c r="K762" s="4"/>
      <c r="L762" s="4"/>
    </row>
    <row r="763">
      <c r="A763" s="4"/>
      <c r="B763" s="4"/>
      <c r="C763" s="4"/>
      <c r="D763" s="4"/>
      <c r="E763" s="4"/>
      <c r="F763" s="4"/>
      <c r="G763" s="4"/>
      <c r="H763" s="4"/>
      <c r="I763" s="4"/>
      <c r="J763" s="4"/>
      <c r="K763" s="4"/>
      <c r="L763" s="4"/>
    </row>
    <row r="764">
      <c r="A764" s="4"/>
      <c r="B764" s="4"/>
      <c r="C764" s="4"/>
      <c r="D764" s="4"/>
      <c r="E764" s="4"/>
      <c r="F764" s="4"/>
      <c r="G764" s="4"/>
      <c r="H764" s="4"/>
      <c r="I764" s="4"/>
      <c r="J764" s="4"/>
      <c r="K764" s="4"/>
      <c r="L764" s="4"/>
    </row>
    <row r="765">
      <c r="A765" s="4"/>
      <c r="B765" s="4"/>
      <c r="C765" s="4"/>
      <c r="D765" s="4"/>
      <c r="E765" s="4"/>
      <c r="F765" s="4"/>
      <c r="G765" s="4"/>
      <c r="H765" s="4"/>
      <c r="I765" s="4"/>
      <c r="J765" s="4"/>
      <c r="K765" s="4"/>
      <c r="L765" s="4"/>
    </row>
    <row r="766">
      <c r="A766" s="4"/>
      <c r="B766" s="4"/>
      <c r="C766" s="4"/>
      <c r="D766" s="4"/>
      <c r="E766" s="4"/>
      <c r="F766" s="4"/>
      <c r="G766" s="4"/>
      <c r="H766" s="4"/>
      <c r="I766" s="4"/>
      <c r="J766" s="4"/>
      <c r="K766" s="4"/>
      <c r="L766" s="4"/>
    </row>
    <row r="767">
      <c r="A767" s="4"/>
      <c r="B767" s="4"/>
      <c r="C767" s="4"/>
      <c r="D767" s="4"/>
      <c r="E767" s="4"/>
      <c r="F767" s="4"/>
      <c r="G767" s="4"/>
      <c r="H767" s="4"/>
      <c r="I767" s="4"/>
      <c r="J767" s="4"/>
      <c r="K767" s="4"/>
      <c r="L767" s="4"/>
    </row>
    <row r="768">
      <c r="A768" s="4"/>
      <c r="B768" s="4"/>
      <c r="C768" s="4"/>
      <c r="D768" s="4"/>
      <c r="E768" s="4"/>
      <c r="F768" s="4"/>
      <c r="G768" s="4"/>
      <c r="H768" s="4"/>
      <c r="I768" s="4"/>
      <c r="J768" s="4"/>
      <c r="K768" s="4"/>
      <c r="L768" s="4"/>
    </row>
    <row r="769">
      <c r="A769" s="4"/>
      <c r="B769" s="4"/>
      <c r="C769" s="4"/>
      <c r="D769" s="4"/>
      <c r="E769" s="4"/>
      <c r="F769" s="4"/>
      <c r="G769" s="4"/>
      <c r="H769" s="4"/>
      <c r="I769" s="4"/>
      <c r="J769" s="4"/>
      <c r="K769" s="4"/>
      <c r="L769" s="4"/>
    </row>
    <row r="770">
      <c r="A770" s="4"/>
      <c r="B770" s="4"/>
      <c r="C770" s="4"/>
      <c r="D770" s="4"/>
      <c r="E770" s="4"/>
      <c r="F770" s="4"/>
      <c r="G770" s="4"/>
      <c r="H770" s="4"/>
      <c r="I770" s="4"/>
      <c r="J770" s="4"/>
      <c r="K770" s="4"/>
      <c r="L770" s="4"/>
    </row>
    <row r="771">
      <c r="A771" s="4"/>
      <c r="B771" s="4"/>
      <c r="C771" s="4"/>
      <c r="D771" s="4"/>
      <c r="E771" s="4"/>
      <c r="F771" s="4"/>
      <c r="G771" s="4"/>
      <c r="H771" s="4"/>
      <c r="I771" s="4"/>
      <c r="J771" s="4"/>
      <c r="K771" s="4"/>
      <c r="L771" s="4"/>
    </row>
    <row r="772">
      <c r="A772" s="4"/>
      <c r="B772" s="4"/>
      <c r="C772" s="4"/>
      <c r="D772" s="4"/>
      <c r="E772" s="4"/>
      <c r="F772" s="4"/>
      <c r="G772" s="4"/>
      <c r="H772" s="4"/>
      <c r="I772" s="4"/>
      <c r="J772" s="4"/>
      <c r="K772" s="4"/>
      <c r="L772" s="4"/>
    </row>
    <row r="773">
      <c r="A773" s="4"/>
      <c r="B773" s="4"/>
      <c r="C773" s="4"/>
      <c r="D773" s="4"/>
      <c r="E773" s="4"/>
      <c r="F773" s="4"/>
      <c r="G773" s="4"/>
      <c r="H773" s="4"/>
      <c r="I773" s="4"/>
      <c r="J773" s="4"/>
      <c r="K773" s="4"/>
      <c r="L773" s="4"/>
    </row>
    <row r="774">
      <c r="A774" s="4"/>
      <c r="B774" s="4"/>
      <c r="C774" s="4"/>
      <c r="D774" s="4"/>
      <c r="E774" s="4"/>
      <c r="F774" s="4"/>
      <c r="G774" s="4"/>
      <c r="H774" s="4"/>
      <c r="I774" s="4"/>
      <c r="J774" s="4"/>
      <c r="K774" s="4"/>
      <c r="L774" s="4"/>
    </row>
    <row r="775">
      <c r="A775" s="4"/>
      <c r="B775" s="4"/>
      <c r="C775" s="4"/>
      <c r="D775" s="4"/>
      <c r="E775" s="4"/>
      <c r="F775" s="4"/>
      <c r="G775" s="4"/>
      <c r="H775" s="4"/>
      <c r="I775" s="4"/>
      <c r="J775" s="4"/>
      <c r="K775" s="4"/>
      <c r="L775" s="4"/>
    </row>
    <row r="776">
      <c r="A776" s="4"/>
      <c r="B776" s="4"/>
      <c r="C776" s="4"/>
      <c r="D776" s="4"/>
      <c r="E776" s="4"/>
      <c r="F776" s="4"/>
      <c r="G776" s="4"/>
      <c r="H776" s="4"/>
      <c r="I776" s="4"/>
      <c r="J776" s="4"/>
      <c r="K776" s="4"/>
      <c r="L776" s="4"/>
    </row>
    <row r="777">
      <c r="A777" s="4"/>
      <c r="B777" s="4"/>
      <c r="C777" s="4"/>
      <c r="D777" s="4"/>
      <c r="E777" s="4"/>
      <c r="F777" s="4"/>
      <c r="G777" s="4"/>
      <c r="H777" s="4"/>
      <c r="I777" s="4"/>
      <c r="J777" s="4"/>
      <c r="K777" s="4"/>
      <c r="L777" s="4"/>
    </row>
    <row r="778">
      <c r="A778" s="4"/>
      <c r="B778" s="4"/>
      <c r="C778" s="4"/>
      <c r="D778" s="4"/>
      <c r="E778" s="4"/>
      <c r="F778" s="4"/>
      <c r="G778" s="4"/>
      <c r="H778" s="4"/>
      <c r="I778" s="4"/>
      <c r="J778" s="4"/>
      <c r="K778" s="4"/>
      <c r="L778" s="4"/>
    </row>
    <row r="779">
      <c r="A779" s="4"/>
      <c r="B779" s="4"/>
      <c r="C779" s="4"/>
      <c r="D779" s="4"/>
      <c r="E779" s="4"/>
      <c r="F779" s="4"/>
      <c r="G779" s="4"/>
      <c r="H779" s="4"/>
      <c r="I779" s="4"/>
      <c r="J779" s="4"/>
      <c r="K779" s="4"/>
      <c r="L779" s="4"/>
    </row>
    <row r="780">
      <c r="A780" s="4"/>
      <c r="B780" s="4"/>
      <c r="C780" s="4"/>
      <c r="D780" s="4"/>
      <c r="E780" s="4"/>
      <c r="F780" s="4"/>
      <c r="G780" s="4"/>
      <c r="H780" s="4"/>
      <c r="I780" s="4"/>
      <c r="J780" s="4"/>
      <c r="K780" s="4"/>
      <c r="L780" s="4"/>
    </row>
    <row r="781">
      <c r="A781" s="4"/>
      <c r="B781" s="4"/>
      <c r="C781" s="4"/>
      <c r="D781" s="4"/>
      <c r="E781" s="4"/>
      <c r="F781" s="4"/>
      <c r="G781" s="4"/>
      <c r="H781" s="4"/>
      <c r="I781" s="4"/>
      <c r="J781" s="4"/>
      <c r="K781" s="4"/>
      <c r="L781" s="4"/>
    </row>
    <row r="782">
      <c r="A782" s="4"/>
      <c r="B782" s="4"/>
      <c r="C782" s="4"/>
      <c r="D782" s="4"/>
      <c r="E782" s="4"/>
      <c r="F782" s="4"/>
      <c r="G782" s="4"/>
      <c r="H782" s="4"/>
      <c r="I782" s="4"/>
      <c r="J782" s="4"/>
      <c r="K782" s="4"/>
      <c r="L782" s="4"/>
    </row>
    <row r="783">
      <c r="A783" s="4"/>
      <c r="B783" s="4"/>
      <c r="C783" s="4"/>
      <c r="D783" s="4"/>
      <c r="E783" s="4"/>
      <c r="F783" s="4"/>
      <c r="G783" s="4"/>
      <c r="H783" s="4"/>
      <c r="I783" s="4"/>
      <c r="J783" s="4"/>
      <c r="K783" s="4"/>
      <c r="L783" s="4"/>
    </row>
    <row r="784">
      <c r="A784" s="4"/>
      <c r="B784" s="4"/>
      <c r="C784" s="4"/>
      <c r="D784" s="4"/>
      <c r="E784" s="4"/>
      <c r="F784" s="4"/>
      <c r="G784" s="4"/>
      <c r="H784" s="4"/>
      <c r="I784" s="4"/>
      <c r="J784" s="4"/>
      <c r="K784" s="4"/>
      <c r="L784" s="4"/>
    </row>
    <row r="785">
      <c r="A785" s="4"/>
      <c r="B785" s="4"/>
      <c r="C785" s="4"/>
      <c r="D785" s="4"/>
      <c r="E785" s="4"/>
      <c r="F785" s="4"/>
      <c r="G785" s="4"/>
      <c r="H785" s="4"/>
      <c r="I785" s="4"/>
      <c r="J785" s="4"/>
      <c r="K785" s="4"/>
      <c r="L785" s="4"/>
    </row>
    <row r="786">
      <c r="A786" s="4"/>
      <c r="B786" s="4"/>
      <c r="C786" s="4"/>
      <c r="D786" s="4"/>
      <c r="E786" s="4"/>
      <c r="F786" s="4"/>
      <c r="G786" s="4"/>
      <c r="H786" s="4"/>
      <c r="I786" s="4"/>
      <c r="J786" s="4"/>
      <c r="K786" s="4"/>
      <c r="L786" s="4"/>
    </row>
    <row r="787">
      <c r="A787" s="4"/>
      <c r="B787" s="4"/>
      <c r="C787" s="4"/>
      <c r="D787" s="4"/>
      <c r="E787" s="4"/>
      <c r="F787" s="4"/>
      <c r="G787" s="4"/>
      <c r="H787" s="4"/>
      <c r="I787" s="4"/>
      <c r="J787" s="4"/>
      <c r="K787" s="4"/>
      <c r="L787" s="4"/>
    </row>
    <row r="788">
      <c r="A788" s="4"/>
      <c r="B788" s="4"/>
      <c r="C788" s="4"/>
      <c r="D788" s="4"/>
      <c r="E788" s="4"/>
      <c r="F788" s="4"/>
      <c r="G788" s="4"/>
      <c r="H788" s="4"/>
      <c r="I788" s="4"/>
      <c r="J788" s="4"/>
      <c r="K788" s="4"/>
      <c r="L788" s="4"/>
    </row>
    <row r="789">
      <c r="A789" s="4"/>
      <c r="B789" s="4"/>
      <c r="C789" s="4"/>
      <c r="D789" s="4"/>
      <c r="E789" s="4"/>
      <c r="F789" s="4"/>
      <c r="G789" s="4"/>
      <c r="H789" s="4"/>
      <c r="I789" s="4"/>
      <c r="J789" s="4"/>
      <c r="K789" s="4"/>
      <c r="L789" s="4"/>
    </row>
    <row r="790">
      <c r="A790" s="4"/>
      <c r="B790" s="4"/>
      <c r="C790" s="4"/>
      <c r="D790" s="4"/>
      <c r="E790" s="4"/>
      <c r="F790" s="4"/>
      <c r="G790" s="4"/>
      <c r="H790" s="4"/>
      <c r="I790" s="4"/>
      <c r="J790" s="4"/>
      <c r="K790" s="4"/>
      <c r="L790" s="4"/>
    </row>
    <row r="791">
      <c r="A791" s="4"/>
      <c r="B791" s="4"/>
      <c r="C791" s="4"/>
      <c r="D791" s="4"/>
      <c r="E791" s="4"/>
      <c r="F791" s="4"/>
      <c r="G791" s="4"/>
      <c r="H791" s="4"/>
      <c r="I791" s="4"/>
      <c r="J791" s="4"/>
      <c r="K791" s="4"/>
      <c r="L791" s="4"/>
    </row>
    <row r="792">
      <c r="A792" s="4"/>
      <c r="B792" s="4"/>
      <c r="C792" s="4"/>
      <c r="D792" s="4"/>
      <c r="E792" s="4"/>
      <c r="F792" s="4"/>
      <c r="G792" s="4"/>
      <c r="H792" s="4"/>
      <c r="I792" s="4"/>
      <c r="J792" s="4"/>
      <c r="K792" s="4"/>
      <c r="L792" s="4"/>
    </row>
    <row r="793">
      <c r="A793" s="4"/>
      <c r="B793" s="4"/>
      <c r="C793" s="4"/>
      <c r="D793" s="4"/>
      <c r="E793" s="4"/>
      <c r="F793" s="4"/>
      <c r="G793" s="4"/>
      <c r="H793" s="4"/>
      <c r="I793" s="4"/>
      <c r="J793" s="4"/>
      <c r="K793" s="4"/>
      <c r="L793" s="4"/>
    </row>
    <row r="794">
      <c r="A794" s="4"/>
      <c r="B794" s="4"/>
      <c r="C794" s="4"/>
      <c r="D794" s="4"/>
      <c r="E794" s="4"/>
      <c r="F794" s="4"/>
      <c r="G794" s="4"/>
      <c r="H794" s="4"/>
      <c r="I794" s="4"/>
      <c r="J794" s="4"/>
      <c r="K794" s="4"/>
      <c r="L794" s="4"/>
    </row>
    <row r="795">
      <c r="A795" s="4"/>
      <c r="B795" s="4"/>
      <c r="C795" s="4"/>
      <c r="D795" s="4"/>
      <c r="E795" s="4"/>
      <c r="F795" s="4"/>
      <c r="G795" s="4"/>
      <c r="H795" s="4"/>
      <c r="I795" s="4"/>
      <c r="J795" s="4"/>
      <c r="K795" s="4"/>
      <c r="L795" s="4"/>
    </row>
    <row r="796">
      <c r="A796" s="4"/>
      <c r="B796" s="4"/>
      <c r="C796" s="4"/>
      <c r="D796" s="4"/>
      <c r="E796" s="4"/>
      <c r="F796" s="4"/>
      <c r="G796" s="4"/>
      <c r="H796" s="4"/>
      <c r="I796" s="4"/>
      <c r="J796" s="4"/>
      <c r="K796" s="4"/>
      <c r="L796" s="4"/>
    </row>
    <row r="797">
      <c r="A797" s="4"/>
      <c r="B797" s="4"/>
      <c r="C797" s="4"/>
      <c r="D797" s="4"/>
      <c r="E797" s="4"/>
      <c r="F797" s="4"/>
      <c r="G797" s="4"/>
      <c r="H797" s="4"/>
      <c r="I797" s="4"/>
      <c r="J797" s="4"/>
      <c r="K797" s="4"/>
      <c r="L797" s="4"/>
    </row>
    <row r="798">
      <c r="A798" s="4"/>
      <c r="B798" s="4"/>
      <c r="C798" s="4"/>
      <c r="D798" s="4"/>
      <c r="E798" s="4"/>
      <c r="F798" s="4"/>
      <c r="G798" s="4"/>
      <c r="H798" s="4"/>
      <c r="I798" s="4"/>
      <c r="J798" s="4"/>
      <c r="K798" s="4"/>
      <c r="L798" s="4"/>
    </row>
    <row r="799">
      <c r="A799" s="4"/>
      <c r="B799" s="4"/>
      <c r="C799" s="4"/>
      <c r="D799" s="4"/>
      <c r="E799" s="4"/>
      <c r="F799" s="4"/>
      <c r="G799" s="4"/>
      <c r="H799" s="4"/>
      <c r="I799" s="4"/>
      <c r="J799" s="4"/>
      <c r="K799" s="4"/>
      <c r="L799" s="4"/>
    </row>
    <row r="800">
      <c r="A800" s="4"/>
      <c r="B800" s="4"/>
      <c r="C800" s="4"/>
      <c r="D800" s="4"/>
      <c r="E800" s="4"/>
      <c r="F800" s="4"/>
      <c r="G800" s="4"/>
      <c r="H800" s="4"/>
      <c r="I800" s="4"/>
      <c r="J800" s="4"/>
      <c r="K800" s="4"/>
      <c r="L800" s="4"/>
    </row>
    <row r="801">
      <c r="A801" s="4"/>
      <c r="B801" s="4"/>
      <c r="C801" s="4"/>
      <c r="D801" s="4"/>
      <c r="E801" s="4"/>
      <c r="F801" s="4"/>
      <c r="G801" s="4"/>
      <c r="H801" s="4"/>
      <c r="I801" s="4"/>
      <c r="J801" s="4"/>
      <c r="K801" s="4"/>
      <c r="L801" s="4"/>
    </row>
    <row r="802">
      <c r="A802" s="4"/>
      <c r="B802" s="4"/>
      <c r="C802" s="4"/>
      <c r="D802" s="4"/>
      <c r="E802" s="4"/>
      <c r="F802" s="4"/>
      <c r="G802" s="4"/>
      <c r="H802" s="4"/>
      <c r="I802" s="4"/>
      <c r="J802" s="4"/>
      <c r="K802" s="4"/>
      <c r="L802" s="4"/>
    </row>
    <row r="803">
      <c r="A803" s="4"/>
      <c r="B803" s="4"/>
      <c r="C803" s="4"/>
      <c r="D803" s="4"/>
      <c r="E803" s="4"/>
      <c r="F803" s="4"/>
      <c r="G803" s="4"/>
      <c r="H803" s="4"/>
      <c r="I803" s="4"/>
      <c r="J803" s="4"/>
      <c r="K803" s="4"/>
      <c r="L803" s="4"/>
    </row>
    <row r="804">
      <c r="A804" s="4"/>
      <c r="B804" s="4"/>
      <c r="C804" s="4"/>
      <c r="D804" s="4"/>
      <c r="E804" s="4"/>
      <c r="F804" s="4"/>
      <c r="G804" s="4"/>
      <c r="H804" s="4"/>
      <c r="I804" s="4"/>
      <c r="J804" s="4"/>
      <c r="K804" s="4"/>
      <c r="L804" s="4"/>
    </row>
    <row r="805">
      <c r="A805" s="4"/>
      <c r="B805" s="4"/>
      <c r="C805" s="4"/>
      <c r="D805" s="4"/>
      <c r="E805" s="4"/>
      <c r="F805" s="4"/>
      <c r="G805" s="4"/>
      <c r="H805" s="4"/>
      <c r="I805" s="4"/>
      <c r="J805" s="4"/>
      <c r="K805" s="4"/>
      <c r="L805" s="4"/>
    </row>
    <row r="806">
      <c r="A806" s="4"/>
      <c r="B806" s="4"/>
      <c r="C806" s="4"/>
      <c r="D806" s="4"/>
      <c r="E806" s="4"/>
      <c r="F806" s="4"/>
      <c r="G806" s="4"/>
      <c r="H806" s="4"/>
      <c r="I806" s="4"/>
      <c r="J806" s="4"/>
      <c r="K806" s="4"/>
      <c r="L806" s="4"/>
    </row>
    <row r="807">
      <c r="A807" s="4"/>
      <c r="B807" s="4"/>
      <c r="C807" s="4"/>
      <c r="D807" s="4"/>
      <c r="E807" s="4"/>
      <c r="F807" s="4"/>
      <c r="G807" s="4"/>
      <c r="H807" s="4"/>
      <c r="I807" s="4"/>
      <c r="J807" s="4"/>
      <c r="K807" s="4"/>
      <c r="L807" s="4"/>
    </row>
    <row r="808">
      <c r="A808" s="4"/>
      <c r="B808" s="4"/>
      <c r="C808" s="4"/>
      <c r="D808" s="4"/>
      <c r="E808" s="4"/>
      <c r="F808" s="4"/>
      <c r="G808" s="4"/>
      <c r="H808" s="4"/>
      <c r="I808" s="4"/>
      <c r="J808" s="4"/>
      <c r="K808" s="4"/>
      <c r="L808" s="4"/>
    </row>
    <row r="809">
      <c r="A809" s="4"/>
      <c r="B809" s="4"/>
      <c r="C809" s="4"/>
      <c r="D809" s="4"/>
      <c r="E809" s="4"/>
      <c r="F809" s="4"/>
      <c r="G809" s="4"/>
      <c r="H809" s="4"/>
      <c r="I809" s="4"/>
      <c r="J809" s="4"/>
      <c r="K809" s="4"/>
      <c r="L809" s="4"/>
    </row>
    <row r="810">
      <c r="A810" s="4"/>
      <c r="B810" s="4"/>
      <c r="C810" s="4"/>
      <c r="D810" s="4"/>
      <c r="E810" s="4"/>
      <c r="F810" s="4"/>
      <c r="G810" s="4"/>
      <c r="H810" s="4"/>
      <c r="I810" s="4"/>
      <c r="J810" s="4"/>
      <c r="K810" s="4"/>
      <c r="L810" s="4"/>
    </row>
    <row r="811">
      <c r="A811" s="4"/>
      <c r="B811" s="4"/>
      <c r="C811" s="4"/>
      <c r="D811" s="4"/>
      <c r="E811" s="4"/>
      <c r="F811" s="4"/>
      <c r="G811" s="4"/>
      <c r="H811" s="4"/>
      <c r="I811" s="4"/>
      <c r="J811" s="4"/>
      <c r="K811" s="4"/>
      <c r="L811" s="4"/>
    </row>
    <row r="812">
      <c r="A812" s="4"/>
      <c r="B812" s="4"/>
      <c r="C812" s="4"/>
      <c r="D812" s="4"/>
      <c r="E812" s="4"/>
      <c r="F812" s="4"/>
      <c r="G812" s="4"/>
      <c r="H812" s="4"/>
      <c r="I812" s="4"/>
      <c r="J812" s="4"/>
      <c r="K812" s="4"/>
      <c r="L812" s="4"/>
    </row>
    <row r="813">
      <c r="A813" s="4"/>
      <c r="B813" s="4"/>
      <c r="C813" s="4"/>
      <c r="D813" s="4"/>
      <c r="E813" s="4"/>
      <c r="F813" s="4"/>
      <c r="G813" s="4"/>
      <c r="H813" s="4"/>
      <c r="I813" s="4"/>
      <c r="J813" s="4"/>
      <c r="K813" s="4"/>
      <c r="L813" s="4"/>
    </row>
    <row r="814">
      <c r="A814" s="4"/>
      <c r="B814" s="4"/>
      <c r="C814" s="4"/>
      <c r="D814" s="4"/>
      <c r="E814" s="4"/>
      <c r="F814" s="4"/>
      <c r="G814" s="4"/>
      <c r="H814" s="4"/>
      <c r="I814" s="4"/>
      <c r="J814" s="4"/>
      <c r="K814" s="4"/>
      <c r="L814" s="4"/>
    </row>
    <row r="815">
      <c r="A815" s="4"/>
      <c r="B815" s="4"/>
      <c r="C815" s="4"/>
      <c r="D815" s="4"/>
      <c r="E815" s="4"/>
      <c r="F815" s="4"/>
      <c r="G815" s="4"/>
      <c r="H815" s="4"/>
      <c r="I815" s="4"/>
      <c r="J815" s="4"/>
      <c r="K815" s="4"/>
      <c r="L815" s="4"/>
    </row>
    <row r="816">
      <c r="A816" s="4"/>
      <c r="B816" s="4"/>
      <c r="C816" s="4"/>
      <c r="D816" s="4"/>
      <c r="E816" s="4"/>
      <c r="F816" s="4"/>
      <c r="G816" s="4"/>
      <c r="H816" s="4"/>
      <c r="I816" s="4"/>
      <c r="J816" s="4"/>
      <c r="K816" s="4"/>
      <c r="L816" s="4"/>
    </row>
    <row r="817">
      <c r="A817" s="4"/>
      <c r="B817" s="4"/>
      <c r="C817" s="4"/>
      <c r="D817" s="4"/>
      <c r="E817" s="4"/>
      <c r="F817" s="4"/>
      <c r="G817" s="4"/>
      <c r="H817" s="4"/>
      <c r="I817" s="4"/>
      <c r="J817" s="4"/>
      <c r="K817" s="4"/>
      <c r="L817" s="4"/>
    </row>
    <row r="818">
      <c r="A818" s="4"/>
      <c r="B818" s="4"/>
      <c r="C818" s="4"/>
      <c r="D818" s="4"/>
      <c r="E818" s="4"/>
      <c r="F818" s="4"/>
      <c r="G818" s="4"/>
      <c r="H818" s="4"/>
      <c r="I818" s="4"/>
      <c r="J818" s="4"/>
      <c r="K818" s="4"/>
      <c r="L818" s="4"/>
    </row>
    <row r="819">
      <c r="A819" s="4"/>
      <c r="B819" s="4"/>
      <c r="C819" s="4"/>
      <c r="D819" s="4"/>
      <c r="E819" s="4"/>
      <c r="F819" s="4"/>
      <c r="G819" s="4"/>
      <c r="H819" s="4"/>
      <c r="I819" s="4"/>
      <c r="J819" s="4"/>
      <c r="K819" s="4"/>
      <c r="L819" s="4"/>
    </row>
    <row r="820">
      <c r="A820" s="4"/>
      <c r="B820" s="4"/>
      <c r="C820" s="4"/>
      <c r="D820" s="4"/>
      <c r="E820" s="4"/>
      <c r="F820" s="4"/>
      <c r="G820" s="4"/>
      <c r="H820" s="4"/>
      <c r="I820" s="4"/>
      <c r="J820" s="4"/>
      <c r="K820" s="4"/>
      <c r="L820" s="4"/>
    </row>
    <row r="821">
      <c r="A821" s="4"/>
      <c r="B821" s="4"/>
      <c r="C821" s="4"/>
      <c r="D821" s="4"/>
      <c r="E821" s="4"/>
      <c r="F821" s="4"/>
      <c r="G821" s="4"/>
      <c r="H821" s="4"/>
      <c r="I821" s="4"/>
      <c r="J821" s="4"/>
      <c r="K821" s="4"/>
      <c r="L821" s="4"/>
    </row>
    <row r="822">
      <c r="A822" s="4"/>
      <c r="B822" s="4"/>
      <c r="C822" s="4"/>
      <c r="D822" s="4"/>
      <c r="E822" s="4"/>
      <c r="F822" s="4"/>
      <c r="G822" s="4"/>
      <c r="H822" s="4"/>
      <c r="I822" s="4"/>
      <c r="J822" s="4"/>
      <c r="K822" s="4"/>
      <c r="L822" s="4"/>
    </row>
    <row r="823">
      <c r="A823" s="4"/>
      <c r="B823" s="4"/>
      <c r="C823" s="4"/>
      <c r="D823" s="4"/>
      <c r="E823" s="4"/>
      <c r="F823" s="4"/>
      <c r="G823" s="4"/>
      <c r="H823" s="4"/>
      <c r="I823" s="4"/>
      <c r="J823" s="4"/>
      <c r="K823" s="4"/>
      <c r="L823" s="4"/>
    </row>
    <row r="824">
      <c r="A824" s="4"/>
      <c r="B824" s="4"/>
      <c r="C824" s="4"/>
      <c r="D824" s="4"/>
      <c r="E824" s="4"/>
      <c r="F824" s="4"/>
      <c r="G824" s="4"/>
      <c r="H824" s="4"/>
      <c r="I824" s="4"/>
      <c r="J824" s="4"/>
      <c r="K824" s="4"/>
      <c r="L824" s="4"/>
    </row>
    <row r="825">
      <c r="A825" s="4"/>
      <c r="B825" s="4"/>
      <c r="C825" s="4"/>
      <c r="D825" s="4"/>
      <c r="E825" s="4"/>
      <c r="F825" s="4"/>
      <c r="G825" s="4"/>
      <c r="H825" s="4"/>
      <c r="I825" s="4"/>
      <c r="J825" s="4"/>
      <c r="K825" s="4"/>
      <c r="L825" s="4"/>
    </row>
    <row r="826">
      <c r="A826" s="4"/>
      <c r="B826" s="4"/>
      <c r="C826" s="4"/>
      <c r="D826" s="4"/>
      <c r="E826" s="4"/>
      <c r="F826" s="4"/>
      <c r="G826" s="4"/>
      <c r="H826" s="4"/>
      <c r="I826" s="4"/>
      <c r="J826" s="4"/>
      <c r="K826" s="4"/>
      <c r="L826" s="4"/>
    </row>
    <row r="827">
      <c r="A827" s="4"/>
      <c r="B827" s="4"/>
      <c r="C827" s="4"/>
      <c r="D827" s="4"/>
      <c r="E827" s="4"/>
      <c r="F827" s="4"/>
      <c r="G827" s="4"/>
      <c r="H827" s="4"/>
      <c r="I827" s="4"/>
      <c r="J827" s="4"/>
      <c r="K827" s="4"/>
      <c r="L827" s="4"/>
    </row>
    <row r="828">
      <c r="A828" s="4"/>
      <c r="B828" s="4"/>
      <c r="C828" s="4"/>
      <c r="D828" s="4"/>
      <c r="E828" s="4"/>
      <c r="F828" s="4"/>
      <c r="G828" s="4"/>
      <c r="H828" s="4"/>
      <c r="I828" s="4"/>
      <c r="J828" s="4"/>
      <c r="K828" s="4"/>
      <c r="L828" s="4"/>
    </row>
    <row r="829">
      <c r="A829" s="4"/>
      <c r="B829" s="4"/>
      <c r="C829" s="4"/>
      <c r="D829" s="4"/>
      <c r="E829" s="4"/>
      <c r="F829" s="4"/>
      <c r="G829" s="4"/>
      <c r="H829" s="4"/>
      <c r="I829" s="4"/>
      <c r="J829" s="4"/>
      <c r="K829" s="4"/>
      <c r="L829" s="4"/>
    </row>
    <row r="830">
      <c r="A830" s="4"/>
      <c r="B830" s="4"/>
      <c r="C830" s="4"/>
      <c r="D830" s="4"/>
      <c r="E830" s="4"/>
      <c r="F830" s="4"/>
      <c r="G830" s="4"/>
      <c r="H830" s="4"/>
      <c r="I830" s="4"/>
      <c r="J830" s="4"/>
      <c r="K830" s="4"/>
      <c r="L830" s="4"/>
    </row>
    <row r="831">
      <c r="A831" s="4"/>
      <c r="B831" s="4"/>
      <c r="C831" s="4"/>
      <c r="D831" s="4"/>
      <c r="E831" s="4"/>
      <c r="F831" s="4"/>
      <c r="G831" s="4"/>
      <c r="H831" s="4"/>
      <c r="I831" s="4"/>
      <c r="J831" s="4"/>
      <c r="K831" s="4"/>
      <c r="L831" s="4"/>
    </row>
    <row r="832">
      <c r="A832" s="4"/>
      <c r="B832" s="4"/>
      <c r="C832" s="4"/>
      <c r="D832" s="4"/>
      <c r="E832" s="4"/>
      <c r="F832" s="4"/>
      <c r="G832" s="4"/>
      <c r="H832" s="4"/>
      <c r="I832" s="4"/>
      <c r="J832" s="4"/>
      <c r="K832" s="4"/>
      <c r="L832" s="4"/>
    </row>
    <row r="833">
      <c r="A833" s="4"/>
      <c r="B833" s="4"/>
      <c r="C833" s="4"/>
      <c r="D833" s="4"/>
      <c r="E833" s="4"/>
      <c r="F833" s="4"/>
      <c r="G833" s="4"/>
      <c r="H833" s="4"/>
      <c r="I833" s="4"/>
      <c r="J833" s="4"/>
      <c r="K833" s="4"/>
      <c r="L833" s="4"/>
    </row>
    <row r="834">
      <c r="A834" s="4"/>
      <c r="B834" s="4"/>
      <c r="C834" s="4"/>
      <c r="D834" s="4"/>
      <c r="E834" s="4"/>
      <c r="F834" s="4"/>
      <c r="G834" s="4"/>
      <c r="H834" s="4"/>
      <c r="I834" s="4"/>
      <c r="J834" s="4"/>
      <c r="K834" s="4"/>
      <c r="L834" s="4"/>
    </row>
    <row r="835">
      <c r="A835" s="4"/>
      <c r="B835" s="4"/>
      <c r="C835" s="4"/>
      <c r="D835" s="4"/>
      <c r="E835" s="4"/>
      <c r="F835" s="4"/>
      <c r="G835" s="4"/>
      <c r="H835" s="4"/>
      <c r="I835" s="4"/>
      <c r="J835" s="4"/>
      <c r="K835" s="4"/>
      <c r="L835" s="4"/>
    </row>
    <row r="836">
      <c r="A836" s="4"/>
      <c r="B836" s="4"/>
      <c r="C836" s="4"/>
      <c r="D836" s="4"/>
      <c r="E836" s="4"/>
      <c r="F836" s="4"/>
      <c r="G836" s="4"/>
      <c r="H836" s="4"/>
      <c r="I836" s="4"/>
      <c r="J836" s="4"/>
      <c r="K836" s="4"/>
      <c r="L836" s="4"/>
    </row>
    <row r="837">
      <c r="A837" s="4"/>
      <c r="B837" s="4"/>
      <c r="C837" s="4"/>
      <c r="D837" s="4"/>
      <c r="E837" s="4"/>
      <c r="F837" s="4"/>
      <c r="G837" s="4"/>
      <c r="H837" s="4"/>
      <c r="I837" s="4"/>
      <c r="J837" s="4"/>
      <c r="K837" s="4"/>
      <c r="L837" s="4"/>
    </row>
    <row r="838">
      <c r="A838" s="4"/>
      <c r="B838" s="4"/>
      <c r="C838" s="4"/>
      <c r="D838" s="4"/>
      <c r="E838" s="4"/>
      <c r="F838" s="4"/>
      <c r="G838" s="4"/>
      <c r="H838" s="4"/>
      <c r="I838" s="4"/>
      <c r="J838" s="4"/>
      <c r="K838" s="4"/>
      <c r="L838" s="4"/>
    </row>
    <row r="839">
      <c r="A839" s="4"/>
      <c r="B839" s="4"/>
      <c r="C839" s="4"/>
      <c r="D839" s="4"/>
      <c r="E839" s="4"/>
      <c r="F839" s="4"/>
      <c r="G839" s="4"/>
      <c r="H839" s="4"/>
      <c r="I839" s="4"/>
      <c r="J839" s="4"/>
      <c r="K839" s="4"/>
      <c r="L839" s="4"/>
    </row>
    <row r="840">
      <c r="A840" s="4"/>
      <c r="B840" s="4"/>
      <c r="C840" s="4"/>
      <c r="D840" s="4"/>
      <c r="E840" s="4"/>
      <c r="F840" s="4"/>
      <c r="G840" s="4"/>
      <c r="H840" s="4"/>
      <c r="I840" s="4"/>
      <c r="J840" s="4"/>
      <c r="K840" s="4"/>
      <c r="L840" s="4"/>
    </row>
    <row r="841">
      <c r="A841" s="4"/>
      <c r="B841" s="4"/>
      <c r="C841" s="4"/>
      <c r="D841" s="4"/>
      <c r="E841" s="4"/>
      <c r="F841" s="4"/>
      <c r="G841" s="4"/>
      <c r="H841" s="4"/>
      <c r="I841" s="4"/>
      <c r="J841" s="4"/>
      <c r="K841" s="4"/>
      <c r="L841" s="4"/>
    </row>
    <row r="842">
      <c r="A842" s="4"/>
      <c r="B842" s="4"/>
      <c r="C842" s="4"/>
      <c r="D842" s="4"/>
      <c r="E842" s="4"/>
      <c r="F842" s="4"/>
      <c r="G842" s="4"/>
      <c r="H842" s="4"/>
      <c r="I842" s="4"/>
      <c r="J842" s="4"/>
      <c r="K842" s="4"/>
      <c r="L842" s="4"/>
    </row>
    <row r="843">
      <c r="A843" s="4"/>
      <c r="B843" s="4"/>
      <c r="C843" s="4"/>
      <c r="D843" s="4"/>
      <c r="E843" s="4"/>
      <c r="F843" s="4"/>
      <c r="G843" s="4"/>
      <c r="H843" s="4"/>
      <c r="I843" s="4"/>
      <c r="J843" s="4"/>
      <c r="K843" s="4"/>
      <c r="L843" s="4"/>
    </row>
    <row r="844">
      <c r="A844" s="4"/>
      <c r="B844" s="4"/>
      <c r="C844" s="4"/>
      <c r="D844" s="4"/>
      <c r="E844" s="4"/>
      <c r="F844" s="4"/>
      <c r="G844" s="4"/>
      <c r="H844" s="4"/>
      <c r="I844" s="4"/>
      <c r="J844" s="4"/>
      <c r="K844" s="4"/>
      <c r="L844" s="4"/>
    </row>
    <row r="845">
      <c r="A845" s="4"/>
      <c r="B845" s="4"/>
      <c r="C845" s="4"/>
      <c r="D845" s="4"/>
      <c r="E845" s="4"/>
      <c r="F845" s="4"/>
      <c r="G845" s="4"/>
      <c r="H845" s="4"/>
      <c r="I845" s="4"/>
      <c r="J845" s="4"/>
      <c r="K845" s="4"/>
      <c r="L845" s="4"/>
    </row>
    <row r="846">
      <c r="A846" s="4"/>
      <c r="B846" s="4"/>
      <c r="C846" s="4"/>
      <c r="D846" s="4"/>
      <c r="E846" s="4"/>
      <c r="F846" s="4"/>
      <c r="G846" s="4"/>
      <c r="H846" s="4"/>
      <c r="I846" s="4"/>
      <c r="J846" s="4"/>
      <c r="K846" s="4"/>
      <c r="L846" s="4"/>
    </row>
    <row r="847">
      <c r="A847" s="4"/>
      <c r="B847" s="4"/>
      <c r="C847" s="4"/>
      <c r="D847" s="4"/>
      <c r="E847" s="4"/>
      <c r="F847" s="4"/>
      <c r="G847" s="4"/>
      <c r="H847" s="4"/>
      <c r="I847" s="4"/>
      <c r="J847" s="4"/>
      <c r="K847" s="4"/>
      <c r="L847" s="4"/>
    </row>
    <row r="848">
      <c r="A848" s="4"/>
      <c r="B848" s="4"/>
      <c r="C848" s="4"/>
      <c r="D848" s="4"/>
      <c r="E848" s="4"/>
      <c r="F848" s="4"/>
      <c r="G848" s="4"/>
      <c r="H848" s="4"/>
      <c r="I848" s="4"/>
      <c r="J848" s="4"/>
      <c r="K848" s="4"/>
      <c r="L848" s="4"/>
    </row>
    <row r="849">
      <c r="A849" s="4"/>
      <c r="B849" s="4"/>
      <c r="C849" s="4"/>
      <c r="D849" s="4"/>
      <c r="E849" s="4"/>
      <c r="F849" s="4"/>
      <c r="G849" s="4"/>
      <c r="H849" s="4"/>
      <c r="I849" s="4"/>
      <c r="J849" s="4"/>
      <c r="K849" s="4"/>
      <c r="L849" s="4"/>
    </row>
    <row r="850">
      <c r="A850" s="4"/>
      <c r="B850" s="4"/>
      <c r="C850" s="4"/>
      <c r="D850" s="4"/>
      <c r="E850" s="4"/>
      <c r="F850" s="4"/>
      <c r="G850" s="4"/>
      <c r="H850" s="4"/>
      <c r="I850" s="4"/>
      <c r="J850" s="4"/>
      <c r="K850" s="4"/>
      <c r="L850" s="4"/>
    </row>
    <row r="851">
      <c r="A851" s="4"/>
      <c r="B851" s="4"/>
      <c r="C851" s="4"/>
      <c r="D851" s="4"/>
      <c r="E851" s="4"/>
      <c r="F851" s="4"/>
      <c r="G851" s="4"/>
      <c r="H851" s="4"/>
      <c r="I851" s="4"/>
      <c r="J851" s="4"/>
      <c r="K851" s="4"/>
      <c r="L851" s="4"/>
    </row>
    <row r="852">
      <c r="A852" s="4"/>
      <c r="B852" s="4"/>
      <c r="C852" s="4"/>
      <c r="D852" s="4"/>
      <c r="E852" s="4"/>
      <c r="F852" s="4"/>
      <c r="G852" s="4"/>
      <c r="H852" s="4"/>
      <c r="I852" s="4"/>
      <c r="J852" s="4"/>
      <c r="K852" s="4"/>
      <c r="L852" s="4"/>
    </row>
    <row r="853">
      <c r="A853" s="4"/>
      <c r="B853" s="4"/>
      <c r="C853" s="4"/>
      <c r="D853" s="4"/>
      <c r="E853" s="4"/>
      <c r="F853" s="4"/>
      <c r="G853" s="4"/>
      <c r="H853" s="4"/>
      <c r="I853" s="4"/>
      <c r="J853" s="4"/>
      <c r="K853" s="4"/>
      <c r="L853" s="4"/>
    </row>
    <row r="854">
      <c r="A854" s="4"/>
      <c r="B854" s="4"/>
      <c r="C854" s="4"/>
      <c r="D854" s="4"/>
      <c r="E854" s="4"/>
      <c r="F854" s="4"/>
      <c r="G854" s="4"/>
      <c r="H854" s="4"/>
      <c r="I854" s="4"/>
      <c r="J854" s="4"/>
      <c r="K854" s="4"/>
      <c r="L854" s="4"/>
    </row>
    <row r="855">
      <c r="A855" s="4"/>
      <c r="B855" s="4"/>
      <c r="C855" s="4"/>
      <c r="D855" s="4"/>
      <c r="E855" s="4"/>
      <c r="F855" s="4"/>
      <c r="G855" s="4"/>
      <c r="H855" s="4"/>
      <c r="I855" s="4"/>
      <c r="J855" s="4"/>
      <c r="K855" s="4"/>
      <c r="L855" s="4"/>
    </row>
    <row r="856">
      <c r="A856" s="4"/>
      <c r="B856" s="4"/>
      <c r="C856" s="4"/>
      <c r="D856" s="4"/>
      <c r="E856" s="4"/>
      <c r="F856" s="4"/>
      <c r="G856" s="4"/>
      <c r="H856" s="4"/>
      <c r="I856" s="4"/>
      <c r="J856" s="4"/>
      <c r="K856" s="4"/>
      <c r="L856" s="4"/>
    </row>
    <row r="857">
      <c r="A857" s="4"/>
      <c r="B857" s="4"/>
      <c r="C857" s="4"/>
      <c r="D857" s="4"/>
      <c r="E857" s="4"/>
      <c r="F857" s="4"/>
      <c r="G857" s="4"/>
      <c r="H857" s="4"/>
      <c r="I857" s="4"/>
      <c r="J857" s="4"/>
      <c r="K857" s="4"/>
      <c r="L857" s="4"/>
    </row>
    <row r="858">
      <c r="A858" s="4"/>
      <c r="B858" s="4"/>
      <c r="C858" s="4"/>
      <c r="D858" s="4"/>
      <c r="E858" s="4"/>
      <c r="F858" s="4"/>
      <c r="G858" s="4"/>
      <c r="H858" s="4"/>
      <c r="I858" s="4"/>
      <c r="J858" s="4"/>
      <c r="K858" s="4"/>
      <c r="L858" s="4"/>
    </row>
    <row r="859">
      <c r="A859" s="4"/>
      <c r="B859" s="4"/>
      <c r="C859" s="4"/>
      <c r="D859" s="4"/>
      <c r="E859" s="4"/>
      <c r="F859" s="4"/>
      <c r="G859" s="4"/>
      <c r="H859" s="4"/>
      <c r="I859" s="4"/>
      <c r="J859" s="4"/>
      <c r="K859" s="4"/>
      <c r="L859" s="4"/>
    </row>
    <row r="860">
      <c r="A860" s="4"/>
      <c r="B860" s="4"/>
      <c r="C860" s="4"/>
      <c r="D860" s="4"/>
      <c r="E860" s="4"/>
      <c r="F860" s="4"/>
      <c r="G860" s="4"/>
      <c r="H860" s="4"/>
      <c r="I860" s="4"/>
      <c r="J860" s="4"/>
      <c r="K860" s="4"/>
      <c r="L860" s="4"/>
    </row>
    <row r="861">
      <c r="A861" s="4"/>
      <c r="B861" s="4"/>
      <c r="C861" s="4"/>
      <c r="D861" s="4"/>
      <c r="E861" s="4"/>
      <c r="F861" s="4"/>
      <c r="G861" s="4"/>
      <c r="H861" s="4"/>
      <c r="I861" s="4"/>
      <c r="J861" s="4"/>
      <c r="K861" s="4"/>
      <c r="L861" s="4"/>
    </row>
    <row r="862">
      <c r="A862" s="4"/>
      <c r="B862" s="4"/>
      <c r="C862" s="4"/>
      <c r="D862" s="4"/>
      <c r="E862" s="4"/>
      <c r="F862" s="4"/>
      <c r="G862" s="4"/>
      <c r="H862" s="4"/>
      <c r="I862" s="4"/>
      <c r="J862" s="4"/>
      <c r="K862" s="4"/>
      <c r="L862" s="4"/>
    </row>
    <row r="863">
      <c r="A863" s="4"/>
      <c r="B863" s="4"/>
      <c r="C863" s="4"/>
      <c r="D863" s="4"/>
      <c r="E863" s="4"/>
      <c r="F863" s="4"/>
      <c r="G863" s="4"/>
      <c r="H863" s="4"/>
      <c r="I863" s="4"/>
      <c r="J863" s="4"/>
      <c r="K863" s="4"/>
      <c r="L863" s="4"/>
    </row>
    <row r="864">
      <c r="A864" s="4"/>
      <c r="B864" s="4"/>
      <c r="C864" s="4"/>
      <c r="D864" s="4"/>
      <c r="E864" s="4"/>
      <c r="F864" s="4"/>
      <c r="G864" s="4"/>
      <c r="H864" s="4"/>
      <c r="I864" s="4"/>
      <c r="J864" s="4"/>
      <c r="K864" s="4"/>
      <c r="L864" s="4"/>
    </row>
    <row r="865">
      <c r="A865" s="4"/>
      <c r="B865" s="4"/>
      <c r="C865" s="4"/>
      <c r="D865" s="4"/>
      <c r="E865" s="4"/>
      <c r="F865" s="4"/>
      <c r="G865" s="4"/>
      <c r="H865" s="4"/>
      <c r="I865" s="4"/>
      <c r="J865" s="4"/>
      <c r="K865" s="4"/>
      <c r="L865" s="4"/>
    </row>
    <row r="866">
      <c r="A866" s="4"/>
      <c r="B866" s="4"/>
      <c r="C866" s="4"/>
      <c r="D866" s="4"/>
      <c r="E866" s="4"/>
      <c r="F866" s="4"/>
      <c r="G866" s="4"/>
      <c r="H866" s="4"/>
      <c r="I866" s="4"/>
      <c r="J866" s="4"/>
      <c r="K866" s="4"/>
      <c r="L866" s="4"/>
    </row>
    <row r="867">
      <c r="A867" s="4"/>
      <c r="B867" s="4"/>
      <c r="C867" s="4"/>
      <c r="D867" s="4"/>
      <c r="E867" s="4"/>
      <c r="F867" s="4"/>
      <c r="G867" s="4"/>
      <c r="H867" s="4"/>
      <c r="I867" s="4"/>
      <c r="J867" s="4"/>
      <c r="K867" s="4"/>
      <c r="L867" s="4"/>
    </row>
    <row r="868">
      <c r="A868" s="4"/>
      <c r="B868" s="4"/>
      <c r="C868" s="4"/>
      <c r="D868" s="4"/>
      <c r="E868" s="4"/>
      <c r="F868" s="4"/>
      <c r="G868" s="4"/>
      <c r="H868" s="4"/>
      <c r="I868" s="4"/>
      <c r="J868" s="4"/>
      <c r="K868" s="4"/>
      <c r="L868" s="4"/>
    </row>
    <row r="869">
      <c r="A869" s="4"/>
      <c r="B869" s="4"/>
      <c r="C869" s="4"/>
      <c r="D869" s="4"/>
      <c r="E869" s="4"/>
      <c r="F869" s="4"/>
      <c r="G869" s="4"/>
      <c r="H869" s="4"/>
      <c r="I869" s="4"/>
      <c r="J869" s="4"/>
      <c r="K869" s="4"/>
      <c r="L869" s="4"/>
    </row>
    <row r="870">
      <c r="A870" s="4"/>
      <c r="B870" s="4"/>
      <c r="C870" s="4"/>
      <c r="D870" s="4"/>
      <c r="E870" s="4"/>
      <c r="F870" s="4"/>
      <c r="G870" s="4"/>
      <c r="H870" s="4"/>
      <c r="I870" s="4"/>
      <c r="J870" s="4"/>
      <c r="K870" s="4"/>
      <c r="L870" s="4"/>
    </row>
    <row r="871">
      <c r="A871" s="4"/>
      <c r="B871" s="4"/>
      <c r="C871" s="4"/>
      <c r="D871" s="4"/>
      <c r="E871" s="4"/>
      <c r="F871" s="4"/>
      <c r="G871" s="4"/>
      <c r="H871" s="4"/>
      <c r="I871" s="4"/>
      <c r="J871" s="4"/>
      <c r="K871" s="4"/>
      <c r="L871" s="4"/>
    </row>
    <row r="872">
      <c r="A872" s="4"/>
      <c r="B872" s="4"/>
      <c r="C872" s="4"/>
      <c r="D872" s="4"/>
      <c r="E872" s="4"/>
      <c r="F872" s="4"/>
      <c r="G872" s="4"/>
      <c r="H872" s="4"/>
      <c r="I872" s="4"/>
      <c r="J872" s="4"/>
      <c r="K872" s="4"/>
      <c r="L872" s="4"/>
    </row>
    <row r="873">
      <c r="A873" s="4"/>
      <c r="B873" s="4"/>
      <c r="C873" s="4"/>
      <c r="D873" s="4"/>
      <c r="E873" s="4"/>
      <c r="F873" s="4"/>
      <c r="G873" s="4"/>
      <c r="H873" s="4"/>
      <c r="I873" s="4"/>
      <c r="J873" s="4"/>
      <c r="K873" s="4"/>
      <c r="L873" s="4"/>
    </row>
    <row r="874">
      <c r="A874" s="4"/>
      <c r="B874" s="4"/>
      <c r="C874" s="4"/>
      <c r="D874" s="4"/>
      <c r="E874" s="4"/>
      <c r="F874" s="4"/>
      <c r="G874" s="4"/>
      <c r="H874" s="4"/>
      <c r="I874" s="4"/>
      <c r="J874" s="4"/>
      <c r="K874" s="4"/>
      <c r="L874" s="4"/>
    </row>
    <row r="875">
      <c r="A875" s="4"/>
      <c r="B875" s="4"/>
      <c r="C875" s="4"/>
      <c r="D875" s="4"/>
      <c r="E875" s="4"/>
      <c r="F875" s="4"/>
      <c r="G875" s="4"/>
      <c r="H875" s="4"/>
      <c r="I875" s="4"/>
      <c r="J875" s="4"/>
      <c r="K875" s="4"/>
      <c r="L875" s="4"/>
    </row>
    <row r="876">
      <c r="A876" s="4"/>
      <c r="B876" s="4"/>
      <c r="C876" s="4"/>
      <c r="D876" s="4"/>
      <c r="E876" s="4"/>
      <c r="F876" s="4"/>
      <c r="G876" s="4"/>
      <c r="H876" s="4"/>
      <c r="I876" s="4"/>
      <c r="J876" s="4"/>
      <c r="K876" s="4"/>
      <c r="L876" s="4"/>
    </row>
    <row r="877">
      <c r="A877" s="4"/>
      <c r="B877" s="4"/>
      <c r="C877" s="4"/>
      <c r="D877" s="4"/>
      <c r="E877" s="4"/>
      <c r="F877" s="4"/>
      <c r="G877" s="4"/>
      <c r="H877" s="4"/>
      <c r="I877" s="4"/>
      <c r="J877" s="4"/>
      <c r="K877" s="4"/>
      <c r="L877" s="4"/>
    </row>
    <row r="878">
      <c r="A878" s="4"/>
      <c r="B878" s="4"/>
      <c r="C878" s="4"/>
      <c r="D878" s="4"/>
      <c r="E878" s="4"/>
      <c r="F878" s="4"/>
      <c r="G878" s="4"/>
      <c r="H878" s="4"/>
      <c r="I878" s="4"/>
      <c r="J878" s="4"/>
      <c r="K878" s="4"/>
      <c r="L878" s="4"/>
    </row>
    <row r="879">
      <c r="A879" s="4"/>
      <c r="B879" s="4"/>
      <c r="C879" s="4"/>
      <c r="D879" s="4"/>
      <c r="E879" s="4"/>
      <c r="F879" s="4"/>
      <c r="G879" s="4"/>
      <c r="H879" s="4"/>
      <c r="I879" s="4"/>
      <c r="J879" s="4"/>
      <c r="K879" s="4"/>
      <c r="L879" s="4"/>
    </row>
    <row r="880">
      <c r="A880" s="4"/>
      <c r="B880" s="4"/>
      <c r="C880" s="4"/>
      <c r="D880" s="4"/>
      <c r="E880" s="4"/>
      <c r="F880" s="4"/>
      <c r="G880" s="4"/>
      <c r="H880" s="4"/>
      <c r="I880" s="4"/>
      <c r="J880" s="4"/>
      <c r="K880" s="4"/>
      <c r="L880" s="4"/>
    </row>
    <row r="881">
      <c r="A881" s="4"/>
      <c r="B881" s="4"/>
      <c r="C881" s="4"/>
      <c r="D881" s="4"/>
      <c r="E881" s="4"/>
      <c r="F881" s="4"/>
      <c r="G881" s="4"/>
      <c r="H881" s="4"/>
      <c r="I881" s="4"/>
      <c r="J881" s="4"/>
      <c r="K881" s="4"/>
      <c r="L881" s="4"/>
    </row>
    <row r="882">
      <c r="A882" s="4"/>
      <c r="B882" s="4"/>
      <c r="C882" s="4"/>
      <c r="D882" s="4"/>
      <c r="E882" s="4"/>
      <c r="F882" s="4"/>
      <c r="G882" s="4"/>
      <c r="H882" s="4"/>
      <c r="I882" s="4"/>
      <c r="J882" s="4"/>
      <c r="K882" s="4"/>
      <c r="L882" s="4"/>
    </row>
    <row r="883">
      <c r="A883" s="4"/>
      <c r="B883" s="4"/>
      <c r="C883" s="4"/>
      <c r="D883" s="4"/>
      <c r="E883" s="4"/>
      <c r="F883" s="4"/>
      <c r="G883" s="4"/>
      <c r="H883" s="4"/>
      <c r="I883" s="4"/>
      <c r="J883" s="4"/>
      <c r="K883" s="4"/>
      <c r="L883" s="4"/>
    </row>
    <row r="884">
      <c r="A884" s="4"/>
      <c r="B884" s="4"/>
      <c r="C884" s="4"/>
      <c r="D884" s="4"/>
      <c r="E884" s="4"/>
      <c r="F884" s="4"/>
      <c r="G884" s="4"/>
      <c r="H884" s="4"/>
      <c r="I884" s="4"/>
      <c r="J884" s="4"/>
      <c r="K884" s="4"/>
      <c r="L884" s="4"/>
    </row>
    <row r="885">
      <c r="A885" s="4"/>
      <c r="B885" s="4"/>
      <c r="C885" s="4"/>
      <c r="D885" s="4"/>
      <c r="E885" s="4"/>
      <c r="F885" s="4"/>
      <c r="G885" s="4"/>
      <c r="H885" s="4"/>
      <c r="I885" s="4"/>
      <c r="J885" s="4"/>
      <c r="K885" s="4"/>
      <c r="L885" s="4"/>
    </row>
    <row r="886">
      <c r="A886" s="4"/>
      <c r="B886" s="4"/>
      <c r="C886" s="4"/>
      <c r="D886" s="4"/>
      <c r="E886" s="4"/>
      <c r="F886" s="4"/>
      <c r="G886" s="4"/>
      <c r="H886" s="4"/>
      <c r="I886" s="4"/>
      <c r="J886" s="4"/>
      <c r="K886" s="4"/>
      <c r="L886" s="4"/>
    </row>
    <row r="887">
      <c r="A887" s="4"/>
      <c r="B887" s="4"/>
      <c r="C887" s="4"/>
      <c r="D887" s="4"/>
      <c r="E887" s="4"/>
      <c r="F887" s="4"/>
      <c r="G887" s="4"/>
      <c r="H887" s="4"/>
      <c r="I887" s="4"/>
      <c r="J887" s="4"/>
      <c r="K887" s="4"/>
      <c r="L887" s="4"/>
    </row>
    <row r="888">
      <c r="A888" s="4"/>
      <c r="B888" s="4"/>
      <c r="C888" s="4"/>
      <c r="D888" s="4"/>
      <c r="E888" s="4"/>
      <c r="F888" s="4"/>
      <c r="G888" s="4"/>
      <c r="H888" s="4"/>
      <c r="I888" s="4"/>
      <c r="J888" s="4"/>
      <c r="K888" s="4"/>
      <c r="L888" s="4"/>
    </row>
    <row r="889">
      <c r="A889" s="4"/>
      <c r="B889" s="4"/>
      <c r="C889" s="4"/>
      <c r="D889" s="4"/>
      <c r="E889" s="4"/>
      <c r="F889" s="4"/>
      <c r="G889" s="4"/>
      <c r="H889" s="4"/>
      <c r="I889" s="4"/>
      <c r="J889" s="4"/>
      <c r="K889" s="4"/>
      <c r="L889" s="4"/>
    </row>
    <row r="890">
      <c r="A890" s="4"/>
      <c r="B890" s="4"/>
      <c r="C890" s="4"/>
      <c r="D890" s="4"/>
      <c r="E890" s="4"/>
      <c r="F890" s="4"/>
      <c r="G890" s="4"/>
      <c r="H890" s="4"/>
      <c r="I890" s="4"/>
      <c r="J890" s="4"/>
      <c r="K890" s="4"/>
      <c r="L890" s="4"/>
    </row>
    <row r="891">
      <c r="A891" s="4"/>
      <c r="B891" s="4"/>
      <c r="C891" s="4"/>
      <c r="D891" s="4"/>
      <c r="E891" s="4"/>
      <c r="F891" s="4"/>
      <c r="G891" s="4"/>
      <c r="H891" s="4"/>
      <c r="I891" s="4"/>
      <c r="J891" s="4"/>
      <c r="K891" s="4"/>
      <c r="L891" s="4"/>
    </row>
    <row r="892">
      <c r="A892" s="4"/>
      <c r="B892" s="4"/>
      <c r="C892" s="4"/>
      <c r="D892" s="4"/>
      <c r="E892" s="4"/>
      <c r="F892" s="4"/>
      <c r="G892" s="4"/>
      <c r="H892" s="4"/>
      <c r="I892" s="4"/>
      <c r="J892" s="4"/>
      <c r="K892" s="4"/>
      <c r="L892" s="4"/>
    </row>
    <row r="893">
      <c r="A893" s="4"/>
      <c r="B893" s="4"/>
      <c r="C893" s="4"/>
      <c r="D893" s="4"/>
      <c r="E893" s="4"/>
      <c r="F893" s="4"/>
      <c r="G893" s="4"/>
      <c r="H893" s="4"/>
      <c r="I893" s="4"/>
      <c r="J893" s="4"/>
      <c r="K893" s="4"/>
      <c r="L893" s="4"/>
    </row>
    <row r="894">
      <c r="A894" s="4"/>
      <c r="B894" s="4"/>
      <c r="C894" s="4"/>
      <c r="D894" s="4"/>
      <c r="E894" s="4"/>
      <c r="F894" s="4"/>
      <c r="G894" s="4"/>
      <c r="H894" s="4"/>
      <c r="I894" s="4"/>
      <c r="J894" s="4"/>
      <c r="K894" s="4"/>
      <c r="L894" s="4"/>
    </row>
    <row r="895">
      <c r="A895" s="4"/>
      <c r="B895" s="4"/>
      <c r="C895" s="4"/>
      <c r="D895" s="4"/>
      <c r="E895" s="4"/>
      <c r="F895" s="4"/>
      <c r="G895" s="4"/>
      <c r="H895" s="4"/>
      <c r="I895" s="4"/>
      <c r="J895" s="4"/>
      <c r="K895" s="4"/>
      <c r="L895" s="4"/>
    </row>
    <row r="896">
      <c r="A896" s="4"/>
      <c r="B896" s="4"/>
      <c r="C896" s="4"/>
      <c r="D896" s="4"/>
      <c r="E896" s="4"/>
      <c r="F896" s="4"/>
      <c r="G896" s="4"/>
      <c r="H896" s="4"/>
      <c r="I896" s="4"/>
      <c r="J896" s="4"/>
      <c r="K896" s="4"/>
      <c r="L896" s="4"/>
    </row>
    <row r="897">
      <c r="A897" s="4"/>
      <c r="B897" s="4"/>
      <c r="C897" s="4"/>
      <c r="D897" s="4"/>
      <c r="E897" s="4"/>
      <c r="F897" s="4"/>
      <c r="G897" s="4"/>
      <c r="H897" s="4"/>
      <c r="I897" s="4"/>
      <c r="J897" s="4"/>
      <c r="K897" s="4"/>
      <c r="L897" s="4"/>
    </row>
    <row r="898">
      <c r="A898" s="4"/>
      <c r="B898" s="4"/>
      <c r="C898" s="4"/>
      <c r="D898" s="4"/>
      <c r="E898" s="4"/>
      <c r="F898" s="4"/>
      <c r="G898" s="4"/>
      <c r="H898" s="4"/>
      <c r="I898" s="4"/>
      <c r="J898" s="4"/>
      <c r="K898" s="4"/>
      <c r="L898" s="4"/>
    </row>
    <row r="899">
      <c r="A899" s="4"/>
      <c r="B899" s="4"/>
      <c r="C899" s="4"/>
      <c r="D899" s="4"/>
      <c r="E899" s="4"/>
      <c r="F899" s="4"/>
      <c r="G899" s="4"/>
      <c r="H899" s="4"/>
      <c r="I899" s="4"/>
      <c r="J899" s="4"/>
      <c r="K899" s="4"/>
      <c r="L899" s="4"/>
    </row>
    <row r="900">
      <c r="A900" s="4"/>
      <c r="B900" s="4"/>
      <c r="C900" s="4"/>
      <c r="D900" s="4"/>
      <c r="E900" s="4"/>
      <c r="F900" s="4"/>
      <c r="G900" s="4"/>
      <c r="H900" s="4"/>
      <c r="I900" s="4"/>
      <c r="J900" s="4"/>
      <c r="K900" s="4"/>
      <c r="L900" s="4"/>
    </row>
    <row r="901">
      <c r="A901" s="4"/>
      <c r="B901" s="4"/>
      <c r="C901" s="4"/>
      <c r="D901" s="4"/>
      <c r="E901" s="4"/>
      <c r="F901" s="4"/>
      <c r="G901" s="4"/>
      <c r="H901" s="4"/>
      <c r="I901" s="4"/>
      <c r="J901" s="4"/>
      <c r="K901" s="4"/>
      <c r="L901" s="4"/>
    </row>
    <row r="902">
      <c r="A902" s="4"/>
      <c r="B902" s="4"/>
      <c r="C902" s="4"/>
      <c r="D902" s="4"/>
      <c r="E902" s="4"/>
      <c r="F902" s="4"/>
      <c r="G902" s="4"/>
      <c r="H902" s="4"/>
      <c r="I902" s="4"/>
      <c r="J902" s="4"/>
      <c r="K902" s="4"/>
      <c r="L902" s="4"/>
    </row>
    <row r="903">
      <c r="A903" s="4"/>
      <c r="B903" s="4"/>
      <c r="C903" s="4"/>
      <c r="D903" s="4"/>
      <c r="E903" s="4"/>
      <c r="F903" s="4"/>
      <c r="G903" s="4"/>
      <c r="H903" s="4"/>
      <c r="I903" s="4"/>
      <c r="J903" s="4"/>
      <c r="K903" s="4"/>
      <c r="L903" s="4"/>
    </row>
    <row r="904">
      <c r="A904" s="4"/>
      <c r="B904" s="4"/>
      <c r="C904" s="4"/>
      <c r="D904" s="4"/>
      <c r="E904" s="4"/>
      <c r="F904" s="4"/>
      <c r="G904" s="4"/>
      <c r="H904" s="4"/>
      <c r="I904" s="4"/>
      <c r="J904" s="4"/>
      <c r="K904" s="4"/>
      <c r="L904" s="4"/>
    </row>
    <row r="905">
      <c r="A905" s="4"/>
      <c r="B905" s="4"/>
      <c r="C905" s="4"/>
      <c r="D905" s="4"/>
      <c r="E905" s="4"/>
      <c r="F905" s="4"/>
      <c r="G905" s="4"/>
      <c r="H905" s="4"/>
      <c r="I905" s="4"/>
      <c r="J905" s="4"/>
      <c r="K905" s="4"/>
      <c r="L905" s="4"/>
    </row>
    <row r="906">
      <c r="A906" s="4"/>
      <c r="B906" s="4"/>
      <c r="C906" s="4"/>
      <c r="D906" s="4"/>
      <c r="E906" s="4"/>
      <c r="F906" s="4"/>
      <c r="G906" s="4"/>
      <c r="H906" s="4"/>
      <c r="I906" s="4"/>
      <c r="J906" s="4"/>
      <c r="K906" s="4"/>
      <c r="L906" s="4"/>
    </row>
    <row r="907">
      <c r="A907" s="4"/>
      <c r="B907" s="4"/>
      <c r="C907" s="4"/>
      <c r="D907" s="4"/>
      <c r="E907" s="4"/>
      <c r="F907" s="4"/>
      <c r="G907" s="4"/>
      <c r="H907" s="4"/>
      <c r="I907" s="4"/>
      <c r="J907" s="4"/>
      <c r="K907" s="4"/>
      <c r="L907" s="4"/>
    </row>
    <row r="908">
      <c r="A908" s="4"/>
      <c r="B908" s="4"/>
      <c r="C908" s="4"/>
      <c r="D908" s="4"/>
      <c r="E908" s="4"/>
      <c r="F908" s="4"/>
      <c r="G908" s="4"/>
      <c r="H908" s="4"/>
      <c r="I908" s="4"/>
      <c r="J908" s="4"/>
      <c r="K908" s="4"/>
      <c r="L908" s="4"/>
    </row>
    <row r="909">
      <c r="A909" s="4"/>
      <c r="B909" s="4"/>
      <c r="C909" s="4"/>
      <c r="D909" s="4"/>
      <c r="E909" s="4"/>
      <c r="F909" s="4"/>
      <c r="G909" s="4"/>
      <c r="H909" s="4"/>
      <c r="I909" s="4"/>
      <c r="J909" s="4"/>
      <c r="K909" s="4"/>
      <c r="L909" s="4"/>
    </row>
    <row r="910">
      <c r="A910" s="4"/>
      <c r="B910" s="4"/>
      <c r="C910" s="4"/>
      <c r="D910" s="4"/>
      <c r="E910" s="4"/>
      <c r="F910" s="4"/>
      <c r="G910" s="4"/>
      <c r="H910" s="4"/>
      <c r="I910" s="4"/>
      <c r="J910" s="4"/>
      <c r="K910" s="4"/>
      <c r="L910" s="4"/>
    </row>
    <row r="911">
      <c r="A911" s="4"/>
      <c r="B911" s="4"/>
      <c r="C911" s="4"/>
      <c r="D911" s="4"/>
      <c r="E911" s="4"/>
      <c r="F911" s="4"/>
      <c r="G911" s="4"/>
      <c r="H911" s="4"/>
      <c r="I911" s="4"/>
      <c r="J911" s="4"/>
      <c r="K911" s="4"/>
      <c r="L911" s="4"/>
    </row>
    <row r="912">
      <c r="A912" s="4"/>
      <c r="B912" s="4"/>
      <c r="C912" s="4"/>
      <c r="D912" s="4"/>
      <c r="E912" s="4"/>
      <c r="F912" s="4"/>
      <c r="G912" s="4"/>
      <c r="H912" s="4"/>
      <c r="I912" s="4"/>
      <c r="J912" s="4"/>
      <c r="K912" s="4"/>
      <c r="L912" s="4"/>
    </row>
    <row r="913">
      <c r="A913" s="4"/>
      <c r="B913" s="4"/>
      <c r="C913" s="4"/>
      <c r="D913" s="4"/>
      <c r="E913" s="4"/>
      <c r="F913" s="4"/>
      <c r="G913" s="4"/>
      <c r="H913" s="4"/>
      <c r="I913" s="4"/>
      <c r="J913" s="4"/>
      <c r="K913" s="4"/>
      <c r="L913" s="4"/>
    </row>
    <row r="914">
      <c r="A914" s="4"/>
      <c r="B914" s="4"/>
      <c r="C914" s="4"/>
      <c r="D914" s="4"/>
      <c r="E914" s="4"/>
      <c r="F914" s="4"/>
      <c r="G914" s="4"/>
      <c r="H914" s="4"/>
      <c r="I914" s="4"/>
      <c r="J914" s="4"/>
      <c r="K914" s="4"/>
      <c r="L914" s="4"/>
    </row>
    <row r="915">
      <c r="A915" s="4"/>
      <c r="B915" s="4"/>
      <c r="C915" s="4"/>
      <c r="D915" s="4"/>
      <c r="E915" s="4"/>
      <c r="F915" s="4"/>
      <c r="G915" s="4"/>
      <c r="H915" s="4"/>
      <c r="I915" s="4"/>
      <c r="J915" s="4"/>
      <c r="K915" s="4"/>
      <c r="L915" s="4"/>
    </row>
    <row r="916">
      <c r="A916" s="4"/>
      <c r="B916" s="4"/>
      <c r="C916" s="4"/>
      <c r="D916" s="4"/>
      <c r="E916" s="4"/>
      <c r="F916" s="4"/>
      <c r="G916" s="4"/>
      <c r="H916" s="4"/>
      <c r="I916" s="4"/>
      <c r="J916" s="4"/>
      <c r="K916" s="4"/>
      <c r="L916" s="4"/>
    </row>
    <row r="917">
      <c r="A917" s="4"/>
      <c r="B917" s="4"/>
      <c r="C917" s="4"/>
      <c r="D917" s="4"/>
      <c r="E917" s="4"/>
      <c r="F917" s="4"/>
      <c r="G917" s="4"/>
      <c r="H917" s="4"/>
      <c r="I917" s="4"/>
      <c r="J917" s="4"/>
      <c r="K917" s="4"/>
      <c r="L917" s="4"/>
    </row>
    <row r="918">
      <c r="A918" s="4"/>
      <c r="B918" s="4"/>
      <c r="C918" s="4"/>
      <c r="D918" s="4"/>
      <c r="E918" s="4"/>
      <c r="F918" s="4"/>
      <c r="G918" s="4"/>
      <c r="H918" s="4"/>
      <c r="I918" s="4"/>
      <c r="J918" s="4"/>
      <c r="K918" s="4"/>
      <c r="L918" s="4"/>
    </row>
    <row r="919">
      <c r="A919" s="4"/>
      <c r="B919" s="4"/>
      <c r="C919" s="4"/>
      <c r="D919" s="4"/>
      <c r="E919" s="4"/>
      <c r="F919" s="4"/>
      <c r="G919" s="4"/>
      <c r="H919" s="4"/>
      <c r="I919" s="4"/>
      <c r="J919" s="4"/>
      <c r="K919" s="4"/>
      <c r="L919" s="4"/>
    </row>
    <row r="920">
      <c r="A920" s="4"/>
      <c r="B920" s="4"/>
      <c r="C920" s="4"/>
      <c r="D920" s="4"/>
      <c r="E920" s="4"/>
      <c r="F920" s="4"/>
      <c r="G920" s="4"/>
      <c r="H920" s="4"/>
      <c r="I920" s="4"/>
      <c r="J920" s="4"/>
      <c r="K920" s="4"/>
      <c r="L920" s="4"/>
    </row>
    <row r="921">
      <c r="A921" s="4"/>
      <c r="B921" s="4"/>
      <c r="C921" s="4"/>
      <c r="D921" s="4"/>
      <c r="E921" s="4"/>
      <c r="F921" s="4"/>
      <c r="G921" s="4"/>
      <c r="H921" s="4"/>
      <c r="I921" s="4"/>
      <c r="J921" s="4"/>
      <c r="K921" s="4"/>
      <c r="L921" s="4"/>
    </row>
    <row r="922">
      <c r="A922" s="4"/>
      <c r="B922" s="4"/>
      <c r="C922" s="4"/>
      <c r="D922" s="4"/>
      <c r="E922" s="4"/>
      <c r="F922" s="4"/>
      <c r="G922" s="4"/>
      <c r="H922" s="4"/>
      <c r="I922" s="4"/>
      <c r="J922" s="4"/>
      <c r="K922" s="4"/>
      <c r="L922" s="4"/>
    </row>
    <row r="923">
      <c r="A923" s="4"/>
      <c r="B923" s="4"/>
      <c r="C923" s="4"/>
      <c r="D923" s="4"/>
      <c r="E923" s="4"/>
      <c r="F923" s="4"/>
      <c r="G923" s="4"/>
      <c r="H923" s="4"/>
      <c r="I923" s="4"/>
      <c r="J923" s="4"/>
      <c r="K923" s="4"/>
      <c r="L923" s="4"/>
    </row>
    <row r="924">
      <c r="A924" s="4"/>
      <c r="B924" s="4"/>
      <c r="C924" s="4"/>
      <c r="D924" s="4"/>
      <c r="E924" s="4"/>
      <c r="F924" s="4"/>
      <c r="G924" s="4"/>
      <c r="H924" s="4"/>
      <c r="I924" s="4"/>
      <c r="J924" s="4"/>
      <c r="K924" s="4"/>
      <c r="L924" s="4"/>
    </row>
    <row r="925">
      <c r="A925" s="4"/>
      <c r="B925" s="4"/>
      <c r="C925" s="4"/>
      <c r="D925" s="4"/>
      <c r="E925" s="4"/>
      <c r="F925" s="4"/>
      <c r="G925" s="4"/>
      <c r="H925" s="4"/>
      <c r="I925" s="4"/>
      <c r="J925" s="4"/>
      <c r="K925" s="4"/>
      <c r="L925" s="4"/>
    </row>
    <row r="926">
      <c r="A926" s="4"/>
      <c r="B926" s="4"/>
      <c r="C926" s="4"/>
      <c r="D926" s="4"/>
      <c r="E926" s="4"/>
      <c r="F926" s="4"/>
      <c r="G926" s="4"/>
      <c r="H926" s="4"/>
      <c r="I926" s="4"/>
      <c r="J926" s="4"/>
      <c r="K926" s="4"/>
      <c r="L926" s="4"/>
    </row>
    <row r="927">
      <c r="A927" s="4"/>
      <c r="B927" s="4"/>
      <c r="C927" s="4"/>
      <c r="D927" s="4"/>
      <c r="E927" s="4"/>
      <c r="F927" s="4"/>
      <c r="G927" s="4"/>
      <c r="H927" s="4"/>
      <c r="I927" s="4"/>
      <c r="J927" s="4"/>
      <c r="K927" s="4"/>
      <c r="L927" s="4"/>
    </row>
    <row r="928">
      <c r="A928" s="4"/>
      <c r="B928" s="4"/>
      <c r="C928" s="4"/>
      <c r="D928" s="4"/>
      <c r="E928" s="4"/>
      <c r="F928" s="4"/>
      <c r="G928" s="4"/>
      <c r="H928" s="4"/>
      <c r="I928" s="4"/>
      <c r="J928" s="4"/>
      <c r="K928" s="4"/>
      <c r="L928" s="4"/>
    </row>
    <row r="929">
      <c r="A929" s="4"/>
      <c r="B929" s="4"/>
      <c r="C929" s="4"/>
      <c r="D929" s="4"/>
      <c r="E929" s="4"/>
      <c r="F929" s="4"/>
      <c r="G929" s="4"/>
      <c r="H929" s="4"/>
      <c r="I929" s="4"/>
      <c r="J929" s="4"/>
      <c r="K929" s="4"/>
      <c r="L929" s="4"/>
    </row>
    <row r="930">
      <c r="A930" s="4"/>
      <c r="B930" s="4"/>
      <c r="C930" s="4"/>
      <c r="D930" s="4"/>
      <c r="E930" s="4"/>
      <c r="F930" s="4"/>
      <c r="G930" s="4"/>
      <c r="H930" s="4"/>
      <c r="I930" s="4"/>
      <c r="J930" s="4"/>
      <c r="K930" s="4"/>
      <c r="L930" s="4"/>
    </row>
    <row r="931">
      <c r="A931" s="4"/>
      <c r="B931" s="4"/>
      <c r="C931" s="4"/>
      <c r="D931" s="4"/>
      <c r="E931" s="4"/>
      <c r="F931" s="4"/>
      <c r="G931" s="4"/>
      <c r="H931" s="4"/>
      <c r="I931" s="4"/>
      <c r="J931" s="4"/>
      <c r="K931" s="4"/>
      <c r="L931" s="4"/>
    </row>
    <row r="932">
      <c r="A932" s="4"/>
      <c r="B932" s="4"/>
      <c r="C932" s="4"/>
      <c r="D932" s="4"/>
      <c r="E932" s="4"/>
      <c r="F932" s="4"/>
      <c r="G932" s="4"/>
      <c r="H932" s="4"/>
      <c r="I932" s="4"/>
      <c r="J932" s="4"/>
      <c r="K932" s="4"/>
      <c r="L932" s="4"/>
    </row>
    <row r="933">
      <c r="A933" s="4"/>
      <c r="B933" s="4"/>
      <c r="C933" s="4"/>
      <c r="D933" s="4"/>
      <c r="E933" s="4"/>
      <c r="F933" s="4"/>
      <c r="G933" s="4"/>
      <c r="H933" s="4"/>
      <c r="I933" s="4"/>
      <c r="J933" s="4"/>
      <c r="K933" s="4"/>
      <c r="L933" s="4"/>
    </row>
    <row r="934">
      <c r="A934" s="4"/>
      <c r="B934" s="4"/>
      <c r="C934" s="4"/>
      <c r="D934" s="4"/>
      <c r="E934" s="4"/>
      <c r="F934" s="4"/>
      <c r="G934" s="4"/>
      <c r="H934" s="4"/>
      <c r="I934" s="4"/>
      <c r="J934" s="4"/>
      <c r="K934" s="4"/>
      <c r="L934" s="4"/>
    </row>
    <row r="935">
      <c r="A935" s="4"/>
      <c r="B935" s="4"/>
      <c r="C935" s="4"/>
      <c r="D935" s="4"/>
      <c r="E935" s="4"/>
      <c r="F935" s="4"/>
      <c r="G935" s="4"/>
      <c r="H935" s="4"/>
      <c r="I935" s="4"/>
      <c r="J935" s="4"/>
      <c r="K935" s="4"/>
      <c r="L935" s="4"/>
    </row>
    <row r="936">
      <c r="A936" s="4"/>
      <c r="B936" s="4"/>
      <c r="C936" s="4"/>
      <c r="D936" s="4"/>
      <c r="E936" s="4"/>
      <c r="F936" s="4"/>
      <c r="G936" s="4"/>
      <c r="H936" s="4"/>
      <c r="I936" s="4"/>
      <c r="J936" s="4"/>
      <c r="K936" s="4"/>
      <c r="L936" s="4"/>
    </row>
    <row r="937">
      <c r="A937" s="4"/>
      <c r="B937" s="4"/>
      <c r="C937" s="4"/>
      <c r="D937" s="4"/>
      <c r="E937" s="4"/>
      <c r="F937" s="4"/>
      <c r="G937" s="4"/>
      <c r="H937" s="4"/>
      <c r="I937" s="4"/>
      <c r="J937" s="4"/>
      <c r="K937" s="4"/>
      <c r="L937" s="4"/>
    </row>
    <row r="938">
      <c r="A938" s="4"/>
      <c r="B938" s="4"/>
      <c r="C938" s="4"/>
      <c r="D938" s="4"/>
      <c r="E938" s="4"/>
      <c r="F938" s="4"/>
      <c r="G938" s="4"/>
      <c r="H938" s="4"/>
      <c r="I938" s="4"/>
      <c r="J938" s="4"/>
      <c r="K938" s="4"/>
      <c r="L938" s="4"/>
    </row>
    <row r="939">
      <c r="A939" s="4"/>
      <c r="B939" s="4"/>
      <c r="C939" s="4"/>
      <c r="D939" s="4"/>
      <c r="E939" s="4"/>
      <c r="F939" s="4"/>
      <c r="G939" s="4"/>
      <c r="H939" s="4"/>
      <c r="I939" s="4"/>
      <c r="J939" s="4"/>
      <c r="K939" s="4"/>
      <c r="L939" s="4"/>
    </row>
    <row r="940">
      <c r="A940" s="4"/>
      <c r="B940" s="4"/>
      <c r="C940" s="4"/>
      <c r="D940" s="4"/>
      <c r="E940" s="4"/>
      <c r="F940" s="4"/>
      <c r="G940" s="4"/>
      <c r="H940" s="4"/>
      <c r="I940" s="4"/>
      <c r="J940" s="4"/>
      <c r="K940" s="4"/>
      <c r="L940" s="4"/>
    </row>
    <row r="941">
      <c r="A941" s="4"/>
      <c r="B941" s="4"/>
      <c r="C941" s="4"/>
      <c r="D941" s="4"/>
      <c r="E941" s="4"/>
      <c r="F941" s="4"/>
      <c r="G941" s="4"/>
      <c r="H941" s="4"/>
      <c r="I941" s="4"/>
      <c r="J941" s="4"/>
      <c r="K941" s="4"/>
      <c r="L941" s="4"/>
    </row>
    <row r="942">
      <c r="A942" s="4"/>
      <c r="B942" s="4"/>
      <c r="C942" s="4"/>
      <c r="D942" s="4"/>
      <c r="E942" s="4"/>
      <c r="F942" s="4"/>
      <c r="G942" s="4"/>
      <c r="H942" s="4"/>
      <c r="I942" s="4"/>
      <c r="J942" s="4"/>
      <c r="K942" s="4"/>
      <c r="L942" s="4"/>
    </row>
    <row r="943">
      <c r="A943" s="4"/>
      <c r="B943" s="4"/>
      <c r="C943" s="4"/>
      <c r="D943" s="4"/>
      <c r="E943" s="4"/>
      <c r="F943" s="4"/>
      <c r="G943" s="4"/>
      <c r="H943" s="4"/>
      <c r="I943" s="4"/>
      <c r="J943" s="4"/>
      <c r="K943" s="4"/>
      <c r="L943" s="4"/>
    </row>
    <row r="944">
      <c r="A944" s="4"/>
      <c r="B944" s="4"/>
      <c r="C944" s="4"/>
      <c r="D944" s="4"/>
      <c r="E944" s="4"/>
      <c r="F944" s="4"/>
      <c r="G944" s="4"/>
      <c r="H944" s="4"/>
      <c r="I944" s="4"/>
      <c r="J944" s="4"/>
      <c r="K944" s="4"/>
      <c r="L944" s="4"/>
    </row>
    <row r="945">
      <c r="A945" s="4"/>
      <c r="B945" s="4"/>
      <c r="C945" s="4"/>
      <c r="D945" s="4"/>
      <c r="E945" s="4"/>
      <c r="F945" s="4"/>
      <c r="G945" s="4"/>
      <c r="H945" s="4"/>
      <c r="I945" s="4"/>
      <c r="J945" s="4"/>
      <c r="K945" s="4"/>
      <c r="L945" s="4"/>
    </row>
    <row r="946">
      <c r="A946" s="4"/>
      <c r="B946" s="4"/>
      <c r="C946" s="4"/>
      <c r="D946" s="4"/>
      <c r="E946" s="4"/>
      <c r="F946" s="4"/>
      <c r="G946" s="4"/>
      <c r="H946" s="4"/>
      <c r="I946" s="4"/>
      <c r="J946" s="4"/>
      <c r="K946" s="4"/>
      <c r="L946" s="4"/>
    </row>
    <row r="947">
      <c r="A947" s="4"/>
      <c r="B947" s="4"/>
      <c r="C947" s="4"/>
      <c r="D947" s="4"/>
      <c r="E947" s="4"/>
      <c r="F947" s="4"/>
      <c r="G947" s="4"/>
      <c r="H947" s="4"/>
      <c r="I947" s="4"/>
      <c r="J947" s="4"/>
      <c r="K947" s="4"/>
      <c r="L947" s="4"/>
    </row>
    <row r="948">
      <c r="A948" s="4"/>
      <c r="B948" s="4"/>
      <c r="C948" s="4"/>
      <c r="D948" s="4"/>
      <c r="E948" s="4"/>
      <c r="F948" s="4"/>
      <c r="G948" s="4"/>
      <c r="H948" s="4"/>
      <c r="I948" s="4"/>
      <c r="J948" s="4"/>
      <c r="K948" s="4"/>
      <c r="L948" s="4"/>
    </row>
    <row r="949">
      <c r="A949" s="4"/>
      <c r="B949" s="4"/>
      <c r="C949" s="4"/>
      <c r="D949" s="4"/>
      <c r="E949" s="4"/>
      <c r="F949" s="4"/>
      <c r="G949" s="4"/>
      <c r="H949" s="4"/>
      <c r="I949" s="4"/>
      <c r="J949" s="4"/>
      <c r="K949" s="4"/>
      <c r="L949" s="4"/>
    </row>
    <row r="950">
      <c r="A950" s="4"/>
      <c r="B950" s="4"/>
      <c r="C950" s="4"/>
      <c r="D950" s="4"/>
      <c r="E950" s="4"/>
      <c r="F950" s="4"/>
      <c r="G950" s="4"/>
      <c r="H950" s="4"/>
      <c r="I950" s="4"/>
      <c r="J950" s="4"/>
      <c r="K950" s="4"/>
      <c r="L950" s="4"/>
    </row>
    <row r="951">
      <c r="A951" s="4"/>
      <c r="B951" s="4"/>
      <c r="C951" s="4"/>
      <c r="D951" s="4"/>
      <c r="E951" s="4"/>
      <c r="F951" s="4"/>
      <c r="G951" s="4"/>
      <c r="H951" s="4"/>
      <c r="I951" s="4"/>
      <c r="J951" s="4"/>
      <c r="K951" s="4"/>
      <c r="L951" s="4"/>
    </row>
    <row r="952">
      <c r="A952" s="4"/>
      <c r="B952" s="4"/>
      <c r="C952" s="4"/>
      <c r="D952" s="4"/>
      <c r="E952" s="4"/>
      <c r="F952" s="4"/>
      <c r="G952" s="4"/>
      <c r="H952" s="4"/>
      <c r="I952" s="4"/>
      <c r="J952" s="4"/>
      <c r="K952" s="4"/>
      <c r="L952" s="4"/>
    </row>
    <row r="953">
      <c r="A953" s="4"/>
      <c r="B953" s="4"/>
      <c r="C953" s="4"/>
      <c r="D953" s="4"/>
      <c r="E953" s="4"/>
      <c r="F953" s="4"/>
      <c r="G953" s="4"/>
      <c r="H953" s="4"/>
      <c r="I953" s="4"/>
      <c r="J953" s="4"/>
      <c r="K953" s="4"/>
      <c r="L953" s="4"/>
    </row>
    <row r="954">
      <c r="A954" s="4"/>
      <c r="B954" s="4"/>
      <c r="C954" s="4"/>
      <c r="D954" s="4"/>
      <c r="E954" s="4"/>
      <c r="F954" s="4"/>
      <c r="G954" s="4"/>
      <c r="H954" s="4"/>
      <c r="I954" s="4"/>
      <c r="J954" s="4"/>
      <c r="K954" s="4"/>
      <c r="L954" s="4"/>
    </row>
    <row r="955">
      <c r="A955" s="4"/>
      <c r="B955" s="4"/>
      <c r="C955" s="4"/>
      <c r="D955" s="4"/>
      <c r="E955" s="4"/>
      <c r="F955" s="4"/>
      <c r="G955" s="4"/>
      <c r="H955" s="4"/>
      <c r="I955" s="4"/>
      <c r="J955" s="4"/>
      <c r="K955" s="4"/>
      <c r="L955" s="4"/>
    </row>
    <row r="956">
      <c r="A956" s="4"/>
      <c r="B956" s="4"/>
      <c r="C956" s="4"/>
      <c r="D956" s="4"/>
      <c r="E956" s="4"/>
      <c r="F956" s="4"/>
      <c r="G956" s="4"/>
      <c r="H956" s="4"/>
      <c r="I956" s="4"/>
      <c r="J956" s="4"/>
      <c r="K956" s="4"/>
      <c r="L956" s="4"/>
    </row>
    <row r="957">
      <c r="A957" s="4"/>
      <c r="B957" s="4"/>
      <c r="C957" s="4"/>
      <c r="D957" s="4"/>
      <c r="E957" s="4"/>
      <c r="F957" s="4"/>
      <c r="G957" s="4"/>
      <c r="H957" s="4"/>
      <c r="I957" s="4"/>
      <c r="J957" s="4"/>
      <c r="K957" s="4"/>
      <c r="L957" s="4"/>
    </row>
    <row r="958">
      <c r="A958" s="4"/>
      <c r="B958" s="4"/>
      <c r="C958" s="4"/>
      <c r="D958" s="4"/>
      <c r="E958" s="4"/>
      <c r="F958" s="4"/>
      <c r="G958" s="4"/>
      <c r="H958" s="4"/>
      <c r="I958" s="4"/>
      <c r="J958" s="4"/>
      <c r="K958" s="4"/>
      <c r="L958" s="4"/>
    </row>
    <row r="959">
      <c r="A959" s="4"/>
      <c r="B959" s="4"/>
      <c r="C959" s="4"/>
      <c r="D959" s="4"/>
      <c r="E959" s="4"/>
      <c r="F959" s="4"/>
      <c r="G959" s="4"/>
      <c r="H959" s="4"/>
      <c r="I959" s="4"/>
      <c r="J959" s="4"/>
      <c r="K959" s="4"/>
      <c r="L959" s="4"/>
    </row>
    <row r="960">
      <c r="A960" s="4"/>
      <c r="B960" s="4"/>
      <c r="C960" s="4"/>
      <c r="D960" s="4"/>
      <c r="E960" s="4"/>
      <c r="F960" s="4"/>
      <c r="G960" s="4"/>
      <c r="H960" s="4"/>
      <c r="I960" s="4"/>
      <c r="J960" s="4"/>
      <c r="K960" s="4"/>
      <c r="L960" s="4"/>
    </row>
    <row r="961">
      <c r="A961" s="4"/>
      <c r="B961" s="4"/>
      <c r="C961" s="4"/>
      <c r="D961" s="4"/>
      <c r="E961" s="4"/>
      <c r="F961" s="4"/>
      <c r="G961" s="4"/>
      <c r="H961" s="4"/>
      <c r="I961" s="4"/>
      <c r="J961" s="4"/>
      <c r="K961" s="4"/>
      <c r="L961" s="4"/>
    </row>
    <row r="962">
      <c r="A962" s="4"/>
      <c r="B962" s="4"/>
      <c r="C962" s="4"/>
      <c r="D962" s="4"/>
      <c r="E962" s="4"/>
      <c r="F962" s="4"/>
      <c r="G962" s="4"/>
      <c r="H962" s="4"/>
      <c r="I962" s="4"/>
      <c r="J962" s="4"/>
      <c r="K962" s="4"/>
      <c r="L962" s="4"/>
    </row>
    <row r="963">
      <c r="A963" s="4"/>
      <c r="B963" s="4"/>
      <c r="C963" s="4"/>
      <c r="D963" s="4"/>
      <c r="E963" s="4"/>
      <c r="F963" s="4"/>
      <c r="G963" s="4"/>
      <c r="H963" s="4"/>
      <c r="I963" s="4"/>
      <c r="J963" s="4"/>
      <c r="K963" s="4"/>
      <c r="L963" s="4"/>
    </row>
    <row r="964">
      <c r="A964" s="4"/>
      <c r="B964" s="4"/>
      <c r="C964" s="4"/>
      <c r="D964" s="4"/>
      <c r="E964" s="4"/>
      <c r="F964" s="4"/>
      <c r="G964" s="4"/>
      <c r="H964" s="4"/>
      <c r="I964" s="4"/>
      <c r="J964" s="4"/>
      <c r="K964" s="4"/>
      <c r="L964" s="4"/>
    </row>
    <row r="965">
      <c r="A965" s="4"/>
      <c r="B965" s="4"/>
      <c r="C965" s="4"/>
      <c r="D965" s="4"/>
      <c r="E965" s="4"/>
      <c r="F965" s="4"/>
      <c r="G965" s="4"/>
      <c r="H965" s="4"/>
      <c r="I965" s="4"/>
      <c r="J965" s="4"/>
      <c r="K965" s="4"/>
      <c r="L965" s="4"/>
    </row>
    <row r="966">
      <c r="A966" s="4"/>
      <c r="B966" s="4"/>
      <c r="C966" s="4"/>
      <c r="D966" s="4"/>
      <c r="E966" s="4"/>
      <c r="F966" s="4"/>
      <c r="G966" s="4"/>
      <c r="H966" s="4"/>
      <c r="I966" s="4"/>
      <c r="J966" s="4"/>
      <c r="K966" s="4"/>
      <c r="L966" s="4"/>
    </row>
    <row r="967">
      <c r="A967" s="4"/>
      <c r="B967" s="4"/>
      <c r="C967" s="4"/>
      <c r="D967" s="4"/>
      <c r="E967" s="4"/>
      <c r="F967" s="4"/>
      <c r="G967" s="4"/>
      <c r="H967" s="4"/>
      <c r="I967" s="4"/>
      <c r="J967" s="4"/>
      <c r="K967" s="4"/>
      <c r="L967" s="4"/>
    </row>
    <row r="968">
      <c r="A968" s="4"/>
      <c r="B968" s="4"/>
      <c r="C968" s="4"/>
      <c r="D968" s="4"/>
      <c r="E968" s="4"/>
      <c r="F968" s="4"/>
      <c r="G968" s="4"/>
      <c r="H968" s="4"/>
      <c r="I968" s="4"/>
      <c r="J968" s="4"/>
      <c r="K968" s="4"/>
      <c r="L968" s="4"/>
    </row>
    <row r="969">
      <c r="A969" s="4"/>
      <c r="B969" s="4"/>
      <c r="C969" s="4"/>
      <c r="D969" s="4"/>
      <c r="E969" s="4"/>
      <c r="F969" s="4"/>
      <c r="G969" s="4"/>
      <c r="H969" s="4"/>
      <c r="I969" s="4"/>
      <c r="J969" s="4"/>
      <c r="K969" s="4"/>
      <c r="L969" s="4"/>
    </row>
    <row r="970">
      <c r="A970" s="4"/>
      <c r="B970" s="4"/>
      <c r="C970" s="4"/>
      <c r="D970" s="4"/>
      <c r="E970" s="4"/>
      <c r="F970" s="4"/>
      <c r="G970" s="4"/>
      <c r="H970" s="4"/>
      <c r="I970" s="4"/>
      <c r="J970" s="4"/>
      <c r="K970" s="4"/>
      <c r="L970" s="4"/>
    </row>
    <row r="971">
      <c r="A971" s="4"/>
      <c r="B971" s="4"/>
      <c r="C971" s="4"/>
      <c r="D971" s="4"/>
      <c r="E971" s="4"/>
      <c r="F971" s="4"/>
      <c r="G971" s="4"/>
      <c r="H971" s="4"/>
      <c r="I971" s="4"/>
      <c r="J971" s="4"/>
      <c r="K971" s="4"/>
      <c r="L971" s="4"/>
    </row>
    <row r="972">
      <c r="A972" s="4"/>
      <c r="B972" s="4"/>
      <c r="C972" s="4"/>
      <c r="D972" s="4"/>
      <c r="E972" s="4"/>
      <c r="F972" s="4"/>
      <c r="G972" s="4"/>
      <c r="H972" s="4"/>
      <c r="I972" s="4"/>
      <c r="J972" s="4"/>
      <c r="K972" s="4"/>
      <c r="L972" s="4"/>
    </row>
    <row r="973">
      <c r="A973" s="4"/>
      <c r="B973" s="4"/>
      <c r="C973" s="4"/>
      <c r="D973" s="4"/>
      <c r="E973" s="4"/>
      <c r="F973" s="4"/>
      <c r="G973" s="4"/>
      <c r="H973" s="4"/>
      <c r="I973" s="4"/>
      <c r="J973" s="4"/>
      <c r="K973" s="4"/>
      <c r="L973" s="4"/>
    </row>
    <row r="974">
      <c r="A974" s="4"/>
      <c r="B974" s="4"/>
      <c r="C974" s="4"/>
      <c r="D974" s="4"/>
      <c r="E974" s="4"/>
      <c r="F974" s="4"/>
      <c r="G974" s="4"/>
      <c r="H974" s="4"/>
      <c r="I974" s="4"/>
      <c r="J974" s="4"/>
      <c r="K974" s="4"/>
      <c r="L974" s="4"/>
    </row>
    <row r="975">
      <c r="A975" s="4"/>
      <c r="B975" s="4"/>
      <c r="C975" s="4"/>
      <c r="D975" s="4"/>
      <c r="E975" s="4"/>
      <c r="F975" s="4"/>
      <c r="G975" s="4"/>
      <c r="H975" s="4"/>
      <c r="I975" s="4"/>
      <c r="J975" s="4"/>
      <c r="K975" s="4"/>
      <c r="L975" s="4"/>
    </row>
    <row r="976">
      <c r="A976" s="4"/>
      <c r="B976" s="4"/>
      <c r="C976" s="4"/>
      <c r="D976" s="4"/>
      <c r="E976" s="4"/>
      <c r="F976" s="4"/>
      <c r="G976" s="4"/>
      <c r="H976" s="4"/>
      <c r="I976" s="4"/>
      <c r="J976" s="4"/>
      <c r="K976" s="4"/>
      <c r="L976" s="4"/>
    </row>
    <row r="977">
      <c r="A977" s="4"/>
      <c r="B977" s="4"/>
      <c r="C977" s="4"/>
      <c r="D977" s="4"/>
      <c r="E977" s="4"/>
      <c r="F977" s="4"/>
      <c r="G977" s="4"/>
      <c r="H977" s="4"/>
      <c r="I977" s="4"/>
      <c r="J977" s="4"/>
      <c r="K977" s="4"/>
      <c r="L977" s="4"/>
    </row>
    <row r="978">
      <c r="A978" s="4"/>
      <c r="B978" s="4"/>
      <c r="C978" s="4"/>
      <c r="D978" s="4"/>
      <c r="E978" s="4"/>
      <c r="F978" s="4"/>
      <c r="G978" s="4"/>
      <c r="H978" s="4"/>
      <c r="I978" s="4"/>
      <c r="J978" s="4"/>
      <c r="K978" s="4"/>
      <c r="L978" s="4"/>
    </row>
    <row r="979">
      <c r="A979" s="4"/>
      <c r="B979" s="4"/>
      <c r="C979" s="4"/>
      <c r="D979" s="4"/>
      <c r="E979" s="4"/>
      <c r="F979" s="4"/>
      <c r="G979" s="4"/>
      <c r="H979" s="4"/>
      <c r="I979" s="4"/>
      <c r="J979" s="4"/>
      <c r="K979" s="4"/>
      <c r="L979" s="4"/>
    </row>
    <row r="980">
      <c r="A980" s="4"/>
      <c r="B980" s="4"/>
      <c r="C980" s="4"/>
      <c r="D980" s="4"/>
      <c r="E980" s="4"/>
      <c r="F980" s="4"/>
      <c r="G980" s="4"/>
      <c r="H980" s="4"/>
      <c r="I980" s="4"/>
      <c r="J980" s="4"/>
      <c r="K980" s="4"/>
      <c r="L980" s="4"/>
    </row>
    <row r="981">
      <c r="A981" s="4"/>
      <c r="B981" s="4"/>
      <c r="C981" s="4"/>
      <c r="D981" s="4"/>
      <c r="E981" s="4"/>
      <c r="F981" s="4"/>
      <c r="G981" s="4"/>
      <c r="H981" s="4"/>
      <c r="I981" s="4"/>
      <c r="J981" s="4"/>
      <c r="K981" s="4"/>
      <c r="L981" s="4"/>
    </row>
    <row r="982">
      <c r="A982" s="4"/>
      <c r="B982" s="4"/>
      <c r="C982" s="4"/>
      <c r="D982" s="4"/>
      <c r="E982" s="4"/>
      <c r="F982" s="4"/>
      <c r="G982" s="4"/>
      <c r="H982" s="4"/>
      <c r="I982" s="4"/>
      <c r="J982" s="4"/>
      <c r="K982" s="4"/>
      <c r="L982" s="4"/>
    </row>
    <row r="983">
      <c r="A983" s="4"/>
      <c r="B983" s="4"/>
      <c r="C983" s="4"/>
      <c r="D983" s="4"/>
      <c r="E983" s="4"/>
      <c r="F983" s="4"/>
      <c r="G983" s="4"/>
      <c r="H983" s="4"/>
      <c r="I983" s="4"/>
      <c r="J983" s="4"/>
      <c r="K983" s="4"/>
      <c r="L983" s="4"/>
    </row>
    <row r="984">
      <c r="A984" s="4"/>
      <c r="B984" s="4"/>
      <c r="C984" s="4"/>
      <c r="D984" s="4"/>
      <c r="E984" s="4"/>
      <c r="F984" s="4"/>
      <c r="G984" s="4"/>
      <c r="H984" s="4"/>
      <c r="I984" s="4"/>
      <c r="J984" s="4"/>
      <c r="K984" s="4"/>
      <c r="L984" s="4"/>
    </row>
    <row r="985">
      <c r="A985" s="4"/>
      <c r="B985" s="4"/>
      <c r="C985" s="4"/>
      <c r="D985" s="4"/>
      <c r="E985" s="4"/>
      <c r="F985" s="4"/>
      <c r="G985" s="4"/>
      <c r="H985" s="4"/>
      <c r="I985" s="4"/>
      <c r="J985" s="4"/>
      <c r="K985" s="4"/>
      <c r="L985" s="4"/>
    </row>
    <row r="986">
      <c r="A986" s="4"/>
      <c r="B986" s="4"/>
      <c r="C986" s="4"/>
      <c r="D986" s="4"/>
      <c r="E986" s="4"/>
      <c r="F986" s="4"/>
      <c r="G986" s="4"/>
      <c r="H986" s="4"/>
      <c r="I986" s="4"/>
      <c r="J986" s="4"/>
      <c r="K986" s="4"/>
      <c r="L986" s="4"/>
    </row>
    <row r="987">
      <c r="A987" s="4"/>
      <c r="B987" s="4"/>
      <c r="C987" s="4"/>
      <c r="D987" s="4"/>
      <c r="E987" s="4"/>
      <c r="F987" s="4"/>
      <c r="G987" s="4"/>
      <c r="H987" s="4"/>
      <c r="I987" s="4"/>
      <c r="J987" s="4"/>
      <c r="K987" s="4"/>
      <c r="L987" s="4"/>
    </row>
    <row r="988">
      <c r="A988" s="4"/>
      <c r="B988" s="4"/>
      <c r="C988" s="4"/>
      <c r="D988" s="4"/>
      <c r="E988" s="4"/>
      <c r="F988" s="4"/>
      <c r="G988" s="4"/>
      <c r="H988" s="4"/>
      <c r="I988" s="4"/>
      <c r="J988" s="4"/>
      <c r="K988" s="4"/>
      <c r="L988" s="4"/>
    </row>
    <row r="989">
      <c r="A989" s="4"/>
      <c r="B989" s="4"/>
      <c r="C989" s="4"/>
      <c r="D989" s="4"/>
      <c r="E989" s="4"/>
      <c r="F989" s="4"/>
      <c r="G989" s="4"/>
      <c r="H989" s="4"/>
      <c r="I989" s="4"/>
      <c r="J989" s="4"/>
      <c r="K989" s="4"/>
      <c r="L989" s="4"/>
    </row>
    <row r="990">
      <c r="A990" s="4"/>
      <c r="B990" s="4"/>
      <c r="C990" s="4"/>
      <c r="D990" s="4"/>
      <c r="E990" s="4"/>
      <c r="F990" s="4"/>
      <c r="G990" s="4"/>
      <c r="H990" s="4"/>
      <c r="I990" s="4"/>
      <c r="J990" s="4"/>
      <c r="K990" s="4"/>
      <c r="L990" s="4"/>
    </row>
    <row r="991">
      <c r="A991" s="4"/>
      <c r="B991" s="4"/>
      <c r="C991" s="4"/>
      <c r="D991" s="4"/>
      <c r="E991" s="4"/>
      <c r="F991" s="4"/>
      <c r="G991" s="4"/>
      <c r="H991" s="4"/>
      <c r="I991" s="4"/>
      <c r="J991" s="4"/>
      <c r="K991" s="4"/>
      <c r="L991" s="4"/>
    </row>
    <row r="992">
      <c r="A992" s="4"/>
      <c r="B992" s="4"/>
      <c r="C992" s="4"/>
      <c r="D992" s="4"/>
      <c r="E992" s="4"/>
      <c r="F992" s="4"/>
      <c r="G992" s="4"/>
      <c r="H992" s="4"/>
      <c r="I992" s="4"/>
      <c r="J992" s="4"/>
      <c r="K992" s="4"/>
      <c r="L992" s="4"/>
    </row>
    <row r="993">
      <c r="A993" s="4"/>
      <c r="B993" s="4"/>
      <c r="C993" s="4"/>
      <c r="D993" s="4"/>
      <c r="E993" s="4"/>
      <c r="F993" s="4"/>
      <c r="G993" s="4"/>
      <c r="H993" s="4"/>
      <c r="I993" s="4"/>
      <c r="J993" s="4"/>
      <c r="K993" s="4"/>
      <c r="L993" s="4"/>
    </row>
    <row r="994">
      <c r="A994" s="4"/>
      <c r="B994" s="4"/>
      <c r="C994" s="4"/>
      <c r="D994" s="4"/>
      <c r="E994" s="4"/>
      <c r="F994" s="4"/>
      <c r="G994" s="4"/>
      <c r="H994" s="4"/>
      <c r="I994" s="4"/>
      <c r="J994" s="4"/>
      <c r="K994" s="4"/>
      <c r="L994" s="4"/>
    </row>
    <row r="995">
      <c r="A995" s="4"/>
      <c r="B995" s="4"/>
      <c r="C995" s="4"/>
      <c r="D995" s="4"/>
      <c r="E995" s="4"/>
      <c r="F995" s="4"/>
      <c r="G995" s="4"/>
      <c r="H995" s="4"/>
      <c r="I995" s="4"/>
      <c r="J995" s="4"/>
      <c r="K995" s="4"/>
      <c r="L995" s="4"/>
    </row>
    <row r="996">
      <c r="A996" s="4"/>
      <c r="B996" s="4"/>
      <c r="C996" s="4"/>
      <c r="D996" s="4"/>
      <c r="E996" s="4"/>
      <c r="F996" s="4"/>
      <c r="G996" s="4"/>
      <c r="H996" s="4"/>
      <c r="I996" s="4"/>
      <c r="J996" s="4"/>
      <c r="K996" s="4"/>
      <c r="L996" s="4"/>
    </row>
    <row r="997">
      <c r="A997" s="4"/>
      <c r="B997" s="4"/>
      <c r="C997" s="4"/>
      <c r="D997" s="4"/>
      <c r="E997" s="4"/>
      <c r="F997" s="4"/>
      <c r="G997" s="4"/>
      <c r="H997" s="4"/>
      <c r="I997" s="4"/>
      <c r="J997" s="4"/>
      <c r="K997" s="4"/>
      <c r="L997" s="4"/>
    </row>
    <row r="998">
      <c r="A998" s="4"/>
      <c r="B998" s="4"/>
      <c r="C998" s="4"/>
      <c r="D998" s="4"/>
      <c r="E998" s="4"/>
      <c r="F998" s="4"/>
      <c r="G998" s="4"/>
      <c r="H998" s="4"/>
      <c r="I998" s="4"/>
      <c r="J998" s="4"/>
      <c r="K998" s="4"/>
      <c r="L998" s="4"/>
    </row>
    <row r="999">
      <c r="A999" s="4"/>
      <c r="B999" s="4"/>
      <c r="C999" s="4"/>
      <c r="D999" s="4"/>
      <c r="E999" s="4"/>
      <c r="F999" s="4"/>
      <c r="G999" s="4"/>
      <c r="H999" s="4"/>
      <c r="I999" s="4"/>
      <c r="J999" s="4"/>
      <c r="K999" s="4"/>
      <c r="L999" s="4"/>
    </row>
    <row r="1000">
      <c r="A1000" s="4"/>
      <c r="B1000" s="4"/>
      <c r="C1000" s="4"/>
      <c r="D1000" s="4"/>
      <c r="E1000" s="4"/>
      <c r="F1000" s="4"/>
      <c r="G1000" s="4"/>
      <c r="H1000" s="4"/>
      <c r="I1000" s="4"/>
      <c r="J1000" s="4"/>
      <c r="K1000" s="4"/>
      <c r="L1000" s="4"/>
    </row>
    <row r="1001">
      <c r="A1001" s="4"/>
      <c r="B1001" s="4"/>
      <c r="C1001" s="4"/>
      <c r="D1001" s="4"/>
      <c r="E1001" s="4"/>
      <c r="F1001" s="4"/>
      <c r="G1001" s="4"/>
      <c r="H1001" s="4"/>
      <c r="I1001" s="4"/>
      <c r="J1001" s="4"/>
      <c r="K1001" s="4"/>
      <c r="L1001" s="4"/>
    </row>
  </sheetData>
  <mergeCells count="145">
    <mergeCell ref="F89:H89"/>
    <mergeCell ref="I89:K89"/>
    <mergeCell ref="C87:E87"/>
    <mergeCell ref="F87:H87"/>
    <mergeCell ref="I87:K87"/>
    <mergeCell ref="C88:E88"/>
    <mergeCell ref="F88:H88"/>
    <mergeCell ref="I88:K88"/>
    <mergeCell ref="C89:E89"/>
    <mergeCell ref="F92:H92"/>
    <mergeCell ref="I92:K92"/>
    <mergeCell ref="C90:E90"/>
    <mergeCell ref="F90:H90"/>
    <mergeCell ref="I90:K90"/>
    <mergeCell ref="C91:E91"/>
    <mergeCell ref="F91:H91"/>
    <mergeCell ref="I91:K91"/>
    <mergeCell ref="C92:E92"/>
    <mergeCell ref="F95:H95"/>
    <mergeCell ref="I95:K95"/>
    <mergeCell ref="C93:E93"/>
    <mergeCell ref="F93:H93"/>
    <mergeCell ref="I93:K93"/>
    <mergeCell ref="C94:E94"/>
    <mergeCell ref="F94:H94"/>
    <mergeCell ref="I94:K94"/>
    <mergeCell ref="C95:E95"/>
    <mergeCell ref="F62:H62"/>
    <mergeCell ref="I62:K62"/>
    <mergeCell ref="C60:E60"/>
    <mergeCell ref="F60:H60"/>
    <mergeCell ref="I60:K60"/>
    <mergeCell ref="C61:E61"/>
    <mergeCell ref="F61:H61"/>
    <mergeCell ref="I61:K61"/>
    <mergeCell ref="C62:E62"/>
    <mergeCell ref="F65:H65"/>
    <mergeCell ref="I65:K65"/>
    <mergeCell ref="C63:E63"/>
    <mergeCell ref="F63:H63"/>
    <mergeCell ref="I63:K63"/>
    <mergeCell ref="C64:E64"/>
    <mergeCell ref="F64:H64"/>
    <mergeCell ref="I64:K64"/>
    <mergeCell ref="C65:E65"/>
    <mergeCell ref="F68:H68"/>
    <mergeCell ref="I68:K68"/>
    <mergeCell ref="C66:E66"/>
    <mergeCell ref="F66:H66"/>
    <mergeCell ref="I66:K66"/>
    <mergeCell ref="C67:E67"/>
    <mergeCell ref="F67:H67"/>
    <mergeCell ref="I67:K67"/>
    <mergeCell ref="C68:E68"/>
    <mergeCell ref="C96:E96"/>
    <mergeCell ref="F96:H96"/>
    <mergeCell ref="I96:K96"/>
    <mergeCell ref="D18:L18"/>
    <mergeCell ref="C49:E49"/>
    <mergeCell ref="F49:H49"/>
    <mergeCell ref="I49:K49"/>
    <mergeCell ref="C50:E50"/>
    <mergeCell ref="F50:H50"/>
    <mergeCell ref="I50:K50"/>
    <mergeCell ref="F53:H53"/>
    <mergeCell ref="I53:K53"/>
    <mergeCell ref="C51:E51"/>
    <mergeCell ref="F51:H51"/>
    <mergeCell ref="I51:K51"/>
    <mergeCell ref="C52:E52"/>
    <mergeCell ref="F52:H52"/>
    <mergeCell ref="I52:K52"/>
    <mergeCell ref="C53:E53"/>
    <mergeCell ref="F56:H56"/>
    <mergeCell ref="I56:K56"/>
    <mergeCell ref="C54:E54"/>
    <mergeCell ref="F54:H54"/>
    <mergeCell ref="I54:K54"/>
    <mergeCell ref="C55:E55"/>
    <mergeCell ref="F55:H55"/>
    <mergeCell ref="I55:K55"/>
    <mergeCell ref="C56:E56"/>
    <mergeCell ref="F59:H59"/>
    <mergeCell ref="I59:K59"/>
    <mergeCell ref="C57:E57"/>
    <mergeCell ref="F57:H57"/>
    <mergeCell ref="I57:K57"/>
    <mergeCell ref="C58:E58"/>
    <mergeCell ref="F58:H58"/>
    <mergeCell ref="I58:K58"/>
    <mergeCell ref="C59:E59"/>
    <mergeCell ref="F71:H71"/>
    <mergeCell ref="I71:K71"/>
    <mergeCell ref="C69:E69"/>
    <mergeCell ref="F69:H69"/>
    <mergeCell ref="I69:K69"/>
    <mergeCell ref="C70:E70"/>
    <mergeCell ref="F70:H70"/>
    <mergeCell ref="I70:K70"/>
    <mergeCell ref="C71:E71"/>
    <mergeCell ref="F74:H74"/>
    <mergeCell ref="I74:K74"/>
    <mergeCell ref="C72:E72"/>
    <mergeCell ref="F72:H72"/>
    <mergeCell ref="I72:K72"/>
    <mergeCell ref="C73:E73"/>
    <mergeCell ref="F73:H73"/>
    <mergeCell ref="I73:K73"/>
    <mergeCell ref="C74:E74"/>
    <mergeCell ref="F77:H77"/>
    <mergeCell ref="I77:K77"/>
    <mergeCell ref="C75:E75"/>
    <mergeCell ref="F75:H75"/>
    <mergeCell ref="I75:K75"/>
    <mergeCell ref="C76:E76"/>
    <mergeCell ref="F76:H76"/>
    <mergeCell ref="I76:K76"/>
    <mergeCell ref="C77:E77"/>
    <mergeCell ref="F80:H80"/>
    <mergeCell ref="I80:K80"/>
    <mergeCell ref="C78:E78"/>
    <mergeCell ref="F78:H78"/>
    <mergeCell ref="I78:K78"/>
    <mergeCell ref="C79:E79"/>
    <mergeCell ref="F79:H79"/>
    <mergeCell ref="I79:K79"/>
    <mergeCell ref="C80:E80"/>
    <mergeCell ref="F83:H83"/>
    <mergeCell ref="I83:K83"/>
    <mergeCell ref="C81:E81"/>
    <mergeCell ref="F81:H81"/>
    <mergeCell ref="I81:K81"/>
    <mergeCell ref="C82:E82"/>
    <mergeCell ref="F82:H82"/>
    <mergeCell ref="I82:K82"/>
    <mergeCell ref="C83:E83"/>
    <mergeCell ref="F86:H86"/>
    <mergeCell ref="I86:K86"/>
    <mergeCell ref="C84:E84"/>
    <mergeCell ref="F84:H84"/>
    <mergeCell ref="I84:K84"/>
    <mergeCell ref="C85:E85"/>
    <mergeCell ref="F85:H85"/>
    <mergeCell ref="I85:K85"/>
    <mergeCell ref="C86:E86"/>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29.0"/>
    <col customWidth="1" min="12" max="12" width="13.25"/>
  </cols>
  <sheetData>
    <row r="1">
      <c r="A1" s="434" t="s">
        <v>612</v>
      </c>
      <c r="B1" s="353" t="s">
        <v>797</v>
      </c>
      <c r="C1" s="256"/>
      <c r="D1" s="256"/>
      <c r="E1" s="256"/>
      <c r="F1" s="256"/>
      <c r="G1" s="4"/>
      <c r="H1" s="4"/>
      <c r="I1" s="4"/>
      <c r="J1" s="4"/>
      <c r="K1" s="4"/>
      <c r="L1" s="4"/>
    </row>
    <row r="2">
      <c r="A2" s="354"/>
      <c r="B2" s="355" t="s">
        <v>689</v>
      </c>
      <c r="C2" s="356">
        <v>44490.0</v>
      </c>
      <c r="D2" s="331"/>
      <c r="E2" s="355" t="s">
        <v>690</v>
      </c>
      <c r="F2" s="357" t="s">
        <v>691</v>
      </c>
      <c r="G2" s="4"/>
      <c r="H2" s="325"/>
      <c r="I2" s="358" t="s">
        <v>690</v>
      </c>
      <c r="J2" s="424" t="s">
        <v>692</v>
      </c>
      <c r="K2" s="234" t="s">
        <v>693</v>
      </c>
      <c r="L2" s="4"/>
    </row>
    <row r="3">
      <c r="A3" s="354"/>
      <c r="B3" s="355" t="s">
        <v>694</v>
      </c>
      <c r="C3" s="356">
        <v>44495.0</v>
      </c>
      <c r="D3" s="331"/>
      <c r="E3" s="331">
        <v>0.0</v>
      </c>
      <c r="F3" s="331">
        <f>C7</f>
        <v>72</v>
      </c>
      <c r="G3" s="4"/>
      <c r="H3" s="240"/>
      <c r="I3" s="239">
        <v>0.0</v>
      </c>
      <c r="J3" s="239">
        <f>C7</f>
        <v>72</v>
      </c>
      <c r="K3" s="239">
        <f>C7</f>
        <v>72</v>
      </c>
      <c r="L3" s="4"/>
    </row>
    <row r="4">
      <c r="A4" s="354"/>
      <c r="B4" s="355" t="s">
        <v>695</v>
      </c>
      <c r="C4" s="336">
        <f>1+C3-C2</f>
        <v>6</v>
      </c>
      <c r="D4" s="331"/>
      <c r="E4" s="331">
        <v>1.0</v>
      </c>
      <c r="F4" s="336">
        <v>70.0</v>
      </c>
      <c r="G4" s="4"/>
      <c r="H4" s="240"/>
      <c r="I4" s="239">
        <v>1.0</v>
      </c>
      <c r="J4" s="239">
        <f>J3-C8</f>
        <v>60</v>
      </c>
      <c r="K4" s="239">
        <f t="shared" ref="K4:K9" si="1">F4</f>
        <v>70</v>
      </c>
      <c r="L4" s="4"/>
    </row>
    <row r="5">
      <c r="A5" s="354"/>
      <c r="B5" s="355" t="s">
        <v>696</v>
      </c>
      <c r="C5" s="331">
        <v>5.0</v>
      </c>
      <c r="D5" s="331"/>
      <c r="E5" s="331">
        <v>2.0</v>
      </c>
      <c r="F5" s="336">
        <f>F4-10</f>
        <v>60</v>
      </c>
      <c r="G5" s="4"/>
      <c r="H5" s="240"/>
      <c r="I5" s="239">
        <v>2.0</v>
      </c>
      <c r="J5" s="239">
        <f>J4-C8</f>
        <v>48</v>
      </c>
      <c r="K5" s="239">
        <f t="shared" si="1"/>
        <v>60</v>
      </c>
      <c r="L5" s="4"/>
    </row>
    <row r="6">
      <c r="A6" s="354"/>
      <c r="B6" s="355" t="s">
        <v>697</v>
      </c>
      <c r="C6" s="336">
        <v>90.0</v>
      </c>
      <c r="D6" s="331"/>
      <c r="E6" s="331">
        <v>3.0</v>
      </c>
      <c r="F6" s="331">
        <f>F5-6.5</f>
        <v>53.5</v>
      </c>
      <c r="G6" s="4"/>
      <c r="H6" s="240"/>
      <c r="I6" s="239">
        <v>3.0</v>
      </c>
      <c r="J6" s="239">
        <f>J5-C8</f>
        <v>36</v>
      </c>
      <c r="K6" s="239">
        <f t="shared" si="1"/>
        <v>53.5</v>
      </c>
      <c r="L6" s="4"/>
    </row>
    <row r="7">
      <c r="A7" s="354"/>
      <c r="B7" s="355" t="s">
        <v>698</v>
      </c>
      <c r="C7" s="336">
        <v>72.0</v>
      </c>
      <c r="D7" s="331"/>
      <c r="E7" s="331">
        <v>4.0</v>
      </c>
      <c r="F7" s="331">
        <f>F6-16</f>
        <v>37.5</v>
      </c>
      <c r="G7" s="4"/>
      <c r="H7" s="240"/>
      <c r="I7" s="239">
        <v>4.0</v>
      </c>
      <c r="J7" s="239">
        <f>J6-C8</f>
        <v>24</v>
      </c>
      <c r="K7" s="239">
        <f t="shared" si="1"/>
        <v>37.5</v>
      </c>
      <c r="L7" s="4"/>
    </row>
    <row r="8">
      <c r="A8" s="354"/>
      <c r="B8" s="355" t="s">
        <v>699</v>
      </c>
      <c r="C8" s="331">
        <f>C7/C4</f>
        <v>12</v>
      </c>
      <c r="D8" s="331"/>
      <c r="E8" s="331">
        <v>5.0</v>
      </c>
      <c r="F8" s="331">
        <f>F7-17.5</f>
        <v>20</v>
      </c>
      <c r="G8" s="4"/>
      <c r="H8" s="240"/>
      <c r="I8" s="239">
        <v>5.0</v>
      </c>
      <c r="J8" s="239">
        <f>J7-C8</f>
        <v>12</v>
      </c>
      <c r="K8" s="239">
        <f t="shared" si="1"/>
        <v>20</v>
      </c>
      <c r="L8" s="4"/>
    </row>
    <row r="9">
      <c r="A9" s="354"/>
      <c r="B9" s="239"/>
      <c r="C9" s="239"/>
      <c r="D9" s="239"/>
      <c r="E9" s="239">
        <v>6.0</v>
      </c>
      <c r="F9" s="239">
        <f>F8-20</f>
        <v>0</v>
      </c>
      <c r="G9" s="4"/>
      <c r="H9" s="240"/>
      <c r="I9" s="239">
        <v>6.0</v>
      </c>
      <c r="J9" s="239">
        <f>0</f>
        <v>0</v>
      </c>
      <c r="K9" s="239">
        <f t="shared" si="1"/>
        <v>0</v>
      </c>
      <c r="L9" s="4"/>
    </row>
    <row r="10">
      <c r="A10" s="4"/>
      <c r="B10" s="4"/>
      <c r="C10" s="4"/>
      <c r="D10" s="4"/>
      <c r="E10" s="3"/>
      <c r="F10" s="4"/>
      <c r="G10" s="4"/>
      <c r="H10" s="4"/>
      <c r="I10" s="3"/>
      <c r="J10" s="4"/>
      <c r="K10" s="4"/>
      <c r="L10" s="4"/>
    </row>
    <row r="11">
      <c r="A11" s="4"/>
      <c r="B11" s="4"/>
      <c r="C11" s="4"/>
      <c r="D11" s="4"/>
      <c r="E11" s="4"/>
      <c r="F11" s="4"/>
      <c r="G11" s="4"/>
      <c r="H11" s="4"/>
      <c r="I11" s="4"/>
      <c r="J11" s="4"/>
      <c r="K11" s="4"/>
      <c r="L11" s="4"/>
    </row>
    <row r="12">
      <c r="A12" s="4"/>
      <c r="B12" s="4"/>
      <c r="G12" s="4"/>
      <c r="H12" s="4"/>
      <c r="I12" s="4"/>
      <c r="J12" s="4"/>
      <c r="K12" s="4"/>
      <c r="L12" s="4"/>
    </row>
    <row r="13">
      <c r="A13" s="4"/>
      <c r="B13" s="4"/>
      <c r="C13" s="4"/>
      <c r="D13" s="4"/>
      <c r="E13" s="4"/>
      <c r="F13" s="4"/>
      <c r="G13" s="4"/>
      <c r="H13" s="4"/>
      <c r="I13" s="4"/>
      <c r="J13" s="4"/>
      <c r="K13" s="4"/>
      <c r="L13" s="4"/>
    </row>
    <row r="14">
      <c r="A14" s="4"/>
      <c r="B14" s="4"/>
      <c r="C14" s="4"/>
      <c r="D14" s="4"/>
      <c r="E14" s="4"/>
      <c r="F14" s="4"/>
      <c r="G14" s="4"/>
      <c r="H14" s="4"/>
      <c r="I14" s="4"/>
      <c r="J14" s="4"/>
      <c r="K14" s="4"/>
      <c r="L14" s="4"/>
    </row>
    <row r="15">
      <c r="A15" s="4"/>
      <c r="B15" s="4"/>
      <c r="C15" s="4"/>
      <c r="D15" s="4"/>
      <c r="E15" s="4"/>
      <c r="F15" s="4"/>
      <c r="G15" s="4"/>
      <c r="H15" s="4"/>
      <c r="I15" s="4"/>
      <c r="J15" s="4"/>
      <c r="K15" s="4"/>
      <c r="L15" s="4"/>
    </row>
    <row r="16">
      <c r="A16" s="4"/>
      <c r="B16" s="4"/>
      <c r="C16" s="4"/>
      <c r="D16" s="4"/>
      <c r="E16" s="4"/>
      <c r="F16" s="4"/>
      <c r="G16" s="4"/>
      <c r="H16" s="4"/>
      <c r="I16" s="4"/>
      <c r="J16" s="4"/>
      <c r="K16" s="4"/>
      <c r="L16" s="4"/>
    </row>
    <row r="17">
      <c r="A17" s="4"/>
      <c r="B17" s="4"/>
      <c r="C17" s="4"/>
      <c r="D17" s="4"/>
      <c r="E17" s="4"/>
      <c r="F17" s="4"/>
      <c r="G17" s="4"/>
      <c r="H17" s="4"/>
      <c r="I17" s="4"/>
      <c r="J17" s="4"/>
      <c r="K17" s="4"/>
      <c r="L17" s="4"/>
    </row>
    <row r="18">
      <c r="A18" s="4"/>
      <c r="B18" s="4"/>
      <c r="C18" s="4"/>
      <c r="D18" s="4"/>
      <c r="E18" s="4"/>
      <c r="F18" s="4"/>
      <c r="G18" s="4"/>
      <c r="H18" s="4"/>
      <c r="I18" s="4"/>
      <c r="J18" s="4"/>
      <c r="K18" s="4"/>
      <c r="L18" s="4"/>
    </row>
    <row r="19">
      <c r="A19" s="4"/>
      <c r="B19" s="4"/>
      <c r="C19" s="4"/>
      <c r="D19" s="3"/>
      <c r="E19" s="3" t="s">
        <v>702</v>
      </c>
      <c r="F19" s="3" t="s">
        <v>703</v>
      </c>
      <c r="G19" s="3" t="s">
        <v>704</v>
      </c>
      <c r="H19" s="3" t="s">
        <v>704</v>
      </c>
      <c r="I19" s="3" t="s">
        <v>705</v>
      </c>
      <c r="J19" s="3" t="s">
        <v>700</v>
      </c>
      <c r="K19" s="4"/>
      <c r="L19" s="4"/>
    </row>
    <row r="20">
      <c r="A20" s="500" t="s">
        <v>706</v>
      </c>
      <c r="B20" s="500" t="s">
        <v>707</v>
      </c>
      <c r="C20" s="500" t="s">
        <v>388</v>
      </c>
      <c r="D20" s="501" t="s">
        <v>708</v>
      </c>
      <c r="E20" s="365"/>
      <c r="F20" s="365"/>
      <c r="G20" s="365"/>
      <c r="H20" s="365"/>
      <c r="I20" s="365"/>
      <c r="J20" s="366"/>
      <c r="K20" s="4"/>
      <c r="L20" s="10"/>
      <c r="M20" s="542"/>
    </row>
    <row r="21">
      <c r="A21" s="502"/>
      <c r="B21" s="502"/>
      <c r="C21" s="503"/>
      <c r="D21" s="500">
        <v>0.0</v>
      </c>
      <c r="E21" s="500">
        <v>1.0</v>
      </c>
      <c r="F21" s="500">
        <v>2.0</v>
      </c>
      <c r="G21" s="500">
        <v>3.0</v>
      </c>
      <c r="H21" s="500">
        <v>4.0</v>
      </c>
      <c r="I21" s="500">
        <v>5.0</v>
      </c>
      <c r="J21" s="500">
        <v>6.0</v>
      </c>
      <c r="K21" s="4"/>
      <c r="L21" s="545"/>
      <c r="M21" s="542"/>
    </row>
    <row r="22">
      <c r="A22" s="233" t="s">
        <v>68</v>
      </c>
      <c r="B22" s="237"/>
      <c r="C22" s="235"/>
      <c r="D22" s="235"/>
      <c r="E22" s="238"/>
      <c r="F22" s="238"/>
      <c r="G22" s="238"/>
      <c r="H22" s="238"/>
      <c r="I22" s="238"/>
      <c r="J22" s="238"/>
      <c r="K22" s="4"/>
      <c r="L22" s="10"/>
      <c r="M22" s="543"/>
    </row>
    <row r="23">
      <c r="A23" s="233"/>
      <c r="B23" s="237" t="s">
        <v>1334</v>
      </c>
      <c r="C23" s="235">
        <v>2.0</v>
      </c>
      <c r="D23" s="235">
        <v>0.0</v>
      </c>
      <c r="E23" s="235">
        <v>0.0</v>
      </c>
      <c r="F23" s="235">
        <v>0.0</v>
      </c>
      <c r="G23" s="235">
        <v>0.0</v>
      </c>
      <c r="H23" s="235">
        <v>4.0</v>
      </c>
      <c r="I23" s="235">
        <v>1.0</v>
      </c>
      <c r="J23" s="235">
        <v>0.0</v>
      </c>
      <c r="K23" s="4"/>
      <c r="L23" s="10"/>
      <c r="M23" s="543"/>
    </row>
    <row r="24">
      <c r="A24" s="233"/>
      <c r="B24" s="237" t="s">
        <v>1335</v>
      </c>
      <c r="C24" s="237">
        <v>4.0</v>
      </c>
      <c r="D24" s="235">
        <v>0.0</v>
      </c>
      <c r="E24" s="235">
        <v>0.0</v>
      </c>
      <c r="F24" s="235">
        <v>2.0</v>
      </c>
      <c r="G24" s="235">
        <v>3.0</v>
      </c>
      <c r="H24" s="235">
        <v>2.0</v>
      </c>
      <c r="I24" s="235">
        <v>2.0</v>
      </c>
      <c r="J24" s="235">
        <v>0.0</v>
      </c>
      <c r="K24" s="4"/>
      <c r="L24" s="10"/>
      <c r="M24" s="542"/>
    </row>
    <row r="25">
      <c r="A25" s="233"/>
      <c r="B25" s="237" t="s">
        <v>1336</v>
      </c>
      <c r="C25" s="237">
        <v>4.0</v>
      </c>
      <c r="D25" s="235">
        <v>0.0</v>
      </c>
      <c r="E25" s="235">
        <v>0.0</v>
      </c>
      <c r="F25" s="235">
        <v>0.0</v>
      </c>
      <c r="G25" s="235">
        <v>0.0</v>
      </c>
      <c r="H25" s="235">
        <v>2.0</v>
      </c>
      <c r="I25" s="235">
        <v>2.0</v>
      </c>
      <c r="J25" s="235">
        <v>0.0</v>
      </c>
      <c r="K25" s="4"/>
      <c r="L25" s="10"/>
      <c r="M25" s="542"/>
    </row>
    <row r="26">
      <c r="A26" s="233"/>
      <c r="B26" s="237" t="s">
        <v>251</v>
      </c>
      <c r="C26" s="237">
        <v>2.0</v>
      </c>
      <c r="D26" s="235">
        <v>0.0</v>
      </c>
      <c r="E26" s="235">
        <v>0.0</v>
      </c>
      <c r="F26" s="235">
        <v>0.0</v>
      </c>
      <c r="G26" s="235">
        <v>0.0</v>
      </c>
      <c r="H26" s="235">
        <v>0.0</v>
      </c>
      <c r="I26" s="235">
        <v>1.0</v>
      </c>
      <c r="J26" s="235">
        <v>0.0</v>
      </c>
      <c r="K26" s="4"/>
      <c r="L26" s="10"/>
      <c r="M26" s="542"/>
    </row>
    <row r="27">
      <c r="A27" s="233"/>
      <c r="B27" s="237" t="s">
        <v>253</v>
      </c>
      <c r="C27" s="237">
        <v>2.0</v>
      </c>
      <c r="D27" s="235">
        <v>0.0</v>
      </c>
      <c r="E27" s="235">
        <v>0.0</v>
      </c>
      <c r="F27" s="235">
        <v>0.0</v>
      </c>
      <c r="G27" s="235">
        <v>0.0</v>
      </c>
      <c r="H27" s="235">
        <v>0.0</v>
      </c>
      <c r="I27" s="235">
        <v>0.0</v>
      </c>
      <c r="J27" s="235">
        <v>4.0</v>
      </c>
      <c r="K27" s="4"/>
      <c r="L27" s="10"/>
      <c r="M27" s="542"/>
    </row>
    <row r="28">
      <c r="A28" s="503" t="s">
        <v>709</v>
      </c>
      <c r="B28" s="237"/>
      <c r="C28" s="247"/>
      <c r="D28" s="503">
        <v>0.0</v>
      </c>
      <c r="E28" s="503">
        <v>0.0</v>
      </c>
      <c r="F28" s="503">
        <v>1.0</v>
      </c>
      <c r="G28" s="503">
        <v>1.0</v>
      </c>
      <c r="H28" s="503">
        <v>4.0</v>
      </c>
      <c r="I28" s="503">
        <v>4.0</v>
      </c>
      <c r="J28" s="503">
        <v>4.0</v>
      </c>
      <c r="K28" s="4"/>
      <c r="L28" s="10"/>
      <c r="M28" s="542"/>
    </row>
    <row r="29">
      <c r="A29" s="233" t="s">
        <v>85</v>
      </c>
      <c r="B29" s="237"/>
      <c r="C29" s="237"/>
      <c r="D29" s="238"/>
      <c r="E29" s="238"/>
      <c r="F29" s="238"/>
      <c r="G29" s="238"/>
      <c r="H29" s="238"/>
      <c r="I29" s="238"/>
      <c r="J29" s="238"/>
      <c r="K29" s="4"/>
      <c r="L29" s="10"/>
      <c r="M29" s="543"/>
    </row>
    <row r="30">
      <c r="A30" s="233"/>
      <c r="B30" s="237" t="s">
        <v>236</v>
      </c>
      <c r="C30" s="237">
        <v>2.0</v>
      </c>
      <c r="D30" s="235">
        <v>0.0</v>
      </c>
      <c r="E30" s="235">
        <v>0.0</v>
      </c>
      <c r="F30" s="235">
        <v>2.0</v>
      </c>
      <c r="G30" s="235">
        <v>1.0</v>
      </c>
      <c r="H30" s="235">
        <v>2.0</v>
      </c>
      <c r="I30" s="235">
        <v>0.0</v>
      </c>
      <c r="J30" s="235">
        <v>0.0</v>
      </c>
      <c r="K30" s="4"/>
      <c r="L30" s="10"/>
      <c r="M30" s="543"/>
    </row>
    <row r="31">
      <c r="A31" s="233"/>
      <c r="B31" s="237" t="s">
        <v>242</v>
      </c>
      <c r="C31" s="237">
        <v>4.0</v>
      </c>
      <c r="D31" s="235">
        <v>0.0</v>
      </c>
      <c r="E31" s="235">
        <v>0.0</v>
      </c>
      <c r="F31" s="235">
        <v>0.0</v>
      </c>
      <c r="G31" s="235">
        <v>0.0</v>
      </c>
      <c r="H31" s="235">
        <v>0.0</v>
      </c>
      <c r="I31" s="235">
        <v>0.0</v>
      </c>
      <c r="J31" s="235">
        <v>3.0</v>
      </c>
      <c r="K31" s="4"/>
      <c r="L31" s="10"/>
      <c r="M31" s="543"/>
    </row>
    <row r="32">
      <c r="A32" s="233"/>
      <c r="B32" s="237" t="s">
        <v>246</v>
      </c>
      <c r="C32" s="237">
        <v>4.0</v>
      </c>
      <c r="D32" s="235">
        <v>0.0</v>
      </c>
      <c r="E32" s="235">
        <v>0.0</v>
      </c>
      <c r="F32" s="235">
        <v>0.0</v>
      </c>
      <c r="G32" s="235">
        <v>1.0</v>
      </c>
      <c r="H32" s="235">
        <v>2.0</v>
      </c>
      <c r="I32" s="235">
        <v>2.0</v>
      </c>
      <c r="J32" s="235">
        <v>3.0</v>
      </c>
      <c r="K32" s="4"/>
      <c r="L32" s="10"/>
      <c r="M32" s="543"/>
    </row>
    <row r="33">
      <c r="A33" s="233"/>
      <c r="B33" s="237" t="s">
        <v>254</v>
      </c>
      <c r="C33" s="237">
        <v>4.0</v>
      </c>
      <c r="D33" s="235">
        <v>0.0</v>
      </c>
      <c r="E33" s="235">
        <v>0.0</v>
      </c>
      <c r="F33" s="235">
        <v>0.0</v>
      </c>
      <c r="G33" s="235">
        <v>0.5</v>
      </c>
      <c r="H33" s="235">
        <v>0.0</v>
      </c>
      <c r="I33" s="235">
        <v>1.5</v>
      </c>
      <c r="J33" s="235">
        <v>2.0</v>
      </c>
      <c r="K33" s="4"/>
      <c r="L33" s="10"/>
      <c r="M33" s="543"/>
    </row>
    <row r="34">
      <c r="A34" s="503" t="s">
        <v>709</v>
      </c>
      <c r="B34" s="237"/>
      <c r="C34" s="247"/>
      <c r="D34" s="503">
        <v>0.0</v>
      </c>
      <c r="E34" s="503">
        <v>0.0</v>
      </c>
      <c r="F34" s="503">
        <v>1.0</v>
      </c>
      <c r="G34" s="503">
        <v>2.0</v>
      </c>
      <c r="H34" s="503">
        <v>4.0</v>
      </c>
      <c r="I34" s="503">
        <v>3.0</v>
      </c>
      <c r="J34" s="503">
        <v>4.0</v>
      </c>
      <c r="K34" s="4"/>
      <c r="L34" s="10"/>
      <c r="M34" s="543"/>
    </row>
    <row r="35">
      <c r="A35" s="233" t="s">
        <v>97</v>
      </c>
      <c r="B35" s="237"/>
      <c r="C35" s="237"/>
      <c r="D35" s="238"/>
      <c r="E35" s="238"/>
      <c r="F35" s="238"/>
      <c r="G35" s="238"/>
      <c r="H35" s="238"/>
      <c r="I35" s="238"/>
      <c r="J35" s="238"/>
      <c r="K35" s="4"/>
      <c r="L35" s="10"/>
      <c r="M35" s="543"/>
    </row>
    <row r="36">
      <c r="A36" s="233"/>
      <c r="B36" s="237" t="s">
        <v>1337</v>
      </c>
      <c r="C36" s="237">
        <v>4.0</v>
      </c>
      <c r="D36" s="235">
        <v>0.0</v>
      </c>
      <c r="E36" s="235">
        <v>1.5</v>
      </c>
      <c r="F36" s="235">
        <v>1.0</v>
      </c>
      <c r="G36" s="235">
        <v>0.0</v>
      </c>
      <c r="H36" s="235">
        <v>0.0</v>
      </c>
      <c r="I36" s="235">
        <v>0.0</v>
      </c>
      <c r="J36" s="235">
        <v>0.0</v>
      </c>
      <c r="K36" s="4"/>
      <c r="L36" s="10"/>
      <c r="M36" s="543"/>
    </row>
    <row r="37">
      <c r="A37" s="233"/>
      <c r="B37" s="237" t="s">
        <v>237</v>
      </c>
      <c r="C37" s="237">
        <v>2.0</v>
      </c>
      <c r="D37" s="235">
        <v>0.0</v>
      </c>
      <c r="E37" s="235">
        <v>0.0</v>
      </c>
      <c r="F37" s="235">
        <v>2.0</v>
      </c>
      <c r="G37" s="235">
        <v>0.5</v>
      </c>
      <c r="H37" s="235">
        <f>0.75+0.5+1.5</f>
        <v>2.75</v>
      </c>
      <c r="I37" s="235">
        <v>0.0</v>
      </c>
      <c r="J37" s="235">
        <v>0.0</v>
      </c>
      <c r="K37" s="4"/>
      <c r="L37" s="10"/>
      <c r="M37" s="543"/>
    </row>
    <row r="38">
      <c r="A38" s="233"/>
      <c r="B38" s="237" t="s">
        <v>245</v>
      </c>
      <c r="C38" s="237">
        <v>4.0</v>
      </c>
      <c r="D38" s="235">
        <v>0.0</v>
      </c>
      <c r="E38" s="235">
        <v>0.0</v>
      </c>
      <c r="F38" s="235">
        <v>0.0</v>
      </c>
      <c r="G38" s="235">
        <v>0.0</v>
      </c>
      <c r="H38" s="235">
        <v>2.0</v>
      </c>
      <c r="I38" s="235">
        <v>2.0</v>
      </c>
      <c r="J38" s="235">
        <v>0.5</v>
      </c>
      <c r="K38" s="4"/>
      <c r="L38" s="10"/>
      <c r="M38" s="543"/>
    </row>
    <row r="39">
      <c r="A39" s="233"/>
      <c r="B39" s="237" t="s">
        <v>252</v>
      </c>
      <c r="C39" s="237">
        <v>1.0</v>
      </c>
      <c r="D39" s="235">
        <v>0.0</v>
      </c>
      <c r="E39" s="235">
        <v>0.0</v>
      </c>
      <c r="F39" s="235">
        <v>0.0</v>
      </c>
      <c r="G39" s="235">
        <v>0.0</v>
      </c>
      <c r="H39" s="235">
        <v>0.0</v>
      </c>
      <c r="I39" s="235">
        <v>1.0</v>
      </c>
      <c r="J39" s="235">
        <v>0.5</v>
      </c>
      <c r="K39" s="4"/>
      <c r="L39" s="10"/>
      <c r="M39" s="543"/>
    </row>
    <row r="40">
      <c r="A40" s="233"/>
      <c r="B40" s="237" t="s">
        <v>248</v>
      </c>
      <c r="C40" s="237">
        <v>3.0</v>
      </c>
      <c r="D40" s="235">
        <v>0.0</v>
      </c>
      <c r="E40" s="235">
        <v>0.0</v>
      </c>
      <c r="F40" s="235">
        <v>0.5</v>
      </c>
      <c r="G40" s="235">
        <v>0.0</v>
      </c>
      <c r="H40" s="235">
        <v>0.0</v>
      </c>
      <c r="I40" s="235">
        <v>0.75</v>
      </c>
      <c r="J40" s="235">
        <v>0.0</v>
      </c>
      <c r="K40" s="4"/>
      <c r="L40" s="10"/>
      <c r="M40" s="543"/>
    </row>
    <row r="41">
      <c r="A41" s="233"/>
      <c r="B41" s="237" t="s">
        <v>1338</v>
      </c>
      <c r="C41" s="237">
        <v>0.0</v>
      </c>
      <c r="D41" s="235">
        <v>0.0</v>
      </c>
      <c r="E41" s="235">
        <v>0.0</v>
      </c>
      <c r="F41" s="235">
        <v>0.0</v>
      </c>
      <c r="G41" s="235">
        <v>0.0</v>
      </c>
      <c r="H41" s="235">
        <v>0.0</v>
      </c>
      <c r="I41" s="235">
        <v>0.0</v>
      </c>
      <c r="J41" s="235">
        <v>2.0</v>
      </c>
      <c r="K41" s="4"/>
      <c r="L41" s="10"/>
      <c r="M41" s="543"/>
    </row>
    <row r="42">
      <c r="A42" s="503" t="s">
        <v>709</v>
      </c>
      <c r="B42" s="237"/>
      <c r="C42" s="237"/>
      <c r="D42" s="503">
        <v>0.0</v>
      </c>
      <c r="E42" s="503">
        <v>2.0</v>
      </c>
      <c r="F42" s="503">
        <v>3.0</v>
      </c>
      <c r="G42" s="503">
        <v>0.5</v>
      </c>
      <c r="H42" s="503">
        <v>3.0</v>
      </c>
      <c r="I42" s="503">
        <f>2+0.5+2</f>
        <v>4.5</v>
      </c>
      <c r="J42" s="503">
        <v>1.0</v>
      </c>
      <c r="K42" s="4"/>
      <c r="L42" s="10"/>
      <c r="M42" s="543"/>
    </row>
    <row r="43">
      <c r="A43" s="233" t="s">
        <v>616</v>
      </c>
      <c r="B43" s="247"/>
      <c r="C43" s="247"/>
      <c r="D43" s="235"/>
      <c r="E43" s="235"/>
      <c r="F43" s="235"/>
      <c r="G43" s="235"/>
      <c r="H43" s="235"/>
      <c r="I43" s="235"/>
      <c r="J43" s="235"/>
      <c r="K43" s="4"/>
      <c r="L43" s="10"/>
      <c r="M43" s="543"/>
    </row>
    <row r="44">
      <c r="A44" s="233"/>
      <c r="B44" s="306" t="s">
        <v>1339</v>
      </c>
      <c r="C44" s="237">
        <v>4.0</v>
      </c>
      <c r="D44" s="235">
        <v>0.0</v>
      </c>
      <c r="E44" s="235">
        <v>0.0</v>
      </c>
      <c r="F44" s="235">
        <v>4.0</v>
      </c>
      <c r="G44" s="235">
        <v>1.5</v>
      </c>
      <c r="H44" s="235">
        <v>1.0</v>
      </c>
      <c r="I44" s="235">
        <v>0.0</v>
      </c>
      <c r="J44" s="235">
        <v>0.0</v>
      </c>
      <c r="K44" s="4"/>
      <c r="L44" s="10"/>
      <c r="M44" s="543"/>
    </row>
    <row r="45">
      <c r="A45" s="233"/>
      <c r="B45" s="237" t="s">
        <v>238</v>
      </c>
      <c r="C45" s="237">
        <v>2.0</v>
      </c>
      <c r="D45" s="235">
        <v>0.0</v>
      </c>
      <c r="E45" s="235">
        <v>0.0</v>
      </c>
      <c r="F45" s="235">
        <v>2.0</v>
      </c>
      <c r="G45" s="235">
        <v>2.0</v>
      </c>
      <c r="H45" s="235">
        <v>1.5</v>
      </c>
      <c r="I45" s="235">
        <v>1.5</v>
      </c>
      <c r="J45" s="235">
        <v>2.0</v>
      </c>
      <c r="K45" s="4"/>
      <c r="L45" s="10"/>
      <c r="M45" s="543"/>
    </row>
    <row r="46">
      <c r="A46" s="233"/>
      <c r="B46" s="237" t="s">
        <v>240</v>
      </c>
      <c r="C46" s="237">
        <v>2.0</v>
      </c>
      <c r="D46" s="235">
        <v>0.0</v>
      </c>
      <c r="E46" s="235">
        <v>0.0</v>
      </c>
      <c r="F46" s="235">
        <v>0.5</v>
      </c>
      <c r="G46" s="235">
        <v>1.5</v>
      </c>
      <c r="H46" s="235">
        <v>1.0</v>
      </c>
      <c r="I46" s="235">
        <v>1.5</v>
      </c>
      <c r="J46" s="235">
        <v>2.0</v>
      </c>
      <c r="K46" s="4"/>
      <c r="L46" s="10"/>
      <c r="M46" s="542"/>
    </row>
    <row r="47">
      <c r="A47" s="233"/>
      <c r="B47" s="237" t="s">
        <v>250</v>
      </c>
      <c r="C47" s="237">
        <v>2.0</v>
      </c>
      <c r="D47" s="235">
        <v>0.0</v>
      </c>
      <c r="E47" s="235">
        <v>0.0</v>
      </c>
      <c r="F47" s="235">
        <v>0.0</v>
      </c>
      <c r="G47" s="235">
        <v>0.0</v>
      </c>
      <c r="H47" s="235">
        <v>0.5</v>
      </c>
      <c r="I47" s="235">
        <v>0.5</v>
      </c>
      <c r="J47" s="235">
        <v>1.5</v>
      </c>
      <c r="K47" s="4"/>
      <c r="L47" s="10"/>
      <c r="M47" s="542"/>
    </row>
    <row r="48">
      <c r="A48" s="233"/>
      <c r="B48" s="237" t="s">
        <v>1340</v>
      </c>
      <c r="C48" s="237">
        <v>4.0</v>
      </c>
      <c r="D48" s="235">
        <v>0.0</v>
      </c>
      <c r="E48" s="235">
        <v>0.0</v>
      </c>
      <c r="F48" s="235">
        <v>0.0</v>
      </c>
      <c r="G48" s="235">
        <v>0.0</v>
      </c>
      <c r="H48" s="235">
        <v>0.0</v>
      </c>
      <c r="I48" s="235">
        <v>1.5</v>
      </c>
      <c r="J48" s="235">
        <v>2.0</v>
      </c>
      <c r="K48" s="4"/>
      <c r="L48" s="10"/>
      <c r="M48" s="542"/>
    </row>
    <row r="49">
      <c r="A49" s="503" t="s">
        <v>709</v>
      </c>
      <c r="B49" s="237"/>
      <c r="C49" s="247"/>
      <c r="D49" s="503">
        <v>0.0</v>
      </c>
      <c r="E49" s="503">
        <v>0.0</v>
      </c>
      <c r="F49" s="503">
        <v>4.0</v>
      </c>
      <c r="G49" s="503">
        <v>2.0</v>
      </c>
      <c r="H49" s="503">
        <v>2.0</v>
      </c>
      <c r="I49" s="503">
        <v>2.0</v>
      </c>
      <c r="J49" s="503">
        <v>4.0</v>
      </c>
      <c r="K49" s="4"/>
      <c r="L49" s="10"/>
      <c r="M49" s="542"/>
    </row>
    <row r="50">
      <c r="A50" s="233" t="s">
        <v>166</v>
      </c>
      <c r="B50" s="247"/>
      <c r="C50" s="247"/>
      <c r="D50" s="235"/>
      <c r="E50" s="235"/>
      <c r="F50" s="235"/>
      <c r="G50" s="235"/>
      <c r="H50" s="235"/>
      <c r="I50" s="235"/>
      <c r="J50" s="235"/>
      <c r="K50" s="4"/>
      <c r="L50" s="10"/>
      <c r="M50" s="542"/>
    </row>
    <row r="51">
      <c r="A51" s="233"/>
      <c r="B51" s="237" t="s">
        <v>1341</v>
      </c>
      <c r="C51" s="237">
        <v>2.0</v>
      </c>
      <c r="D51" s="235">
        <v>0.0</v>
      </c>
      <c r="E51" s="235">
        <v>0.0</v>
      </c>
      <c r="F51" s="235">
        <v>2.0</v>
      </c>
      <c r="G51" s="235">
        <v>1.0</v>
      </c>
      <c r="H51" s="235">
        <v>0.0</v>
      </c>
      <c r="I51" s="235">
        <v>2.0</v>
      </c>
      <c r="J51" s="235">
        <v>0.0</v>
      </c>
      <c r="K51" s="4"/>
      <c r="L51" s="10"/>
      <c r="M51" s="542"/>
    </row>
    <row r="52">
      <c r="A52" s="233"/>
      <c r="B52" s="237" t="s">
        <v>243</v>
      </c>
      <c r="C52" s="237">
        <v>4.0</v>
      </c>
      <c r="D52" s="235">
        <v>0.0</v>
      </c>
      <c r="E52" s="235">
        <v>0.0</v>
      </c>
      <c r="F52" s="235">
        <v>0.0</v>
      </c>
      <c r="G52" s="235">
        <v>0.0</v>
      </c>
      <c r="H52" s="235">
        <v>2.0</v>
      </c>
      <c r="I52" s="235">
        <v>2.0</v>
      </c>
      <c r="J52" s="235">
        <v>0.0</v>
      </c>
      <c r="K52" s="4"/>
      <c r="L52" s="4"/>
    </row>
    <row r="53">
      <c r="A53" s="233"/>
      <c r="B53" s="237" t="s">
        <v>247</v>
      </c>
      <c r="C53" s="237">
        <v>4.0</v>
      </c>
      <c r="D53" s="235">
        <v>0.0</v>
      </c>
      <c r="E53" s="235">
        <v>0.0</v>
      </c>
      <c r="F53" s="235">
        <v>0.0</v>
      </c>
      <c r="G53" s="235">
        <v>0.0</v>
      </c>
      <c r="H53" s="235">
        <v>0.0</v>
      </c>
      <c r="I53" s="235">
        <v>0.0</v>
      </c>
      <c r="J53" s="235">
        <v>4.0</v>
      </c>
      <c r="K53" s="4"/>
      <c r="L53" s="4"/>
    </row>
    <row r="54">
      <c r="A54" s="233"/>
      <c r="B54" s="237" t="s">
        <v>255</v>
      </c>
      <c r="C54" s="237">
        <v>4.0</v>
      </c>
      <c r="D54" s="235">
        <v>0.0</v>
      </c>
      <c r="E54" s="235">
        <v>0.0</v>
      </c>
      <c r="F54" s="235">
        <v>0.0</v>
      </c>
      <c r="G54" s="235">
        <v>0.0</v>
      </c>
      <c r="H54" s="235">
        <v>0.0</v>
      </c>
      <c r="I54" s="235">
        <v>2.0</v>
      </c>
      <c r="J54" s="235">
        <v>3.0</v>
      </c>
      <c r="K54" s="4"/>
      <c r="L54" s="4"/>
    </row>
    <row r="55">
      <c r="A55" s="233"/>
      <c r="B55" s="237" t="s">
        <v>249</v>
      </c>
      <c r="C55" s="237">
        <v>2.0</v>
      </c>
      <c r="D55" s="235">
        <v>0.0</v>
      </c>
      <c r="E55" s="235">
        <v>0.0</v>
      </c>
      <c r="F55" s="235">
        <v>0.0</v>
      </c>
      <c r="G55" s="235">
        <v>0.0</v>
      </c>
      <c r="H55" s="235">
        <v>2.0</v>
      </c>
      <c r="I55" s="235">
        <v>0.0</v>
      </c>
      <c r="J55" s="235">
        <v>3.0</v>
      </c>
      <c r="K55" s="4"/>
      <c r="L55" s="4"/>
    </row>
    <row r="56">
      <c r="A56" s="503" t="s">
        <v>709</v>
      </c>
      <c r="B56" s="237"/>
      <c r="C56" s="247"/>
      <c r="D56" s="503">
        <v>0.0</v>
      </c>
      <c r="E56" s="503">
        <v>0.0</v>
      </c>
      <c r="F56" s="503">
        <v>1.0</v>
      </c>
      <c r="G56" s="503">
        <v>1.0</v>
      </c>
      <c r="H56" s="503">
        <v>3.0</v>
      </c>
      <c r="I56" s="503">
        <v>4.0</v>
      </c>
      <c r="J56" s="503">
        <v>7.0</v>
      </c>
      <c r="K56" s="4"/>
      <c r="L56" s="4"/>
    </row>
    <row r="57">
      <c r="A57" s="4"/>
      <c r="B57" s="4"/>
      <c r="C57" s="4"/>
      <c r="D57" s="4"/>
      <c r="E57" s="4"/>
      <c r="F57" s="4"/>
      <c r="G57" s="3"/>
      <c r="H57" s="3"/>
      <c r="I57" s="3"/>
      <c r="J57" s="3"/>
      <c r="K57" s="4"/>
      <c r="L57" s="4"/>
    </row>
    <row r="58">
      <c r="A58" s="367" t="s">
        <v>711</v>
      </c>
      <c r="B58" s="4"/>
      <c r="C58" s="4"/>
      <c r="D58" s="4"/>
      <c r="E58" s="4"/>
      <c r="F58" s="4"/>
      <c r="G58" s="4"/>
      <c r="H58" s="4"/>
      <c r="I58" s="4"/>
      <c r="J58" s="4"/>
      <c r="K58" s="4"/>
      <c r="L58" s="4"/>
    </row>
    <row r="59">
      <c r="A59" s="500" t="s">
        <v>712</v>
      </c>
      <c r="B59" s="500" t="s">
        <v>706</v>
      </c>
      <c r="C59" s="501" t="s">
        <v>713</v>
      </c>
      <c r="D59" s="365"/>
      <c r="E59" s="366"/>
      <c r="F59" s="501" t="s">
        <v>714</v>
      </c>
      <c r="G59" s="365"/>
      <c r="H59" s="366"/>
      <c r="I59" s="501" t="s">
        <v>715</v>
      </c>
      <c r="J59" s="365"/>
      <c r="K59" s="366"/>
      <c r="L59" s="379"/>
      <c r="M59" s="380"/>
      <c r="N59" s="380"/>
      <c r="O59" s="380"/>
      <c r="P59" s="380"/>
      <c r="Q59" s="380"/>
      <c r="R59" s="380"/>
      <c r="S59" s="380"/>
      <c r="T59" s="380"/>
      <c r="U59" s="380"/>
      <c r="V59" s="380"/>
      <c r="W59" s="380"/>
      <c r="X59" s="380"/>
    </row>
    <row r="60">
      <c r="A60" s="233" t="s">
        <v>716</v>
      </c>
      <c r="B60" s="235" t="s">
        <v>68</v>
      </c>
      <c r="C60" s="544" t="s">
        <v>474</v>
      </c>
      <c r="D60" s="365"/>
      <c r="E60" s="366"/>
      <c r="F60" s="544" t="s">
        <v>474</v>
      </c>
      <c r="G60" s="365"/>
      <c r="H60" s="366"/>
      <c r="I60" s="544" t="s">
        <v>718</v>
      </c>
      <c r="J60" s="365"/>
      <c r="K60" s="366"/>
      <c r="L60" s="4"/>
    </row>
    <row r="61">
      <c r="A61" s="235"/>
      <c r="B61" s="235" t="s">
        <v>85</v>
      </c>
      <c r="C61" s="544" t="s">
        <v>474</v>
      </c>
      <c r="D61" s="365"/>
      <c r="E61" s="366"/>
      <c r="F61" s="544" t="s">
        <v>474</v>
      </c>
      <c r="G61" s="365"/>
      <c r="H61" s="366"/>
      <c r="I61" s="544" t="s">
        <v>718</v>
      </c>
      <c r="J61" s="365"/>
      <c r="K61" s="366"/>
      <c r="L61" s="4"/>
    </row>
    <row r="62">
      <c r="A62" s="235"/>
      <c r="B62" s="235" t="s">
        <v>97</v>
      </c>
      <c r="C62" s="544" t="s">
        <v>474</v>
      </c>
      <c r="D62" s="365"/>
      <c r="E62" s="366"/>
      <c r="F62" s="544" t="s">
        <v>1342</v>
      </c>
      <c r="G62" s="365"/>
      <c r="H62" s="366"/>
      <c r="I62" s="544" t="s">
        <v>718</v>
      </c>
      <c r="J62" s="365"/>
      <c r="K62" s="366"/>
      <c r="L62" s="4"/>
    </row>
    <row r="63">
      <c r="A63" s="235"/>
      <c r="B63" s="235" t="s">
        <v>168</v>
      </c>
      <c r="C63" s="544" t="s">
        <v>474</v>
      </c>
      <c r="D63" s="365"/>
      <c r="E63" s="366"/>
      <c r="F63" s="544" t="s">
        <v>474</v>
      </c>
      <c r="G63" s="365"/>
      <c r="H63" s="366"/>
      <c r="I63" s="544" t="s">
        <v>718</v>
      </c>
      <c r="J63" s="365"/>
      <c r="K63" s="366"/>
      <c r="L63" s="4"/>
    </row>
    <row r="64">
      <c r="A64" s="235"/>
      <c r="B64" s="235" t="s">
        <v>166</v>
      </c>
      <c r="C64" s="544" t="s">
        <v>474</v>
      </c>
      <c r="D64" s="365"/>
      <c r="E64" s="366"/>
      <c r="F64" s="544" t="s">
        <v>474</v>
      </c>
      <c r="G64" s="365"/>
      <c r="H64" s="366"/>
      <c r="I64" s="544" t="s">
        <v>718</v>
      </c>
      <c r="J64" s="365"/>
      <c r="K64" s="366"/>
      <c r="L64" s="4"/>
    </row>
    <row r="65">
      <c r="A65" s="388"/>
      <c r="B65" s="388"/>
      <c r="C65" s="536"/>
      <c r="D65" s="365"/>
      <c r="E65" s="366"/>
      <c r="F65" s="536"/>
      <c r="G65" s="365"/>
      <c r="H65" s="366"/>
      <c r="I65" s="536"/>
      <c r="J65" s="365"/>
      <c r="K65" s="366"/>
      <c r="L65" s="4"/>
    </row>
    <row r="66">
      <c r="A66" s="233" t="s">
        <v>721</v>
      </c>
      <c r="B66" s="235" t="s">
        <v>68</v>
      </c>
      <c r="C66" s="544" t="s">
        <v>474</v>
      </c>
      <c r="D66" s="365"/>
      <c r="E66" s="366"/>
      <c r="F66" s="544" t="s">
        <v>1343</v>
      </c>
      <c r="G66" s="365"/>
      <c r="H66" s="366"/>
      <c r="I66" s="544" t="s">
        <v>718</v>
      </c>
      <c r="J66" s="365"/>
      <c r="K66" s="366"/>
      <c r="L66" s="4"/>
    </row>
    <row r="67">
      <c r="A67" s="238"/>
      <c r="B67" s="235" t="s">
        <v>85</v>
      </c>
      <c r="C67" s="544" t="s">
        <v>474</v>
      </c>
      <c r="D67" s="365"/>
      <c r="E67" s="366"/>
      <c r="F67" s="544" t="s">
        <v>1344</v>
      </c>
      <c r="G67" s="365"/>
      <c r="H67" s="366"/>
      <c r="I67" s="544" t="s">
        <v>718</v>
      </c>
      <c r="J67" s="365"/>
      <c r="K67" s="366"/>
      <c r="L67" s="4"/>
    </row>
    <row r="68">
      <c r="A68" s="238"/>
      <c r="B68" s="235" t="s">
        <v>97</v>
      </c>
      <c r="C68" s="544" t="s">
        <v>1342</v>
      </c>
      <c r="D68" s="365"/>
      <c r="E68" s="366"/>
      <c r="F68" s="544" t="s">
        <v>1345</v>
      </c>
      <c r="G68" s="365"/>
      <c r="H68" s="366"/>
      <c r="I68" s="544" t="s">
        <v>718</v>
      </c>
      <c r="J68" s="365"/>
      <c r="K68" s="366"/>
      <c r="L68" s="4"/>
    </row>
    <row r="69">
      <c r="A69" s="238"/>
      <c r="B69" s="235" t="s">
        <v>168</v>
      </c>
      <c r="C69" s="544" t="s">
        <v>474</v>
      </c>
      <c r="D69" s="365"/>
      <c r="E69" s="366"/>
      <c r="F69" s="536"/>
      <c r="G69" s="365"/>
      <c r="H69" s="366"/>
      <c r="I69" s="544" t="s">
        <v>718</v>
      </c>
      <c r="J69" s="365"/>
      <c r="K69" s="366"/>
      <c r="L69" s="4"/>
    </row>
    <row r="70">
      <c r="A70" s="238"/>
      <c r="B70" s="235" t="s">
        <v>166</v>
      </c>
      <c r="C70" s="544" t="s">
        <v>474</v>
      </c>
      <c r="D70" s="365"/>
      <c r="E70" s="366"/>
      <c r="F70" s="544" t="s">
        <v>1344</v>
      </c>
      <c r="G70" s="365"/>
      <c r="H70" s="366"/>
      <c r="I70" s="544" t="s">
        <v>718</v>
      </c>
      <c r="J70" s="365"/>
      <c r="K70" s="366"/>
      <c r="L70" s="4"/>
    </row>
    <row r="71">
      <c r="A71" s="388"/>
      <c r="B71" s="388"/>
      <c r="C71" s="536"/>
      <c r="D71" s="365"/>
      <c r="E71" s="366"/>
      <c r="F71" s="536"/>
      <c r="G71" s="365"/>
      <c r="H71" s="366"/>
      <c r="I71" s="536"/>
      <c r="J71" s="365"/>
      <c r="K71" s="366"/>
      <c r="L71" s="4"/>
    </row>
    <row r="72">
      <c r="A72" s="233" t="s">
        <v>725</v>
      </c>
      <c r="B72" s="235" t="s">
        <v>68</v>
      </c>
      <c r="C72" s="544" t="s">
        <v>1343</v>
      </c>
      <c r="D72" s="365"/>
      <c r="E72" s="366"/>
      <c r="F72" s="544" t="s">
        <v>1346</v>
      </c>
      <c r="G72" s="365"/>
      <c r="H72" s="366"/>
      <c r="I72" s="544" t="s">
        <v>718</v>
      </c>
      <c r="J72" s="365"/>
      <c r="K72" s="366"/>
      <c r="L72" s="4"/>
    </row>
    <row r="73">
      <c r="A73" s="238"/>
      <c r="B73" s="235" t="s">
        <v>85</v>
      </c>
      <c r="C73" s="544" t="s">
        <v>1344</v>
      </c>
      <c r="D73" s="365"/>
      <c r="E73" s="366"/>
      <c r="F73" s="544" t="s">
        <v>1347</v>
      </c>
      <c r="G73" s="365"/>
      <c r="H73" s="366"/>
      <c r="I73" s="544" t="s">
        <v>718</v>
      </c>
      <c r="J73" s="365"/>
      <c r="K73" s="366"/>
      <c r="L73" s="4"/>
    </row>
    <row r="74">
      <c r="A74" s="238"/>
      <c r="B74" s="235" t="s">
        <v>97</v>
      </c>
      <c r="C74" s="544" t="s">
        <v>1345</v>
      </c>
      <c r="D74" s="365"/>
      <c r="E74" s="366"/>
      <c r="F74" s="544" t="s">
        <v>1344</v>
      </c>
      <c r="G74" s="365"/>
      <c r="H74" s="366"/>
      <c r="I74" s="544" t="s">
        <v>718</v>
      </c>
      <c r="J74" s="365"/>
      <c r="K74" s="366"/>
      <c r="L74" s="4"/>
    </row>
    <row r="75">
      <c r="A75" s="238"/>
      <c r="B75" s="235" t="s">
        <v>168</v>
      </c>
      <c r="C75" s="536"/>
      <c r="D75" s="365"/>
      <c r="E75" s="366"/>
      <c r="F75" s="536"/>
      <c r="G75" s="365"/>
      <c r="H75" s="366"/>
      <c r="I75" s="544" t="s">
        <v>718</v>
      </c>
      <c r="J75" s="365"/>
      <c r="K75" s="366"/>
      <c r="L75" s="4"/>
    </row>
    <row r="76">
      <c r="A76" s="238"/>
      <c r="B76" s="235" t="s">
        <v>166</v>
      </c>
      <c r="C76" s="544" t="s">
        <v>1344</v>
      </c>
      <c r="D76" s="365"/>
      <c r="E76" s="366"/>
      <c r="F76" s="544" t="s">
        <v>1344</v>
      </c>
      <c r="G76" s="365"/>
      <c r="H76" s="366"/>
      <c r="I76" s="544" t="s">
        <v>718</v>
      </c>
      <c r="J76" s="365"/>
      <c r="K76" s="366"/>
      <c r="L76" s="4"/>
    </row>
    <row r="77">
      <c r="A77" s="388"/>
      <c r="B77" s="388"/>
      <c r="C77" s="536"/>
      <c r="D77" s="365"/>
      <c r="E77" s="366"/>
      <c r="F77" s="536"/>
      <c r="G77" s="365"/>
      <c r="H77" s="366"/>
      <c r="I77" s="536"/>
      <c r="J77" s="365"/>
      <c r="K77" s="366"/>
      <c r="L77" s="4"/>
    </row>
    <row r="78">
      <c r="A78" s="233" t="s">
        <v>727</v>
      </c>
      <c r="B78" s="235" t="s">
        <v>68</v>
      </c>
      <c r="C78" s="544" t="s">
        <v>1346</v>
      </c>
      <c r="D78" s="365"/>
      <c r="E78" s="366"/>
      <c r="F78" s="544" t="s">
        <v>1348</v>
      </c>
      <c r="G78" s="365"/>
      <c r="H78" s="366"/>
      <c r="I78" s="544" t="s">
        <v>718</v>
      </c>
      <c r="J78" s="365"/>
      <c r="K78" s="366"/>
      <c r="L78" s="4"/>
    </row>
    <row r="79">
      <c r="A79" s="238"/>
      <c r="B79" s="235" t="s">
        <v>85</v>
      </c>
      <c r="C79" s="544" t="s">
        <v>1347</v>
      </c>
      <c r="D79" s="365"/>
      <c r="E79" s="366"/>
      <c r="F79" s="544" t="s">
        <v>1349</v>
      </c>
      <c r="G79" s="365"/>
      <c r="H79" s="366"/>
      <c r="I79" s="544" t="s">
        <v>718</v>
      </c>
      <c r="J79" s="365"/>
      <c r="K79" s="366"/>
      <c r="L79" s="4"/>
    </row>
    <row r="80">
      <c r="A80" s="238"/>
      <c r="B80" s="235" t="s">
        <v>97</v>
      </c>
      <c r="C80" s="544" t="s">
        <v>1344</v>
      </c>
      <c r="D80" s="365"/>
      <c r="E80" s="366"/>
      <c r="F80" s="544" t="s">
        <v>1350</v>
      </c>
      <c r="G80" s="365"/>
      <c r="H80" s="366"/>
      <c r="I80" s="544" t="s">
        <v>718</v>
      </c>
      <c r="J80" s="365"/>
      <c r="K80" s="366"/>
      <c r="L80" s="4"/>
    </row>
    <row r="81">
      <c r="A81" s="238"/>
      <c r="B81" s="235" t="s">
        <v>168</v>
      </c>
      <c r="C81" s="536"/>
      <c r="D81" s="365"/>
      <c r="E81" s="366"/>
      <c r="F81" s="544" t="s">
        <v>1351</v>
      </c>
      <c r="G81" s="365"/>
      <c r="H81" s="366"/>
      <c r="I81" s="544" t="s">
        <v>718</v>
      </c>
      <c r="J81" s="365"/>
      <c r="K81" s="366"/>
      <c r="L81" s="4"/>
    </row>
    <row r="82">
      <c r="A82" s="238"/>
      <c r="B82" s="235" t="s">
        <v>166</v>
      </c>
      <c r="C82" s="544" t="s">
        <v>1344</v>
      </c>
      <c r="D82" s="365"/>
      <c r="E82" s="366"/>
      <c r="F82" s="544" t="s">
        <v>1352</v>
      </c>
      <c r="G82" s="365"/>
      <c r="H82" s="366"/>
      <c r="I82" s="544" t="s">
        <v>718</v>
      </c>
      <c r="J82" s="365"/>
      <c r="K82" s="366"/>
      <c r="L82" s="4"/>
    </row>
    <row r="83">
      <c r="A83" s="388"/>
      <c r="B83" s="388"/>
      <c r="C83" s="536"/>
      <c r="D83" s="365"/>
      <c r="E83" s="366"/>
      <c r="F83" s="536"/>
      <c r="G83" s="365"/>
      <c r="H83" s="366"/>
      <c r="I83" s="536"/>
      <c r="J83" s="365"/>
      <c r="K83" s="366"/>
      <c r="L83" s="4"/>
    </row>
    <row r="84">
      <c r="A84" s="233" t="s">
        <v>729</v>
      </c>
      <c r="B84" s="235" t="s">
        <v>68</v>
      </c>
      <c r="C84" s="544" t="s">
        <v>1348</v>
      </c>
      <c r="D84" s="365"/>
      <c r="E84" s="366"/>
      <c r="F84" s="544" t="s">
        <v>1353</v>
      </c>
      <c r="G84" s="365"/>
      <c r="H84" s="366"/>
      <c r="I84" s="544" t="s">
        <v>722</v>
      </c>
      <c r="J84" s="365"/>
      <c r="K84" s="366"/>
      <c r="L84" s="4"/>
    </row>
    <row r="85">
      <c r="A85" s="238"/>
      <c r="B85" s="235" t="s">
        <v>85</v>
      </c>
      <c r="C85" s="544" t="s">
        <v>1349</v>
      </c>
      <c r="D85" s="365"/>
      <c r="E85" s="366"/>
      <c r="F85" s="544" t="s">
        <v>1354</v>
      </c>
      <c r="G85" s="365"/>
      <c r="H85" s="366"/>
      <c r="I85" s="544" t="s">
        <v>718</v>
      </c>
      <c r="J85" s="365"/>
      <c r="K85" s="366"/>
      <c r="L85" s="4"/>
    </row>
    <row r="86">
      <c r="A86" s="238"/>
      <c r="B86" s="235" t="s">
        <v>97</v>
      </c>
      <c r="C86" s="544" t="s">
        <v>1350</v>
      </c>
      <c r="D86" s="365"/>
      <c r="E86" s="366"/>
      <c r="F86" s="544" t="s">
        <v>1355</v>
      </c>
      <c r="G86" s="365"/>
      <c r="H86" s="366"/>
      <c r="I86" s="544" t="s">
        <v>718</v>
      </c>
      <c r="J86" s="365"/>
      <c r="K86" s="366"/>
      <c r="L86" s="4"/>
    </row>
    <row r="87">
      <c r="A87" s="238"/>
      <c r="B87" s="235" t="s">
        <v>168</v>
      </c>
      <c r="C87" s="544" t="s">
        <v>1351</v>
      </c>
      <c r="D87" s="365"/>
      <c r="E87" s="366"/>
      <c r="F87" s="544" t="s">
        <v>1356</v>
      </c>
      <c r="G87" s="365"/>
      <c r="H87" s="366"/>
      <c r="I87" s="544" t="s">
        <v>722</v>
      </c>
      <c r="J87" s="365"/>
      <c r="K87" s="366"/>
      <c r="L87" s="4"/>
    </row>
    <row r="88">
      <c r="A88" s="238"/>
      <c r="B88" s="235" t="s">
        <v>166</v>
      </c>
      <c r="C88" s="544" t="s">
        <v>1352</v>
      </c>
      <c r="D88" s="365"/>
      <c r="E88" s="366"/>
      <c r="F88" s="544" t="s">
        <v>1357</v>
      </c>
      <c r="G88" s="365"/>
      <c r="H88" s="366"/>
      <c r="I88" s="544" t="s">
        <v>718</v>
      </c>
      <c r="J88" s="365"/>
      <c r="K88" s="366"/>
      <c r="L88" s="4"/>
    </row>
    <row r="89">
      <c r="A89" s="388"/>
      <c r="B89" s="388"/>
      <c r="C89" s="536"/>
      <c r="D89" s="365"/>
      <c r="E89" s="366"/>
      <c r="F89" s="536"/>
      <c r="G89" s="365"/>
      <c r="H89" s="366"/>
      <c r="I89" s="536"/>
      <c r="J89" s="365"/>
      <c r="K89" s="366"/>
      <c r="L89" s="4"/>
    </row>
    <row r="90">
      <c r="A90" s="233" t="s">
        <v>732</v>
      </c>
      <c r="B90" s="235" t="s">
        <v>68</v>
      </c>
      <c r="C90" s="544" t="s">
        <v>1353</v>
      </c>
      <c r="D90" s="365"/>
      <c r="E90" s="366"/>
      <c r="F90" s="544" t="s">
        <v>1358</v>
      </c>
      <c r="G90" s="365"/>
      <c r="H90" s="366"/>
      <c r="I90" s="544" t="s">
        <v>718</v>
      </c>
      <c r="J90" s="365"/>
      <c r="K90" s="366"/>
      <c r="L90" s="4"/>
    </row>
    <row r="91">
      <c r="A91" s="238"/>
      <c r="B91" s="235" t="s">
        <v>85</v>
      </c>
      <c r="C91" s="544" t="s">
        <v>1354</v>
      </c>
      <c r="D91" s="365"/>
      <c r="E91" s="366"/>
      <c r="F91" s="544" t="s">
        <v>1359</v>
      </c>
      <c r="G91" s="365"/>
      <c r="H91" s="366"/>
      <c r="I91" s="544" t="s">
        <v>718</v>
      </c>
      <c r="J91" s="365"/>
      <c r="K91" s="366"/>
      <c r="L91" s="4"/>
    </row>
    <row r="92">
      <c r="A92" s="238"/>
      <c r="B92" s="235" t="s">
        <v>97</v>
      </c>
      <c r="C92" s="544" t="s">
        <v>1355</v>
      </c>
      <c r="D92" s="365"/>
      <c r="E92" s="366"/>
      <c r="F92" s="544" t="s">
        <v>1360</v>
      </c>
      <c r="G92" s="365"/>
      <c r="H92" s="366"/>
      <c r="I92" s="544" t="s">
        <v>718</v>
      </c>
      <c r="J92" s="365"/>
      <c r="K92" s="366"/>
      <c r="L92" s="4"/>
    </row>
    <row r="93">
      <c r="A93" s="238"/>
      <c r="B93" s="235" t="s">
        <v>168</v>
      </c>
      <c r="C93" s="544" t="s">
        <v>1356</v>
      </c>
      <c r="D93" s="365"/>
      <c r="E93" s="366"/>
      <c r="F93" s="536"/>
      <c r="G93" s="365"/>
      <c r="H93" s="366"/>
      <c r="I93" s="544" t="s">
        <v>718</v>
      </c>
      <c r="J93" s="365"/>
      <c r="K93" s="366"/>
      <c r="L93" s="4"/>
    </row>
    <row r="94">
      <c r="A94" s="238"/>
      <c r="B94" s="235" t="s">
        <v>166</v>
      </c>
      <c r="C94" s="544" t="s">
        <v>1357</v>
      </c>
      <c r="D94" s="365"/>
      <c r="E94" s="366"/>
      <c r="F94" s="544" t="s">
        <v>1361</v>
      </c>
      <c r="G94" s="365"/>
      <c r="H94" s="366"/>
      <c r="I94" s="544" t="s">
        <v>718</v>
      </c>
      <c r="J94" s="365"/>
      <c r="K94" s="366"/>
      <c r="L94" s="4"/>
    </row>
    <row r="95">
      <c r="A95" s="4"/>
      <c r="B95" s="4"/>
      <c r="C95" s="4"/>
      <c r="D95" s="4"/>
      <c r="E95" s="4"/>
      <c r="F95" s="4"/>
      <c r="G95" s="4"/>
      <c r="H95" s="4"/>
      <c r="I95" s="4"/>
      <c r="J95" s="4"/>
      <c r="K95" s="4"/>
      <c r="L95" s="4"/>
    </row>
    <row r="96">
      <c r="A96" s="4"/>
      <c r="B96" s="4"/>
      <c r="C96" s="4"/>
      <c r="D96" s="4"/>
      <c r="E96" s="4"/>
      <c r="F96" s="4"/>
      <c r="G96" s="4"/>
      <c r="H96" s="4"/>
      <c r="I96" s="4"/>
      <c r="J96" s="4"/>
      <c r="K96" s="4"/>
      <c r="L96" s="4"/>
    </row>
    <row r="97">
      <c r="A97" s="4"/>
      <c r="B97" s="4"/>
      <c r="C97" s="4"/>
      <c r="D97" s="4"/>
      <c r="E97" s="4"/>
      <c r="F97" s="4"/>
      <c r="G97" s="4"/>
      <c r="H97" s="4"/>
      <c r="I97" s="4"/>
      <c r="J97" s="4"/>
      <c r="K97" s="4"/>
      <c r="L97" s="4"/>
    </row>
    <row r="98">
      <c r="A98" s="4"/>
      <c r="B98" s="4"/>
      <c r="C98" s="4"/>
      <c r="D98" s="4"/>
      <c r="E98" s="4"/>
      <c r="F98" s="4"/>
      <c r="G98" s="4"/>
      <c r="H98" s="4"/>
      <c r="I98" s="4"/>
      <c r="J98" s="4"/>
      <c r="K98" s="4"/>
      <c r="L98" s="4"/>
    </row>
    <row r="99">
      <c r="A99" s="4"/>
      <c r="B99" s="4"/>
      <c r="C99" s="4"/>
      <c r="D99" s="4"/>
      <c r="E99" s="4"/>
      <c r="F99" s="4"/>
      <c r="G99" s="4"/>
      <c r="H99" s="4"/>
      <c r="I99" s="4"/>
      <c r="J99" s="4"/>
      <c r="K99" s="4"/>
      <c r="L99" s="4"/>
    </row>
    <row r="100">
      <c r="A100" s="4"/>
      <c r="B100" s="4"/>
      <c r="C100" s="4"/>
      <c r="D100" s="4"/>
      <c r="E100" s="4"/>
      <c r="F100" s="4"/>
      <c r="G100" s="4"/>
      <c r="H100" s="4"/>
      <c r="I100" s="4"/>
      <c r="J100" s="4"/>
      <c r="K100" s="4"/>
      <c r="L100" s="4"/>
    </row>
    <row r="101">
      <c r="A101" s="4"/>
      <c r="B101" s="4"/>
      <c r="C101" s="4"/>
      <c r="D101" s="4"/>
      <c r="E101" s="4"/>
      <c r="F101" s="4"/>
      <c r="G101" s="4"/>
      <c r="H101" s="4"/>
      <c r="I101" s="4"/>
      <c r="J101" s="4"/>
      <c r="K101" s="4"/>
      <c r="L101" s="4"/>
    </row>
    <row r="102">
      <c r="A102" s="4"/>
      <c r="B102" s="4"/>
      <c r="C102" s="4"/>
      <c r="D102" s="4"/>
      <c r="E102" s="4"/>
      <c r="F102" s="4"/>
      <c r="G102" s="4"/>
      <c r="H102" s="4"/>
      <c r="I102" s="4"/>
      <c r="J102" s="4"/>
      <c r="K102" s="4"/>
      <c r="L102" s="4"/>
    </row>
    <row r="103">
      <c r="A103" s="4"/>
      <c r="B103" s="4"/>
      <c r="C103" s="4"/>
      <c r="D103" s="4"/>
      <c r="E103" s="4"/>
      <c r="F103" s="4"/>
      <c r="G103" s="4"/>
      <c r="H103" s="4"/>
      <c r="I103" s="4"/>
      <c r="J103" s="4"/>
      <c r="K103" s="4"/>
      <c r="L103" s="4"/>
    </row>
    <row r="104">
      <c r="A104" s="4"/>
      <c r="B104" s="4"/>
      <c r="C104" s="4"/>
      <c r="D104" s="4"/>
      <c r="E104" s="4"/>
      <c r="F104" s="4"/>
      <c r="G104" s="4"/>
      <c r="H104" s="4"/>
      <c r="I104" s="4"/>
      <c r="J104" s="4"/>
      <c r="K104" s="4"/>
      <c r="L104" s="4"/>
    </row>
    <row r="105">
      <c r="A105" s="4"/>
      <c r="B105" s="4"/>
      <c r="C105" s="4"/>
      <c r="D105" s="4"/>
      <c r="E105" s="4"/>
      <c r="F105" s="4"/>
      <c r="G105" s="4"/>
      <c r="H105" s="4"/>
      <c r="I105" s="4"/>
      <c r="J105" s="4"/>
      <c r="K105" s="4"/>
      <c r="L105" s="4"/>
    </row>
    <row r="106">
      <c r="A106" s="4"/>
      <c r="B106" s="4"/>
      <c r="C106" s="4"/>
      <c r="D106" s="4"/>
      <c r="E106" s="4"/>
      <c r="F106" s="4"/>
      <c r="H106" s="4"/>
      <c r="I106" s="4"/>
      <c r="J106" s="4"/>
      <c r="K106" s="4"/>
      <c r="L106" s="4"/>
    </row>
    <row r="107">
      <c r="A107" s="4"/>
      <c r="B107" s="4"/>
      <c r="C107" s="4"/>
      <c r="D107" s="4"/>
      <c r="E107" s="4"/>
      <c r="F107" s="4"/>
      <c r="G107" s="4"/>
      <c r="H107" s="4"/>
      <c r="I107" s="4"/>
      <c r="J107" s="4"/>
      <c r="K107" s="4"/>
      <c r="L107" s="4"/>
    </row>
    <row r="108">
      <c r="A108" s="4"/>
      <c r="B108" s="4"/>
      <c r="C108" s="4"/>
      <c r="D108" s="4"/>
      <c r="E108" s="4"/>
      <c r="F108" s="4"/>
      <c r="G108" s="4"/>
      <c r="H108" s="4"/>
      <c r="I108" s="4"/>
      <c r="J108" s="4"/>
      <c r="K108" s="4"/>
      <c r="L108" s="4"/>
    </row>
    <row r="109">
      <c r="A109" s="4"/>
      <c r="B109" s="4"/>
      <c r="C109" s="4"/>
      <c r="D109" s="4"/>
      <c r="E109" s="4"/>
      <c r="F109" s="4"/>
      <c r="G109" s="4"/>
      <c r="H109" s="4"/>
      <c r="I109" s="4"/>
      <c r="J109" s="4"/>
      <c r="K109" s="4"/>
      <c r="L109" s="4"/>
    </row>
    <row r="110">
      <c r="A110" s="4"/>
      <c r="B110" s="4"/>
      <c r="C110" s="4"/>
      <c r="D110" s="4"/>
      <c r="E110" s="4"/>
      <c r="F110" s="4"/>
      <c r="G110" s="4"/>
      <c r="H110" s="4"/>
      <c r="I110" s="4"/>
      <c r="J110" s="4"/>
      <c r="K110" s="4"/>
      <c r="L110" s="4"/>
    </row>
    <row r="111">
      <c r="A111" s="4"/>
      <c r="B111" s="4"/>
      <c r="C111" s="4"/>
      <c r="D111" s="4"/>
      <c r="E111" s="4"/>
      <c r="F111" s="4"/>
      <c r="G111" s="4"/>
      <c r="H111" s="4"/>
      <c r="I111" s="4"/>
      <c r="J111" s="4"/>
      <c r="K111" s="4"/>
      <c r="L111" s="4"/>
    </row>
    <row r="112">
      <c r="A112" s="4"/>
      <c r="B112" s="4"/>
      <c r="C112" s="4"/>
      <c r="D112" s="4"/>
      <c r="E112" s="4"/>
      <c r="F112" s="4"/>
      <c r="G112" s="4"/>
      <c r="H112" s="4"/>
      <c r="I112" s="4"/>
      <c r="J112" s="4"/>
      <c r="K112" s="4"/>
      <c r="L112" s="4"/>
    </row>
    <row r="113">
      <c r="A113" s="4"/>
      <c r="B113" s="4"/>
      <c r="C113" s="4"/>
      <c r="D113" s="4"/>
      <c r="E113" s="4"/>
      <c r="F113" s="4"/>
      <c r="G113" s="4"/>
      <c r="H113" s="4"/>
      <c r="I113" s="4"/>
      <c r="J113" s="4"/>
      <c r="K113" s="4"/>
      <c r="L113" s="4"/>
    </row>
    <row r="114">
      <c r="A114" s="4"/>
      <c r="B114" s="4"/>
      <c r="C114" s="4"/>
      <c r="D114" s="4"/>
      <c r="E114" s="4"/>
      <c r="F114" s="4"/>
      <c r="G114" s="4"/>
      <c r="H114" s="4"/>
      <c r="I114" s="4"/>
      <c r="J114" s="4"/>
      <c r="K114" s="4"/>
      <c r="L114" s="4"/>
    </row>
    <row r="115">
      <c r="A115" s="4"/>
      <c r="B115" s="4"/>
      <c r="C115" s="4"/>
      <c r="D115" s="4"/>
      <c r="E115" s="4"/>
      <c r="F115" s="4"/>
      <c r="G115" s="4"/>
      <c r="H115" s="4"/>
      <c r="I115" s="4"/>
      <c r="J115" s="4"/>
      <c r="K115" s="4"/>
      <c r="L115" s="4"/>
    </row>
    <row r="116">
      <c r="A116" s="4"/>
      <c r="B116" s="4"/>
      <c r="C116" s="4"/>
      <c r="D116" s="4"/>
      <c r="E116" s="4"/>
      <c r="F116" s="4"/>
      <c r="G116" s="4"/>
      <c r="H116" s="4"/>
      <c r="I116" s="4"/>
      <c r="J116" s="4"/>
      <c r="K116" s="4"/>
      <c r="L116" s="4"/>
    </row>
    <row r="117">
      <c r="A117" s="4"/>
      <c r="B117" s="4"/>
      <c r="C117" s="4"/>
      <c r="D117" s="4"/>
      <c r="E117" s="4"/>
      <c r="F117" s="4"/>
      <c r="G117" s="4"/>
      <c r="H117" s="4"/>
      <c r="I117" s="4"/>
      <c r="J117" s="4"/>
      <c r="K117" s="4"/>
      <c r="L117" s="4"/>
    </row>
    <row r="118">
      <c r="A118" s="4"/>
      <c r="B118" s="4"/>
      <c r="C118" s="4"/>
      <c r="D118" s="4"/>
      <c r="E118" s="4"/>
      <c r="F118" s="4"/>
      <c r="G118" s="4"/>
      <c r="H118" s="4"/>
      <c r="I118" s="4"/>
      <c r="J118" s="4"/>
      <c r="K118" s="4"/>
      <c r="L118" s="4"/>
    </row>
    <row r="119">
      <c r="A119" s="4"/>
      <c r="B119" s="4"/>
      <c r="C119" s="4"/>
      <c r="D119" s="4"/>
      <c r="E119" s="4"/>
      <c r="F119" s="4"/>
      <c r="G119" s="4"/>
      <c r="H119" s="4"/>
      <c r="I119" s="4"/>
      <c r="J119" s="4"/>
      <c r="K119" s="4"/>
      <c r="L119" s="4"/>
    </row>
    <row r="120">
      <c r="A120" s="4"/>
      <c r="B120" s="4"/>
      <c r="C120" s="4"/>
      <c r="D120" s="4"/>
      <c r="E120" s="4"/>
      <c r="F120" s="4"/>
      <c r="G120" s="4"/>
      <c r="H120" s="4"/>
      <c r="I120" s="4"/>
      <c r="J120" s="4"/>
      <c r="K120" s="4"/>
      <c r="L120" s="4"/>
    </row>
    <row r="121">
      <c r="A121" s="4"/>
      <c r="B121" s="4"/>
      <c r="C121" s="4"/>
      <c r="D121" s="4"/>
      <c r="E121" s="4"/>
      <c r="F121" s="4"/>
      <c r="G121" s="4"/>
      <c r="H121" s="4"/>
      <c r="I121" s="4"/>
      <c r="J121" s="4"/>
      <c r="K121" s="4"/>
      <c r="L121" s="4"/>
    </row>
    <row r="122">
      <c r="A122" s="4"/>
      <c r="B122" s="4"/>
      <c r="C122" s="4"/>
      <c r="D122" s="4"/>
      <c r="E122" s="4"/>
      <c r="F122" s="4"/>
      <c r="G122" s="4"/>
      <c r="H122" s="4"/>
      <c r="I122" s="4"/>
      <c r="J122" s="4"/>
      <c r="K122" s="4"/>
      <c r="L122" s="4"/>
    </row>
    <row r="123">
      <c r="A123" s="4"/>
      <c r="B123" s="4"/>
      <c r="C123" s="4"/>
      <c r="D123" s="4"/>
      <c r="E123" s="4"/>
      <c r="F123" s="4"/>
      <c r="G123" s="4"/>
      <c r="H123" s="4"/>
      <c r="I123" s="4"/>
      <c r="J123" s="4"/>
      <c r="K123" s="4"/>
      <c r="L123" s="4"/>
    </row>
    <row r="124">
      <c r="A124" s="4"/>
      <c r="B124" s="4"/>
      <c r="C124" s="4"/>
      <c r="D124" s="4"/>
      <c r="E124" s="4"/>
      <c r="F124" s="4"/>
      <c r="G124" s="4"/>
      <c r="H124" s="4"/>
      <c r="I124" s="4"/>
      <c r="J124" s="4"/>
      <c r="K124" s="4"/>
      <c r="L124" s="4"/>
    </row>
    <row r="125">
      <c r="A125" s="4"/>
      <c r="B125" s="4"/>
      <c r="C125" s="4"/>
      <c r="D125" s="4"/>
      <c r="E125" s="4"/>
      <c r="F125" s="4"/>
      <c r="G125" s="4"/>
      <c r="H125" s="4"/>
      <c r="I125" s="4"/>
      <c r="J125" s="4"/>
      <c r="K125" s="4"/>
      <c r="L125" s="4"/>
    </row>
    <row r="126">
      <c r="A126" s="4"/>
      <c r="B126" s="4"/>
      <c r="C126" s="4"/>
      <c r="D126" s="4"/>
      <c r="E126" s="4"/>
      <c r="F126" s="4"/>
      <c r="G126" s="4"/>
      <c r="H126" s="4"/>
      <c r="I126" s="4"/>
      <c r="J126" s="4"/>
      <c r="K126" s="4"/>
      <c r="L126" s="4"/>
    </row>
    <row r="127">
      <c r="A127" s="4"/>
      <c r="B127" s="4"/>
      <c r="C127" s="4"/>
      <c r="D127" s="4"/>
      <c r="E127" s="4"/>
      <c r="F127" s="4"/>
      <c r="G127" s="4"/>
      <c r="H127" s="4"/>
      <c r="I127" s="4"/>
      <c r="J127" s="4"/>
      <c r="K127" s="4"/>
      <c r="L127" s="4"/>
    </row>
    <row r="128">
      <c r="A128" s="4"/>
      <c r="B128" s="4"/>
      <c r="C128" s="4"/>
      <c r="D128" s="4"/>
      <c r="E128" s="4"/>
      <c r="F128" s="4"/>
      <c r="G128" s="4"/>
      <c r="H128" s="4"/>
      <c r="I128" s="4"/>
      <c r="J128" s="4"/>
      <c r="K128" s="4"/>
      <c r="L128" s="4"/>
    </row>
    <row r="129">
      <c r="A129" s="4"/>
      <c r="B129" s="4"/>
      <c r="C129" s="4"/>
      <c r="D129" s="4"/>
      <c r="E129" s="4"/>
      <c r="F129" s="4"/>
      <c r="G129" s="4"/>
      <c r="H129" s="4"/>
      <c r="I129" s="4"/>
      <c r="J129" s="4"/>
      <c r="K129" s="4"/>
      <c r="L129" s="4"/>
    </row>
    <row r="130">
      <c r="A130" s="4"/>
      <c r="B130" s="4"/>
      <c r="C130" s="4"/>
      <c r="D130" s="4"/>
      <c r="E130" s="4"/>
      <c r="F130" s="4"/>
      <c r="G130" s="4"/>
      <c r="H130" s="4"/>
      <c r="I130" s="4"/>
      <c r="J130" s="4"/>
      <c r="K130" s="4"/>
      <c r="L130" s="4"/>
    </row>
    <row r="131">
      <c r="A131" s="4"/>
      <c r="B131" s="4"/>
      <c r="C131" s="4"/>
      <c r="D131" s="4"/>
      <c r="E131" s="4"/>
      <c r="F131" s="4"/>
      <c r="G131" s="4"/>
      <c r="H131" s="4"/>
      <c r="I131" s="4"/>
      <c r="J131" s="4"/>
      <c r="K131" s="4"/>
      <c r="L131" s="4"/>
    </row>
    <row r="132">
      <c r="A132" s="4"/>
      <c r="B132" s="4"/>
      <c r="C132" s="4"/>
      <c r="D132" s="4"/>
      <c r="E132" s="4"/>
      <c r="F132" s="4"/>
      <c r="G132" s="4"/>
      <c r="H132" s="4"/>
      <c r="I132" s="4"/>
      <c r="J132" s="4"/>
      <c r="K132" s="4"/>
      <c r="L132" s="4"/>
    </row>
    <row r="133">
      <c r="A133" s="4"/>
      <c r="B133" s="4"/>
      <c r="C133" s="4"/>
      <c r="D133" s="4"/>
      <c r="E133" s="4"/>
      <c r="F133" s="4"/>
      <c r="G133" s="4"/>
      <c r="H133" s="4"/>
      <c r="I133" s="4"/>
      <c r="J133" s="4"/>
      <c r="K133" s="4"/>
      <c r="L133" s="4"/>
    </row>
    <row r="134">
      <c r="A134" s="4"/>
      <c r="B134" s="4"/>
      <c r="C134" s="4"/>
      <c r="D134" s="4"/>
      <c r="E134" s="4"/>
      <c r="F134" s="4"/>
      <c r="G134" s="4"/>
      <c r="H134" s="4"/>
      <c r="I134" s="4"/>
      <c r="J134" s="4"/>
      <c r="K134" s="4"/>
      <c r="L134" s="4"/>
    </row>
    <row r="135">
      <c r="A135" s="4"/>
      <c r="B135" s="4"/>
      <c r="C135" s="4"/>
      <c r="D135" s="4"/>
      <c r="E135" s="4"/>
      <c r="F135" s="4"/>
      <c r="G135" s="4"/>
      <c r="H135" s="4"/>
      <c r="I135" s="4"/>
      <c r="J135" s="4"/>
      <c r="K135" s="4"/>
      <c r="L135" s="4"/>
    </row>
    <row r="136">
      <c r="A136" s="4"/>
      <c r="B136" s="4"/>
      <c r="C136" s="4"/>
      <c r="D136" s="4"/>
      <c r="E136" s="4"/>
      <c r="F136" s="4"/>
      <c r="G136" s="4"/>
      <c r="H136" s="4"/>
      <c r="I136" s="4"/>
      <c r="J136" s="4"/>
      <c r="K136" s="4"/>
      <c r="L136" s="4"/>
    </row>
    <row r="137">
      <c r="A137" s="4"/>
      <c r="B137" s="4"/>
      <c r="C137" s="4"/>
      <c r="D137" s="4"/>
      <c r="E137" s="4"/>
      <c r="F137" s="4"/>
      <c r="G137" s="4"/>
      <c r="H137" s="4"/>
      <c r="I137" s="4"/>
      <c r="J137" s="4"/>
      <c r="K137" s="4"/>
      <c r="L137" s="4"/>
    </row>
    <row r="138">
      <c r="A138" s="4"/>
      <c r="B138" s="4"/>
      <c r="C138" s="4"/>
      <c r="D138" s="4"/>
      <c r="E138" s="4"/>
      <c r="F138" s="4"/>
      <c r="G138" s="4"/>
      <c r="H138" s="4"/>
      <c r="I138" s="4"/>
      <c r="J138" s="4"/>
      <c r="K138" s="4"/>
      <c r="L138" s="4"/>
    </row>
    <row r="139">
      <c r="A139" s="4"/>
      <c r="B139" s="4"/>
      <c r="C139" s="4"/>
      <c r="D139" s="4"/>
      <c r="E139" s="4"/>
      <c r="F139" s="4"/>
      <c r="G139" s="4"/>
      <c r="H139" s="4"/>
      <c r="I139" s="4"/>
      <c r="J139" s="4"/>
      <c r="K139" s="4"/>
      <c r="L139" s="4"/>
    </row>
    <row r="140">
      <c r="A140" s="4"/>
      <c r="B140" s="4"/>
      <c r="C140" s="4"/>
      <c r="D140" s="4"/>
      <c r="E140" s="4"/>
      <c r="F140" s="4"/>
      <c r="G140" s="4"/>
      <c r="H140" s="4"/>
      <c r="I140" s="4"/>
      <c r="J140" s="4"/>
      <c r="K140" s="4"/>
      <c r="L140" s="4"/>
    </row>
    <row r="141">
      <c r="A141" s="4"/>
      <c r="B141" s="4"/>
      <c r="C141" s="4"/>
      <c r="D141" s="4"/>
      <c r="E141" s="4"/>
      <c r="F141" s="4"/>
      <c r="G141" s="4"/>
      <c r="H141" s="4"/>
      <c r="I141" s="4"/>
      <c r="J141" s="4"/>
      <c r="K141" s="4"/>
      <c r="L141" s="4"/>
    </row>
    <row r="142">
      <c r="A142" s="4"/>
      <c r="B142" s="4"/>
      <c r="C142" s="4"/>
      <c r="D142" s="4"/>
      <c r="E142" s="4"/>
      <c r="F142" s="4"/>
      <c r="G142" s="4"/>
      <c r="H142" s="4"/>
      <c r="I142" s="4"/>
      <c r="J142" s="4"/>
      <c r="K142" s="4"/>
      <c r="L142" s="4"/>
    </row>
    <row r="143">
      <c r="A143" s="4"/>
      <c r="B143" s="4"/>
      <c r="C143" s="4"/>
      <c r="D143" s="4"/>
      <c r="E143" s="4"/>
      <c r="F143" s="4"/>
      <c r="G143" s="4"/>
      <c r="H143" s="4"/>
      <c r="I143" s="4"/>
      <c r="J143" s="4"/>
      <c r="K143" s="4"/>
      <c r="L143" s="4"/>
    </row>
    <row r="144">
      <c r="A144" s="4"/>
      <c r="B144" s="4"/>
      <c r="C144" s="4"/>
      <c r="D144" s="4"/>
      <c r="E144" s="4"/>
      <c r="F144" s="4"/>
      <c r="G144" s="4"/>
      <c r="H144" s="4"/>
      <c r="I144" s="4"/>
      <c r="J144" s="4"/>
      <c r="K144" s="4"/>
      <c r="L144" s="4"/>
    </row>
    <row r="145">
      <c r="A145" s="4"/>
      <c r="B145" s="4"/>
      <c r="C145" s="4"/>
      <c r="D145" s="4"/>
      <c r="E145" s="4"/>
      <c r="F145" s="4"/>
      <c r="G145" s="4"/>
      <c r="H145" s="4"/>
      <c r="I145" s="4"/>
      <c r="J145" s="4"/>
      <c r="K145" s="4"/>
      <c r="L145" s="4"/>
    </row>
    <row r="146">
      <c r="A146" s="4"/>
      <c r="B146" s="4"/>
      <c r="C146" s="4"/>
      <c r="D146" s="4"/>
      <c r="E146" s="4"/>
      <c r="F146" s="4"/>
      <c r="G146" s="4"/>
      <c r="H146" s="4"/>
      <c r="I146" s="4"/>
      <c r="J146" s="4"/>
      <c r="K146" s="4"/>
      <c r="L146" s="4"/>
    </row>
    <row r="147">
      <c r="A147" s="4"/>
      <c r="B147" s="4"/>
      <c r="C147" s="4"/>
      <c r="D147" s="4"/>
      <c r="E147" s="4"/>
      <c r="F147" s="4"/>
      <c r="G147" s="4"/>
      <c r="H147" s="4"/>
      <c r="I147" s="4"/>
      <c r="J147" s="4"/>
      <c r="K147" s="4"/>
      <c r="L147" s="4"/>
    </row>
    <row r="148">
      <c r="A148" s="4"/>
      <c r="B148" s="4"/>
      <c r="C148" s="4"/>
      <c r="D148" s="4"/>
      <c r="E148" s="4"/>
      <c r="F148" s="4"/>
      <c r="G148" s="4"/>
      <c r="H148" s="4"/>
      <c r="I148" s="4"/>
      <c r="J148" s="4"/>
      <c r="K148" s="4"/>
      <c r="L148" s="4"/>
    </row>
    <row r="149">
      <c r="A149" s="4"/>
      <c r="B149" s="4"/>
      <c r="C149" s="4"/>
      <c r="D149" s="4"/>
      <c r="E149" s="4"/>
      <c r="F149" s="4"/>
      <c r="G149" s="4"/>
      <c r="H149" s="4"/>
      <c r="I149" s="4"/>
      <c r="J149" s="4"/>
      <c r="K149" s="4"/>
      <c r="L149" s="4"/>
    </row>
    <row r="150">
      <c r="A150" s="4"/>
      <c r="B150" s="4"/>
      <c r="C150" s="4"/>
      <c r="D150" s="4"/>
      <c r="E150" s="4"/>
      <c r="F150" s="4"/>
      <c r="G150" s="4"/>
      <c r="H150" s="4"/>
      <c r="I150" s="4"/>
      <c r="J150" s="4"/>
      <c r="K150" s="4"/>
      <c r="L150" s="4"/>
    </row>
    <row r="151">
      <c r="A151" s="4"/>
      <c r="B151" s="4"/>
      <c r="C151" s="4"/>
      <c r="D151" s="4"/>
      <c r="E151" s="4"/>
      <c r="F151" s="4"/>
      <c r="G151" s="4"/>
      <c r="H151" s="4"/>
      <c r="I151" s="4"/>
      <c r="J151" s="4"/>
      <c r="K151" s="4"/>
      <c r="L151" s="4"/>
    </row>
    <row r="152">
      <c r="A152" s="4"/>
      <c r="B152" s="4"/>
      <c r="C152" s="4"/>
      <c r="D152" s="4"/>
      <c r="E152" s="4"/>
      <c r="F152" s="4"/>
      <c r="G152" s="4"/>
      <c r="H152" s="4"/>
      <c r="I152" s="4"/>
      <c r="J152" s="4"/>
      <c r="K152" s="4"/>
      <c r="L152" s="4"/>
    </row>
    <row r="153">
      <c r="A153" s="4"/>
      <c r="B153" s="4"/>
      <c r="C153" s="4"/>
      <c r="D153" s="4"/>
      <c r="E153" s="4"/>
      <c r="F153" s="4"/>
      <c r="G153" s="4"/>
      <c r="H153" s="4"/>
      <c r="I153" s="4"/>
      <c r="J153" s="4"/>
      <c r="K153" s="4"/>
      <c r="L153" s="4"/>
    </row>
    <row r="154">
      <c r="A154" s="4"/>
      <c r="B154" s="4"/>
      <c r="C154" s="4"/>
      <c r="D154" s="4"/>
      <c r="E154" s="4"/>
      <c r="F154" s="4"/>
      <c r="G154" s="4"/>
      <c r="H154" s="4"/>
      <c r="I154" s="4"/>
      <c r="J154" s="4"/>
      <c r="K154" s="4"/>
      <c r="L154" s="4"/>
    </row>
    <row r="155">
      <c r="A155" s="4"/>
      <c r="B155" s="4"/>
      <c r="C155" s="4"/>
      <c r="D155" s="4"/>
      <c r="E155" s="4"/>
      <c r="F155" s="4"/>
      <c r="G155" s="4"/>
      <c r="H155" s="4"/>
      <c r="I155" s="4"/>
      <c r="J155" s="4"/>
      <c r="K155" s="4"/>
      <c r="L155" s="4"/>
    </row>
    <row r="156">
      <c r="A156" s="4"/>
      <c r="B156" s="4"/>
      <c r="C156" s="4"/>
      <c r="D156" s="4"/>
      <c r="E156" s="4"/>
      <c r="F156" s="4"/>
      <c r="G156" s="4"/>
      <c r="H156" s="4"/>
      <c r="I156" s="4"/>
      <c r="J156" s="4"/>
      <c r="K156" s="4"/>
      <c r="L156" s="4"/>
    </row>
    <row r="157">
      <c r="A157" s="4"/>
      <c r="B157" s="4"/>
      <c r="C157" s="4"/>
      <c r="D157" s="4"/>
      <c r="E157" s="4"/>
      <c r="F157" s="4"/>
      <c r="G157" s="4"/>
      <c r="H157" s="4"/>
      <c r="I157" s="4"/>
      <c r="J157" s="4"/>
      <c r="K157" s="4"/>
      <c r="L157" s="4"/>
    </row>
    <row r="158">
      <c r="A158" s="4"/>
      <c r="B158" s="4"/>
      <c r="C158" s="4"/>
      <c r="D158" s="4"/>
      <c r="E158" s="4"/>
      <c r="F158" s="4"/>
      <c r="G158" s="4"/>
      <c r="H158" s="4"/>
      <c r="I158" s="4"/>
      <c r="J158" s="4"/>
      <c r="K158" s="4"/>
      <c r="L158" s="4"/>
    </row>
    <row r="159">
      <c r="A159" s="4"/>
      <c r="B159" s="4"/>
      <c r="C159" s="4"/>
      <c r="D159" s="4"/>
      <c r="E159" s="4"/>
      <c r="F159" s="4"/>
      <c r="G159" s="4"/>
      <c r="H159" s="4"/>
      <c r="I159" s="4"/>
      <c r="J159" s="4"/>
      <c r="K159" s="4"/>
      <c r="L159" s="4"/>
    </row>
    <row r="160">
      <c r="A160" s="4"/>
      <c r="B160" s="4"/>
      <c r="C160" s="4"/>
      <c r="D160" s="4"/>
      <c r="E160" s="4"/>
      <c r="F160" s="4"/>
      <c r="G160" s="4"/>
      <c r="H160" s="4"/>
      <c r="I160" s="4"/>
      <c r="J160" s="4"/>
      <c r="K160" s="4"/>
      <c r="L160" s="4"/>
    </row>
    <row r="161">
      <c r="A161" s="4"/>
      <c r="B161" s="4"/>
      <c r="C161" s="4"/>
      <c r="D161" s="4"/>
      <c r="E161" s="4"/>
      <c r="F161" s="4"/>
      <c r="G161" s="4"/>
      <c r="H161" s="4"/>
      <c r="I161" s="4"/>
      <c r="J161" s="4"/>
      <c r="K161" s="4"/>
      <c r="L161" s="4"/>
    </row>
    <row r="162">
      <c r="A162" s="4"/>
      <c r="B162" s="4"/>
      <c r="C162" s="4"/>
      <c r="D162" s="4"/>
      <c r="E162" s="4"/>
      <c r="F162" s="4"/>
      <c r="G162" s="4"/>
      <c r="H162" s="4"/>
      <c r="I162" s="4"/>
      <c r="J162" s="4"/>
      <c r="K162" s="4"/>
      <c r="L162" s="4"/>
    </row>
    <row r="163">
      <c r="A163" s="4"/>
      <c r="B163" s="4"/>
      <c r="C163" s="4"/>
      <c r="D163" s="4"/>
      <c r="E163" s="4"/>
      <c r="F163" s="4"/>
      <c r="G163" s="4"/>
      <c r="H163" s="4"/>
      <c r="I163" s="4"/>
      <c r="J163" s="4"/>
      <c r="K163" s="4"/>
      <c r="L163" s="4"/>
    </row>
    <row r="164">
      <c r="A164" s="4"/>
      <c r="B164" s="4"/>
      <c r="C164" s="4"/>
      <c r="D164" s="4"/>
      <c r="E164" s="4"/>
      <c r="F164" s="4"/>
      <c r="G164" s="4"/>
      <c r="H164" s="4"/>
      <c r="I164" s="4"/>
      <c r="J164" s="4"/>
      <c r="K164" s="4"/>
      <c r="L164" s="4"/>
    </row>
    <row r="165">
      <c r="A165" s="4"/>
      <c r="B165" s="4"/>
      <c r="C165" s="4"/>
      <c r="D165" s="4"/>
      <c r="E165" s="4"/>
      <c r="F165" s="4"/>
      <c r="G165" s="4"/>
      <c r="H165" s="4"/>
      <c r="I165" s="4"/>
      <c r="J165" s="4"/>
      <c r="K165" s="4"/>
      <c r="L165" s="4"/>
    </row>
    <row r="166">
      <c r="A166" s="4"/>
      <c r="B166" s="4"/>
      <c r="C166" s="4"/>
      <c r="D166" s="4"/>
      <c r="E166" s="4"/>
      <c r="F166" s="4"/>
      <c r="G166" s="4"/>
      <c r="H166" s="4"/>
      <c r="I166" s="4"/>
      <c r="J166" s="4"/>
      <c r="K166" s="4"/>
      <c r="L166" s="4"/>
    </row>
    <row r="167">
      <c r="A167" s="4"/>
      <c r="B167" s="4"/>
      <c r="C167" s="4"/>
      <c r="D167" s="4"/>
      <c r="E167" s="4"/>
      <c r="F167" s="4"/>
      <c r="G167" s="4"/>
      <c r="H167" s="4"/>
      <c r="I167" s="4"/>
      <c r="J167" s="4"/>
      <c r="K167" s="4"/>
      <c r="L167" s="4"/>
    </row>
    <row r="168">
      <c r="A168" s="4"/>
      <c r="B168" s="4"/>
      <c r="C168" s="4"/>
      <c r="D168" s="4"/>
      <c r="E168" s="4"/>
      <c r="F168" s="4"/>
      <c r="G168" s="4"/>
      <c r="H168" s="4"/>
      <c r="I168" s="4"/>
      <c r="J168" s="4"/>
      <c r="K168" s="4"/>
      <c r="L168" s="4"/>
    </row>
    <row r="169">
      <c r="A169" s="4"/>
      <c r="B169" s="4"/>
      <c r="C169" s="4"/>
      <c r="D169" s="4"/>
      <c r="E169" s="4"/>
      <c r="F169" s="4"/>
      <c r="G169" s="4"/>
      <c r="H169" s="4"/>
      <c r="I169" s="4"/>
      <c r="J169" s="4"/>
      <c r="K169" s="4"/>
      <c r="L169" s="4"/>
    </row>
    <row r="170">
      <c r="A170" s="4"/>
      <c r="B170" s="4"/>
      <c r="C170" s="4"/>
      <c r="D170" s="4"/>
      <c r="E170" s="4"/>
      <c r="F170" s="4"/>
      <c r="G170" s="4"/>
      <c r="H170" s="4"/>
      <c r="I170" s="4"/>
      <c r="J170" s="4"/>
      <c r="K170" s="4"/>
      <c r="L170" s="4"/>
    </row>
    <row r="171">
      <c r="A171" s="4"/>
      <c r="B171" s="4"/>
      <c r="C171" s="4"/>
      <c r="D171" s="4"/>
      <c r="E171" s="4"/>
      <c r="F171" s="4"/>
      <c r="G171" s="4"/>
      <c r="H171" s="4"/>
      <c r="I171" s="4"/>
      <c r="J171" s="4"/>
      <c r="K171" s="4"/>
      <c r="L171" s="4"/>
    </row>
    <row r="172">
      <c r="A172" s="4"/>
      <c r="B172" s="4"/>
      <c r="C172" s="4"/>
      <c r="D172" s="4"/>
      <c r="E172" s="4"/>
      <c r="F172" s="4"/>
      <c r="G172" s="4"/>
      <c r="H172" s="4"/>
      <c r="I172" s="4"/>
      <c r="J172" s="4"/>
      <c r="K172" s="4"/>
      <c r="L172" s="4"/>
    </row>
    <row r="173">
      <c r="A173" s="4"/>
      <c r="B173" s="4"/>
      <c r="C173" s="4"/>
      <c r="D173" s="4"/>
      <c r="E173" s="4"/>
      <c r="F173" s="4"/>
      <c r="G173" s="4"/>
      <c r="H173" s="4"/>
      <c r="I173" s="4"/>
      <c r="J173" s="4"/>
      <c r="K173" s="4"/>
      <c r="L173" s="4"/>
    </row>
    <row r="174">
      <c r="A174" s="4"/>
      <c r="B174" s="4"/>
      <c r="C174" s="4"/>
      <c r="D174" s="4"/>
      <c r="E174" s="4"/>
      <c r="F174" s="4"/>
      <c r="G174" s="4"/>
      <c r="H174" s="4"/>
      <c r="I174" s="4"/>
      <c r="J174" s="4"/>
      <c r="K174" s="4"/>
      <c r="L174" s="4"/>
    </row>
    <row r="175">
      <c r="A175" s="4"/>
      <c r="B175" s="4"/>
      <c r="C175" s="4"/>
      <c r="D175" s="4"/>
      <c r="E175" s="4"/>
      <c r="F175" s="4"/>
      <c r="G175" s="4"/>
      <c r="H175" s="4"/>
      <c r="I175" s="4"/>
      <c r="J175" s="4"/>
      <c r="K175" s="4"/>
      <c r="L175" s="4"/>
    </row>
    <row r="176">
      <c r="A176" s="4"/>
      <c r="B176" s="4"/>
      <c r="C176" s="4"/>
      <c r="D176" s="4"/>
      <c r="E176" s="4"/>
      <c r="F176" s="4"/>
      <c r="G176" s="4"/>
      <c r="H176" s="4"/>
      <c r="I176" s="4"/>
      <c r="J176" s="4"/>
      <c r="K176" s="4"/>
      <c r="L176" s="4"/>
    </row>
    <row r="177">
      <c r="A177" s="4"/>
      <c r="B177" s="4"/>
      <c r="C177" s="4"/>
      <c r="D177" s="4"/>
      <c r="E177" s="4"/>
      <c r="F177" s="4"/>
      <c r="G177" s="4"/>
      <c r="H177" s="4"/>
      <c r="I177" s="4"/>
      <c r="J177" s="4"/>
      <c r="K177" s="4"/>
      <c r="L177" s="4"/>
    </row>
    <row r="178">
      <c r="A178" s="4"/>
      <c r="B178" s="4"/>
      <c r="C178" s="4"/>
      <c r="D178" s="4"/>
      <c r="E178" s="4"/>
      <c r="F178" s="4"/>
      <c r="G178" s="4"/>
      <c r="H178" s="4"/>
      <c r="I178" s="4"/>
      <c r="J178" s="4"/>
      <c r="K178" s="4"/>
      <c r="L178" s="4"/>
    </row>
    <row r="179">
      <c r="A179" s="4"/>
      <c r="B179" s="4"/>
      <c r="C179" s="4"/>
      <c r="D179" s="4"/>
      <c r="E179" s="4"/>
      <c r="F179" s="4"/>
      <c r="G179" s="4"/>
      <c r="H179" s="4"/>
      <c r="I179" s="4"/>
      <c r="J179" s="4"/>
      <c r="K179" s="4"/>
      <c r="L179" s="4"/>
    </row>
    <row r="180">
      <c r="A180" s="4"/>
      <c r="B180" s="4"/>
      <c r="C180" s="4"/>
      <c r="D180" s="4"/>
      <c r="E180" s="4"/>
      <c r="F180" s="4"/>
      <c r="G180" s="4"/>
      <c r="H180" s="4"/>
      <c r="I180" s="4"/>
      <c r="J180" s="4"/>
      <c r="K180" s="4"/>
      <c r="L180" s="4"/>
    </row>
    <row r="181">
      <c r="A181" s="4"/>
      <c r="B181" s="4"/>
      <c r="C181" s="4"/>
      <c r="D181" s="4"/>
      <c r="E181" s="4"/>
      <c r="F181" s="4"/>
      <c r="G181" s="4"/>
      <c r="H181" s="4"/>
      <c r="I181" s="4"/>
      <c r="J181" s="4"/>
      <c r="K181" s="4"/>
      <c r="L181" s="4"/>
    </row>
    <row r="182">
      <c r="A182" s="4"/>
      <c r="B182" s="4"/>
      <c r="C182" s="4"/>
      <c r="D182" s="4"/>
      <c r="E182" s="4"/>
      <c r="F182" s="4"/>
      <c r="G182" s="4"/>
      <c r="H182" s="4"/>
      <c r="I182" s="4"/>
      <c r="J182" s="4"/>
      <c r="K182" s="4"/>
      <c r="L182" s="4"/>
    </row>
    <row r="183">
      <c r="A183" s="4"/>
      <c r="B183" s="4"/>
      <c r="C183" s="4"/>
      <c r="D183" s="4"/>
      <c r="E183" s="4"/>
      <c r="F183" s="4"/>
      <c r="G183" s="4"/>
      <c r="H183" s="4"/>
      <c r="I183" s="4"/>
      <c r="J183" s="4"/>
      <c r="K183" s="4"/>
      <c r="L183" s="4"/>
    </row>
    <row r="184">
      <c r="A184" s="4"/>
      <c r="B184" s="4"/>
      <c r="C184" s="4"/>
      <c r="D184" s="4"/>
      <c r="E184" s="4"/>
      <c r="F184" s="4"/>
      <c r="G184" s="4"/>
      <c r="H184" s="4"/>
      <c r="I184" s="4"/>
      <c r="J184" s="4"/>
      <c r="K184" s="4"/>
      <c r="L184" s="4"/>
    </row>
    <row r="185">
      <c r="A185" s="4"/>
      <c r="B185" s="4"/>
      <c r="C185" s="4"/>
      <c r="D185" s="4"/>
      <c r="E185" s="4"/>
      <c r="F185" s="4"/>
      <c r="G185" s="4"/>
      <c r="H185" s="4"/>
      <c r="I185" s="4"/>
      <c r="J185" s="4"/>
      <c r="K185" s="4"/>
      <c r="L185" s="4"/>
    </row>
    <row r="186">
      <c r="A186" s="4"/>
      <c r="B186" s="4"/>
      <c r="C186" s="4"/>
      <c r="D186" s="4"/>
      <c r="E186" s="4"/>
      <c r="F186" s="4"/>
      <c r="G186" s="4"/>
      <c r="H186" s="4"/>
      <c r="I186" s="4"/>
      <c r="J186" s="4"/>
      <c r="K186" s="4"/>
      <c r="L186" s="4"/>
    </row>
    <row r="187">
      <c r="A187" s="4"/>
      <c r="B187" s="4"/>
      <c r="C187" s="4"/>
      <c r="D187" s="4"/>
      <c r="E187" s="4"/>
      <c r="F187" s="4"/>
      <c r="G187" s="4"/>
      <c r="H187" s="4"/>
      <c r="I187" s="4"/>
      <c r="J187" s="4"/>
      <c r="K187" s="4"/>
      <c r="L187" s="4"/>
    </row>
    <row r="188">
      <c r="A188" s="4"/>
      <c r="B188" s="4"/>
      <c r="C188" s="4"/>
      <c r="D188" s="4"/>
      <c r="E188" s="4"/>
      <c r="F188" s="4"/>
      <c r="G188" s="4"/>
      <c r="H188" s="4"/>
      <c r="I188" s="4"/>
      <c r="J188" s="4"/>
      <c r="K188" s="4"/>
      <c r="L188" s="4"/>
    </row>
    <row r="189">
      <c r="A189" s="4"/>
      <c r="B189" s="4"/>
      <c r="C189" s="4"/>
      <c r="D189" s="4"/>
      <c r="E189" s="4"/>
      <c r="F189" s="4"/>
      <c r="G189" s="4"/>
      <c r="H189" s="4"/>
      <c r="I189" s="4"/>
      <c r="J189" s="4"/>
      <c r="K189" s="4"/>
      <c r="L189" s="4"/>
    </row>
    <row r="190">
      <c r="A190" s="4"/>
      <c r="B190" s="4"/>
      <c r="C190" s="4"/>
      <c r="D190" s="4"/>
      <c r="E190" s="4"/>
      <c r="F190" s="4"/>
      <c r="G190" s="4"/>
      <c r="H190" s="4"/>
      <c r="I190" s="4"/>
      <c r="J190" s="4"/>
      <c r="K190" s="4"/>
      <c r="L190" s="4"/>
    </row>
    <row r="191">
      <c r="A191" s="4"/>
      <c r="B191" s="4"/>
      <c r="C191" s="4"/>
      <c r="D191" s="4"/>
      <c r="E191" s="4"/>
      <c r="F191" s="4"/>
      <c r="G191" s="4"/>
      <c r="H191" s="4"/>
      <c r="I191" s="4"/>
      <c r="J191" s="4"/>
      <c r="K191" s="4"/>
      <c r="L191" s="4"/>
    </row>
    <row r="192">
      <c r="A192" s="4"/>
      <c r="B192" s="4"/>
      <c r="C192" s="4"/>
      <c r="D192" s="4"/>
      <c r="E192" s="4"/>
      <c r="F192" s="4"/>
      <c r="G192" s="4"/>
      <c r="H192" s="4"/>
      <c r="I192" s="4"/>
      <c r="J192" s="4"/>
      <c r="K192" s="4"/>
      <c r="L192" s="4"/>
    </row>
    <row r="193">
      <c r="A193" s="4"/>
      <c r="B193" s="4"/>
      <c r="C193" s="4"/>
      <c r="D193" s="4"/>
      <c r="E193" s="4"/>
      <c r="F193" s="4"/>
      <c r="G193" s="4"/>
      <c r="H193" s="4"/>
      <c r="I193" s="4"/>
      <c r="J193" s="4"/>
      <c r="K193" s="4"/>
      <c r="L193" s="4"/>
    </row>
    <row r="194">
      <c r="A194" s="4"/>
      <c r="B194" s="4"/>
      <c r="C194" s="4"/>
      <c r="D194" s="4"/>
      <c r="E194" s="4"/>
      <c r="F194" s="4"/>
      <c r="G194" s="4"/>
      <c r="H194" s="4"/>
      <c r="I194" s="4"/>
      <c r="J194" s="4"/>
      <c r="K194" s="4"/>
      <c r="L194" s="4"/>
    </row>
    <row r="195">
      <c r="A195" s="4"/>
      <c r="B195" s="4"/>
      <c r="C195" s="4"/>
      <c r="D195" s="4"/>
      <c r="E195" s="4"/>
      <c r="F195" s="4"/>
      <c r="G195" s="4"/>
      <c r="H195" s="4"/>
      <c r="I195" s="4"/>
      <c r="J195" s="4"/>
      <c r="K195" s="4"/>
      <c r="L195" s="4"/>
    </row>
    <row r="196">
      <c r="A196" s="4"/>
      <c r="B196" s="4"/>
      <c r="C196" s="4"/>
      <c r="D196" s="4"/>
      <c r="E196" s="4"/>
      <c r="F196" s="4"/>
      <c r="G196" s="4"/>
      <c r="H196" s="4"/>
      <c r="I196" s="4"/>
      <c r="J196" s="4"/>
      <c r="K196" s="4"/>
      <c r="L196" s="4"/>
    </row>
    <row r="197">
      <c r="A197" s="4"/>
      <c r="B197" s="4"/>
      <c r="C197" s="4"/>
      <c r="D197" s="4"/>
      <c r="E197" s="4"/>
      <c r="F197" s="4"/>
      <c r="G197" s="4"/>
      <c r="H197" s="4"/>
      <c r="I197" s="4"/>
      <c r="J197" s="4"/>
      <c r="K197" s="4"/>
      <c r="L197" s="4"/>
    </row>
    <row r="198">
      <c r="A198" s="4"/>
      <c r="B198" s="4"/>
      <c r="C198" s="4"/>
      <c r="D198" s="4"/>
      <c r="E198" s="4"/>
      <c r="F198" s="4"/>
      <c r="G198" s="4"/>
      <c r="H198" s="4"/>
      <c r="I198" s="4"/>
      <c r="J198" s="4"/>
      <c r="K198" s="4"/>
      <c r="L198" s="4"/>
    </row>
    <row r="199">
      <c r="A199" s="4"/>
      <c r="B199" s="4"/>
      <c r="C199" s="4"/>
      <c r="D199" s="4"/>
      <c r="E199" s="4"/>
      <c r="F199" s="4"/>
      <c r="G199" s="4"/>
      <c r="H199" s="4"/>
      <c r="I199" s="4"/>
      <c r="J199" s="4"/>
      <c r="K199" s="4"/>
      <c r="L199" s="4"/>
    </row>
    <row r="200">
      <c r="A200" s="4"/>
      <c r="B200" s="4"/>
      <c r="C200" s="4"/>
      <c r="D200" s="4"/>
      <c r="E200" s="4"/>
      <c r="F200" s="4"/>
      <c r="G200" s="4"/>
      <c r="H200" s="4"/>
      <c r="I200" s="4"/>
      <c r="J200" s="4"/>
      <c r="K200" s="4"/>
      <c r="L200" s="4"/>
    </row>
    <row r="201">
      <c r="A201" s="4"/>
      <c r="B201" s="4"/>
      <c r="C201" s="4"/>
      <c r="D201" s="4"/>
      <c r="E201" s="4"/>
      <c r="F201" s="4"/>
      <c r="G201" s="4"/>
      <c r="H201" s="4"/>
      <c r="I201" s="4"/>
      <c r="J201" s="4"/>
      <c r="K201" s="4"/>
      <c r="L201" s="4"/>
    </row>
    <row r="202">
      <c r="A202" s="4"/>
      <c r="B202" s="4"/>
      <c r="C202" s="4"/>
      <c r="D202" s="4"/>
      <c r="E202" s="4"/>
      <c r="F202" s="4"/>
      <c r="G202" s="4"/>
      <c r="H202" s="4"/>
      <c r="I202" s="4"/>
      <c r="J202" s="4"/>
      <c r="K202" s="4"/>
      <c r="L202" s="4"/>
    </row>
    <row r="203">
      <c r="A203" s="4"/>
      <c r="B203" s="4"/>
      <c r="C203" s="4"/>
      <c r="D203" s="4"/>
      <c r="E203" s="4"/>
      <c r="F203" s="4"/>
      <c r="G203" s="4"/>
      <c r="H203" s="4"/>
      <c r="I203" s="4"/>
      <c r="J203" s="4"/>
      <c r="K203" s="4"/>
      <c r="L203" s="4"/>
    </row>
    <row r="204">
      <c r="A204" s="4"/>
      <c r="B204" s="4"/>
      <c r="C204" s="4"/>
      <c r="D204" s="4"/>
      <c r="E204" s="4"/>
      <c r="F204" s="4"/>
      <c r="G204" s="4"/>
      <c r="H204" s="4"/>
      <c r="I204" s="4"/>
      <c r="J204" s="4"/>
      <c r="K204" s="4"/>
      <c r="L204" s="4"/>
    </row>
    <row r="205">
      <c r="A205" s="4"/>
      <c r="B205" s="4"/>
      <c r="C205" s="4"/>
      <c r="D205" s="4"/>
      <c r="E205" s="4"/>
      <c r="F205" s="4"/>
      <c r="G205" s="4"/>
      <c r="H205" s="4"/>
      <c r="I205" s="4"/>
      <c r="J205" s="4"/>
      <c r="K205" s="4"/>
      <c r="L205" s="4"/>
    </row>
    <row r="206">
      <c r="A206" s="4"/>
      <c r="B206" s="4"/>
      <c r="C206" s="4"/>
      <c r="D206" s="4"/>
      <c r="E206" s="4"/>
      <c r="F206" s="4"/>
      <c r="G206" s="4"/>
      <c r="H206" s="4"/>
      <c r="I206" s="4"/>
      <c r="J206" s="4"/>
      <c r="K206" s="4"/>
      <c r="L206" s="4"/>
    </row>
    <row r="207">
      <c r="A207" s="4"/>
      <c r="B207" s="4"/>
      <c r="C207" s="4"/>
      <c r="D207" s="4"/>
      <c r="E207" s="4"/>
      <c r="F207" s="4"/>
      <c r="G207" s="4"/>
      <c r="H207" s="4"/>
      <c r="I207" s="4"/>
      <c r="J207" s="4"/>
      <c r="K207" s="4"/>
      <c r="L207" s="4"/>
    </row>
    <row r="208">
      <c r="A208" s="4"/>
      <c r="B208" s="4"/>
      <c r="C208" s="4"/>
      <c r="D208" s="4"/>
      <c r="E208" s="4"/>
      <c r="F208" s="4"/>
      <c r="G208" s="4"/>
      <c r="H208" s="4"/>
      <c r="I208" s="4"/>
      <c r="J208" s="4"/>
      <c r="K208" s="4"/>
      <c r="L208" s="4"/>
    </row>
    <row r="209">
      <c r="A209" s="4"/>
      <c r="B209" s="4"/>
      <c r="C209" s="4"/>
      <c r="D209" s="4"/>
      <c r="E209" s="4"/>
      <c r="F209" s="4"/>
      <c r="G209" s="4"/>
      <c r="H209" s="4"/>
      <c r="I209" s="4"/>
      <c r="J209" s="4"/>
      <c r="K209" s="4"/>
      <c r="L209" s="4"/>
    </row>
    <row r="210">
      <c r="A210" s="4"/>
      <c r="B210" s="4"/>
      <c r="C210" s="4"/>
      <c r="D210" s="4"/>
      <c r="E210" s="4"/>
      <c r="F210" s="4"/>
      <c r="G210" s="4"/>
      <c r="H210" s="4"/>
      <c r="I210" s="4"/>
      <c r="J210" s="4"/>
      <c r="K210" s="4"/>
      <c r="L210" s="4"/>
    </row>
    <row r="211">
      <c r="A211" s="4"/>
      <c r="B211" s="4"/>
      <c r="C211" s="4"/>
      <c r="D211" s="4"/>
      <c r="E211" s="4"/>
      <c r="F211" s="4"/>
      <c r="G211" s="4"/>
      <c r="H211" s="4"/>
      <c r="I211" s="4"/>
      <c r="J211" s="4"/>
      <c r="K211" s="4"/>
      <c r="L211" s="4"/>
    </row>
    <row r="212">
      <c r="A212" s="4"/>
      <c r="B212" s="4"/>
      <c r="C212" s="4"/>
      <c r="D212" s="4"/>
      <c r="E212" s="4"/>
      <c r="F212" s="4"/>
      <c r="G212" s="4"/>
      <c r="H212" s="4"/>
      <c r="I212" s="4"/>
      <c r="J212" s="4"/>
      <c r="K212" s="4"/>
      <c r="L212" s="4"/>
    </row>
    <row r="213">
      <c r="A213" s="4"/>
      <c r="B213" s="4"/>
      <c r="C213" s="4"/>
      <c r="D213" s="4"/>
      <c r="E213" s="4"/>
      <c r="F213" s="4"/>
      <c r="G213" s="4"/>
      <c r="H213" s="4"/>
      <c r="I213" s="4"/>
      <c r="J213" s="4"/>
      <c r="K213" s="4"/>
      <c r="L213" s="4"/>
    </row>
    <row r="214">
      <c r="A214" s="4"/>
      <c r="B214" s="4"/>
      <c r="C214" s="4"/>
      <c r="D214" s="4"/>
      <c r="E214" s="4"/>
      <c r="F214" s="4"/>
      <c r="G214" s="4"/>
      <c r="H214" s="4"/>
      <c r="I214" s="4"/>
      <c r="J214" s="4"/>
      <c r="K214" s="4"/>
      <c r="L214" s="4"/>
    </row>
    <row r="215">
      <c r="A215" s="4"/>
      <c r="B215" s="4"/>
      <c r="C215" s="4"/>
      <c r="D215" s="4"/>
      <c r="E215" s="4"/>
      <c r="F215" s="4"/>
      <c r="G215" s="4"/>
      <c r="H215" s="4"/>
      <c r="I215" s="4"/>
      <c r="J215" s="4"/>
      <c r="K215" s="4"/>
      <c r="L215" s="4"/>
    </row>
    <row r="216">
      <c r="A216" s="4"/>
      <c r="B216" s="4"/>
      <c r="C216" s="4"/>
      <c r="D216" s="4"/>
      <c r="E216" s="4"/>
      <c r="F216" s="4"/>
      <c r="G216" s="4"/>
      <c r="H216" s="4"/>
      <c r="I216" s="4"/>
      <c r="J216" s="4"/>
      <c r="K216" s="4"/>
      <c r="L216" s="4"/>
    </row>
    <row r="217">
      <c r="A217" s="4"/>
      <c r="B217" s="4"/>
      <c r="C217" s="4"/>
      <c r="D217" s="4"/>
      <c r="E217" s="4"/>
      <c r="F217" s="4"/>
      <c r="G217" s="4"/>
      <c r="H217" s="4"/>
      <c r="I217" s="4"/>
      <c r="J217" s="4"/>
      <c r="K217" s="4"/>
      <c r="L217" s="4"/>
    </row>
    <row r="218">
      <c r="A218" s="4"/>
      <c r="B218" s="4"/>
      <c r="C218" s="4"/>
      <c r="D218" s="4"/>
      <c r="E218" s="4"/>
      <c r="F218" s="4"/>
      <c r="G218" s="4"/>
      <c r="H218" s="4"/>
      <c r="I218" s="4"/>
      <c r="J218" s="4"/>
      <c r="K218" s="4"/>
      <c r="L218" s="4"/>
    </row>
    <row r="219">
      <c r="A219" s="4"/>
      <c r="B219" s="4"/>
      <c r="C219" s="4"/>
      <c r="D219" s="4"/>
      <c r="E219" s="4"/>
      <c r="F219" s="4"/>
      <c r="G219" s="4"/>
      <c r="H219" s="4"/>
      <c r="I219" s="4"/>
      <c r="J219" s="4"/>
      <c r="K219" s="4"/>
      <c r="L219" s="4"/>
    </row>
    <row r="220">
      <c r="A220" s="4"/>
      <c r="B220" s="4"/>
      <c r="C220" s="4"/>
      <c r="D220" s="4"/>
      <c r="E220" s="4"/>
      <c r="F220" s="4"/>
      <c r="G220" s="4"/>
      <c r="H220" s="4"/>
      <c r="I220" s="4"/>
      <c r="J220" s="4"/>
      <c r="K220" s="4"/>
      <c r="L220" s="4"/>
    </row>
    <row r="221">
      <c r="A221" s="4"/>
      <c r="B221" s="4"/>
      <c r="C221" s="4"/>
      <c r="D221" s="4"/>
      <c r="E221" s="4"/>
      <c r="F221" s="4"/>
      <c r="G221" s="4"/>
      <c r="H221" s="4"/>
      <c r="I221" s="4"/>
      <c r="J221" s="4"/>
      <c r="K221" s="4"/>
      <c r="L221" s="4"/>
    </row>
    <row r="222">
      <c r="A222" s="4"/>
      <c r="B222" s="4"/>
      <c r="C222" s="4"/>
      <c r="D222" s="4"/>
      <c r="E222" s="4"/>
      <c r="F222" s="4"/>
      <c r="G222" s="4"/>
      <c r="H222" s="4"/>
      <c r="I222" s="4"/>
      <c r="J222" s="4"/>
      <c r="K222" s="4"/>
      <c r="L222" s="4"/>
    </row>
    <row r="223">
      <c r="A223" s="4"/>
      <c r="B223" s="4"/>
      <c r="C223" s="4"/>
      <c r="D223" s="4"/>
      <c r="E223" s="4"/>
      <c r="F223" s="4"/>
      <c r="G223" s="4"/>
      <c r="H223" s="4"/>
      <c r="I223" s="4"/>
      <c r="J223" s="4"/>
      <c r="K223" s="4"/>
      <c r="L223" s="4"/>
    </row>
    <row r="224">
      <c r="A224" s="4"/>
      <c r="B224" s="4"/>
      <c r="C224" s="4"/>
      <c r="D224" s="4"/>
      <c r="E224" s="4"/>
      <c r="F224" s="4"/>
      <c r="G224" s="4"/>
      <c r="H224" s="4"/>
      <c r="I224" s="4"/>
      <c r="J224" s="4"/>
      <c r="K224" s="4"/>
      <c r="L224" s="4"/>
    </row>
    <row r="225">
      <c r="A225" s="4"/>
      <c r="B225" s="4"/>
      <c r="C225" s="4"/>
      <c r="D225" s="4"/>
      <c r="E225" s="4"/>
      <c r="F225" s="4"/>
      <c r="G225" s="4"/>
      <c r="H225" s="4"/>
      <c r="I225" s="4"/>
      <c r="J225" s="4"/>
      <c r="K225" s="4"/>
      <c r="L225" s="4"/>
    </row>
    <row r="226">
      <c r="A226" s="4"/>
      <c r="B226" s="4"/>
      <c r="C226" s="4"/>
      <c r="D226" s="4"/>
      <c r="E226" s="4"/>
      <c r="F226" s="4"/>
      <c r="G226" s="4"/>
      <c r="H226" s="4"/>
      <c r="I226" s="4"/>
      <c r="J226" s="4"/>
      <c r="K226" s="4"/>
      <c r="L226" s="4"/>
    </row>
    <row r="227">
      <c r="A227" s="4"/>
      <c r="B227" s="4"/>
      <c r="C227" s="4"/>
      <c r="D227" s="4"/>
      <c r="E227" s="4"/>
      <c r="F227" s="4"/>
      <c r="G227" s="4"/>
      <c r="H227" s="4"/>
      <c r="I227" s="4"/>
      <c r="J227" s="4"/>
      <c r="K227" s="4"/>
      <c r="L227" s="4"/>
    </row>
    <row r="228">
      <c r="A228" s="4"/>
      <c r="B228" s="4"/>
      <c r="C228" s="4"/>
      <c r="D228" s="4"/>
      <c r="E228" s="4"/>
      <c r="F228" s="4"/>
      <c r="G228" s="4"/>
      <c r="H228" s="4"/>
      <c r="I228" s="4"/>
      <c r="J228" s="4"/>
      <c r="K228" s="4"/>
      <c r="L228" s="4"/>
    </row>
    <row r="229">
      <c r="A229" s="4"/>
      <c r="B229" s="4"/>
      <c r="C229" s="4"/>
      <c r="D229" s="4"/>
      <c r="E229" s="4"/>
      <c r="F229" s="4"/>
      <c r="G229" s="4"/>
      <c r="H229" s="4"/>
      <c r="I229" s="4"/>
      <c r="J229" s="4"/>
      <c r="K229" s="4"/>
      <c r="L229" s="4"/>
    </row>
    <row r="230">
      <c r="A230" s="4"/>
      <c r="B230" s="4"/>
      <c r="C230" s="4"/>
      <c r="D230" s="4"/>
      <c r="E230" s="4"/>
      <c r="F230" s="4"/>
      <c r="G230" s="4"/>
      <c r="H230" s="4"/>
      <c r="I230" s="4"/>
      <c r="J230" s="4"/>
      <c r="K230" s="4"/>
      <c r="L230" s="4"/>
    </row>
    <row r="231">
      <c r="A231" s="4"/>
      <c r="B231" s="4"/>
      <c r="C231" s="4"/>
      <c r="D231" s="4"/>
      <c r="E231" s="4"/>
      <c r="F231" s="4"/>
      <c r="G231" s="4"/>
      <c r="H231" s="4"/>
      <c r="I231" s="4"/>
      <c r="J231" s="4"/>
      <c r="K231" s="4"/>
      <c r="L231" s="4"/>
    </row>
    <row r="232">
      <c r="A232" s="4"/>
      <c r="B232" s="4"/>
      <c r="C232" s="4"/>
      <c r="D232" s="4"/>
      <c r="E232" s="4"/>
      <c r="F232" s="4"/>
      <c r="G232" s="4"/>
      <c r="H232" s="4"/>
      <c r="I232" s="4"/>
      <c r="J232" s="4"/>
      <c r="K232" s="4"/>
      <c r="L232" s="4"/>
    </row>
    <row r="233">
      <c r="A233" s="4"/>
      <c r="B233" s="4"/>
      <c r="C233" s="4"/>
      <c r="D233" s="4"/>
      <c r="E233" s="4"/>
      <c r="F233" s="4"/>
      <c r="G233" s="4"/>
      <c r="H233" s="4"/>
      <c r="I233" s="4"/>
      <c r="J233" s="4"/>
      <c r="K233" s="4"/>
      <c r="L233" s="4"/>
    </row>
    <row r="234">
      <c r="A234" s="4"/>
      <c r="B234" s="4"/>
      <c r="C234" s="4"/>
      <c r="D234" s="4"/>
      <c r="E234" s="4"/>
      <c r="F234" s="4"/>
      <c r="G234" s="4"/>
      <c r="H234" s="4"/>
      <c r="I234" s="4"/>
      <c r="J234" s="4"/>
      <c r="K234" s="4"/>
      <c r="L234" s="4"/>
    </row>
    <row r="235">
      <c r="A235" s="4"/>
      <c r="B235" s="4"/>
      <c r="C235" s="4"/>
      <c r="D235" s="4"/>
      <c r="E235" s="4"/>
      <c r="F235" s="4"/>
      <c r="G235" s="4"/>
      <c r="H235" s="4"/>
      <c r="I235" s="4"/>
      <c r="J235" s="4"/>
      <c r="K235" s="4"/>
      <c r="L235" s="4"/>
    </row>
    <row r="236">
      <c r="A236" s="4"/>
      <c r="B236" s="4"/>
      <c r="C236" s="4"/>
      <c r="D236" s="4"/>
      <c r="E236" s="4"/>
      <c r="F236" s="4"/>
      <c r="G236" s="4"/>
      <c r="H236" s="4"/>
      <c r="I236" s="4"/>
      <c r="J236" s="4"/>
      <c r="K236" s="4"/>
      <c r="L236" s="4"/>
    </row>
    <row r="237">
      <c r="A237" s="4"/>
      <c r="B237" s="4"/>
      <c r="C237" s="4"/>
      <c r="D237" s="4"/>
      <c r="E237" s="4"/>
      <c r="F237" s="4"/>
      <c r="G237" s="4"/>
      <c r="H237" s="4"/>
      <c r="I237" s="4"/>
      <c r="J237" s="4"/>
      <c r="K237" s="4"/>
      <c r="L237" s="4"/>
    </row>
    <row r="238">
      <c r="A238" s="4"/>
      <c r="B238" s="4"/>
      <c r="C238" s="4"/>
      <c r="D238" s="4"/>
      <c r="E238" s="4"/>
      <c r="F238" s="4"/>
      <c r="G238" s="4"/>
      <c r="H238" s="4"/>
      <c r="I238" s="4"/>
      <c r="J238" s="4"/>
      <c r="K238" s="4"/>
      <c r="L238" s="4"/>
    </row>
    <row r="239">
      <c r="A239" s="4"/>
      <c r="B239" s="4"/>
      <c r="C239" s="4"/>
      <c r="D239" s="4"/>
      <c r="E239" s="4"/>
      <c r="F239" s="4"/>
      <c r="G239" s="4"/>
      <c r="H239" s="4"/>
      <c r="I239" s="4"/>
      <c r="J239" s="4"/>
      <c r="K239" s="4"/>
      <c r="L239" s="4"/>
    </row>
    <row r="240">
      <c r="A240" s="4"/>
      <c r="B240" s="4"/>
      <c r="C240" s="4"/>
      <c r="D240" s="4"/>
      <c r="E240" s="4"/>
      <c r="F240" s="4"/>
      <c r="G240" s="4"/>
      <c r="H240" s="4"/>
      <c r="I240" s="4"/>
      <c r="J240" s="4"/>
      <c r="K240" s="4"/>
      <c r="L240" s="4"/>
    </row>
    <row r="241">
      <c r="A241" s="4"/>
      <c r="B241" s="4"/>
      <c r="C241" s="4"/>
      <c r="D241" s="4"/>
      <c r="E241" s="4"/>
      <c r="F241" s="4"/>
      <c r="G241" s="4"/>
      <c r="H241" s="4"/>
      <c r="I241" s="4"/>
      <c r="J241" s="4"/>
      <c r="K241" s="4"/>
      <c r="L241" s="4"/>
    </row>
    <row r="242">
      <c r="A242" s="4"/>
      <c r="B242" s="4"/>
      <c r="C242" s="4"/>
      <c r="D242" s="4"/>
      <c r="E242" s="4"/>
      <c r="F242" s="4"/>
      <c r="G242" s="4"/>
      <c r="H242" s="4"/>
      <c r="I242" s="4"/>
      <c r="J242" s="4"/>
      <c r="K242" s="4"/>
      <c r="L242" s="4"/>
    </row>
    <row r="243">
      <c r="A243" s="4"/>
      <c r="B243" s="4"/>
      <c r="C243" s="4"/>
      <c r="D243" s="4"/>
      <c r="E243" s="4"/>
      <c r="F243" s="4"/>
      <c r="G243" s="4"/>
      <c r="H243" s="4"/>
      <c r="I243" s="4"/>
      <c r="J243" s="4"/>
      <c r="K243" s="4"/>
      <c r="L243" s="4"/>
    </row>
    <row r="244">
      <c r="A244" s="4"/>
      <c r="B244" s="4"/>
      <c r="C244" s="4"/>
      <c r="D244" s="4"/>
      <c r="E244" s="4"/>
      <c r="F244" s="4"/>
      <c r="G244" s="4"/>
      <c r="H244" s="4"/>
      <c r="I244" s="4"/>
      <c r="J244" s="4"/>
      <c r="K244" s="4"/>
      <c r="L244" s="4"/>
    </row>
    <row r="245">
      <c r="A245" s="4"/>
      <c r="B245" s="4"/>
      <c r="C245" s="4"/>
      <c r="D245" s="4"/>
      <c r="E245" s="4"/>
      <c r="F245" s="4"/>
      <c r="G245" s="4"/>
      <c r="H245" s="4"/>
      <c r="I245" s="4"/>
      <c r="J245" s="4"/>
      <c r="K245" s="4"/>
      <c r="L245" s="4"/>
    </row>
    <row r="246">
      <c r="A246" s="4"/>
      <c r="B246" s="4"/>
      <c r="C246" s="4"/>
      <c r="D246" s="4"/>
      <c r="E246" s="4"/>
      <c r="F246" s="4"/>
      <c r="G246" s="4"/>
      <c r="H246" s="4"/>
      <c r="I246" s="4"/>
      <c r="J246" s="4"/>
      <c r="K246" s="4"/>
      <c r="L246" s="4"/>
    </row>
    <row r="247">
      <c r="A247" s="4"/>
      <c r="B247" s="4"/>
      <c r="C247" s="4"/>
      <c r="D247" s="4"/>
      <c r="E247" s="4"/>
      <c r="F247" s="4"/>
      <c r="G247" s="4"/>
      <c r="H247" s="4"/>
      <c r="I247" s="4"/>
      <c r="J247" s="4"/>
      <c r="K247" s="4"/>
      <c r="L247" s="4"/>
    </row>
    <row r="248">
      <c r="A248" s="4"/>
      <c r="B248" s="4"/>
      <c r="C248" s="4"/>
      <c r="D248" s="4"/>
      <c r="E248" s="4"/>
      <c r="F248" s="4"/>
      <c r="G248" s="4"/>
      <c r="H248" s="4"/>
      <c r="I248" s="4"/>
      <c r="J248" s="4"/>
      <c r="K248" s="4"/>
      <c r="L248" s="4"/>
    </row>
    <row r="249">
      <c r="A249" s="4"/>
      <c r="B249" s="4"/>
      <c r="C249" s="4"/>
      <c r="D249" s="4"/>
      <c r="E249" s="4"/>
      <c r="F249" s="4"/>
      <c r="G249" s="4"/>
      <c r="H249" s="4"/>
      <c r="I249" s="4"/>
      <c r="J249" s="4"/>
      <c r="K249" s="4"/>
      <c r="L249" s="4"/>
    </row>
    <row r="250">
      <c r="A250" s="4"/>
      <c r="B250" s="4"/>
      <c r="C250" s="4"/>
      <c r="D250" s="4"/>
      <c r="E250" s="4"/>
      <c r="F250" s="4"/>
      <c r="G250" s="4"/>
      <c r="H250" s="4"/>
      <c r="I250" s="4"/>
      <c r="J250" s="4"/>
      <c r="K250" s="4"/>
      <c r="L250" s="4"/>
    </row>
    <row r="251">
      <c r="A251" s="4"/>
      <c r="B251" s="4"/>
      <c r="C251" s="4"/>
      <c r="D251" s="4"/>
      <c r="E251" s="4"/>
      <c r="F251" s="4"/>
      <c r="G251" s="4"/>
      <c r="H251" s="4"/>
      <c r="I251" s="4"/>
      <c r="J251" s="4"/>
      <c r="K251" s="4"/>
      <c r="L251" s="4"/>
    </row>
    <row r="252">
      <c r="A252" s="4"/>
      <c r="B252" s="4"/>
      <c r="C252" s="4"/>
      <c r="D252" s="4"/>
      <c r="E252" s="4"/>
      <c r="F252" s="4"/>
      <c r="G252" s="4"/>
      <c r="H252" s="4"/>
      <c r="I252" s="4"/>
      <c r="J252" s="4"/>
      <c r="K252" s="4"/>
      <c r="L252" s="4"/>
    </row>
    <row r="253">
      <c r="A253" s="4"/>
      <c r="B253" s="4"/>
      <c r="C253" s="4"/>
      <c r="D253" s="4"/>
      <c r="E253" s="4"/>
      <c r="F253" s="4"/>
      <c r="G253" s="4"/>
      <c r="H253" s="4"/>
      <c r="I253" s="4"/>
      <c r="J253" s="4"/>
      <c r="K253" s="4"/>
      <c r="L253" s="4"/>
    </row>
    <row r="254">
      <c r="A254" s="4"/>
      <c r="B254" s="4"/>
      <c r="C254" s="4"/>
      <c r="D254" s="4"/>
      <c r="E254" s="4"/>
      <c r="F254" s="4"/>
      <c r="G254" s="4"/>
      <c r="H254" s="4"/>
      <c r="I254" s="4"/>
      <c r="J254" s="4"/>
      <c r="K254" s="4"/>
      <c r="L254" s="4"/>
    </row>
    <row r="255">
      <c r="A255" s="4"/>
      <c r="B255" s="4"/>
      <c r="C255" s="4"/>
      <c r="D255" s="4"/>
      <c r="E255" s="4"/>
      <c r="F255" s="4"/>
      <c r="G255" s="4"/>
      <c r="H255" s="4"/>
      <c r="I255" s="4"/>
      <c r="J255" s="4"/>
      <c r="K255" s="4"/>
      <c r="L255" s="4"/>
    </row>
    <row r="256">
      <c r="A256" s="4"/>
      <c r="B256" s="4"/>
      <c r="C256" s="4"/>
      <c r="D256" s="4"/>
      <c r="E256" s="4"/>
      <c r="F256" s="4"/>
      <c r="G256" s="4"/>
      <c r="H256" s="4"/>
      <c r="I256" s="4"/>
      <c r="J256" s="4"/>
      <c r="K256" s="4"/>
      <c r="L256" s="4"/>
    </row>
    <row r="257">
      <c r="A257" s="4"/>
      <c r="B257" s="4"/>
      <c r="C257" s="4"/>
      <c r="D257" s="4"/>
      <c r="E257" s="4"/>
      <c r="F257" s="4"/>
      <c r="G257" s="4"/>
      <c r="H257" s="4"/>
      <c r="I257" s="4"/>
      <c r="J257" s="4"/>
      <c r="K257" s="4"/>
      <c r="L257" s="4"/>
    </row>
    <row r="258">
      <c r="A258" s="4"/>
      <c r="B258" s="4"/>
      <c r="C258" s="4"/>
      <c r="D258" s="4"/>
      <c r="E258" s="4"/>
      <c r="F258" s="4"/>
      <c r="G258" s="4"/>
      <c r="H258" s="4"/>
      <c r="I258" s="4"/>
      <c r="J258" s="4"/>
      <c r="K258" s="4"/>
      <c r="L258" s="4"/>
    </row>
    <row r="259">
      <c r="A259" s="4"/>
      <c r="B259" s="4"/>
      <c r="C259" s="4"/>
      <c r="D259" s="4"/>
      <c r="E259" s="4"/>
      <c r="F259" s="4"/>
      <c r="G259" s="4"/>
      <c r="H259" s="4"/>
      <c r="I259" s="4"/>
      <c r="J259" s="4"/>
      <c r="K259" s="4"/>
      <c r="L259" s="4"/>
    </row>
    <row r="260">
      <c r="A260" s="4"/>
      <c r="B260" s="4"/>
      <c r="C260" s="4"/>
      <c r="D260" s="4"/>
      <c r="E260" s="4"/>
      <c r="F260" s="4"/>
      <c r="G260" s="4"/>
      <c r="H260" s="4"/>
      <c r="I260" s="4"/>
      <c r="J260" s="4"/>
      <c r="K260" s="4"/>
      <c r="L260" s="4"/>
    </row>
    <row r="261">
      <c r="A261" s="4"/>
      <c r="B261" s="4"/>
      <c r="C261" s="4"/>
      <c r="D261" s="4"/>
      <c r="E261" s="4"/>
      <c r="F261" s="4"/>
      <c r="G261" s="4"/>
      <c r="H261" s="4"/>
      <c r="I261" s="4"/>
      <c r="J261" s="4"/>
      <c r="K261" s="4"/>
      <c r="L261" s="4"/>
    </row>
    <row r="262">
      <c r="A262" s="4"/>
      <c r="B262" s="4"/>
      <c r="C262" s="4"/>
      <c r="D262" s="4"/>
      <c r="E262" s="4"/>
      <c r="F262" s="4"/>
      <c r="G262" s="4"/>
      <c r="H262" s="4"/>
      <c r="I262" s="4"/>
      <c r="J262" s="4"/>
      <c r="K262" s="4"/>
      <c r="L262" s="4"/>
    </row>
    <row r="263">
      <c r="A263" s="4"/>
      <c r="B263" s="4"/>
      <c r="C263" s="4"/>
      <c r="D263" s="4"/>
      <c r="E263" s="4"/>
      <c r="F263" s="4"/>
      <c r="G263" s="4"/>
      <c r="H263" s="4"/>
      <c r="I263" s="4"/>
      <c r="J263" s="4"/>
      <c r="K263" s="4"/>
      <c r="L263" s="4"/>
    </row>
    <row r="264">
      <c r="A264" s="4"/>
      <c r="B264" s="4"/>
      <c r="C264" s="4"/>
      <c r="D264" s="4"/>
      <c r="E264" s="4"/>
      <c r="F264" s="4"/>
      <c r="G264" s="4"/>
      <c r="H264" s="4"/>
      <c r="I264" s="4"/>
      <c r="J264" s="4"/>
      <c r="K264" s="4"/>
      <c r="L264" s="4"/>
    </row>
    <row r="265">
      <c r="A265" s="4"/>
      <c r="B265" s="4"/>
      <c r="C265" s="4"/>
      <c r="D265" s="4"/>
      <c r="E265" s="4"/>
      <c r="F265" s="4"/>
      <c r="G265" s="4"/>
      <c r="H265" s="4"/>
      <c r="I265" s="4"/>
      <c r="J265" s="4"/>
      <c r="K265" s="4"/>
      <c r="L265" s="4"/>
    </row>
    <row r="266">
      <c r="A266" s="4"/>
      <c r="B266" s="4"/>
      <c r="C266" s="4"/>
      <c r="D266" s="4"/>
      <c r="E266" s="4"/>
      <c r="F266" s="4"/>
      <c r="G266" s="4"/>
      <c r="H266" s="4"/>
      <c r="I266" s="4"/>
      <c r="J266" s="4"/>
      <c r="K266" s="4"/>
      <c r="L266" s="4"/>
    </row>
    <row r="267">
      <c r="A267" s="4"/>
      <c r="B267" s="4"/>
      <c r="C267" s="4"/>
      <c r="D267" s="4"/>
      <c r="E267" s="4"/>
      <c r="F267" s="4"/>
      <c r="G267" s="4"/>
      <c r="H267" s="4"/>
      <c r="I267" s="4"/>
      <c r="J267" s="4"/>
      <c r="K267" s="4"/>
      <c r="L267" s="4"/>
    </row>
    <row r="268">
      <c r="A268" s="4"/>
      <c r="B268" s="4"/>
      <c r="C268" s="4"/>
      <c r="D268" s="4"/>
      <c r="E268" s="4"/>
      <c r="F268" s="4"/>
      <c r="G268" s="4"/>
      <c r="H268" s="4"/>
      <c r="I268" s="4"/>
      <c r="J268" s="4"/>
      <c r="K268" s="4"/>
      <c r="L268" s="4"/>
    </row>
    <row r="269">
      <c r="A269" s="4"/>
      <c r="B269" s="4"/>
      <c r="C269" s="4"/>
      <c r="D269" s="4"/>
      <c r="E269" s="4"/>
      <c r="F269" s="4"/>
      <c r="G269" s="4"/>
      <c r="H269" s="4"/>
      <c r="I269" s="4"/>
      <c r="J269" s="4"/>
      <c r="K269" s="4"/>
      <c r="L269" s="4"/>
    </row>
    <row r="270">
      <c r="A270" s="4"/>
      <c r="B270" s="4"/>
      <c r="C270" s="4"/>
      <c r="D270" s="4"/>
      <c r="E270" s="4"/>
      <c r="F270" s="4"/>
      <c r="G270" s="4"/>
      <c r="H270" s="4"/>
      <c r="I270" s="4"/>
      <c r="J270" s="4"/>
      <c r="K270" s="4"/>
      <c r="L270" s="4"/>
    </row>
    <row r="271">
      <c r="A271" s="4"/>
      <c r="B271" s="4"/>
      <c r="C271" s="4"/>
      <c r="D271" s="4"/>
      <c r="E271" s="4"/>
      <c r="F271" s="4"/>
      <c r="G271" s="4"/>
      <c r="H271" s="4"/>
      <c r="I271" s="4"/>
      <c r="J271" s="4"/>
      <c r="K271" s="4"/>
      <c r="L271" s="4"/>
    </row>
    <row r="272">
      <c r="A272" s="4"/>
      <c r="B272" s="4"/>
      <c r="C272" s="4"/>
      <c r="D272" s="4"/>
      <c r="E272" s="4"/>
      <c r="F272" s="4"/>
      <c r="G272" s="4"/>
      <c r="H272" s="4"/>
      <c r="I272" s="4"/>
      <c r="J272" s="4"/>
      <c r="K272" s="4"/>
      <c r="L272" s="4"/>
    </row>
    <row r="273">
      <c r="A273" s="4"/>
      <c r="B273" s="4"/>
      <c r="C273" s="4"/>
      <c r="D273" s="4"/>
      <c r="E273" s="4"/>
      <c r="F273" s="4"/>
      <c r="G273" s="4"/>
      <c r="H273" s="4"/>
      <c r="I273" s="4"/>
      <c r="J273" s="4"/>
      <c r="K273" s="4"/>
      <c r="L273" s="4"/>
    </row>
    <row r="274">
      <c r="A274" s="4"/>
      <c r="B274" s="4"/>
      <c r="C274" s="4"/>
      <c r="D274" s="4"/>
      <c r="E274" s="4"/>
      <c r="F274" s="4"/>
      <c r="G274" s="4"/>
      <c r="H274" s="4"/>
      <c r="I274" s="4"/>
      <c r="J274" s="4"/>
      <c r="K274" s="4"/>
      <c r="L274" s="4"/>
    </row>
    <row r="275">
      <c r="A275" s="4"/>
      <c r="B275" s="4"/>
      <c r="C275" s="4"/>
      <c r="D275" s="4"/>
      <c r="E275" s="4"/>
      <c r="F275" s="4"/>
      <c r="G275" s="4"/>
      <c r="H275" s="4"/>
      <c r="I275" s="4"/>
      <c r="J275" s="4"/>
      <c r="K275" s="4"/>
      <c r="L275" s="4"/>
    </row>
    <row r="276">
      <c r="A276" s="4"/>
      <c r="B276" s="4"/>
      <c r="C276" s="4"/>
      <c r="D276" s="4"/>
      <c r="E276" s="4"/>
      <c r="F276" s="4"/>
      <c r="G276" s="4"/>
      <c r="H276" s="4"/>
      <c r="I276" s="4"/>
      <c r="J276" s="4"/>
      <c r="K276" s="4"/>
      <c r="L276" s="4"/>
    </row>
    <row r="277">
      <c r="A277" s="4"/>
      <c r="B277" s="4"/>
      <c r="C277" s="4"/>
      <c r="D277" s="4"/>
      <c r="E277" s="4"/>
      <c r="F277" s="4"/>
      <c r="G277" s="4"/>
      <c r="H277" s="4"/>
      <c r="I277" s="4"/>
      <c r="J277" s="4"/>
      <c r="K277" s="4"/>
      <c r="L277" s="4"/>
    </row>
    <row r="278">
      <c r="A278" s="4"/>
      <c r="B278" s="4"/>
      <c r="C278" s="4"/>
      <c r="D278" s="4"/>
      <c r="E278" s="4"/>
      <c r="F278" s="4"/>
      <c r="G278" s="4"/>
      <c r="H278" s="4"/>
      <c r="I278" s="4"/>
      <c r="J278" s="4"/>
      <c r="K278" s="4"/>
      <c r="L278" s="4"/>
    </row>
    <row r="279">
      <c r="A279" s="4"/>
      <c r="B279" s="4"/>
      <c r="C279" s="4"/>
      <c r="D279" s="4"/>
      <c r="E279" s="4"/>
      <c r="F279" s="4"/>
      <c r="G279" s="4"/>
      <c r="H279" s="4"/>
      <c r="I279" s="4"/>
      <c r="J279" s="4"/>
      <c r="K279" s="4"/>
      <c r="L279" s="4"/>
    </row>
    <row r="280">
      <c r="A280" s="4"/>
      <c r="B280" s="4"/>
      <c r="C280" s="4"/>
      <c r="D280" s="4"/>
      <c r="E280" s="4"/>
      <c r="F280" s="4"/>
      <c r="G280" s="4"/>
      <c r="H280" s="4"/>
      <c r="I280" s="4"/>
      <c r="J280" s="4"/>
      <c r="K280" s="4"/>
      <c r="L280" s="4"/>
    </row>
    <row r="281">
      <c r="A281" s="4"/>
      <c r="B281" s="4"/>
      <c r="C281" s="4"/>
      <c r="D281" s="4"/>
      <c r="E281" s="4"/>
      <c r="F281" s="4"/>
      <c r="G281" s="4"/>
      <c r="H281" s="4"/>
      <c r="I281" s="4"/>
      <c r="J281" s="4"/>
      <c r="K281" s="4"/>
      <c r="L281" s="4"/>
    </row>
    <row r="282">
      <c r="A282" s="4"/>
      <c r="B282" s="4"/>
      <c r="C282" s="4"/>
      <c r="D282" s="4"/>
      <c r="E282" s="4"/>
      <c r="F282" s="4"/>
      <c r="G282" s="4"/>
      <c r="H282" s="4"/>
      <c r="I282" s="4"/>
      <c r="J282" s="4"/>
      <c r="K282" s="4"/>
      <c r="L282" s="4"/>
    </row>
    <row r="283">
      <c r="A283" s="4"/>
      <c r="B283" s="4"/>
      <c r="C283" s="4"/>
      <c r="D283" s="4"/>
      <c r="E283" s="4"/>
      <c r="F283" s="4"/>
      <c r="G283" s="4"/>
      <c r="H283" s="4"/>
      <c r="I283" s="4"/>
      <c r="J283" s="4"/>
      <c r="K283" s="4"/>
      <c r="L283" s="4"/>
    </row>
    <row r="284">
      <c r="A284" s="4"/>
      <c r="B284" s="4"/>
      <c r="C284" s="4"/>
      <c r="D284" s="4"/>
      <c r="E284" s="4"/>
      <c r="F284" s="4"/>
      <c r="G284" s="4"/>
      <c r="H284" s="4"/>
      <c r="I284" s="4"/>
      <c r="J284" s="4"/>
      <c r="K284" s="4"/>
      <c r="L284" s="4"/>
    </row>
    <row r="285">
      <c r="A285" s="4"/>
      <c r="B285" s="4"/>
      <c r="C285" s="4"/>
      <c r="D285" s="4"/>
      <c r="E285" s="4"/>
      <c r="F285" s="4"/>
      <c r="G285" s="4"/>
      <c r="H285" s="4"/>
      <c r="I285" s="4"/>
      <c r="J285" s="4"/>
      <c r="K285" s="4"/>
      <c r="L285" s="4"/>
    </row>
    <row r="286">
      <c r="A286" s="4"/>
      <c r="B286" s="4"/>
      <c r="C286" s="4"/>
      <c r="D286" s="4"/>
      <c r="E286" s="4"/>
      <c r="F286" s="4"/>
      <c r="G286" s="4"/>
      <c r="H286" s="4"/>
      <c r="I286" s="4"/>
      <c r="J286" s="4"/>
      <c r="K286" s="4"/>
      <c r="L286" s="4"/>
    </row>
    <row r="287">
      <c r="A287" s="4"/>
      <c r="B287" s="4"/>
      <c r="C287" s="4"/>
      <c r="D287" s="4"/>
      <c r="E287" s="4"/>
      <c r="F287" s="4"/>
      <c r="G287" s="4"/>
      <c r="H287" s="4"/>
      <c r="I287" s="4"/>
      <c r="J287" s="4"/>
      <c r="K287" s="4"/>
      <c r="L287" s="4"/>
    </row>
    <row r="288">
      <c r="A288" s="4"/>
      <c r="B288" s="4"/>
      <c r="C288" s="4"/>
      <c r="D288" s="4"/>
      <c r="E288" s="4"/>
      <c r="F288" s="4"/>
      <c r="G288" s="4"/>
      <c r="H288" s="4"/>
      <c r="I288" s="4"/>
      <c r="J288" s="4"/>
      <c r="K288" s="4"/>
      <c r="L288" s="4"/>
    </row>
    <row r="289">
      <c r="A289" s="4"/>
      <c r="B289" s="4"/>
      <c r="C289" s="4"/>
      <c r="D289" s="4"/>
      <c r="E289" s="4"/>
      <c r="F289" s="4"/>
      <c r="G289" s="4"/>
      <c r="H289" s="4"/>
      <c r="I289" s="4"/>
      <c r="J289" s="4"/>
      <c r="K289" s="4"/>
      <c r="L289" s="4"/>
    </row>
    <row r="290">
      <c r="A290" s="4"/>
      <c r="B290" s="4"/>
      <c r="C290" s="4"/>
      <c r="D290" s="4"/>
      <c r="E290" s="4"/>
      <c r="F290" s="4"/>
      <c r="G290" s="4"/>
      <c r="H290" s="4"/>
      <c r="I290" s="4"/>
      <c r="J290" s="4"/>
      <c r="K290" s="4"/>
      <c r="L290" s="4"/>
    </row>
    <row r="291">
      <c r="A291" s="4"/>
      <c r="B291" s="4"/>
      <c r="C291" s="4"/>
      <c r="D291" s="4"/>
      <c r="E291" s="4"/>
      <c r="F291" s="4"/>
      <c r="G291" s="4"/>
      <c r="H291" s="4"/>
      <c r="I291" s="4"/>
      <c r="J291" s="4"/>
      <c r="K291" s="4"/>
      <c r="L291" s="4"/>
    </row>
    <row r="292">
      <c r="A292" s="4"/>
      <c r="B292" s="4"/>
      <c r="C292" s="4"/>
      <c r="D292" s="4"/>
      <c r="E292" s="4"/>
      <c r="F292" s="4"/>
      <c r="G292" s="4"/>
      <c r="H292" s="4"/>
      <c r="I292" s="4"/>
      <c r="J292" s="4"/>
      <c r="K292" s="4"/>
      <c r="L292" s="4"/>
    </row>
    <row r="293">
      <c r="A293" s="4"/>
      <c r="B293" s="4"/>
      <c r="C293" s="4"/>
      <c r="D293" s="4"/>
      <c r="E293" s="4"/>
      <c r="F293" s="4"/>
      <c r="G293" s="4"/>
      <c r="H293" s="4"/>
      <c r="I293" s="4"/>
      <c r="J293" s="4"/>
      <c r="K293" s="4"/>
      <c r="L293" s="4"/>
    </row>
    <row r="294">
      <c r="A294" s="4"/>
      <c r="B294" s="4"/>
      <c r="C294" s="4"/>
      <c r="D294" s="4"/>
      <c r="E294" s="4"/>
      <c r="F294" s="4"/>
      <c r="G294" s="4"/>
      <c r="H294" s="4"/>
      <c r="I294" s="4"/>
      <c r="J294" s="4"/>
      <c r="K294" s="4"/>
      <c r="L294" s="4"/>
    </row>
    <row r="295">
      <c r="A295" s="4"/>
      <c r="B295" s="4"/>
      <c r="C295" s="4"/>
      <c r="D295" s="4"/>
      <c r="E295" s="4"/>
      <c r="F295" s="4"/>
      <c r="G295" s="4"/>
      <c r="H295" s="4"/>
      <c r="I295" s="4"/>
      <c r="J295" s="4"/>
      <c r="K295" s="4"/>
      <c r="L295" s="4"/>
    </row>
    <row r="296">
      <c r="A296" s="4"/>
      <c r="B296" s="4"/>
      <c r="C296" s="4"/>
      <c r="D296" s="4"/>
      <c r="E296" s="4"/>
      <c r="F296" s="4"/>
      <c r="G296" s="4"/>
      <c r="H296" s="4"/>
      <c r="I296" s="4"/>
      <c r="J296" s="4"/>
      <c r="K296" s="4"/>
      <c r="L296" s="4"/>
    </row>
    <row r="297">
      <c r="A297" s="4"/>
      <c r="B297" s="4"/>
      <c r="C297" s="4"/>
      <c r="D297" s="4"/>
      <c r="E297" s="4"/>
      <c r="F297" s="4"/>
      <c r="G297" s="4"/>
      <c r="H297" s="4"/>
      <c r="I297" s="4"/>
      <c r="J297" s="4"/>
      <c r="K297" s="4"/>
      <c r="L297" s="4"/>
    </row>
    <row r="298">
      <c r="A298" s="4"/>
      <c r="B298" s="4"/>
      <c r="C298" s="4"/>
      <c r="D298" s="4"/>
      <c r="E298" s="4"/>
      <c r="F298" s="4"/>
      <c r="G298" s="4"/>
      <c r="H298" s="4"/>
      <c r="I298" s="4"/>
      <c r="J298" s="4"/>
      <c r="K298" s="4"/>
      <c r="L298" s="4"/>
    </row>
    <row r="299">
      <c r="A299" s="4"/>
      <c r="B299" s="4"/>
      <c r="C299" s="4"/>
      <c r="D299" s="4"/>
      <c r="E299" s="4"/>
      <c r="F299" s="4"/>
      <c r="G299" s="4"/>
      <c r="H299" s="4"/>
      <c r="I299" s="4"/>
      <c r="J299" s="4"/>
      <c r="K299" s="4"/>
      <c r="L299" s="4"/>
    </row>
    <row r="300">
      <c r="A300" s="4"/>
      <c r="B300" s="4"/>
      <c r="C300" s="4"/>
      <c r="D300" s="4"/>
      <c r="E300" s="4"/>
      <c r="F300" s="4"/>
      <c r="G300" s="4"/>
      <c r="H300" s="4"/>
      <c r="I300" s="4"/>
      <c r="J300" s="4"/>
      <c r="K300" s="4"/>
      <c r="L300" s="4"/>
    </row>
    <row r="301">
      <c r="A301" s="4"/>
      <c r="B301" s="4"/>
      <c r="C301" s="4"/>
      <c r="D301" s="4"/>
      <c r="E301" s="4"/>
      <c r="F301" s="4"/>
      <c r="G301" s="4"/>
      <c r="H301" s="4"/>
      <c r="I301" s="4"/>
      <c r="J301" s="4"/>
      <c r="K301" s="4"/>
      <c r="L301" s="4"/>
    </row>
    <row r="302">
      <c r="A302" s="4"/>
      <c r="B302" s="4"/>
      <c r="C302" s="4"/>
      <c r="D302" s="4"/>
      <c r="E302" s="4"/>
      <c r="F302" s="4"/>
      <c r="G302" s="4"/>
      <c r="H302" s="4"/>
      <c r="I302" s="4"/>
      <c r="J302" s="4"/>
      <c r="K302" s="4"/>
      <c r="L302" s="4"/>
    </row>
    <row r="303">
      <c r="A303" s="4"/>
      <c r="B303" s="4"/>
      <c r="C303" s="4"/>
      <c r="D303" s="4"/>
      <c r="E303" s="4"/>
      <c r="F303" s="4"/>
      <c r="G303" s="4"/>
      <c r="H303" s="4"/>
      <c r="I303" s="4"/>
      <c r="J303" s="4"/>
      <c r="K303" s="4"/>
      <c r="L303" s="4"/>
    </row>
    <row r="304">
      <c r="A304" s="4"/>
      <c r="B304" s="4"/>
      <c r="C304" s="4"/>
      <c r="D304" s="4"/>
      <c r="E304" s="4"/>
      <c r="F304" s="4"/>
      <c r="G304" s="4"/>
      <c r="H304" s="4"/>
      <c r="I304" s="4"/>
      <c r="J304" s="4"/>
      <c r="K304" s="4"/>
      <c r="L304" s="4"/>
    </row>
    <row r="305">
      <c r="A305" s="4"/>
      <c r="B305" s="4"/>
      <c r="C305" s="4"/>
      <c r="D305" s="4"/>
      <c r="E305" s="4"/>
      <c r="F305" s="4"/>
      <c r="G305" s="4"/>
      <c r="H305" s="4"/>
      <c r="I305" s="4"/>
      <c r="J305" s="4"/>
      <c r="K305" s="4"/>
      <c r="L305" s="4"/>
    </row>
    <row r="306">
      <c r="A306" s="4"/>
      <c r="B306" s="4"/>
      <c r="C306" s="4"/>
      <c r="D306" s="4"/>
      <c r="E306" s="4"/>
      <c r="F306" s="4"/>
      <c r="G306" s="4"/>
      <c r="H306" s="4"/>
      <c r="I306" s="4"/>
      <c r="J306" s="4"/>
      <c r="K306" s="4"/>
      <c r="L306" s="4"/>
    </row>
    <row r="307">
      <c r="A307" s="4"/>
      <c r="B307" s="4"/>
      <c r="C307" s="4"/>
      <c r="D307" s="4"/>
      <c r="E307" s="4"/>
      <c r="F307" s="4"/>
      <c r="G307" s="4"/>
      <c r="H307" s="4"/>
      <c r="I307" s="4"/>
      <c r="J307" s="4"/>
      <c r="K307" s="4"/>
      <c r="L307" s="4"/>
    </row>
    <row r="308">
      <c r="A308" s="4"/>
      <c r="B308" s="4"/>
      <c r="C308" s="4"/>
      <c r="D308" s="4"/>
      <c r="E308" s="4"/>
      <c r="F308" s="4"/>
      <c r="G308" s="4"/>
      <c r="H308" s="4"/>
      <c r="I308" s="4"/>
      <c r="J308" s="4"/>
      <c r="K308" s="4"/>
      <c r="L308" s="4"/>
    </row>
    <row r="309">
      <c r="A309" s="4"/>
      <c r="B309" s="4"/>
      <c r="C309" s="4"/>
      <c r="D309" s="4"/>
      <c r="E309" s="4"/>
      <c r="F309" s="4"/>
      <c r="G309" s="4"/>
      <c r="H309" s="4"/>
      <c r="I309" s="4"/>
      <c r="J309" s="4"/>
      <c r="K309" s="4"/>
      <c r="L309" s="4"/>
    </row>
    <row r="310">
      <c r="A310" s="4"/>
      <c r="B310" s="4"/>
      <c r="C310" s="4"/>
      <c r="D310" s="4"/>
      <c r="E310" s="4"/>
      <c r="F310" s="4"/>
      <c r="G310" s="4"/>
      <c r="H310" s="4"/>
      <c r="I310" s="4"/>
      <c r="J310" s="4"/>
      <c r="K310" s="4"/>
      <c r="L310" s="4"/>
    </row>
    <row r="311">
      <c r="A311" s="4"/>
      <c r="B311" s="4"/>
      <c r="C311" s="4"/>
      <c r="D311" s="4"/>
      <c r="E311" s="4"/>
      <c r="F311" s="4"/>
      <c r="G311" s="4"/>
      <c r="H311" s="4"/>
      <c r="I311" s="4"/>
      <c r="J311" s="4"/>
      <c r="K311" s="4"/>
      <c r="L311" s="4"/>
    </row>
    <row r="312">
      <c r="A312" s="4"/>
      <c r="B312" s="4"/>
      <c r="C312" s="4"/>
      <c r="D312" s="4"/>
      <c r="E312" s="4"/>
      <c r="F312" s="4"/>
      <c r="G312" s="4"/>
      <c r="H312" s="4"/>
      <c r="I312" s="4"/>
      <c r="J312" s="4"/>
      <c r="K312" s="4"/>
      <c r="L312" s="4"/>
    </row>
    <row r="313">
      <c r="A313" s="4"/>
      <c r="B313" s="4"/>
      <c r="C313" s="4"/>
      <c r="D313" s="4"/>
      <c r="E313" s="4"/>
      <c r="F313" s="4"/>
      <c r="G313" s="4"/>
      <c r="H313" s="4"/>
      <c r="I313" s="4"/>
      <c r="J313" s="4"/>
      <c r="K313" s="4"/>
      <c r="L313" s="4"/>
    </row>
    <row r="314">
      <c r="A314" s="4"/>
      <c r="B314" s="4"/>
      <c r="C314" s="4"/>
      <c r="D314" s="4"/>
      <c r="E314" s="4"/>
      <c r="F314" s="4"/>
      <c r="G314" s="4"/>
      <c r="H314" s="4"/>
      <c r="I314" s="4"/>
      <c r="J314" s="4"/>
      <c r="K314" s="4"/>
      <c r="L314" s="4"/>
    </row>
    <row r="315">
      <c r="A315" s="4"/>
      <c r="B315" s="4"/>
      <c r="C315" s="4"/>
      <c r="D315" s="4"/>
      <c r="E315" s="4"/>
      <c r="F315" s="4"/>
      <c r="G315" s="4"/>
      <c r="H315" s="4"/>
      <c r="I315" s="4"/>
      <c r="J315" s="4"/>
      <c r="K315" s="4"/>
      <c r="L315" s="4"/>
    </row>
    <row r="316">
      <c r="A316" s="4"/>
      <c r="B316" s="4"/>
      <c r="C316" s="4"/>
      <c r="D316" s="4"/>
      <c r="E316" s="4"/>
      <c r="F316" s="4"/>
      <c r="G316" s="4"/>
      <c r="H316" s="4"/>
      <c r="I316" s="4"/>
      <c r="J316" s="4"/>
      <c r="K316" s="4"/>
      <c r="L316" s="4"/>
    </row>
    <row r="317">
      <c r="A317" s="4"/>
      <c r="B317" s="4"/>
      <c r="C317" s="4"/>
      <c r="D317" s="4"/>
      <c r="E317" s="4"/>
      <c r="F317" s="4"/>
      <c r="G317" s="4"/>
      <c r="H317" s="4"/>
      <c r="I317" s="4"/>
      <c r="J317" s="4"/>
      <c r="K317" s="4"/>
      <c r="L317" s="4"/>
    </row>
    <row r="318">
      <c r="A318" s="4"/>
      <c r="B318" s="4"/>
      <c r="C318" s="4"/>
      <c r="D318" s="4"/>
      <c r="E318" s="4"/>
      <c r="F318" s="4"/>
      <c r="G318" s="4"/>
      <c r="H318" s="4"/>
      <c r="I318" s="4"/>
      <c r="J318" s="4"/>
      <c r="K318" s="4"/>
      <c r="L318" s="4"/>
    </row>
    <row r="319">
      <c r="A319" s="4"/>
      <c r="B319" s="4"/>
      <c r="C319" s="4"/>
      <c r="D319" s="4"/>
      <c r="E319" s="4"/>
      <c r="F319" s="4"/>
      <c r="G319" s="4"/>
      <c r="H319" s="4"/>
      <c r="I319" s="4"/>
      <c r="J319" s="4"/>
      <c r="K319" s="4"/>
      <c r="L319" s="4"/>
    </row>
    <row r="320">
      <c r="A320" s="4"/>
      <c r="B320" s="4"/>
      <c r="C320" s="4"/>
      <c r="D320" s="4"/>
      <c r="E320" s="4"/>
      <c r="F320" s="4"/>
      <c r="G320" s="4"/>
      <c r="H320" s="4"/>
      <c r="I320" s="4"/>
      <c r="J320" s="4"/>
      <c r="K320" s="4"/>
      <c r="L320" s="4"/>
    </row>
    <row r="321">
      <c r="A321" s="4"/>
      <c r="B321" s="4"/>
      <c r="C321" s="4"/>
      <c r="D321" s="4"/>
      <c r="E321" s="4"/>
      <c r="F321" s="4"/>
      <c r="G321" s="4"/>
      <c r="H321" s="4"/>
      <c r="I321" s="4"/>
      <c r="J321" s="4"/>
      <c r="K321" s="4"/>
      <c r="L321" s="4"/>
    </row>
    <row r="322">
      <c r="A322" s="4"/>
      <c r="B322" s="4"/>
      <c r="C322" s="4"/>
      <c r="D322" s="4"/>
      <c r="E322" s="4"/>
      <c r="F322" s="4"/>
      <c r="G322" s="4"/>
      <c r="H322" s="4"/>
      <c r="I322" s="4"/>
      <c r="J322" s="4"/>
      <c r="K322" s="4"/>
      <c r="L322" s="4"/>
    </row>
    <row r="323">
      <c r="A323" s="4"/>
      <c r="B323" s="4"/>
      <c r="C323" s="4"/>
      <c r="D323" s="4"/>
      <c r="E323" s="4"/>
      <c r="F323" s="4"/>
      <c r="G323" s="4"/>
      <c r="H323" s="4"/>
      <c r="I323" s="4"/>
      <c r="J323" s="4"/>
      <c r="K323" s="4"/>
      <c r="L323" s="4"/>
    </row>
    <row r="324">
      <c r="A324" s="4"/>
      <c r="B324" s="4"/>
      <c r="C324" s="4"/>
      <c r="D324" s="4"/>
      <c r="E324" s="4"/>
      <c r="F324" s="4"/>
      <c r="G324" s="4"/>
      <c r="H324" s="4"/>
      <c r="I324" s="4"/>
      <c r="J324" s="4"/>
      <c r="K324" s="4"/>
      <c r="L324" s="4"/>
    </row>
    <row r="325">
      <c r="A325" s="4"/>
      <c r="B325" s="4"/>
      <c r="C325" s="4"/>
      <c r="D325" s="4"/>
      <c r="E325" s="4"/>
      <c r="F325" s="4"/>
      <c r="G325" s="4"/>
      <c r="H325" s="4"/>
      <c r="I325" s="4"/>
      <c r="J325" s="4"/>
      <c r="K325" s="4"/>
      <c r="L325" s="4"/>
    </row>
    <row r="326">
      <c r="A326" s="4"/>
      <c r="B326" s="4"/>
      <c r="C326" s="4"/>
      <c r="D326" s="4"/>
      <c r="E326" s="4"/>
      <c r="F326" s="4"/>
      <c r="G326" s="4"/>
      <c r="H326" s="4"/>
      <c r="I326" s="4"/>
      <c r="J326" s="4"/>
      <c r="K326" s="4"/>
      <c r="L326" s="4"/>
    </row>
    <row r="327">
      <c r="A327" s="4"/>
      <c r="B327" s="4"/>
      <c r="C327" s="4"/>
      <c r="D327" s="4"/>
      <c r="E327" s="4"/>
      <c r="F327" s="4"/>
      <c r="G327" s="4"/>
      <c r="H327" s="4"/>
      <c r="I327" s="4"/>
      <c r="J327" s="4"/>
      <c r="K327" s="4"/>
      <c r="L327" s="4"/>
    </row>
    <row r="328">
      <c r="A328" s="4"/>
      <c r="B328" s="4"/>
      <c r="C328" s="4"/>
      <c r="D328" s="4"/>
      <c r="E328" s="4"/>
      <c r="F328" s="4"/>
      <c r="G328" s="4"/>
      <c r="H328" s="4"/>
      <c r="I328" s="4"/>
      <c r="J328" s="4"/>
      <c r="K328" s="4"/>
      <c r="L328" s="4"/>
    </row>
    <row r="329">
      <c r="A329" s="4"/>
      <c r="B329" s="4"/>
      <c r="C329" s="4"/>
      <c r="D329" s="4"/>
      <c r="E329" s="4"/>
      <c r="F329" s="4"/>
      <c r="G329" s="4"/>
      <c r="H329" s="4"/>
      <c r="I329" s="4"/>
      <c r="J329" s="4"/>
      <c r="K329" s="4"/>
      <c r="L329" s="4"/>
    </row>
    <row r="330">
      <c r="A330" s="4"/>
      <c r="B330" s="4"/>
      <c r="C330" s="4"/>
      <c r="D330" s="4"/>
      <c r="E330" s="4"/>
      <c r="F330" s="4"/>
      <c r="G330" s="4"/>
      <c r="H330" s="4"/>
      <c r="I330" s="4"/>
      <c r="J330" s="4"/>
      <c r="K330" s="4"/>
      <c r="L330" s="4"/>
    </row>
    <row r="331">
      <c r="A331" s="4"/>
      <c r="B331" s="4"/>
      <c r="C331" s="4"/>
      <c r="D331" s="4"/>
      <c r="E331" s="4"/>
      <c r="F331" s="4"/>
      <c r="G331" s="4"/>
      <c r="H331" s="4"/>
      <c r="I331" s="4"/>
      <c r="J331" s="4"/>
      <c r="K331" s="4"/>
      <c r="L331" s="4"/>
    </row>
    <row r="332">
      <c r="A332" s="4"/>
      <c r="B332" s="4"/>
      <c r="C332" s="4"/>
      <c r="D332" s="4"/>
      <c r="E332" s="4"/>
      <c r="F332" s="4"/>
      <c r="G332" s="4"/>
      <c r="H332" s="4"/>
      <c r="I332" s="4"/>
      <c r="J332" s="4"/>
      <c r="K332" s="4"/>
      <c r="L332" s="4"/>
    </row>
    <row r="333">
      <c r="A333" s="4"/>
      <c r="B333" s="4"/>
      <c r="C333" s="4"/>
      <c r="D333" s="4"/>
      <c r="E333" s="4"/>
      <c r="F333" s="4"/>
      <c r="G333" s="4"/>
      <c r="H333" s="4"/>
      <c r="I333" s="4"/>
      <c r="J333" s="4"/>
      <c r="K333" s="4"/>
      <c r="L333" s="4"/>
    </row>
    <row r="334">
      <c r="A334" s="4"/>
      <c r="B334" s="4"/>
      <c r="C334" s="4"/>
      <c r="D334" s="4"/>
      <c r="E334" s="4"/>
      <c r="F334" s="4"/>
      <c r="G334" s="4"/>
      <c r="H334" s="4"/>
      <c r="I334" s="4"/>
      <c r="J334" s="4"/>
      <c r="K334" s="4"/>
      <c r="L334" s="4"/>
    </row>
    <row r="335">
      <c r="A335" s="4"/>
      <c r="B335" s="4"/>
      <c r="C335" s="4"/>
      <c r="D335" s="4"/>
      <c r="E335" s="4"/>
      <c r="F335" s="4"/>
      <c r="G335" s="4"/>
      <c r="H335" s="4"/>
      <c r="I335" s="4"/>
      <c r="J335" s="4"/>
      <c r="K335" s="4"/>
      <c r="L335" s="4"/>
    </row>
    <row r="336">
      <c r="A336" s="4"/>
      <c r="B336" s="4"/>
      <c r="C336" s="4"/>
      <c r="D336" s="4"/>
      <c r="E336" s="4"/>
      <c r="F336" s="4"/>
      <c r="G336" s="4"/>
      <c r="H336" s="4"/>
      <c r="I336" s="4"/>
      <c r="J336" s="4"/>
      <c r="K336" s="4"/>
      <c r="L336" s="4"/>
    </row>
    <row r="337">
      <c r="A337" s="4"/>
      <c r="B337" s="4"/>
      <c r="C337" s="4"/>
      <c r="D337" s="4"/>
      <c r="E337" s="4"/>
      <c r="F337" s="4"/>
      <c r="G337" s="4"/>
      <c r="H337" s="4"/>
      <c r="I337" s="4"/>
      <c r="J337" s="4"/>
      <c r="K337" s="4"/>
      <c r="L337" s="4"/>
    </row>
    <row r="338">
      <c r="A338" s="4"/>
      <c r="B338" s="4"/>
      <c r="C338" s="4"/>
      <c r="D338" s="4"/>
      <c r="E338" s="4"/>
      <c r="F338" s="4"/>
      <c r="G338" s="4"/>
      <c r="H338" s="4"/>
      <c r="I338" s="4"/>
      <c r="J338" s="4"/>
      <c r="K338" s="4"/>
      <c r="L338" s="4"/>
    </row>
    <row r="339">
      <c r="A339" s="4"/>
      <c r="B339" s="4"/>
      <c r="C339" s="4"/>
      <c r="D339" s="4"/>
      <c r="E339" s="4"/>
      <c r="F339" s="4"/>
      <c r="G339" s="4"/>
      <c r="H339" s="4"/>
      <c r="I339" s="4"/>
      <c r="J339" s="4"/>
      <c r="K339" s="4"/>
      <c r="L339" s="4"/>
    </row>
    <row r="340">
      <c r="A340" s="4"/>
      <c r="B340" s="4"/>
      <c r="C340" s="4"/>
      <c r="D340" s="4"/>
      <c r="E340" s="4"/>
      <c r="F340" s="4"/>
      <c r="G340" s="4"/>
      <c r="H340" s="4"/>
      <c r="I340" s="4"/>
      <c r="J340" s="4"/>
      <c r="K340" s="4"/>
      <c r="L340" s="4"/>
    </row>
    <row r="341">
      <c r="A341" s="4"/>
      <c r="B341" s="4"/>
      <c r="C341" s="4"/>
      <c r="D341" s="4"/>
      <c r="E341" s="4"/>
      <c r="F341" s="4"/>
      <c r="G341" s="4"/>
      <c r="H341" s="4"/>
      <c r="I341" s="4"/>
      <c r="J341" s="4"/>
      <c r="K341" s="4"/>
      <c r="L341" s="4"/>
    </row>
    <row r="342">
      <c r="A342" s="4"/>
      <c r="B342" s="4"/>
      <c r="C342" s="4"/>
      <c r="D342" s="4"/>
      <c r="E342" s="4"/>
      <c r="F342" s="4"/>
      <c r="G342" s="4"/>
      <c r="H342" s="4"/>
      <c r="I342" s="4"/>
      <c r="J342" s="4"/>
      <c r="K342" s="4"/>
      <c r="L342" s="4"/>
    </row>
    <row r="343">
      <c r="A343" s="4"/>
      <c r="B343" s="4"/>
      <c r="C343" s="4"/>
      <c r="D343" s="4"/>
      <c r="E343" s="4"/>
      <c r="F343" s="4"/>
      <c r="G343" s="4"/>
      <c r="H343" s="4"/>
      <c r="I343" s="4"/>
      <c r="J343" s="4"/>
      <c r="K343" s="4"/>
      <c r="L343" s="4"/>
    </row>
    <row r="344">
      <c r="A344" s="4"/>
      <c r="B344" s="4"/>
      <c r="C344" s="4"/>
      <c r="D344" s="4"/>
      <c r="E344" s="4"/>
      <c r="F344" s="4"/>
      <c r="G344" s="4"/>
      <c r="H344" s="4"/>
      <c r="I344" s="4"/>
      <c r="J344" s="4"/>
      <c r="K344" s="4"/>
      <c r="L344" s="4"/>
    </row>
    <row r="345">
      <c r="A345" s="4"/>
      <c r="B345" s="4"/>
      <c r="C345" s="4"/>
      <c r="D345" s="4"/>
      <c r="E345" s="4"/>
      <c r="F345" s="4"/>
      <c r="G345" s="4"/>
      <c r="H345" s="4"/>
      <c r="I345" s="4"/>
      <c r="J345" s="4"/>
      <c r="K345" s="4"/>
      <c r="L345" s="4"/>
    </row>
    <row r="346">
      <c r="A346" s="4"/>
      <c r="B346" s="4"/>
      <c r="C346" s="4"/>
      <c r="D346" s="4"/>
      <c r="E346" s="4"/>
      <c r="F346" s="4"/>
      <c r="G346" s="4"/>
      <c r="H346" s="4"/>
      <c r="I346" s="4"/>
      <c r="J346" s="4"/>
      <c r="K346" s="4"/>
      <c r="L346" s="4"/>
    </row>
    <row r="347">
      <c r="A347" s="4"/>
      <c r="B347" s="4"/>
      <c r="C347" s="4"/>
      <c r="D347" s="4"/>
      <c r="E347" s="4"/>
      <c r="F347" s="4"/>
      <c r="G347" s="4"/>
      <c r="H347" s="4"/>
      <c r="I347" s="4"/>
      <c r="J347" s="4"/>
      <c r="K347" s="4"/>
      <c r="L347" s="4"/>
    </row>
    <row r="348">
      <c r="A348" s="4"/>
      <c r="B348" s="4"/>
      <c r="C348" s="4"/>
      <c r="D348" s="4"/>
      <c r="E348" s="4"/>
      <c r="F348" s="4"/>
      <c r="G348" s="4"/>
      <c r="H348" s="4"/>
      <c r="I348" s="4"/>
      <c r="J348" s="4"/>
      <c r="K348" s="4"/>
      <c r="L348" s="4"/>
    </row>
    <row r="349">
      <c r="A349" s="4"/>
      <c r="B349" s="4"/>
      <c r="C349" s="4"/>
      <c r="D349" s="4"/>
      <c r="E349" s="4"/>
      <c r="F349" s="4"/>
      <c r="G349" s="4"/>
      <c r="H349" s="4"/>
      <c r="I349" s="4"/>
      <c r="J349" s="4"/>
      <c r="K349" s="4"/>
      <c r="L349" s="4"/>
    </row>
    <row r="350">
      <c r="A350" s="4"/>
      <c r="B350" s="4"/>
      <c r="C350" s="4"/>
      <c r="D350" s="4"/>
      <c r="E350" s="4"/>
      <c r="F350" s="4"/>
      <c r="G350" s="4"/>
      <c r="H350" s="4"/>
      <c r="I350" s="4"/>
      <c r="J350" s="4"/>
      <c r="K350" s="4"/>
      <c r="L350" s="4"/>
    </row>
    <row r="351">
      <c r="A351" s="4"/>
      <c r="B351" s="4"/>
      <c r="C351" s="4"/>
      <c r="D351" s="4"/>
      <c r="E351" s="4"/>
      <c r="F351" s="4"/>
      <c r="G351" s="4"/>
      <c r="H351" s="4"/>
      <c r="I351" s="4"/>
      <c r="J351" s="4"/>
      <c r="K351" s="4"/>
      <c r="L351" s="4"/>
    </row>
    <row r="352">
      <c r="A352" s="4"/>
      <c r="B352" s="4"/>
      <c r="C352" s="4"/>
      <c r="D352" s="4"/>
      <c r="E352" s="4"/>
      <c r="F352" s="4"/>
      <c r="G352" s="4"/>
      <c r="H352" s="4"/>
      <c r="I352" s="4"/>
      <c r="J352" s="4"/>
      <c r="K352" s="4"/>
      <c r="L352" s="4"/>
    </row>
    <row r="353">
      <c r="A353" s="4"/>
      <c r="B353" s="4"/>
      <c r="C353" s="4"/>
      <c r="D353" s="4"/>
      <c r="E353" s="4"/>
      <c r="F353" s="4"/>
      <c r="G353" s="4"/>
      <c r="H353" s="4"/>
      <c r="I353" s="4"/>
      <c r="J353" s="4"/>
      <c r="K353" s="4"/>
      <c r="L353" s="4"/>
    </row>
    <row r="354">
      <c r="A354" s="4"/>
      <c r="B354" s="4"/>
      <c r="C354" s="4"/>
      <c r="D354" s="4"/>
      <c r="E354" s="4"/>
      <c r="F354" s="4"/>
      <c r="G354" s="4"/>
      <c r="H354" s="4"/>
      <c r="I354" s="4"/>
      <c r="J354" s="4"/>
      <c r="K354" s="4"/>
      <c r="L354" s="4"/>
    </row>
    <row r="355">
      <c r="A355" s="4"/>
      <c r="B355" s="4"/>
      <c r="C355" s="4"/>
      <c r="D355" s="4"/>
      <c r="E355" s="4"/>
      <c r="F355" s="4"/>
      <c r="G355" s="4"/>
      <c r="H355" s="4"/>
      <c r="I355" s="4"/>
      <c r="J355" s="4"/>
      <c r="K355" s="4"/>
      <c r="L355" s="4"/>
    </row>
    <row r="356">
      <c r="A356" s="4"/>
      <c r="B356" s="4"/>
      <c r="C356" s="4"/>
      <c r="D356" s="4"/>
      <c r="E356" s="4"/>
      <c r="F356" s="4"/>
      <c r="G356" s="4"/>
      <c r="H356" s="4"/>
      <c r="I356" s="4"/>
      <c r="J356" s="4"/>
      <c r="K356" s="4"/>
      <c r="L356" s="4"/>
    </row>
    <row r="357">
      <c r="A357" s="4"/>
      <c r="B357" s="4"/>
      <c r="C357" s="4"/>
      <c r="D357" s="4"/>
      <c r="E357" s="4"/>
      <c r="F357" s="4"/>
      <c r="G357" s="4"/>
      <c r="H357" s="4"/>
      <c r="I357" s="4"/>
      <c r="J357" s="4"/>
      <c r="K357" s="4"/>
      <c r="L357" s="4"/>
    </row>
    <row r="358">
      <c r="A358" s="4"/>
      <c r="B358" s="4"/>
      <c r="C358" s="4"/>
      <c r="D358" s="4"/>
      <c r="E358" s="4"/>
      <c r="F358" s="4"/>
      <c r="G358" s="4"/>
      <c r="H358" s="4"/>
      <c r="I358" s="4"/>
      <c r="J358" s="4"/>
      <c r="K358" s="4"/>
      <c r="L358" s="4"/>
    </row>
    <row r="359">
      <c r="A359" s="4"/>
      <c r="B359" s="4"/>
      <c r="C359" s="4"/>
      <c r="D359" s="4"/>
      <c r="E359" s="4"/>
      <c r="F359" s="4"/>
      <c r="G359" s="4"/>
      <c r="H359" s="4"/>
      <c r="I359" s="4"/>
      <c r="J359" s="4"/>
      <c r="K359" s="4"/>
      <c r="L359" s="4"/>
    </row>
    <row r="360">
      <c r="A360" s="4"/>
      <c r="B360" s="4"/>
      <c r="C360" s="4"/>
      <c r="D360" s="4"/>
      <c r="E360" s="4"/>
      <c r="F360" s="4"/>
      <c r="G360" s="4"/>
      <c r="H360" s="4"/>
      <c r="I360" s="4"/>
      <c r="J360" s="4"/>
      <c r="K360" s="4"/>
      <c r="L360" s="4"/>
    </row>
    <row r="361">
      <c r="A361" s="4"/>
      <c r="B361" s="4"/>
      <c r="C361" s="4"/>
      <c r="D361" s="4"/>
      <c r="E361" s="4"/>
      <c r="F361" s="4"/>
      <c r="G361" s="4"/>
      <c r="H361" s="4"/>
      <c r="I361" s="4"/>
      <c r="J361" s="4"/>
      <c r="K361" s="4"/>
      <c r="L361" s="4"/>
    </row>
    <row r="362">
      <c r="A362" s="4"/>
      <c r="B362" s="4"/>
      <c r="C362" s="4"/>
      <c r="D362" s="4"/>
      <c r="E362" s="4"/>
      <c r="F362" s="4"/>
      <c r="G362" s="4"/>
      <c r="H362" s="4"/>
      <c r="I362" s="4"/>
      <c r="J362" s="4"/>
      <c r="K362" s="4"/>
      <c r="L362" s="4"/>
    </row>
    <row r="363">
      <c r="A363" s="4"/>
      <c r="B363" s="4"/>
      <c r="C363" s="4"/>
      <c r="D363" s="4"/>
      <c r="E363" s="4"/>
      <c r="F363" s="4"/>
      <c r="G363" s="4"/>
      <c r="H363" s="4"/>
      <c r="I363" s="4"/>
      <c r="J363" s="4"/>
      <c r="K363" s="4"/>
      <c r="L363" s="4"/>
    </row>
    <row r="364">
      <c r="A364" s="4"/>
      <c r="B364" s="4"/>
      <c r="C364" s="4"/>
      <c r="D364" s="4"/>
      <c r="E364" s="4"/>
      <c r="F364" s="4"/>
      <c r="G364" s="4"/>
      <c r="H364" s="4"/>
      <c r="I364" s="4"/>
      <c r="J364" s="4"/>
      <c r="K364" s="4"/>
      <c r="L364" s="4"/>
    </row>
    <row r="365">
      <c r="A365" s="4"/>
      <c r="B365" s="4"/>
      <c r="C365" s="4"/>
      <c r="D365" s="4"/>
      <c r="E365" s="4"/>
      <c r="F365" s="4"/>
      <c r="G365" s="4"/>
      <c r="H365" s="4"/>
      <c r="I365" s="4"/>
      <c r="J365" s="4"/>
      <c r="K365" s="4"/>
      <c r="L365" s="4"/>
    </row>
    <row r="366">
      <c r="A366" s="4"/>
      <c r="B366" s="4"/>
      <c r="C366" s="4"/>
      <c r="D366" s="4"/>
      <c r="E366" s="4"/>
      <c r="F366" s="4"/>
      <c r="G366" s="4"/>
      <c r="H366" s="4"/>
      <c r="I366" s="4"/>
      <c r="J366" s="4"/>
      <c r="K366" s="4"/>
      <c r="L366" s="4"/>
    </row>
    <row r="367">
      <c r="A367" s="4"/>
      <c r="B367" s="4"/>
      <c r="C367" s="4"/>
      <c r="D367" s="4"/>
      <c r="E367" s="4"/>
      <c r="F367" s="4"/>
      <c r="G367" s="4"/>
      <c r="H367" s="4"/>
      <c r="I367" s="4"/>
      <c r="J367" s="4"/>
      <c r="K367" s="4"/>
      <c r="L367" s="4"/>
    </row>
    <row r="368">
      <c r="A368" s="4"/>
      <c r="B368" s="4"/>
      <c r="C368" s="4"/>
      <c r="D368" s="4"/>
      <c r="E368" s="4"/>
      <c r="F368" s="4"/>
      <c r="G368" s="4"/>
      <c r="H368" s="4"/>
      <c r="I368" s="4"/>
      <c r="J368" s="4"/>
      <c r="K368" s="4"/>
      <c r="L368" s="4"/>
    </row>
    <row r="369">
      <c r="A369" s="4"/>
      <c r="B369" s="4"/>
      <c r="C369" s="4"/>
      <c r="D369" s="4"/>
      <c r="E369" s="4"/>
      <c r="F369" s="4"/>
      <c r="G369" s="4"/>
      <c r="H369" s="4"/>
      <c r="I369" s="4"/>
      <c r="J369" s="4"/>
      <c r="K369" s="4"/>
      <c r="L369" s="4"/>
    </row>
    <row r="370">
      <c r="A370" s="4"/>
      <c r="B370" s="4"/>
      <c r="C370" s="4"/>
      <c r="D370" s="4"/>
      <c r="E370" s="4"/>
      <c r="F370" s="4"/>
      <c r="G370" s="4"/>
      <c r="H370" s="4"/>
      <c r="I370" s="4"/>
      <c r="J370" s="4"/>
      <c r="K370" s="4"/>
      <c r="L370" s="4"/>
    </row>
    <row r="371">
      <c r="A371" s="4"/>
      <c r="B371" s="4"/>
      <c r="C371" s="4"/>
      <c r="D371" s="4"/>
      <c r="E371" s="4"/>
      <c r="F371" s="4"/>
      <c r="G371" s="4"/>
      <c r="H371" s="4"/>
      <c r="I371" s="4"/>
      <c r="J371" s="4"/>
      <c r="K371" s="4"/>
      <c r="L371" s="4"/>
    </row>
    <row r="372">
      <c r="A372" s="4"/>
      <c r="B372" s="4"/>
      <c r="C372" s="4"/>
      <c r="D372" s="4"/>
      <c r="E372" s="4"/>
      <c r="F372" s="4"/>
      <c r="G372" s="4"/>
      <c r="H372" s="4"/>
      <c r="I372" s="4"/>
      <c r="J372" s="4"/>
      <c r="K372" s="4"/>
      <c r="L372" s="4"/>
    </row>
    <row r="373">
      <c r="A373" s="4"/>
      <c r="B373" s="4"/>
      <c r="C373" s="4"/>
      <c r="D373" s="4"/>
      <c r="E373" s="4"/>
      <c r="F373" s="4"/>
      <c r="G373" s="4"/>
      <c r="H373" s="4"/>
      <c r="I373" s="4"/>
      <c r="J373" s="4"/>
      <c r="K373" s="4"/>
      <c r="L373" s="4"/>
    </row>
    <row r="374">
      <c r="A374" s="4"/>
      <c r="B374" s="4"/>
      <c r="C374" s="4"/>
      <c r="D374" s="4"/>
      <c r="E374" s="4"/>
      <c r="F374" s="4"/>
      <c r="G374" s="4"/>
      <c r="H374" s="4"/>
      <c r="I374" s="4"/>
      <c r="J374" s="4"/>
      <c r="K374" s="4"/>
      <c r="L374" s="4"/>
    </row>
    <row r="375">
      <c r="A375" s="4"/>
      <c r="B375" s="4"/>
      <c r="C375" s="4"/>
      <c r="D375" s="4"/>
      <c r="E375" s="4"/>
      <c r="F375" s="4"/>
      <c r="G375" s="4"/>
      <c r="H375" s="4"/>
      <c r="I375" s="4"/>
      <c r="J375" s="4"/>
      <c r="K375" s="4"/>
      <c r="L375" s="4"/>
    </row>
    <row r="376">
      <c r="A376" s="4"/>
      <c r="B376" s="4"/>
      <c r="C376" s="4"/>
      <c r="D376" s="4"/>
      <c r="E376" s="4"/>
      <c r="F376" s="4"/>
      <c r="G376" s="4"/>
      <c r="H376" s="4"/>
      <c r="I376" s="4"/>
      <c r="J376" s="4"/>
      <c r="K376" s="4"/>
      <c r="L376" s="4"/>
    </row>
    <row r="377">
      <c r="A377" s="4"/>
      <c r="B377" s="4"/>
      <c r="C377" s="4"/>
      <c r="D377" s="4"/>
      <c r="E377" s="4"/>
      <c r="F377" s="4"/>
      <c r="G377" s="4"/>
      <c r="H377" s="4"/>
      <c r="I377" s="4"/>
      <c r="J377" s="4"/>
      <c r="K377" s="4"/>
      <c r="L377" s="4"/>
    </row>
    <row r="378">
      <c r="A378" s="4"/>
      <c r="B378" s="4"/>
      <c r="C378" s="4"/>
      <c r="D378" s="4"/>
      <c r="E378" s="4"/>
      <c r="F378" s="4"/>
      <c r="G378" s="4"/>
      <c r="H378" s="4"/>
      <c r="I378" s="4"/>
      <c r="J378" s="4"/>
      <c r="K378" s="4"/>
      <c r="L378" s="4"/>
    </row>
    <row r="379">
      <c r="A379" s="4"/>
      <c r="B379" s="4"/>
      <c r="C379" s="4"/>
      <c r="D379" s="4"/>
      <c r="E379" s="4"/>
      <c r="F379" s="4"/>
      <c r="G379" s="4"/>
      <c r="H379" s="4"/>
      <c r="I379" s="4"/>
      <c r="J379" s="4"/>
      <c r="K379" s="4"/>
      <c r="L379" s="4"/>
    </row>
    <row r="380">
      <c r="A380" s="4"/>
      <c r="B380" s="4"/>
      <c r="C380" s="4"/>
      <c r="D380" s="4"/>
      <c r="E380" s="4"/>
      <c r="F380" s="4"/>
      <c r="G380" s="4"/>
      <c r="H380" s="4"/>
      <c r="I380" s="4"/>
      <c r="J380" s="4"/>
      <c r="K380" s="4"/>
      <c r="L380" s="4"/>
    </row>
    <row r="381">
      <c r="A381" s="4"/>
      <c r="B381" s="4"/>
      <c r="C381" s="4"/>
      <c r="D381" s="4"/>
      <c r="E381" s="4"/>
      <c r="F381" s="4"/>
      <c r="G381" s="4"/>
      <c r="H381" s="4"/>
      <c r="I381" s="4"/>
      <c r="J381" s="4"/>
      <c r="K381" s="4"/>
      <c r="L381" s="4"/>
    </row>
    <row r="382">
      <c r="A382" s="4"/>
      <c r="B382" s="4"/>
      <c r="C382" s="4"/>
      <c r="D382" s="4"/>
      <c r="E382" s="4"/>
      <c r="F382" s="4"/>
      <c r="G382" s="4"/>
      <c r="H382" s="4"/>
      <c r="I382" s="4"/>
      <c r="J382" s="4"/>
      <c r="K382" s="4"/>
      <c r="L382" s="4"/>
    </row>
    <row r="383">
      <c r="A383" s="4"/>
      <c r="B383" s="4"/>
      <c r="C383" s="4"/>
      <c r="D383" s="4"/>
      <c r="E383" s="4"/>
      <c r="F383" s="4"/>
      <c r="G383" s="4"/>
      <c r="H383" s="4"/>
      <c r="I383" s="4"/>
      <c r="J383" s="4"/>
      <c r="K383" s="4"/>
      <c r="L383" s="4"/>
    </row>
    <row r="384">
      <c r="A384" s="4"/>
      <c r="B384" s="4"/>
      <c r="C384" s="4"/>
      <c r="D384" s="4"/>
      <c r="E384" s="4"/>
      <c r="F384" s="4"/>
      <c r="G384" s="4"/>
      <c r="H384" s="4"/>
      <c r="I384" s="4"/>
      <c r="J384" s="4"/>
      <c r="K384" s="4"/>
      <c r="L384" s="4"/>
    </row>
    <row r="385">
      <c r="A385" s="4"/>
      <c r="B385" s="4"/>
      <c r="C385" s="4"/>
      <c r="D385" s="4"/>
      <c r="E385" s="4"/>
      <c r="F385" s="4"/>
      <c r="G385" s="4"/>
      <c r="H385" s="4"/>
      <c r="I385" s="4"/>
      <c r="J385" s="4"/>
      <c r="K385" s="4"/>
      <c r="L385" s="4"/>
    </row>
    <row r="386">
      <c r="A386" s="4"/>
      <c r="B386" s="4"/>
      <c r="C386" s="4"/>
      <c r="D386" s="4"/>
      <c r="E386" s="4"/>
      <c r="F386" s="4"/>
      <c r="G386" s="4"/>
      <c r="H386" s="4"/>
      <c r="I386" s="4"/>
      <c r="J386" s="4"/>
      <c r="K386" s="4"/>
      <c r="L386" s="4"/>
    </row>
    <row r="387">
      <c r="A387" s="4"/>
      <c r="B387" s="4"/>
      <c r="C387" s="4"/>
      <c r="D387" s="4"/>
      <c r="E387" s="4"/>
      <c r="F387" s="4"/>
      <c r="G387" s="4"/>
      <c r="H387" s="4"/>
      <c r="I387" s="4"/>
      <c r="J387" s="4"/>
      <c r="K387" s="4"/>
      <c r="L387" s="4"/>
    </row>
    <row r="388">
      <c r="A388" s="4"/>
      <c r="B388" s="4"/>
      <c r="C388" s="4"/>
      <c r="D388" s="4"/>
      <c r="E388" s="4"/>
      <c r="F388" s="4"/>
      <c r="G388" s="4"/>
      <c r="H388" s="4"/>
      <c r="I388" s="4"/>
      <c r="J388" s="4"/>
      <c r="K388" s="4"/>
      <c r="L388" s="4"/>
    </row>
    <row r="389">
      <c r="A389" s="4"/>
      <c r="B389" s="4"/>
      <c r="C389" s="4"/>
      <c r="D389" s="4"/>
      <c r="E389" s="4"/>
      <c r="F389" s="4"/>
      <c r="G389" s="4"/>
      <c r="H389" s="4"/>
      <c r="I389" s="4"/>
      <c r="J389" s="4"/>
      <c r="K389" s="4"/>
      <c r="L389" s="4"/>
    </row>
    <row r="390">
      <c r="A390" s="4"/>
      <c r="B390" s="4"/>
      <c r="C390" s="4"/>
      <c r="D390" s="4"/>
      <c r="E390" s="4"/>
      <c r="F390" s="4"/>
      <c r="G390" s="4"/>
      <c r="H390" s="4"/>
      <c r="I390" s="4"/>
      <c r="J390" s="4"/>
      <c r="K390" s="4"/>
      <c r="L390" s="4"/>
    </row>
    <row r="391">
      <c r="A391" s="4"/>
      <c r="B391" s="4"/>
      <c r="C391" s="4"/>
      <c r="D391" s="4"/>
      <c r="E391" s="4"/>
      <c r="F391" s="4"/>
      <c r="G391" s="4"/>
      <c r="H391" s="4"/>
      <c r="I391" s="4"/>
      <c r="J391" s="4"/>
      <c r="K391" s="4"/>
      <c r="L391" s="4"/>
    </row>
    <row r="392">
      <c r="A392" s="4"/>
      <c r="B392" s="4"/>
      <c r="C392" s="4"/>
      <c r="D392" s="4"/>
      <c r="E392" s="4"/>
      <c r="F392" s="4"/>
      <c r="G392" s="4"/>
      <c r="H392" s="4"/>
      <c r="I392" s="4"/>
      <c r="J392" s="4"/>
      <c r="K392" s="4"/>
      <c r="L392" s="4"/>
    </row>
    <row r="393">
      <c r="A393" s="4"/>
      <c r="B393" s="4"/>
      <c r="C393" s="4"/>
      <c r="D393" s="4"/>
      <c r="E393" s="4"/>
      <c r="F393" s="4"/>
      <c r="G393" s="4"/>
      <c r="H393" s="4"/>
      <c r="I393" s="4"/>
      <c r="J393" s="4"/>
      <c r="K393" s="4"/>
      <c r="L393" s="4"/>
    </row>
    <row r="394">
      <c r="A394" s="4"/>
      <c r="B394" s="4"/>
      <c r="C394" s="4"/>
      <c r="D394" s="4"/>
      <c r="E394" s="4"/>
      <c r="F394" s="4"/>
      <c r="G394" s="4"/>
      <c r="H394" s="4"/>
      <c r="I394" s="4"/>
      <c r="J394" s="4"/>
      <c r="K394" s="4"/>
      <c r="L394" s="4"/>
    </row>
    <row r="395">
      <c r="A395" s="4"/>
      <c r="B395" s="4"/>
      <c r="C395" s="4"/>
      <c r="D395" s="4"/>
      <c r="E395" s="4"/>
      <c r="F395" s="4"/>
      <c r="G395" s="4"/>
      <c r="H395" s="4"/>
      <c r="I395" s="4"/>
      <c r="J395" s="4"/>
      <c r="K395" s="4"/>
      <c r="L395" s="4"/>
    </row>
    <row r="396">
      <c r="A396" s="4"/>
      <c r="B396" s="4"/>
      <c r="C396" s="4"/>
      <c r="D396" s="4"/>
      <c r="E396" s="4"/>
      <c r="F396" s="4"/>
      <c r="G396" s="4"/>
      <c r="H396" s="4"/>
      <c r="I396" s="4"/>
      <c r="J396" s="4"/>
      <c r="K396" s="4"/>
      <c r="L396" s="4"/>
    </row>
    <row r="397">
      <c r="A397" s="4"/>
      <c r="B397" s="4"/>
      <c r="C397" s="4"/>
      <c r="D397" s="4"/>
      <c r="E397" s="4"/>
      <c r="F397" s="4"/>
      <c r="G397" s="4"/>
      <c r="H397" s="4"/>
      <c r="I397" s="4"/>
      <c r="J397" s="4"/>
      <c r="K397" s="4"/>
      <c r="L397" s="4"/>
    </row>
    <row r="398">
      <c r="A398" s="4"/>
      <c r="B398" s="4"/>
      <c r="C398" s="4"/>
      <c r="D398" s="4"/>
      <c r="E398" s="4"/>
      <c r="F398" s="4"/>
      <c r="G398" s="4"/>
      <c r="H398" s="4"/>
      <c r="I398" s="4"/>
      <c r="J398" s="4"/>
      <c r="K398" s="4"/>
      <c r="L398" s="4"/>
    </row>
    <row r="399">
      <c r="A399" s="4"/>
      <c r="B399" s="4"/>
      <c r="C399" s="4"/>
      <c r="D399" s="4"/>
      <c r="E399" s="4"/>
      <c r="F399" s="4"/>
      <c r="G399" s="4"/>
      <c r="H399" s="4"/>
      <c r="I399" s="4"/>
      <c r="J399" s="4"/>
      <c r="K399" s="4"/>
      <c r="L399" s="4"/>
    </row>
    <row r="400">
      <c r="A400" s="4"/>
      <c r="B400" s="4"/>
      <c r="C400" s="4"/>
      <c r="D400" s="4"/>
      <c r="E400" s="4"/>
      <c r="F400" s="4"/>
      <c r="G400" s="4"/>
      <c r="H400" s="4"/>
      <c r="I400" s="4"/>
      <c r="J400" s="4"/>
      <c r="K400" s="4"/>
      <c r="L400" s="4"/>
    </row>
    <row r="401">
      <c r="A401" s="4"/>
      <c r="B401" s="4"/>
      <c r="C401" s="4"/>
      <c r="D401" s="4"/>
      <c r="E401" s="4"/>
      <c r="F401" s="4"/>
      <c r="G401" s="4"/>
      <c r="H401" s="4"/>
      <c r="I401" s="4"/>
      <c r="J401" s="4"/>
      <c r="K401" s="4"/>
      <c r="L401" s="4"/>
    </row>
    <row r="402">
      <c r="A402" s="4"/>
      <c r="B402" s="4"/>
      <c r="C402" s="4"/>
      <c r="D402" s="4"/>
      <c r="E402" s="4"/>
      <c r="F402" s="4"/>
      <c r="G402" s="4"/>
      <c r="H402" s="4"/>
      <c r="I402" s="4"/>
      <c r="J402" s="4"/>
      <c r="K402" s="4"/>
      <c r="L402" s="4"/>
    </row>
    <row r="403">
      <c r="A403" s="4"/>
      <c r="B403" s="4"/>
      <c r="C403" s="4"/>
      <c r="D403" s="4"/>
      <c r="E403" s="4"/>
      <c r="F403" s="4"/>
      <c r="G403" s="4"/>
      <c r="H403" s="4"/>
      <c r="I403" s="4"/>
      <c r="J403" s="4"/>
      <c r="K403" s="4"/>
      <c r="L403" s="4"/>
    </row>
    <row r="404">
      <c r="A404" s="4"/>
      <c r="B404" s="4"/>
      <c r="C404" s="4"/>
      <c r="D404" s="4"/>
      <c r="E404" s="4"/>
      <c r="F404" s="4"/>
      <c r="G404" s="4"/>
      <c r="H404" s="4"/>
      <c r="I404" s="4"/>
      <c r="J404" s="4"/>
      <c r="K404" s="4"/>
      <c r="L404" s="4"/>
    </row>
    <row r="405">
      <c r="A405" s="4"/>
      <c r="B405" s="4"/>
      <c r="C405" s="4"/>
      <c r="D405" s="4"/>
      <c r="E405" s="4"/>
      <c r="F405" s="4"/>
      <c r="G405" s="4"/>
      <c r="H405" s="4"/>
      <c r="I405" s="4"/>
      <c r="J405" s="4"/>
      <c r="K405" s="4"/>
      <c r="L405" s="4"/>
    </row>
    <row r="406">
      <c r="A406" s="4"/>
      <c r="B406" s="4"/>
      <c r="C406" s="4"/>
      <c r="D406" s="4"/>
      <c r="E406" s="4"/>
      <c r="F406" s="4"/>
      <c r="G406" s="4"/>
      <c r="H406" s="4"/>
      <c r="I406" s="4"/>
      <c r="J406" s="4"/>
      <c r="K406" s="4"/>
      <c r="L406" s="4"/>
    </row>
    <row r="407">
      <c r="A407" s="4"/>
      <c r="B407" s="4"/>
      <c r="C407" s="4"/>
      <c r="D407" s="4"/>
      <c r="E407" s="4"/>
      <c r="F407" s="4"/>
      <c r="G407" s="4"/>
      <c r="H407" s="4"/>
      <c r="I407" s="4"/>
      <c r="J407" s="4"/>
      <c r="K407" s="4"/>
      <c r="L407" s="4"/>
    </row>
    <row r="408">
      <c r="A408" s="4"/>
      <c r="B408" s="4"/>
      <c r="C408" s="4"/>
      <c r="D408" s="4"/>
      <c r="E408" s="4"/>
      <c r="F408" s="4"/>
      <c r="G408" s="4"/>
      <c r="H408" s="4"/>
      <c r="I408" s="4"/>
      <c r="J408" s="4"/>
      <c r="K408" s="4"/>
      <c r="L408" s="4"/>
    </row>
    <row r="409">
      <c r="A409" s="4"/>
      <c r="B409" s="4"/>
      <c r="C409" s="4"/>
      <c r="D409" s="4"/>
      <c r="E409" s="4"/>
      <c r="F409" s="4"/>
      <c r="G409" s="4"/>
      <c r="H409" s="4"/>
      <c r="I409" s="4"/>
      <c r="J409" s="4"/>
      <c r="K409" s="4"/>
      <c r="L409" s="4"/>
    </row>
    <row r="410">
      <c r="A410" s="4"/>
      <c r="B410" s="4"/>
      <c r="C410" s="4"/>
      <c r="D410" s="4"/>
      <c r="E410" s="4"/>
      <c r="F410" s="4"/>
      <c r="G410" s="4"/>
      <c r="H410" s="4"/>
      <c r="I410" s="4"/>
      <c r="J410" s="4"/>
      <c r="K410" s="4"/>
      <c r="L410" s="4"/>
    </row>
    <row r="411">
      <c r="A411" s="4"/>
      <c r="B411" s="4"/>
      <c r="C411" s="4"/>
      <c r="D411" s="4"/>
      <c r="E411" s="4"/>
      <c r="F411" s="4"/>
      <c r="G411" s="4"/>
      <c r="H411" s="4"/>
      <c r="I411" s="4"/>
      <c r="J411" s="4"/>
      <c r="K411" s="4"/>
      <c r="L411" s="4"/>
    </row>
    <row r="412">
      <c r="A412" s="4"/>
      <c r="B412" s="4"/>
      <c r="C412" s="4"/>
      <c r="D412" s="4"/>
      <c r="E412" s="4"/>
      <c r="F412" s="4"/>
      <c r="G412" s="4"/>
      <c r="H412" s="4"/>
      <c r="I412" s="4"/>
      <c r="J412" s="4"/>
      <c r="K412" s="4"/>
      <c r="L412" s="4"/>
    </row>
    <row r="413">
      <c r="A413" s="4"/>
      <c r="B413" s="4"/>
      <c r="C413" s="4"/>
      <c r="D413" s="4"/>
      <c r="E413" s="4"/>
      <c r="F413" s="4"/>
      <c r="G413" s="4"/>
      <c r="H413" s="4"/>
      <c r="I413" s="4"/>
      <c r="J413" s="4"/>
      <c r="K413" s="4"/>
      <c r="L413" s="4"/>
    </row>
    <row r="414">
      <c r="A414" s="4"/>
      <c r="B414" s="4"/>
      <c r="C414" s="4"/>
      <c r="D414" s="4"/>
      <c r="E414" s="4"/>
      <c r="F414" s="4"/>
      <c r="G414" s="4"/>
      <c r="H414" s="4"/>
      <c r="I414" s="4"/>
      <c r="J414" s="4"/>
      <c r="K414" s="4"/>
      <c r="L414" s="4"/>
    </row>
    <row r="415">
      <c r="A415" s="4"/>
      <c r="B415" s="4"/>
      <c r="C415" s="4"/>
      <c r="D415" s="4"/>
      <c r="E415" s="4"/>
      <c r="F415" s="4"/>
      <c r="G415" s="4"/>
      <c r="H415" s="4"/>
      <c r="I415" s="4"/>
      <c r="J415" s="4"/>
      <c r="K415" s="4"/>
      <c r="L415" s="4"/>
    </row>
    <row r="416">
      <c r="A416" s="4"/>
      <c r="B416" s="4"/>
      <c r="C416" s="4"/>
      <c r="D416" s="4"/>
      <c r="E416" s="4"/>
      <c r="F416" s="4"/>
      <c r="G416" s="4"/>
      <c r="H416" s="4"/>
      <c r="I416" s="4"/>
      <c r="J416" s="4"/>
      <c r="K416" s="4"/>
      <c r="L416" s="4"/>
    </row>
    <row r="417">
      <c r="A417" s="4"/>
      <c r="B417" s="4"/>
      <c r="C417" s="4"/>
      <c r="D417" s="4"/>
      <c r="E417" s="4"/>
      <c r="F417" s="4"/>
      <c r="G417" s="4"/>
      <c r="H417" s="4"/>
      <c r="I417" s="4"/>
      <c r="J417" s="4"/>
      <c r="K417" s="4"/>
      <c r="L417" s="4"/>
    </row>
    <row r="418">
      <c r="A418" s="4"/>
      <c r="B418" s="4"/>
      <c r="C418" s="4"/>
      <c r="D418" s="4"/>
      <c r="E418" s="4"/>
      <c r="F418" s="4"/>
      <c r="G418" s="4"/>
      <c r="H418" s="4"/>
      <c r="I418" s="4"/>
      <c r="J418" s="4"/>
      <c r="K418" s="4"/>
      <c r="L418" s="4"/>
    </row>
    <row r="419">
      <c r="A419" s="4"/>
      <c r="B419" s="4"/>
      <c r="C419" s="4"/>
      <c r="D419" s="4"/>
      <c r="E419" s="4"/>
      <c r="F419" s="4"/>
      <c r="G419" s="4"/>
      <c r="H419" s="4"/>
      <c r="I419" s="4"/>
      <c r="J419" s="4"/>
      <c r="K419" s="4"/>
      <c r="L419" s="4"/>
    </row>
    <row r="420">
      <c r="A420" s="4"/>
      <c r="B420" s="4"/>
      <c r="C420" s="4"/>
      <c r="D420" s="4"/>
      <c r="E420" s="4"/>
      <c r="F420" s="4"/>
      <c r="G420" s="4"/>
      <c r="H420" s="4"/>
      <c r="I420" s="4"/>
      <c r="J420" s="4"/>
      <c r="K420" s="4"/>
      <c r="L420" s="4"/>
    </row>
    <row r="421">
      <c r="A421" s="4"/>
      <c r="B421" s="4"/>
      <c r="C421" s="4"/>
      <c r="D421" s="4"/>
      <c r="E421" s="4"/>
      <c r="F421" s="4"/>
      <c r="G421" s="4"/>
      <c r="H421" s="4"/>
      <c r="I421" s="4"/>
      <c r="J421" s="4"/>
      <c r="K421" s="4"/>
      <c r="L421" s="4"/>
    </row>
    <row r="422">
      <c r="A422" s="4"/>
      <c r="B422" s="4"/>
      <c r="C422" s="4"/>
      <c r="D422" s="4"/>
      <c r="E422" s="4"/>
      <c r="F422" s="4"/>
      <c r="G422" s="4"/>
      <c r="H422" s="4"/>
      <c r="I422" s="4"/>
      <c r="J422" s="4"/>
      <c r="K422" s="4"/>
      <c r="L422" s="4"/>
    </row>
    <row r="423">
      <c r="A423" s="4"/>
      <c r="B423" s="4"/>
      <c r="C423" s="4"/>
      <c r="D423" s="4"/>
      <c r="E423" s="4"/>
      <c r="F423" s="4"/>
      <c r="G423" s="4"/>
      <c r="H423" s="4"/>
      <c r="I423" s="4"/>
      <c r="J423" s="4"/>
      <c r="K423" s="4"/>
      <c r="L423" s="4"/>
    </row>
    <row r="424">
      <c r="A424" s="4"/>
      <c r="B424" s="4"/>
      <c r="C424" s="4"/>
      <c r="D424" s="4"/>
      <c r="E424" s="4"/>
      <c r="F424" s="4"/>
      <c r="G424" s="4"/>
      <c r="H424" s="4"/>
      <c r="I424" s="4"/>
      <c r="J424" s="4"/>
      <c r="K424" s="4"/>
      <c r="L424" s="4"/>
    </row>
    <row r="425">
      <c r="A425" s="4"/>
      <c r="B425" s="4"/>
      <c r="C425" s="4"/>
      <c r="D425" s="4"/>
      <c r="E425" s="4"/>
      <c r="F425" s="4"/>
      <c r="G425" s="4"/>
      <c r="H425" s="4"/>
      <c r="I425" s="4"/>
      <c r="J425" s="4"/>
      <c r="K425" s="4"/>
      <c r="L425" s="4"/>
    </row>
    <row r="426">
      <c r="A426" s="4"/>
      <c r="B426" s="4"/>
      <c r="C426" s="4"/>
      <c r="D426" s="4"/>
      <c r="E426" s="4"/>
      <c r="F426" s="4"/>
      <c r="G426" s="4"/>
      <c r="H426" s="4"/>
      <c r="I426" s="4"/>
      <c r="J426" s="4"/>
      <c r="K426" s="4"/>
      <c r="L426" s="4"/>
    </row>
    <row r="427">
      <c r="A427" s="4"/>
      <c r="B427" s="4"/>
      <c r="C427" s="4"/>
      <c r="D427" s="4"/>
      <c r="E427" s="4"/>
      <c r="F427" s="4"/>
      <c r="G427" s="4"/>
      <c r="H427" s="4"/>
      <c r="I427" s="4"/>
      <c r="J427" s="4"/>
      <c r="K427" s="4"/>
      <c r="L427" s="4"/>
    </row>
    <row r="428">
      <c r="A428" s="4"/>
      <c r="B428" s="4"/>
      <c r="C428" s="4"/>
      <c r="D428" s="4"/>
      <c r="E428" s="4"/>
      <c r="F428" s="4"/>
      <c r="G428" s="4"/>
      <c r="H428" s="4"/>
      <c r="I428" s="4"/>
      <c r="J428" s="4"/>
      <c r="K428" s="4"/>
      <c r="L428" s="4"/>
    </row>
    <row r="429">
      <c r="A429" s="4"/>
      <c r="B429" s="4"/>
      <c r="C429" s="4"/>
      <c r="D429" s="4"/>
      <c r="E429" s="4"/>
      <c r="F429" s="4"/>
      <c r="G429" s="4"/>
      <c r="H429" s="4"/>
      <c r="I429" s="4"/>
      <c r="J429" s="4"/>
      <c r="K429" s="4"/>
      <c r="L429" s="4"/>
    </row>
    <row r="430">
      <c r="A430" s="4"/>
      <c r="B430" s="4"/>
      <c r="C430" s="4"/>
      <c r="D430" s="4"/>
      <c r="E430" s="4"/>
      <c r="F430" s="4"/>
      <c r="G430" s="4"/>
      <c r="H430" s="4"/>
      <c r="I430" s="4"/>
      <c r="J430" s="4"/>
      <c r="K430" s="4"/>
      <c r="L430" s="4"/>
    </row>
    <row r="431">
      <c r="A431" s="4"/>
      <c r="B431" s="4"/>
      <c r="C431" s="4"/>
      <c r="D431" s="4"/>
      <c r="E431" s="4"/>
      <c r="F431" s="4"/>
      <c r="G431" s="4"/>
      <c r="H431" s="4"/>
      <c r="I431" s="4"/>
      <c r="J431" s="4"/>
      <c r="K431" s="4"/>
      <c r="L431" s="4"/>
    </row>
    <row r="432">
      <c r="A432" s="4"/>
      <c r="B432" s="4"/>
      <c r="C432" s="4"/>
      <c r="D432" s="4"/>
      <c r="E432" s="4"/>
      <c r="F432" s="4"/>
      <c r="G432" s="4"/>
      <c r="H432" s="4"/>
      <c r="I432" s="4"/>
      <c r="J432" s="4"/>
      <c r="K432" s="4"/>
      <c r="L432" s="4"/>
    </row>
    <row r="433">
      <c r="A433" s="4"/>
      <c r="B433" s="4"/>
      <c r="C433" s="4"/>
      <c r="D433" s="4"/>
      <c r="E433" s="4"/>
      <c r="F433" s="4"/>
      <c r="G433" s="4"/>
      <c r="H433" s="4"/>
      <c r="I433" s="4"/>
      <c r="J433" s="4"/>
      <c r="K433" s="4"/>
      <c r="L433" s="4"/>
    </row>
    <row r="434">
      <c r="A434" s="4"/>
      <c r="B434" s="4"/>
      <c r="C434" s="4"/>
      <c r="D434" s="4"/>
      <c r="E434" s="4"/>
      <c r="F434" s="4"/>
      <c r="G434" s="4"/>
      <c r="H434" s="4"/>
      <c r="I434" s="4"/>
      <c r="J434" s="4"/>
      <c r="K434" s="4"/>
      <c r="L434" s="4"/>
    </row>
    <row r="435">
      <c r="A435" s="4"/>
      <c r="B435" s="4"/>
      <c r="C435" s="4"/>
      <c r="D435" s="4"/>
      <c r="E435" s="4"/>
      <c r="F435" s="4"/>
      <c r="G435" s="4"/>
      <c r="H435" s="4"/>
      <c r="I435" s="4"/>
      <c r="J435" s="4"/>
      <c r="K435" s="4"/>
      <c r="L435" s="4"/>
    </row>
    <row r="436">
      <c r="A436" s="4"/>
      <c r="B436" s="4"/>
      <c r="C436" s="4"/>
      <c r="D436" s="4"/>
      <c r="E436" s="4"/>
      <c r="F436" s="4"/>
      <c r="G436" s="4"/>
      <c r="H436" s="4"/>
      <c r="I436" s="4"/>
      <c r="J436" s="4"/>
      <c r="K436" s="4"/>
      <c r="L436" s="4"/>
    </row>
    <row r="437">
      <c r="A437" s="4"/>
      <c r="B437" s="4"/>
      <c r="C437" s="4"/>
      <c r="D437" s="4"/>
      <c r="E437" s="4"/>
      <c r="F437" s="4"/>
      <c r="G437" s="4"/>
      <c r="H437" s="4"/>
      <c r="I437" s="4"/>
      <c r="J437" s="4"/>
      <c r="K437" s="4"/>
      <c r="L437" s="4"/>
    </row>
    <row r="438">
      <c r="A438" s="4"/>
      <c r="B438" s="4"/>
      <c r="C438" s="4"/>
      <c r="D438" s="4"/>
      <c r="E438" s="4"/>
      <c r="F438" s="4"/>
      <c r="G438" s="4"/>
      <c r="H438" s="4"/>
      <c r="I438" s="4"/>
      <c r="J438" s="4"/>
      <c r="K438" s="4"/>
      <c r="L438" s="4"/>
    </row>
    <row r="439">
      <c r="A439" s="4"/>
      <c r="B439" s="4"/>
      <c r="C439" s="4"/>
      <c r="D439" s="4"/>
      <c r="E439" s="4"/>
      <c r="F439" s="4"/>
      <c r="G439" s="4"/>
      <c r="H439" s="4"/>
      <c r="I439" s="4"/>
      <c r="J439" s="4"/>
      <c r="K439" s="4"/>
      <c r="L439" s="4"/>
    </row>
    <row r="440">
      <c r="A440" s="4"/>
      <c r="B440" s="4"/>
      <c r="C440" s="4"/>
      <c r="D440" s="4"/>
      <c r="E440" s="4"/>
      <c r="F440" s="4"/>
      <c r="G440" s="4"/>
      <c r="H440" s="4"/>
      <c r="I440" s="4"/>
      <c r="J440" s="4"/>
      <c r="K440" s="4"/>
      <c r="L440" s="4"/>
    </row>
    <row r="441">
      <c r="A441" s="4"/>
      <c r="B441" s="4"/>
      <c r="C441" s="4"/>
      <c r="D441" s="4"/>
      <c r="E441" s="4"/>
      <c r="F441" s="4"/>
      <c r="G441" s="4"/>
      <c r="H441" s="4"/>
      <c r="I441" s="4"/>
      <c r="J441" s="4"/>
      <c r="K441" s="4"/>
      <c r="L441" s="4"/>
    </row>
    <row r="442">
      <c r="A442" s="4"/>
      <c r="B442" s="4"/>
      <c r="C442" s="4"/>
      <c r="D442" s="4"/>
      <c r="E442" s="4"/>
      <c r="F442" s="4"/>
      <c r="G442" s="4"/>
      <c r="H442" s="4"/>
      <c r="I442" s="4"/>
      <c r="J442" s="4"/>
      <c r="K442" s="4"/>
      <c r="L442" s="4"/>
    </row>
    <row r="443">
      <c r="A443" s="4"/>
      <c r="B443" s="4"/>
      <c r="C443" s="4"/>
      <c r="D443" s="4"/>
      <c r="E443" s="4"/>
      <c r="F443" s="4"/>
      <c r="G443" s="4"/>
      <c r="H443" s="4"/>
      <c r="I443" s="4"/>
      <c r="J443" s="4"/>
      <c r="K443" s="4"/>
      <c r="L443" s="4"/>
    </row>
    <row r="444">
      <c r="A444" s="4"/>
      <c r="B444" s="4"/>
      <c r="C444" s="4"/>
      <c r="D444" s="4"/>
      <c r="E444" s="4"/>
      <c r="F444" s="4"/>
      <c r="G444" s="4"/>
      <c r="H444" s="4"/>
      <c r="I444" s="4"/>
      <c r="J444" s="4"/>
      <c r="K444" s="4"/>
      <c r="L444" s="4"/>
    </row>
    <row r="445">
      <c r="A445" s="4"/>
      <c r="B445" s="4"/>
      <c r="C445" s="4"/>
      <c r="D445" s="4"/>
      <c r="E445" s="4"/>
      <c r="F445" s="4"/>
      <c r="G445" s="4"/>
      <c r="H445" s="4"/>
      <c r="I445" s="4"/>
      <c r="J445" s="4"/>
      <c r="K445" s="4"/>
      <c r="L445" s="4"/>
    </row>
    <row r="446">
      <c r="A446" s="4"/>
      <c r="B446" s="4"/>
      <c r="C446" s="4"/>
      <c r="D446" s="4"/>
      <c r="E446" s="4"/>
      <c r="F446" s="4"/>
      <c r="G446" s="4"/>
      <c r="H446" s="4"/>
      <c r="I446" s="4"/>
      <c r="J446" s="4"/>
      <c r="K446" s="4"/>
      <c r="L446" s="4"/>
    </row>
    <row r="447">
      <c r="A447" s="4"/>
      <c r="B447" s="4"/>
      <c r="C447" s="4"/>
      <c r="D447" s="4"/>
      <c r="E447" s="4"/>
      <c r="F447" s="4"/>
      <c r="G447" s="4"/>
      <c r="H447" s="4"/>
      <c r="I447" s="4"/>
      <c r="J447" s="4"/>
      <c r="K447" s="4"/>
      <c r="L447" s="4"/>
    </row>
    <row r="448">
      <c r="A448" s="4"/>
      <c r="B448" s="4"/>
      <c r="C448" s="4"/>
      <c r="D448" s="4"/>
      <c r="E448" s="4"/>
      <c r="F448" s="4"/>
      <c r="G448" s="4"/>
      <c r="H448" s="4"/>
      <c r="I448" s="4"/>
      <c r="J448" s="4"/>
      <c r="K448" s="4"/>
      <c r="L448" s="4"/>
    </row>
    <row r="449">
      <c r="A449" s="4"/>
      <c r="B449" s="4"/>
      <c r="C449" s="4"/>
      <c r="D449" s="4"/>
      <c r="E449" s="4"/>
      <c r="F449" s="4"/>
      <c r="G449" s="4"/>
      <c r="H449" s="4"/>
      <c r="I449" s="4"/>
      <c r="J449" s="4"/>
      <c r="K449" s="4"/>
      <c r="L449" s="4"/>
    </row>
    <row r="450">
      <c r="A450" s="4"/>
      <c r="B450" s="4"/>
      <c r="C450" s="4"/>
      <c r="D450" s="4"/>
      <c r="E450" s="4"/>
      <c r="F450" s="4"/>
      <c r="G450" s="4"/>
      <c r="H450" s="4"/>
      <c r="I450" s="4"/>
      <c r="J450" s="4"/>
      <c r="K450" s="4"/>
      <c r="L450" s="4"/>
    </row>
    <row r="451">
      <c r="A451" s="4"/>
      <c r="B451" s="4"/>
      <c r="C451" s="4"/>
      <c r="D451" s="4"/>
      <c r="E451" s="4"/>
      <c r="F451" s="4"/>
      <c r="G451" s="4"/>
      <c r="H451" s="4"/>
      <c r="I451" s="4"/>
      <c r="J451" s="4"/>
      <c r="K451" s="4"/>
      <c r="L451" s="4"/>
    </row>
    <row r="452">
      <c r="A452" s="4"/>
      <c r="B452" s="4"/>
      <c r="C452" s="4"/>
      <c r="D452" s="4"/>
      <c r="E452" s="4"/>
      <c r="F452" s="4"/>
      <c r="G452" s="4"/>
      <c r="H452" s="4"/>
      <c r="I452" s="4"/>
      <c r="J452" s="4"/>
      <c r="K452" s="4"/>
      <c r="L452" s="4"/>
    </row>
    <row r="453">
      <c r="A453" s="4"/>
      <c r="B453" s="4"/>
      <c r="C453" s="4"/>
      <c r="D453" s="4"/>
      <c r="E453" s="4"/>
      <c r="F453" s="4"/>
      <c r="G453" s="4"/>
      <c r="H453" s="4"/>
      <c r="I453" s="4"/>
      <c r="J453" s="4"/>
      <c r="K453" s="4"/>
      <c r="L453" s="4"/>
    </row>
    <row r="454">
      <c r="A454" s="4"/>
      <c r="B454" s="4"/>
      <c r="C454" s="4"/>
      <c r="D454" s="4"/>
      <c r="E454" s="4"/>
      <c r="F454" s="4"/>
      <c r="G454" s="4"/>
      <c r="H454" s="4"/>
      <c r="I454" s="4"/>
      <c r="J454" s="4"/>
      <c r="K454" s="4"/>
      <c r="L454" s="4"/>
    </row>
    <row r="455">
      <c r="A455" s="4"/>
      <c r="B455" s="4"/>
      <c r="C455" s="4"/>
      <c r="D455" s="4"/>
      <c r="E455" s="4"/>
      <c r="F455" s="4"/>
      <c r="G455" s="4"/>
      <c r="H455" s="4"/>
      <c r="I455" s="4"/>
      <c r="J455" s="4"/>
      <c r="K455" s="4"/>
      <c r="L455" s="4"/>
    </row>
    <row r="456">
      <c r="A456" s="4"/>
      <c r="B456" s="4"/>
      <c r="C456" s="4"/>
      <c r="D456" s="4"/>
      <c r="E456" s="4"/>
      <c r="F456" s="4"/>
      <c r="G456" s="4"/>
      <c r="H456" s="4"/>
      <c r="I456" s="4"/>
      <c r="J456" s="4"/>
      <c r="K456" s="4"/>
      <c r="L456" s="4"/>
    </row>
    <row r="457">
      <c r="A457" s="4"/>
      <c r="B457" s="4"/>
      <c r="C457" s="4"/>
      <c r="D457" s="4"/>
      <c r="E457" s="4"/>
      <c r="F457" s="4"/>
      <c r="G457" s="4"/>
      <c r="H457" s="4"/>
      <c r="I457" s="4"/>
      <c r="J457" s="4"/>
      <c r="K457" s="4"/>
      <c r="L457" s="4"/>
    </row>
    <row r="458">
      <c r="A458" s="4"/>
      <c r="B458" s="4"/>
      <c r="C458" s="4"/>
      <c r="D458" s="4"/>
      <c r="E458" s="4"/>
      <c r="F458" s="4"/>
      <c r="G458" s="4"/>
      <c r="H458" s="4"/>
      <c r="I458" s="4"/>
      <c r="J458" s="4"/>
      <c r="K458" s="4"/>
      <c r="L458" s="4"/>
    </row>
    <row r="459">
      <c r="A459" s="4"/>
      <c r="B459" s="4"/>
      <c r="C459" s="4"/>
      <c r="D459" s="4"/>
      <c r="E459" s="4"/>
      <c r="F459" s="4"/>
      <c r="G459" s="4"/>
      <c r="H459" s="4"/>
      <c r="I459" s="4"/>
      <c r="J459" s="4"/>
      <c r="K459" s="4"/>
      <c r="L459" s="4"/>
    </row>
    <row r="460">
      <c r="A460" s="4"/>
      <c r="B460" s="4"/>
      <c r="C460" s="4"/>
      <c r="D460" s="4"/>
      <c r="E460" s="4"/>
      <c r="F460" s="4"/>
      <c r="G460" s="4"/>
      <c r="H460" s="4"/>
      <c r="I460" s="4"/>
      <c r="J460" s="4"/>
      <c r="K460" s="4"/>
      <c r="L460" s="4"/>
    </row>
    <row r="461">
      <c r="A461" s="4"/>
      <c r="B461" s="4"/>
      <c r="C461" s="4"/>
      <c r="D461" s="4"/>
      <c r="E461" s="4"/>
      <c r="F461" s="4"/>
      <c r="G461" s="4"/>
      <c r="H461" s="4"/>
      <c r="I461" s="4"/>
      <c r="J461" s="4"/>
      <c r="K461" s="4"/>
      <c r="L461" s="4"/>
    </row>
    <row r="462">
      <c r="A462" s="4"/>
      <c r="B462" s="4"/>
      <c r="C462" s="4"/>
      <c r="D462" s="4"/>
      <c r="E462" s="4"/>
      <c r="F462" s="4"/>
      <c r="G462" s="4"/>
      <c r="H462" s="4"/>
      <c r="I462" s="4"/>
      <c r="J462" s="4"/>
      <c r="K462" s="4"/>
      <c r="L462" s="4"/>
    </row>
    <row r="463">
      <c r="A463" s="4"/>
      <c r="B463" s="4"/>
      <c r="C463" s="4"/>
      <c r="D463" s="4"/>
      <c r="E463" s="4"/>
      <c r="F463" s="4"/>
      <c r="G463" s="4"/>
      <c r="H463" s="4"/>
      <c r="I463" s="4"/>
      <c r="J463" s="4"/>
      <c r="K463" s="4"/>
      <c r="L463" s="4"/>
    </row>
    <row r="464">
      <c r="A464" s="4"/>
      <c r="B464" s="4"/>
      <c r="C464" s="4"/>
      <c r="D464" s="4"/>
      <c r="E464" s="4"/>
      <c r="F464" s="4"/>
      <c r="G464" s="4"/>
      <c r="H464" s="4"/>
      <c r="I464" s="4"/>
      <c r="J464" s="4"/>
      <c r="K464" s="4"/>
      <c r="L464" s="4"/>
    </row>
    <row r="465">
      <c r="A465" s="4"/>
      <c r="B465" s="4"/>
      <c r="C465" s="4"/>
      <c r="D465" s="4"/>
      <c r="E465" s="4"/>
      <c r="F465" s="4"/>
      <c r="G465" s="4"/>
      <c r="H465" s="4"/>
      <c r="I465" s="4"/>
      <c r="J465" s="4"/>
      <c r="K465" s="4"/>
      <c r="L465" s="4"/>
    </row>
    <row r="466">
      <c r="A466" s="4"/>
      <c r="B466" s="4"/>
      <c r="C466" s="4"/>
      <c r="D466" s="4"/>
      <c r="E466" s="4"/>
      <c r="F466" s="4"/>
      <c r="G466" s="4"/>
      <c r="H466" s="4"/>
      <c r="I466" s="4"/>
      <c r="J466" s="4"/>
      <c r="K466" s="4"/>
      <c r="L466" s="4"/>
    </row>
    <row r="467">
      <c r="A467" s="4"/>
      <c r="B467" s="4"/>
      <c r="C467" s="4"/>
      <c r="D467" s="4"/>
      <c r="E467" s="4"/>
      <c r="F467" s="4"/>
      <c r="G467" s="4"/>
      <c r="H467" s="4"/>
      <c r="I467" s="4"/>
      <c r="J467" s="4"/>
      <c r="K467" s="4"/>
      <c r="L467" s="4"/>
    </row>
    <row r="468">
      <c r="A468" s="4"/>
      <c r="B468" s="4"/>
      <c r="C468" s="4"/>
      <c r="D468" s="4"/>
      <c r="E468" s="4"/>
      <c r="F468" s="4"/>
      <c r="G468" s="4"/>
      <c r="H468" s="4"/>
      <c r="I468" s="4"/>
      <c r="J468" s="4"/>
      <c r="K468" s="4"/>
      <c r="L468" s="4"/>
    </row>
    <row r="469">
      <c r="A469" s="4"/>
      <c r="B469" s="4"/>
      <c r="C469" s="4"/>
      <c r="D469" s="4"/>
      <c r="E469" s="4"/>
      <c r="F469" s="4"/>
      <c r="G469" s="4"/>
      <c r="H469" s="4"/>
      <c r="I469" s="4"/>
      <c r="J469" s="4"/>
      <c r="K469" s="4"/>
      <c r="L469" s="4"/>
    </row>
    <row r="470">
      <c r="A470" s="4"/>
      <c r="B470" s="4"/>
      <c r="C470" s="4"/>
      <c r="D470" s="4"/>
      <c r="E470" s="4"/>
      <c r="F470" s="4"/>
      <c r="G470" s="4"/>
      <c r="H470" s="4"/>
      <c r="I470" s="4"/>
      <c r="J470" s="4"/>
      <c r="K470" s="4"/>
      <c r="L470" s="4"/>
    </row>
    <row r="471">
      <c r="A471" s="4"/>
      <c r="B471" s="4"/>
      <c r="C471" s="4"/>
      <c r="D471" s="4"/>
      <c r="E471" s="4"/>
      <c r="F471" s="4"/>
      <c r="G471" s="4"/>
      <c r="H471" s="4"/>
      <c r="I471" s="4"/>
      <c r="J471" s="4"/>
      <c r="K471" s="4"/>
      <c r="L471" s="4"/>
    </row>
    <row r="472">
      <c r="A472" s="4"/>
      <c r="B472" s="4"/>
      <c r="C472" s="4"/>
      <c r="D472" s="4"/>
      <c r="E472" s="4"/>
      <c r="F472" s="4"/>
      <c r="G472" s="4"/>
      <c r="H472" s="4"/>
      <c r="I472" s="4"/>
      <c r="J472" s="4"/>
      <c r="K472" s="4"/>
      <c r="L472" s="4"/>
    </row>
    <row r="473">
      <c r="A473" s="4"/>
      <c r="B473" s="4"/>
      <c r="C473" s="4"/>
      <c r="D473" s="4"/>
      <c r="E473" s="4"/>
      <c r="F473" s="4"/>
      <c r="G473" s="4"/>
      <c r="H473" s="4"/>
      <c r="I473" s="4"/>
      <c r="J473" s="4"/>
      <c r="K473" s="4"/>
      <c r="L473" s="4"/>
    </row>
    <row r="474">
      <c r="A474" s="4"/>
      <c r="B474" s="4"/>
      <c r="C474" s="4"/>
      <c r="D474" s="4"/>
      <c r="E474" s="4"/>
      <c r="F474" s="4"/>
      <c r="G474" s="4"/>
      <c r="H474" s="4"/>
      <c r="I474" s="4"/>
      <c r="J474" s="4"/>
      <c r="K474" s="4"/>
      <c r="L474" s="4"/>
    </row>
    <row r="475">
      <c r="A475" s="4"/>
      <c r="B475" s="4"/>
      <c r="C475" s="4"/>
      <c r="D475" s="4"/>
      <c r="E475" s="4"/>
      <c r="F475" s="4"/>
      <c r="G475" s="4"/>
      <c r="H475" s="4"/>
      <c r="I475" s="4"/>
      <c r="J475" s="4"/>
      <c r="K475" s="4"/>
      <c r="L475" s="4"/>
    </row>
    <row r="476">
      <c r="A476" s="4"/>
      <c r="B476" s="4"/>
      <c r="C476" s="4"/>
      <c r="D476" s="4"/>
      <c r="E476" s="4"/>
      <c r="F476" s="4"/>
      <c r="G476" s="4"/>
      <c r="H476" s="4"/>
      <c r="I476" s="4"/>
      <c r="J476" s="4"/>
      <c r="K476" s="4"/>
      <c r="L476" s="4"/>
    </row>
    <row r="477">
      <c r="A477" s="4"/>
      <c r="B477" s="4"/>
      <c r="C477" s="4"/>
      <c r="D477" s="4"/>
      <c r="E477" s="4"/>
      <c r="F477" s="4"/>
      <c r="G477" s="4"/>
      <c r="H477" s="4"/>
      <c r="I477" s="4"/>
      <c r="J477" s="4"/>
      <c r="K477" s="4"/>
      <c r="L477" s="4"/>
    </row>
    <row r="478">
      <c r="A478" s="4"/>
      <c r="B478" s="4"/>
      <c r="C478" s="4"/>
      <c r="D478" s="4"/>
      <c r="E478" s="4"/>
      <c r="F478" s="4"/>
      <c r="G478" s="4"/>
      <c r="H478" s="4"/>
      <c r="I478" s="4"/>
      <c r="J478" s="4"/>
      <c r="K478" s="4"/>
      <c r="L478" s="4"/>
    </row>
    <row r="479">
      <c r="A479" s="4"/>
      <c r="B479" s="4"/>
      <c r="C479" s="4"/>
      <c r="D479" s="4"/>
      <c r="E479" s="4"/>
      <c r="F479" s="4"/>
      <c r="G479" s="4"/>
      <c r="H479" s="4"/>
      <c r="I479" s="4"/>
      <c r="J479" s="4"/>
      <c r="K479" s="4"/>
      <c r="L479" s="4"/>
    </row>
    <row r="480">
      <c r="A480" s="4"/>
      <c r="B480" s="4"/>
      <c r="C480" s="4"/>
      <c r="D480" s="4"/>
      <c r="E480" s="4"/>
      <c r="F480" s="4"/>
      <c r="G480" s="4"/>
      <c r="H480" s="4"/>
      <c r="I480" s="4"/>
      <c r="J480" s="4"/>
      <c r="K480" s="4"/>
      <c r="L480" s="4"/>
    </row>
    <row r="481">
      <c r="A481" s="4"/>
      <c r="B481" s="4"/>
      <c r="C481" s="4"/>
      <c r="D481" s="4"/>
      <c r="E481" s="4"/>
      <c r="F481" s="4"/>
      <c r="G481" s="4"/>
      <c r="H481" s="4"/>
      <c r="I481" s="4"/>
      <c r="J481" s="4"/>
      <c r="K481" s="4"/>
      <c r="L481" s="4"/>
    </row>
    <row r="482">
      <c r="A482" s="4"/>
      <c r="B482" s="4"/>
      <c r="C482" s="4"/>
      <c r="D482" s="4"/>
      <c r="E482" s="4"/>
      <c r="F482" s="4"/>
      <c r="G482" s="4"/>
      <c r="H482" s="4"/>
      <c r="I482" s="4"/>
      <c r="J482" s="4"/>
      <c r="K482" s="4"/>
      <c r="L482" s="4"/>
    </row>
    <row r="483">
      <c r="A483" s="4"/>
      <c r="B483" s="4"/>
      <c r="C483" s="4"/>
      <c r="D483" s="4"/>
      <c r="E483" s="4"/>
      <c r="F483" s="4"/>
      <c r="G483" s="4"/>
      <c r="H483" s="4"/>
      <c r="I483" s="4"/>
      <c r="J483" s="4"/>
      <c r="K483" s="4"/>
      <c r="L483" s="4"/>
    </row>
    <row r="484">
      <c r="A484" s="4"/>
      <c r="B484" s="4"/>
      <c r="C484" s="4"/>
      <c r="D484" s="4"/>
      <c r="E484" s="4"/>
      <c r="F484" s="4"/>
      <c r="G484" s="4"/>
      <c r="H484" s="4"/>
      <c r="I484" s="4"/>
      <c r="J484" s="4"/>
      <c r="K484" s="4"/>
      <c r="L484" s="4"/>
    </row>
    <row r="485">
      <c r="A485" s="4"/>
      <c r="B485" s="4"/>
      <c r="C485" s="4"/>
      <c r="D485" s="4"/>
      <c r="E485" s="4"/>
      <c r="F485" s="4"/>
      <c r="G485" s="4"/>
      <c r="H485" s="4"/>
      <c r="I485" s="4"/>
      <c r="J485" s="4"/>
      <c r="K485" s="4"/>
      <c r="L485" s="4"/>
    </row>
    <row r="486">
      <c r="A486" s="4"/>
      <c r="B486" s="4"/>
      <c r="C486" s="4"/>
      <c r="D486" s="4"/>
      <c r="E486" s="4"/>
      <c r="F486" s="4"/>
      <c r="G486" s="4"/>
      <c r="H486" s="4"/>
      <c r="I486" s="4"/>
      <c r="J486" s="4"/>
      <c r="K486" s="4"/>
      <c r="L486" s="4"/>
    </row>
    <row r="487">
      <c r="A487" s="4"/>
      <c r="B487" s="4"/>
      <c r="C487" s="4"/>
      <c r="D487" s="4"/>
      <c r="E487" s="4"/>
      <c r="F487" s="4"/>
      <c r="G487" s="4"/>
      <c r="H487" s="4"/>
      <c r="I487" s="4"/>
      <c r="J487" s="4"/>
      <c r="K487" s="4"/>
      <c r="L487" s="4"/>
    </row>
    <row r="488">
      <c r="A488" s="4"/>
      <c r="B488" s="4"/>
      <c r="C488" s="4"/>
      <c r="D488" s="4"/>
      <c r="E488" s="4"/>
      <c r="F488" s="4"/>
      <c r="G488" s="4"/>
      <c r="H488" s="4"/>
      <c r="I488" s="4"/>
      <c r="J488" s="4"/>
      <c r="K488" s="4"/>
      <c r="L488" s="4"/>
    </row>
    <row r="489">
      <c r="A489" s="4"/>
      <c r="B489" s="4"/>
      <c r="C489" s="4"/>
      <c r="D489" s="4"/>
      <c r="E489" s="4"/>
      <c r="F489" s="4"/>
      <c r="G489" s="4"/>
      <c r="H489" s="4"/>
      <c r="I489" s="4"/>
      <c r="J489" s="4"/>
      <c r="K489" s="4"/>
      <c r="L489" s="4"/>
    </row>
    <row r="490">
      <c r="A490" s="4"/>
      <c r="B490" s="4"/>
      <c r="C490" s="4"/>
      <c r="D490" s="4"/>
      <c r="E490" s="4"/>
      <c r="F490" s="4"/>
      <c r="G490" s="4"/>
      <c r="H490" s="4"/>
      <c r="I490" s="4"/>
      <c r="J490" s="4"/>
      <c r="K490" s="4"/>
      <c r="L490" s="4"/>
    </row>
    <row r="491">
      <c r="A491" s="4"/>
      <c r="B491" s="4"/>
      <c r="C491" s="4"/>
      <c r="D491" s="4"/>
      <c r="E491" s="4"/>
      <c r="F491" s="4"/>
      <c r="G491" s="4"/>
      <c r="H491" s="4"/>
      <c r="I491" s="4"/>
      <c r="J491" s="4"/>
      <c r="K491" s="4"/>
      <c r="L491" s="4"/>
    </row>
    <row r="492">
      <c r="A492" s="4"/>
      <c r="B492" s="4"/>
      <c r="C492" s="4"/>
      <c r="D492" s="4"/>
      <c r="E492" s="4"/>
      <c r="F492" s="4"/>
      <c r="G492" s="4"/>
      <c r="H492" s="4"/>
      <c r="I492" s="4"/>
      <c r="J492" s="4"/>
      <c r="K492" s="4"/>
      <c r="L492" s="4"/>
    </row>
    <row r="493">
      <c r="A493" s="4"/>
      <c r="B493" s="4"/>
      <c r="C493" s="4"/>
      <c r="D493" s="4"/>
      <c r="E493" s="4"/>
      <c r="F493" s="4"/>
      <c r="G493" s="4"/>
      <c r="H493" s="4"/>
      <c r="I493" s="4"/>
      <c r="J493" s="4"/>
      <c r="K493" s="4"/>
      <c r="L493" s="4"/>
    </row>
    <row r="494">
      <c r="A494" s="4"/>
      <c r="B494" s="4"/>
      <c r="C494" s="4"/>
      <c r="D494" s="4"/>
      <c r="E494" s="4"/>
      <c r="F494" s="4"/>
      <c r="G494" s="4"/>
      <c r="H494" s="4"/>
      <c r="I494" s="4"/>
      <c r="J494" s="4"/>
      <c r="K494" s="4"/>
      <c r="L494" s="4"/>
    </row>
    <row r="495">
      <c r="A495" s="4"/>
      <c r="B495" s="4"/>
      <c r="C495" s="4"/>
      <c r="D495" s="4"/>
      <c r="E495" s="4"/>
      <c r="F495" s="4"/>
      <c r="G495" s="4"/>
      <c r="H495" s="4"/>
      <c r="I495" s="4"/>
      <c r="J495" s="4"/>
      <c r="K495" s="4"/>
      <c r="L495" s="4"/>
    </row>
    <row r="496">
      <c r="A496" s="4"/>
      <c r="B496" s="4"/>
      <c r="C496" s="4"/>
      <c r="D496" s="4"/>
      <c r="E496" s="4"/>
      <c r="F496" s="4"/>
      <c r="G496" s="4"/>
      <c r="H496" s="4"/>
      <c r="I496" s="4"/>
      <c r="J496" s="4"/>
      <c r="K496" s="4"/>
      <c r="L496" s="4"/>
    </row>
    <row r="497">
      <c r="A497" s="4"/>
      <c r="B497" s="4"/>
      <c r="C497" s="4"/>
      <c r="D497" s="4"/>
      <c r="E497" s="4"/>
      <c r="F497" s="4"/>
      <c r="G497" s="4"/>
      <c r="H497" s="4"/>
      <c r="I497" s="4"/>
      <c r="J497" s="4"/>
      <c r="K497" s="4"/>
      <c r="L497" s="4"/>
    </row>
    <row r="498">
      <c r="A498" s="4"/>
      <c r="B498" s="4"/>
      <c r="C498" s="4"/>
      <c r="D498" s="4"/>
      <c r="E498" s="4"/>
      <c r="F498" s="4"/>
      <c r="G498" s="4"/>
      <c r="H498" s="4"/>
      <c r="I498" s="4"/>
      <c r="J498" s="4"/>
      <c r="K498" s="4"/>
      <c r="L498" s="4"/>
    </row>
    <row r="499">
      <c r="A499" s="4"/>
      <c r="B499" s="4"/>
      <c r="C499" s="4"/>
      <c r="D499" s="4"/>
      <c r="E499" s="4"/>
      <c r="F499" s="4"/>
      <c r="G499" s="4"/>
      <c r="H499" s="4"/>
      <c r="I499" s="4"/>
      <c r="J499" s="4"/>
      <c r="K499" s="4"/>
      <c r="L499" s="4"/>
    </row>
    <row r="500">
      <c r="A500" s="4"/>
      <c r="B500" s="4"/>
      <c r="C500" s="4"/>
      <c r="D500" s="4"/>
      <c r="E500" s="4"/>
      <c r="F500" s="4"/>
      <c r="G500" s="4"/>
      <c r="H500" s="4"/>
      <c r="I500" s="4"/>
      <c r="J500" s="4"/>
      <c r="K500" s="4"/>
      <c r="L500" s="4"/>
    </row>
    <row r="501">
      <c r="A501" s="4"/>
      <c r="B501" s="4"/>
      <c r="C501" s="4"/>
      <c r="D501" s="4"/>
      <c r="E501" s="4"/>
      <c r="F501" s="4"/>
      <c r="G501" s="4"/>
      <c r="H501" s="4"/>
      <c r="I501" s="4"/>
      <c r="J501" s="4"/>
      <c r="K501" s="4"/>
      <c r="L501" s="4"/>
    </row>
    <row r="502">
      <c r="A502" s="4"/>
      <c r="B502" s="4"/>
      <c r="C502" s="4"/>
      <c r="D502" s="4"/>
      <c r="E502" s="4"/>
      <c r="F502" s="4"/>
      <c r="G502" s="4"/>
      <c r="H502" s="4"/>
      <c r="I502" s="4"/>
      <c r="J502" s="4"/>
      <c r="K502" s="4"/>
      <c r="L502" s="4"/>
    </row>
    <row r="503">
      <c r="A503" s="4"/>
      <c r="B503" s="4"/>
      <c r="C503" s="4"/>
      <c r="D503" s="4"/>
      <c r="E503" s="4"/>
      <c r="F503" s="4"/>
      <c r="G503" s="4"/>
      <c r="H503" s="4"/>
      <c r="I503" s="4"/>
      <c r="J503" s="4"/>
      <c r="K503" s="4"/>
      <c r="L503" s="4"/>
    </row>
    <row r="504">
      <c r="A504" s="4"/>
      <c r="B504" s="4"/>
      <c r="C504" s="4"/>
      <c r="D504" s="4"/>
      <c r="E504" s="4"/>
      <c r="F504" s="4"/>
      <c r="G504" s="4"/>
      <c r="H504" s="4"/>
      <c r="I504" s="4"/>
      <c r="J504" s="4"/>
      <c r="K504" s="4"/>
      <c r="L504" s="4"/>
    </row>
    <row r="505">
      <c r="A505" s="4"/>
      <c r="B505" s="4"/>
      <c r="C505" s="4"/>
      <c r="D505" s="4"/>
      <c r="E505" s="4"/>
      <c r="F505" s="4"/>
      <c r="G505" s="4"/>
      <c r="H505" s="4"/>
      <c r="I505" s="4"/>
      <c r="J505" s="4"/>
      <c r="K505" s="4"/>
      <c r="L505" s="4"/>
    </row>
    <row r="506">
      <c r="A506" s="4"/>
      <c r="B506" s="4"/>
      <c r="C506" s="4"/>
      <c r="D506" s="4"/>
      <c r="E506" s="4"/>
      <c r="F506" s="4"/>
      <c r="G506" s="4"/>
      <c r="H506" s="4"/>
      <c r="I506" s="4"/>
      <c r="J506" s="4"/>
      <c r="K506" s="4"/>
      <c r="L506" s="4"/>
    </row>
    <row r="507">
      <c r="A507" s="4"/>
      <c r="B507" s="4"/>
      <c r="C507" s="4"/>
      <c r="D507" s="4"/>
      <c r="E507" s="4"/>
      <c r="F507" s="4"/>
      <c r="G507" s="4"/>
      <c r="H507" s="4"/>
      <c r="I507" s="4"/>
      <c r="J507" s="4"/>
      <c r="K507" s="4"/>
      <c r="L507" s="4"/>
    </row>
    <row r="508">
      <c r="A508" s="4"/>
      <c r="B508" s="4"/>
      <c r="C508" s="4"/>
      <c r="D508" s="4"/>
      <c r="E508" s="4"/>
      <c r="F508" s="4"/>
      <c r="G508" s="4"/>
      <c r="H508" s="4"/>
      <c r="I508" s="4"/>
      <c r="J508" s="4"/>
      <c r="K508" s="4"/>
      <c r="L508" s="4"/>
    </row>
    <row r="509">
      <c r="A509" s="4"/>
      <c r="B509" s="4"/>
      <c r="C509" s="4"/>
      <c r="D509" s="4"/>
      <c r="E509" s="4"/>
      <c r="F509" s="4"/>
      <c r="G509" s="4"/>
      <c r="H509" s="4"/>
      <c r="I509" s="4"/>
      <c r="J509" s="4"/>
      <c r="K509" s="4"/>
      <c r="L509" s="4"/>
    </row>
    <row r="510">
      <c r="A510" s="4"/>
      <c r="B510" s="4"/>
      <c r="C510" s="4"/>
      <c r="D510" s="4"/>
      <c r="E510" s="4"/>
      <c r="F510" s="4"/>
      <c r="G510" s="4"/>
      <c r="H510" s="4"/>
      <c r="I510" s="4"/>
      <c r="J510" s="4"/>
      <c r="K510" s="4"/>
      <c r="L510" s="4"/>
    </row>
    <row r="511">
      <c r="A511" s="4"/>
      <c r="B511" s="4"/>
      <c r="C511" s="4"/>
      <c r="D511" s="4"/>
      <c r="E511" s="4"/>
      <c r="F511" s="4"/>
      <c r="G511" s="4"/>
      <c r="H511" s="4"/>
      <c r="I511" s="4"/>
      <c r="J511" s="4"/>
      <c r="K511" s="4"/>
      <c r="L511" s="4"/>
    </row>
    <row r="512">
      <c r="A512" s="4"/>
      <c r="B512" s="4"/>
      <c r="C512" s="4"/>
      <c r="D512" s="4"/>
      <c r="E512" s="4"/>
      <c r="F512" s="4"/>
      <c r="G512" s="4"/>
      <c r="H512" s="4"/>
      <c r="I512" s="4"/>
      <c r="J512" s="4"/>
      <c r="K512" s="4"/>
      <c r="L512" s="4"/>
    </row>
    <row r="513">
      <c r="A513" s="4"/>
      <c r="B513" s="4"/>
      <c r="C513" s="4"/>
      <c r="D513" s="4"/>
      <c r="E513" s="4"/>
      <c r="F513" s="4"/>
      <c r="G513" s="4"/>
      <c r="H513" s="4"/>
      <c r="I513" s="4"/>
      <c r="J513" s="4"/>
      <c r="K513" s="4"/>
      <c r="L513" s="4"/>
    </row>
    <row r="514">
      <c r="A514" s="4"/>
      <c r="B514" s="4"/>
      <c r="C514" s="4"/>
      <c r="D514" s="4"/>
      <c r="E514" s="4"/>
      <c r="F514" s="4"/>
      <c r="G514" s="4"/>
      <c r="H514" s="4"/>
      <c r="I514" s="4"/>
      <c r="J514" s="4"/>
      <c r="K514" s="4"/>
      <c r="L514" s="4"/>
    </row>
    <row r="515">
      <c r="A515" s="4"/>
      <c r="B515" s="4"/>
      <c r="C515" s="4"/>
      <c r="D515" s="4"/>
      <c r="E515" s="4"/>
      <c r="F515" s="4"/>
      <c r="G515" s="4"/>
      <c r="H515" s="4"/>
      <c r="I515" s="4"/>
      <c r="J515" s="4"/>
      <c r="K515" s="4"/>
      <c r="L515" s="4"/>
    </row>
    <row r="516">
      <c r="A516" s="4"/>
      <c r="B516" s="4"/>
      <c r="C516" s="4"/>
      <c r="D516" s="4"/>
      <c r="E516" s="4"/>
      <c r="F516" s="4"/>
      <c r="G516" s="4"/>
      <c r="H516" s="4"/>
      <c r="I516" s="4"/>
      <c r="J516" s="4"/>
      <c r="K516" s="4"/>
      <c r="L516" s="4"/>
    </row>
    <row r="517">
      <c r="A517" s="4"/>
      <c r="B517" s="4"/>
      <c r="C517" s="4"/>
      <c r="D517" s="4"/>
      <c r="E517" s="4"/>
      <c r="F517" s="4"/>
      <c r="G517" s="4"/>
      <c r="H517" s="4"/>
      <c r="I517" s="4"/>
      <c r="J517" s="4"/>
      <c r="K517" s="4"/>
      <c r="L517" s="4"/>
    </row>
    <row r="518">
      <c r="A518" s="4"/>
      <c r="B518" s="4"/>
      <c r="C518" s="4"/>
      <c r="D518" s="4"/>
      <c r="E518" s="4"/>
      <c r="F518" s="4"/>
      <c r="G518" s="4"/>
      <c r="H518" s="4"/>
      <c r="I518" s="4"/>
      <c r="J518" s="4"/>
      <c r="K518" s="4"/>
      <c r="L518" s="4"/>
    </row>
    <row r="519">
      <c r="A519" s="4"/>
      <c r="B519" s="4"/>
      <c r="C519" s="4"/>
      <c r="D519" s="4"/>
      <c r="E519" s="4"/>
      <c r="F519" s="4"/>
      <c r="G519" s="4"/>
      <c r="H519" s="4"/>
      <c r="I519" s="4"/>
      <c r="J519" s="4"/>
      <c r="K519" s="4"/>
      <c r="L519" s="4"/>
    </row>
    <row r="520">
      <c r="A520" s="4"/>
      <c r="B520" s="4"/>
      <c r="C520" s="4"/>
      <c r="D520" s="4"/>
      <c r="E520" s="4"/>
      <c r="F520" s="4"/>
      <c r="G520" s="4"/>
      <c r="H520" s="4"/>
      <c r="I520" s="4"/>
      <c r="J520" s="4"/>
      <c r="K520" s="4"/>
      <c r="L520" s="4"/>
    </row>
    <row r="521">
      <c r="A521" s="4"/>
      <c r="B521" s="4"/>
      <c r="C521" s="4"/>
      <c r="D521" s="4"/>
      <c r="E521" s="4"/>
      <c r="F521" s="4"/>
      <c r="G521" s="4"/>
      <c r="H521" s="4"/>
      <c r="I521" s="4"/>
      <c r="J521" s="4"/>
      <c r="K521" s="4"/>
      <c r="L521" s="4"/>
    </row>
    <row r="522">
      <c r="A522" s="4"/>
      <c r="B522" s="4"/>
      <c r="C522" s="4"/>
      <c r="D522" s="4"/>
      <c r="E522" s="4"/>
      <c r="F522" s="4"/>
      <c r="G522" s="4"/>
      <c r="H522" s="4"/>
      <c r="I522" s="4"/>
      <c r="J522" s="4"/>
      <c r="K522" s="4"/>
      <c r="L522" s="4"/>
    </row>
    <row r="523">
      <c r="A523" s="4"/>
      <c r="B523" s="4"/>
      <c r="C523" s="4"/>
      <c r="D523" s="4"/>
      <c r="E523" s="4"/>
      <c r="F523" s="4"/>
      <c r="G523" s="4"/>
      <c r="H523" s="4"/>
      <c r="I523" s="4"/>
      <c r="J523" s="4"/>
      <c r="K523" s="4"/>
      <c r="L523" s="4"/>
    </row>
    <row r="524">
      <c r="A524" s="4"/>
      <c r="B524" s="4"/>
      <c r="C524" s="4"/>
      <c r="D524" s="4"/>
      <c r="E524" s="4"/>
      <c r="F524" s="4"/>
      <c r="G524" s="4"/>
      <c r="H524" s="4"/>
      <c r="I524" s="4"/>
      <c r="J524" s="4"/>
      <c r="K524" s="4"/>
      <c r="L524" s="4"/>
    </row>
    <row r="525">
      <c r="A525" s="4"/>
      <c r="B525" s="4"/>
      <c r="C525" s="4"/>
      <c r="D525" s="4"/>
      <c r="E525" s="4"/>
      <c r="F525" s="4"/>
      <c r="G525" s="4"/>
      <c r="H525" s="4"/>
      <c r="I525" s="4"/>
      <c r="J525" s="4"/>
      <c r="K525" s="4"/>
      <c r="L525" s="4"/>
    </row>
    <row r="526">
      <c r="A526" s="4"/>
      <c r="B526" s="4"/>
      <c r="C526" s="4"/>
      <c r="D526" s="4"/>
      <c r="E526" s="4"/>
      <c r="F526" s="4"/>
      <c r="G526" s="4"/>
      <c r="H526" s="4"/>
      <c r="I526" s="4"/>
      <c r="J526" s="4"/>
      <c r="K526" s="4"/>
      <c r="L526" s="4"/>
    </row>
    <row r="527">
      <c r="A527" s="4"/>
      <c r="B527" s="4"/>
      <c r="C527" s="4"/>
      <c r="D527" s="4"/>
      <c r="E527" s="4"/>
      <c r="F527" s="4"/>
      <c r="G527" s="4"/>
      <c r="H527" s="4"/>
      <c r="I527" s="4"/>
      <c r="J527" s="4"/>
      <c r="K527" s="4"/>
      <c r="L527" s="4"/>
    </row>
    <row r="528">
      <c r="A528" s="4"/>
      <c r="B528" s="4"/>
      <c r="C528" s="4"/>
      <c r="D528" s="4"/>
      <c r="E528" s="4"/>
      <c r="F528" s="4"/>
      <c r="G528" s="4"/>
      <c r="H528" s="4"/>
      <c r="I528" s="4"/>
      <c r="J528" s="4"/>
      <c r="K528" s="4"/>
      <c r="L528" s="4"/>
    </row>
    <row r="529">
      <c r="A529" s="4"/>
      <c r="B529" s="4"/>
      <c r="C529" s="4"/>
      <c r="D529" s="4"/>
      <c r="E529" s="4"/>
      <c r="F529" s="4"/>
      <c r="G529" s="4"/>
      <c r="H529" s="4"/>
      <c r="I529" s="4"/>
      <c r="J529" s="4"/>
      <c r="K529" s="4"/>
      <c r="L529" s="4"/>
    </row>
    <row r="530">
      <c r="A530" s="4"/>
      <c r="B530" s="4"/>
      <c r="C530" s="4"/>
      <c r="D530" s="4"/>
      <c r="E530" s="4"/>
      <c r="F530" s="4"/>
      <c r="G530" s="4"/>
      <c r="H530" s="4"/>
      <c r="I530" s="4"/>
      <c r="J530" s="4"/>
      <c r="K530" s="4"/>
      <c r="L530" s="4"/>
    </row>
    <row r="531">
      <c r="A531" s="4"/>
      <c r="B531" s="4"/>
      <c r="C531" s="4"/>
      <c r="D531" s="4"/>
      <c r="E531" s="4"/>
      <c r="F531" s="4"/>
      <c r="G531" s="4"/>
      <c r="H531" s="4"/>
      <c r="I531" s="4"/>
      <c r="J531" s="4"/>
      <c r="K531" s="4"/>
      <c r="L531" s="4"/>
    </row>
    <row r="532">
      <c r="A532" s="4"/>
      <c r="B532" s="4"/>
      <c r="C532" s="4"/>
      <c r="D532" s="4"/>
      <c r="E532" s="4"/>
      <c r="F532" s="4"/>
      <c r="G532" s="4"/>
      <c r="H532" s="4"/>
      <c r="I532" s="4"/>
      <c r="J532" s="4"/>
      <c r="K532" s="4"/>
      <c r="L532" s="4"/>
    </row>
    <row r="533">
      <c r="A533" s="4"/>
      <c r="B533" s="4"/>
      <c r="C533" s="4"/>
      <c r="D533" s="4"/>
      <c r="E533" s="4"/>
      <c r="F533" s="4"/>
      <c r="G533" s="4"/>
      <c r="H533" s="4"/>
      <c r="I533" s="4"/>
      <c r="J533" s="4"/>
      <c r="K533" s="4"/>
      <c r="L533" s="4"/>
    </row>
    <row r="534">
      <c r="A534" s="4"/>
      <c r="B534" s="4"/>
      <c r="C534" s="4"/>
      <c r="D534" s="4"/>
      <c r="E534" s="4"/>
      <c r="F534" s="4"/>
      <c r="G534" s="4"/>
      <c r="H534" s="4"/>
      <c r="I534" s="4"/>
      <c r="J534" s="4"/>
      <c r="K534" s="4"/>
      <c r="L534" s="4"/>
    </row>
    <row r="535">
      <c r="A535" s="4"/>
      <c r="B535" s="4"/>
      <c r="C535" s="4"/>
      <c r="D535" s="4"/>
      <c r="E535" s="4"/>
      <c r="F535" s="4"/>
      <c r="G535" s="4"/>
      <c r="H535" s="4"/>
      <c r="I535" s="4"/>
      <c r="J535" s="4"/>
      <c r="K535" s="4"/>
      <c r="L535" s="4"/>
    </row>
    <row r="536">
      <c r="A536" s="4"/>
      <c r="B536" s="4"/>
      <c r="C536" s="4"/>
      <c r="D536" s="4"/>
      <c r="E536" s="4"/>
      <c r="F536" s="4"/>
      <c r="G536" s="4"/>
      <c r="H536" s="4"/>
      <c r="I536" s="4"/>
      <c r="J536" s="4"/>
      <c r="K536" s="4"/>
      <c r="L536" s="4"/>
    </row>
    <row r="537">
      <c r="A537" s="4"/>
      <c r="B537" s="4"/>
      <c r="C537" s="4"/>
      <c r="D537" s="4"/>
      <c r="E537" s="4"/>
      <c r="F537" s="4"/>
      <c r="G537" s="4"/>
      <c r="H537" s="4"/>
      <c r="I537" s="4"/>
      <c r="J537" s="4"/>
      <c r="K537" s="4"/>
      <c r="L537" s="4"/>
    </row>
    <row r="538">
      <c r="A538" s="4"/>
      <c r="B538" s="4"/>
      <c r="C538" s="4"/>
      <c r="D538" s="4"/>
      <c r="E538" s="4"/>
      <c r="F538" s="4"/>
      <c r="G538" s="4"/>
      <c r="H538" s="4"/>
      <c r="I538" s="4"/>
      <c r="J538" s="4"/>
      <c r="K538" s="4"/>
      <c r="L538" s="4"/>
    </row>
    <row r="539">
      <c r="A539" s="4"/>
      <c r="B539" s="4"/>
      <c r="C539" s="4"/>
      <c r="D539" s="4"/>
      <c r="E539" s="4"/>
      <c r="F539" s="4"/>
      <c r="G539" s="4"/>
      <c r="H539" s="4"/>
      <c r="I539" s="4"/>
      <c r="J539" s="4"/>
      <c r="K539" s="4"/>
      <c r="L539" s="4"/>
    </row>
    <row r="540">
      <c r="A540" s="4"/>
      <c r="B540" s="4"/>
      <c r="C540" s="4"/>
      <c r="D540" s="4"/>
      <c r="E540" s="4"/>
      <c r="F540" s="4"/>
      <c r="G540" s="4"/>
      <c r="H540" s="4"/>
      <c r="I540" s="4"/>
      <c r="J540" s="4"/>
      <c r="K540" s="4"/>
      <c r="L540" s="4"/>
    </row>
    <row r="541">
      <c r="A541" s="4"/>
      <c r="B541" s="4"/>
      <c r="C541" s="4"/>
      <c r="D541" s="4"/>
      <c r="E541" s="4"/>
      <c r="F541" s="4"/>
      <c r="G541" s="4"/>
      <c r="H541" s="4"/>
      <c r="I541" s="4"/>
      <c r="J541" s="4"/>
      <c r="K541" s="4"/>
      <c r="L541" s="4"/>
    </row>
    <row r="542">
      <c r="A542" s="4"/>
      <c r="B542" s="4"/>
      <c r="C542" s="4"/>
      <c r="D542" s="4"/>
      <c r="E542" s="4"/>
      <c r="F542" s="4"/>
      <c r="G542" s="4"/>
      <c r="H542" s="4"/>
      <c r="I542" s="4"/>
      <c r="J542" s="4"/>
      <c r="K542" s="4"/>
      <c r="L542" s="4"/>
    </row>
    <row r="543">
      <c r="A543" s="4"/>
      <c r="B543" s="4"/>
      <c r="C543" s="4"/>
      <c r="D543" s="4"/>
      <c r="E543" s="4"/>
      <c r="F543" s="4"/>
      <c r="G543" s="4"/>
      <c r="H543" s="4"/>
      <c r="I543" s="4"/>
      <c r="J543" s="4"/>
      <c r="K543" s="4"/>
      <c r="L543" s="4"/>
    </row>
    <row r="544">
      <c r="A544" s="4"/>
      <c r="B544" s="4"/>
      <c r="C544" s="4"/>
      <c r="D544" s="4"/>
      <c r="E544" s="4"/>
      <c r="F544" s="4"/>
      <c r="G544" s="4"/>
      <c r="H544" s="4"/>
      <c r="I544" s="4"/>
      <c r="J544" s="4"/>
      <c r="K544" s="4"/>
      <c r="L544" s="4"/>
    </row>
    <row r="545">
      <c r="A545" s="4"/>
      <c r="B545" s="4"/>
      <c r="C545" s="4"/>
      <c r="D545" s="4"/>
      <c r="E545" s="4"/>
      <c r="F545" s="4"/>
      <c r="G545" s="4"/>
      <c r="H545" s="4"/>
      <c r="I545" s="4"/>
      <c r="J545" s="4"/>
      <c r="K545" s="4"/>
      <c r="L545" s="4"/>
    </row>
    <row r="546">
      <c r="A546" s="4"/>
      <c r="B546" s="4"/>
      <c r="C546" s="4"/>
      <c r="D546" s="4"/>
      <c r="E546" s="4"/>
      <c r="F546" s="4"/>
      <c r="G546" s="4"/>
      <c r="H546" s="4"/>
      <c r="I546" s="4"/>
      <c r="J546" s="4"/>
      <c r="K546" s="4"/>
      <c r="L546" s="4"/>
    </row>
    <row r="547">
      <c r="A547" s="4"/>
      <c r="B547" s="4"/>
      <c r="C547" s="4"/>
      <c r="D547" s="4"/>
      <c r="E547" s="4"/>
      <c r="F547" s="4"/>
      <c r="G547" s="4"/>
      <c r="H547" s="4"/>
      <c r="I547" s="4"/>
      <c r="J547" s="4"/>
      <c r="K547" s="4"/>
      <c r="L547" s="4"/>
    </row>
    <row r="548">
      <c r="A548" s="4"/>
      <c r="B548" s="4"/>
      <c r="C548" s="4"/>
      <c r="D548" s="4"/>
      <c r="E548" s="4"/>
      <c r="F548" s="4"/>
      <c r="G548" s="4"/>
      <c r="H548" s="4"/>
      <c r="I548" s="4"/>
      <c r="J548" s="4"/>
      <c r="K548" s="4"/>
      <c r="L548" s="4"/>
    </row>
    <row r="549">
      <c r="A549" s="4"/>
      <c r="B549" s="4"/>
      <c r="C549" s="4"/>
      <c r="D549" s="4"/>
      <c r="E549" s="4"/>
      <c r="F549" s="4"/>
      <c r="G549" s="4"/>
      <c r="H549" s="4"/>
      <c r="I549" s="4"/>
      <c r="J549" s="4"/>
      <c r="K549" s="4"/>
      <c r="L549" s="4"/>
    </row>
    <row r="550">
      <c r="A550" s="4"/>
      <c r="B550" s="4"/>
      <c r="C550" s="4"/>
      <c r="D550" s="4"/>
      <c r="E550" s="4"/>
      <c r="F550" s="4"/>
      <c r="G550" s="4"/>
      <c r="H550" s="4"/>
      <c r="I550" s="4"/>
      <c r="J550" s="4"/>
      <c r="K550" s="4"/>
      <c r="L550" s="4"/>
    </row>
    <row r="551">
      <c r="A551" s="4"/>
      <c r="B551" s="4"/>
      <c r="C551" s="4"/>
      <c r="D551" s="4"/>
      <c r="E551" s="4"/>
      <c r="F551" s="4"/>
      <c r="G551" s="4"/>
      <c r="H551" s="4"/>
      <c r="I551" s="4"/>
      <c r="J551" s="4"/>
      <c r="K551" s="4"/>
      <c r="L551" s="4"/>
    </row>
    <row r="552">
      <c r="A552" s="4"/>
      <c r="B552" s="4"/>
      <c r="C552" s="4"/>
      <c r="D552" s="4"/>
      <c r="E552" s="4"/>
      <c r="F552" s="4"/>
      <c r="G552" s="4"/>
      <c r="H552" s="4"/>
      <c r="I552" s="4"/>
      <c r="J552" s="4"/>
      <c r="K552" s="4"/>
      <c r="L552" s="4"/>
    </row>
    <row r="553">
      <c r="A553" s="4"/>
      <c r="B553" s="4"/>
      <c r="C553" s="4"/>
      <c r="D553" s="4"/>
      <c r="E553" s="4"/>
      <c r="F553" s="4"/>
      <c r="G553" s="4"/>
      <c r="H553" s="4"/>
      <c r="I553" s="4"/>
      <c r="J553" s="4"/>
      <c r="K553" s="4"/>
      <c r="L553" s="4"/>
    </row>
    <row r="554">
      <c r="A554" s="4"/>
      <c r="B554" s="4"/>
      <c r="C554" s="4"/>
      <c r="D554" s="4"/>
      <c r="E554" s="4"/>
      <c r="F554" s="4"/>
      <c r="G554" s="4"/>
      <c r="H554" s="4"/>
      <c r="I554" s="4"/>
      <c r="J554" s="4"/>
      <c r="K554" s="4"/>
      <c r="L554" s="4"/>
    </row>
    <row r="555">
      <c r="A555" s="4"/>
      <c r="B555" s="4"/>
      <c r="C555" s="4"/>
      <c r="D555" s="4"/>
      <c r="E555" s="4"/>
      <c r="F555" s="4"/>
      <c r="G555" s="4"/>
      <c r="H555" s="4"/>
      <c r="I555" s="4"/>
      <c r="J555" s="4"/>
      <c r="K555" s="4"/>
      <c r="L555" s="4"/>
    </row>
    <row r="556">
      <c r="A556" s="4"/>
      <c r="B556" s="4"/>
      <c r="C556" s="4"/>
      <c r="D556" s="4"/>
      <c r="E556" s="4"/>
      <c r="F556" s="4"/>
      <c r="G556" s="4"/>
      <c r="H556" s="4"/>
      <c r="I556" s="4"/>
      <c r="J556" s="4"/>
      <c r="K556" s="4"/>
      <c r="L556" s="4"/>
    </row>
    <row r="557">
      <c r="A557" s="4"/>
      <c r="B557" s="4"/>
      <c r="C557" s="4"/>
      <c r="D557" s="4"/>
      <c r="E557" s="4"/>
      <c r="F557" s="4"/>
      <c r="G557" s="4"/>
      <c r="H557" s="4"/>
      <c r="I557" s="4"/>
      <c r="J557" s="4"/>
      <c r="K557" s="4"/>
      <c r="L557" s="4"/>
    </row>
    <row r="558">
      <c r="A558" s="4"/>
      <c r="B558" s="4"/>
      <c r="C558" s="4"/>
      <c r="D558" s="4"/>
      <c r="E558" s="4"/>
      <c r="F558" s="4"/>
      <c r="G558" s="4"/>
      <c r="H558" s="4"/>
      <c r="I558" s="4"/>
      <c r="J558" s="4"/>
      <c r="K558" s="4"/>
      <c r="L558" s="4"/>
    </row>
    <row r="559">
      <c r="A559" s="4"/>
      <c r="B559" s="4"/>
      <c r="C559" s="4"/>
      <c r="D559" s="4"/>
      <c r="E559" s="4"/>
      <c r="F559" s="4"/>
      <c r="G559" s="4"/>
      <c r="H559" s="4"/>
      <c r="I559" s="4"/>
      <c r="J559" s="4"/>
      <c r="K559" s="4"/>
      <c r="L559" s="4"/>
    </row>
    <row r="560">
      <c r="A560" s="4"/>
      <c r="B560" s="4"/>
      <c r="C560" s="4"/>
      <c r="D560" s="4"/>
      <c r="E560" s="4"/>
      <c r="F560" s="4"/>
      <c r="G560" s="4"/>
      <c r="H560" s="4"/>
      <c r="I560" s="4"/>
      <c r="J560" s="4"/>
      <c r="K560" s="4"/>
      <c r="L560" s="4"/>
    </row>
    <row r="561">
      <c r="A561" s="4"/>
      <c r="B561" s="4"/>
      <c r="C561" s="4"/>
      <c r="D561" s="4"/>
      <c r="E561" s="4"/>
      <c r="F561" s="4"/>
      <c r="G561" s="4"/>
      <c r="H561" s="4"/>
      <c r="I561" s="4"/>
      <c r="J561" s="4"/>
      <c r="K561" s="4"/>
      <c r="L561" s="4"/>
    </row>
    <row r="562">
      <c r="A562" s="4"/>
      <c r="B562" s="4"/>
      <c r="C562" s="4"/>
      <c r="D562" s="4"/>
      <c r="E562" s="4"/>
      <c r="F562" s="4"/>
      <c r="G562" s="4"/>
      <c r="H562" s="4"/>
      <c r="I562" s="4"/>
      <c r="J562" s="4"/>
      <c r="K562" s="4"/>
      <c r="L562" s="4"/>
    </row>
    <row r="563">
      <c r="A563" s="4"/>
      <c r="B563" s="4"/>
      <c r="C563" s="4"/>
      <c r="D563" s="4"/>
      <c r="E563" s="4"/>
      <c r="F563" s="4"/>
      <c r="G563" s="4"/>
      <c r="H563" s="4"/>
      <c r="I563" s="4"/>
      <c r="J563" s="4"/>
      <c r="K563" s="4"/>
      <c r="L563" s="4"/>
    </row>
    <row r="564">
      <c r="A564" s="4"/>
      <c r="B564" s="4"/>
      <c r="C564" s="4"/>
      <c r="D564" s="4"/>
      <c r="E564" s="4"/>
      <c r="F564" s="4"/>
      <c r="G564" s="4"/>
      <c r="H564" s="4"/>
      <c r="I564" s="4"/>
      <c r="J564" s="4"/>
      <c r="K564" s="4"/>
      <c r="L564" s="4"/>
    </row>
    <row r="565">
      <c r="A565" s="4"/>
      <c r="B565" s="4"/>
      <c r="C565" s="4"/>
      <c r="D565" s="4"/>
      <c r="E565" s="4"/>
      <c r="F565" s="4"/>
      <c r="G565" s="4"/>
      <c r="H565" s="4"/>
      <c r="I565" s="4"/>
      <c r="J565" s="4"/>
      <c r="K565" s="4"/>
      <c r="L565" s="4"/>
    </row>
    <row r="566">
      <c r="A566" s="4"/>
      <c r="B566" s="4"/>
      <c r="C566" s="4"/>
      <c r="D566" s="4"/>
      <c r="E566" s="4"/>
      <c r="F566" s="4"/>
      <c r="G566" s="4"/>
      <c r="H566" s="4"/>
      <c r="I566" s="4"/>
      <c r="J566" s="4"/>
      <c r="K566" s="4"/>
      <c r="L566" s="4"/>
    </row>
    <row r="567">
      <c r="A567" s="4"/>
      <c r="B567" s="4"/>
      <c r="C567" s="4"/>
      <c r="D567" s="4"/>
      <c r="E567" s="4"/>
      <c r="F567" s="4"/>
      <c r="G567" s="4"/>
      <c r="H567" s="4"/>
      <c r="I567" s="4"/>
      <c r="J567" s="4"/>
      <c r="K567" s="4"/>
      <c r="L567" s="4"/>
    </row>
    <row r="568">
      <c r="A568" s="4"/>
      <c r="B568" s="4"/>
      <c r="C568" s="4"/>
      <c r="D568" s="4"/>
      <c r="E568" s="4"/>
      <c r="F568" s="4"/>
      <c r="G568" s="4"/>
      <c r="H568" s="4"/>
      <c r="I568" s="4"/>
      <c r="J568" s="4"/>
      <c r="K568" s="4"/>
      <c r="L568" s="4"/>
    </row>
    <row r="569">
      <c r="A569" s="4"/>
      <c r="B569" s="4"/>
      <c r="C569" s="4"/>
      <c r="D569" s="4"/>
      <c r="E569" s="4"/>
      <c r="F569" s="4"/>
      <c r="G569" s="4"/>
      <c r="H569" s="4"/>
      <c r="I569" s="4"/>
      <c r="J569" s="4"/>
      <c r="K569" s="4"/>
      <c r="L569" s="4"/>
    </row>
    <row r="570">
      <c r="A570" s="4"/>
      <c r="B570" s="4"/>
      <c r="C570" s="4"/>
      <c r="D570" s="4"/>
      <c r="E570" s="4"/>
      <c r="F570" s="4"/>
      <c r="G570" s="4"/>
      <c r="H570" s="4"/>
      <c r="I570" s="4"/>
      <c r="J570" s="4"/>
      <c r="K570" s="4"/>
      <c r="L570" s="4"/>
    </row>
    <row r="571">
      <c r="A571" s="4"/>
      <c r="B571" s="4"/>
      <c r="C571" s="4"/>
      <c r="D571" s="4"/>
      <c r="E571" s="4"/>
      <c r="F571" s="4"/>
      <c r="G571" s="4"/>
      <c r="H571" s="4"/>
      <c r="I571" s="4"/>
      <c r="J571" s="4"/>
      <c r="K571" s="4"/>
      <c r="L571" s="4"/>
    </row>
    <row r="572">
      <c r="A572" s="4"/>
      <c r="B572" s="4"/>
      <c r="C572" s="4"/>
      <c r="D572" s="4"/>
      <c r="E572" s="4"/>
      <c r="F572" s="4"/>
      <c r="G572" s="4"/>
      <c r="H572" s="4"/>
      <c r="I572" s="4"/>
      <c r="J572" s="4"/>
      <c r="K572" s="4"/>
      <c r="L572" s="4"/>
    </row>
    <row r="573">
      <c r="A573" s="4"/>
      <c r="B573" s="4"/>
      <c r="C573" s="4"/>
      <c r="D573" s="4"/>
      <c r="E573" s="4"/>
      <c r="F573" s="4"/>
      <c r="G573" s="4"/>
      <c r="H573" s="4"/>
      <c r="I573" s="4"/>
      <c r="J573" s="4"/>
      <c r="K573" s="4"/>
      <c r="L573" s="4"/>
    </row>
    <row r="574">
      <c r="A574" s="4"/>
      <c r="B574" s="4"/>
      <c r="C574" s="4"/>
      <c r="D574" s="4"/>
      <c r="E574" s="4"/>
      <c r="F574" s="4"/>
      <c r="G574" s="4"/>
      <c r="H574" s="4"/>
      <c r="I574" s="4"/>
      <c r="J574" s="4"/>
      <c r="K574" s="4"/>
      <c r="L574" s="4"/>
    </row>
    <row r="575">
      <c r="A575" s="4"/>
      <c r="B575" s="4"/>
      <c r="C575" s="4"/>
      <c r="D575" s="4"/>
      <c r="E575" s="4"/>
      <c r="F575" s="4"/>
      <c r="G575" s="4"/>
      <c r="H575" s="4"/>
      <c r="I575" s="4"/>
      <c r="J575" s="4"/>
      <c r="K575" s="4"/>
      <c r="L575" s="4"/>
    </row>
    <row r="576">
      <c r="A576" s="4"/>
      <c r="B576" s="4"/>
      <c r="C576" s="4"/>
      <c r="D576" s="4"/>
      <c r="E576" s="4"/>
      <c r="F576" s="4"/>
      <c r="G576" s="4"/>
      <c r="H576" s="4"/>
      <c r="I576" s="4"/>
      <c r="J576" s="4"/>
      <c r="K576" s="4"/>
      <c r="L576" s="4"/>
    </row>
    <row r="577">
      <c r="A577" s="4"/>
      <c r="B577" s="4"/>
      <c r="C577" s="4"/>
      <c r="D577" s="4"/>
      <c r="E577" s="4"/>
      <c r="F577" s="4"/>
      <c r="G577" s="4"/>
      <c r="H577" s="4"/>
      <c r="I577" s="4"/>
      <c r="J577" s="4"/>
      <c r="K577" s="4"/>
      <c r="L577" s="4"/>
    </row>
    <row r="578">
      <c r="A578" s="4"/>
      <c r="B578" s="4"/>
      <c r="C578" s="4"/>
      <c r="D578" s="4"/>
      <c r="E578" s="4"/>
      <c r="F578" s="4"/>
      <c r="G578" s="4"/>
      <c r="H578" s="4"/>
      <c r="I578" s="4"/>
      <c r="J578" s="4"/>
      <c r="K578" s="4"/>
      <c r="L578" s="4"/>
    </row>
    <row r="579">
      <c r="A579" s="4"/>
      <c r="B579" s="4"/>
      <c r="C579" s="4"/>
      <c r="D579" s="4"/>
      <c r="E579" s="4"/>
      <c r="F579" s="4"/>
      <c r="G579" s="4"/>
      <c r="H579" s="4"/>
      <c r="I579" s="4"/>
      <c r="J579" s="4"/>
      <c r="K579" s="4"/>
      <c r="L579" s="4"/>
    </row>
    <row r="580">
      <c r="A580" s="4"/>
      <c r="B580" s="4"/>
      <c r="C580" s="4"/>
      <c r="D580" s="4"/>
      <c r="E580" s="4"/>
      <c r="F580" s="4"/>
      <c r="G580" s="4"/>
      <c r="H580" s="4"/>
      <c r="I580" s="4"/>
      <c r="J580" s="4"/>
      <c r="K580" s="4"/>
      <c r="L580" s="4"/>
    </row>
    <row r="581">
      <c r="A581" s="4"/>
      <c r="B581" s="4"/>
      <c r="C581" s="4"/>
      <c r="D581" s="4"/>
      <c r="E581" s="4"/>
      <c r="F581" s="4"/>
      <c r="G581" s="4"/>
      <c r="H581" s="4"/>
      <c r="I581" s="4"/>
      <c r="J581" s="4"/>
      <c r="K581" s="4"/>
      <c r="L581" s="4"/>
    </row>
    <row r="582">
      <c r="A582" s="4"/>
      <c r="B582" s="4"/>
      <c r="C582" s="4"/>
      <c r="D582" s="4"/>
      <c r="E582" s="4"/>
      <c r="F582" s="4"/>
      <c r="G582" s="4"/>
      <c r="H582" s="4"/>
      <c r="I582" s="4"/>
      <c r="J582" s="4"/>
      <c r="K582" s="4"/>
      <c r="L582" s="4"/>
    </row>
    <row r="583">
      <c r="A583" s="4"/>
      <c r="B583" s="4"/>
      <c r="C583" s="4"/>
      <c r="D583" s="4"/>
      <c r="E583" s="4"/>
      <c r="F583" s="4"/>
      <c r="G583" s="4"/>
      <c r="H583" s="4"/>
      <c r="I583" s="4"/>
      <c r="J583" s="4"/>
      <c r="K583" s="4"/>
      <c r="L583" s="4"/>
    </row>
    <row r="584">
      <c r="A584" s="4"/>
      <c r="B584" s="4"/>
      <c r="C584" s="4"/>
      <c r="D584" s="4"/>
      <c r="E584" s="4"/>
      <c r="F584" s="4"/>
      <c r="G584" s="4"/>
      <c r="H584" s="4"/>
      <c r="I584" s="4"/>
      <c r="J584" s="4"/>
      <c r="K584" s="4"/>
      <c r="L584" s="4"/>
    </row>
    <row r="585">
      <c r="A585" s="4"/>
      <c r="B585" s="4"/>
      <c r="C585" s="4"/>
      <c r="D585" s="4"/>
      <c r="E585" s="4"/>
      <c r="F585" s="4"/>
      <c r="G585" s="4"/>
      <c r="H585" s="4"/>
      <c r="I585" s="4"/>
      <c r="J585" s="4"/>
      <c r="K585" s="4"/>
      <c r="L585" s="4"/>
    </row>
    <row r="586">
      <c r="A586" s="4"/>
      <c r="B586" s="4"/>
      <c r="C586" s="4"/>
      <c r="D586" s="4"/>
      <c r="E586" s="4"/>
      <c r="F586" s="4"/>
      <c r="G586" s="4"/>
      <c r="H586" s="4"/>
      <c r="I586" s="4"/>
      <c r="J586" s="4"/>
      <c r="K586" s="4"/>
      <c r="L586" s="4"/>
    </row>
    <row r="587">
      <c r="A587" s="4"/>
      <c r="B587" s="4"/>
      <c r="C587" s="4"/>
      <c r="D587" s="4"/>
      <c r="E587" s="4"/>
      <c r="F587" s="4"/>
      <c r="G587" s="4"/>
      <c r="H587" s="4"/>
      <c r="I587" s="4"/>
      <c r="J587" s="4"/>
      <c r="K587" s="4"/>
      <c r="L587" s="4"/>
    </row>
    <row r="588">
      <c r="A588" s="4"/>
      <c r="B588" s="4"/>
      <c r="C588" s="4"/>
      <c r="D588" s="4"/>
      <c r="E588" s="4"/>
      <c r="F588" s="4"/>
      <c r="G588" s="4"/>
      <c r="H588" s="4"/>
      <c r="I588" s="4"/>
      <c r="J588" s="4"/>
      <c r="K588" s="4"/>
      <c r="L588" s="4"/>
    </row>
    <row r="589">
      <c r="A589" s="4"/>
      <c r="B589" s="4"/>
      <c r="C589" s="4"/>
      <c r="D589" s="4"/>
      <c r="E589" s="4"/>
      <c r="F589" s="4"/>
      <c r="G589" s="4"/>
      <c r="H589" s="4"/>
      <c r="I589" s="4"/>
      <c r="J589" s="4"/>
      <c r="K589" s="4"/>
      <c r="L589" s="4"/>
    </row>
    <row r="590">
      <c r="A590" s="4"/>
      <c r="B590" s="4"/>
      <c r="C590" s="4"/>
      <c r="D590" s="4"/>
      <c r="E590" s="4"/>
      <c r="F590" s="4"/>
      <c r="G590" s="4"/>
      <c r="H590" s="4"/>
      <c r="I590" s="4"/>
      <c r="J590" s="4"/>
      <c r="K590" s="4"/>
      <c r="L590" s="4"/>
    </row>
    <row r="591">
      <c r="A591" s="4"/>
      <c r="B591" s="4"/>
      <c r="C591" s="4"/>
      <c r="D591" s="4"/>
      <c r="E591" s="4"/>
      <c r="F591" s="4"/>
      <c r="G591" s="4"/>
      <c r="H591" s="4"/>
      <c r="I591" s="4"/>
      <c r="J591" s="4"/>
      <c r="K591" s="4"/>
      <c r="L591" s="4"/>
    </row>
    <row r="592">
      <c r="A592" s="4"/>
      <c r="B592" s="4"/>
      <c r="C592" s="4"/>
      <c r="D592" s="4"/>
      <c r="E592" s="4"/>
      <c r="F592" s="4"/>
      <c r="G592" s="4"/>
      <c r="H592" s="4"/>
      <c r="I592" s="4"/>
      <c r="J592" s="4"/>
      <c r="K592" s="4"/>
      <c r="L592" s="4"/>
    </row>
    <row r="593">
      <c r="A593" s="4"/>
      <c r="B593" s="4"/>
      <c r="C593" s="4"/>
      <c r="D593" s="4"/>
      <c r="E593" s="4"/>
      <c r="F593" s="4"/>
      <c r="G593" s="4"/>
      <c r="H593" s="4"/>
      <c r="I593" s="4"/>
      <c r="J593" s="4"/>
      <c r="K593" s="4"/>
      <c r="L593" s="4"/>
    </row>
    <row r="594">
      <c r="A594" s="4"/>
      <c r="B594" s="4"/>
      <c r="C594" s="4"/>
      <c r="D594" s="4"/>
      <c r="E594" s="4"/>
      <c r="F594" s="4"/>
      <c r="G594" s="4"/>
      <c r="H594" s="4"/>
      <c r="I594" s="4"/>
      <c r="J594" s="4"/>
      <c r="K594" s="4"/>
      <c r="L594" s="4"/>
    </row>
    <row r="595">
      <c r="A595" s="4"/>
      <c r="B595" s="4"/>
      <c r="C595" s="4"/>
      <c r="D595" s="4"/>
      <c r="E595" s="4"/>
      <c r="F595" s="4"/>
      <c r="G595" s="4"/>
      <c r="H595" s="4"/>
      <c r="I595" s="4"/>
      <c r="J595" s="4"/>
      <c r="K595" s="4"/>
      <c r="L595" s="4"/>
    </row>
    <row r="596">
      <c r="A596" s="4"/>
      <c r="B596" s="4"/>
      <c r="C596" s="4"/>
      <c r="D596" s="4"/>
      <c r="E596" s="4"/>
      <c r="F596" s="4"/>
      <c r="G596" s="4"/>
      <c r="H596" s="4"/>
      <c r="I596" s="4"/>
      <c r="J596" s="4"/>
      <c r="K596" s="4"/>
      <c r="L596" s="4"/>
    </row>
    <row r="597">
      <c r="A597" s="4"/>
      <c r="B597" s="4"/>
      <c r="C597" s="4"/>
      <c r="D597" s="4"/>
      <c r="E597" s="4"/>
      <c r="F597" s="4"/>
      <c r="G597" s="4"/>
      <c r="H597" s="4"/>
      <c r="I597" s="4"/>
      <c r="J597" s="4"/>
      <c r="K597" s="4"/>
      <c r="L597" s="4"/>
    </row>
    <row r="598">
      <c r="A598" s="4"/>
      <c r="B598" s="4"/>
      <c r="C598" s="4"/>
      <c r="D598" s="4"/>
      <c r="E598" s="4"/>
      <c r="F598" s="4"/>
      <c r="G598" s="4"/>
      <c r="H598" s="4"/>
      <c r="I598" s="4"/>
      <c r="J598" s="4"/>
      <c r="K598" s="4"/>
      <c r="L598" s="4"/>
    </row>
    <row r="599">
      <c r="A599" s="4"/>
      <c r="B599" s="4"/>
      <c r="C599" s="4"/>
      <c r="D599" s="4"/>
      <c r="E599" s="4"/>
      <c r="F599" s="4"/>
      <c r="G599" s="4"/>
      <c r="H599" s="4"/>
      <c r="I599" s="4"/>
      <c r="J599" s="4"/>
      <c r="K599" s="4"/>
      <c r="L599" s="4"/>
    </row>
    <row r="600">
      <c r="A600" s="4"/>
      <c r="B600" s="4"/>
      <c r="C600" s="4"/>
      <c r="D600" s="4"/>
      <c r="E600" s="4"/>
      <c r="F600" s="4"/>
      <c r="G600" s="4"/>
      <c r="H600" s="4"/>
      <c r="I600" s="4"/>
      <c r="J600" s="4"/>
      <c r="K600" s="4"/>
      <c r="L600" s="4"/>
    </row>
    <row r="601">
      <c r="A601" s="4"/>
      <c r="B601" s="4"/>
      <c r="C601" s="4"/>
      <c r="D601" s="4"/>
      <c r="E601" s="4"/>
      <c r="F601" s="4"/>
      <c r="G601" s="4"/>
      <c r="H601" s="4"/>
      <c r="I601" s="4"/>
      <c r="J601" s="4"/>
      <c r="K601" s="4"/>
      <c r="L601" s="4"/>
    </row>
    <row r="602">
      <c r="A602" s="4"/>
      <c r="B602" s="4"/>
      <c r="C602" s="4"/>
      <c r="D602" s="4"/>
      <c r="E602" s="4"/>
      <c r="F602" s="4"/>
      <c r="G602" s="4"/>
      <c r="H602" s="4"/>
      <c r="I602" s="4"/>
      <c r="J602" s="4"/>
      <c r="K602" s="4"/>
      <c r="L602" s="4"/>
    </row>
    <row r="603">
      <c r="A603" s="4"/>
      <c r="B603" s="4"/>
      <c r="C603" s="4"/>
      <c r="D603" s="4"/>
      <c r="E603" s="4"/>
      <c r="F603" s="4"/>
      <c r="G603" s="4"/>
      <c r="H603" s="4"/>
      <c r="I603" s="4"/>
      <c r="J603" s="4"/>
      <c r="K603" s="4"/>
      <c r="L603" s="4"/>
    </row>
    <row r="604">
      <c r="A604" s="4"/>
      <c r="B604" s="4"/>
      <c r="C604" s="4"/>
      <c r="D604" s="4"/>
      <c r="E604" s="4"/>
      <c r="F604" s="4"/>
      <c r="G604" s="4"/>
      <c r="H604" s="4"/>
      <c r="I604" s="4"/>
      <c r="J604" s="4"/>
      <c r="K604" s="4"/>
      <c r="L604" s="4"/>
    </row>
    <row r="605">
      <c r="A605" s="4"/>
      <c r="B605" s="4"/>
      <c r="C605" s="4"/>
      <c r="D605" s="4"/>
      <c r="E605" s="4"/>
      <c r="F605" s="4"/>
      <c r="G605" s="4"/>
      <c r="H605" s="4"/>
      <c r="I605" s="4"/>
      <c r="J605" s="4"/>
      <c r="K605" s="4"/>
      <c r="L605" s="4"/>
    </row>
    <row r="606">
      <c r="A606" s="4"/>
      <c r="B606" s="4"/>
      <c r="C606" s="4"/>
      <c r="D606" s="4"/>
      <c r="E606" s="4"/>
      <c r="F606" s="4"/>
      <c r="G606" s="4"/>
      <c r="H606" s="4"/>
      <c r="I606" s="4"/>
      <c r="J606" s="4"/>
      <c r="K606" s="4"/>
      <c r="L606" s="4"/>
    </row>
    <row r="607">
      <c r="A607" s="4"/>
      <c r="B607" s="4"/>
      <c r="C607" s="4"/>
      <c r="D607" s="4"/>
      <c r="E607" s="4"/>
      <c r="F607" s="4"/>
      <c r="G607" s="4"/>
      <c r="H607" s="4"/>
      <c r="I607" s="4"/>
      <c r="J607" s="4"/>
      <c r="K607" s="4"/>
      <c r="L607" s="4"/>
    </row>
    <row r="608">
      <c r="A608" s="4"/>
      <c r="B608" s="4"/>
      <c r="C608" s="4"/>
      <c r="D608" s="4"/>
      <c r="E608" s="4"/>
      <c r="F608" s="4"/>
      <c r="G608" s="4"/>
      <c r="H608" s="4"/>
      <c r="I608" s="4"/>
      <c r="J608" s="4"/>
      <c r="K608" s="4"/>
      <c r="L608" s="4"/>
    </row>
    <row r="609">
      <c r="A609" s="4"/>
      <c r="B609" s="4"/>
      <c r="C609" s="4"/>
      <c r="D609" s="4"/>
      <c r="E609" s="4"/>
      <c r="F609" s="4"/>
      <c r="G609" s="4"/>
      <c r="H609" s="4"/>
      <c r="I609" s="4"/>
      <c r="J609" s="4"/>
      <c r="K609" s="4"/>
      <c r="L609" s="4"/>
    </row>
    <row r="610">
      <c r="A610" s="4"/>
      <c r="B610" s="4"/>
      <c r="C610" s="4"/>
      <c r="D610" s="4"/>
      <c r="E610" s="4"/>
      <c r="F610" s="4"/>
      <c r="G610" s="4"/>
      <c r="H610" s="4"/>
      <c r="I610" s="4"/>
      <c r="J610" s="4"/>
      <c r="K610" s="4"/>
      <c r="L610" s="4"/>
    </row>
    <row r="611">
      <c r="A611" s="4"/>
      <c r="B611" s="4"/>
      <c r="C611" s="4"/>
      <c r="D611" s="4"/>
      <c r="E611" s="4"/>
      <c r="F611" s="4"/>
      <c r="G611" s="4"/>
      <c r="H611" s="4"/>
      <c r="I611" s="4"/>
      <c r="J611" s="4"/>
      <c r="K611" s="4"/>
      <c r="L611" s="4"/>
    </row>
    <row r="612">
      <c r="A612" s="4"/>
      <c r="B612" s="4"/>
      <c r="C612" s="4"/>
      <c r="D612" s="4"/>
      <c r="E612" s="4"/>
      <c r="F612" s="4"/>
      <c r="G612" s="4"/>
      <c r="H612" s="4"/>
      <c r="I612" s="4"/>
      <c r="J612" s="4"/>
      <c r="K612" s="4"/>
      <c r="L612" s="4"/>
    </row>
    <row r="613">
      <c r="A613" s="4"/>
      <c r="B613" s="4"/>
      <c r="C613" s="4"/>
      <c r="D613" s="4"/>
      <c r="E613" s="4"/>
      <c r="F613" s="4"/>
      <c r="G613" s="4"/>
      <c r="H613" s="4"/>
      <c r="I613" s="4"/>
      <c r="J613" s="4"/>
      <c r="K613" s="4"/>
      <c r="L613" s="4"/>
    </row>
    <row r="614">
      <c r="A614" s="4"/>
      <c r="B614" s="4"/>
      <c r="C614" s="4"/>
      <c r="D614" s="4"/>
      <c r="E614" s="4"/>
      <c r="F614" s="4"/>
      <c r="G614" s="4"/>
      <c r="H614" s="4"/>
      <c r="I614" s="4"/>
      <c r="J614" s="4"/>
      <c r="K614" s="4"/>
      <c r="L614" s="4"/>
    </row>
    <row r="615">
      <c r="A615" s="4"/>
      <c r="B615" s="4"/>
      <c r="C615" s="4"/>
      <c r="D615" s="4"/>
      <c r="E615" s="4"/>
      <c r="F615" s="4"/>
      <c r="G615" s="4"/>
      <c r="H615" s="4"/>
      <c r="I615" s="4"/>
      <c r="J615" s="4"/>
      <c r="K615" s="4"/>
      <c r="L615" s="4"/>
    </row>
    <row r="616">
      <c r="A616" s="4"/>
      <c r="B616" s="4"/>
      <c r="C616" s="4"/>
      <c r="D616" s="4"/>
      <c r="E616" s="4"/>
      <c r="F616" s="4"/>
      <c r="G616" s="4"/>
      <c r="H616" s="4"/>
      <c r="I616" s="4"/>
      <c r="J616" s="4"/>
      <c r="K616" s="4"/>
      <c r="L616" s="4"/>
    </row>
    <row r="617">
      <c r="A617" s="4"/>
      <c r="B617" s="4"/>
      <c r="C617" s="4"/>
      <c r="D617" s="4"/>
      <c r="E617" s="4"/>
      <c r="F617" s="4"/>
      <c r="G617" s="4"/>
      <c r="H617" s="4"/>
      <c r="I617" s="4"/>
      <c r="J617" s="4"/>
      <c r="K617" s="4"/>
      <c r="L617" s="4"/>
    </row>
    <row r="618">
      <c r="A618" s="4"/>
      <c r="B618" s="4"/>
      <c r="C618" s="4"/>
      <c r="D618" s="4"/>
      <c r="E618" s="4"/>
      <c r="F618" s="4"/>
      <c r="G618" s="4"/>
      <c r="H618" s="4"/>
      <c r="I618" s="4"/>
      <c r="J618" s="4"/>
      <c r="K618" s="4"/>
      <c r="L618" s="4"/>
    </row>
    <row r="619">
      <c r="A619" s="4"/>
      <c r="B619" s="4"/>
      <c r="C619" s="4"/>
      <c r="D619" s="4"/>
      <c r="E619" s="4"/>
      <c r="F619" s="4"/>
      <c r="G619" s="4"/>
      <c r="H619" s="4"/>
      <c r="I619" s="4"/>
      <c r="J619" s="4"/>
      <c r="K619" s="4"/>
      <c r="L619" s="4"/>
    </row>
    <row r="620">
      <c r="A620" s="4"/>
      <c r="B620" s="4"/>
      <c r="C620" s="4"/>
      <c r="D620" s="4"/>
      <c r="E620" s="4"/>
      <c r="F620" s="4"/>
      <c r="G620" s="4"/>
      <c r="H620" s="4"/>
      <c r="I620" s="4"/>
      <c r="J620" s="4"/>
      <c r="K620" s="4"/>
      <c r="L620" s="4"/>
    </row>
    <row r="621">
      <c r="A621" s="4"/>
      <c r="B621" s="4"/>
      <c r="C621" s="4"/>
      <c r="D621" s="4"/>
      <c r="E621" s="4"/>
      <c r="F621" s="4"/>
      <c r="G621" s="4"/>
      <c r="H621" s="4"/>
      <c r="I621" s="4"/>
      <c r="J621" s="4"/>
      <c r="K621" s="4"/>
      <c r="L621" s="4"/>
    </row>
    <row r="622">
      <c r="A622" s="4"/>
      <c r="B622" s="4"/>
      <c r="C622" s="4"/>
      <c r="D622" s="4"/>
      <c r="E622" s="4"/>
      <c r="F622" s="4"/>
      <c r="G622" s="4"/>
      <c r="H622" s="4"/>
      <c r="I622" s="4"/>
      <c r="J622" s="4"/>
      <c r="K622" s="4"/>
      <c r="L622" s="4"/>
    </row>
    <row r="623">
      <c r="A623" s="4"/>
      <c r="B623" s="4"/>
      <c r="C623" s="4"/>
      <c r="D623" s="4"/>
      <c r="E623" s="4"/>
      <c r="F623" s="4"/>
      <c r="G623" s="4"/>
      <c r="H623" s="4"/>
      <c r="I623" s="4"/>
      <c r="J623" s="4"/>
      <c r="K623" s="4"/>
      <c r="L623" s="4"/>
    </row>
    <row r="624">
      <c r="A624" s="4"/>
      <c r="B624" s="4"/>
      <c r="C624" s="4"/>
      <c r="D624" s="4"/>
      <c r="E624" s="4"/>
      <c r="F624" s="4"/>
      <c r="G624" s="4"/>
      <c r="H624" s="4"/>
      <c r="I624" s="4"/>
      <c r="J624" s="4"/>
      <c r="K624" s="4"/>
      <c r="L624" s="4"/>
    </row>
    <row r="625">
      <c r="A625" s="4"/>
      <c r="B625" s="4"/>
      <c r="C625" s="4"/>
      <c r="D625" s="4"/>
      <c r="E625" s="4"/>
      <c r="F625" s="4"/>
      <c r="G625" s="4"/>
      <c r="H625" s="4"/>
      <c r="I625" s="4"/>
      <c r="J625" s="4"/>
      <c r="K625" s="4"/>
      <c r="L625" s="4"/>
    </row>
    <row r="626">
      <c r="A626" s="4"/>
      <c r="B626" s="4"/>
      <c r="C626" s="4"/>
      <c r="D626" s="4"/>
      <c r="E626" s="4"/>
      <c r="F626" s="4"/>
      <c r="G626" s="4"/>
      <c r="H626" s="4"/>
      <c r="I626" s="4"/>
      <c r="J626" s="4"/>
      <c r="K626" s="4"/>
      <c r="L626" s="4"/>
    </row>
    <row r="627">
      <c r="A627" s="4"/>
      <c r="B627" s="4"/>
      <c r="C627" s="4"/>
      <c r="D627" s="4"/>
      <c r="E627" s="4"/>
      <c r="F627" s="4"/>
      <c r="G627" s="4"/>
      <c r="H627" s="4"/>
      <c r="I627" s="4"/>
      <c r="J627" s="4"/>
      <c r="K627" s="4"/>
      <c r="L627" s="4"/>
    </row>
    <row r="628">
      <c r="A628" s="4"/>
      <c r="B628" s="4"/>
      <c r="C628" s="4"/>
      <c r="D628" s="4"/>
      <c r="E628" s="4"/>
      <c r="F628" s="4"/>
      <c r="G628" s="4"/>
      <c r="H628" s="4"/>
      <c r="I628" s="4"/>
      <c r="J628" s="4"/>
      <c r="K628" s="4"/>
      <c r="L628" s="4"/>
    </row>
    <row r="629">
      <c r="A629" s="4"/>
      <c r="B629" s="4"/>
      <c r="C629" s="4"/>
      <c r="D629" s="4"/>
      <c r="E629" s="4"/>
      <c r="F629" s="4"/>
      <c r="G629" s="4"/>
      <c r="H629" s="4"/>
      <c r="I629" s="4"/>
      <c r="J629" s="4"/>
      <c r="K629" s="4"/>
      <c r="L629" s="4"/>
    </row>
    <row r="630">
      <c r="A630" s="4"/>
      <c r="B630" s="4"/>
      <c r="C630" s="4"/>
      <c r="D630" s="4"/>
      <c r="E630" s="4"/>
      <c r="F630" s="4"/>
      <c r="G630" s="4"/>
      <c r="H630" s="4"/>
      <c r="I630" s="4"/>
      <c r="J630" s="4"/>
      <c r="K630" s="4"/>
      <c r="L630" s="4"/>
    </row>
    <row r="631">
      <c r="A631" s="4"/>
      <c r="B631" s="4"/>
      <c r="C631" s="4"/>
      <c r="D631" s="4"/>
      <c r="E631" s="4"/>
      <c r="F631" s="4"/>
      <c r="G631" s="4"/>
      <c r="H631" s="4"/>
      <c r="I631" s="4"/>
      <c r="J631" s="4"/>
      <c r="K631" s="4"/>
      <c r="L631" s="4"/>
    </row>
    <row r="632">
      <c r="A632" s="4"/>
      <c r="B632" s="4"/>
      <c r="C632" s="4"/>
      <c r="D632" s="4"/>
      <c r="E632" s="4"/>
      <c r="F632" s="4"/>
      <c r="G632" s="4"/>
      <c r="H632" s="4"/>
      <c r="I632" s="4"/>
      <c r="J632" s="4"/>
      <c r="K632" s="4"/>
      <c r="L632" s="4"/>
    </row>
    <row r="633">
      <c r="A633" s="4"/>
      <c r="B633" s="4"/>
      <c r="C633" s="4"/>
      <c r="D633" s="4"/>
      <c r="E633" s="4"/>
      <c r="F633" s="4"/>
      <c r="G633" s="4"/>
      <c r="H633" s="4"/>
      <c r="I633" s="4"/>
      <c r="J633" s="4"/>
      <c r="K633" s="4"/>
      <c r="L633" s="4"/>
    </row>
    <row r="634">
      <c r="A634" s="4"/>
      <c r="B634" s="4"/>
      <c r="C634" s="4"/>
      <c r="D634" s="4"/>
      <c r="E634" s="4"/>
      <c r="F634" s="4"/>
      <c r="G634" s="4"/>
      <c r="H634" s="4"/>
      <c r="I634" s="4"/>
      <c r="J634" s="4"/>
      <c r="K634" s="4"/>
      <c r="L634" s="4"/>
    </row>
    <row r="635">
      <c r="A635" s="4"/>
      <c r="B635" s="4"/>
      <c r="C635" s="4"/>
      <c r="D635" s="4"/>
      <c r="E635" s="4"/>
      <c r="F635" s="4"/>
      <c r="G635" s="4"/>
      <c r="H635" s="4"/>
      <c r="I635" s="4"/>
      <c r="J635" s="4"/>
      <c r="K635" s="4"/>
      <c r="L635" s="4"/>
    </row>
    <row r="636">
      <c r="A636" s="4"/>
      <c r="B636" s="4"/>
      <c r="C636" s="4"/>
      <c r="D636" s="4"/>
      <c r="E636" s="4"/>
      <c r="F636" s="4"/>
      <c r="G636" s="4"/>
      <c r="H636" s="4"/>
      <c r="I636" s="4"/>
      <c r="J636" s="4"/>
      <c r="K636" s="4"/>
      <c r="L636" s="4"/>
    </row>
    <row r="637">
      <c r="A637" s="4"/>
      <c r="B637" s="4"/>
      <c r="C637" s="4"/>
      <c r="D637" s="4"/>
      <c r="E637" s="4"/>
      <c r="F637" s="4"/>
      <c r="G637" s="4"/>
      <c r="H637" s="4"/>
      <c r="I637" s="4"/>
      <c r="J637" s="4"/>
      <c r="K637" s="4"/>
      <c r="L637" s="4"/>
    </row>
    <row r="638">
      <c r="A638" s="4"/>
      <c r="B638" s="4"/>
      <c r="C638" s="4"/>
      <c r="D638" s="4"/>
      <c r="E638" s="4"/>
      <c r="F638" s="4"/>
      <c r="G638" s="4"/>
      <c r="H638" s="4"/>
      <c r="I638" s="4"/>
      <c r="J638" s="4"/>
      <c r="K638" s="4"/>
      <c r="L638" s="4"/>
    </row>
    <row r="639">
      <c r="A639" s="4"/>
      <c r="B639" s="4"/>
      <c r="C639" s="4"/>
      <c r="D639" s="4"/>
      <c r="E639" s="4"/>
      <c r="F639" s="4"/>
      <c r="G639" s="4"/>
      <c r="H639" s="4"/>
      <c r="I639" s="4"/>
      <c r="J639" s="4"/>
      <c r="K639" s="4"/>
      <c r="L639" s="4"/>
    </row>
    <row r="640">
      <c r="A640" s="4"/>
      <c r="B640" s="4"/>
      <c r="C640" s="4"/>
      <c r="D640" s="4"/>
      <c r="E640" s="4"/>
      <c r="F640" s="4"/>
      <c r="G640" s="4"/>
      <c r="H640" s="4"/>
      <c r="I640" s="4"/>
      <c r="J640" s="4"/>
      <c r="K640" s="4"/>
      <c r="L640" s="4"/>
    </row>
    <row r="641">
      <c r="A641" s="4"/>
      <c r="B641" s="4"/>
      <c r="C641" s="4"/>
      <c r="D641" s="4"/>
      <c r="E641" s="4"/>
      <c r="F641" s="4"/>
      <c r="G641" s="4"/>
      <c r="H641" s="4"/>
      <c r="I641" s="4"/>
      <c r="J641" s="4"/>
      <c r="K641" s="4"/>
      <c r="L641" s="4"/>
    </row>
    <row r="642">
      <c r="A642" s="4"/>
      <c r="B642" s="4"/>
      <c r="C642" s="4"/>
      <c r="D642" s="4"/>
      <c r="E642" s="4"/>
      <c r="F642" s="4"/>
      <c r="G642" s="4"/>
      <c r="H642" s="4"/>
      <c r="I642" s="4"/>
      <c r="J642" s="4"/>
      <c r="K642" s="4"/>
      <c r="L642" s="4"/>
    </row>
    <row r="643">
      <c r="A643" s="4"/>
      <c r="B643" s="4"/>
      <c r="C643" s="4"/>
      <c r="D643" s="4"/>
      <c r="E643" s="4"/>
      <c r="F643" s="4"/>
      <c r="G643" s="4"/>
      <c r="H643" s="4"/>
      <c r="I643" s="4"/>
      <c r="J643" s="4"/>
      <c r="K643" s="4"/>
      <c r="L643" s="4"/>
    </row>
    <row r="644">
      <c r="A644" s="4"/>
      <c r="B644" s="4"/>
      <c r="C644" s="4"/>
      <c r="D644" s="4"/>
      <c r="E644" s="4"/>
      <c r="F644" s="4"/>
      <c r="G644" s="4"/>
      <c r="H644" s="4"/>
      <c r="I644" s="4"/>
      <c r="J644" s="4"/>
      <c r="K644" s="4"/>
      <c r="L644" s="4"/>
    </row>
    <row r="645">
      <c r="A645" s="4"/>
      <c r="B645" s="4"/>
      <c r="C645" s="4"/>
      <c r="D645" s="4"/>
      <c r="E645" s="4"/>
      <c r="F645" s="4"/>
      <c r="G645" s="4"/>
      <c r="H645" s="4"/>
      <c r="I645" s="4"/>
      <c r="J645" s="4"/>
      <c r="K645" s="4"/>
      <c r="L645" s="4"/>
    </row>
    <row r="646">
      <c r="A646" s="4"/>
      <c r="B646" s="4"/>
      <c r="C646" s="4"/>
      <c r="D646" s="4"/>
      <c r="E646" s="4"/>
      <c r="F646" s="4"/>
      <c r="G646" s="4"/>
      <c r="H646" s="4"/>
      <c r="I646" s="4"/>
      <c r="J646" s="4"/>
      <c r="K646" s="4"/>
      <c r="L646" s="4"/>
    </row>
    <row r="647">
      <c r="A647" s="4"/>
      <c r="B647" s="4"/>
      <c r="C647" s="4"/>
      <c r="D647" s="4"/>
      <c r="E647" s="4"/>
      <c r="F647" s="4"/>
      <c r="G647" s="4"/>
      <c r="H647" s="4"/>
      <c r="I647" s="4"/>
      <c r="J647" s="4"/>
      <c r="K647" s="4"/>
      <c r="L647" s="4"/>
    </row>
    <row r="648">
      <c r="A648" s="4"/>
      <c r="B648" s="4"/>
      <c r="C648" s="4"/>
      <c r="D648" s="4"/>
      <c r="E648" s="4"/>
      <c r="F648" s="4"/>
      <c r="G648" s="4"/>
      <c r="H648" s="4"/>
      <c r="I648" s="4"/>
      <c r="J648" s="4"/>
      <c r="K648" s="4"/>
      <c r="L648" s="4"/>
    </row>
    <row r="649">
      <c r="A649" s="4"/>
      <c r="B649" s="4"/>
      <c r="C649" s="4"/>
      <c r="D649" s="4"/>
      <c r="E649" s="4"/>
      <c r="F649" s="4"/>
      <c r="G649" s="4"/>
      <c r="H649" s="4"/>
      <c r="I649" s="4"/>
      <c r="J649" s="4"/>
      <c r="K649" s="4"/>
      <c r="L649" s="4"/>
    </row>
    <row r="650">
      <c r="A650" s="4"/>
      <c r="B650" s="4"/>
      <c r="C650" s="4"/>
      <c r="D650" s="4"/>
      <c r="E650" s="4"/>
      <c r="F650" s="4"/>
      <c r="G650" s="4"/>
      <c r="H650" s="4"/>
      <c r="I650" s="4"/>
      <c r="J650" s="4"/>
      <c r="K650" s="4"/>
      <c r="L650" s="4"/>
    </row>
    <row r="651">
      <c r="A651" s="4"/>
      <c r="B651" s="4"/>
      <c r="C651" s="4"/>
      <c r="D651" s="4"/>
      <c r="E651" s="4"/>
      <c r="F651" s="4"/>
      <c r="G651" s="4"/>
      <c r="H651" s="4"/>
      <c r="I651" s="4"/>
      <c r="J651" s="4"/>
      <c r="K651" s="4"/>
      <c r="L651" s="4"/>
    </row>
    <row r="652">
      <c r="A652" s="4"/>
      <c r="B652" s="4"/>
      <c r="C652" s="4"/>
      <c r="D652" s="4"/>
      <c r="E652" s="4"/>
      <c r="F652" s="4"/>
      <c r="G652" s="4"/>
      <c r="H652" s="4"/>
      <c r="I652" s="4"/>
      <c r="J652" s="4"/>
      <c r="K652" s="4"/>
      <c r="L652" s="4"/>
    </row>
    <row r="653">
      <c r="A653" s="4"/>
      <c r="B653" s="4"/>
      <c r="C653" s="4"/>
      <c r="D653" s="4"/>
      <c r="E653" s="4"/>
      <c r="F653" s="4"/>
      <c r="G653" s="4"/>
      <c r="H653" s="4"/>
      <c r="I653" s="4"/>
      <c r="J653" s="4"/>
      <c r="K653" s="4"/>
      <c r="L653" s="4"/>
    </row>
    <row r="654">
      <c r="A654" s="4"/>
      <c r="B654" s="4"/>
      <c r="C654" s="4"/>
      <c r="D654" s="4"/>
      <c r="E654" s="4"/>
      <c r="F654" s="4"/>
      <c r="G654" s="4"/>
      <c r="H654" s="4"/>
      <c r="I654" s="4"/>
      <c r="J654" s="4"/>
      <c r="K654" s="4"/>
      <c r="L654" s="4"/>
    </row>
    <row r="655">
      <c r="A655" s="4"/>
      <c r="B655" s="4"/>
      <c r="C655" s="4"/>
      <c r="D655" s="4"/>
      <c r="E655" s="4"/>
      <c r="F655" s="4"/>
      <c r="G655" s="4"/>
      <c r="H655" s="4"/>
      <c r="I655" s="4"/>
      <c r="J655" s="4"/>
      <c r="K655" s="4"/>
      <c r="L655" s="4"/>
    </row>
    <row r="656">
      <c r="A656" s="4"/>
      <c r="B656" s="4"/>
      <c r="C656" s="4"/>
      <c r="D656" s="4"/>
      <c r="E656" s="4"/>
      <c r="F656" s="4"/>
      <c r="G656" s="4"/>
      <c r="H656" s="4"/>
      <c r="I656" s="4"/>
      <c r="J656" s="4"/>
      <c r="K656" s="4"/>
      <c r="L656" s="4"/>
    </row>
    <row r="657">
      <c r="A657" s="4"/>
      <c r="B657" s="4"/>
      <c r="C657" s="4"/>
      <c r="D657" s="4"/>
      <c r="E657" s="4"/>
      <c r="F657" s="4"/>
      <c r="G657" s="4"/>
      <c r="H657" s="4"/>
      <c r="I657" s="4"/>
      <c r="J657" s="4"/>
      <c r="K657" s="4"/>
      <c r="L657" s="4"/>
    </row>
    <row r="658">
      <c r="A658" s="4"/>
      <c r="B658" s="4"/>
      <c r="C658" s="4"/>
      <c r="D658" s="4"/>
      <c r="E658" s="4"/>
      <c r="F658" s="4"/>
      <c r="G658" s="4"/>
      <c r="H658" s="4"/>
      <c r="I658" s="4"/>
      <c r="J658" s="4"/>
      <c r="K658" s="4"/>
      <c r="L658" s="4"/>
    </row>
    <row r="659">
      <c r="A659" s="4"/>
      <c r="B659" s="4"/>
      <c r="C659" s="4"/>
      <c r="D659" s="4"/>
      <c r="E659" s="4"/>
      <c r="F659" s="4"/>
      <c r="G659" s="4"/>
      <c r="H659" s="4"/>
      <c r="I659" s="4"/>
      <c r="J659" s="4"/>
      <c r="K659" s="4"/>
      <c r="L659" s="4"/>
    </row>
    <row r="660">
      <c r="A660" s="4"/>
      <c r="B660" s="4"/>
      <c r="C660" s="4"/>
      <c r="D660" s="4"/>
      <c r="E660" s="4"/>
      <c r="F660" s="4"/>
      <c r="G660" s="4"/>
      <c r="H660" s="4"/>
      <c r="I660" s="4"/>
      <c r="J660" s="4"/>
      <c r="K660" s="4"/>
      <c r="L660" s="4"/>
    </row>
    <row r="661">
      <c r="A661" s="4"/>
      <c r="B661" s="4"/>
      <c r="C661" s="4"/>
      <c r="D661" s="4"/>
      <c r="E661" s="4"/>
      <c r="F661" s="4"/>
      <c r="G661" s="4"/>
      <c r="H661" s="4"/>
      <c r="I661" s="4"/>
      <c r="J661" s="4"/>
      <c r="K661" s="4"/>
      <c r="L661" s="4"/>
    </row>
    <row r="662">
      <c r="A662" s="4"/>
      <c r="B662" s="4"/>
      <c r="C662" s="4"/>
      <c r="D662" s="4"/>
      <c r="E662" s="4"/>
      <c r="F662" s="4"/>
      <c r="G662" s="4"/>
      <c r="H662" s="4"/>
      <c r="I662" s="4"/>
      <c r="J662" s="4"/>
      <c r="K662" s="4"/>
      <c r="L662" s="4"/>
    </row>
    <row r="663">
      <c r="A663" s="4"/>
      <c r="B663" s="4"/>
      <c r="C663" s="4"/>
      <c r="D663" s="4"/>
      <c r="E663" s="4"/>
      <c r="F663" s="4"/>
      <c r="G663" s="4"/>
      <c r="H663" s="4"/>
      <c r="I663" s="4"/>
      <c r="J663" s="4"/>
      <c r="K663" s="4"/>
      <c r="L663" s="4"/>
    </row>
    <row r="664">
      <c r="A664" s="4"/>
      <c r="B664" s="4"/>
      <c r="C664" s="4"/>
      <c r="D664" s="4"/>
      <c r="E664" s="4"/>
      <c r="F664" s="4"/>
      <c r="G664" s="4"/>
      <c r="H664" s="4"/>
      <c r="I664" s="4"/>
      <c r="J664" s="4"/>
      <c r="K664" s="4"/>
      <c r="L664" s="4"/>
    </row>
    <row r="665">
      <c r="A665" s="4"/>
      <c r="B665" s="4"/>
      <c r="C665" s="4"/>
      <c r="D665" s="4"/>
      <c r="E665" s="4"/>
      <c r="F665" s="4"/>
      <c r="G665" s="4"/>
      <c r="H665" s="4"/>
      <c r="I665" s="4"/>
      <c r="J665" s="4"/>
      <c r="K665" s="4"/>
      <c r="L665" s="4"/>
    </row>
    <row r="666">
      <c r="A666" s="4"/>
      <c r="B666" s="4"/>
      <c r="C666" s="4"/>
      <c r="D666" s="4"/>
      <c r="E666" s="4"/>
      <c r="F666" s="4"/>
      <c r="G666" s="4"/>
      <c r="H666" s="4"/>
      <c r="I666" s="4"/>
      <c r="J666" s="4"/>
      <c r="K666" s="4"/>
      <c r="L666" s="4"/>
    </row>
    <row r="667">
      <c r="A667" s="4"/>
      <c r="B667" s="4"/>
      <c r="C667" s="4"/>
      <c r="D667" s="4"/>
      <c r="E667" s="4"/>
      <c r="F667" s="4"/>
      <c r="G667" s="4"/>
      <c r="H667" s="4"/>
      <c r="I667" s="4"/>
      <c r="J667" s="4"/>
      <c r="K667" s="4"/>
      <c r="L667" s="4"/>
    </row>
    <row r="668">
      <c r="A668" s="4"/>
      <c r="B668" s="4"/>
      <c r="C668" s="4"/>
      <c r="D668" s="4"/>
      <c r="E668" s="4"/>
      <c r="F668" s="4"/>
      <c r="G668" s="4"/>
      <c r="H668" s="4"/>
      <c r="I668" s="4"/>
      <c r="J668" s="4"/>
      <c r="K668" s="4"/>
      <c r="L668" s="4"/>
    </row>
    <row r="669">
      <c r="A669" s="4"/>
      <c r="B669" s="4"/>
      <c r="C669" s="4"/>
      <c r="D669" s="4"/>
      <c r="E669" s="4"/>
      <c r="F669" s="4"/>
      <c r="G669" s="4"/>
      <c r="H669" s="4"/>
      <c r="I669" s="4"/>
      <c r="J669" s="4"/>
      <c r="K669" s="4"/>
      <c r="L669" s="4"/>
    </row>
    <row r="670">
      <c r="A670" s="4"/>
      <c r="B670" s="4"/>
      <c r="C670" s="4"/>
      <c r="D670" s="4"/>
      <c r="E670" s="4"/>
      <c r="F670" s="4"/>
      <c r="G670" s="4"/>
      <c r="H670" s="4"/>
      <c r="I670" s="4"/>
      <c r="J670" s="4"/>
      <c r="K670" s="4"/>
      <c r="L670" s="4"/>
    </row>
    <row r="671">
      <c r="A671" s="4"/>
      <c r="B671" s="4"/>
      <c r="C671" s="4"/>
      <c r="D671" s="4"/>
      <c r="E671" s="4"/>
      <c r="F671" s="4"/>
      <c r="G671" s="4"/>
      <c r="H671" s="4"/>
      <c r="I671" s="4"/>
      <c r="J671" s="4"/>
      <c r="K671" s="4"/>
      <c r="L671" s="4"/>
    </row>
    <row r="672">
      <c r="A672" s="4"/>
      <c r="B672" s="4"/>
      <c r="C672" s="4"/>
      <c r="D672" s="4"/>
      <c r="E672" s="4"/>
      <c r="F672" s="4"/>
      <c r="G672" s="4"/>
      <c r="H672" s="4"/>
      <c r="I672" s="4"/>
      <c r="J672" s="4"/>
      <c r="K672" s="4"/>
      <c r="L672" s="4"/>
    </row>
    <row r="673">
      <c r="A673" s="4"/>
      <c r="B673" s="4"/>
      <c r="C673" s="4"/>
      <c r="D673" s="4"/>
      <c r="E673" s="4"/>
      <c r="F673" s="4"/>
      <c r="G673" s="4"/>
      <c r="H673" s="4"/>
      <c r="I673" s="4"/>
      <c r="J673" s="4"/>
      <c r="K673" s="4"/>
      <c r="L673" s="4"/>
    </row>
    <row r="674">
      <c r="A674" s="4"/>
      <c r="B674" s="4"/>
      <c r="C674" s="4"/>
      <c r="D674" s="4"/>
      <c r="E674" s="4"/>
      <c r="F674" s="4"/>
      <c r="G674" s="4"/>
      <c r="H674" s="4"/>
      <c r="I674" s="4"/>
      <c r="J674" s="4"/>
      <c r="K674" s="4"/>
      <c r="L674" s="4"/>
    </row>
    <row r="675">
      <c r="A675" s="4"/>
      <c r="B675" s="4"/>
      <c r="C675" s="4"/>
      <c r="D675" s="4"/>
      <c r="E675" s="4"/>
      <c r="F675" s="4"/>
      <c r="G675" s="4"/>
      <c r="H675" s="4"/>
      <c r="I675" s="4"/>
      <c r="J675" s="4"/>
      <c r="K675" s="4"/>
      <c r="L675" s="4"/>
    </row>
    <row r="676">
      <c r="A676" s="4"/>
      <c r="B676" s="4"/>
      <c r="C676" s="4"/>
      <c r="D676" s="4"/>
      <c r="E676" s="4"/>
      <c r="F676" s="4"/>
      <c r="G676" s="4"/>
      <c r="H676" s="4"/>
      <c r="I676" s="4"/>
      <c r="J676" s="4"/>
      <c r="K676" s="4"/>
      <c r="L676" s="4"/>
    </row>
    <row r="677">
      <c r="A677" s="4"/>
      <c r="B677" s="4"/>
      <c r="C677" s="4"/>
      <c r="D677" s="4"/>
      <c r="E677" s="4"/>
      <c r="F677" s="4"/>
      <c r="G677" s="4"/>
      <c r="H677" s="4"/>
      <c r="I677" s="4"/>
      <c r="J677" s="4"/>
      <c r="K677" s="4"/>
      <c r="L677" s="4"/>
    </row>
    <row r="678">
      <c r="A678" s="4"/>
      <c r="B678" s="4"/>
      <c r="C678" s="4"/>
      <c r="D678" s="4"/>
      <c r="E678" s="4"/>
      <c r="F678" s="4"/>
      <c r="G678" s="4"/>
      <c r="H678" s="4"/>
      <c r="I678" s="4"/>
      <c r="J678" s="4"/>
      <c r="K678" s="4"/>
      <c r="L678" s="4"/>
    </row>
    <row r="679">
      <c r="A679" s="4"/>
      <c r="B679" s="4"/>
      <c r="C679" s="4"/>
      <c r="D679" s="4"/>
      <c r="E679" s="4"/>
      <c r="F679" s="4"/>
      <c r="G679" s="4"/>
      <c r="H679" s="4"/>
      <c r="I679" s="4"/>
      <c r="J679" s="4"/>
      <c r="K679" s="4"/>
      <c r="L679" s="4"/>
    </row>
    <row r="680">
      <c r="A680" s="4"/>
      <c r="B680" s="4"/>
      <c r="C680" s="4"/>
      <c r="D680" s="4"/>
      <c r="E680" s="4"/>
      <c r="F680" s="4"/>
      <c r="G680" s="4"/>
      <c r="H680" s="4"/>
      <c r="I680" s="4"/>
      <c r="J680" s="4"/>
      <c r="K680" s="4"/>
      <c r="L680" s="4"/>
    </row>
    <row r="681">
      <c r="A681" s="4"/>
      <c r="B681" s="4"/>
      <c r="C681" s="4"/>
      <c r="D681" s="4"/>
      <c r="E681" s="4"/>
      <c r="F681" s="4"/>
      <c r="G681" s="4"/>
      <c r="H681" s="4"/>
      <c r="I681" s="4"/>
      <c r="J681" s="4"/>
      <c r="K681" s="4"/>
      <c r="L681" s="4"/>
    </row>
    <row r="682">
      <c r="A682" s="4"/>
      <c r="B682" s="4"/>
      <c r="C682" s="4"/>
      <c r="D682" s="4"/>
      <c r="E682" s="4"/>
      <c r="F682" s="4"/>
      <c r="G682" s="4"/>
      <c r="H682" s="4"/>
      <c r="I682" s="4"/>
      <c r="J682" s="4"/>
      <c r="K682" s="4"/>
      <c r="L682" s="4"/>
    </row>
    <row r="683">
      <c r="A683" s="4"/>
      <c r="B683" s="4"/>
      <c r="C683" s="4"/>
      <c r="D683" s="4"/>
      <c r="E683" s="4"/>
      <c r="F683" s="4"/>
      <c r="G683" s="4"/>
      <c r="H683" s="4"/>
      <c r="I683" s="4"/>
      <c r="J683" s="4"/>
      <c r="K683" s="4"/>
      <c r="L683" s="4"/>
    </row>
    <row r="684">
      <c r="A684" s="4"/>
      <c r="B684" s="4"/>
      <c r="C684" s="4"/>
      <c r="D684" s="4"/>
      <c r="E684" s="4"/>
      <c r="F684" s="4"/>
      <c r="G684" s="4"/>
      <c r="H684" s="4"/>
      <c r="I684" s="4"/>
      <c r="J684" s="4"/>
      <c r="K684" s="4"/>
      <c r="L684" s="4"/>
    </row>
    <row r="685">
      <c r="A685" s="4"/>
      <c r="B685" s="4"/>
      <c r="C685" s="4"/>
      <c r="D685" s="4"/>
      <c r="E685" s="4"/>
      <c r="F685" s="4"/>
      <c r="G685" s="4"/>
      <c r="H685" s="4"/>
      <c r="I685" s="4"/>
      <c r="J685" s="4"/>
      <c r="K685" s="4"/>
      <c r="L685" s="4"/>
    </row>
    <row r="686">
      <c r="A686" s="4"/>
      <c r="B686" s="4"/>
      <c r="C686" s="4"/>
      <c r="D686" s="4"/>
      <c r="E686" s="4"/>
      <c r="F686" s="4"/>
      <c r="G686" s="4"/>
      <c r="H686" s="4"/>
      <c r="I686" s="4"/>
      <c r="J686" s="4"/>
      <c r="K686" s="4"/>
      <c r="L686" s="4"/>
    </row>
    <row r="687">
      <c r="A687" s="4"/>
      <c r="B687" s="4"/>
      <c r="C687" s="4"/>
      <c r="D687" s="4"/>
      <c r="E687" s="4"/>
      <c r="F687" s="4"/>
      <c r="G687" s="4"/>
      <c r="H687" s="4"/>
      <c r="I687" s="4"/>
      <c r="J687" s="4"/>
      <c r="K687" s="4"/>
      <c r="L687" s="4"/>
    </row>
    <row r="688">
      <c r="A688" s="4"/>
      <c r="B688" s="4"/>
      <c r="C688" s="4"/>
      <c r="D688" s="4"/>
      <c r="E688" s="4"/>
      <c r="F688" s="4"/>
      <c r="G688" s="4"/>
      <c r="H688" s="4"/>
      <c r="I688" s="4"/>
      <c r="J688" s="4"/>
      <c r="K688" s="4"/>
      <c r="L688" s="4"/>
    </row>
    <row r="689">
      <c r="A689" s="4"/>
      <c r="B689" s="4"/>
      <c r="C689" s="4"/>
      <c r="D689" s="4"/>
      <c r="E689" s="4"/>
      <c r="F689" s="4"/>
      <c r="G689" s="4"/>
      <c r="H689" s="4"/>
      <c r="I689" s="4"/>
      <c r="J689" s="4"/>
      <c r="K689" s="4"/>
      <c r="L689" s="4"/>
    </row>
    <row r="690">
      <c r="A690" s="4"/>
      <c r="B690" s="4"/>
      <c r="C690" s="4"/>
      <c r="D690" s="4"/>
      <c r="E690" s="4"/>
      <c r="F690" s="4"/>
      <c r="G690" s="4"/>
      <c r="H690" s="4"/>
      <c r="I690" s="4"/>
      <c r="J690" s="4"/>
      <c r="K690" s="4"/>
      <c r="L690" s="4"/>
    </row>
    <row r="691">
      <c r="A691" s="4"/>
      <c r="B691" s="4"/>
      <c r="C691" s="4"/>
      <c r="D691" s="4"/>
      <c r="E691" s="4"/>
      <c r="F691" s="4"/>
      <c r="G691" s="4"/>
      <c r="H691" s="4"/>
      <c r="I691" s="4"/>
      <c r="J691" s="4"/>
      <c r="K691" s="4"/>
      <c r="L691" s="4"/>
    </row>
    <row r="692">
      <c r="A692" s="4"/>
      <c r="B692" s="4"/>
      <c r="C692" s="4"/>
      <c r="D692" s="4"/>
      <c r="E692" s="4"/>
      <c r="F692" s="4"/>
      <c r="G692" s="4"/>
      <c r="H692" s="4"/>
      <c r="I692" s="4"/>
      <c r="J692" s="4"/>
      <c r="K692" s="4"/>
      <c r="L692" s="4"/>
    </row>
    <row r="693">
      <c r="A693" s="4"/>
      <c r="B693" s="4"/>
      <c r="C693" s="4"/>
      <c r="D693" s="4"/>
      <c r="E693" s="4"/>
      <c r="F693" s="4"/>
      <c r="G693" s="4"/>
      <c r="H693" s="4"/>
      <c r="I693" s="4"/>
      <c r="J693" s="4"/>
      <c r="K693" s="4"/>
      <c r="L693" s="4"/>
    </row>
    <row r="694">
      <c r="A694" s="4"/>
      <c r="B694" s="4"/>
      <c r="C694" s="4"/>
      <c r="D694" s="4"/>
      <c r="E694" s="4"/>
      <c r="F694" s="4"/>
      <c r="G694" s="4"/>
      <c r="H694" s="4"/>
      <c r="I694" s="4"/>
      <c r="J694" s="4"/>
      <c r="K694" s="4"/>
      <c r="L694" s="4"/>
    </row>
    <row r="695">
      <c r="A695" s="4"/>
      <c r="B695" s="4"/>
      <c r="C695" s="4"/>
      <c r="D695" s="4"/>
      <c r="E695" s="4"/>
      <c r="F695" s="4"/>
      <c r="G695" s="4"/>
      <c r="H695" s="4"/>
      <c r="I695" s="4"/>
      <c r="J695" s="4"/>
      <c r="K695" s="4"/>
      <c r="L695" s="4"/>
    </row>
    <row r="696">
      <c r="A696" s="4"/>
      <c r="B696" s="4"/>
      <c r="C696" s="4"/>
      <c r="D696" s="4"/>
      <c r="E696" s="4"/>
      <c r="F696" s="4"/>
      <c r="G696" s="4"/>
      <c r="H696" s="4"/>
      <c r="I696" s="4"/>
      <c r="J696" s="4"/>
      <c r="K696" s="4"/>
      <c r="L696" s="4"/>
    </row>
    <row r="697">
      <c r="A697" s="4"/>
      <c r="B697" s="4"/>
      <c r="C697" s="4"/>
      <c r="D697" s="4"/>
      <c r="E697" s="4"/>
      <c r="F697" s="4"/>
      <c r="G697" s="4"/>
      <c r="H697" s="4"/>
      <c r="I697" s="4"/>
      <c r="J697" s="4"/>
      <c r="K697" s="4"/>
      <c r="L697" s="4"/>
    </row>
    <row r="698">
      <c r="A698" s="4"/>
      <c r="B698" s="4"/>
      <c r="C698" s="4"/>
      <c r="D698" s="4"/>
      <c r="E698" s="4"/>
      <c r="F698" s="4"/>
      <c r="G698" s="4"/>
      <c r="H698" s="4"/>
      <c r="I698" s="4"/>
      <c r="J698" s="4"/>
      <c r="K698" s="4"/>
      <c r="L698" s="4"/>
    </row>
    <row r="699">
      <c r="A699" s="4"/>
      <c r="B699" s="4"/>
      <c r="C699" s="4"/>
      <c r="D699" s="4"/>
      <c r="E699" s="4"/>
      <c r="F699" s="4"/>
      <c r="G699" s="4"/>
      <c r="H699" s="4"/>
      <c r="I699" s="4"/>
      <c r="J699" s="4"/>
      <c r="K699" s="4"/>
      <c r="L699" s="4"/>
    </row>
    <row r="700">
      <c r="A700" s="4"/>
      <c r="B700" s="4"/>
      <c r="C700" s="4"/>
      <c r="D700" s="4"/>
      <c r="E700" s="4"/>
      <c r="F700" s="4"/>
      <c r="G700" s="4"/>
      <c r="H700" s="4"/>
      <c r="I700" s="4"/>
      <c r="J700" s="4"/>
      <c r="K700" s="4"/>
      <c r="L700" s="4"/>
    </row>
    <row r="701">
      <c r="A701" s="4"/>
      <c r="B701" s="4"/>
      <c r="C701" s="4"/>
      <c r="D701" s="4"/>
      <c r="E701" s="4"/>
      <c r="F701" s="4"/>
      <c r="G701" s="4"/>
      <c r="H701" s="4"/>
      <c r="I701" s="4"/>
      <c r="J701" s="4"/>
      <c r="K701" s="4"/>
      <c r="L701" s="4"/>
    </row>
    <row r="702">
      <c r="A702" s="4"/>
      <c r="B702" s="4"/>
      <c r="C702" s="4"/>
      <c r="D702" s="4"/>
      <c r="E702" s="4"/>
      <c r="F702" s="4"/>
      <c r="G702" s="4"/>
      <c r="H702" s="4"/>
      <c r="I702" s="4"/>
      <c r="J702" s="4"/>
      <c r="K702" s="4"/>
      <c r="L702" s="4"/>
    </row>
    <row r="703">
      <c r="A703" s="4"/>
      <c r="B703" s="4"/>
      <c r="C703" s="4"/>
      <c r="D703" s="4"/>
      <c r="E703" s="4"/>
      <c r="F703" s="4"/>
      <c r="G703" s="4"/>
      <c r="H703" s="4"/>
      <c r="I703" s="4"/>
      <c r="J703" s="4"/>
      <c r="K703" s="4"/>
      <c r="L703" s="4"/>
    </row>
    <row r="704">
      <c r="A704" s="4"/>
      <c r="B704" s="4"/>
      <c r="C704" s="4"/>
      <c r="D704" s="4"/>
      <c r="E704" s="4"/>
      <c r="F704" s="4"/>
      <c r="G704" s="4"/>
      <c r="H704" s="4"/>
      <c r="I704" s="4"/>
      <c r="J704" s="4"/>
      <c r="K704" s="4"/>
      <c r="L704" s="4"/>
    </row>
    <row r="705">
      <c r="A705" s="4"/>
      <c r="B705" s="4"/>
      <c r="C705" s="4"/>
      <c r="D705" s="4"/>
      <c r="E705" s="4"/>
      <c r="F705" s="4"/>
      <c r="G705" s="4"/>
      <c r="H705" s="4"/>
      <c r="I705" s="4"/>
      <c r="J705" s="4"/>
      <c r="K705" s="4"/>
      <c r="L705" s="4"/>
    </row>
    <row r="706">
      <c r="A706" s="4"/>
      <c r="B706" s="4"/>
      <c r="C706" s="4"/>
      <c r="D706" s="4"/>
      <c r="E706" s="4"/>
      <c r="F706" s="4"/>
      <c r="G706" s="4"/>
      <c r="H706" s="4"/>
      <c r="I706" s="4"/>
      <c r="J706" s="4"/>
      <c r="K706" s="4"/>
      <c r="L706" s="4"/>
    </row>
    <row r="707">
      <c r="A707" s="4"/>
      <c r="B707" s="4"/>
      <c r="C707" s="4"/>
      <c r="D707" s="4"/>
      <c r="E707" s="4"/>
      <c r="F707" s="4"/>
      <c r="G707" s="4"/>
      <c r="H707" s="4"/>
      <c r="I707" s="4"/>
      <c r="J707" s="4"/>
      <c r="K707" s="4"/>
      <c r="L707" s="4"/>
    </row>
    <row r="708">
      <c r="A708" s="4"/>
      <c r="B708" s="4"/>
      <c r="C708" s="4"/>
      <c r="D708" s="4"/>
      <c r="E708" s="4"/>
      <c r="F708" s="4"/>
      <c r="G708" s="4"/>
      <c r="H708" s="4"/>
      <c r="I708" s="4"/>
      <c r="J708" s="4"/>
      <c r="K708" s="4"/>
      <c r="L708" s="4"/>
    </row>
    <row r="709">
      <c r="A709" s="4"/>
      <c r="B709" s="4"/>
      <c r="C709" s="4"/>
      <c r="D709" s="4"/>
      <c r="E709" s="4"/>
      <c r="F709" s="4"/>
      <c r="G709" s="4"/>
      <c r="H709" s="4"/>
      <c r="I709" s="4"/>
      <c r="J709" s="4"/>
      <c r="K709" s="4"/>
      <c r="L709" s="4"/>
    </row>
    <row r="710">
      <c r="A710" s="4"/>
      <c r="B710" s="4"/>
      <c r="C710" s="4"/>
      <c r="D710" s="4"/>
      <c r="E710" s="4"/>
      <c r="F710" s="4"/>
      <c r="G710" s="4"/>
      <c r="H710" s="4"/>
      <c r="I710" s="4"/>
      <c r="J710" s="4"/>
      <c r="K710" s="4"/>
      <c r="L710" s="4"/>
    </row>
    <row r="711">
      <c r="A711" s="4"/>
      <c r="B711" s="4"/>
      <c r="C711" s="4"/>
      <c r="D711" s="4"/>
      <c r="E711" s="4"/>
      <c r="F711" s="4"/>
      <c r="G711" s="4"/>
      <c r="H711" s="4"/>
      <c r="I711" s="4"/>
      <c r="J711" s="4"/>
      <c r="K711" s="4"/>
      <c r="L711" s="4"/>
    </row>
    <row r="712">
      <c r="A712" s="4"/>
      <c r="B712" s="4"/>
      <c r="C712" s="4"/>
      <c r="D712" s="4"/>
      <c r="E712" s="4"/>
      <c r="F712" s="4"/>
      <c r="G712" s="4"/>
      <c r="H712" s="4"/>
      <c r="I712" s="4"/>
      <c r="J712" s="4"/>
      <c r="K712" s="4"/>
      <c r="L712" s="4"/>
    </row>
    <row r="713">
      <c r="A713" s="4"/>
      <c r="B713" s="4"/>
      <c r="C713" s="4"/>
      <c r="D713" s="4"/>
      <c r="E713" s="4"/>
      <c r="F713" s="4"/>
      <c r="G713" s="4"/>
      <c r="H713" s="4"/>
      <c r="I713" s="4"/>
      <c r="J713" s="4"/>
      <c r="K713" s="4"/>
      <c r="L713" s="4"/>
    </row>
    <row r="714">
      <c r="A714" s="4"/>
      <c r="B714" s="4"/>
      <c r="C714" s="4"/>
      <c r="D714" s="4"/>
      <c r="E714" s="4"/>
      <c r="F714" s="4"/>
      <c r="G714" s="4"/>
      <c r="H714" s="4"/>
      <c r="I714" s="4"/>
      <c r="J714" s="4"/>
      <c r="K714" s="4"/>
      <c r="L714" s="4"/>
    </row>
    <row r="715">
      <c r="A715" s="4"/>
      <c r="B715" s="4"/>
      <c r="C715" s="4"/>
      <c r="D715" s="4"/>
      <c r="E715" s="4"/>
      <c r="F715" s="4"/>
      <c r="G715" s="4"/>
      <c r="H715" s="4"/>
      <c r="I715" s="4"/>
      <c r="J715" s="4"/>
      <c r="K715" s="4"/>
      <c r="L715" s="4"/>
    </row>
    <row r="716">
      <c r="A716" s="4"/>
      <c r="B716" s="4"/>
      <c r="C716" s="4"/>
      <c r="D716" s="4"/>
      <c r="E716" s="4"/>
      <c r="F716" s="4"/>
      <c r="G716" s="4"/>
      <c r="H716" s="4"/>
      <c r="I716" s="4"/>
      <c r="J716" s="4"/>
      <c r="K716" s="4"/>
      <c r="L716" s="4"/>
    </row>
    <row r="717">
      <c r="A717" s="4"/>
      <c r="B717" s="4"/>
      <c r="C717" s="4"/>
      <c r="D717" s="4"/>
      <c r="E717" s="4"/>
      <c r="F717" s="4"/>
      <c r="G717" s="4"/>
      <c r="H717" s="4"/>
      <c r="I717" s="4"/>
      <c r="J717" s="4"/>
      <c r="K717" s="4"/>
      <c r="L717" s="4"/>
    </row>
    <row r="718">
      <c r="A718" s="4"/>
      <c r="B718" s="4"/>
      <c r="C718" s="4"/>
      <c r="D718" s="4"/>
      <c r="E718" s="4"/>
      <c r="F718" s="4"/>
      <c r="G718" s="4"/>
      <c r="H718" s="4"/>
      <c r="I718" s="4"/>
      <c r="J718" s="4"/>
      <c r="K718" s="4"/>
      <c r="L718" s="4"/>
    </row>
    <row r="719">
      <c r="A719" s="4"/>
      <c r="B719" s="4"/>
      <c r="C719" s="4"/>
      <c r="D719" s="4"/>
      <c r="E719" s="4"/>
      <c r="F719" s="4"/>
      <c r="G719" s="4"/>
      <c r="H719" s="4"/>
      <c r="I719" s="4"/>
      <c r="J719" s="4"/>
      <c r="K719" s="4"/>
      <c r="L719" s="4"/>
    </row>
    <row r="720">
      <c r="A720" s="4"/>
      <c r="B720" s="4"/>
      <c r="C720" s="4"/>
      <c r="D720" s="4"/>
      <c r="E720" s="4"/>
      <c r="F720" s="4"/>
      <c r="G720" s="4"/>
      <c r="H720" s="4"/>
      <c r="I720" s="4"/>
      <c r="J720" s="4"/>
      <c r="K720" s="4"/>
      <c r="L720" s="4"/>
    </row>
    <row r="721">
      <c r="A721" s="4"/>
      <c r="B721" s="4"/>
      <c r="C721" s="4"/>
      <c r="D721" s="4"/>
      <c r="E721" s="4"/>
      <c r="F721" s="4"/>
      <c r="G721" s="4"/>
      <c r="H721" s="4"/>
      <c r="I721" s="4"/>
      <c r="J721" s="4"/>
      <c r="K721" s="4"/>
      <c r="L721" s="4"/>
    </row>
    <row r="722">
      <c r="A722" s="4"/>
      <c r="B722" s="4"/>
      <c r="C722" s="4"/>
      <c r="D722" s="4"/>
      <c r="E722" s="4"/>
      <c r="F722" s="4"/>
      <c r="G722" s="4"/>
      <c r="H722" s="4"/>
      <c r="I722" s="4"/>
      <c r="J722" s="4"/>
      <c r="K722" s="4"/>
      <c r="L722" s="4"/>
    </row>
    <row r="723">
      <c r="A723" s="4"/>
      <c r="B723" s="4"/>
      <c r="C723" s="4"/>
      <c r="D723" s="4"/>
      <c r="E723" s="4"/>
      <c r="F723" s="4"/>
      <c r="G723" s="4"/>
      <c r="H723" s="4"/>
      <c r="I723" s="4"/>
      <c r="J723" s="4"/>
      <c r="K723" s="4"/>
      <c r="L723" s="4"/>
    </row>
    <row r="724">
      <c r="A724" s="4"/>
      <c r="B724" s="4"/>
      <c r="C724" s="4"/>
      <c r="D724" s="4"/>
      <c r="E724" s="4"/>
      <c r="F724" s="4"/>
      <c r="G724" s="4"/>
      <c r="H724" s="4"/>
      <c r="I724" s="4"/>
      <c r="J724" s="4"/>
      <c r="K724" s="4"/>
      <c r="L724" s="4"/>
    </row>
    <row r="725">
      <c r="A725" s="4"/>
      <c r="B725" s="4"/>
      <c r="C725" s="4"/>
      <c r="D725" s="4"/>
      <c r="E725" s="4"/>
      <c r="F725" s="4"/>
      <c r="G725" s="4"/>
      <c r="H725" s="4"/>
      <c r="I725" s="4"/>
      <c r="J725" s="4"/>
      <c r="K725" s="4"/>
      <c r="L725" s="4"/>
    </row>
    <row r="726">
      <c r="A726" s="4"/>
      <c r="B726" s="4"/>
      <c r="C726" s="4"/>
      <c r="D726" s="4"/>
      <c r="E726" s="4"/>
      <c r="F726" s="4"/>
      <c r="G726" s="4"/>
      <c r="H726" s="4"/>
      <c r="I726" s="4"/>
      <c r="J726" s="4"/>
      <c r="K726" s="4"/>
      <c r="L726" s="4"/>
    </row>
    <row r="727">
      <c r="A727" s="4"/>
      <c r="B727" s="4"/>
      <c r="C727" s="4"/>
      <c r="D727" s="4"/>
      <c r="E727" s="4"/>
      <c r="F727" s="4"/>
      <c r="G727" s="4"/>
      <c r="H727" s="4"/>
      <c r="I727" s="4"/>
      <c r="J727" s="4"/>
      <c r="K727" s="4"/>
      <c r="L727" s="4"/>
    </row>
    <row r="728">
      <c r="A728" s="4"/>
      <c r="B728" s="4"/>
      <c r="C728" s="4"/>
      <c r="D728" s="4"/>
      <c r="E728" s="4"/>
      <c r="F728" s="4"/>
      <c r="G728" s="4"/>
      <c r="H728" s="4"/>
      <c r="I728" s="4"/>
      <c r="J728" s="4"/>
      <c r="K728" s="4"/>
      <c r="L728" s="4"/>
    </row>
    <row r="729">
      <c r="A729" s="4"/>
      <c r="B729" s="4"/>
      <c r="C729" s="4"/>
      <c r="D729" s="4"/>
      <c r="E729" s="4"/>
      <c r="F729" s="4"/>
      <c r="G729" s="4"/>
      <c r="H729" s="4"/>
      <c r="I729" s="4"/>
      <c r="J729" s="4"/>
      <c r="K729" s="4"/>
      <c r="L729" s="4"/>
    </row>
    <row r="730">
      <c r="A730" s="4"/>
      <c r="B730" s="4"/>
      <c r="C730" s="4"/>
      <c r="D730" s="4"/>
      <c r="E730" s="4"/>
      <c r="F730" s="4"/>
      <c r="G730" s="4"/>
      <c r="H730" s="4"/>
      <c r="I730" s="4"/>
      <c r="J730" s="4"/>
      <c r="K730" s="4"/>
      <c r="L730" s="4"/>
    </row>
    <row r="731">
      <c r="A731" s="4"/>
      <c r="B731" s="4"/>
      <c r="C731" s="4"/>
      <c r="D731" s="4"/>
      <c r="E731" s="4"/>
      <c r="F731" s="4"/>
      <c r="G731" s="4"/>
      <c r="H731" s="4"/>
      <c r="I731" s="4"/>
      <c r="J731" s="4"/>
      <c r="K731" s="4"/>
      <c r="L731" s="4"/>
    </row>
    <row r="732">
      <c r="A732" s="4"/>
      <c r="B732" s="4"/>
      <c r="C732" s="4"/>
      <c r="D732" s="4"/>
      <c r="E732" s="4"/>
      <c r="F732" s="4"/>
      <c r="G732" s="4"/>
      <c r="H732" s="4"/>
      <c r="I732" s="4"/>
      <c r="J732" s="4"/>
      <c r="K732" s="4"/>
      <c r="L732" s="4"/>
    </row>
    <row r="733">
      <c r="A733" s="4"/>
      <c r="B733" s="4"/>
      <c r="C733" s="4"/>
      <c r="D733" s="4"/>
      <c r="E733" s="4"/>
      <c r="F733" s="4"/>
      <c r="G733" s="4"/>
      <c r="H733" s="4"/>
      <c r="I733" s="4"/>
      <c r="J733" s="4"/>
      <c r="K733" s="4"/>
      <c r="L733" s="4"/>
    </row>
    <row r="734">
      <c r="A734" s="4"/>
      <c r="B734" s="4"/>
      <c r="C734" s="4"/>
      <c r="D734" s="4"/>
      <c r="E734" s="4"/>
      <c r="F734" s="4"/>
      <c r="G734" s="4"/>
      <c r="H734" s="4"/>
      <c r="I734" s="4"/>
      <c r="J734" s="4"/>
      <c r="K734" s="4"/>
      <c r="L734" s="4"/>
    </row>
    <row r="735">
      <c r="A735" s="4"/>
      <c r="B735" s="4"/>
      <c r="C735" s="4"/>
      <c r="D735" s="4"/>
      <c r="E735" s="4"/>
      <c r="F735" s="4"/>
      <c r="G735" s="4"/>
      <c r="H735" s="4"/>
      <c r="I735" s="4"/>
      <c r="J735" s="4"/>
      <c r="K735" s="4"/>
      <c r="L735" s="4"/>
    </row>
    <row r="736">
      <c r="A736" s="4"/>
      <c r="B736" s="4"/>
      <c r="C736" s="4"/>
      <c r="D736" s="4"/>
      <c r="E736" s="4"/>
      <c r="F736" s="4"/>
      <c r="G736" s="4"/>
      <c r="H736" s="4"/>
      <c r="I736" s="4"/>
      <c r="J736" s="4"/>
      <c r="K736" s="4"/>
      <c r="L736" s="4"/>
    </row>
    <row r="737">
      <c r="A737" s="4"/>
      <c r="B737" s="4"/>
      <c r="C737" s="4"/>
      <c r="D737" s="4"/>
      <c r="E737" s="4"/>
      <c r="F737" s="4"/>
      <c r="G737" s="4"/>
      <c r="H737" s="4"/>
      <c r="I737" s="4"/>
      <c r="J737" s="4"/>
      <c r="K737" s="4"/>
      <c r="L737" s="4"/>
    </row>
    <row r="738">
      <c r="A738" s="4"/>
      <c r="B738" s="4"/>
      <c r="C738" s="4"/>
      <c r="D738" s="4"/>
      <c r="E738" s="4"/>
      <c r="F738" s="4"/>
      <c r="G738" s="4"/>
      <c r="H738" s="4"/>
      <c r="I738" s="4"/>
      <c r="J738" s="4"/>
      <c r="K738" s="4"/>
      <c r="L738" s="4"/>
    </row>
    <row r="739">
      <c r="A739" s="4"/>
      <c r="B739" s="4"/>
      <c r="C739" s="4"/>
      <c r="D739" s="4"/>
      <c r="E739" s="4"/>
      <c r="F739" s="4"/>
      <c r="G739" s="4"/>
      <c r="H739" s="4"/>
      <c r="I739" s="4"/>
      <c r="J739" s="4"/>
      <c r="K739" s="4"/>
      <c r="L739" s="4"/>
    </row>
    <row r="740">
      <c r="A740" s="4"/>
      <c r="B740" s="4"/>
      <c r="C740" s="4"/>
      <c r="D740" s="4"/>
      <c r="E740" s="4"/>
      <c r="F740" s="4"/>
      <c r="G740" s="4"/>
      <c r="H740" s="4"/>
      <c r="I740" s="4"/>
      <c r="J740" s="4"/>
      <c r="K740" s="4"/>
      <c r="L740" s="4"/>
    </row>
    <row r="741">
      <c r="A741" s="4"/>
      <c r="B741" s="4"/>
      <c r="C741" s="4"/>
      <c r="D741" s="4"/>
      <c r="E741" s="4"/>
      <c r="F741" s="4"/>
      <c r="G741" s="4"/>
      <c r="H741" s="4"/>
      <c r="I741" s="4"/>
      <c r="J741" s="4"/>
      <c r="K741" s="4"/>
      <c r="L741" s="4"/>
    </row>
    <row r="742">
      <c r="A742" s="4"/>
      <c r="B742" s="4"/>
      <c r="C742" s="4"/>
      <c r="D742" s="4"/>
      <c r="E742" s="4"/>
      <c r="F742" s="4"/>
      <c r="G742" s="4"/>
      <c r="H742" s="4"/>
      <c r="I742" s="4"/>
      <c r="J742" s="4"/>
      <c r="K742" s="4"/>
      <c r="L742" s="4"/>
    </row>
    <row r="743">
      <c r="A743" s="4"/>
      <c r="B743" s="4"/>
      <c r="C743" s="4"/>
      <c r="D743" s="4"/>
      <c r="E743" s="4"/>
      <c r="F743" s="4"/>
      <c r="G743" s="4"/>
      <c r="H743" s="4"/>
      <c r="I743" s="4"/>
      <c r="J743" s="4"/>
      <c r="K743" s="4"/>
      <c r="L743" s="4"/>
    </row>
    <row r="744">
      <c r="A744" s="4"/>
      <c r="B744" s="4"/>
      <c r="C744" s="4"/>
      <c r="D744" s="4"/>
      <c r="E744" s="4"/>
      <c r="F744" s="4"/>
      <c r="G744" s="4"/>
      <c r="H744" s="4"/>
      <c r="I744" s="4"/>
      <c r="J744" s="4"/>
      <c r="K744" s="4"/>
      <c r="L744" s="4"/>
    </row>
    <row r="745">
      <c r="A745" s="4"/>
      <c r="B745" s="4"/>
      <c r="C745" s="4"/>
      <c r="D745" s="4"/>
      <c r="E745" s="4"/>
      <c r="F745" s="4"/>
      <c r="G745" s="4"/>
      <c r="H745" s="4"/>
      <c r="I745" s="4"/>
      <c r="J745" s="4"/>
      <c r="K745" s="4"/>
      <c r="L745" s="4"/>
    </row>
    <row r="746">
      <c r="A746" s="4"/>
      <c r="B746" s="4"/>
      <c r="C746" s="4"/>
      <c r="D746" s="4"/>
      <c r="E746" s="4"/>
      <c r="F746" s="4"/>
      <c r="G746" s="4"/>
      <c r="H746" s="4"/>
      <c r="I746" s="4"/>
      <c r="J746" s="4"/>
      <c r="K746" s="4"/>
      <c r="L746" s="4"/>
    </row>
    <row r="747">
      <c r="A747" s="4"/>
      <c r="B747" s="4"/>
      <c r="C747" s="4"/>
      <c r="D747" s="4"/>
      <c r="E747" s="4"/>
      <c r="F747" s="4"/>
      <c r="G747" s="4"/>
      <c r="H747" s="4"/>
      <c r="I747" s="4"/>
      <c r="J747" s="4"/>
      <c r="K747" s="4"/>
      <c r="L747" s="4"/>
    </row>
    <row r="748">
      <c r="A748" s="4"/>
      <c r="B748" s="4"/>
      <c r="C748" s="4"/>
      <c r="D748" s="4"/>
      <c r="E748" s="4"/>
      <c r="F748" s="4"/>
      <c r="G748" s="4"/>
      <c r="H748" s="4"/>
      <c r="I748" s="4"/>
      <c r="J748" s="4"/>
      <c r="K748" s="4"/>
      <c r="L748" s="4"/>
    </row>
    <row r="749">
      <c r="A749" s="4"/>
      <c r="B749" s="4"/>
      <c r="C749" s="4"/>
      <c r="D749" s="4"/>
      <c r="E749" s="4"/>
      <c r="F749" s="4"/>
      <c r="G749" s="4"/>
      <c r="H749" s="4"/>
      <c r="I749" s="4"/>
      <c r="J749" s="4"/>
      <c r="K749" s="4"/>
      <c r="L749" s="4"/>
    </row>
    <row r="750">
      <c r="A750" s="4"/>
      <c r="B750" s="4"/>
      <c r="C750" s="4"/>
      <c r="D750" s="4"/>
      <c r="E750" s="4"/>
      <c r="F750" s="4"/>
      <c r="G750" s="4"/>
      <c r="H750" s="4"/>
      <c r="I750" s="4"/>
      <c r="J750" s="4"/>
      <c r="K750" s="4"/>
      <c r="L750" s="4"/>
    </row>
    <row r="751">
      <c r="A751" s="4"/>
      <c r="B751" s="4"/>
      <c r="C751" s="4"/>
      <c r="D751" s="4"/>
      <c r="E751" s="4"/>
      <c r="F751" s="4"/>
      <c r="G751" s="4"/>
      <c r="H751" s="4"/>
      <c r="I751" s="4"/>
      <c r="J751" s="4"/>
      <c r="K751" s="4"/>
      <c r="L751" s="4"/>
    </row>
    <row r="752">
      <c r="A752" s="4"/>
      <c r="B752" s="4"/>
      <c r="C752" s="4"/>
      <c r="D752" s="4"/>
      <c r="E752" s="4"/>
      <c r="F752" s="4"/>
      <c r="G752" s="4"/>
      <c r="H752" s="4"/>
      <c r="I752" s="4"/>
      <c r="J752" s="4"/>
      <c r="K752" s="4"/>
      <c r="L752" s="4"/>
    </row>
    <row r="753">
      <c r="A753" s="4"/>
      <c r="B753" s="4"/>
      <c r="C753" s="4"/>
      <c r="D753" s="4"/>
      <c r="E753" s="4"/>
      <c r="F753" s="4"/>
      <c r="G753" s="4"/>
      <c r="H753" s="4"/>
      <c r="I753" s="4"/>
      <c r="J753" s="4"/>
      <c r="K753" s="4"/>
      <c r="L753" s="4"/>
    </row>
    <row r="754">
      <c r="A754" s="4"/>
      <c r="B754" s="4"/>
      <c r="C754" s="4"/>
      <c r="D754" s="4"/>
      <c r="E754" s="4"/>
      <c r="F754" s="4"/>
      <c r="G754" s="4"/>
      <c r="H754" s="4"/>
      <c r="I754" s="4"/>
      <c r="J754" s="4"/>
      <c r="K754" s="4"/>
      <c r="L754" s="4"/>
    </row>
    <row r="755">
      <c r="A755" s="4"/>
      <c r="B755" s="4"/>
      <c r="C755" s="4"/>
      <c r="D755" s="4"/>
      <c r="E755" s="4"/>
      <c r="F755" s="4"/>
      <c r="G755" s="4"/>
      <c r="H755" s="4"/>
      <c r="I755" s="4"/>
      <c r="J755" s="4"/>
      <c r="K755" s="4"/>
      <c r="L755" s="4"/>
    </row>
    <row r="756">
      <c r="A756" s="4"/>
      <c r="B756" s="4"/>
      <c r="C756" s="4"/>
      <c r="D756" s="4"/>
      <c r="E756" s="4"/>
      <c r="F756" s="4"/>
      <c r="G756" s="4"/>
      <c r="H756" s="4"/>
      <c r="I756" s="4"/>
      <c r="J756" s="4"/>
      <c r="K756" s="4"/>
      <c r="L756" s="4"/>
    </row>
    <row r="757">
      <c r="A757" s="4"/>
      <c r="B757" s="4"/>
      <c r="C757" s="4"/>
      <c r="D757" s="4"/>
      <c r="E757" s="4"/>
      <c r="F757" s="4"/>
      <c r="G757" s="4"/>
      <c r="H757" s="4"/>
      <c r="I757" s="4"/>
      <c r="J757" s="4"/>
      <c r="K757" s="4"/>
      <c r="L757" s="4"/>
    </row>
    <row r="758">
      <c r="A758" s="4"/>
      <c r="B758" s="4"/>
      <c r="C758" s="4"/>
      <c r="D758" s="4"/>
      <c r="E758" s="4"/>
      <c r="F758" s="4"/>
      <c r="G758" s="4"/>
      <c r="H758" s="4"/>
      <c r="I758" s="4"/>
      <c r="J758" s="4"/>
      <c r="K758" s="4"/>
      <c r="L758" s="4"/>
    </row>
    <row r="759">
      <c r="A759" s="4"/>
      <c r="B759" s="4"/>
      <c r="C759" s="4"/>
      <c r="D759" s="4"/>
      <c r="E759" s="4"/>
      <c r="F759" s="4"/>
      <c r="G759" s="4"/>
      <c r="H759" s="4"/>
      <c r="I759" s="4"/>
      <c r="J759" s="4"/>
      <c r="K759" s="4"/>
      <c r="L759" s="4"/>
    </row>
    <row r="760">
      <c r="A760" s="4"/>
      <c r="B760" s="4"/>
      <c r="C760" s="4"/>
      <c r="D760" s="4"/>
      <c r="E760" s="4"/>
      <c r="F760" s="4"/>
      <c r="G760" s="4"/>
      <c r="H760" s="4"/>
      <c r="I760" s="4"/>
      <c r="J760" s="4"/>
      <c r="K760" s="4"/>
      <c r="L760" s="4"/>
    </row>
    <row r="761">
      <c r="A761" s="4"/>
      <c r="B761" s="4"/>
      <c r="C761" s="4"/>
      <c r="D761" s="4"/>
      <c r="E761" s="4"/>
      <c r="F761" s="4"/>
      <c r="G761" s="4"/>
      <c r="H761" s="4"/>
      <c r="I761" s="4"/>
      <c r="J761" s="4"/>
      <c r="K761" s="4"/>
      <c r="L761" s="4"/>
    </row>
    <row r="762">
      <c r="A762" s="4"/>
      <c r="B762" s="4"/>
      <c r="C762" s="4"/>
      <c r="D762" s="4"/>
      <c r="E762" s="4"/>
      <c r="F762" s="4"/>
      <c r="G762" s="4"/>
      <c r="H762" s="4"/>
      <c r="I762" s="4"/>
      <c r="J762" s="4"/>
      <c r="K762" s="4"/>
      <c r="L762" s="4"/>
    </row>
    <row r="763">
      <c r="A763" s="4"/>
      <c r="B763" s="4"/>
      <c r="C763" s="4"/>
      <c r="D763" s="4"/>
      <c r="E763" s="4"/>
      <c r="F763" s="4"/>
      <c r="G763" s="4"/>
      <c r="H763" s="4"/>
      <c r="I763" s="4"/>
      <c r="J763" s="4"/>
      <c r="K763" s="4"/>
      <c r="L763" s="4"/>
    </row>
    <row r="764">
      <c r="A764" s="4"/>
      <c r="B764" s="4"/>
      <c r="C764" s="4"/>
      <c r="D764" s="4"/>
      <c r="E764" s="4"/>
      <c r="F764" s="4"/>
      <c r="G764" s="4"/>
      <c r="H764" s="4"/>
      <c r="I764" s="4"/>
      <c r="J764" s="4"/>
      <c r="K764" s="4"/>
      <c r="L764" s="4"/>
    </row>
    <row r="765">
      <c r="A765" s="4"/>
      <c r="B765" s="4"/>
      <c r="C765" s="4"/>
      <c r="D765" s="4"/>
      <c r="E765" s="4"/>
      <c r="F765" s="4"/>
      <c r="G765" s="4"/>
      <c r="H765" s="4"/>
      <c r="I765" s="4"/>
      <c r="J765" s="4"/>
      <c r="K765" s="4"/>
      <c r="L765" s="4"/>
    </row>
    <row r="766">
      <c r="A766" s="4"/>
      <c r="B766" s="4"/>
      <c r="C766" s="4"/>
      <c r="D766" s="4"/>
      <c r="E766" s="4"/>
      <c r="F766" s="4"/>
      <c r="G766" s="4"/>
      <c r="H766" s="4"/>
      <c r="I766" s="4"/>
      <c r="J766" s="4"/>
      <c r="K766" s="4"/>
      <c r="L766" s="4"/>
    </row>
    <row r="767">
      <c r="A767" s="4"/>
      <c r="B767" s="4"/>
      <c r="C767" s="4"/>
      <c r="D767" s="4"/>
      <c r="E767" s="4"/>
      <c r="F767" s="4"/>
      <c r="G767" s="4"/>
      <c r="H767" s="4"/>
      <c r="I767" s="4"/>
      <c r="J767" s="4"/>
      <c r="K767" s="4"/>
      <c r="L767" s="4"/>
    </row>
    <row r="768">
      <c r="A768" s="4"/>
      <c r="B768" s="4"/>
      <c r="C768" s="4"/>
      <c r="D768" s="4"/>
      <c r="E768" s="4"/>
      <c r="F768" s="4"/>
      <c r="G768" s="4"/>
      <c r="H768" s="4"/>
      <c r="I768" s="4"/>
      <c r="J768" s="4"/>
      <c r="K768" s="4"/>
      <c r="L768" s="4"/>
    </row>
    <row r="769">
      <c r="A769" s="4"/>
      <c r="B769" s="4"/>
      <c r="C769" s="4"/>
      <c r="D769" s="4"/>
      <c r="E769" s="4"/>
      <c r="F769" s="4"/>
      <c r="G769" s="4"/>
      <c r="H769" s="4"/>
      <c r="I769" s="4"/>
      <c r="J769" s="4"/>
      <c r="K769" s="4"/>
      <c r="L769" s="4"/>
    </row>
    <row r="770">
      <c r="A770" s="4"/>
      <c r="B770" s="4"/>
      <c r="C770" s="4"/>
      <c r="D770" s="4"/>
      <c r="E770" s="4"/>
      <c r="F770" s="4"/>
      <c r="G770" s="4"/>
      <c r="H770" s="4"/>
      <c r="I770" s="4"/>
      <c r="J770" s="4"/>
      <c r="K770" s="4"/>
      <c r="L770" s="4"/>
    </row>
    <row r="771">
      <c r="A771" s="4"/>
      <c r="B771" s="4"/>
      <c r="C771" s="4"/>
      <c r="D771" s="4"/>
      <c r="E771" s="4"/>
      <c r="F771" s="4"/>
      <c r="G771" s="4"/>
      <c r="H771" s="4"/>
      <c r="I771" s="4"/>
      <c r="J771" s="4"/>
      <c r="K771" s="4"/>
      <c r="L771" s="4"/>
    </row>
    <row r="772">
      <c r="A772" s="4"/>
      <c r="B772" s="4"/>
      <c r="C772" s="4"/>
      <c r="D772" s="4"/>
      <c r="E772" s="4"/>
      <c r="F772" s="4"/>
      <c r="G772" s="4"/>
      <c r="H772" s="4"/>
      <c r="I772" s="4"/>
      <c r="J772" s="4"/>
      <c r="K772" s="4"/>
      <c r="L772" s="4"/>
    </row>
    <row r="773">
      <c r="A773" s="4"/>
      <c r="B773" s="4"/>
      <c r="C773" s="4"/>
      <c r="D773" s="4"/>
      <c r="E773" s="4"/>
      <c r="F773" s="4"/>
      <c r="G773" s="4"/>
      <c r="H773" s="4"/>
      <c r="I773" s="4"/>
      <c r="J773" s="4"/>
      <c r="K773" s="4"/>
      <c r="L773" s="4"/>
    </row>
    <row r="774">
      <c r="A774" s="4"/>
      <c r="B774" s="4"/>
      <c r="C774" s="4"/>
      <c r="D774" s="4"/>
      <c r="E774" s="4"/>
      <c r="F774" s="4"/>
      <c r="G774" s="4"/>
      <c r="H774" s="4"/>
      <c r="I774" s="4"/>
      <c r="J774" s="4"/>
      <c r="K774" s="4"/>
      <c r="L774" s="4"/>
    </row>
    <row r="775">
      <c r="A775" s="4"/>
      <c r="B775" s="4"/>
      <c r="C775" s="4"/>
      <c r="D775" s="4"/>
      <c r="E775" s="4"/>
      <c r="F775" s="4"/>
      <c r="G775" s="4"/>
      <c r="H775" s="4"/>
      <c r="I775" s="4"/>
      <c r="J775" s="4"/>
      <c r="K775" s="4"/>
      <c r="L775" s="4"/>
    </row>
    <row r="776">
      <c r="A776" s="4"/>
      <c r="B776" s="4"/>
      <c r="C776" s="4"/>
      <c r="D776" s="4"/>
      <c r="E776" s="4"/>
      <c r="F776" s="4"/>
      <c r="G776" s="4"/>
      <c r="H776" s="4"/>
      <c r="I776" s="4"/>
      <c r="J776" s="4"/>
      <c r="K776" s="4"/>
      <c r="L776" s="4"/>
    </row>
    <row r="777">
      <c r="A777" s="4"/>
      <c r="B777" s="4"/>
      <c r="C777" s="4"/>
      <c r="D777" s="4"/>
      <c r="E777" s="4"/>
      <c r="F777" s="4"/>
      <c r="G777" s="4"/>
      <c r="H777" s="4"/>
      <c r="I777" s="4"/>
      <c r="J777" s="4"/>
      <c r="K777" s="4"/>
      <c r="L777" s="4"/>
    </row>
    <row r="778">
      <c r="A778" s="4"/>
      <c r="B778" s="4"/>
      <c r="C778" s="4"/>
      <c r="D778" s="4"/>
      <c r="E778" s="4"/>
      <c r="F778" s="4"/>
      <c r="G778" s="4"/>
      <c r="H778" s="4"/>
      <c r="I778" s="4"/>
      <c r="J778" s="4"/>
      <c r="K778" s="4"/>
      <c r="L778" s="4"/>
    </row>
    <row r="779">
      <c r="A779" s="4"/>
      <c r="B779" s="4"/>
      <c r="C779" s="4"/>
      <c r="D779" s="4"/>
      <c r="E779" s="4"/>
      <c r="F779" s="4"/>
      <c r="G779" s="4"/>
      <c r="H779" s="4"/>
      <c r="I779" s="4"/>
      <c r="J779" s="4"/>
      <c r="K779" s="4"/>
      <c r="L779" s="4"/>
    </row>
    <row r="780">
      <c r="A780" s="4"/>
      <c r="B780" s="4"/>
      <c r="C780" s="4"/>
      <c r="D780" s="4"/>
      <c r="E780" s="4"/>
      <c r="F780" s="4"/>
      <c r="G780" s="4"/>
      <c r="H780" s="4"/>
      <c r="I780" s="4"/>
      <c r="J780" s="4"/>
      <c r="K780" s="4"/>
      <c r="L780" s="4"/>
    </row>
    <row r="781">
      <c r="A781" s="4"/>
      <c r="B781" s="4"/>
      <c r="C781" s="4"/>
      <c r="D781" s="4"/>
      <c r="E781" s="4"/>
      <c r="F781" s="4"/>
      <c r="G781" s="4"/>
      <c r="H781" s="4"/>
      <c r="I781" s="4"/>
      <c r="J781" s="4"/>
      <c r="K781" s="4"/>
      <c r="L781" s="4"/>
    </row>
    <row r="782">
      <c r="A782" s="4"/>
      <c r="B782" s="4"/>
      <c r="C782" s="4"/>
      <c r="D782" s="4"/>
      <c r="E782" s="4"/>
      <c r="F782" s="4"/>
      <c r="G782" s="4"/>
      <c r="H782" s="4"/>
      <c r="I782" s="4"/>
      <c r="J782" s="4"/>
      <c r="K782" s="4"/>
      <c r="L782" s="4"/>
    </row>
    <row r="783">
      <c r="A783" s="4"/>
      <c r="B783" s="4"/>
      <c r="C783" s="4"/>
      <c r="D783" s="4"/>
      <c r="E783" s="4"/>
      <c r="F783" s="4"/>
      <c r="G783" s="4"/>
      <c r="H783" s="4"/>
      <c r="I783" s="4"/>
      <c r="J783" s="4"/>
      <c r="K783" s="4"/>
      <c r="L783" s="4"/>
    </row>
    <row r="784">
      <c r="A784" s="4"/>
      <c r="B784" s="4"/>
      <c r="C784" s="4"/>
      <c r="D784" s="4"/>
      <c r="E784" s="4"/>
      <c r="F784" s="4"/>
      <c r="G784" s="4"/>
      <c r="H784" s="4"/>
      <c r="I784" s="4"/>
      <c r="J784" s="4"/>
      <c r="K784" s="4"/>
      <c r="L784" s="4"/>
    </row>
    <row r="785">
      <c r="A785" s="4"/>
      <c r="B785" s="4"/>
      <c r="C785" s="4"/>
      <c r="D785" s="4"/>
      <c r="E785" s="4"/>
      <c r="F785" s="4"/>
      <c r="G785" s="4"/>
      <c r="H785" s="4"/>
      <c r="I785" s="4"/>
      <c r="J785" s="4"/>
      <c r="K785" s="4"/>
      <c r="L785" s="4"/>
    </row>
    <row r="786">
      <c r="A786" s="4"/>
      <c r="B786" s="4"/>
      <c r="C786" s="4"/>
      <c r="D786" s="4"/>
      <c r="E786" s="4"/>
      <c r="F786" s="4"/>
      <c r="G786" s="4"/>
      <c r="H786" s="4"/>
      <c r="I786" s="4"/>
      <c r="J786" s="4"/>
      <c r="K786" s="4"/>
      <c r="L786" s="4"/>
    </row>
    <row r="787">
      <c r="A787" s="4"/>
      <c r="B787" s="4"/>
      <c r="C787" s="4"/>
      <c r="D787" s="4"/>
      <c r="E787" s="4"/>
      <c r="F787" s="4"/>
      <c r="G787" s="4"/>
      <c r="H787" s="4"/>
      <c r="I787" s="4"/>
      <c r="J787" s="4"/>
      <c r="K787" s="4"/>
      <c r="L787" s="4"/>
    </row>
    <row r="788">
      <c r="A788" s="4"/>
      <c r="B788" s="4"/>
      <c r="C788" s="4"/>
      <c r="D788" s="4"/>
      <c r="E788" s="4"/>
      <c r="F788" s="4"/>
      <c r="G788" s="4"/>
      <c r="H788" s="4"/>
      <c r="I788" s="4"/>
      <c r="J788" s="4"/>
      <c r="K788" s="4"/>
      <c r="L788" s="4"/>
    </row>
    <row r="789">
      <c r="A789" s="4"/>
      <c r="B789" s="4"/>
      <c r="C789" s="4"/>
      <c r="D789" s="4"/>
      <c r="E789" s="4"/>
      <c r="F789" s="4"/>
      <c r="G789" s="4"/>
      <c r="H789" s="4"/>
      <c r="I789" s="4"/>
      <c r="J789" s="4"/>
      <c r="K789" s="4"/>
      <c r="L789" s="4"/>
    </row>
    <row r="790">
      <c r="A790" s="4"/>
      <c r="B790" s="4"/>
      <c r="C790" s="4"/>
      <c r="D790" s="4"/>
      <c r="E790" s="4"/>
      <c r="F790" s="4"/>
      <c r="G790" s="4"/>
      <c r="H790" s="4"/>
      <c r="I790" s="4"/>
      <c r="J790" s="4"/>
      <c r="K790" s="4"/>
      <c r="L790" s="4"/>
    </row>
    <row r="791">
      <c r="A791" s="4"/>
      <c r="B791" s="4"/>
      <c r="C791" s="4"/>
      <c r="D791" s="4"/>
      <c r="E791" s="4"/>
      <c r="F791" s="4"/>
      <c r="G791" s="4"/>
      <c r="H791" s="4"/>
      <c r="I791" s="4"/>
      <c r="J791" s="4"/>
      <c r="K791" s="4"/>
      <c r="L791" s="4"/>
    </row>
    <row r="792">
      <c r="A792" s="4"/>
      <c r="B792" s="4"/>
      <c r="C792" s="4"/>
      <c r="D792" s="4"/>
      <c r="E792" s="4"/>
      <c r="F792" s="4"/>
      <c r="G792" s="4"/>
      <c r="H792" s="4"/>
      <c r="I792" s="4"/>
      <c r="J792" s="4"/>
      <c r="K792" s="4"/>
      <c r="L792" s="4"/>
    </row>
    <row r="793">
      <c r="A793" s="4"/>
      <c r="B793" s="4"/>
      <c r="C793" s="4"/>
      <c r="D793" s="4"/>
      <c r="E793" s="4"/>
      <c r="F793" s="4"/>
      <c r="G793" s="4"/>
      <c r="H793" s="4"/>
      <c r="I793" s="4"/>
      <c r="J793" s="4"/>
      <c r="K793" s="4"/>
      <c r="L793" s="4"/>
    </row>
    <row r="794">
      <c r="A794" s="4"/>
      <c r="B794" s="4"/>
      <c r="C794" s="4"/>
      <c r="D794" s="4"/>
      <c r="E794" s="4"/>
      <c r="F794" s="4"/>
      <c r="G794" s="4"/>
      <c r="H794" s="4"/>
      <c r="I794" s="4"/>
      <c r="J794" s="4"/>
      <c r="K794" s="4"/>
      <c r="L794" s="4"/>
    </row>
    <row r="795">
      <c r="A795" s="4"/>
      <c r="B795" s="4"/>
      <c r="C795" s="4"/>
      <c r="D795" s="4"/>
      <c r="E795" s="4"/>
      <c r="F795" s="4"/>
      <c r="G795" s="4"/>
      <c r="H795" s="4"/>
      <c r="I795" s="4"/>
      <c r="J795" s="4"/>
      <c r="K795" s="4"/>
      <c r="L795" s="4"/>
    </row>
    <row r="796">
      <c r="A796" s="4"/>
      <c r="B796" s="4"/>
      <c r="C796" s="4"/>
      <c r="D796" s="4"/>
      <c r="E796" s="4"/>
      <c r="F796" s="4"/>
      <c r="G796" s="4"/>
      <c r="H796" s="4"/>
      <c r="I796" s="4"/>
      <c r="J796" s="4"/>
      <c r="K796" s="4"/>
      <c r="L796" s="4"/>
    </row>
    <row r="797">
      <c r="A797" s="4"/>
      <c r="B797" s="4"/>
      <c r="C797" s="4"/>
      <c r="D797" s="4"/>
      <c r="E797" s="4"/>
      <c r="F797" s="4"/>
      <c r="G797" s="4"/>
      <c r="H797" s="4"/>
      <c r="I797" s="4"/>
      <c r="J797" s="4"/>
      <c r="K797" s="4"/>
      <c r="L797" s="4"/>
    </row>
    <row r="798">
      <c r="A798" s="4"/>
      <c r="B798" s="4"/>
      <c r="C798" s="4"/>
      <c r="D798" s="4"/>
      <c r="E798" s="4"/>
      <c r="F798" s="4"/>
      <c r="G798" s="4"/>
      <c r="H798" s="4"/>
      <c r="I798" s="4"/>
      <c r="J798" s="4"/>
      <c r="K798" s="4"/>
      <c r="L798" s="4"/>
    </row>
    <row r="799">
      <c r="A799" s="4"/>
      <c r="B799" s="4"/>
      <c r="C799" s="4"/>
      <c r="D799" s="4"/>
      <c r="E799" s="4"/>
      <c r="F799" s="4"/>
      <c r="G799" s="4"/>
      <c r="H799" s="4"/>
      <c r="I799" s="4"/>
      <c r="J799" s="4"/>
      <c r="K799" s="4"/>
      <c r="L799" s="4"/>
    </row>
    <row r="800">
      <c r="A800" s="4"/>
      <c r="B800" s="4"/>
      <c r="C800" s="4"/>
      <c r="D800" s="4"/>
      <c r="E800" s="4"/>
      <c r="F800" s="4"/>
      <c r="G800" s="4"/>
      <c r="H800" s="4"/>
      <c r="I800" s="4"/>
      <c r="J800" s="4"/>
      <c r="K800" s="4"/>
      <c r="L800" s="4"/>
    </row>
    <row r="801">
      <c r="A801" s="4"/>
      <c r="B801" s="4"/>
      <c r="C801" s="4"/>
      <c r="D801" s="4"/>
      <c r="E801" s="4"/>
      <c r="F801" s="4"/>
      <c r="G801" s="4"/>
      <c r="H801" s="4"/>
      <c r="I801" s="4"/>
      <c r="J801" s="4"/>
      <c r="K801" s="4"/>
      <c r="L801" s="4"/>
    </row>
    <row r="802">
      <c r="A802" s="4"/>
      <c r="B802" s="4"/>
      <c r="C802" s="4"/>
      <c r="D802" s="4"/>
      <c r="E802" s="4"/>
      <c r="F802" s="4"/>
      <c r="G802" s="4"/>
      <c r="H802" s="4"/>
      <c r="I802" s="4"/>
      <c r="J802" s="4"/>
      <c r="K802" s="4"/>
      <c r="L802" s="4"/>
    </row>
    <row r="803">
      <c r="A803" s="4"/>
      <c r="B803" s="4"/>
      <c r="C803" s="4"/>
      <c r="D803" s="4"/>
      <c r="E803" s="4"/>
      <c r="F803" s="4"/>
      <c r="G803" s="4"/>
      <c r="H803" s="4"/>
      <c r="I803" s="4"/>
      <c r="J803" s="4"/>
      <c r="K803" s="4"/>
      <c r="L803" s="4"/>
    </row>
    <row r="804">
      <c r="A804" s="4"/>
      <c r="B804" s="4"/>
      <c r="C804" s="4"/>
      <c r="D804" s="4"/>
      <c r="E804" s="4"/>
      <c r="F804" s="4"/>
      <c r="G804" s="4"/>
      <c r="H804" s="4"/>
      <c r="I804" s="4"/>
      <c r="J804" s="4"/>
      <c r="K804" s="4"/>
      <c r="L804" s="4"/>
    </row>
    <row r="805">
      <c r="A805" s="4"/>
      <c r="B805" s="4"/>
      <c r="C805" s="4"/>
      <c r="D805" s="4"/>
      <c r="E805" s="4"/>
      <c r="F805" s="4"/>
      <c r="G805" s="4"/>
      <c r="H805" s="4"/>
      <c r="I805" s="4"/>
      <c r="J805" s="4"/>
      <c r="K805" s="4"/>
      <c r="L805" s="4"/>
    </row>
    <row r="806">
      <c r="A806" s="4"/>
      <c r="B806" s="4"/>
      <c r="C806" s="4"/>
      <c r="D806" s="4"/>
      <c r="E806" s="4"/>
      <c r="F806" s="4"/>
      <c r="G806" s="4"/>
      <c r="H806" s="4"/>
      <c r="I806" s="4"/>
      <c r="J806" s="4"/>
      <c r="K806" s="4"/>
      <c r="L806" s="4"/>
    </row>
    <row r="807">
      <c r="A807" s="4"/>
      <c r="B807" s="4"/>
      <c r="C807" s="4"/>
      <c r="D807" s="4"/>
      <c r="E807" s="4"/>
      <c r="F807" s="4"/>
      <c r="G807" s="4"/>
      <c r="H807" s="4"/>
      <c r="I807" s="4"/>
      <c r="J807" s="4"/>
      <c r="K807" s="4"/>
      <c r="L807" s="4"/>
    </row>
    <row r="808">
      <c r="A808" s="4"/>
      <c r="B808" s="4"/>
      <c r="C808" s="4"/>
      <c r="D808" s="4"/>
      <c r="E808" s="4"/>
      <c r="F808" s="4"/>
      <c r="G808" s="4"/>
      <c r="H808" s="4"/>
      <c r="I808" s="4"/>
      <c r="J808" s="4"/>
      <c r="K808" s="4"/>
      <c r="L808" s="4"/>
    </row>
    <row r="809">
      <c r="A809" s="4"/>
      <c r="B809" s="4"/>
      <c r="C809" s="4"/>
      <c r="D809" s="4"/>
      <c r="E809" s="4"/>
      <c r="F809" s="4"/>
      <c r="G809" s="4"/>
      <c r="H809" s="4"/>
      <c r="I809" s="4"/>
      <c r="J809" s="4"/>
      <c r="K809" s="4"/>
      <c r="L809" s="4"/>
    </row>
    <row r="810">
      <c r="A810" s="4"/>
      <c r="B810" s="4"/>
      <c r="C810" s="4"/>
      <c r="D810" s="4"/>
      <c r="E810" s="4"/>
      <c r="F810" s="4"/>
      <c r="G810" s="4"/>
      <c r="H810" s="4"/>
      <c r="I810" s="4"/>
      <c r="J810" s="4"/>
      <c r="K810" s="4"/>
      <c r="L810" s="4"/>
    </row>
    <row r="811">
      <c r="A811" s="4"/>
      <c r="B811" s="4"/>
      <c r="C811" s="4"/>
      <c r="D811" s="4"/>
      <c r="E811" s="4"/>
      <c r="F811" s="4"/>
      <c r="G811" s="4"/>
      <c r="H811" s="4"/>
      <c r="I811" s="4"/>
      <c r="J811" s="4"/>
      <c r="K811" s="4"/>
      <c r="L811" s="4"/>
    </row>
    <row r="812">
      <c r="A812" s="4"/>
      <c r="B812" s="4"/>
      <c r="C812" s="4"/>
      <c r="D812" s="4"/>
      <c r="E812" s="4"/>
      <c r="F812" s="4"/>
      <c r="G812" s="4"/>
      <c r="H812" s="4"/>
      <c r="I812" s="4"/>
      <c r="J812" s="4"/>
      <c r="K812" s="4"/>
      <c r="L812" s="4"/>
    </row>
    <row r="813">
      <c r="A813" s="4"/>
      <c r="B813" s="4"/>
      <c r="C813" s="4"/>
      <c r="D813" s="4"/>
      <c r="E813" s="4"/>
      <c r="F813" s="4"/>
      <c r="G813" s="4"/>
      <c r="H813" s="4"/>
      <c r="I813" s="4"/>
      <c r="J813" s="4"/>
      <c r="K813" s="4"/>
      <c r="L813" s="4"/>
    </row>
    <row r="814">
      <c r="A814" s="4"/>
      <c r="B814" s="4"/>
      <c r="C814" s="4"/>
      <c r="D814" s="4"/>
      <c r="E814" s="4"/>
      <c r="F814" s="4"/>
      <c r="G814" s="4"/>
      <c r="H814" s="4"/>
      <c r="I814" s="4"/>
      <c r="J814" s="4"/>
      <c r="K814" s="4"/>
      <c r="L814" s="4"/>
    </row>
    <row r="815">
      <c r="A815" s="4"/>
      <c r="B815" s="4"/>
      <c r="C815" s="4"/>
      <c r="D815" s="4"/>
      <c r="E815" s="4"/>
      <c r="F815" s="4"/>
      <c r="G815" s="4"/>
      <c r="H815" s="4"/>
      <c r="I815" s="4"/>
      <c r="J815" s="4"/>
      <c r="K815" s="4"/>
      <c r="L815" s="4"/>
    </row>
    <row r="816">
      <c r="A816" s="4"/>
      <c r="B816" s="4"/>
      <c r="C816" s="4"/>
      <c r="D816" s="4"/>
      <c r="E816" s="4"/>
      <c r="F816" s="4"/>
      <c r="G816" s="4"/>
      <c r="H816" s="4"/>
      <c r="I816" s="4"/>
      <c r="J816" s="4"/>
      <c r="K816" s="4"/>
      <c r="L816" s="4"/>
    </row>
    <row r="817">
      <c r="A817" s="4"/>
      <c r="B817" s="4"/>
      <c r="C817" s="4"/>
      <c r="D817" s="4"/>
      <c r="E817" s="4"/>
      <c r="F817" s="4"/>
      <c r="G817" s="4"/>
      <c r="H817" s="4"/>
      <c r="I817" s="4"/>
      <c r="J817" s="4"/>
      <c r="K817" s="4"/>
      <c r="L817" s="4"/>
    </row>
    <row r="818">
      <c r="A818" s="4"/>
      <c r="B818" s="4"/>
      <c r="C818" s="4"/>
      <c r="D818" s="4"/>
      <c r="E818" s="4"/>
      <c r="F818" s="4"/>
      <c r="G818" s="4"/>
      <c r="H818" s="4"/>
      <c r="I818" s="4"/>
      <c r="J818" s="4"/>
      <c r="K818" s="4"/>
      <c r="L818" s="4"/>
    </row>
    <row r="819">
      <c r="A819" s="4"/>
      <c r="B819" s="4"/>
      <c r="C819" s="4"/>
      <c r="D819" s="4"/>
      <c r="E819" s="4"/>
      <c r="F819" s="4"/>
      <c r="G819" s="4"/>
      <c r="H819" s="4"/>
      <c r="I819" s="4"/>
      <c r="J819" s="4"/>
      <c r="K819" s="4"/>
      <c r="L819" s="4"/>
    </row>
    <row r="820">
      <c r="A820" s="4"/>
      <c r="B820" s="4"/>
      <c r="C820" s="4"/>
      <c r="D820" s="4"/>
      <c r="E820" s="4"/>
      <c r="F820" s="4"/>
      <c r="G820" s="4"/>
      <c r="H820" s="4"/>
      <c r="I820" s="4"/>
      <c r="J820" s="4"/>
      <c r="K820" s="4"/>
      <c r="L820" s="4"/>
    </row>
    <row r="821">
      <c r="A821" s="4"/>
      <c r="B821" s="4"/>
      <c r="C821" s="4"/>
      <c r="D821" s="4"/>
      <c r="E821" s="4"/>
      <c r="F821" s="4"/>
      <c r="G821" s="4"/>
      <c r="H821" s="4"/>
      <c r="I821" s="4"/>
      <c r="J821" s="4"/>
      <c r="K821" s="4"/>
      <c r="L821" s="4"/>
    </row>
    <row r="822">
      <c r="A822" s="4"/>
      <c r="B822" s="4"/>
      <c r="C822" s="4"/>
      <c r="D822" s="4"/>
      <c r="E822" s="4"/>
      <c r="F822" s="4"/>
      <c r="G822" s="4"/>
      <c r="H822" s="4"/>
      <c r="I822" s="4"/>
      <c r="J822" s="4"/>
      <c r="K822" s="4"/>
      <c r="L822" s="4"/>
    </row>
    <row r="823">
      <c r="A823" s="4"/>
      <c r="B823" s="4"/>
      <c r="C823" s="4"/>
      <c r="D823" s="4"/>
      <c r="E823" s="4"/>
      <c r="F823" s="4"/>
      <c r="G823" s="4"/>
      <c r="H823" s="4"/>
      <c r="I823" s="4"/>
      <c r="J823" s="4"/>
      <c r="K823" s="4"/>
      <c r="L823" s="4"/>
    </row>
    <row r="824">
      <c r="A824" s="4"/>
      <c r="B824" s="4"/>
      <c r="C824" s="4"/>
      <c r="D824" s="4"/>
      <c r="E824" s="4"/>
      <c r="F824" s="4"/>
      <c r="G824" s="4"/>
      <c r="H824" s="4"/>
      <c r="I824" s="4"/>
      <c r="J824" s="4"/>
      <c r="K824" s="4"/>
      <c r="L824" s="4"/>
    </row>
    <row r="825">
      <c r="A825" s="4"/>
      <c r="B825" s="4"/>
      <c r="C825" s="4"/>
      <c r="D825" s="4"/>
      <c r="E825" s="4"/>
      <c r="F825" s="4"/>
      <c r="G825" s="4"/>
      <c r="H825" s="4"/>
      <c r="I825" s="4"/>
      <c r="J825" s="4"/>
      <c r="K825" s="4"/>
      <c r="L825" s="4"/>
    </row>
    <row r="826">
      <c r="A826" s="4"/>
      <c r="B826" s="4"/>
      <c r="C826" s="4"/>
      <c r="D826" s="4"/>
      <c r="E826" s="4"/>
      <c r="F826" s="4"/>
      <c r="G826" s="4"/>
      <c r="H826" s="4"/>
      <c r="I826" s="4"/>
      <c r="J826" s="4"/>
      <c r="K826" s="4"/>
      <c r="L826" s="4"/>
    </row>
    <row r="827">
      <c r="A827" s="4"/>
      <c r="B827" s="4"/>
      <c r="C827" s="4"/>
      <c r="D827" s="4"/>
      <c r="E827" s="4"/>
      <c r="F827" s="4"/>
      <c r="G827" s="4"/>
      <c r="H827" s="4"/>
      <c r="I827" s="4"/>
      <c r="J827" s="4"/>
      <c r="K827" s="4"/>
      <c r="L827" s="4"/>
    </row>
    <row r="828">
      <c r="A828" s="4"/>
      <c r="B828" s="4"/>
      <c r="C828" s="4"/>
      <c r="D828" s="4"/>
      <c r="E828" s="4"/>
      <c r="F828" s="4"/>
      <c r="G828" s="4"/>
      <c r="H828" s="4"/>
      <c r="I828" s="4"/>
      <c r="J828" s="4"/>
      <c r="K828" s="4"/>
      <c r="L828" s="4"/>
    </row>
    <row r="829">
      <c r="A829" s="4"/>
      <c r="B829" s="4"/>
      <c r="C829" s="4"/>
      <c r="D829" s="4"/>
      <c r="E829" s="4"/>
      <c r="F829" s="4"/>
      <c r="G829" s="4"/>
      <c r="H829" s="4"/>
      <c r="I829" s="4"/>
      <c r="J829" s="4"/>
      <c r="K829" s="4"/>
      <c r="L829" s="4"/>
    </row>
    <row r="830">
      <c r="A830" s="4"/>
      <c r="B830" s="4"/>
      <c r="C830" s="4"/>
      <c r="D830" s="4"/>
      <c r="E830" s="4"/>
      <c r="F830" s="4"/>
      <c r="G830" s="4"/>
      <c r="H830" s="4"/>
      <c r="I830" s="4"/>
      <c r="J830" s="4"/>
      <c r="K830" s="4"/>
      <c r="L830" s="4"/>
    </row>
    <row r="831">
      <c r="A831" s="4"/>
      <c r="B831" s="4"/>
      <c r="C831" s="4"/>
      <c r="D831" s="4"/>
      <c r="E831" s="4"/>
      <c r="F831" s="4"/>
      <c r="G831" s="4"/>
      <c r="H831" s="4"/>
      <c r="I831" s="4"/>
      <c r="J831" s="4"/>
      <c r="K831" s="4"/>
      <c r="L831" s="4"/>
    </row>
    <row r="832">
      <c r="A832" s="4"/>
      <c r="B832" s="4"/>
      <c r="C832" s="4"/>
      <c r="D832" s="4"/>
      <c r="E832" s="4"/>
      <c r="F832" s="4"/>
      <c r="G832" s="4"/>
      <c r="H832" s="4"/>
      <c r="I832" s="4"/>
      <c r="J832" s="4"/>
      <c r="K832" s="4"/>
      <c r="L832" s="4"/>
    </row>
    <row r="833">
      <c r="A833" s="4"/>
      <c r="B833" s="4"/>
      <c r="C833" s="4"/>
      <c r="D833" s="4"/>
      <c r="E833" s="4"/>
      <c r="F833" s="4"/>
      <c r="G833" s="4"/>
      <c r="H833" s="4"/>
      <c r="I833" s="4"/>
      <c r="J833" s="4"/>
      <c r="K833" s="4"/>
      <c r="L833" s="4"/>
    </row>
    <row r="834">
      <c r="A834" s="4"/>
      <c r="B834" s="4"/>
      <c r="C834" s="4"/>
      <c r="D834" s="4"/>
      <c r="E834" s="4"/>
      <c r="F834" s="4"/>
      <c r="G834" s="4"/>
      <c r="H834" s="4"/>
      <c r="I834" s="4"/>
      <c r="J834" s="4"/>
      <c r="K834" s="4"/>
      <c r="L834" s="4"/>
    </row>
    <row r="835">
      <c r="A835" s="4"/>
      <c r="B835" s="4"/>
      <c r="C835" s="4"/>
      <c r="D835" s="4"/>
      <c r="E835" s="4"/>
      <c r="F835" s="4"/>
      <c r="G835" s="4"/>
      <c r="H835" s="4"/>
      <c r="I835" s="4"/>
      <c r="J835" s="4"/>
      <c r="K835" s="4"/>
      <c r="L835" s="4"/>
    </row>
    <row r="836">
      <c r="A836" s="4"/>
      <c r="B836" s="4"/>
      <c r="C836" s="4"/>
      <c r="D836" s="4"/>
      <c r="E836" s="4"/>
      <c r="F836" s="4"/>
      <c r="G836" s="4"/>
      <c r="H836" s="4"/>
      <c r="I836" s="4"/>
      <c r="J836" s="4"/>
      <c r="K836" s="4"/>
      <c r="L836" s="4"/>
    </row>
    <row r="837">
      <c r="A837" s="4"/>
      <c r="B837" s="4"/>
      <c r="C837" s="4"/>
      <c r="D837" s="4"/>
      <c r="E837" s="4"/>
      <c r="F837" s="4"/>
      <c r="G837" s="4"/>
      <c r="H837" s="4"/>
      <c r="I837" s="4"/>
      <c r="J837" s="4"/>
      <c r="K837" s="4"/>
      <c r="L837" s="4"/>
    </row>
    <row r="838">
      <c r="A838" s="4"/>
      <c r="B838" s="4"/>
      <c r="C838" s="4"/>
      <c r="D838" s="4"/>
      <c r="E838" s="4"/>
      <c r="F838" s="4"/>
      <c r="G838" s="4"/>
      <c r="H838" s="4"/>
      <c r="I838" s="4"/>
      <c r="J838" s="4"/>
      <c r="K838" s="4"/>
      <c r="L838" s="4"/>
    </row>
    <row r="839">
      <c r="A839" s="4"/>
      <c r="B839" s="4"/>
      <c r="C839" s="4"/>
      <c r="D839" s="4"/>
      <c r="E839" s="4"/>
      <c r="F839" s="4"/>
      <c r="G839" s="4"/>
      <c r="H839" s="4"/>
      <c r="I839" s="4"/>
      <c r="J839" s="4"/>
      <c r="K839" s="4"/>
      <c r="L839" s="4"/>
    </row>
    <row r="840">
      <c r="A840" s="4"/>
      <c r="B840" s="4"/>
      <c r="C840" s="4"/>
      <c r="D840" s="4"/>
      <c r="E840" s="4"/>
      <c r="F840" s="4"/>
      <c r="G840" s="4"/>
      <c r="H840" s="4"/>
      <c r="I840" s="4"/>
      <c r="J840" s="4"/>
      <c r="K840" s="4"/>
      <c r="L840" s="4"/>
    </row>
    <row r="841">
      <c r="A841" s="4"/>
      <c r="B841" s="4"/>
      <c r="C841" s="4"/>
      <c r="D841" s="4"/>
      <c r="E841" s="4"/>
      <c r="F841" s="4"/>
      <c r="G841" s="4"/>
      <c r="H841" s="4"/>
      <c r="I841" s="4"/>
      <c r="J841" s="4"/>
      <c r="K841" s="4"/>
      <c r="L841" s="4"/>
    </row>
    <row r="842">
      <c r="A842" s="4"/>
      <c r="B842" s="4"/>
      <c r="C842" s="4"/>
      <c r="D842" s="4"/>
      <c r="E842" s="4"/>
      <c r="F842" s="4"/>
      <c r="G842" s="4"/>
      <c r="H842" s="4"/>
      <c r="I842" s="4"/>
      <c r="J842" s="4"/>
      <c r="K842" s="4"/>
      <c r="L842" s="4"/>
    </row>
    <row r="843">
      <c r="A843" s="4"/>
      <c r="B843" s="4"/>
      <c r="C843" s="4"/>
      <c r="D843" s="4"/>
      <c r="E843" s="4"/>
      <c r="F843" s="4"/>
      <c r="G843" s="4"/>
      <c r="H843" s="4"/>
      <c r="I843" s="4"/>
      <c r="J843" s="4"/>
      <c r="K843" s="4"/>
      <c r="L843" s="4"/>
    </row>
    <row r="844">
      <c r="A844" s="4"/>
      <c r="B844" s="4"/>
      <c r="C844" s="4"/>
      <c r="D844" s="4"/>
      <c r="E844" s="4"/>
      <c r="F844" s="4"/>
      <c r="G844" s="4"/>
      <c r="H844" s="4"/>
      <c r="I844" s="4"/>
      <c r="J844" s="4"/>
      <c r="K844" s="4"/>
      <c r="L844" s="4"/>
    </row>
    <row r="845">
      <c r="A845" s="4"/>
      <c r="B845" s="4"/>
      <c r="C845" s="4"/>
      <c r="D845" s="4"/>
      <c r="E845" s="4"/>
      <c r="F845" s="4"/>
      <c r="G845" s="4"/>
      <c r="H845" s="4"/>
      <c r="I845" s="4"/>
      <c r="J845" s="4"/>
      <c r="K845" s="4"/>
      <c r="L845" s="4"/>
    </row>
    <row r="846">
      <c r="A846" s="4"/>
      <c r="B846" s="4"/>
      <c r="C846" s="4"/>
      <c r="D846" s="4"/>
      <c r="E846" s="4"/>
      <c r="F846" s="4"/>
      <c r="G846" s="4"/>
      <c r="H846" s="4"/>
      <c r="I846" s="4"/>
      <c r="J846" s="4"/>
      <c r="K846" s="4"/>
      <c r="L846" s="4"/>
    </row>
    <row r="847">
      <c r="A847" s="4"/>
      <c r="B847" s="4"/>
      <c r="C847" s="4"/>
      <c r="D847" s="4"/>
      <c r="E847" s="4"/>
      <c r="F847" s="4"/>
      <c r="G847" s="4"/>
      <c r="H847" s="4"/>
      <c r="I847" s="4"/>
      <c r="J847" s="4"/>
      <c r="K847" s="4"/>
      <c r="L847" s="4"/>
    </row>
    <row r="848">
      <c r="A848" s="4"/>
      <c r="B848" s="4"/>
      <c r="C848" s="4"/>
      <c r="D848" s="4"/>
      <c r="E848" s="4"/>
      <c r="F848" s="4"/>
      <c r="G848" s="4"/>
      <c r="H848" s="4"/>
      <c r="I848" s="4"/>
      <c r="J848" s="4"/>
      <c r="K848" s="4"/>
      <c r="L848" s="4"/>
    </row>
    <row r="849">
      <c r="A849" s="4"/>
      <c r="B849" s="4"/>
      <c r="C849" s="4"/>
      <c r="D849" s="4"/>
      <c r="E849" s="4"/>
      <c r="F849" s="4"/>
      <c r="G849" s="4"/>
      <c r="H849" s="4"/>
      <c r="I849" s="4"/>
      <c r="J849" s="4"/>
      <c r="K849" s="4"/>
      <c r="L849" s="4"/>
    </row>
    <row r="850">
      <c r="A850" s="4"/>
      <c r="B850" s="4"/>
      <c r="C850" s="4"/>
      <c r="D850" s="4"/>
      <c r="E850" s="4"/>
      <c r="F850" s="4"/>
      <c r="G850" s="4"/>
      <c r="H850" s="4"/>
      <c r="I850" s="4"/>
      <c r="J850" s="4"/>
      <c r="K850" s="4"/>
      <c r="L850" s="4"/>
    </row>
    <row r="851">
      <c r="A851" s="4"/>
      <c r="B851" s="4"/>
      <c r="C851" s="4"/>
      <c r="D851" s="4"/>
      <c r="E851" s="4"/>
      <c r="F851" s="4"/>
      <c r="G851" s="4"/>
      <c r="H851" s="4"/>
      <c r="I851" s="4"/>
      <c r="J851" s="4"/>
      <c r="K851" s="4"/>
      <c r="L851" s="4"/>
    </row>
    <row r="852">
      <c r="A852" s="4"/>
      <c r="B852" s="4"/>
      <c r="C852" s="4"/>
      <c r="D852" s="4"/>
      <c r="E852" s="4"/>
      <c r="F852" s="4"/>
      <c r="G852" s="4"/>
      <c r="H852" s="4"/>
      <c r="I852" s="4"/>
      <c r="J852" s="4"/>
      <c r="K852" s="4"/>
      <c r="L852" s="4"/>
    </row>
    <row r="853">
      <c r="A853" s="4"/>
      <c r="B853" s="4"/>
      <c r="C853" s="4"/>
      <c r="D853" s="4"/>
      <c r="E853" s="4"/>
      <c r="F853" s="4"/>
      <c r="G853" s="4"/>
      <c r="H853" s="4"/>
      <c r="I853" s="4"/>
      <c r="J853" s="4"/>
      <c r="K853" s="4"/>
      <c r="L853" s="4"/>
    </row>
    <row r="854">
      <c r="A854" s="4"/>
      <c r="B854" s="4"/>
      <c r="C854" s="4"/>
      <c r="D854" s="4"/>
      <c r="E854" s="4"/>
      <c r="F854" s="4"/>
      <c r="G854" s="4"/>
      <c r="H854" s="4"/>
      <c r="I854" s="4"/>
      <c r="J854" s="4"/>
      <c r="K854" s="4"/>
      <c r="L854" s="4"/>
    </row>
    <row r="855">
      <c r="A855" s="4"/>
      <c r="B855" s="4"/>
      <c r="C855" s="4"/>
      <c r="D855" s="4"/>
      <c r="E855" s="4"/>
      <c r="F855" s="4"/>
      <c r="G855" s="4"/>
      <c r="H855" s="4"/>
      <c r="I855" s="4"/>
      <c r="J855" s="4"/>
      <c r="K855" s="4"/>
      <c r="L855" s="4"/>
    </row>
    <row r="856">
      <c r="A856" s="4"/>
      <c r="B856" s="4"/>
      <c r="C856" s="4"/>
      <c r="D856" s="4"/>
      <c r="E856" s="4"/>
      <c r="F856" s="4"/>
      <c r="G856" s="4"/>
      <c r="H856" s="4"/>
      <c r="I856" s="4"/>
      <c r="J856" s="4"/>
      <c r="K856" s="4"/>
      <c r="L856" s="4"/>
    </row>
    <row r="857">
      <c r="A857" s="4"/>
      <c r="B857" s="4"/>
      <c r="C857" s="4"/>
      <c r="D857" s="4"/>
      <c r="E857" s="4"/>
      <c r="F857" s="4"/>
      <c r="G857" s="4"/>
      <c r="H857" s="4"/>
      <c r="I857" s="4"/>
      <c r="J857" s="4"/>
      <c r="K857" s="4"/>
      <c r="L857" s="4"/>
    </row>
    <row r="858">
      <c r="A858" s="4"/>
      <c r="B858" s="4"/>
      <c r="C858" s="4"/>
      <c r="D858" s="4"/>
      <c r="E858" s="4"/>
      <c r="F858" s="4"/>
      <c r="G858" s="4"/>
      <c r="H858" s="4"/>
      <c r="I858" s="4"/>
      <c r="J858" s="4"/>
      <c r="K858" s="4"/>
      <c r="L858" s="4"/>
    </row>
    <row r="859">
      <c r="A859" s="4"/>
      <c r="B859" s="4"/>
      <c r="C859" s="4"/>
      <c r="D859" s="4"/>
      <c r="E859" s="4"/>
      <c r="F859" s="4"/>
      <c r="G859" s="4"/>
      <c r="H859" s="4"/>
      <c r="I859" s="4"/>
      <c r="J859" s="4"/>
      <c r="K859" s="4"/>
      <c r="L859" s="4"/>
    </row>
    <row r="860">
      <c r="A860" s="4"/>
      <c r="B860" s="4"/>
      <c r="C860" s="4"/>
      <c r="D860" s="4"/>
      <c r="E860" s="4"/>
      <c r="F860" s="4"/>
      <c r="G860" s="4"/>
      <c r="H860" s="4"/>
      <c r="I860" s="4"/>
      <c r="J860" s="4"/>
      <c r="K860" s="4"/>
      <c r="L860" s="4"/>
    </row>
    <row r="861">
      <c r="A861" s="4"/>
      <c r="B861" s="4"/>
      <c r="C861" s="4"/>
      <c r="D861" s="4"/>
      <c r="E861" s="4"/>
      <c r="F861" s="4"/>
      <c r="G861" s="4"/>
      <c r="H861" s="4"/>
      <c r="I861" s="4"/>
      <c r="J861" s="4"/>
      <c r="K861" s="4"/>
      <c r="L861" s="4"/>
    </row>
    <row r="862">
      <c r="A862" s="4"/>
      <c r="B862" s="4"/>
      <c r="C862" s="4"/>
      <c r="D862" s="4"/>
      <c r="E862" s="4"/>
      <c r="F862" s="4"/>
      <c r="G862" s="4"/>
      <c r="H862" s="4"/>
      <c r="I862" s="4"/>
      <c r="J862" s="4"/>
      <c r="K862" s="4"/>
      <c r="L862" s="4"/>
    </row>
    <row r="863">
      <c r="A863" s="4"/>
      <c r="B863" s="4"/>
      <c r="C863" s="4"/>
      <c r="D863" s="4"/>
      <c r="E863" s="4"/>
      <c r="F863" s="4"/>
      <c r="G863" s="4"/>
      <c r="H863" s="4"/>
      <c r="I863" s="4"/>
      <c r="J863" s="4"/>
      <c r="K863" s="4"/>
      <c r="L863" s="4"/>
    </row>
    <row r="864">
      <c r="A864" s="4"/>
      <c r="B864" s="4"/>
      <c r="C864" s="4"/>
      <c r="D864" s="4"/>
      <c r="E864" s="4"/>
      <c r="F864" s="4"/>
      <c r="G864" s="4"/>
      <c r="H864" s="4"/>
      <c r="I864" s="4"/>
      <c r="J864" s="4"/>
      <c r="K864" s="4"/>
      <c r="L864" s="4"/>
    </row>
    <row r="865">
      <c r="A865" s="4"/>
      <c r="B865" s="4"/>
      <c r="C865" s="4"/>
      <c r="D865" s="4"/>
      <c r="E865" s="4"/>
      <c r="F865" s="4"/>
      <c r="G865" s="4"/>
      <c r="H865" s="4"/>
      <c r="I865" s="4"/>
      <c r="J865" s="4"/>
      <c r="K865" s="4"/>
      <c r="L865" s="4"/>
    </row>
    <row r="866">
      <c r="A866" s="4"/>
      <c r="B866" s="4"/>
      <c r="C866" s="4"/>
      <c r="D866" s="4"/>
      <c r="E866" s="4"/>
      <c r="F866" s="4"/>
      <c r="G866" s="4"/>
      <c r="H866" s="4"/>
      <c r="I866" s="4"/>
      <c r="J866" s="4"/>
      <c r="K866" s="4"/>
      <c r="L866" s="4"/>
    </row>
    <row r="867">
      <c r="A867" s="4"/>
      <c r="B867" s="4"/>
      <c r="C867" s="4"/>
      <c r="D867" s="4"/>
      <c r="E867" s="4"/>
      <c r="F867" s="4"/>
      <c r="G867" s="4"/>
      <c r="H867" s="4"/>
      <c r="I867" s="4"/>
      <c r="J867" s="4"/>
      <c r="K867" s="4"/>
      <c r="L867" s="4"/>
    </row>
    <row r="868">
      <c r="A868" s="4"/>
      <c r="B868" s="4"/>
      <c r="C868" s="4"/>
      <c r="D868" s="4"/>
      <c r="E868" s="4"/>
      <c r="F868" s="4"/>
      <c r="G868" s="4"/>
      <c r="H868" s="4"/>
      <c r="I868" s="4"/>
      <c r="J868" s="4"/>
      <c r="K868" s="4"/>
      <c r="L868" s="4"/>
    </row>
    <row r="869">
      <c r="A869" s="4"/>
      <c r="B869" s="4"/>
      <c r="C869" s="4"/>
      <c r="D869" s="4"/>
      <c r="E869" s="4"/>
      <c r="F869" s="4"/>
      <c r="G869" s="4"/>
      <c r="H869" s="4"/>
      <c r="I869" s="4"/>
      <c r="J869" s="4"/>
      <c r="K869" s="4"/>
      <c r="L869" s="4"/>
    </row>
    <row r="870">
      <c r="A870" s="4"/>
      <c r="B870" s="4"/>
      <c r="C870" s="4"/>
      <c r="D870" s="4"/>
      <c r="E870" s="4"/>
      <c r="F870" s="4"/>
      <c r="G870" s="4"/>
      <c r="H870" s="4"/>
      <c r="I870" s="4"/>
      <c r="J870" s="4"/>
      <c r="K870" s="4"/>
      <c r="L870" s="4"/>
    </row>
    <row r="871">
      <c r="A871" s="4"/>
      <c r="B871" s="4"/>
      <c r="C871" s="4"/>
      <c r="D871" s="4"/>
      <c r="E871" s="4"/>
      <c r="F871" s="4"/>
      <c r="G871" s="4"/>
      <c r="H871" s="4"/>
      <c r="I871" s="4"/>
      <c r="J871" s="4"/>
      <c r="K871" s="4"/>
      <c r="L871" s="4"/>
    </row>
    <row r="872">
      <c r="A872" s="4"/>
      <c r="B872" s="4"/>
      <c r="C872" s="4"/>
      <c r="D872" s="4"/>
      <c r="E872" s="4"/>
      <c r="F872" s="4"/>
      <c r="G872" s="4"/>
      <c r="H872" s="4"/>
      <c r="I872" s="4"/>
      <c r="J872" s="4"/>
      <c r="K872" s="4"/>
      <c r="L872" s="4"/>
    </row>
    <row r="873">
      <c r="A873" s="4"/>
      <c r="B873" s="4"/>
      <c r="C873" s="4"/>
      <c r="D873" s="4"/>
      <c r="E873" s="4"/>
      <c r="F873" s="4"/>
      <c r="G873" s="4"/>
      <c r="H873" s="4"/>
      <c r="I873" s="4"/>
      <c r="J873" s="4"/>
      <c r="K873" s="4"/>
      <c r="L873" s="4"/>
    </row>
    <row r="874">
      <c r="A874" s="4"/>
      <c r="B874" s="4"/>
      <c r="C874" s="4"/>
      <c r="D874" s="4"/>
      <c r="E874" s="4"/>
      <c r="F874" s="4"/>
      <c r="G874" s="4"/>
      <c r="H874" s="4"/>
      <c r="I874" s="4"/>
      <c r="J874" s="4"/>
      <c r="K874" s="4"/>
      <c r="L874" s="4"/>
    </row>
    <row r="875">
      <c r="A875" s="4"/>
      <c r="B875" s="4"/>
      <c r="C875" s="4"/>
      <c r="D875" s="4"/>
      <c r="E875" s="4"/>
      <c r="F875" s="4"/>
      <c r="G875" s="4"/>
      <c r="H875" s="4"/>
      <c r="I875" s="4"/>
      <c r="J875" s="4"/>
      <c r="K875" s="4"/>
      <c r="L875" s="4"/>
    </row>
    <row r="876">
      <c r="A876" s="4"/>
      <c r="B876" s="4"/>
      <c r="C876" s="4"/>
      <c r="D876" s="4"/>
      <c r="E876" s="4"/>
      <c r="F876" s="4"/>
      <c r="G876" s="4"/>
      <c r="H876" s="4"/>
      <c r="I876" s="4"/>
      <c r="J876" s="4"/>
      <c r="K876" s="4"/>
      <c r="L876" s="4"/>
    </row>
    <row r="877">
      <c r="A877" s="4"/>
      <c r="B877" s="4"/>
      <c r="C877" s="4"/>
      <c r="D877" s="4"/>
      <c r="E877" s="4"/>
      <c r="F877" s="4"/>
      <c r="G877" s="4"/>
      <c r="H877" s="4"/>
      <c r="I877" s="4"/>
      <c r="J877" s="4"/>
      <c r="K877" s="4"/>
      <c r="L877" s="4"/>
    </row>
    <row r="878">
      <c r="A878" s="4"/>
      <c r="B878" s="4"/>
      <c r="C878" s="4"/>
      <c r="D878" s="4"/>
      <c r="E878" s="4"/>
      <c r="F878" s="4"/>
      <c r="G878" s="4"/>
      <c r="H878" s="4"/>
      <c r="I878" s="4"/>
      <c r="J878" s="4"/>
      <c r="K878" s="4"/>
      <c r="L878" s="4"/>
    </row>
    <row r="879">
      <c r="A879" s="4"/>
      <c r="B879" s="4"/>
      <c r="C879" s="4"/>
      <c r="D879" s="4"/>
      <c r="E879" s="4"/>
      <c r="F879" s="4"/>
      <c r="G879" s="4"/>
      <c r="H879" s="4"/>
      <c r="I879" s="4"/>
      <c r="J879" s="4"/>
      <c r="K879" s="4"/>
      <c r="L879" s="4"/>
    </row>
    <row r="880">
      <c r="A880" s="4"/>
      <c r="B880" s="4"/>
      <c r="C880" s="4"/>
      <c r="D880" s="4"/>
      <c r="E880" s="4"/>
      <c r="F880" s="4"/>
      <c r="G880" s="4"/>
      <c r="H880" s="4"/>
      <c r="I880" s="4"/>
      <c r="J880" s="4"/>
      <c r="K880" s="4"/>
      <c r="L880" s="4"/>
    </row>
    <row r="881">
      <c r="A881" s="4"/>
      <c r="B881" s="4"/>
      <c r="C881" s="4"/>
      <c r="D881" s="4"/>
      <c r="E881" s="4"/>
      <c r="F881" s="4"/>
      <c r="G881" s="4"/>
      <c r="H881" s="4"/>
      <c r="I881" s="4"/>
      <c r="J881" s="4"/>
      <c r="K881" s="4"/>
      <c r="L881" s="4"/>
    </row>
    <row r="882">
      <c r="A882" s="4"/>
      <c r="B882" s="4"/>
      <c r="C882" s="4"/>
      <c r="D882" s="4"/>
      <c r="E882" s="4"/>
      <c r="F882" s="4"/>
      <c r="G882" s="4"/>
      <c r="H882" s="4"/>
      <c r="I882" s="4"/>
      <c r="J882" s="4"/>
      <c r="K882" s="4"/>
      <c r="L882" s="4"/>
    </row>
    <row r="883">
      <c r="A883" s="4"/>
      <c r="B883" s="4"/>
      <c r="C883" s="4"/>
      <c r="D883" s="4"/>
      <c r="E883" s="4"/>
      <c r="F883" s="4"/>
      <c r="G883" s="4"/>
      <c r="H883" s="4"/>
      <c r="I883" s="4"/>
      <c r="J883" s="4"/>
      <c r="K883" s="4"/>
      <c r="L883" s="4"/>
    </row>
    <row r="884">
      <c r="A884" s="4"/>
      <c r="B884" s="4"/>
      <c r="C884" s="4"/>
      <c r="D884" s="4"/>
      <c r="E884" s="4"/>
      <c r="F884" s="4"/>
      <c r="G884" s="4"/>
      <c r="H884" s="4"/>
      <c r="I884" s="4"/>
      <c r="J884" s="4"/>
      <c r="K884" s="4"/>
      <c r="L884" s="4"/>
    </row>
    <row r="885">
      <c r="A885" s="4"/>
      <c r="B885" s="4"/>
      <c r="C885" s="4"/>
      <c r="D885" s="4"/>
      <c r="E885" s="4"/>
      <c r="F885" s="4"/>
      <c r="G885" s="4"/>
      <c r="H885" s="4"/>
      <c r="I885" s="4"/>
      <c r="J885" s="4"/>
      <c r="K885" s="4"/>
      <c r="L885" s="4"/>
    </row>
    <row r="886">
      <c r="A886" s="4"/>
      <c r="B886" s="4"/>
      <c r="C886" s="4"/>
      <c r="D886" s="4"/>
      <c r="E886" s="4"/>
      <c r="F886" s="4"/>
      <c r="G886" s="4"/>
      <c r="H886" s="4"/>
      <c r="I886" s="4"/>
      <c r="J886" s="4"/>
      <c r="K886" s="4"/>
      <c r="L886" s="4"/>
    </row>
    <row r="887">
      <c r="A887" s="4"/>
      <c r="B887" s="4"/>
      <c r="C887" s="4"/>
      <c r="D887" s="4"/>
      <c r="E887" s="4"/>
      <c r="F887" s="4"/>
      <c r="G887" s="4"/>
      <c r="H887" s="4"/>
      <c r="I887" s="4"/>
      <c r="J887" s="4"/>
      <c r="K887" s="4"/>
      <c r="L887" s="4"/>
    </row>
    <row r="888">
      <c r="A888" s="4"/>
      <c r="B888" s="4"/>
      <c r="C888" s="4"/>
      <c r="D888" s="4"/>
      <c r="E888" s="4"/>
      <c r="F888" s="4"/>
      <c r="G888" s="4"/>
      <c r="H888" s="4"/>
      <c r="I888" s="4"/>
      <c r="J888" s="4"/>
      <c r="K888" s="4"/>
      <c r="L888" s="4"/>
    </row>
    <row r="889">
      <c r="A889" s="4"/>
      <c r="B889" s="4"/>
      <c r="C889" s="4"/>
      <c r="D889" s="4"/>
      <c r="E889" s="4"/>
      <c r="F889" s="4"/>
      <c r="G889" s="4"/>
      <c r="H889" s="4"/>
      <c r="I889" s="4"/>
      <c r="J889" s="4"/>
      <c r="K889" s="4"/>
      <c r="L889" s="4"/>
    </row>
    <row r="890">
      <c r="A890" s="4"/>
      <c r="B890" s="4"/>
      <c r="C890" s="4"/>
      <c r="D890" s="4"/>
      <c r="E890" s="4"/>
      <c r="F890" s="4"/>
      <c r="G890" s="4"/>
      <c r="H890" s="4"/>
      <c r="I890" s="4"/>
      <c r="J890" s="4"/>
      <c r="K890" s="4"/>
      <c r="L890" s="4"/>
    </row>
    <row r="891">
      <c r="A891" s="4"/>
      <c r="B891" s="4"/>
      <c r="C891" s="4"/>
      <c r="D891" s="4"/>
      <c r="E891" s="4"/>
      <c r="F891" s="4"/>
      <c r="G891" s="4"/>
      <c r="H891" s="4"/>
      <c r="I891" s="4"/>
      <c r="J891" s="4"/>
      <c r="K891" s="4"/>
      <c r="L891" s="4"/>
    </row>
    <row r="892">
      <c r="A892" s="4"/>
      <c r="B892" s="4"/>
      <c r="C892" s="4"/>
      <c r="D892" s="4"/>
      <c r="E892" s="4"/>
      <c r="F892" s="4"/>
      <c r="G892" s="4"/>
      <c r="H892" s="4"/>
      <c r="I892" s="4"/>
      <c r="J892" s="4"/>
      <c r="K892" s="4"/>
      <c r="L892" s="4"/>
    </row>
    <row r="893">
      <c r="A893" s="4"/>
      <c r="B893" s="4"/>
      <c r="C893" s="4"/>
      <c r="D893" s="4"/>
      <c r="E893" s="4"/>
      <c r="F893" s="4"/>
      <c r="G893" s="4"/>
      <c r="H893" s="4"/>
      <c r="I893" s="4"/>
      <c r="J893" s="4"/>
      <c r="K893" s="4"/>
      <c r="L893" s="4"/>
    </row>
    <row r="894">
      <c r="A894" s="4"/>
      <c r="B894" s="4"/>
      <c r="C894" s="4"/>
      <c r="D894" s="4"/>
      <c r="E894" s="4"/>
      <c r="F894" s="4"/>
      <c r="G894" s="4"/>
      <c r="H894" s="4"/>
      <c r="I894" s="4"/>
      <c r="J894" s="4"/>
      <c r="K894" s="4"/>
      <c r="L894" s="4"/>
    </row>
    <row r="895">
      <c r="A895" s="4"/>
      <c r="B895" s="4"/>
      <c r="C895" s="4"/>
      <c r="D895" s="4"/>
      <c r="E895" s="4"/>
      <c r="F895" s="4"/>
      <c r="G895" s="4"/>
      <c r="H895" s="4"/>
      <c r="I895" s="4"/>
      <c r="J895" s="4"/>
      <c r="K895" s="4"/>
      <c r="L895" s="4"/>
    </row>
    <row r="896">
      <c r="A896" s="4"/>
      <c r="B896" s="4"/>
      <c r="C896" s="4"/>
      <c r="D896" s="4"/>
      <c r="E896" s="4"/>
      <c r="F896" s="4"/>
      <c r="G896" s="4"/>
      <c r="H896" s="4"/>
      <c r="I896" s="4"/>
      <c r="J896" s="4"/>
      <c r="K896" s="4"/>
      <c r="L896" s="4"/>
    </row>
    <row r="897">
      <c r="A897" s="4"/>
      <c r="B897" s="4"/>
      <c r="C897" s="4"/>
      <c r="D897" s="4"/>
      <c r="E897" s="4"/>
      <c r="F897" s="4"/>
      <c r="G897" s="4"/>
      <c r="H897" s="4"/>
      <c r="I897" s="4"/>
      <c r="J897" s="4"/>
      <c r="K897" s="4"/>
      <c r="L897" s="4"/>
    </row>
    <row r="898">
      <c r="A898" s="4"/>
      <c r="B898" s="4"/>
      <c r="C898" s="4"/>
      <c r="D898" s="4"/>
      <c r="E898" s="4"/>
      <c r="F898" s="4"/>
      <c r="G898" s="4"/>
      <c r="H898" s="4"/>
      <c r="I898" s="4"/>
      <c r="J898" s="4"/>
      <c r="K898" s="4"/>
      <c r="L898" s="4"/>
    </row>
    <row r="899">
      <c r="A899" s="4"/>
      <c r="B899" s="4"/>
      <c r="C899" s="4"/>
      <c r="D899" s="4"/>
      <c r="E899" s="4"/>
      <c r="F899" s="4"/>
      <c r="G899" s="4"/>
      <c r="H899" s="4"/>
      <c r="I899" s="4"/>
      <c r="J899" s="4"/>
      <c r="K899" s="4"/>
      <c r="L899" s="4"/>
    </row>
    <row r="900">
      <c r="A900" s="4"/>
      <c r="B900" s="4"/>
      <c r="C900" s="4"/>
      <c r="D900" s="4"/>
      <c r="E900" s="4"/>
      <c r="F900" s="4"/>
      <c r="G900" s="4"/>
      <c r="H900" s="4"/>
      <c r="I900" s="4"/>
      <c r="J900" s="4"/>
      <c r="K900" s="4"/>
      <c r="L900" s="4"/>
    </row>
    <row r="901">
      <c r="A901" s="4"/>
      <c r="B901" s="4"/>
      <c r="C901" s="4"/>
      <c r="D901" s="4"/>
      <c r="E901" s="4"/>
      <c r="F901" s="4"/>
      <c r="G901" s="4"/>
      <c r="H901" s="4"/>
      <c r="I901" s="4"/>
      <c r="J901" s="4"/>
      <c r="K901" s="4"/>
      <c r="L901" s="4"/>
    </row>
    <row r="902">
      <c r="A902" s="4"/>
      <c r="B902" s="4"/>
      <c r="C902" s="4"/>
      <c r="D902" s="4"/>
      <c r="E902" s="4"/>
      <c r="F902" s="4"/>
      <c r="G902" s="4"/>
      <c r="H902" s="4"/>
      <c r="I902" s="4"/>
      <c r="J902" s="4"/>
      <c r="K902" s="4"/>
      <c r="L902" s="4"/>
    </row>
    <row r="903">
      <c r="A903" s="4"/>
      <c r="B903" s="4"/>
      <c r="C903" s="4"/>
      <c r="D903" s="4"/>
      <c r="E903" s="4"/>
      <c r="F903" s="4"/>
      <c r="G903" s="4"/>
      <c r="H903" s="4"/>
      <c r="I903" s="4"/>
      <c r="J903" s="4"/>
      <c r="K903" s="4"/>
      <c r="L903" s="4"/>
    </row>
    <row r="904">
      <c r="A904" s="4"/>
      <c r="B904" s="4"/>
      <c r="C904" s="4"/>
      <c r="D904" s="4"/>
      <c r="E904" s="4"/>
      <c r="F904" s="4"/>
      <c r="G904" s="4"/>
      <c r="H904" s="4"/>
      <c r="I904" s="4"/>
      <c r="J904" s="4"/>
      <c r="K904" s="4"/>
      <c r="L904" s="4"/>
    </row>
    <row r="905">
      <c r="A905" s="4"/>
      <c r="B905" s="4"/>
      <c r="C905" s="4"/>
      <c r="D905" s="4"/>
      <c r="E905" s="4"/>
      <c r="F905" s="4"/>
      <c r="G905" s="4"/>
      <c r="H905" s="4"/>
      <c r="I905" s="4"/>
      <c r="J905" s="4"/>
      <c r="K905" s="4"/>
      <c r="L905" s="4"/>
    </row>
    <row r="906">
      <c r="A906" s="4"/>
      <c r="B906" s="4"/>
      <c r="C906" s="4"/>
      <c r="D906" s="4"/>
      <c r="E906" s="4"/>
      <c r="F906" s="4"/>
      <c r="G906" s="4"/>
      <c r="H906" s="4"/>
      <c r="I906" s="4"/>
      <c r="J906" s="4"/>
      <c r="K906" s="4"/>
      <c r="L906" s="4"/>
    </row>
    <row r="907">
      <c r="A907" s="4"/>
      <c r="B907" s="4"/>
      <c r="C907" s="4"/>
      <c r="D907" s="4"/>
      <c r="E907" s="4"/>
      <c r="F907" s="4"/>
      <c r="G907" s="4"/>
      <c r="H907" s="4"/>
      <c r="I907" s="4"/>
      <c r="J907" s="4"/>
      <c r="K907" s="4"/>
      <c r="L907" s="4"/>
    </row>
    <row r="908">
      <c r="A908" s="4"/>
      <c r="B908" s="4"/>
      <c r="C908" s="4"/>
      <c r="D908" s="4"/>
      <c r="E908" s="4"/>
      <c r="F908" s="4"/>
      <c r="G908" s="4"/>
      <c r="H908" s="4"/>
      <c r="I908" s="4"/>
      <c r="J908" s="4"/>
      <c r="K908" s="4"/>
      <c r="L908" s="4"/>
    </row>
    <row r="909">
      <c r="A909" s="4"/>
      <c r="B909" s="4"/>
      <c r="C909" s="4"/>
      <c r="D909" s="4"/>
      <c r="E909" s="4"/>
      <c r="F909" s="4"/>
      <c r="G909" s="4"/>
      <c r="H909" s="4"/>
      <c r="I909" s="4"/>
      <c r="J909" s="4"/>
      <c r="K909" s="4"/>
      <c r="L909" s="4"/>
    </row>
    <row r="910">
      <c r="A910" s="4"/>
      <c r="B910" s="4"/>
      <c r="C910" s="4"/>
      <c r="D910" s="4"/>
      <c r="E910" s="4"/>
      <c r="F910" s="4"/>
      <c r="G910" s="4"/>
      <c r="H910" s="4"/>
      <c r="I910" s="4"/>
      <c r="J910" s="4"/>
      <c r="K910" s="4"/>
      <c r="L910" s="4"/>
    </row>
    <row r="911">
      <c r="A911" s="4"/>
      <c r="B911" s="4"/>
      <c r="C911" s="4"/>
      <c r="D911" s="4"/>
      <c r="E911" s="4"/>
      <c r="F911" s="4"/>
      <c r="G911" s="4"/>
      <c r="H911" s="4"/>
      <c r="I911" s="4"/>
      <c r="J911" s="4"/>
      <c r="K911" s="4"/>
      <c r="L911" s="4"/>
    </row>
    <row r="912">
      <c r="A912" s="4"/>
      <c r="B912" s="4"/>
      <c r="C912" s="4"/>
      <c r="D912" s="4"/>
      <c r="E912" s="4"/>
      <c r="F912" s="4"/>
      <c r="G912" s="4"/>
      <c r="H912" s="4"/>
      <c r="I912" s="4"/>
      <c r="J912" s="4"/>
      <c r="K912" s="4"/>
      <c r="L912" s="4"/>
    </row>
    <row r="913">
      <c r="A913" s="4"/>
      <c r="B913" s="4"/>
      <c r="C913" s="4"/>
      <c r="D913" s="4"/>
      <c r="E913" s="4"/>
      <c r="F913" s="4"/>
      <c r="G913" s="4"/>
      <c r="H913" s="4"/>
      <c r="I913" s="4"/>
      <c r="J913" s="4"/>
      <c r="K913" s="4"/>
      <c r="L913" s="4"/>
    </row>
    <row r="914">
      <c r="A914" s="4"/>
      <c r="B914" s="4"/>
      <c r="C914" s="4"/>
      <c r="D914" s="4"/>
      <c r="E914" s="4"/>
      <c r="F914" s="4"/>
      <c r="G914" s="4"/>
      <c r="H914" s="4"/>
      <c r="I914" s="4"/>
      <c r="J914" s="4"/>
      <c r="K914" s="4"/>
      <c r="L914" s="4"/>
    </row>
    <row r="915">
      <c r="A915" s="4"/>
      <c r="B915" s="4"/>
      <c r="C915" s="4"/>
      <c r="D915" s="4"/>
      <c r="E915" s="4"/>
      <c r="F915" s="4"/>
      <c r="G915" s="4"/>
      <c r="H915" s="4"/>
      <c r="I915" s="4"/>
      <c r="J915" s="4"/>
      <c r="K915" s="4"/>
      <c r="L915" s="4"/>
    </row>
    <row r="916">
      <c r="A916" s="4"/>
      <c r="B916" s="4"/>
      <c r="C916" s="4"/>
      <c r="D916" s="4"/>
      <c r="E916" s="4"/>
      <c r="F916" s="4"/>
      <c r="G916" s="4"/>
      <c r="H916" s="4"/>
      <c r="I916" s="4"/>
      <c r="J916" s="4"/>
      <c r="K916" s="4"/>
      <c r="L916" s="4"/>
    </row>
    <row r="917">
      <c r="A917" s="4"/>
      <c r="B917" s="4"/>
      <c r="C917" s="4"/>
      <c r="D917" s="4"/>
      <c r="E917" s="4"/>
      <c r="F917" s="4"/>
      <c r="G917" s="4"/>
      <c r="H917" s="4"/>
      <c r="I917" s="4"/>
      <c r="J917" s="4"/>
      <c r="K917" s="4"/>
      <c r="L917" s="4"/>
    </row>
    <row r="918">
      <c r="A918" s="4"/>
      <c r="B918" s="4"/>
      <c r="C918" s="4"/>
      <c r="D918" s="4"/>
      <c r="E918" s="4"/>
      <c r="F918" s="4"/>
      <c r="G918" s="4"/>
      <c r="H918" s="4"/>
      <c r="I918" s="4"/>
      <c r="J918" s="4"/>
      <c r="K918" s="4"/>
      <c r="L918" s="4"/>
    </row>
    <row r="919">
      <c r="A919" s="4"/>
      <c r="B919" s="4"/>
      <c r="C919" s="4"/>
      <c r="D919" s="4"/>
      <c r="E919" s="4"/>
      <c r="F919" s="4"/>
      <c r="G919" s="4"/>
      <c r="H919" s="4"/>
      <c r="I919" s="4"/>
      <c r="J919" s="4"/>
      <c r="K919" s="4"/>
      <c r="L919" s="4"/>
    </row>
    <row r="920">
      <c r="A920" s="4"/>
      <c r="B920" s="4"/>
      <c r="C920" s="4"/>
      <c r="D920" s="4"/>
      <c r="E920" s="4"/>
      <c r="F920" s="4"/>
      <c r="G920" s="4"/>
      <c r="H920" s="4"/>
      <c r="I920" s="4"/>
      <c r="J920" s="4"/>
      <c r="K920" s="4"/>
      <c r="L920" s="4"/>
    </row>
    <row r="921">
      <c r="A921" s="4"/>
      <c r="B921" s="4"/>
      <c r="C921" s="4"/>
      <c r="D921" s="4"/>
      <c r="E921" s="4"/>
      <c r="F921" s="4"/>
      <c r="G921" s="4"/>
      <c r="H921" s="4"/>
      <c r="I921" s="4"/>
      <c r="J921" s="4"/>
      <c r="K921" s="4"/>
      <c r="L921" s="4"/>
    </row>
    <row r="922">
      <c r="A922" s="4"/>
      <c r="B922" s="4"/>
      <c r="C922" s="4"/>
      <c r="D922" s="4"/>
      <c r="E922" s="4"/>
      <c r="F922" s="4"/>
      <c r="G922" s="4"/>
      <c r="H922" s="4"/>
      <c r="I922" s="4"/>
      <c r="J922" s="4"/>
      <c r="K922" s="4"/>
      <c r="L922" s="4"/>
    </row>
    <row r="923">
      <c r="A923" s="4"/>
      <c r="B923" s="4"/>
      <c r="C923" s="4"/>
      <c r="D923" s="4"/>
      <c r="E923" s="4"/>
      <c r="F923" s="4"/>
      <c r="G923" s="4"/>
      <c r="H923" s="4"/>
      <c r="I923" s="4"/>
      <c r="J923" s="4"/>
      <c r="K923" s="4"/>
      <c r="L923" s="4"/>
    </row>
    <row r="924">
      <c r="A924" s="4"/>
      <c r="B924" s="4"/>
      <c r="C924" s="4"/>
      <c r="D924" s="4"/>
      <c r="E924" s="4"/>
      <c r="F924" s="4"/>
      <c r="G924" s="4"/>
      <c r="H924" s="4"/>
      <c r="I924" s="4"/>
      <c r="J924" s="4"/>
      <c r="K924" s="4"/>
      <c r="L924" s="4"/>
    </row>
    <row r="925">
      <c r="A925" s="4"/>
      <c r="B925" s="4"/>
      <c r="C925" s="4"/>
      <c r="D925" s="4"/>
      <c r="E925" s="4"/>
      <c r="F925" s="4"/>
      <c r="G925" s="4"/>
      <c r="H925" s="4"/>
      <c r="I925" s="4"/>
      <c r="J925" s="4"/>
      <c r="K925" s="4"/>
      <c r="L925" s="4"/>
    </row>
    <row r="926">
      <c r="A926" s="4"/>
      <c r="B926" s="4"/>
      <c r="C926" s="4"/>
      <c r="D926" s="4"/>
      <c r="E926" s="4"/>
      <c r="F926" s="4"/>
      <c r="G926" s="4"/>
      <c r="H926" s="4"/>
      <c r="I926" s="4"/>
      <c r="J926" s="4"/>
      <c r="K926" s="4"/>
      <c r="L926" s="4"/>
    </row>
    <row r="927">
      <c r="A927" s="4"/>
      <c r="B927" s="4"/>
      <c r="C927" s="4"/>
      <c r="D927" s="4"/>
      <c r="E927" s="4"/>
      <c r="F927" s="4"/>
      <c r="G927" s="4"/>
      <c r="H927" s="4"/>
      <c r="I927" s="4"/>
      <c r="J927" s="4"/>
      <c r="K927" s="4"/>
      <c r="L927" s="4"/>
    </row>
    <row r="928">
      <c r="A928" s="4"/>
      <c r="B928" s="4"/>
      <c r="C928" s="4"/>
      <c r="D928" s="4"/>
      <c r="E928" s="4"/>
      <c r="F928" s="4"/>
      <c r="G928" s="4"/>
      <c r="H928" s="4"/>
      <c r="I928" s="4"/>
      <c r="J928" s="4"/>
      <c r="K928" s="4"/>
      <c r="L928" s="4"/>
    </row>
    <row r="929">
      <c r="A929" s="4"/>
      <c r="B929" s="4"/>
      <c r="C929" s="4"/>
      <c r="D929" s="4"/>
      <c r="E929" s="4"/>
      <c r="F929" s="4"/>
      <c r="G929" s="4"/>
      <c r="H929" s="4"/>
      <c r="I929" s="4"/>
      <c r="J929" s="4"/>
      <c r="K929" s="4"/>
      <c r="L929" s="4"/>
    </row>
    <row r="930">
      <c r="A930" s="4"/>
      <c r="B930" s="4"/>
      <c r="C930" s="4"/>
      <c r="D930" s="4"/>
      <c r="E930" s="4"/>
      <c r="F930" s="4"/>
      <c r="G930" s="4"/>
      <c r="H930" s="4"/>
      <c r="I930" s="4"/>
      <c r="J930" s="4"/>
      <c r="K930" s="4"/>
      <c r="L930" s="4"/>
    </row>
    <row r="931">
      <c r="A931" s="4"/>
      <c r="B931" s="4"/>
      <c r="C931" s="4"/>
      <c r="D931" s="4"/>
      <c r="E931" s="4"/>
      <c r="F931" s="4"/>
      <c r="G931" s="4"/>
      <c r="H931" s="4"/>
      <c r="I931" s="4"/>
      <c r="J931" s="4"/>
      <c r="K931" s="4"/>
      <c r="L931" s="4"/>
    </row>
    <row r="932">
      <c r="A932" s="4"/>
      <c r="B932" s="4"/>
      <c r="C932" s="4"/>
      <c r="D932" s="4"/>
      <c r="E932" s="4"/>
      <c r="F932" s="4"/>
      <c r="G932" s="4"/>
      <c r="H932" s="4"/>
      <c r="I932" s="4"/>
      <c r="J932" s="4"/>
      <c r="K932" s="4"/>
      <c r="L932" s="4"/>
    </row>
    <row r="933">
      <c r="A933" s="4"/>
      <c r="B933" s="4"/>
      <c r="C933" s="4"/>
      <c r="D933" s="4"/>
      <c r="E933" s="4"/>
      <c r="F933" s="4"/>
      <c r="G933" s="4"/>
      <c r="H933" s="4"/>
      <c r="I933" s="4"/>
      <c r="J933" s="4"/>
      <c r="K933" s="4"/>
      <c r="L933" s="4"/>
    </row>
    <row r="934">
      <c r="A934" s="4"/>
      <c r="B934" s="4"/>
      <c r="C934" s="4"/>
      <c r="D934" s="4"/>
      <c r="E934" s="4"/>
      <c r="F934" s="4"/>
      <c r="G934" s="4"/>
      <c r="H934" s="4"/>
      <c r="I934" s="4"/>
      <c r="J934" s="4"/>
      <c r="K934" s="4"/>
      <c r="L934" s="4"/>
    </row>
    <row r="935">
      <c r="A935" s="4"/>
      <c r="B935" s="4"/>
      <c r="C935" s="4"/>
      <c r="D935" s="4"/>
      <c r="E935" s="4"/>
      <c r="F935" s="4"/>
      <c r="G935" s="4"/>
      <c r="H935" s="4"/>
      <c r="I935" s="4"/>
      <c r="J935" s="4"/>
      <c r="K935" s="4"/>
      <c r="L935" s="4"/>
    </row>
    <row r="936">
      <c r="A936" s="4"/>
      <c r="B936" s="4"/>
      <c r="C936" s="4"/>
      <c r="D936" s="4"/>
      <c r="E936" s="4"/>
      <c r="F936" s="4"/>
      <c r="G936" s="4"/>
      <c r="H936" s="4"/>
      <c r="I936" s="4"/>
      <c r="J936" s="4"/>
      <c r="K936" s="4"/>
      <c r="L936" s="4"/>
    </row>
    <row r="937">
      <c r="A937" s="4"/>
      <c r="B937" s="4"/>
      <c r="C937" s="4"/>
      <c r="D937" s="4"/>
      <c r="E937" s="4"/>
      <c r="F937" s="4"/>
      <c r="G937" s="4"/>
      <c r="H937" s="4"/>
      <c r="I937" s="4"/>
      <c r="J937" s="4"/>
      <c r="K937" s="4"/>
      <c r="L937" s="4"/>
    </row>
    <row r="938">
      <c r="A938" s="4"/>
      <c r="B938" s="4"/>
      <c r="C938" s="4"/>
      <c r="D938" s="4"/>
      <c r="E938" s="4"/>
      <c r="F938" s="4"/>
      <c r="G938" s="4"/>
      <c r="H938" s="4"/>
      <c r="I938" s="4"/>
      <c r="J938" s="4"/>
      <c r="K938" s="4"/>
      <c r="L938" s="4"/>
    </row>
    <row r="939">
      <c r="A939" s="4"/>
      <c r="B939" s="4"/>
      <c r="C939" s="4"/>
      <c r="D939" s="4"/>
      <c r="E939" s="4"/>
      <c r="F939" s="4"/>
      <c r="G939" s="4"/>
      <c r="H939" s="4"/>
      <c r="I939" s="4"/>
      <c r="J939" s="4"/>
      <c r="K939" s="4"/>
      <c r="L939" s="4"/>
    </row>
    <row r="940">
      <c r="A940" s="4"/>
      <c r="B940" s="4"/>
      <c r="C940" s="4"/>
      <c r="D940" s="4"/>
      <c r="E940" s="4"/>
      <c r="F940" s="4"/>
      <c r="G940" s="4"/>
      <c r="H940" s="4"/>
      <c r="I940" s="4"/>
      <c r="J940" s="4"/>
      <c r="K940" s="4"/>
      <c r="L940" s="4"/>
    </row>
    <row r="941">
      <c r="A941" s="4"/>
      <c r="B941" s="4"/>
      <c r="C941" s="4"/>
      <c r="D941" s="4"/>
      <c r="E941" s="4"/>
      <c r="F941" s="4"/>
      <c r="G941" s="4"/>
      <c r="H941" s="4"/>
      <c r="I941" s="4"/>
      <c r="J941" s="4"/>
      <c r="K941" s="4"/>
      <c r="L941" s="4"/>
    </row>
    <row r="942">
      <c r="A942" s="4"/>
      <c r="B942" s="4"/>
      <c r="C942" s="4"/>
      <c r="D942" s="4"/>
      <c r="E942" s="4"/>
      <c r="F942" s="4"/>
      <c r="G942" s="4"/>
      <c r="H942" s="4"/>
      <c r="I942" s="4"/>
      <c r="J942" s="4"/>
      <c r="K942" s="4"/>
      <c r="L942" s="4"/>
    </row>
    <row r="943">
      <c r="A943" s="4"/>
      <c r="B943" s="4"/>
      <c r="C943" s="4"/>
      <c r="D943" s="4"/>
      <c r="E943" s="4"/>
      <c r="F943" s="4"/>
      <c r="G943" s="4"/>
      <c r="H943" s="4"/>
      <c r="I943" s="4"/>
      <c r="J943" s="4"/>
      <c r="K943" s="4"/>
      <c r="L943" s="4"/>
    </row>
    <row r="944">
      <c r="A944" s="4"/>
      <c r="B944" s="4"/>
      <c r="C944" s="4"/>
      <c r="D944" s="4"/>
      <c r="E944" s="4"/>
      <c r="F944" s="4"/>
      <c r="G944" s="4"/>
      <c r="H944" s="4"/>
      <c r="I944" s="4"/>
      <c r="J944" s="4"/>
      <c r="K944" s="4"/>
      <c r="L944" s="4"/>
    </row>
    <row r="945">
      <c r="A945" s="4"/>
      <c r="B945" s="4"/>
      <c r="C945" s="4"/>
      <c r="D945" s="4"/>
      <c r="E945" s="4"/>
      <c r="F945" s="4"/>
      <c r="G945" s="4"/>
      <c r="H945" s="4"/>
      <c r="I945" s="4"/>
      <c r="J945" s="4"/>
      <c r="K945" s="4"/>
      <c r="L945" s="4"/>
    </row>
    <row r="946">
      <c r="A946" s="4"/>
      <c r="B946" s="4"/>
      <c r="C946" s="4"/>
      <c r="D946" s="4"/>
      <c r="E946" s="4"/>
      <c r="F946" s="4"/>
      <c r="G946" s="4"/>
      <c r="H946" s="4"/>
      <c r="I946" s="4"/>
      <c r="J946" s="4"/>
      <c r="K946" s="4"/>
      <c r="L946" s="4"/>
    </row>
    <row r="947">
      <c r="A947" s="4"/>
      <c r="B947" s="4"/>
      <c r="C947" s="4"/>
      <c r="D947" s="4"/>
      <c r="E947" s="4"/>
      <c r="F947" s="4"/>
      <c r="G947" s="4"/>
      <c r="H947" s="4"/>
      <c r="I947" s="4"/>
      <c r="J947" s="4"/>
      <c r="K947" s="4"/>
      <c r="L947" s="4"/>
    </row>
    <row r="948">
      <c r="A948" s="4"/>
      <c r="B948" s="4"/>
      <c r="C948" s="4"/>
      <c r="D948" s="4"/>
      <c r="E948" s="4"/>
      <c r="F948" s="4"/>
      <c r="G948" s="4"/>
      <c r="H948" s="4"/>
      <c r="I948" s="4"/>
      <c r="J948" s="4"/>
      <c r="K948" s="4"/>
      <c r="L948" s="4"/>
    </row>
    <row r="949">
      <c r="A949" s="4"/>
      <c r="B949" s="4"/>
      <c r="C949" s="4"/>
      <c r="D949" s="4"/>
      <c r="E949" s="4"/>
      <c r="F949" s="4"/>
      <c r="G949" s="4"/>
      <c r="H949" s="4"/>
      <c r="I949" s="4"/>
      <c r="J949" s="4"/>
      <c r="K949" s="4"/>
      <c r="L949" s="4"/>
    </row>
    <row r="950">
      <c r="A950" s="4"/>
      <c r="B950" s="4"/>
      <c r="C950" s="4"/>
      <c r="D950" s="4"/>
      <c r="E950" s="4"/>
      <c r="F950" s="4"/>
      <c r="G950" s="4"/>
      <c r="H950" s="4"/>
      <c r="I950" s="4"/>
      <c r="J950" s="4"/>
      <c r="K950" s="4"/>
      <c r="L950" s="4"/>
    </row>
    <row r="951">
      <c r="A951" s="4"/>
      <c r="B951" s="4"/>
      <c r="C951" s="4"/>
      <c r="D951" s="4"/>
      <c r="E951" s="4"/>
      <c r="F951" s="4"/>
      <c r="G951" s="4"/>
      <c r="H951" s="4"/>
      <c r="I951" s="4"/>
      <c r="J951" s="4"/>
      <c r="K951" s="4"/>
      <c r="L951" s="4"/>
    </row>
    <row r="952">
      <c r="A952" s="4"/>
      <c r="B952" s="4"/>
      <c r="C952" s="4"/>
      <c r="D952" s="4"/>
      <c r="E952" s="4"/>
      <c r="F952" s="4"/>
      <c r="G952" s="4"/>
      <c r="H952" s="4"/>
      <c r="I952" s="4"/>
      <c r="J952" s="4"/>
      <c r="K952" s="4"/>
      <c r="L952" s="4"/>
    </row>
    <row r="953">
      <c r="A953" s="4"/>
      <c r="B953" s="4"/>
      <c r="C953" s="4"/>
      <c r="D953" s="4"/>
      <c r="E953" s="4"/>
      <c r="F953" s="4"/>
      <c r="G953" s="4"/>
      <c r="H953" s="4"/>
      <c r="I953" s="4"/>
      <c r="J953" s="4"/>
      <c r="K953" s="4"/>
      <c r="L953" s="4"/>
    </row>
    <row r="954">
      <c r="A954" s="4"/>
      <c r="B954" s="4"/>
      <c r="C954" s="4"/>
      <c r="D954" s="4"/>
      <c r="E954" s="4"/>
      <c r="F954" s="4"/>
      <c r="G954" s="4"/>
      <c r="H954" s="4"/>
      <c r="I954" s="4"/>
      <c r="J954" s="4"/>
      <c r="K954" s="4"/>
      <c r="L954" s="4"/>
    </row>
    <row r="955">
      <c r="A955" s="4"/>
      <c r="B955" s="4"/>
      <c r="C955" s="4"/>
      <c r="D955" s="4"/>
      <c r="E955" s="4"/>
      <c r="F955" s="4"/>
      <c r="G955" s="4"/>
      <c r="H955" s="4"/>
      <c r="I955" s="4"/>
      <c r="J955" s="4"/>
      <c r="K955" s="4"/>
      <c r="L955" s="4"/>
    </row>
    <row r="956">
      <c r="A956" s="4"/>
      <c r="B956" s="4"/>
      <c r="C956" s="4"/>
      <c r="D956" s="4"/>
      <c r="E956" s="4"/>
      <c r="F956" s="4"/>
      <c r="G956" s="4"/>
      <c r="H956" s="4"/>
      <c r="I956" s="4"/>
      <c r="J956" s="4"/>
      <c r="K956" s="4"/>
      <c r="L956" s="4"/>
    </row>
    <row r="957">
      <c r="A957" s="4"/>
      <c r="B957" s="4"/>
      <c r="C957" s="4"/>
      <c r="D957" s="4"/>
      <c r="E957" s="4"/>
      <c r="F957" s="4"/>
      <c r="G957" s="4"/>
      <c r="H957" s="4"/>
      <c r="I957" s="4"/>
      <c r="J957" s="4"/>
      <c r="K957" s="4"/>
      <c r="L957" s="4"/>
    </row>
    <row r="958">
      <c r="A958" s="4"/>
      <c r="B958" s="4"/>
      <c r="C958" s="4"/>
      <c r="D958" s="4"/>
      <c r="E958" s="4"/>
      <c r="F958" s="4"/>
      <c r="G958" s="4"/>
      <c r="H958" s="4"/>
      <c r="I958" s="4"/>
      <c r="J958" s="4"/>
      <c r="K958" s="4"/>
      <c r="L958" s="4"/>
    </row>
    <row r="959">
      <c r="A959" s="4"/>
      <c r="B959" s="4"/>
      <c r="C959" s="4"/>
      <c r="D959" s="4"/>
      <c r="E959" s="4"/>
      <c r="F959" s="4"/>
      <c r="G959" s="4"/>
      <c r="H959" s="4"/>
      <c r="I959" s="4"/>
      <c r="J959" s="4"/>
      <c r="K959" s="4"/>
      <c r="L959" s="4"/>
    </row>
    <row r="960">
      <c r="A960" s="4"/>
      <c r="B960" s="4"/>
      <c r="C960" s="4"/>
      <c r="D960" s="4"/>
      <c r="E960" s="4"/>
      <c r="F960" s="4"/>
      <c r="G960" s="4"/>
      <c r="H960" s="4"/>
      <c r="I960" s="4"/>
      <c r="J960" s="4"/>
      <c r="K960" s="4"/>
      <c r="L960" s="4"/>
    </row>
    <row r="961">
      <c r="A961" s="4"/>
      <c r="B961" s="4"/>
      <c r="C961" s="4"/>
      <c r="D961" s="4"/>
      <c r="E961" s="4"/>
      <c r="F961" s="4"/>
      <c r="G961" s="4"/>
      <c r="H961" s="4"/>
      <c r="I961" s="4"/>
      <c r="J961" s="4"/>
      <c r="K961" s="4"/>
      <c r="L961" s="4"/>
    </row>
    <row r="962">
      <c r="A962" s="4"/>
      <c r="B962" s="4"/>
      <c r="C962" s="4"/>
      <c r="D962" s="4"/>
      <c r="E962" s="4"/>
      <c r="F962" s="4"/>
      <c r="G962" s="4"/>
      <c r="H962" s="4"/>
      <c r="I962" s="4"/>
      <c r="J962" s="4"/>
      <c r="K962" s="4"/>
      <c r="L962" s="4"/>
    </row>
    <row r="963">
      <c r="A963" s="4"/>
      <c r="B963" s="4"/>
      <c r="C963" s="4"/>
      <c r="D963" s="4"/>
      <c r="E963" s="4"/>
      <c r="F963" s="4"/>
      <c r="G963" s="4"/>
      <c r="H963" s="4"/>
      <c r="I963" s="4"/>
      <c r="J963" s="4"/>
      <c r="K963" s="4"/>
      <c r="L963" s="4"/>
    </row>
    <row r="964">
      <c r="A964" s="4"/>
      <c r="B964" s="4"/>
      <c r="C964" s="4"/>
      <c r="D964" s="4"/>
      <c r="E964" s="4"/>
      <c r="F964" s="4"/>
      <c r="G964" s="4"/>
      <c r="H964" s="4"/>
      <c r="I964" s="4"/>
      <c r="J964" s="4"/>
      <c r="K964" s="4"/>
      <c r="L964" s="4"/>
    </row>
    <row r="965">
      <c r="A965" s="4"/>
      <c r="B965" s="4"/>
      <c r="C965" s="4"/>
      <c r="D965" s="4"/>
      <c r="E965" s="4"/>
      <c r="F965" s="4"/>
      <c r="G965" s="4"/>
      <c r="H965" s="4"/>
      <c r="I965" s="4"/>
      <c r="J965" s="4"/>
      <c r="K965" s="4"/>
      <c r="L965" s="4"/>
    </row>
    <row r="966">
      <c r="A966" s="4"/>
      <c r="B966" s="4"/>
      <c r="C966" s="4"/>
      <c r="D966" s="4"/>
      <c r="E966" s="4"/>
      <c r="F966" s="4"/>
      <c r="G966" s="4"/>
      <c r="H966" s="4"/>
      <c r="I966" s="4"/>
      <c r="J966" s="4"/>
      <c r="K966" s="4"/>
      <c r="L966" s="4"/>
    </row>
    <row r="967">
      <c r="A967" s="4"/>
      <c r="B967" s="4"/>
      <c r="C967" s="4"/>
      <c r="D967" s="4"/>
      <c r="E967" s="4"/>
      <c r="F967" s="4"/>
      <c r="G967" s="4"/>
      <c r="H967" s="4"/>
      <c r="I967" s="4"/>
      <c r="J967" s="4"/>
      <c r="K967" s="4"/>
      <c r="L967" s="4"/>
    </row>
    <row r="968">
      <c r="A968" s="4"/>
      <c r="B968" s="4"/>
      <c r="C968" s="4"/>
      <c r="D968" s="4"/>
      <c r="E968" s="4"/>
      <c r="F968" s="4"/>
      <c r="G968" s="4"/>
      <c r="H968" s="4"/>
      <c r="I968" s="4"/>
      <c r="J968" s="4"/>
      <c r="K968" s="4"/>
      <c r="L968" s="4"/>
    </row>
    <row r="969">
      <c r="A969" s="4"/>
      <c r="B969" s="4"/>
      <c r="C969" s="4"/>
      <c r="D969" s="4"/>
      <c r="E969" s="4"/>
      <c r="F969" s="4"/>
      <c r="G969" s="4"/>
      <c r="H969" s="4"/>
      <c r="I969" s="4"/>
      <c r="J969" s="4"/>
      <c r="K969" s="4"/>
      <c r="L969" s="4"/>
    </row>
    <row r="970">
      <c r="A970" s="4"/>
      <c r="B970" s="4"/>
      <c r="C970" s="4"/>
      <c r="D970" s="4"/>
      <c r="E970" s="4"/>
      <c r="F970" s="4"/>
      <c r="G970" s="4"/>
      <c r="H970" s="4"/>
      <c r="I970" s="4"/>
      <c r="J970" s="4"/>
      <c r="K970" s="4"/>
      <c r="L970" s="4"/>
    </row>
    <row r="971">
      <c r="A971" s="4"/>
      <c r="B971" s="4"/>
      <c r="C971" s="4"/>
      <c r="D971" s="4"/>
      <c r="E971" s="4"/>
      <c r="F971" s="4"/>
      <c r="G971" s="4"/>
      <c r="H971" s="4"/>
      <c r="I971" s="4"/>
      <c r="J971" s="4"/>
      <c r="K971" s="4"/>
      <c r="L971" s="4"/>
    </row>
    <row r="972">
      <c r="A972" s="4"/>
      <c r="B972" s="4"/>
      <c r="C972" s="4"/>
      <c r="D972" s="4"/>
      <c r="E972" s="4"/>
      <c r="F972" s="4"/>
      <c r="G972" s="4"/>
      <c r="H972" s="4"/>
      <c r="I972" s="4"/>
      <c r="J972" s="4"/>
      <c r="K972" s="4"/>
      <c r="L972" s="4"/>
    </row>
    <row r="973">
      <c r="A973" s="4"/>
      <c r="B973" s="4"/>
      <c r="C973" s="4"/>
      <c r="D973" s="4"/>
      <c r="E973" s="4"/>
      <c r="F973" s="4"/>
      <c r="G973" s="4"/>
      <c r="H973" s="4"/>
      <c r="I973" s="4"/>
      <c r="J973" s="4"/>
      <c r="K973" s="4"/>
      <c r="L973" s="4"/>
    </row>
    <row r="974">
      <c r="A974" s="4"/>
      <c r="B974" s="4"/>
      <c r="C974" s="4"/>
      <c r="D974" s="4"/>
      <c r="E974" s="4"/>
      <c r="F974" s="4"/>
      <c r="G974" s="4"/>
      <c r="H974" s="4"/>
      <c r="I974" s="4"/>
      <c r="J974" s="4"/>
      <c r="K974" s="4"/>
      <c r="L974" s="4"/>
    </row>
    <row r="975">
      <c r="A975" s="4"/>
      <c r="B975" s="4"/>
      <c r="C975" s="4"/>
      <c r="D975" s="4"/>
      <c r="E975" s="4"/>
      <c r="F975" s="4"/>
      <c r="G975" s="4"/>
      <c r="H975" s="4"/>
      <c r="I975" s="4"/>
      <c r="J975" s="4"/>
      <c r="K975" s="4"/>
      <c r="L975" s="4"/>
    </row>
    <row r="976">
      <c r="A976" s="4"/>
      <c r="B976" s="4"/>
      <c r="C976" s="4"/>
      <c r="D976" s="4"/>
      <c r="E976" s="4"/>
      <c r="F976" s="4"/>
      <c r="G976" s="4"/>
      <c r="H976" s="4"/>
      <c r="I976" s="4"/>
      <c r="J976" s="4"/>
      <c r="K976" s="4"/>
      <c r="L976" s="4"/>
    </row>
    <row r="977">
      <c r="A977" s="4"/>
      <c r="B977" s="4"/>
      <c r="C977" s="4"/>
      <c r="D977" s="4"/>
      <c r="E977" s="4"/>
      <c r="F977" s="4"/>
      <c r="G977" s="4"/>
      <c r="H977" s="4"/>
      <c r="I977" s="4"/>
      <c r="J977" s="4"/>
      <c r="K977" s="4"/>
      <c r="L977" s="4"/>
    </row>
    <row r="978">
      <c r="A978" s="4"/>
      <c r="B978" s="4"/>
      <c r="C978" s="4"/>
      <c r="D978" s="4"/>
      <c r="E978" s="4"/>
      <c r="F978" s="4"/>
      <c r="G978" s="4"/>
      <c r="H978" s="4"/>
      <c r="I978" s="4"/>
      <c r="J978" s="4"/>
      <c r="K978" s="4"/>
      <c r="L978" s="4"/>
    </row>
    <row r="979">
      <c r="A979" s="4"/>
      <c r="B979" s="4"/>
      <c r="C979" s="4"/>
      <c r="D979" s="4"/>
      <c r="E979" s="4"/>
      <c r="F979" s="4"/>
      <c r="G979" s="4"/>
      <c r="H979" s="4"/>
      <c r="I979" s="4"/>
      <c r="J979" s="4"/>
      <c r="K979" s="4"/>
      <c r="L979" s="4"/>
    </row>
    <row r="980">
      <c r="A980" s="4"/>
      <c r="B980" s="4"/>
      <c r="C980" s="4"/>
      <c r="D980" s="4"/>
      <c r="E980" s="4"/>
      <c r="F980" s="4"/>
      <c r="G980" s="4"/>
      <c r="H980" s="4"/>
      <c r="I980" s="4"/>
      <c r="J980" s="4"/>
      <c r="K980" s="4"/>
      <c r="L980" s="4"/>
    </row>
    <row r="981">
      <c r="A981" s="4"/>
      <c r="B981" s="4"/>
      <c r="C981" s="4"/>
      <c r="D981" s="4"/>
      <c r="E981" s="4"/>
      <c r="F981" s="4"/>
      <c r="G981" s="4"/>
      <c r="H981" s="4"/>
      <c r="I981" s="4"/>
      <c r="J981" s="4"/>
      <c r="K981" s="4"/>
      <c r="L981" s="4"/>
    </row>
    <row r="982">
      <c r="A982" s="4"/>
      <c r="B982" s="4"/>
      <c r="C982" s="4"/>
      <c r="D982" s="4"/>
      <c r="E982" s="4"/>
      <c r="F982" s="4"/>
      <c r="G982" s="4"/>
      <c r="H982" s="4"/>
      <c r="I982" s="4"/>
      <c r="J982" s="4"/>
      <c r="K982" s="4"/>
      <c r="L982" s="4"/>
    </row>
    <row r="983">
      <c r="A983" s="4"/>
      <c r="B983" s="4"/>
      <c r="C983" s="4"/>
      <c r="D983" s="4"/>
      <c r="E983" s="4"/>
      <c r="F983" s="4"/>
      <c r="G983" s="4"/>
      <c r="H983" s="4"/>
      <c r="I983" s="4"/>
      <c r="J983" s="4"/>
      <c r="K983" s="4"/>
      <c r="L983" s="4"/>
    </row>
    <row r="984">
      <c r="A984" s="4"/>
      <c r="B984" s="4"/>
      <c r="C984" s="4"/>
      <c r="D984" s="4"/>
      <c r="E984" s="4"/>
      <c r="F984" s="4"/>
      <c r="G984" s="4"/>
      <c r="H984" s="4"/>
      <c r="I984" s="4"/>
      <c r="J984" s="4"/>
      <c r="K984" s="4"/>
      <c r="L984" s="4"/>
    </row>
    <row r="985">
      <c r="A985" s="4"/>
      <c r="B985" s="4"/>
      <c r="C985" s="4"/>
      <c r="D985" s="4"/>
      <c r="E985" s="4"/>
      <c r="F985" s="4"/>
      <c r="G985" s="4"/>
      <c r="H985" s="4"/>
      <c r="I985" s="4"/>
      <c r="J985" s="4"/>
      <c r="K985" s="4"/>
      <c r="L985" s="4"/>
    </row>
    <row r="986">
      <c r="A986" s="4"/>
      <c r="B986" s="4"/>
      <c r="C986" s="4"/>
      <c r="D986" s="4"/>
      <c r="E986" s="4"/>
      <c r="F986" s="4"/>
      <c r="G986" s="4"/>
      <c r="H986" s="4"/>
      <c r="I986" s="4"/>
      <c r="J986" s="4"/>
      <c r="K986" s="4"/>
      <c r="L986" s="4"/>
    </row>
    <row r="987">
      <c r="A987" s="4"/>
      <c r="B987" s="4"/>
      <c r="C987" s="4"/>
      <c r="D987" s="4"/>
      <c r="E987" s="4"/>
      <c r="F987" s="4"/>
      <c r="G987" s="4"/>
      <c r="H987" s="4"/>
      <c r="I987" s="4"/>
      <c r="J987" s="4"/>
      <c r="K987" s="4"/>
      <c r="L987" s="4"/>
    </row>
    <row r="988">
      <c r="A988" s="4"/>
      <c r="B988" s="4"/>
      <c r="C988" s="4"/>
      <c r="D988" s="4"/>
      <c r="E988" s="4"/>
      <c r="F988" s="4"/>
      <c r="G988" s="4"/>
      <c r="H988" s="4"/>
      <c r="I988" s="4"/>
      <c r="J988" s="4"/>
      <c r="K988" s="4"/>
      <c r="L988" s="4"/>
    </row>
    <row r="989">
      <c r="A989" s="4"/>
      <c r="B989" s="4"/>
      <c r="C989" s="4"/>
      <c r="D989" s="4"/>
      <c r="E989" s="4"/>
      <c r="F989" s="4"/>
      <c r="G989" s="4"/>
      <c r="H989" s="4"/>
      <c r="I989" s="4"/>
      <c r="J989" s="4"/>
      <c r="K989" s="4"/>
      <c r="L989" s="4"/>
    </row>
    <row r="990">
      <c r="A990" s="4"/>
      <c r="B990" s="4"/>
      <c r="C990" s="4"/>
      <c r="D990" s="4"/>
      <c r="E990" s="4"/>
      <c r="F990" s="4"/>
      <c r="G990" s="4"/>
      <c r="H990" s="4"/>
      <c r="I990" s="4"/>
      <c r="J990" s="4"/>
      <c r="K990" s="4"/>
      <c r="L990" s="4"/>
    </row>
    <row r="991">
      <c r="A991" s="4"/>
      <c r="B991" s="4"/>
      <c r="C991" s="4"/>
      <c r="D991" s="4"/>
      <c r="E991" s="4"/>
      <c r="F991" s="4"/>
      <c r="G991" s="4"/>
      <c r="H991" s="4"/>
      <c r="I991" s="4"/>
      <c r="J991" s="4"/>
      <c r="K991" s="4"/>
      <c r="L991" s="4"/>
    </row>
    <row r="992">
      <c r="A992" s="4"/>
      <c r="B992" s="4"/>
      <c r="C992" s="4"/>
      <c r="D992" s="4"/>
      <c r="E992" s="4"/>
      <c r="F992" s="4"/>
      <c r="G992" s="4"/>
      <c r="H992" s="4"/>
      <c r="I992" s="4"/>
      <c r="J992" s="4"/>
      <c r="K992" s="4"/>
      <c r="L992" s="4"/>
    </row>
    <row r="993">
      <c r="A993" s="4"/>
      <c r="B993" s="4"/>
      <c r="C993" s="4"/>
      <c r="D993" s="4"/>
      <c r="E993" s="4"/>
      <c r="F993" s="4"/>
      <c r="G993" s="4"/>
      <c r="H993" s="4"/>
      <c r="I993" s="4"/>
      <c r="J993" s="4"/>
      <c r="K993" s="4"/>
      <c r="L993" s="4"/>
    </row>
    <row r="994">
      <c r="A994" s="4"/>
      <c r="B994" s="4"/>
      <c r="C994" s="4"/>
      <c r="D994" s="4"/>
      <c r="E994" s="4"/>
      <c r="F994" s="4"/>
      <c r="G994" s="4"/>
      <c r="H994" s="4"/>
      <c r="I994" s="4"/>
      <c r="J994" s="4"/>
      <c r="K994" s="4"/>
      <c r="L994" s="4"/>
    </row>
    <row r="995">
      <c r="A995" s="4"/>
      <c r="B995" s="4"/>
      <c r="C995" s="4"/>
      <c r="D995" s="4"/>
      <c r="E995" s="4"/>
      <c r="F995" s="4"/>
      <c r="G995" s="4"/>
      <c r="H995" s="4"/>
      <c r="I995" s="4"/>
      <c r="J995" s="4"/>
      <c r="K995" s="4"/>
      <c r="L995" s="4"/>
    </row>
    <row r="996">
      <c r="A996" s="4"/>
      <c r="B996" s="4"/>
      <c r="C996" s="4"/>
      <c r="D996" s="4"/>
      <c r="E996" s="4"/>
      <c r="F996" s="4"/>
      <c r="G996" s="4"/>
      <c r="H996" s="4"/>
      <c r="I996" s="4"/>
      <c r="J996" s="4"/>
      <c r="K996" s="4"/>
      <c r="L996" s="4"/>
    </row>
    <row r="997">
      <c r="A997" s="4"/>
      <c r="B997" s="4"/>
      <c r="C997" s="4"/>
      <c r="D997" s="4"/>
      <c r="E997" s="4"/>
      <c r="F997" s="4"/>
      <c r="G997" s="4"/>
      <c r="H997" s="4"/>
      <c r="I997" s="4"/>
      <c r="J997" s="4"/>
      <c r="K997" s="4"/>
      <c r="L997" s="4"/>
    </row>
    <row r="998">
      <c r="A998" s="4"/>
      <c r="B998" s="4"/>
      <c r="C998" s="4"/>
      <c r="D998" s="4"/>
      <c r="E998" s="4"/>
      <c r="F998" s="4"/>
      <c r="G998" s="4"/>
      <c r="H998" s="4"/>
      <c r="I998" s="4"/>
      <c r="J998" s="4"/>
      <c r="K998" s="4"/>
      <c r="L998" s="4"/>
    </row>
    <row r="999">
      <c r="A999" s="4"/>
      <c r="B999" s="4"/>
      <c r="C999" s="4"/>
      <c r="D999" s="4"/>
      <c r="E999" s="4"/>
      <c r="F999" s="4"/>
      <c r="G999" s="4"/>
      <c r="H999" s="4"/>
      <c r="I999" s="4"/>
      <c r="J999" s="4"/>
      <c r="K999" s="4"/>
      <c r="L999" s="4"/>
    </row>
    <row r="1000">
      <c r="A1000" s="4"/>
      <c r="B1000" s="4"/>
      <c r="C1000" s="4"/>
      <c r="D1000" s="4"/>
      <c r="E1000" s="4"/>
      <c r="F1000" s="4"/>
      <c r="G1000" s="4"/>
      <c r="H1000" s="4"/>
      <c r="I1000" s="4"/>
      <c r="J1000" s="4"/>
      <c r="K1000" s="4"/>
      <c r="L1000" s="4"/>
    </row>
    <row r="1001">
      <c r="A1001" s="4"/>
      <c r="B1001" s="4"/>
      <c r="C1001" s="4"/>
      <c r="D1001" s="4"/>
      <c r="E1001" s="4"/>
      <c r="F1001" s="4"/>
      <c r="G1001" s="4"/>
      <c r="H1001" s="4"/>
      <c r="I1001" s="4"/>
      <c r="J1001" s="4"/>
      <c r="K1001" s="4"/>
      <c r="L1001" s="4"/>
    </row>
    <row r="1002">
      <c r="A1002" s="4"/>
      <c r="B1002" s="4"/>
      <c r="C1002" s="4"/>
      <c r="D1002" s="4"/>
      <c r="E1002" s="4"/>
      <c r="F1002" s="4"/>
      <c r="G1002" s="4"/>
      <c r="H1002" s="4"/>
      <c r="I1002" s="4"/>
      <c r="J1002" s="4"/>
      <c r="K1002" s="4"/>
      <c r="L1002" s="4"/>
    </row>
    <row r="1003">
      <c r="A1003" s="4"/>
      <c r="B1003" s="4"/>
      <c r="C1003" s="4"/>
      <c r="D1003" s="4"/>
      <c r="E1003" s="4"/>
      <c r="F1003" s="4"/>
      <c r="G1003" s="4"/>
      <c r="H1003" s="4"/>
      <c r="I1003" s="4"/>
      <c r="J1003" s="4"/>
      <c r="K1003" s="4"/>
      <c r="L1003" s="4"/>
    </row>
    <row r="1004">
      <c r="A1004" s="4"/>
      <c r="B1004" s="4"/>
      <c r="C1004" s="4"/>
      <c r="D1004" s="4"/>
      <c r="E1004" s="4"/>
      <c r="F1004" s="4"/>
      <c r="G1004" s="4"/>
      <c r="H1004" s="4"/>
      <c r="I1004" s="4"/>
      <c r="J1004" s="4"/>
      <c r="K1004" s="4"/>
      <c r="L1004" s="4"/>
    </row>
    <row r="1005">
      <c r="A1005" s="4"/>
      <c r="B1005" s="4"/>
      <c r="C1005" s="4"/>
      <c r="D1005" s="4"/>
      <c r="E1005" s="4"/>
      <c r="F1005" s="4"/>
      <c r="G1005" s="4"/>
      <c r="H1005" s="4"/>
      <c r="I1005" s="4"/>
      <c r="J1005" s="4"/>
      <c r="K1005" s="4"/>
      <c r="L1005" s="4"/>
    </row>
    <row r="1006">
      <c r="A1006" s="4"/>
      <c r="B1006" s="4"/>
      <c r="C1006" s="4"/>
      <c r="D1006" s="4"/>
      <c r="E1006" s="4"/>
      <c r="F1006" s="4"/>
      <c r="G1006" s="4"/>
      <c r="H1006" s="4"/>
      <c r="I1006" s="4"/>
      <c r="J1006" s="4"/>
      <c r="K1006" s="4"/>
      <c r="L1006" s="4"/>
    </row>
    <row r="1007">
      <c r="A1007" s="4"/>
      <c r="B1007" s="4"/>
      <c r="C1007" s="4"/>
      <c r="D1007" s="4"/>
      <c r="E1007" s="4"/>
      <c r="F1007" s="4"/>
      <c r="G1007" s="4"/>
      <c r="H1007" s="4"/>
      <c r="I1007" s="4"/>
      <c r="J1007" s="4"/>
      <c r="K1007" s="4"/>
      <c r="L1007" s="4"/>
    </row>
    <row r="1008">
      <c r="A1008" s="4"/>
      <c r="B1008" s="4"/>
      <c r="C1008" s="4"/>
      <c r="D1008" s="4"/>
      <c r="E1008" s="4"/>
      <c r="F1008" s="4"/>
      <c r="G1008" s="4"/>
      <c r="H1008" s="4"/>
      <c r="I1008" s="4"/>
      <c r="J1008" s="4"/>
      <c r="K1008" s="4"/>
      <c r="L1008" s="4"/>
    </row>
    <row r="1009">
      <c r="A1009" s="4"/>
      <c r="B1009" s="4"/>
      <c r="C1009" s="4"/>
      <c r="D1009" s="4"/>
      <c r="E1009" s="4"/>
      <c r="F1009" s="4"/>
      <c r="G1009" s="4"/>
      <c r="H1009" s="4"/>
      <c r="I1009" s="4"/>
      <c r="J1009" s="4"/>
      <c r="K1009" s="4"/>
      <c r="L1009" s="4"/>
    </row>
    <row r="1010">
      <c r="A1010" s="4"/>
      <c r="B1010" s="4"/>
      <c r="C1010" s="4"/>
      <c r="D1010" s="4"/>
      <c r="E1010" s="4"/>
      <c r="F1010" s="4"/>
      <c r="G1010" s="4"/>
      <c r="H1010" s="4"/>
      <c r="I1010" s="4"/>
      <c r="J1010" s="4"/>
      <c r="K1010" s="4"/>
      <c r="L1010" s="4"/>
    </row>
    <row r="1011">
      <c r="A1011" s="4"/>
      <c r="B1011" s="4"/>
      <c r="C1011" s="4"/>
      <c r="D1011" s="4"/>
      <c r="E1011" s="4"/>
      <c r="F1011" s="4"/>
      <c r="G1011" s="4"/>
      <c r="H1011" s="4"/>
      <c r="I1011" s="4"/>
      <c r="J1011" s="4"/>
      <c r="K1011" s="4"/>
      <c r="L1011" s="4"/>
    </row>
  </sheetData>
  <mergeCells count="109">
    <mergeCell ref="D20:J20"/>
    <mergeCell ref="C59:E59"/>
    <mergeCell ref="F59:H59"/>
    <mergeCell ref="I59:K59"/>
    <mergeCell ref="C60:E60"/>
    <mergeCell ref="F60:H60"/>
    <mergeCell ref="I60:K60"/>
    <mergeCell ref="F63:H63"/>
    <mergeCell ref="I63:K63"/>
    <mergeCell ref="C61:E61"/>
    <mergeCell ref="F61:H61"/>
    <mergeCell ref="I61:K61"/>
    <mergeCell ref="C62:E62"/>
    <mergeCell ref="F62:H62"/>
    <mergeCell ref="I62:K62"/>
    <mergeCell ref="C63:E63"/>
    <mergeCell ref="F66:H66"/>
    <mergeCell ref="I66:K66"/>
    <mergeCell ref="C64:E64"/>
    <mergeCell ref="F64:H64"/>
    <mergeCell ref="I64:K64"/>
    <mergeCell ref="C65:E65"/>
    <mergeCell ref="F65:H65"/>
    <mergeCell ref="I65:K65"/>
    <mergeCell ref="C66:E66"/>
    <mergeCell ref="F69:H69"/>
    <mergeCell ref="I69:K69"/>
    <mergeCell ref="C67:E67"/>
    <mergeCell ref="F67:H67"/>
    <mergeCell ref="I67:K67"/>
    <mergeCell ref="C68:E68"/>
    <mergeCell ref="F68:H68"/>
    <mergeCell ref="I68:K68"/>
    <mergeCell ref="C69:E69"/>
    <mergeCell ref="F81:H81"/>
    <mergeCell ref="I81:K81"/>
    <mergeCell ref="C79:E79"/>
    <mergeCell ref="F79:H79"/>
    <mergeCell ref="I79:K79"/>
    <mergeCell ref="C80:E80"/>
    <mergeCell ref="F80:H80"/>
    <mergeCell ref="I80:K80"/>
    <mergeCell ref="C81:E81"/>
    <mergeCell ref="F84:H84"/>
    <mergeCell ref="I84:K84"/>
    <mergeCell ref="C82:E82"/>
    <mergeCell ref="F82:H82"/>
    <mergeCell ref="I82:K82"/>
    <mergeCell ref="C83:E83"/>
    <mergeCell ref="F83:H83"/>
    <mergeCell ref="I83:K83"/>
    <mergeCell ref="C84:E84"/>
    <mergeCell ref="F87:H87"/>
    <mergeCell ref="I87:K87"/>
    <mergeCell ref="C85:E85"/>
    <mergeCell ref="F85:H85"/>
    <mergeCell ref="I85:K85"/>
    <mergeCell ref="C86:E86"/>
    <mergeCell ref="F86:H86"/>
    <mergeCell ref="I86:K86"/>
    <mergeCell ref="C87:E87"/>
    <mergeCell ref="F90:H90"/>
    <mergeCell ref="I90:K90"/>
    <mergeCell ref="C88:E88"/>
    <mergeCell ref="F88:H88"/>
    <mergeCell ref="I88:K88"/>
    <mergeCell ref="C89:E89"/>
    <mergeCell ref="F89:H89"/>
    <mergeCell ref="I89:K89"/>
    <mergeCell ref="C90:E90"/>
    <mergeCell ref="F93:H93"/>
    <mergeCell ref="I93:K93"/>
    <mergeCell ref="C91:E91"/>
    <mergeCell ref="F91:H91"/>
    <mergeCell ref="I91:K91"/>
    <mergeCell ref="C92:E92"/>
    <mergeCell ref="F92:H92"/>
    <mergeCell ref="I92:K92"/>
    <mergeCell ref="C93:E93"/>
    <mergeCell ref="F72:H72"/>
    <mergeCell ref="I72:K72"/>
    <mergeCell ref="C70:E70"/>
    <mergeCell ref="F70:H70"/>
    <mergeCell ref="I70:K70"/>
    <mergeCell ref="C71:E71"/>
    <mergeCell ref="F71:H71"/>
    <mergeCell ref="I71:K71"/>
    <mergeCell ref="C72:E72"/>
    <mergeCell ref="F75:H75"/>
    <mergeCell ref="I75:K75"/>
    <mergeCell ref="C73:E73"/>
    <mergeCell ref="F73:H73"/>
    <mergeCell ref="I73:K73"/>
    <mergeCell ref="C74:E74"/>
    <mergeCell ref="F74:H74"/>
    <mergeCell ref="I74:K74"/>
    <mergeCell ref="C75:E75"/>
    <mergeCell ref="F78:H78"/>
    <mergeCell ref="I78:K78"/>
    <mergeCell ref="C76:E76"/>
    <mergeCell ref="F76:H76"/>
    <mergeCell ref="I76:K76"/>
    <mergeCell ref="C77:E77"/>
    <mergeCell ref="F77:H77"/>
    <mergeCell ref="I77:K77"/>
    <mergeCell ref="C78:E78"/>
    <mergeCell ref="C94:E94"/>
    <mergeCell ref="F94:H94"/>
    <mergeCell ref="I94:K94"/>
  </mergeCell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63"/>
    <col customWidth="1" min="3" max="3" width="23.38"/>
    <col customWidth="1" min="5" max="5" width="15.25"/>
    <col customWidth="1" min="6" max="6" width="16.88"/>
  </cols>
  <sheetData>
    <row r="1">
      <c r="A1" s="235" t="s">
        <v>810</v>
      </c>
      <c r="B1" s="415" t="s">
        <v>1362</v>
      </c>
      <c r="C1" s="238"/>
      <c r="D1" s="238"/>
      <c r="E1" s="235"/>
      <c r="F1" s="4"/>
      <c r="G1" s="4"/>
      <c r="H1" s="4"/>
      <c r="I1" s="4"/>
      <c r="J1" s="4"/>
      <c r="K1" s="4"/>
    </row>
    <row r="2">
      <c r="A2" s="235" t="s">
        <v>388</v>
      </c>
      <c r="B2" s="235"/>
      <c r="C2" s="238"/>
      <c r="D2" s="235"/>
      <c r="E2" s="235"/>
      <c r="F2" s="4"/>
      <c r="G2" s="4"/>
      <c r="H2" s="4"/>
      <c r="I2" s="4"/>
      <c r="J2" s="4"/>
      <c r="K2" s="4"/>
    </row>
    <row r="3">
      <c r="A3" s="235"/>
      <c r="B3" s="503" t="s">
        <v>1363</v>
      </c>
      <c r="C3" s="502"/>
      <c r="D3" s="503"/>
      <c r="E3" s="503">
        <v>30.0</v>
      </c>
      <c r="F3" s="4"/>
      <c r="G3" s="4"/>
      <c r="H3" s="4"/>
      <c r="I3" s="4"/>
      <c r="J3" s="4"/>
      <c r="K3" s="4"/>
    </row>
    <row r="4">
      <c r="A4" s="238"/>
      <c r="B4" s="238"/>
      <c r="C4" s="235" t="s">
        <v>1364</v>
      </c>
      <c r="D4" s="235">
        <v>24.0</v>
      </c>
      <c r="E4" s="238"/>
      <c r="F4" s="4"/>
      <c r="G4" s="4"/>
      <c r="H4" s="4"/>
      <c r="I4" s="4"/>
      <c r="J4" s="4"/>
      <c r="K4" s="4"/>
    </row>
    <row r="5">
      <c r="A5" s="238"/>
      <c r="B5" s="238"/>
      <c r="C5" s="235" t="s">
        <v>1365</v>
      </c>
      <c r="D5" s="235">
        <v>2.0</v>
      </c>
      <c r="E5" s="238"/>
      <c r="F5" s="4"/>
      <c r="G5" s="4"/>
      <c r="H5" s="4"/>
      <c r="I5" s="4"/>
      <c r="J5" s="4"/>
      <c r="K5" s="4"/>
    </row>
    <row r="6">
      <c r="A6" s="238"/>
      <c r="B6" s="238"/>
      <c r="C6" s="235" t="s">
        <v>1366</v>
      </c>
      <c r="D6" s="235">
        <v>2.0</v>
      </c>
      <c r="E6" s="238"/>
      <c r="F6" s="4"/>
      <c r="G6" s="4"/>
      <c r="H6" s="4"/>
      <c r="I6" s="4"/>
      <c r="J6" s="4"/>
      <c r="K6" s="4"/>
    </row>
    <row r="7">
      <c r="A7" s="238"/>
      <c r="B7" s="238"/>
      <c r="C7" s="235" t="s">
        <v>1367</v>
      </c>
      <c r="D7" s="235">
        <v>2.0</v>
      </c>
      <c r="E7" s="238"/>
      <c r="F7" s="4"/>
      <c r="G7" s="4"/>
      <c r="H7" s="4"/>
      <c r="I7" s="4"/>
      <c r="J7" s="4"/>
      <c r="K7" s="4"/>
    </row>
    <row r="8">
      <c r="A8" s="238"/>
      <c r="B8" s="238"/>
      <c r="C8" s="238"/>
      <c r="D8" s="238"/>
      <c r="E8" s="238">
        <f>SUM(E3)</f>
        <v>30</v>
      </c>
      <c r="F8" s="4"/>
      <c r="G8" s="4"/>
      <c r="H8" s="4"/>
      <c r="I8" s="4"/>
      <c r="J8" s="4"/>
      <c r="K8" s="4"/>
    </row>
    <row r="9">
      <c r="A9" s="4"/>
      <c r="B9" s="4"/>
      <c r="C9" s="4"/>
      <c r="D9" s="4"/>
      <c r="E9" s="4"/>
      <c r="F9" s="4"/>
      <c r="G9" s="4"/>
      <c r="H9" s="4"/>
      <c r="I9" s="4"/>
      <c r="J9" s="4"/>
      <c r="K9" s="4"/>
    </row>
    <row r="10">
      <c r="A10" s="4"/>
      <c r="B10" s="4"/>
      <c r="C10" s="4"/>
      <c r="D10" s="4"/>
      <c r="E10" s="4"/>
      <c r="F10" s="4"/>
      <c r="G10" s="4"/>
      <c r="H10" s="4"/>
      <c r="I10" s="4"/>
      <c r="J10" s="4"/>
      <c r="K10" s="4"/>
    </row>
    <row r="11">
      <c r="A11" s="235" t="s">
        <v>609</v>
      </c>
      <c r="B11" s="415" t="s">
        <v>1368</v>
      </c>
      <c r="C11" s="238"/>
      <c r="D11" s="238"/>
      <c r="E11" s="536"/>
      <c r="F11" s="546"/>
      <c r="G11" s="4"/>
      <c r="H11" s="4"/>
      <c r="I11" s="4"/>
      <c r="J11" s="4"/>
      <c r="K11" s="4"/>
    </row>
    <row r="12">
      <c r="A12" s="235" t="s">
        <v>388</v>
      </c>
      <c r="B12" s="238"/>
      <c r="C12" s="238"/>
      <c r="D12" s="238"/>
      <c r="E12" s="536"/>
      <c r="F12" s="546"/>
      <c r="G12" s="4"/>
      <c r="H12" s="4"/>
      <c r="I12" s="4"/>
      <c r="J12" s="4"/>
      <c r="K12" s="4"/>
    </row>
    <row r="13">
      <c r="A13" s="238"/>
      <c r="B13" s="503" t="s">
        <v>25</v>
      </c>
      <c r="C13" s="502"/>
      <c r="D13" s="502"/>
      <c r="E13" s="547">
        <v>37.0</v>
      </c>
      <c r="F13" s="546"/>
      <c r="G13" s="4"/>
      <c r="H13" s="4"/>
      <c r="I13" s="4"/>
      <c r="J13" s="4"/>
      <c r="K13" s="4"/>
    </row>
    <row r="14">
      <c r="A14" s="238"/>
      <c r="B14" s="238"/>
      <c r="C14" s="235" t="s">
        <v>1369</v>
      </c>
      <c r="D14" s="235">
        <v>3.0</v>
      </c>
      <c r="E14" s="536"/>
      <c r="F14" s="546"/>
      <c r="G14" s="4"/>
      <c r="H14" s="4"/>
      <c r="I14" s="4"/>
      <c r="J14" s="4"/>
      <c r="K14" s="4"/>
    </row>
    <row r="15">
      <c r="A15" s="238"/>
      <c r="B15" s="238"/>
      <c r="C15" s="235" t="s">
        <v>1370</v>
      </c>
      <c r="D15" s="235">
        <v>18.0</v>
      </c>
      <c r="E15" s="536"/>
      <c r="F15" s="546"/>
      <c r="G15" s="4"/>
      <c r="H15" s="4"/>
      <c r="I15" s="4"/>
      <c r="J15" s="4"/>
      <c r="K15" s="4"/>
    </row>
    <row r="16">
      <c r="A16" s="238"/>
      <c r="B16" s="238"/>
      <c r="C16" s="235" t="s">
        <v>1371</v>
      </c>
      <c r="D16" s="235">
        <v>14.0</v>
      </c>
      <c r="E16" s="536"/>
      <c r="F16" s="546"/>
      <c r="G16" s="4"/>
      <c r="H16" s="4"/>
      <c r="I16" s="4"/>
      <c r="J16" s="4"/>
      <c r="K16" s="4"/>
    </row>
    <row r="17">
      <c r="A17" s="238"/>
      <c r="B17" s="238"/>
      <c r="C17" s="235" t="s">
        <v>1372</v>
      </c>
      <c r="D17" s="235">
        <v>2.0</v>
      </c>
      <c r="E17" s="536"/>
      <c r="F17" s="546"/>
      <c r="G17" s="4"/>
      <c r="H17" s="4"/>
      <c r="I17" s="4"/>
      <c r="J17" s="4"/>
      <c r="K17" s="4"/>
    </row>
    <row r="18">
      <c r="A18" s="238"/>
      <c r="B18" s="503" t="s">
        <v>28</v>
      </c>
      <c r="C18" s="502"/>
      <c r="D18" s="502"/>
      <c r="E18" s="547">
        <v>4.0</v>
      </c>
      <c r="F18" s="546"/>
      <c r="G18" s="4"/>
      <c r="H18" s="4"/>
      <c r="I18" s="4"/>
      <c r="J18" s="4"/>
      <c r="K18" s="4"/>
    </row>
    <row r="19">
      <c r="A19" s="238"/>
      <c r="B19" s="238"/>
      <c r="C19" s="235" t="s">
        <v>1373</v>
      </c>
      <c r="D19" s="235">
        <v>1.0</v>
      </c>
      <c r="E19" s="536"/>
      <c r="F19" s="546"/>
      <c r="G19" s="4"/>
      <c r="H19" s="4"/>
      <c r="I19" s="4"/>
      <c r="J19" s="4"/>
      <c r="K19" s="4"/>
    </row>
    <row r="20">
      <c r="A20" s="238"/>
      <c r="B20" s="238"/>
      <c r="C20" s="235" t="s">
        <v>1374</v>
      </c>
      <c r="D20" s="235">
        <v>2.0</v>
      </c>
      <c r="E20" s="536"/>
      <c r="F20" s="546"/>
      <c r="G20" s="4"/>
      <c r="H20" s="4"/>
      <c r="I20" s="4"/>
      <c r="J20" s="4"/>
      <c r="K20" s="4"/>
    </row>
    <row r="21">
      <c r="A21" s="238"/>
      <c r="B21" s="238"/>
      <c r="C21" s="235" t="s">
        <v>1375</v>
      </c>
      <c r="D21" s="235">
        <v>1.0</v>
      </c>
      <c r="E21" s="536"/>
      <c r="F21" s="546"/>
      <c r="G21" s="4"/>
      <c r="H21" s="4"/>
      <c r="I21" s="4"/>
      <c r="J21" s="4"/>
      <c r="K21" s="4"/>
    </row>
    <row r="22">
      <c r="A22" s="238"/>
      <c r="B22" s="503" t="s">
        <v>26</v>
      </c>
      <c r="C22" s="502"/>
      <c r="D22" s="502"/>
      <c r="E22" s="547">
        <v>8.0</v>
      </c>
      <c r="F22" s="546"/>
      <c r="G22" s="4"/>
      <c r="H22" s="4"/>
      <c r="I22" s="4"/>
      <c r="J22" s="4"/>
      <c r="K22" s="4"/>
    </row>
    <row r="23">
      <c r="A23" s="238"/>
      <c r="B23" s="238"/>
      <c r="C23" s="235" t="s">
        <v>1376</v>
      </c>
      <c r="D23" s="235">
        <v>5.0</v>
      </c>
      <c r="E23" s="536"/>
      <c r="F23" s="546"/>
      <c r="G23" s="4"/>
      <c r="H23" s="4"/>
      <c r="I23" s="4"/>
      <c r="J23" s="4"/>
      <c r="K23" s="4"/>
    </row>
    <row r="24">
      <c r="A24" s="238"/>
      <c r="B24" s="238"/>
      <c r="C24" s="235" t="s">
        <v>1377</v>
      </c>
      <c r="D24" s="235">
        <v>3.0</v>
      </c>
      <c r="E24" s="536"/>
      <c r="F24" s="546"/>
      <c r="G24" s="4"/>
      <c r="H24" s="4"/>
      <c r="I24" s="4"/>
      <c r="J24" s="4"/>
      <c r="K24" s="4"/>
    </row>
    <row r="25">
      <c r="A25" s="238"/>
      <c r="B25" s="503" t="s">
        <v>27</v>
      </c>
      <c r="C25" s="502"/>
      <c r="D25" s="502"/>
      <c r="E25" s="547">
        <v>7.0</v>
      </c>
      <c r="F25" s="546"/>
      <c r="G25" s="4"/>
      <c r="H25" s="4"/>
      <c r="I25" s="4"/>
      <c r="J25" s="4"/>
      <c r="K25" s="4"/>
    </row>
    <row r="26">
      <c r="A26" s="238"/>
      <c r="B26" s="238"/>
      <c r="C26" s="235" t="s">
        <v>212</v>
      </c>
      <c r="D26" s="235">
        <v>3.5</v>
      </c>
      <c r="E26" s="536"/>
      <c r="F26" s="546"/>
      <c r="G26" s="4"/>
      <c r="H26" s="4"/>
      <c r="I26" s="4"/>
      <c r="J26" s="4"/>
      <c r="K26" s="4"/>
    </row>
    <row r="27">
      <c r="A27" s="238"/>
      <c r="B27" s="238"/>
      <c r="C27" s="235" t="s">
        <v>214</v>
      </c>
      <c r="D27" s="235">
        <v>3.5</v>
      </c>
      <c r="E27" s="536"/>
      <c r="F27" s="546"/>
      <c r="G27" s="4"/>
      <c r="H27" s="4"/>
      <c r="I27" s="4"/>
      <c r="J27" s="4"/>
      <c r="K27" s="4"/>
    </row>
    <row r="28">
      <c r="A28" s="238"/>
      <c r="B28" s="238"/>
      <c r="C28" s="238"/>
      <c r="D28" s="238"/>
      <c r="E28" s="536">
        <f>SUM(E13:E25)</f>
        <v>56</v>
      </c>
      <c r="F28" s="546"/>
      <c r="G28" s="4"/>
      <c r="H28" s="4"/>
      <c r="I28" s="4"/>
      <c r="J28" s="4"/>
      <c r="K28" s="4"/>
    </row>
    <row r="29">
      <c r="A29" s="4"/>
      <c r="B29" s="4"/>
      <c r="C29" s="4"/>
      <c r="D29" s="4"/>
      <c r="E29" s="4"/>
      <c r="F29" s="4"/>
      <c r="G29" s="4"/>
      <c r="H29" s="4"/>
      <c r="I29" s="4"/>
      <c r="J29" s="4"/>
      <c r="K29" s="4"/>
    </row>
    <row r="30">
      <c r="A30" s="4"/>
      <c r="B30" s="4"/>
      <c r="C30" s="4"/>
      <c r="D30" s="4"/>
      <c r="E30" s="4"/>
      <c r="F30" s="4"/>
      <c r="G30" s="4"/>
      <c r="H30" s="4"/>
      <c r="I30" s="4"/>
      <c r="J30" s="4"/>
      <c r="K30" s="4"/>
    </row>
    <row r="31">
      <c r="A31" s="235" t="s">
        <v>611</v>
      </c>
      <c r="B31" s="415" t="s">
        <v>1378</v>
      </c>
      <c r="C31" s="238"/>
      <c r="D31" s="238"/>
      <c r="E31" s="536"/>
      <c r="F31" s="4"/>
      <c r="G31" s="4"/>
      <c r="H31" s="4"/>
      <c r="I31" s="4"/>
      <c r="J31" s="4"/>
      <c r="K31" s="4"/>
    </row>
    <row r="32">
      <c r="A32" s="235" t="s">
        <v>388</v>
      </c>
      <c r="B32" s="238"/>
      <c r="C32" s="238"/>
      <c r="D32" s="238"/>
      <c r="E32" s="536"/>
      <c r="F32" s="4"/>
      <c r="G32" s="4"/>
      <c r="H32" s="4"/>
      <c r="I32" s="4"/>
      <c r="J32" s="4"/>
      <c r="K32" s="4"/>
    </row>
    <row r="33">
      <c r="A33" s="238"/>
      <c r="B33" s="503"/>
      <c r="C33" s="502"/>
      <c r="D33" s="502"/>
      <c r="E33" s="547"/>
      <c r="F33" s="4"/>
      <c r="G33" s="4"/>
      <c r="H33" s="4"/>
      <c r="I33" s="4"/>
      <c r="J33" s="4"/>
      <c r="K33" s="4"/>
    </row>
    <row r="34">
      <c r="A34" s="238"/>
      <c r="B34" s="238"/>
      <c r="C34" s="235"/>
      <c r="D34" s="235"/>
      <c r="E34" s="536"/>
      <c r="F34" s="4"/>
      <c r="G34" s="4"/>
      <c r="H34" s="4"/>
      <c r="I34" s="4"/>
      <c r="J34" s="4"/>
      <c r="K34" s="4"/>
    </row>
    <row r="35">
      <c r="A35" s="238"/>
      <c r="B35" s="238"/>
      <c r="C35" s="235"/>
      <c r="D35" s="235"/>
      <c r="E35" s="536"/>
      <c r="F35" s="4"/>
      <c r="G35" s="4"/>
      <c r="H35" s="4"/>
      <c r="I35" s="4"/>
      <c r="J35" s="4"/>
      <c r="K35" s="4"/>
    </row>
    <row r="36">
      <c r="A36" s="238"/>
      <c r="B36" s="238"/>
      <c r="C36" s="235"/>
      <c r="D36" s="235"/>
      <c r="E36" s="536"/>
      <c r="F36" s="4"/>
      <c r="G36" s="4"/>
      <c r="H36" s="4"/>
      <c r="I36" s="4"/>
      <c r="J36" s="4"/>
      <c r="K36" s="4"/>
    </row>
    <row r="37">
      <c r="A37" s="238"/>
      <c r="B37" s="503"/>
      <c r="C37" s="502"/>
      <c r="D37" s="502"/>
      <c r="E37" s="547"/>
      <c r="F37" s="4"/>
      <c r="G37" s="4"/>
      <c r="H37" s="4"/>
      <c r="I37" s="4"/>
      <c r="J37" s="4"/>
      <c r="K37" s="4"/>
    </row>
    <row r="38">
      <c r="A38" s="238"/>
      <c r="B38" s="238"/>
      <c r="C38" s="235"/>
      <c r="D38" s="235"/>
      <c r="E38" s="536"/>
      <c r="F38" s="4"/>
      <c r="G38" s="4"/>
      <c r="H38" s="4"/>
      <c r="I38" s="4"/>
      <c r="J38" s="4"/>
      <c r="K38" s="4"/>
    </row>
    <row r="39">
      <c r="A39" s="238"/>
      <c r="B39" s="503"/>
      <c r="C39" s="502"/>
      <c r="D39" s="502"/>
      <c r="E39" s="547"/>
      <c r="F39" s="4"/>
      <c r="G39" s="4"/>
      <c r="H39" s="4"/>
      <c r="I39" s="4"/>
      <c r="J39" s="4"/>
      <c r="K39" s="4"/>
    </row>
    <row r="40">
      <c r="A40" s="238"/>
      <c r="B40" s="238"/>
      <c r="C40" s="235"/>
      <c r="D40" s="235"/>
      <c r="E40" s="536"/>
      <c r="F40" s="4"/>
      <c r="G40" s="4"/>
      <c r="H40" s="4"/>
      <c r="I40" s="4"/>
      <c r="J40" s="4"/>
      <c r="K40" s="4"/>
    </row>
    <row r="41">
      <c r="A41" s="238"/>
      <c r="B41" s="238"/>
      <c r="C41" s="235"/>
      <c r="D41" s="235"/>
      <c r="E41" s="536"/>
      <c r="F41" s="4"/>
      <c r="G41" s="4"/>
      <c r="H41" s="4"/>
      <c r="I41" s="4"/>
      <c r="J41" s="4"/>
      <c r="K41" s="4"/>
    </row>
    <row r="42">
      <c r="A42" s="238"/>
      <c r="B42" s="503"/>
      <c r="C42" s="502"/>
      <c r="D42" s="502"/>
      <c r="E42" s="547"/>
      <c r="F42" s="4"/>
      <c r="G42" s="4"/>
      <c r="H42" s="4"/>
      <c r="I42" s="4"/>
      <c r="J42" s="4"/>
      <c r="K42" s="4"/>
    </row>
    <row r="43">
      <c r="A43" s="238"/>
      <c r="B43" s="238"/>
      <c r="C43" s="235"/>
      <c r="D43" s="235"/>
      <c r="E43" s="536"/>
      <c r="F43" s="4"/>
      <c r="G43" s="4"/>
      <c r="H43" s="4"/>
      <c r="I43" s="4"/>
      <c r="J43" s="4"/>
      <c r="K43" s="4"/>
    </row>
    <row r="44">
      <c r="A44" s="238"/>
      <c r="B44" s="238"/>
      <c r="C44" s="235"/>
      <c r="D44" s="235"/>
      <c r="E44" s="536"/>
      <c r="F44" s="4"/>
      <c r="G44" s="4"/>
      <c r="H44" s="4"/>
      <c r="I44" s="4"/>
      <c r="J44" s="4"/>
      <c r="K44" s="4"/>
    </row>
    <row r="45">
      <c r="A45" s="238"/>
      <c r="B45" s="238"/>
      <c r="C45" s="238"/>
      <c r="D45" s="238"/>
      <c r="E45" s="536"/>
      <c r="F45" s="4"/>
      <c r="G45" s="4"/>
      <c r="H45" s="4"/>
      <c r="I45" s="4"/>
      <c r="J45" s="4"/>
      <c r="K45" s="4"/>
    </row>
    <row r="46">
      <c r="A46" s="4"/>
      <c r="B46" s="4"/>
      <c r="C46" s="4"/>
      <c r="D46" s="4"/>
      <c r="E46" s="4"/>
      <c r="F46" s="4"/>
      <c r="G46" s="4"/>
      <c r="H46" s="4"/>
      <c r="I46" s="4"/>
      <c r="J46" s="4"/>
      <c r="K46" s="4"/>
    </row>
    <row r="47">
      <c r="A47" s="4"/>
      <c r="B47" s="4"/>
      <c r="C47" s="4"/>
      <c r="D47" s="4"/>
      <c r="E47" s="4"/>
      <c r="F47" s="4"/>
      <c r="G47" s="4"/>
      <c r="H47" s="4"/>
      <c r="I47" s="4"/>
      <c r="J47" s="4"/>
      <c r="K47" s="4"/>
    </row>
    <row r="48">
      <c r="A48" s="4"/>
      <c r="B48" s="4"/>
      <c r="C48" s="4"/>
      <c r="D48" s="4"/>
      <c r="E48" s="4"/>
      <c r="F48" s="4"/>
      <c r="G48" s="4"/>
      <c r="H48" s="4"/>
      <c r="I48" s="4"/>
      <c r="J48" s="4"/>
      <c r="K48" s="4"/>
    </row>
    <row r="49">
      <c r="A49" s="4"/>
      <c r="B49" s="4"/>
      <c r="C49" s="4"/>
      <c r="D49" s="4"/>
      <c r="E49" s="4"/>
      <c r="F49" s="4"/>
      <c r="G49" s="4"/>
      <c r="H49" s="4"/>
      <c r="I49" s="4"/>
      <c r="J49" s="4"/>
      <c r="K49" s="4"/>
    </row>
    <row r="50">
      <c r="A50" s="4"/>
      <c r="B50" s="4"/>
      <c r="C50" s="4"/>
      <c r="D50" s="4"/>
      <c r="E50" s="4"/>
      <c r="F50" s="4"/>
      <c r="G50" s="4"/>
      <c r="H50" s="4"/>
      <c r="I50" s="4"/>
      <c r="J50" s="4"/>
      <c r="K50" s="4"/>
    </row>
    <row r="51">
      <c r="A51" s="4"/>
      <c r="B51" s="4"/>
      <c r="C51" s="4"/>
      <c r="D51" s="4"/>
      <c r="E51" s="4"/>
      <c r="F51" s="4"/>
      <c r="G51" s="4"/>
      <c r="H51" s="4"/>
      <c r="I51" s="4"/>
      <c r="J51" s="4"/>
      <c r="K51" s="4"/>
    </row>
    <row r="52">
      <c r="A52" s="4"/>
      <c r="B52" s="4"/>
      <c r="C52" s="4"/>
      <c r="D52" s="4"/>
      <c r="E52" s="4"/>
      <c r="F52" s="4"/>
      <c r="G52" s="4"/>
      <c r="H52" s="4"/>
      <c r="I52" s="4"/>
      <c r="J52" s="4"/>
      <c r="K52" s="4"/>
    </row>
    <row r="53">
      <c r="A53" s="4"/>
      <c r="B53" s="4"/>
      <c r="C53" s="4"/>
      <c r="D53" s="4"/>
      <c r="E53" s="4"/>
      <c r="F53" s="4"/>
      <c r="G53" s="4"/>
      <c r="H53" s="4"/>
      <c r="I53" s="4"/>
      <c r="J53" s="4"/>
      <c r="K53" s="4"/>
    </row>
    <row r="54">
      <c r="A54" s="4"/>
      <c r="B54" s="4"/>
      <c r="C54" s="4"/>
      <c r="D54" s="4"/>
      <c r="E54" s="4"/>
      <c r="F54" s="4"/>
      <c r="G54" s="4"/>
      <c r="H54" s="4"/>
      <c r="I54" s="4"/>
      <c r="J54" s="4"/>
      <c r="K54" s="4"/>
    </row>
    <row r="55">
      <c r="A55" s="4"/>
      <c r="B55" s="4"/>
      <c r="C55" s="4"/>
      <c r="D55" s="4"/>
      <c r="E55" s="4"/>
      <c r="F55" s="4"/>
      <c r="G55" s="4"/>
      <c r="H55" s="4"/>
      <c r="I55" s="4"/>
      <c r="J55" s="4"/>
      <c r="K55" s="4"/>
    </row>
    <row r="56">
      <c r="A56" s="4"/>
      <c r="B56" s="4"/>
      <c r="C56" s="4"/>
      <c r="D56" s="4"/>
      <c r="E56" s="4"/>
      <c r="F56" s="4"/>
      <c r="G56" s="4"/>
      <c r="H56" s="4"/>
      <c r="I56" s="4"/>
      <c r="J56" s="4"/>
      <c r="K56" s="4"/>
    </row>
    <row r="57">
      <c r="A57" s="4"/>
      <c r="B57" s="4"/>
      <c r="C57" s="4"/>
      <c r="D57" s="4"/>
      <c r="E57" s="4"/>
      <c r="F57" s="4"/>
      <c r="G57" s="4"/>
      <c r="H57" s="4"/>
      <c r="I57" s="4"/>
      <c r="J57" s="4"/>
      <c r="K57" s="4"/>
    </row>
    <row r="58">
      <c r="A58" s="4"/>
      <c r="B58" s="4"/>
      <c r="C58" s="4"/>
      <c r="D58" s="4"/>
      <c r="E58" s="4"/>
      <c r="F58" s="4"/>
      <c r="G58" s="4"/>
      <c r="H58" s="4"/>
      <c r="I58" s="4"/>
      <c r="J58" s="4"/>
      <c r="K58" s="4"/>
    </row>
    <row r="59">
      <c r="A59" s="4"/>
      <c r="B59" s="4"/>
      <c r="C59" s="4"/>
      <c r="D59" s="4"/>
      <c r="E59" s="4"/>
      <c r="F59" s="4"/>
      <c r="G59" s="4"/>
      <c r="H59" s="4"/>
      <c r="I59" s="4"/>
      <c r="J59" s="4"/>
      <c r="K59" s="4"/>
    </row>
    <row r="60">
      <c r="A60" s="4"/>
      <c r="B60" s="4"/>
      <c r="C60" s="4"/>
      <c r="D60" s="4"/>
      <c r="E60" s="4"/>
      <c r="F60" s="4"/>
      <c r="G60" s="4"/>
      <c r="H60" s="4"/>
      <c r="I60" s="4"/>
      <c r="J60" s="4"/>
      <c r="K60" s="4"/>
    </row>
    <row r="61">
      <c r="A61" s="4"/>
      <c r="B61" s="4"/>
      <c r="C61" s="4"/>
      <c r="D61" s="4"/>
      <c r="E61" s="4"/>
      <c r="F61" s="4"/>
      <c r="G61" s="4"/>
      <c r="H61" s="4"/>
      <c r="I61" s="4"/>
      <c r="J61" s="4"/>
      <c r="K61" s="4"/>
    </row>
    <row r="62">
      <c r="A62" s="4"/>
      <c r="B62" s="4"/>
      <c r="C62" s="4"/>
      <c r="D62" s="4"/>
      <c r="E62" s="4"/>
      <c r="F62" s="4"/>
      <c r="G62" s="4"/>
      <c r="H62" s="4"/>
      <c r="I62" s="4"/>
      <c r="J62" s="4"/>
      <c r="K62" s="4"/>
    </row>
    <row r="63">
      <c r="A63" s="4"/>
      <c r="B63" s="4"/>
      <c r="C63" s="4"/>
      <c r="D63" s="4"/>
      <c r="E63" s="4"/>
      <c r="F63" s="4"/>
      <c r="G63" s="4"/>
      <c r="H63" s="4"/>
      <c r="I63" s="4"/>
      <c r="J63" s="4"/>
      <c r="K63" s="4"/>
    </row>
    <row r="64">
      <c r="A64" s="4"/>
      <c r="B64" s="4"/>
      <c r="C64" s="4"/>
      <c r="D64" s="4"/>
      <c r="E64" s="4"/>
      <c r="F64" s="4"/>
      <c r="G64" s="4"/>
      <c r="H64" s="4"/>
      <c r="I64" s="4"/>
      <c r="J64" s="4"/>
      <c r="K64" s="4"/>
    </row>
    <row r="65">
      <c r="A65" s="4"/>
      <c r="B65" s="4"/>
      <c r="C65" s="4"/>
      <c r="D65" s="4"/>
      <c r="E65" s="4"/>
      <c r="F65" s="4"/>
      <c r="G65" s="4"/>
      <c r="H65" s="4"/>
      <c r="I65" s="4"/>
      <c r="J65" s="4"/>
      <c r="K65" s="4"/>
    </row>
    <row r="66">
      <c r="A66" s="4"/>
      <c r="B66" s="4"/>
      <c r="C66" s="4"/>
      <c r="D66" s="4"/>
      <c r="E66" s="4"/>
      <c r="F66" s="4"/>
      <c r="G66" s="4"/>
      <c r="H66" s="4"/>
      <c r="I66" s="4"/>
      <c r="J66" s="4"/>
      <c r="K66" s="4"/>
    </row>
    <row r="67">
      <c r="A67" s="4"/>
      <c r="B67" s="4"/>
      <c r="C67" s="4"/>
      <c r="D67" s="4"/>
      <c r="E67" s="4"/>
      <c r="F67" s="4"/>
      <c r="G67" s="4"/>
      <c r="H67" s="4"/>
      <c r="I67" s="4"/>
      <c r="J67" s="4"/>
      <c r="K67" s="4"/>
    </row>
    <row r="68">
      <c r="A68" s="4"/>
      <c r="B68" s="4"/>
      <c r="C68" s="4"/>
      <c r="D68" s="4"/>
      <c r="E68" s="4"/>
      <c r="F68" s="4"/>
      <c r="G68" s="4"/>
      <c r="H68" s="4"/>
      <c r="I68" s="4"/>
      <c r="J68" s="4"/>
      <c r="K68" s="4"/>
    </row>
    <row r="69">
      <c r="A69" s="4"/>
      <c r="B69" s="4"/>
      <c r="C69" s="4"/>
      <c r="D69" s="4"/>
      <c r="E69" s="4"/>
      <c r="F69" s="4"/>
      <c r="G69" s="4"/>
      <c r="H69" s="4"/>
      <c r="I69" s="4"/>
      <c r="J69" s="4"/>
      <c r="K69" s="4"/>
    </row>
    <row r="70">
      <c r="A70" s="4"/>
      <c r="B70" s="4"/>
      <c r="C70" s="4"/>
      <c r="D70" s="4"/>
      <c r="E70" s="4"/>
      <c r="F70" s="4"/>
      <c r="G70" s="4"/>
      <c r="H70" s="4"/>
      <c r="I70" s="4"/>
      <c r="J70" s="4"/>
      <c r="K70" s="4"/>
    </row>
    <row r="71">
      <c r="A71" s="4"/>
      <c r="B71" s="4"/>
      <c r="C71" s="4"/>
      <c r="D71" s="4"/>
      <c r="E71" s="4"/>
      <c r="F71" s="4"/>
      <c r="G71" s="4"/>
      <c r="H71" s="4"/>
      <c r="I71" s="4"/>
      <c r="J71" s="4"/>
      <c r="K71" s="4"/>
    </row>
    <row r="72">
      <c r="A72" s="4"/>
      <c r="B72" s="4"/>
      <c r="C72" s="4"/>
      <c r="D72" s="4"/>
      <c r="E72" s="4"/>
      <c r="F72" s="4"/>
      <c r="G72" s="4"/>
      <c r="H72" s="4"/>
      <c r="I72" s="4"/>
      <c r="J72" s="4"/>
      <c r="K72" s="4"/>
    </row>
    <row r="73">
      <c r="A73" s="4"/>
      <c r="B73" s="4"/>
      <c r="C73" s="4"/>
      <c r="D73" s="4"/>
      <c r="E73" s="4"/>
      <c r="F73" s="4"/>
      <c r="G73" s="4"/>
      <c r="H73" s="4"/>
      <c r="I73" s="4"/>
      <c r="J73" s="4"/>
      <c r="K73" s="4"/>
    </row>
    <row r="74">
      <c r="A74" s="4"/>
      <c r="B74" s="4"/>
      <c r="C74" s="4"/>
      <c r="D74" s="4"/>
      <c r="E74" s="4"/>
      <c r="F74" s="4"/>
      <c r="G74" s="4"/>
      <c r="H74" s="4"/>
      <c r="I74" s="4"/>
      <c r="J74" s="4"/>
      <c r="K74" s="4"/>
    </row>
    <row r="75">
      <c r="A75" s="4"/>
      <c r="B75" s="4"/>
      <c r="C75" s="4"/>
      <c r="D75" s="4"/>
      <c r="E75" s="4"/>
      <c r="F75" s="4"/>
      <c r="G75" s="4"/>
      <c r="H75" s="4"/>
      <c r="I75" s="4"/>
      <c r="J75" s="4"/>
      <c r="K75" s="4"/>
    </row>
    <row r="76">
      <c r="A76" s="4"/>
      <c r="B76" s="4"/>
      <c r="C76" s="4"/>
      <c r="D76" s="4"/>
      <c r="E76" s="4"/>
      <c r="F76" s="4"/>
      <c r="G76" s="4"/>
      <c r="H76" s="4"/>
      <c r="I76" s="4"/>
      <c r="J76" s="4"/>
      <c r="K76" s="4"/>
    </row>
    <row r="77">
      <c r="A77" s="4"/>
      <c r="B77" s="4"/>
      <c r="C77" s="4"/>
      <c r="D77" s="4"/>
      <c r="E77" s="4"/>
      <c r="F77" s="4"/>
      <c r="G77" s="4"/>
      <c r="H77" s="4"/>
      <c r="I77" s="4"/>
      <c r="J77" s="4"/>
      <c r="K77" s="4"/>
    </row>
    <row r="78">
      <c r="A78" s="4"/>
      <c r="B78" s="4"/>
      <c r="C78" s="4"/>
      <c r="D78" s="4"/>
      <c r="E78" s="4"/>
      <c r="F78" s="4"/>
      <c r="G78" s="4"/>
      <c r="H78" s="4"/>
      <c r="I78" s="4"/>
      <c r="J78" s="4"/>
      <c r="K78" s="4"/>
    </row>
    <row r="79">
      <c r="A79" s="4"/>
      <c r="B79" s="4"/>
      <c r="C79" s="4"/>
      <c r="D79" s="4"/>
      <c r="E79" s="4"/>
      <c r="F79" s="4"/>
      <c r="G79" s="4"/>
      <c r="H79" s="4"/>
      <c r="I79" s="4"/>
      <c r="J79" s="4"/>
      <c r="K79" s="4"/>
    </row>
    <row r="80">
      <c r="A80" s="4"/>
      <c r="B80" s="4"/>
      <c r="C80" s="4"/>
      <c r="D80" s="4"/>
      <c r="E80" s="4"/>
      <c r="F80" s="4"/>
      <c r="G80" s="4"/>
      <c r="H80" s="4"/>
      <c r="I80" s="4"/>
      <c r="J80" s="4"/>
      <c r="K80" s="4"/>
    </row>
    <row r="81">
      <c r="A81" s="4"/>
      <c r="B81" s="4"/>
      <c r="C81" s="4"/>
      <c r="D81" s="4"/>
      <c r="E81" s="4"/>
      <c r="F81" s="4"/>
      <c r="G81" s="4"/>
      <c r="H81" s="4"/>
      <c r="I81" s="4"/>
      <c r="J81" s="4"/>
      <c r="K81" s="4"/>
    </row>
    <row r="82">
      <c r="A82" s="4"/>
      <c r="B82" s="4"/>
      <c r="C82" s="4"/>
      <c r="D82" s="4"/>
      <c r="E82" s="4"/>
      <c r="F82" s="4"/>
      <c r="G82" s="4"/>
      <c r="H82" s="4"/>
      <c r="I82" s="4"/>
      <c r="J82" s="4"/>
      <c r="K82" s="4"/>
    </row>
    <row r="83">
      <c r="A83" s="4"/>
      <c r="B83" s="4"/>
      <c r="C83" s="4"/>
      <c r="D83" s="4"/>
      <c r="E83" s="4"/>
      <c r="F83" s="4"/>
      <c r="G83" s="4"/>
      <c r="H83" s="4"/>
      <c r="I83" s="4"/>
      <c r="J83" s="4"/>
      <c r="K83" s="4"/>
    </row>
    <row r="84">
      <c r="A84" s="4"/>
      <c r="B84" s="4"/>
      <c r="C84" s="4"/>
      <c r="D84" s="4"/>
      <c r="E84" s="4"/>
      <c r="F84" s="4"/>
      <c r="G84" s="4"/>
      <c r="H84" s="4"/>
      <c r="I84" s="4"/>
      <c r="J84" s="4"/>
      <c r="K84" s="4"/>
    </row>
    <row r="85">
      <c r="A85" s="4"/>
      <c r="B85" s="4"/>
      <c r="C85" s="4"/>
      <c r="D85" s="4"/>
      <c r="E85" s="4"/>
      <c r="F85" s="4"/>
      <c r="G85" s="4"/>
      <c r="H85" s="4"/>
      <c r="I85" s="4"/>
      <c r="J85" s="4"/>
      <c r="K85" s="4"/>
    </row>
    <row r="86">
      <c r="A86" s="4"/>
      <c r="B86" s="4"/>
      <c r="C86" s="4"/>
      <c r="D86" s="4"/>
      <c r="E86" s="4"/>
      <c r="F86" s="4"/>
      <c r="G86" s="4"/>
      <c r="H86" s="4"/>
      <c r="I86" s="4"/>
      <c r="J86" s="4"/>
      <c r="K86" s="4"/>
    </row>
    <row r="87">
      <c r="A87" s="4"/>
      <c r="B87" s="4"/>
      <c r="C87" s="4"/>
      <c r="D87" s="4"/>
      <c r="E87" s="4"/>
      <c r="F87" s="4"/>
      <c r="G87" s="4"/>
      <c r="H87" s="4"/>
      <c r="I87" s="4"/>
      <c r="J87" s="4"/>
      <c r="K87" s="4"/>
    </row>
    <row r="88">
      <c r="A88" s="4"/>
      <c r="B88" s="4"/>
      <c r="C88" s="4"/>
      <c r="D88" s="4"/>
      <c r="E88" s="4"/>
      <c r="F88" s="4"/>
      <c r="G88" s="4"/>
      <c r="H88" s="4"/>
      <c r="I88" s="4"/>
      <c r="J88" s="4"/>
      <c r="K88" s="4"/>
    </row>
    <row r="89">
      <c r="A89" s="4"/>
      <c r="B89" s="4"/>
      <c r="C89" s="4"/>
      <c r="D89" s="4"/>
      <c r="E89" s="4"/>
      <c r="F89" s="4"/>
      <c r="G89" s="4"/>
      <c r="H89" s="4"/>
      <c r="I89" s="4"/>
      <c r="J89" s="4"/>
      <c r="K89" s="4"/>
    </row>
    <row r="90">
      <c r="A90" s="4"/>
      <c r="B90" s="4"/>
      <c r="C90" s="4"/>
      <c r="D90" s="4"/>
      <c r="E90" s="4"/>
      <c r="F90" s="4"/>
      <c r="G90" s="4"/>
      <c r="H90" s="4"/>
      <c r="I90" s="4"/>
      <c r="J90" s="4"/>
      <c r="K90" s="4"/>
    </row>
    <row r="91">
      <c r="A91" s="4"/>
      <c r="B91" s="4"/>
      <c r="C91" s="4"/>
      <c r="D91" s="4"/>
      <c r="E91" s="4"/>
      <c r="F91" s="4"/>
      <c r="G91" s="4"/>
      <c r="H91" s="4"/>
      <c r="I91" s="4"/>
      <c r="J91" s="4"/>
      <c r="K91" s="4"/>
    </row>
    <row r="92">
      <c r="A92" s="4"/>
      <c r="B92" s="4"/>
      <c r="C92" s="4"/>
      <c r="D92" s="4"/>
      <c r="E92" s="4"/>
      <c r="F92" s="4"/>
      <c r="G92" s="4"/>
      <c r="H92" s="4"/>
      <c r="I92" s="4"/>
      <c r="J92" s="4"/>
      <c r="K92" s="4"/>
    </row>
    <row r="93">
      <c r="A93" s="4"/>
      <c r="B93" s="4"/>
      <c r="C93" s="4"/>
      <c r="D93" s="4"/>
      <c r="E93" s="4"/>
      <c r="F93" s="4"/>
      <c r="G93" s="4"/>
      <c r="H93" s="4"/>
      <c r="I93" s="4"/>
      <c r="J93" s="4"/>
      <c r="K93" s="4"/>
    </row>
    <row r="94">
      <c r="A94" s="4"/>
      <c r="B94" s="4"/>
      <c r="C94" s="4"/>
      <c r="D94" s="4"/>
      <c r="E94" s="4"/>
      <c r="F94" s="4"/>
      <c r="G94" s="4"/>
      <c r="H94" s="4"/>
      <c r="I94" s="4"/>
      <c r="J94" s="4"/>
      <c r="K94" s="4"/>
    </row>
    <row r="95">
      <c r="A95" s="4"/>
      <c r="B95" s="4"/>
      <c r="C95" s="4"/>
      <c r="D95" s="4"/>
      <c r="E95" s="4"/>
      <c r="F95" s="4"/>
      <c r="G95" s="4"/>
      <c r="H95" s="4"/>
      <c r="I95" s="4"/>
      <c r="J95" s="4"/>
      <c r="K95" s="4"/>
    </row>
    <row r="96">
      <c r="A96" s="4"/>
      <c r="B96" s="4"/>
      <c r="C96" s="4"/>
      <c r="D96" s="4"/>
      <c r="E96" s="4"/>
      <c r="F96" s="4"/>
      <c r="G96" s="4"/>
      <c r="H96" s="4"/>
      <c r="I96" s="4"/>
      <c r="J96" s="4"/>
      <c r="K96" s="4"/>
    </row>
    <row r="97">
      <c r="A97" s="4"/>
      <c r="B97" s="4"/>
      <c r="C97" s="4"/>
      <c r="D97" s="4"/>
      <c r="E97" s="4"/>
      <c r="F97" s="4"/>
      <c r="G97" s="4"/>
      <c r="H97" s="4"/>
      <c r="I97" s="4"/>
      <c r="J97" s="4"/>
      <c r="K97" s="4"/>
    </row>
    <row r="98">
      <c r="A98" s="4"/>
      <c r="B98" s="4"/>
      <c r="C98" s="4"/>
      <c r="D98" s="4"/>
      <c r="E98" s="4"/>
      <c r="F98" s="4"/>
      <c r="G98" s="4"/>
      <c r="H98" s="4"/>
      <c r="I98" s="4"/>
      <c r="J98" s="4"/>
      <c r="K98" s="4"/>
    </row>
    <row r="99">
      <c r="A99" s="4"/>
      <c r="B99" s="4"/>
      <c r="C99" s="4"/>
      <c r="D99" s="4"/>
      <c r="E99" s="4"/>
      <c r="F99" s="4"/>
      <c r="G99" s="4"/>
      <c r="H99" s="4"/>
      <c r="I99" s="4"/>
      <c r="J99" s="4"/>
      <c r="K99" s="4"/>
    </row>
    <row r="100">
      <c r="A100" s="4"/>
      <c r="B100" s="4"/>
      <c r="C100" s="4"/>
      <c r="D100" s="4"/>
      <c r="E100" s="4"/>
      <c r="F100" s="4"/>
      <c r="G100" s="4"/>
      <c r="H100" s="4"/>
      <c r="I100" s="4"/>
      <c r="J100" s="4"/>
      <c r="K100" s="4"/>
    </row>
    <row r="101">
      <c r="A101" s="4"/>
      <c r="B101" s="4"/>
      <c r="C101" s="4"/>
      <c r="D101" s="4"/>
      <c r="E101" s="4"/>
      <c r="F101" s="4"/>
      <c r="G101" s="4"/>
      <c r="H101" s="4"/>
      <c r="I101" s="4"/>
      <c r="J101" s="4"/>
      <c r="K101" s="4"/>
    </row>
    <row r="102">
      <c r="A102" s="4"/>
      <c r="B102" s="4"/>
      <c r="C102" s="4"/>
      <c r="D102" s="4"/>
      <c r="E102" s="4"/>
      <c r="F102" s="4"/>
      <c r="G102" s="4"/>
      <c r="H102" s="4"/>
      <c r="I102" s="4"/>
      <c r="J102" s="4"/>
      <c r="K102" s="4"/>
    </row>
    <row r="103">
      <c r="A103" s="4"/>
      <c r="B103" s="4"/>
      <c r="C103" s="4"/>
      <c r="D103" s="4"/>
      <c r="E103" s="4"/>
      <c r="F103" s="4"/>
      <c r="G103" s="4"/>
      <c r="H103" s="4"/>
      <c r="I103" s="4"/>
      <c r="J103" s="4"/>
      <c r="K103" s="4"/>
    </row>
    <row r="104">
      <c r="A104" s="4"/>
      <c r="B104" s="4"/>
      <c r="C104" s="4"/>
      <c r="D104" s="4"/>
      <c r="E104" s="4"/>
      <c r="F104" s="4"/>
      <c r="G104" s="4"/>
      <c r="H104" s="4"/>
      <c r="I104" s="4"/>
      <c r="J104" s="4"/>
      <c r="K104" s="4"/>
    </row>
    <row r="105">
      <c r="A105" s="4"/>
      <c r="B105" s="4"/>
      <c r="C105" s="4"/>
      <c r="D105" s="4"/>
      <c r="E105" s="4"/>
      <c r="F105" s="4"/>
      <c r="G105" s="4"/>
      <c r="H105" s="4"/>
      <c r="I105" s="4"/>
      <c r="J105" s="4"/>
      <c r="K105" s="4"/>
    </row>
    <row r="106">
      <c r="A106" s="4"/>
      <c r="B106" s="4"/>
      <c r="C106" s="4"/>
      <c r="D106" s="4"/>
      <c r="E106" s="4"/>
      <c r="F106" s="4"/>
      <c r="G106" s="4"/>
      <c r="H106" s="4"/>
      <c r="I106" s="4"/>
      <c r="J106" s="4"/>
      <c r="K106" s="4"/>
    </row>
    <row r="107">
      <c r="A107" s="4"/>
      <c r="B107" s="4"/>
      <c r="C107" s="4"/>
      <c r="D107" s="4"/>
      <c r="E107" s="4"/>
      <c r="F107" s="4"/>
      <c r="G107" s="4"/>
      <c r="H107" s="4"/>
      <c r="I107" s="4"/>
      <c r="J107" s="4"/>
      <c r="K107" s="4"/>
    </row>
    <row r="108">
      <c r="A108" s="4"/>
      <c r="B108" s="4"/>
      <c r="C108" s="4"/>
      <c r="D108" s="4"/>
      <c r="E108" s="4"/>
      <c r="F108" s="4"/>
      <c r="G108" s="4"/>
      <c r="H108" s="4"/>
      <c r="I108" s="4"/>
      <c r="J108" s="4"/>
      <c r="K108" s="4"/>
    </row>
    <row r="109">
      <c r="A109" s="4"/>
      <c r="B109" s="4"/>
      <c r="C109" s="4"/>
      <c r="D109" s="4"/>
      <c r="E109" s="4"/>
      <c r="F109" s="4"/>
      <c r="G109" s="4"/>
      <c r="H109" s="4"/>
      <c r="I109" s="4"/>
      <c r="J109" s="4"/>
      <c r="K109" s="4"/>
    </row>
    <row r="110">
      <c r="A110" s="4"/>
      <c r="B110" s="4"/>
      <c r="C110" s="4"/>
      <c r="D110" s="4"/>
      <c r="E110" s="4"/>
      <c r="F110" s="4"/>
      <c r="G110" s="4"/>
      <c r="H110" s="4"/>
      <c r="I110" s="4"/>
      <c r="J110" s="4"/>
      <c r="K110" s="4"/>
    </row>
    <row r="111">
      <c r="A111" s="4"/>
      <c r="B111" s="4"/>
      <c r="C111" s="4"/>
      <c r="D111" s="4"/>
      <c r="E111" s="4"/>
      <c r="F111" s="4"/>
      <c r="G111" s="4"/>
      <c r="H111" s="4"/>
      <c r="I111" s="4"/>
      <c r="J111" s="4"/>
      <c r="K111" s="4"/>
    </row>
    <row r="112">
      <c r="A112" s="4"/>
      <c r="B112" s="4"/>
      <c r="C112" s="4"/>
      <c r="D112" s="4"/>
      <c r="E112" s="4"/>
      <c r="F112" s="4"/>
      <c r="G112" s="4"/>
      <c r="H112" s="4"/>
      <c r="I112" s="4"/>
      <c r="J112" s="4"/>
      <c r="K112" s="4"/>
    </row>
    <row r="113">
      <c r="A113" s="4"/>
      <c r="B113" s="4"/>
      <c r="C113" s="4"/>
      <c r="D113" s="4"/>
      <c r="E113" s="4"/>
      <c r="F113" s="4"/>
      <c r="G113" s="4"/>
      <c r="H113" s="4"/>
      <c r="I113" s="4"/>
      <c r="J113" s="4"/>
      <c r="K113" s="4"/>
    </row>
    <row r="114">
      <c r="A114" s="4"/>
      <c r="B114" s="4"/>
      <c r="C114" s="4"/>
      <c r="D114" s="4"/>
      <c r="E114" s="4"/>
      <c r="F114" s="4"/>
      <c r="G114" s="4"/>
      <c r="H114" s="4"/>
      <c r="I114" s="4"/>
      <c r="J114" s="4"/>
      <c r="K114" s="4"/>
    </row>
    <row r="115">
      <c r="A115" s="4"/>
      <c r="B115" s="4"/>
      <c r="C115" s="4"/>
      <c r="D115" s="4"/>
      <c r="E115" s="4"/>
      <c r="F115" s="4"/>
      <c r="G115" s="4"/>
      <c r="H115" s="4"/>
      <c r="I115" s="4"/>
      <c r="J115" s="4"/>
      <c r="K115" s="4"/>
    </row>
    <row r="116">
      <c r="A116" s="4"/>
      <c r="B116" s="4"/>
      <c r="C116" s="4"/>
      <c r="D116" s="4"/>
      <c r="E116" s="4"/>
      <c r="F116" s="4"/>
      <c r="G116" s="4"/>
      <c r="H116" s="4"/>
      <c r="I116" s="4"/>
      <c r="J116" s="4"/>
      <c r="K116" s="4"/>
    </row>
    <row r="117">
      <c r="A117" s="4"/>
      <c r="B117" s="4"/>
      <c r="C117" s="4"/>
      <c r="D117" s="4"/>
      <c r="E117" s="4"/>
      <c r="F117" s="4"/>
      <c r="G117" s="4"/>
      <c r="H117" s="4"/>
      <c r="I117" s="4"/>
      <c r="J117" s="4"/>
      <c r="K117" s="4"/>
    </row>
    <row r="118">
      <c r="A118" s="4"/>
      <c r="B118" s="4"/>
      <c r="C118" s="4"/>
      <c r="D118" s="4"/>
      <c r="E118" s="4"/>
      <c r="F118" s="4"/>
      <c r="G118" s="4"/>
      <c r="H118" s="4"/>
      <c r="I118" s="4"/>
      <c r="J118" s="4"/>
      <c r="K118" s="4"/>
    </row>
    <row r="119">
      <c r="A119" s="4"/>
      <c r="B119" s="4"/>
      <c r="C119" s="4"/>
      <c r="D119" s="4"/>
      <c r="E119" s="4"/>
      <c r="F119" s="4"/>
      <c r="G119" s="4"/>
      <c r="H119" s="4"/>
      <c r="I119" s="4"/>
      <c r="J119" s="4"/>
      <c r="K119" s="4"/>
    </row>
    <row r="120">
      <c r="A120" s="4"/>
      <c r="B120" s="4"/>
      <c r="C120" s="4"/>
      <c r="D120" s="4"/>
      <c r="E120" s="4"/>
      <c r="F120" s="4"/>
      <c r="G120" s="4"/>
      <c r="H120" s="4"/>
      <c r="I120" s="4"/>
      <c r="J120" s="4"/>
      <c r="K120" s="4"/>
    </row>
    <row r="121">
      <c r="A121" s="4"/>
      <c r="B121" s="4"/>
      <c r="C121" s="4"/>
      <c r="D121" s="4"/>
      <c r="E121" s="4"/>
      <c r="F121" s="4"/>
      <c r="G121" s="4"/>
      <c r="H121" s="4"/>
      <c r="I121" s="4"/>
      <c r="J121" s="4"/>
      <c r="K121" s="4"/>
    </row>
    <row r="122">
      <c r="A122" s="4"/>
      <c r="B122" s="4"/>
      <c r="C122" s="4"/>
      <c r="D122" s="4"/>
      <c r="E122" s="4"/>
      <c r="F122" s="4"/>
      <c r="G122" s="4"/>
      <c r="H122" s="4"/>
      <c r="I122" s="4"/>
      <c r="J122" s="4"/>
      <c r="K122" s="4"/>
    </row>
    <row r="123">
      <c r="A123" s="4"/>
      <c r="B123" s="4"/>
      <c r="C123" s="4"/>
      <c r="D123" s="4"/>
      <c r="E123" s="4"/>
      <c r="F123" s="4"/>
      <c r="G123" s="4"/>
      <c r="H123" s="4"/>
      <c r="I123" s="4"/>
      <c r="J123" s="4"/>
      <c r="K123" s="4"/>
    </row>
    <row r="124">
      <c r="A124" s="4"/>
      <c r="B124" s="4"/>
      <c r="C124" s="4"/>
      <c r="D124" s="4"/>
      <c r="E124" s="4"/>
      <c r="F124" s="4"/>
      <c r="G124" s="4"/>
      <c r="H124" s="4"/>
      <c r="I124" s="4"/>
      <c r="J124" s="4"/>
      <c r="K124" s="4"/>
    </row>
    <row r="125">
      <c r="A125" s="4"/>
      <c r="B125" s="4"/>
      <c r="C125" s="4"/>
      <c r="D125" s="4"/>
      <c r="E125" s="4"/>
      <c r="F125" s="4"/>
      <c r="G125" s="4"/>
      <c r="H125" s="4"/>
      <c r="I125" s="4"/>
      <c r="J125" s="4"/>
      <c r="K125" s="4"/>
    </row>
    <row r="126">
      <c r="A126" s="4"/>
      <c r="B126" s="4"/>
      <c r="C126" s="4"/>
      <c r="D126" s="4"/>
      <c r="E126" s="4"/>
      <c r="F126" s="4"/>
      <c r="G126" s="4"/>
      <c r="H126" s="4"/>
      <c r="I126" s="4"/>
      <c r="J126" s="4"/>
      <c r="K126" s="4"/>
    </row>
    <row r="127">
      <c r="A127" s="4"/>
      <c r="B127" s="4"/>
      <c r="C127" s="4"/>
      <c r="D127" s="4"/>
      <c r="E127" s="4"/>
      <c r="F127" s="4"/>
      <c r="G127" s="4"/>
      <c r="H127" s="4"/>
      <c r="I127" s="4"/>
      <c r="J127" s="4"/>
      <c r="K127" s="4"/>
    </row>
    <row r="128">
      <c r="A128" s="4"/>
      <c r="B128" s="4"/>
      <c r="C128" s="4"/>
      <c r="D128" s="4"/>
      <c r="E128" s="4"/>
      <c r="F128" s="4"/>
      <c r="G128" s="4"/>
      <c r="H128" s="4"/>
      <c r="I128" s="4"/>
      <c r="J128" s="4"/>
      <c r="K128" s="4"/>
    </row>
    <row r="129">
      <c r="A129" s="4"/>
      <c r="B129" s="4"/>
      <c r="C129" s="4"/>
      <c r="D129" s="4"/>
      <c r="E129" s="4"/>
      <c r="F129" s="4"/>
      <c r="G129" s="4"/>
      <c r="H129" s="4"/>
      <c r="I129" s="4"/>
      <c r="J129" s="4"/>
      <c r="K129" s="4"/>
    </row>
    <row r="130">
      <c r="A130" s="4"/>
      <c r="B130" s="4"/>
      <c r="C130" s="4"/>
      <c r="D130" s="4"/>
      <c r="E130" s="4"/>
      <c r="F130" s="4"/>
      <c r="G130" s="4"/>
      <c r="H130" s="4"/>
      <c r="I130" s="4"/>
      <c r="J130" s="4"/>
      <c r="K130" s="4"/>
    </row>
    <row r="131">
      <c r="A131" s="4"/>
      <c r="B131" s="4"/>
      <c r="C131" s="4"/>
      <c r="D131" s="4"/>
      <c r="E131" s="4"/>
      <c r="F131" s="4"/>
      <c r="G131" s="4"/>
      <c r="H131" s="4"/>
      <c r="I131" s="4"/>
      <c r="J131" s="4"/>
      <c r="K131" s="4"/>
    </row>
    <row r="132">
      <c r="A132" s="4"/>
      <c r="B132" s="4"/>
      <c r="C132" s="4"/>
      <c r="D132" s="4"/>
      <c r="E132" s="4"/>
      <c r="F132" s="4"/>
      <c r="G132" s="4"/>
      <c r="H132" s="4"/>
      <c r="I132" s="4"/>
      <c r="J132" s="4"/>
      <c r="K132" s="4"/>
    </row>
    <row r="133">
      <c r="A133" s="4"/>
      <c r="B133" s="4"/>
      <c r="C133" s="4"/>
      <c r="D133" s="4"/>
      <c r="E133" s="4"/>
      <c r="F133" s="4"/>
      <c r="G133" s="4"/>
      <c r="H133" s="4"/>
      <c r="I133" s="4"/>
      <c r="J133" s="4"/>
      <c r="K133" s="4"/>
    </row>
    <row r="134">
      <c r="A134" s="4"/>
      <c r="B134" s="4"/>
      <c r="C134" s="4"/>
      <c r="D134" s="4"/>
      <c r="E134" s="4"/>
      <c r="F134" s="4"/>
      <c r="G134" s="4"/>
      <c r="H134" s="4"/>
      <c r="I134" s="4"/>
      <c r="J134" s="4"/>
      <c r="K134" s="4"/>
    </row>
    <row r="135">
      <c r="A135" s="4"/>
      <c r="B135" s="4"/>
      <c r="C135" s="4"/>
      <c r="D135" s="4"/>
      <c r="E135" s="4"/>
      <c r="F135" s="4"/>
      <c r="G135" s="4"/>
      <c r="H135" s="4"/>
      <c r="I135" s="4"/>
      <c r="J135" s="4"/>
      <c r="K135" s="4"/>
    </row>
    <row r="136">
      <c r="A136" s="4"/>
      <c r="B136" s="4"/>
      <c r="C136" s="4"/>
      <c r="D136" s="4"/>
      <c r="E136" s="4"/>
      <c r="F136" s="4"/>
      <c r="G136" s="4"/>
      <c r="H136" s="4"/>
      <c r="I136" s="4"/>
      <c r="J136" s="4"/>
      <c r="K136" s="4"/>
    </row>
    <row r="137">
      <c r="A137" s="4"/>
      <c r="B137" s="4"/>
      <c r="C137" s="4"/>
      <c r="D137" s="4"/>
      <c r="E137" s="4"/>
      <c r="F137" s="4"/>
      <c r="G137" s="4"/>
      <c r="H137" s="4"/>
      <c r="I137" s="4"/>
      <c r="J137" s="4"/>
      <c r="K137" s="4"/>
    </row>
    <row r="138">
      <c r="A138" s="4"/>
      <c r="B138" s="4"/>
      <c r="C138" s="4"/>
      <c r="D138" s="4"/>
      <c r="E138" s="4"/>
      <c r="F138" s="4"/>
      <c r="G138" s="4"/>
      <c r="H138" s="4"/>
      <c r="I138" s="4"/>
      <c r="J138" s="4"/>
      <c r="K138" s="4"/>
    </row>
    <row r="139">
      <c r="A139" s="4"/>
      <c r="B139" s="4"/>
      <c r="C139" s="4"/>
      <c r="D139" s="4"/>
      <c r="E139" s="4"/>
      <c r="F139" s="4"/>
      <c r="G139" s="4"/>
      <c r="H139" s="4"/>
      <c r="I139" s="4"/>
      <c r="J139" s="4"/>
      <c r="K139" s="4"/>
    </row>
    <row r="140">
      <c r="A140" s="4"/>
      <c r="B140" s="4"/>
      <c r="C140" s="4"/>
      <c r="D140" s="4"/>
      <c r="E140" s="4"/>
      <c r="F140" s="4"/>
      <c r="G140" s="4"/>
      <c r="H140" s="4"/>
      <c r="I140" s="4"/>
      <c r="J140" s="4"/>
      <c r="K140" s="4"/>
    </row>
    <row r="141">
      <c r="A141" s="4"/>
      <c r="B141" s="4"/>
      <c r="C141" s="4"/>
      <c r="D141" s="4"/>
      <c r="E141" s="4"/>
      <c r="F141" s="4"/>
      <c r="G141" s="4"/>
      <c r="H141" s="4"/>
      <c r="I141" s="4"/>
      <c r="J141" s="4"/>
      <c r="K141" s="4"/>
    </row>
    <row r="142">
      <c r="A142" s="4"/>
      <c r="B142" s="4"/>
      <c r="C142" s="4"/>
      <c r="D142" s="4"/>
      <c r="E142" s="4"/>
      <c r="F142" s="4"/>
      <c r="G142" s="4"/>
      <c r="H142" s="4"/>
      <c r="I142" s="4"/>
      <c r="J142" s="4"/>
      <c r="K142" s="4"/>
    </row>
    <row r="143">
      <c r="A143" s="4"/>
      <c r="B143" s="4"/>
      <c r="C143" s="4"/>
      <c r="D143" s="4"/>
      <c r="E143" s="4"/>
      <c r="F143" s="4"/>
      <c r="G143" s="4"/>
      <c r="H143" s="4"/>
      <c r="I143" s="4"/>
      <c r="J143" s="4"/>
      <c r="K143" s="4"/>
    </row>
    <row r="144">
      <c r="A144" s="4"/>
      <c r="B144" s="4"/>
      <c r="C144" s="4"/>
      <c r="D144" s="4"/>
      <c r="E144" s="4"/>
      <c r="F144" s="4"/>
      <c r="G144" s="4"/>
      <c r="H144" s="4"/>
      <c r="I144" s="4"/>
      <c r="J144" s="4"/>
      <c r="K144" s="4"/>
    </row>
    <row r="145">
      <c r="A145" s="4"/>
      <c r="B145" s="4"/>
      <c r="C145" s="4"/>
      <c r="D145" s="4"/>
      <c r="E145" s="4"/>
      <c r="F145" s="4"/>
      <c r="G145" s="4"/>
      <c r="H145" s="4"/>
      <c r="I145" s="4"/>
      <c r="J145" s="4"/>
      <c r="K145" s="4"/>
    </row>
    <row r="146">
      <c r="A146" s="4"/>
      <c r="B146" s="4"/>
      <c r="C146" s="4"/>
      <c r="D146" s="4"/>
      <c r="E146" s="4"/>
      <c r="F146" s="4"/>
      <c r="G146" s="4"/>
      <c r="H146" s="4"/>
      <c r="I146" s="4"/>
      <c r="J146" s="4"/>
      <c r="K146" s="4"/>
    </row>
    <row r="147">
      <c r="A147" s="4"/>
      <c r="B147" s="4"/>
      <c r="C147" s="4"/>
      <c r="D147" s="4"/>
      <c r="E147" s="4"/>
      <c r="F147" s="4"/>
      <c r="G147" s="4"/>
      <c r="H147" s="4"/>
      <c r="I147" s="4"/>
      <c r="J147" s="4"/>
      <c r="K147" s="4"/>
    </row>
    <row r="148">
      <c r="A148" s="4"/>
      <c r="B148" s="4"/>
      <c r="C148" s="4"/>
      <c r="D148" s="4"/>
      <c r="E148" s="4"/>
      <c r="F148" s="4"/>
      <c r="G148" s="4"/>
      <c r="H148" s="4"/>
      <c r="I148" s="4"/>
      <c r="J148" s="4"/>
      <c r="K148" s="4"/>
    </row>
    <row r="149">
      <c r="A149" s="4"/>
      <c r="B149" s="4"/>
      <c r="C149" s="4"/>
      <c r="D149" s="4"/>
      <c r="E149" s="4"/>
      <c r="F149" s="4"/>
      <c r="G149" s="4"/>
      <c r="H149" s="4"/>
      <c r="I149" s="4"/>
      <c r="J149" s="4"/>
      <c r="K149" s="4"/>
    </row>
    <row r="150">
      <c r="A150" s="4"/>
      <c r="B150" s="4"/>
      <c r="C150" s="4"/>
      <c r="D150" s="4"/>
      <c r="E150" s="4"/>
      <c r="F150" s="4"/>
      <c r="G150" s="4"/>
      <c r="H150" s="4"/>
      <c r="I150" s="4"/>
      <c r="J150" s="4"/>
      <c r="K150" s="4"/>
    </row>
    <row r="151">
      <c r="A151" s="4"/>
      <c r="B151" s="4"/>
      <c r="C151" s="4"/>
      <c r="D151" s="4"/>
      <c r="E151" s="4"/>
      <c r="F151" s="4"/>
      <c r="G151" s="4"/>
      <c r="H151" s="4"/>
      <c r="I151" s="4"/>
      <c r="J151" s="4"/>
      <c r="K151" s="4"/>
    </row>
    <row r="152">
      <c r="A152" s="4"/>
      <c r="B152" s="4"/>
      <c r="C152" s="4"/>
      <c r="D152" s="4"/>
      <c r="E152" s="4"/>
      <c r="F152" s="4"/>
      <c r="G152" s="4"/>
      <c r="H152" s="4"/>
      <c r="I152" s="4"/>
      <c r="J152" s="4"/>
      <c r="K152" s="4"/>
    </row>
    <row r="153">
      <c r="A153" s="4"/>
      <c r="B153" s="4"/>
      <c r="C153" s="4"/>
      <c r="D153" s="4"/>
      <c r="E153" s="4"/>
      <c r="F153" s="4"/>
      <c r="G153" s="4"/>
      <c r="H153" s="4"/>
      <c r="I153" s="4"/>
      <c r="J153" s="4"/>
      <c r="K153" s="4"/>
    </row>
    <row r="154">
      <c r="A154" s="4"/>
      <c r="B154" s="4"/>
      <c r="C154" s="4"/>
      <c r="D154" s="4"/>
      <c r="E154" s="4"/>
      <c r="F154" s="4"/>
      <c r="G154" s="4"/>
      <c r="H154" s="4"/>
      <c r="I154" s="4"/>
      <c r="J154" s="4"/>
      <c r="K154" s="4"/>
    </row>
    <row r="155">
      <c r="A155" s="4"/>
      <c r="B155" s="4"/>
      <c r="C155" s="4"/>
      <c r="D155" s="4"/>
      <c r="E155" s="4"/>
      <c r="F155" s="4"/>
      <c r="G155" s="4"/>
      <c r="H155" s="4"/>
      <c r="I155" s="4"/>
      <c r="J155" s="4"/>
      <c r="K155" s="4"/>
    </row>
    <row r="156">
      <c r="A156" s="4"/>
      <c r="B156" s="4"/>
      <c r="C156" s="4"/>
      <c r="D156" s="4"/>
      <c r="E156" s="4"/>
      <c r="F156" s="4"/>
      <c r="G156" s="4"/>
      <c r="H156" s="4"/>
      <c r="I156" s="4"/>
      <c r="J156" s="4"/>
      <c r="K156" s="4"/>
    </row>
    <row r="157">
      <c r="A157" s="4"/>
      <c r="B157" s="4"/>
      <c r="C157" s="4"/>
      <c r="D157" s="4"/>
      <c r="E157" s="4"/>
      <c r="F157" s="4"/>
      <c r="G157" s="4"/>
      <c r="H157" s="4"/>
      <c r="I157" s="4"/>
      <c r="J157" s="4"/>
      <c r="K157" s="4"/>
    </row>
    <row r="158">
      <c r="A158" s="4"/>
      <c r="B158" s="4"/>
      <c r="C158" s="4"/>
      <c r="D158" s="4"/>
      <c r="E158" s="4"/>
      <c r="F158" s="4"/>
      <c r="G158" s="4"/>
      <c r="H158" s="4"/>
      <c r="I158" s="4"/>
      <c r="J158" s="4"/>
      <c r="K158" s="4"/>
    </row>
    <row r="159">
      <c r="A159" s="4"/>
      <c r="B159" s="4"/>
      <c r="C159" s="4"/>
      <c r="D159" s="4"/>
      <c r="E159" s="4"/>
      <c r="F159" s="4"/>
      <c r="G159" s="4"/>
      <c r="H159" s="4"/>
      <c r="I159" s="4"/>
      <c r="J159" s="4"/>
      <c r="K159" s="4"/>
    </row>
    <row r="160">
      <c r="A160" s="4"/>
      <c r="B160" s="4"/>
      <c r="C160" s="4"/>
      <c r="D160" s="4"/>
      <c r="E160" s="4"/>
      <c r="F160" s="4"/>
      <c r="G160" s="4"/>
      <c r="H160" s="4"/>
      <c r="I160" s="4"/>
      <c r="J160" s="4"/>
      <c r="K160" s="4"/>
    </row>
    <row r="161">
      <c r="A161" s="4"/>
      <c r="B161" s="4"/>
      <c r="C161" s="4"/>
      <c r="D161" s="4"/>
      <c r="E161" s="4"/>
      <c r="F161" s="4"/>
      <c r="G161" s="4"/>
      <c r="H161" s="4"/>
      <c r="I161" s="4"/>
      <c r="J161" s="4"/>
      <c r="K161" s="4"/>
    </row>
    <row r="162">
      <c r="A162" s="4"/>
      <c r="B162" s="4"/>
      <c r="C162" s="4"/>
      <c r="D162" s="4"/>
      <c r="E162" s="4"/>
      <c r="F162" s="4"/>
      <c r="G162" s="4"/>
      <c r="H162" s="4"/>
      <c r="I162" s="4"/>
      <c r="J162" s="4"/>
      <c r="K162" s="4"/>
    </row>
    <row r="163">
      <c r="A163" s="4"/>
      <c r="B163" s="4"/>
      <c r="C163" s="4"/>
      <c r="D163" s="4"/>
      <c r="E163" s="4"/>
      <c r="F163" s="4"/>
      <c r="G163" s="4"/>
      <c r="H163" s="4"/>
      <c r="I163" s="4"/>
      <c r="J163" s="4"/>
      <c r="K163" s="4"/>
    </row>
    <row r="164">
      <c r="A164" s="4"/>
      <c r="B164" s="4"/>
      <c r="C164" s="4"/>
      <c r="D164" s="4"/>
      <c r="E164" s="4"/>
      <c r="F164" s="4"/>
      <c r="G164" s="4"/>
      <c r="H164" s="4"/>
      <c r="I164" s="4"/>
      <c r="J164" s="4"/>
      <c r="K164" s="4"/>
    </row>
    <row r="165">
      <c r="A165" s="4"/>
      <c r="B165" s="4"/>
      <c r="C165" s="4"/>
      <c r="D165" s="4"/>
      <c r="E165" s="4"/>
      <c r="F165" s="4"/>
      <c r="G165" s="4"/>
      <c r="H165" s="4"/>
      <c r="I165" s="4"/>
      <c r="J165" s="4"/>
      <c r="K165" s="4"/>
    </row>
    <row r="166">
      <c r="A166" s="4"/>
      <c r="B166" s="4"/>
      <c r="C166" s="4"/>
      <c r="D166" s="4"/>
      <c r="E166" s="4"/>
      <c r="F166" s="4"/>
      <c r="G166" s="4"/>
      <c r="H166" s="4"/>
      <c r="I166" s="4"/>
      <c r="J166" s="4"/>
      <c r="K166" s="4"/>
    </row>
    <row r="167">
      <c r="A167" s="4"/>
      <c r="B167" s="4"/>
      <c r="C167" s="4"/>
      <c r="D167" s="4"/>
      <c r="E167" s="4"/>
      <c r="F167" s="4"/>
      <c r="G167" s="4"/>
      <c r="H167" s="4"/>
      <c r="I167" s="4"/>
      <c r="J167" s="4"/>
      <c r="K167" s="4"/>
    </row>
    <row r="168">
      <c r="A168" s="4"/>
      <c r="B168" s="4"/>
      <c r="C168" s="4"/>
      <c r="D168" s="4"/>
      <c r="E168" s="4"/>
      <c r="F168" s="4"/>
      <c r="G168" s="4"/>
      <c r="H168" s="4"/>
      <c r="I168" s="4"/>
      <c r="J168" s="4"/>
      <c r="K168" s="4"/>
    </row>
    <row r="169">
      <c r="A169" s="4"/>
      <c r="B169" s="4"/>
      <c r="C169" s="4"/>
      <c r="D169" s="4"/>
      <c r="E169" s="4"/>
      <c r="F169" s="4"/>
      <c r="G169" s="4"/>
      <c r="H169" s="4"/>
      <c r="I169" s="4"/>
      <c r="J169" s="4"/>
      <c r="K169" s="4"/>
    </row>
    <row r="170">
      <c r="A170" s="4"/>
      <c r="B170" s="4"/>
      <c r="C170" s="4"/>
      <c r="D170" s="4"/>
      <c r="E170" s="4"/>
      <c r="F170" s="4"/>
      <c r="G170" s="4"/>
      <c r="H170" s="4"/>
      <c r="I170" s="4"/>
      <c r="J170" s="4"/>
      <c r="K170" s="4"/>
    </row>
    <row r="171">
      <c r="A171" s="4"/>
      <c r="B171" s="4"/>
      <c r="C171" s="4"/>
      <c r="D171" s="4"/>
      <c r="E171" s="4"/>
      <c r="F171" s="4"/>
      <c r="G171" s="4"/>
      <c r="H171" s="4"/>
      <c r="I171" s="4"/>
      <c r="J171" s="4"/>
      <c r="K171" s="4"/>
    </row>
    <row r="172">
      <c r="A172" s="4"/>
      <c r="B172" s="4"/>
      <c r="C172" s="4"/>
      <c r="D172" s="4"/>
      <c r="E172" s="4"/>
      <c r="F172" s="4"/>
      <c r="G172" s="4"/>
      <c r="H172" s="4"/>
      <c r="I172" s="4"/>
      <c r="J172" s="4"/>
      <c r="K172" s="4"/>
    </row>
    <row r="173">
      <c r="A173" s="4"/>
      <c r="B173" s="4"/>
      <c r="C173" s="4"/>
      <c r="D173" s="4"/>
      <c r="E173" s="4"/>
      <c r="F173" s="4"/>
      <c r="G173" s="4"/>
      <c r="H173" s="4"/>
      <c r="I173" s="4"/>
      <c r="J173" s="4"/>
      <c r="K173" s="4"/>
    </row>
    <row r="174">
      <c r="A174" s="4"/>
      <c r="B174" s="4"/>
      <c r="C174" s="4"/>
      <c r="D174" s="4"/>
      <c r="E174" s="4"/>
      <c r="F174" s="4"/>
      <c r="G174" s="4"/>
      <c r="H174" s="4"/>
      <c r="I174" s="4"/>
      <c r="J174" s="4"/>
      <c r="K174" s="4"/>
    </row>
    <row r="175">
      <c r="A175" s="4"/>
      <c r="B175" s="4"/>
      <c r="C175" s="4"/>
      <c r="D175" s="4"/>
      <c r="E175" s="4"/>
      <c r="F175" s="4"/>
      <c r="G175" s="4"/>
      <c r="H175" s="4"/>
      <c r="I175" s="4"/>
      <c r="J175" s="4"/>
      <c r="K175" s="4"/>
    </row>
    <row r="176">
      <c r="A176" s="4"/>
      <c r="B176" s="4"/>
      <c r="C176" s="4"/>
      <c r="D176" s="4"/>
      <c r="E176" s="4"/>
      <c r="F176" s="4"/>
      <c r="G176" s="4"/>
      <c r="H176" s="4"/>
      <c r="I176" s="4"/>
      <c r="J176" s="4"/>
      <c r="K176" s="4"/>
    </row>
    <row r="177">
      <c r="A177" s="4"/>
      <c r="B177" s="4"/>
      <c r="C177" s="4"/>
      <c r="D177" s="4"/>
      <c r="E177" s="4"/>
      <c r="F177" s="4"/>
      <c r="G177" s="4"/>
      <c r="H177" s="4"/>
      <c r="I177" s="4"/>
      <c r="J177" s="4"/>
      <c r="K177" s="4"/>
    </row>
    <row r="178">
      <c r="A178" s="4"/>
      <c r="B178" s="4"/>
      <c r="C178" s="4"/>
      <c r="D178" s="4"/>
      <c r="E178" s="4"/>
      <c r="F178" s="4"/>
      <c r="G178" s="4"/>
      <c r="H178" s="4"/>
      <c r="I178" s="4"/>
      <c r="J178" s="4"/>
      <c r="K178" s="4"/>
    </row>
    <row r="179">
      <c r="A179" s="4"/>
      <c r="B179" s="4"/>
      <c r="C179" s="4"/>
      <c r="D179" s="4"/>
      <c r="E179" s="4"/>
      <c r="F179" s="4"/>
      <c r="G179" s="4"/>
      <c r="H179" s="4"/>
      <c r="I179" s="4"/>
      <c r="J179" s="4"/>
      <c r="K179" s="4"/>
    </row>
    <row r="180">
      <c r="A180" s="4"/>
      <c r="B180" s="4"/>
      <c r="C180" s="4"/>
      <c r="D180" s="4"/>
      <c r="E180" s="4"/>
      <c r="F180" s="4"/>
      <c r="G180" s="4"/>
      <c r="H180" s="4"/>
      <c r="I180" s="4"/>
      <c r="J180" s="4"/>
      <c r="K180" s="4"/>
    </row>
    <row r="181">
      <c r="A181" s="4"/>
      <c r="B181" s="4"/>
      <c r="C181" s="4"/>
      <c r="D181" s="4"/>
      <c r="E181" s="4"/>
      <c r="F181" s="4"/>
      <c r="G181" s="4"/>
      <c r="H181" s="4"/>
      <c r="I181" s="4"/>
      <c r="J181" s="4"/>
      <c r="K181" s="4"/>
    </row>
    <row r="182">
      <c r="A182" s="4"/>
      <c r="B182" s="4"/>
      <c r="C182" s="4"/>
      <c r="D182" s="4"/>
      <c r="E182" s="4"/>
      <c r="F182" s="4"/>
      <c r="G182" s="4"/>
      <c r="H182" s="4"/>
      <c r="I182" s="4"/>
      <c r="J182" s="4"/>
      <c r="K182" s="4"/>
    </row>
    <row r="183">
      <c r="A183" s="4"/>
      <c r="B183" s="4"/>
      <c r="C183" s="4"/>
      <c r="D183" s="4"/>
      <c r="E183" s="4"/>
      <c r="F183" s="4"/>
      <c r="G183" s="4"/>
      <c r="H183" s="4"/>
      <c r="I183" s="4"/>
      <c r="J183" s="4"/>
      <c r="K183" s="4"/>
    </row>
    <row r="184">
      <c r="A184" s="4"/>
      <c r="B184" s="4"/>
      <c r="C184" s="4"/>
      <c r="D184" s="4"/>
      <c r="E184" s="4"/>
      <c r="F184" s="4"/>
      <c r="G184" s="4"/>
      <c r="H184" s="4"/>
      <c r="I184" s="4"/>
      <c r="J184" s="4"/>
      <c r="K184" s="4"/>
    </row>
    <row r="185">
      <c r="A185" s="4"/>
      <c r="B185" s="4"/>
      <c r="C185" s="4"/>
      <c r="D185" s="4"/>
      <c r="E185" s="4"/>
      <c r="F185" s="4"/>
      <c r="G185" s="4"/>
      <c r="H185" s="4"/>
      <c r="I185" s="4"/>
      <c r="J185" s="4"/>
      <c r="K185" s="4"/>
    </row>
    <row r="186">
      <c r="A186" s="4"/>
      <c r="B186" s="4"/>
      <c r="C186" s="4"/>
      <c r="D186" s="4"/>
      <c r="E186" s="4"/>
      <c r="F186" s="4"/>
      <c r="G186" s="4"/>
      <c r="H186" s="4"/>
      <c r="I186" s="4"/>
      <c r="J186" s="4"/>
      <c r="K186" s="4"/>
    </row>
    <row r="187">
      <c r="A187" s="4"/>
      <c r="B187" s="4"/>
      <c r="C187" s="4"/>
      <c r="D187" s="4"/>
      <c r="E187" s="4"/>
      <c r="F187" s="4"/>
      <c r="G187" s="4"/>
      <c r="H187" s="4"/>
      <c r="I187" s="4"/>
      <c r="J187" s="4"/>
      <c r="K187" s="4"/>
    </row>
    <row r="188">
      <c r="A188" s="4"/>
      <c r="B188" s="4"/>
      <c r="C188" s="4"/>
      <c r="D188" s="4"/>
      <c r="E188" s="4"/>
      <c r="F188" s="4"/>
      <c r="G188" s="4"/>
      <c r="H188" s="4"/>
      <c r="I188" s="4"/>
      <c r="J188" s="4"/>
      <c r="K188" s="4"/>
    </row>
    <row r="189">
      <c r="A189" s="4"/>
      <c r="B189" s="4"/>
      <c r="C189" s="4"/>
      <c r="D189" s="4"/>
      <c r="E189" s="4"/>
      <c r="F189" s="4"/>
      <c r="G189" s="4"/>
      <c r="H189" s="4"/>
      <c r="I189" s="4"/>
      <c r="J189" s="4"/>
      <c r="K189" s="4"/>
    </row>
    <row r="190">
      <c r="A190" s="4"/>
      <c r="B190" s="4"/>
      <c r="C190" s="4"/>
      <c r="D190" s="4"/>
      <c r="E190" s="4"/>
      <c r="F190" s="4"/>
      <c r="G190" s="4"/>
      <c r="H190" s="4"/>
      <c r="I190" s="4"/>
      <c r="J190" s="4"/>
      <c r="K190" s="4"/>
    </row>
    <row r="191">
      <c r="A191" s="4"/>
      <c r="B191" s="4"/>
      <c r="C191" s="4"/>
      <c r="D191" s="4"/>
      <c r="E191" s="4"/>
      <c r="F191" s="4"/>
      <c r="G191" s="4"/>
      <c r="H191" s="4"/>
      <c r="I191" s="4"/>
      <c r="J191" s="4"/>
      <c r="K191" s="4"/>
    </row>
    <row r="192">
      <c r="A192" s="4"/>
      <c r="B192" s="4"/>
      <c r="C192" s="4"/>
      <c r="D192" s="4"/>
      <c r="E192" s="4"/>
      <c r="F192" s="4"/>
      <c r="G192" s="4"/>
      <c r="H192" s="4"/>
      <c r="I192" s="4"/>
      <c r="J192" s="4"/>
      <c r="K192" s="4"/>
    </row>
    <row r="193">
      <c r="A193" s="4"/>
      <c r="B193" s="4"/>
      <c r="C193" s="4"/>
      <c r="D193" s="4"/>
      <c r="E193" s="4"/>
      <c r="F193" s="4"/>
      <c r="G193" s="4"/>
      <c r="H193" s="4"/>
      <c r="I193" s="4"/>
      <c r="J193" s="4"/>
      <c r="K193" s="4"/>
    </row>
    <row r="194">
      <c r="A194" s="4"/>
      <c r="B194" s="4"/>
      <c r="C194" s="4"/>
      <c r="D194" s="4"/>
      <c r="E194" s="4"/>
      <c r="F194" s="4"/>
      <c r="G194" s="4"/>
      <c r="H194" s="4"/>
      <c r="I194" s="4"/>
      <c r="J194" s="4"/>
      <c r="K194" s="4"/>
    </row>
    <row r="195">
      <c r="A195" s="4"/>
      <c r="B195" s="4"/>
      <c r="C195" s="4"/>
      <c r="D195" s="4"/>
      <c r="E195" s="4"/>
      <c r="F195" s="4"/>
      <c r="G195" s="4"/>
      <c r="H195" s="4"/>
      <c r="I195" s="4"/>
      <c r="J195" s="4"/>
      <c r="K195" s="4"/>
    </row>
    <row r="196">
      <c r="A196" s="4"/>
      <c r="B196" s="4"/>
      <c r="C196" s="4"/>
      <c r="D196" s="4"/>
      <c r="E196" s="4"/>
      <c r="F196" s="4"/>
      <c r="G196" s="4"/>
      <c r="H196" s="4"/>
      <c r="I196" s="4"/>
      <c r="J196" s="4"/>
      <c r="K196" s="4"/>
    </row>
    <row r="197">
      <c r="A197" s="4"/>
      <c r="B197" s="4"/>
      <c r="C197" s="4"/>
      <c r="D197" s="4"/>
      <c r="E197" s="4"/>
      <c r="F197" s="4"/>
      <c r="G197" s="4"/>
      <c r="H197" s="4"/>
      <c r="I197" s="4"/>
      <c r="J197" s="4"/>
      <c r="K197" s="4"/>
    </row>
    <row r="198">
      <c r="A198" s="4"/>
      <c r="B198" s="4"/>
      <c r="C198" s="4"/>
      <c r="D198" s="4"/>
      <c r="E198" s="4"/>
      <c r="F198" s="4"/>
      <c r="G198" s="4"/>
      <c r="H198" s="4"/>
      <c r="I198" s="4"/>
      <c r="J198" s="4"/>
      <c r="K198" s="4"/>
    </row>
    <row r="199">
      <c r="A199" s="4"/>
      <c r="B199" s="4"/>
      <c r="C199" s="4"/>
      <c r="D199" s="4"/>
      <c r="E199" s="4"/>
      <c r="F199" s="4"/>
      <c r="G199" s="4"/>
      <c r="H199" s="4"/>
      <c r="I199" s="4"/>
      <c r="J199" s="4"/>
      <c r="K199" s="4"/>
    </row>
    <row r="200">
      <c r="A200" s="4"/>
      <c r="B200" s="4"/>
      <c r="C200" s="4"/>
      <c r="D200" s="4"/>
      <c r="E200" s="4"/>
      <c r="F200" s="4"/>
      <c r="G200" s="4"/>
      <c r="H200" s="4"/>
      <c r="I200" s="4"/>
      <c r="J200" s="4"/>
      <c r="K200" s="4"/>
    </row>
    <row r="201">
      <c r="A201" s="4"/>
      <c r="B201" s="4"/>
      <c r="C201" s="4"/>
      <c r="D201" s="4"/>
      <c r="E201" s="4"/>
      <c r="F201" s="4"/>
      <c r="G201" s="4"/>
      <c r="H201" s="4"/>
      <c r="I201" s="4"/>
      <c r="J201" s="4"/>
      <c r="K201" s="4"/>
    </row>
    <row r="202">
      <c r="A202" s="4"/>
      <c r="B202" s="4"/>
      <c r="C202" s="4"/>
      <c r="D202" s="4"/>
      <c r="E202" s="4"/>
      <c r="F202" s="4"/>
      <c r="G202" s="4"/>
      <c r="H202" s="4"/>
      <c r="I202" s="4"/>
      <c r="J202" s="4"/>
      <c r="K202" s="4"/>
    </row>
    <row r="203">
      <c r="A203" s="4"/>
      <c r="B203" s="4"/>
      <c r="C203" s="4"/>
      <c r="D203" s="4"/>
      <c r="E203" s="4"/>
      <c r="F203" s="4"/>
      <c r="G203" s="4"/>
      <c r="H203" s="4"/>
      <c r="I203" s="4"/>
      <c r="J203" s="4"/>
      <c r="K203" s="4"/>
    </row>
    <row r="204">
      <c r="A204" s="4"/>
      <c r="B204" s="4"/>
      <c r="C204" s="4"/>
      <c r="D204" s="4"/>
      <c r="E204" s="4"/>
      <c r="F204" s="4"/>
      <c r="G204" s="4"/>
      <c r="H204" s="4"/>
      <c r="I204" s="4"/>
      <c r="J204" s="4"/>
      <c r="K204" s="4"/>
    </row>
    <row r="205">
      <c r="A205" s="4"/>
      <c r="B205" s="4"/>
      <c r="C205" s="4"/>
      <c r="D205" s="4"/>
      <c r="E205" s="4"/>
      <c r="F205" s="4"/>
      <c r="G205" s="4"/>
      <c r="H205" s="4"/>
      <c r="I205" s="4"/>
      <c r="J205" s="4"/>
      <c r="K205" s="4"/>
    </row>
    <row r="206">
      <c r="A206" s="4"/>
      <c r="B206" s="4"/>
      <c r="C206" s="4"/>
      <c r="D206" s="4"/>
      <c r="E206" s="4"/>
      <c r="F206" s="4"/>
      <c r="G206" s="4"/>
      <c r="H206" s="4"/>
      <c r="I206" s="4"/>
      <c r="J206" s="4"/>
      <c r="K206" s="4"/>
    </row>
    <row r="207">
      <c r="A207" s="4"/>
      <c r="B207" s="4"/>
      <c r="C207" s="4"/>
      <c r="D207" s="4"/>
      <c r="E207" s="4"/>
      <c r="F207" s="4"/>
      <c r="G207" s="4"/>
      <c r="H207" s="4"/>
      <c r="I207" s="4"/>
      <c r="J207" s="4"/>
      <c r="K207" s="4"/>
    </row>
    <row r="208">
      <c r="A208" s="4"/>
      <c r="B208" s="4"/>
      <c r="C208" s="4"/>
      <c r="D208" s="4"/>
      <c r="E208" s="4"/>
      <c r="F208" s="4"/>
      <c r="G208" s="4"/>
      <c r="H208" s="4"/>
      <c r="I208" s="4"/>
      <c r="J208" s="4"/>
      <c r="K208" s="4"/>
    </row>
    <row r="209">
      <c r="A209" s="4"/>
      <c r="B209" s="4"/>
      <c r="C209" s="4"/>
      <c r="D209" s="4"/>
      <c r="E209" s="4"/>
      <c r="F209" s="4"/>
      <c r="G209" s="4"/>
      <c r="H209" s="4"/>
      <c r="I209" s="4"/>
      <c r="J209" s="4"/>
      <c r="K209" s="4"/>
    </row>
    <row r="210">
      <c r="A210" s="4"/>
      <c r="B210" s="4"/>
      <c r="C210" s="4"/>
      <c r="D210" s="4"/>
      <c r="E210" s="4"/>
      <c r="F210" s="4"/>
      <c r="G210" s="4"/>
      <c r="H210" s="4"/>
      <c r="I210" s="4"/>
      <c r="J210" s="4"/>
      <c r="K210" s="4"/>
    </row>
    <row r="211">
      <c r="A211" s="4"/>
      <c r="B211" s="4"/>
      <c r="C211" s="4"/>
      <c r="D211" s="4"/>
      <c r="E211" s="4"/>
      <c r="F211" s="4"/>
      <c r="G211" s="4"/>
      <c r="H211" s="4"/>
      <c r="I211" s="4"/>
      <c r="J211" s="4"/>
      <c r="K211" s="4"/>
    </row>
    <row r="212">
      <c r="A212" s="4"/>
      <c r="B212" s="4"/>
      <c r="C212" s="4"/>
      <c r="D212" s="4"/>
      <c r="E212" s="4"/>
      <c r="F212" s="4"/>
      <c r="G212" s="4"/>
      <c r="H212" s="4"/>
      <c r="I212" s="4"/>
      <c r="J212" s="4"/>
      <c r="K212" s="4"/>
    </row>
    <row r="213">
      <c r="A213" s="4"/>
      <c r="B213" s="4"/>
      <c r="C213" s="4"/>
      <c r="D213" s="4"/>
      <c r="E213" s="4"/>
      <c r="F213" s="4"/>
      <c r="G213" s="4"/>
      <c r="H213" s="4"/>
      <c r="I213" s="4"/>
      <c r="J213" s="4"/>
      <c r="K213" s="4"/>
    </row>
    <row r="214">
      <c r="A214" s="4"/>
      <c r="B214" s="4"/>
      <c r="C214" s="4"/>
      <c r="D214" s="4"/>
      <c r="E214" s="4"/>
      <c r="F214" s="4"/>
      <c r="G214" s="4"/>
      <c r="H214" s="4"/>
      <c r="I214" s="4"/>
      <c r="J214" s="4"/>
      <c r="K214" s="4"/>
    </row>
    <row r="215">
      <c r="A215" s="4"/>
      <c r="B215" s="4"/>
      <c r="C215" s="4"/>
      <c r="D215" s="4"/>
      <c r="E215" s="4"/>
      <c r="F215" s="4"/>
      <c r="G215" s="4"/>
      <c r="H215" s="4"/>
      <c r="I215" s="4"/>
      <c r="J215" s="4"/>
      <c r="K215" s="4"/>
    </row>
    <row r="216">
      <c r="A216" s="4"/>
      <c r="B216" s="4"/>
      <c r="C216" s="4"/>
      <c r="D216" s="4"/>
      <c r="E216" s="4"/>
      <c r="F216" s="4"/>
      <c r="G216" s="4"/>
      <c r="H216" s="4"/>
      <c r="I216" s="4"/>
      <c r="J216" s="4"/>
      <c r="K216" s="4"/>
    </row>
    <row r="217">
      <c r="A217" s="4"/>
      <c r="B217" s="4"/>
      <c r="C217" s="4"/>
      <c r="D217" s="4"/>
      <c r="E217" s="4"/>
      <c r="F217" s="4"/>
      <c r="G217" s="4"/>
      <c r="H217" s="4"/>
      <c r="I217" s="4"/>
      <c r="J217" s="4"/>
      <c r="K217" s="4"/>
    </row>
    <row r="218">
      <c r="A218" s="4"/>
      <c r="B218" s="4"/>
      <c r="C218" s="4"/>
      <c r="D218" s="4"/>
      <c r="E218" s="4"/>
      <c r="F218" s="4"/>
      <c r="G218" s="4"/>
      <c r="H218" s="4"/>
      <c r="I218" s="4"/>
      <c r="J218" s="4"/>
      <c r="K218" s="4"/>
    </row>
    <row r="219">
      <c r="A219" s="4"/>
      <c r="B219" s="4"/>
      <c r="C219" s="4"/>
      <c r="D219" s="4"/>
      <c r="E219" s="4"/>
      <c r="F219" s="4"/>
      <c r="G219" s="4"/>
      <c r="H219" s="4"/>
      <c r="I219" s="4"/>
      <c r="J219" s="4"/>
      <c r="K219" s="4"/>
    </row>
    <row r="220">
      <c r="A220" s="4"/>
      <c r="B220" s="4"/>
      <c r="C220" s="4"/>
      <c r="D220" s="4"/>
      <c r="E220" s="4"/>
      <c r="F220" s="4"/>
      <c r="G220" s="4"/>
      <c r="H220" s="4"/>
      <c r="I220" s="4"/>
      <c r="J220" s="4"/>
      <c r="K220" s="4"/>
    </row>
    <row r="221">
      <c r="A221" s="4"/>
      <c r="B221" s="4"/>
      <c r="C221" s="4"/>
      <c r="D221" s="4"/>
      <c r="E221" s="4"/>
      <c r="F221" s="4"/>
      <c r="G221" s="4"/>
      <c r="H221" s="4"/>
      <c r="I221" s="4"/>
      <c r="J221" s="4"/>
      <c r="K221" s="4"/>
    </row>
    <row r="222">
      <c r="A222" s="4"/>
      <c r="B222" s="4"/>
      <c r="C222" s="4"/>
      <c r="D222" s="4"/>
      <c r="E222" s="4"/>
      <c r="F222" s="4"/>
      <c r="G222" s="4"/>
      <c r="H222" s="4"/>
      <c r="I222" s="4"/>
      <c r="J222" s="4"/>
      <c r="K222" s="4"/>
    </row>
    <row r="223">
      <c r="A223" s="4"/>
      <c r="B223" s="4"/>
      <c r="C223" s="4"/>
      <c r="D223" s="4"/>
      <c r="E223" s="4"/>
      <c r="F223" s="4"/>
      <c r="G223" s="4"/>
      <c r="H223" s="4"/>
      <c r="I223" s="4"/>
      <c r="J223" s="4"/>
      <c r="K223" s="4"/>
    </row>
    <row r="224">
      <c r="A224" s="4"/>
      <c r="B224" s="4"/>
      <c r="C224" s="4"/>
      <c r="D224" s="4"/>
      <c r="E224" s="4"/>
      <c r="F224" s="4"/>
      <c r="G224" s="4"/>
      <c r="H224" s="4"/>
      <c r="I224" s="4"/>
      <c r="J224" s="4"/>
      <c r="K224" s="4"/>
    </row>
    <row r="225">
      <c r="A225" s="4"/>
      <c r="B225" s="4"/>
      <c r="C225" s="4"/>
      <c r="D225" s="4"/>
      <c r="E225" s="4"/>
      <c r="F225" s="4"/>
      <c r="G225" s="4"/>
      <c r="H225" s="4"/>
      <c r="I225" s="4"/>
      <c r="J225" s="4"/>
      <c r="K225" s="4"/>
    </row>
    <row r="226">
      <c r="A226" s="4"/>
      <c r="B226" s="4"/>
      <c r="C226" s="4"/>
      <c r="D226" s="4"/>
      <c r="E226" s="4"/>
      <c r="F226" s="4"/>
      <c r="G226" s="4"/>
      <c r="H226" s="4"/>
      <c r="I226" s="4"/>
      <c r="J226" s="4"/>
      <c r="K226" s="4"/>
    </row>
    <row r="227">
      <c r="A227" s="4"/>
      <c r="B227" s="4"/>
      <c r="C227" s="4"/>
      <c r="D227" s="4"/>
      <c r="E227" s="4"/>
      <c r="F227" s="4"/>
      <c r="G227" s="4"/>
      <c r="H227" s="4"/>
      <c r="I227" s="4"/>
      <c r="J227" s="4"/>
      <c r="K227" s="4"/>
    </row>
    <row r="228">
      <c r="A228" s="4"/>
      <c r="B228" s="4"/>
      <c r="C228" s="4"/>
      <c r="D228" s="4"/>
      <c r="E228" s="4"/>
      <c r="F228" s="4"/>
      <c r="G228" s="4"/>
      <c r="H228" s="4"/>
      <c r="I228" s="4"/>
      <c r="J228" s="4"/>
      <c r="K228" s="4"/>
    </row>
    <row r="229">
      <c r="A229" s="4"/>
      <c r="B229" s="4"/>
      <c r="C229" s="4"/>
      <c r="D229" s="4"/>
      <c r="E229" s="4"/>
      <c r="F229" s="4"/>
      <c r="G229" s="4"/>
      <c r="H229" s="4"/>
      <c r="I229" s="4"/>
      <c r="J229" s="4"/>
      <c r="K229" s="4"/>
    </row>
    <row r="230">
      <c r="A230" s="4"/>
      <c r="B230" s="4"/>
      <c r="C230" s="4"/>
      <c r="D230" s="4"/>
      <c r="E230" s="4"/>
      <c r="F230" s="4"/>
      <c r="G230" s="4"/>
      <c r="H230" s="4"/>
      <c r="I230" s="4"/>
      <c r="J230" s="4"/>
      <c r="K230" s="4"/>
    </row>
    <row r="231">
      <c r="A231" s="4"/>
      <c r="B231" s="4"/>
      <c r="C231" s="4"/>
      <c r="D231" s="4"/>
      <c r="E231" s="4"/>
      <c r="F231" s="4"/>
      <c r="G231" s="4"/>
      <c r="H231" s="4"/>
      <c r="I231" s="4"/>
      <c r="J231" s="4"/>
      <c r="K231" s="4"/>
    </row>
    <row r="232">
      <c r="A232" s="4"/>
      <c r="B232" s="4"/>
      <c r="C232" s="4"/>
      <c r="D232" s="4"/>
      <c r="E232" s="4"/>
      <c r="F232" s="4"/>
      <c r="G232" s="4"/>
      <c r="H232" s="4"/>
      <c r="I232" s="4"/>
      <c r="J232" s="4"/>
      <c r="K232" s="4"/>
    </row>
    <row r="233">
      <c r="A233" s="4"/>
      <c r="B233" s="4"/>
      <c r="C233" s="4"/>
      <c r="D233" s="4"/>
      <c r="E233" s="4"/>
      <c r="F233" s="4"/>
      <c r="G233" s="4"/>
      <c r="H233" s="4"/>
      <c r="I233" s="4"/>
      <c r="J233" s="4"/>
      <c r="K233" s="4"/>
    </row>
    <row r="234">
      <c r="A234" s="4"/>
      <c r="B234" s="4"/>
      <c r="C234" s="4"/>
      <c r="D234" s="4"/>
      <c r="E234" s="4"/>
      <c r="F234" s="4"/>
      <c r="G234" s="4"/>
      <c r="H234" s="4"/>
      <c r="I234" s="4"/>
      <c r="J234" s="4"/>
      <c r="K234" s="4"/>
    </row>
    <row r="235">
      <c r="A235" s="4"/>
      <c r="B235" s="4"/>
      <c r="C235" s="4"/>
      <c r="D235" s="4"/>
      <c r="E235" s="4"/>
      <c r="F235" s="4"/>
      <c r="G235" s="4"/>
      <c r="H235" s="4"/>
      <c r="I235" s="4"/>
      <c r="J235" s="4"/>
      <c r="K235" s="4"/>
    </row>
    <row r="236">
      <c r="A236" s="4"/>
      <c r="B236" s="4"/>
      <c r="C236" s="4"/>
      <c r="D236" s="4"/>
      <c r="E236" s="4"/>
      <c r="F236" s="4"/>
      <c r="G236" s="4"/>
      <c r="H236" s="4"/>
      <c r="I236" s="4"/>
      <c r="J236" s="4"/>
      <c r="K236" s="4"/>
    </row>
    <row r="237">
      <c r="A237" s="4"/>
      <c r="B237" s="4"/>
      <c r="C237" s="4"/>
      <c r="D237" s="4"/>
      <c r="E237" s="4"/>
      <c r="F237" s="4"/>
      <c r="G237" s="4"/>
      <c r="H237" s="4"/>
      <c r="I237" s="4"/>
      <c r="J237" s="4"/>
      <c r="K237" s="4"/>
    </row>
    <row r="238">
      <c r="A238" s="4"/>
      <c r="B238" s="4"/>
      <c r="C238" s="4"/>
      <c r="D238" s="4"/>
      <c r="E238" s="4"/>
      <c r="F238" s="4"/>
      <c r="G238" s="4"/>
      <c r="H238" s="4"/>
      <c r="I238" s="4"/>
      <c r="J238" s="4"/>
      <c r="K238" s="4"/>
    </row>
    <row r="239">
      <c r="A239" s="4"/>
      <c r="B239" s="4"/>
      <c r="C239" s="4"/>
      <c r="D239" s="4"/>
      <c r="E239" s="4"/>
      <c r="F239" s="4"/>
      <c r="G239" s="4"/>
      <c r="H239" s="4"/>
      <c r="I239" s="4"/>
      <c r="J239" s="4"/>
      <c r="K239" s="4"/>
    </row>
    <row r="240">
      <c r="A240" s="4"/>
      <c r="B240" s="4"/>
      <c r="C240" s="4"/>
      <c r="D240" s="4"/>
      <c r="E240" s="4"/>
      <c r="F240" s="4"/>
      <c r="G240" s="4"/>
      <c r="H240" s="4"/>
      <c r="I240" s="4"/>
      <c r="J240" s="4"/>
      <c r="K240" s="4"/>
    </row>
    <row r="241">
      <c r="A241" s="4"/>
      <c r="B241" s="4"/>
      <c r="C241" s="4"/>
      <c r="D241" s="4"/>
      <c r="E241" s="4"/>
      <c r="F241" s="4"/>
      <c r="G241" s="4"/>
      <c r="H241" s="4"/>
      <c r="I241" s="4"/>
      <c r="J241" s="4"/>
      <c r="K241" s="4"/>
    </row>
    <row r="242">
      <c r="A242" s="4"/>
      <c r="B242" s="4"/>
      <c r="C242" s="4"/>
      <c r="D242" s="4"/>
      <c r="E242" s="4"/>
      <c r="F242" s="4"/>
      <c r="G242" s="4"/>
      <c r="H242" s="4"/>
      <c r="I242" s="4"/>
      <c r="J242" s="4"/>
      <c r="K242" s="4"/>
    </row>
    <row r="243">
      <c r="A243" s="4"/>
      <c r="B243" s="4"/>
      <c r="C243" s="4"/>
      <c r="D243" s="4"/>
      <c r="E243" s="4"/>
      <c r="F243" s="4"/>
      <c r="G243" s="4"/>
      <c r="H243" s="4"/>
      <c r="I243" s="4"/>
      <c r="J243" s="4"/>
      <c r="K243" s="4"/>
    </row>
    <row r="244">
      <c r="A244" s="4"/>
      <c r="B244" s="4"/>
      <c r="C244" s="4"/>
      <c r="D244" s="4"/>
      <c r="E244" s="4"/>
      <c r="F244" s="4"/>
      <c r="G244" s="4"/>
      <c r="H244" s="4"/>
      <c r="I244" s="4"/>
      <c r="J244" s="4"/>
      <c r="K244" s="4"/>
    </row>
    <row r="245">
      <c r="A245" s="4"/>
      <c r="B245" s="4"/>
      <c r="C245" s="4"/>
      <c r="D245" s="4"/>
      <c r="E245" s="4"/>
      <c r="F245" s="4"/>
      <c r="G245" s="4"/>
      <c r="H245" s="4"/>
      <c r="I245" s="4"/>
      <c r="J245" s="4"/>
      <c r="K245" s="4"/>
    </row>
    <row r="246">
      <c r="A246" s="4"/>
      <c r="B246" s="4"/>
      <c r="C246" s="4"/>
      <c r="D246" s="4"/>
      <c r="E246" s="4"/>
      <c r="F246" s="4"/>
      <c r="G246" s="4"/>
      <c r="H246" s="4"/>
      <c r="I246" s="4"/>
      <c r="J246" s="4"/>
      <c r="K246" s="4"/>
    </row>
    <row r="247">
      <c r="A247" s="4"/>
      <c r="B247" s="4"/>
      <c r="C247" s="4"/>
      <c r="D247" s="4"/>
      <c r="E247" s="4"/>
      <c r="F247" s="4"/>
      <c r="G247" s="4"/>
      <c r="H247" s="4"/>
      <c r="I247" s="4"/>
      <c r="J247" s="4"/>
      <c r="K247" s="4"/>
    </row>
    <row r="248">
      <c r="A248" s="4"/>
      <c r="B248" s="4"/>
      <c r="C248" s="4"/>
      <c r="D248" s="4"/>
      <c r="E248" s="4"/>
      <c r="F248" s="4"/>
      <c r="G248" s="4"/>
      <c r="H248" s="4"/>
      <c r="I248" s="4"/>
      <c r="J248" s="4"/>
      <c r="K248" s="4"/>
    </row>
    <row r="249">
      <c r="A249" s="4"/>
      <c r="B249" s="4"/>
      <c r="C249" s="4"/>
      <c r="D249" s="4"/>
      <c r="E249" s="4"/>
      <c r="F249" s="4"/>
      <c r="G249" s="4"/>
      <c r="H249" s="4"/>
      <c r="I249" s="4"/>
      <c r="J249" s="4"/>
      <c r="K249" s="4"/>
    </row>
    <row r="250">
      <c r="A250" s="4"/>
      <c r="B250" s="4"/>
      <c r="C250" s="4"/>
      <c r="D250" s="4"/>
      <c r="E250" s="4"/>
      <c r="F250" s="4"/>
      <c r="G250" s="4"/>
      <c r="H250" s="4"/>
      <c r="I250" s="4"/>
      <c r="J250" s="4"/>
      <c r="K250" s="4"/>
    </row>
    <row r="251">
      <c r="A251" s="4"/>
      <c r="B251" s="4"/>
      <c r="C251" s="4"/>
      <c r="D251" s="4"/>
      <c r="E251" s="4"/>
      <c r="F251" s="4"/>
      <c r="G251" s="4"/>
      <c r="H251" s="4"/>
      <c r="I251" s="4"/>
      <c r="J251" s="4"/>
      <c r="K251" s="4"/>
    </row>
    <row r="252">
      <c r="A252" s="4"/>
      <c r="B252" s="4"/>
      <c r="C252" s="4"/>
      <c r="D252" s="4"/>
      <c r="E252" s="4"/>
      <c r="F252" s="4"/>
      <c r="G252" s="4"/>
      <c r="H252" s="4"/>
      <c r="I252" s="4"/>
      <c r="J252" s="4"/>
      <c r="K252" s="4"/>
    </row>
    <row r="253">
      <c r="A253" s="4"/>
      <c r="B253" s="4"/>
      <c r="C253" s="4"/>
      <c r="D253" s="4"/>
      <c r="E253" s="4"/>
      <c r="F253" s="4"/>
      <c r="G253" s="4"/>
      <c r="H253" s="4"/>
      <c r="I253" s="4"/>
      <c r="J253" s="4"/>
      <c r="K253" s="4"/>
    </row>
    <row r="254">
      <c r="A254" s="4"/>
      <c r="B254" s="4"/>
      <c r="C254" s="4"/>
      <c r="D254" s="4"/>
      <c r="E254" s="4"/>
      <c r="F254" s="4"/>
      <c r="G254" s="4"/>
      <c r="H254" s="4"/>
      <c r="I254" s="4"/>
      <c r="J254" s="4"/>
      <c r="K254" s="4"/>
    </row>
    <row r="255">
      <c r="A255" s="4"/>
      <c r="B255" s="4"/>
      <c r="C255" s="4"/>
      <c r="D255" s="4"/>
      <c r="E255" s="4"/>
      <c r="F255" s="4"/>
      <c r="G255" s="4"/>
      <c r="H255" s="4"/>
      <c r="I255" s="4"/>
      <c r="J255" s="4"/>
      <c r="K255" s="4"/>
    </row>
    <row r="256">
      <c r="A256" s="4"/>
      <c r="B256" s="4"/>
      <c r="C256" s="4"/>
      <c r="D256" s="4"/>
      <c r="E256" s="4"/>
      <c r="F256" s="4"/>
      <c r="G256" s="4"/>
      <c r="H256" s="4"/>
      <c r="I256" s="4"/>
      <c r="J256" s="4"/>
      <c r="K256" s="4"/>
    </row>
    <row r="257">
      <c r="A257" s="4"/>
      <c r="B257" s="4"/>
      <c r="C257" s="4"/>
      <c r="D257" s="4"/>
      <c r="E257" s="4"/>
      <c r="F257" s="4"/>
      <c r="G257" s="4"/>
      <c r="H257" s="4"/>
      <c r="I257" s="4"/>
      <c r="J257" s="4"/>
      <c r="K257" s="4"/>
    </row>
    <row r="258">
      <c r="A258" s="4"/>
      <c r="B258" s="4"/>
      <c r="C258" s="4"/>
      <c r="D258" s="4"/>
      <c r="E258" s="4"/>
      <c r="F258" s="4"/>
      <c r="G258" s="4"/>
      <c r="H258" s="4"/>
      <c r="I258" s="4"/>
      <c r="J258" s="4"/>
      <c r="K258" s="4"/>
    </row>
    <row r="259">
      <c r="A259" s="4"/>
      <c r="B259" s="4"/>
      <c r="C259" s="4"/>
      <c r="D259" s="4"/>
      <c r="E259" s="4"/>
      <c r="F259" s="4"/>
      <c r="G259" s="4"/>
      <c r="H259" s="4"/>
      <c r="I259" s="4"/>
      <c r="J259" s="4"/>
      <c r="K259" s="4"/>
    </row>
    <row r="260">
      <c r="A260" s="4"/>
      <c r="B260" s="4"/>
      <c r="C260" s="4"/>
      <c r="D260" s="4"/>
      <c r="E260" s="4"/>
      <c r="F260" s="4"/>
      <c r="G260" s="4"/>
      <c r="H260" s="4"/>
      <c r="I260" s="4"/>
      <c r="J260" s="4"/>
      <c r="K260" s="4"/>
    </row>
    <row r="261">
      <c r="A261" s="4"/>
      <c r="B261" s="4"/>
      <c r="C261" s="4"/>
      <c r="D261" s="4"/>
      <c r="E261" s="4"/>
      <c r="F261" s="4"/>
      <c r="G261" s="4"/>
      <c r="H261" s="4"/>
      <c r="I261" s="4"/>
      <c r="J261" s="4"/>
      <c r="K261" s="4"/>
    </row>
    <row r="262">
      <c r="A262" s="4"/>
      <c r="B262" s="4"/>
      <c r="C262" s="4"/>
      <c r="D262" s="4"/>
      <c r="E262" s="4"/>
      <c r="F262" s="4"/>
      <c r="G262" s="4"/>
      <c r="H262" s="4"/>
      <c r="I262" s="4"/>
      <c r="J262" s="4"/>
      <c r="K262" s="4"/>
    </row>
    <row r="263">
      <c r="A263" s="4"/>
      <c r="B263" s="4"/>
      <c r="C263" s="4"/>
      <c r="D263" s="4"/>
      <c r="E263" s="4"/>
      <c r="F263" s="4"/>
      <c r="G263" s="4"/>
      <c r="H263" s="4"/>
      <c r="I263" s="4"/>
      <c r="J263" s="4"/>
      <c r="K263" s="4"/>
    </row>
    <row r="264">
      <c r="A264" s="4"/>
      <c r="B264" s="4"/>
      <c r="C264" s="4"/>
      <c r="D264" s="4"/>
      <c r="E264" s="4"/>
      <c r="F264" s="4"/>
      <c r="G264" s="4"/>
      <c r="H264" s="4"/>
      <c r="I264" s="4"/>
      <c r="J264" s="4"/>
      <c r="K264" s="4"/>
    </row>
    <row r="265">
      <c r="A265" s="4"/>
      <c r="B265" s="4"/>
      <c r="C265" s="4"/>
      <c r="D265" s="4"/>
      <c r="E265" s="4"/>
      <c r="F265" s="4"/>
      <c r="G265" s="4"/>
      <c r="H265" s="4"/>
      <c r="I265" s="4"/>
      <c r="J265" s="4"/>
      <c r="K265" s="4"/>
    </row>
    <row r="266">
      <c r="A266" s="4"/>
      <c r="B266" s="4"/>
      <c r="C266" s="4"/>
      <c r="D266" s="4"/>
      <c r="E266" s="4"/>
      <c r="F266" s="4"/>
      <c r="G266" s="4"/>
      <c r="H266" s="4"/>
      <c r="I266" s="4"/>
      <c r="J266" s="4"/>
      <c r="K266" s="4"/>
    </row>
    <row r="267">
      <c r="A267" s="4"/>
      <c r="B267" s="4"/>
      <c r="C267" s="4"/>
      <c r="D267" s="4"/>
      <c r="E267" s="4"/>
      <c r="F267" s="4"/>
      <c r="G267" s="4"/>
      <c r="H267" s="4"/>
      <c r="I267" s="4"/>
      <c r="J267" s="4"/>
      <c r="K267" s="4"/>
    </row>
    <row r="268">
      <c r="A268" s="4"/>
      <c r="B268" s="4"/>
      <c r="C268" s="4"/>
      <c r="D268" s="4"/>
      <c r="E268" s="4"/>
      <c r="F268" s="4"/>
      <c r="G268" s="4"/>
      <c r="H268" s="4"/>
      <c r="I268" s="4"/>
      <c r="J268" s="4"/>
      <c r="K268" s="4"/>
    </row>
    <row r="269">
      <c r="A269" s="4"/>
      <c r="B269" s="4"/>
      <c r="C269" s="4"/>
      <c r="D269" s="4"/>
      <c r="E269" s="4"/>
      <c r="F269" s="4"/>
      <c r="G269" s="4"/>
      <c r="H269" s="4"/>
      <c r="I269" s="4"/>
      <c r="J269" s="4"/>
      <c r="K269" s="4"/>
    </row>
    <row r="270">
      <c r="A270" s="4"/>
      <c r="B270" s="4"/>
      <c r="C270" s="4"/>
      <c r="D270" s="4"/>
      <c r="E270" s="4"/>
      <c r="F270" s="4"/>
      <c r="G270" s="4"/>
      <c r="H270" s="4"/>
      <c r="I270" s="4"/>
      <c r="J270" s="4"/>
      <c r="K270" s="4"/>
    </row>
    <row r="271">
      <c r="A271" s="4"/>
      <c r="B271" s="4"/>
      <c r="C271" s="4"/>
      <c r="D271" s="4"/>
      <c r="E271" s="4"/>
      <c r="F271" s="4"/>
      <c r="G271" s="4"/>
      <c r="H271" s="4"/>
      <c r="I271" s="4"/>
      <c r="J271" s="4"/>
      <c r="K271" s="4"/>
    </row>
    <row r="272">
      <c r="A272" s="4"/>
      <c r="B272" s="4"/>
      <c r="C272" s="4"/>
      <c r="D272" s="4"/>
      <c r="E272" s="4"/>
      <c r="F272" s="4"/>
      <c r="G272" s="4"/>
      <c r="H272" s="4"/>
      <c r="I272" s="4"/>
      <c r="J272" s="4"/>
      <c r="K272" s="4"/>
    </row>
    <row r="273">
      <c r="A273" s="4"/>
      <c r="B273" s="4"/>
      <c r="C273" s="4"/>
      <c r="D273" s="4"/>
      <c r="E273" s="4"/>
      <c r="F273" s="4"/>
      <c r="G273" s="4"/>
      <c r="H273" s="4"/>
      <c r="I273" s="4"/>
      <c r="J273" s="4"/>
      <c r="K273" s="4"/>
    </row>
    <row r="274">
      <c r="A274" s="4"/>
      <c r="B274" s="4"/>
      <c r="C274" s="4"/>
      <c r="D274" s="4"/>
      <c r="E274" s="4"/>
      <c r="F274" s="4"/>
      <c r="G274" s="4"/>
      <c r="H274" s="4"/>
      <c r="I274" s="4"/>
      <c r="J274" s="4"/>
      <c r="K274" s="4"/>
    </row>
    <row r="275">
      <c r="A275" s="4"/>
      <c r="B275" s="4"/>
      <c r="C275" s="4"/>
      <c r="D275" s="4"/>
      <c r="E275" s="4"/>
      <c r="F275" s="4"/>
      <c r="G275" s="4"/>
      <c r="H275" s="4"/>
      <c r="I275" s="4"/>
      <c r="J275" s="4"/>
      <c r="K275" s="4"/>
    </row>
    <row r="276">
      <c r="A276" s="4"/>
      <c r="B276" s="4"/>
      <c r="C276" s="4"/>
      <c r="D276" s="4"/>
      <c r="E276" s="4"/>
      <c r="F276" s="4"/>
      <c r="G276" s="4"/>
      <c r="H276" s="4"/>
      <c r="I276" s="4"/>
      <c r="J276" s="4"/>
      <c r="K276" s="4"/>
    </row>
    <row r="277">
      <c r="A277" s="4"/>
      <c r="B277" s="4"/>
      <c r="C277" s="4"/>
      <c r="D277" s="4"/>
      <c r="E277" s="4"/>
      <c r="F277" s="4"/>
      <c r="G277" s="4"/>
      <c r="H277" s="4"/>
      <c r="I277" s="4"/>
      <c r="J277" s="4"/>
      <c r="K277" s="4"/>
    </row>
    <row r="278">
      <c r="A278" s="4"/>
      <c r="B278" s="4"/>
      <c r="C278" s="4"/>
      <c r="D278" s="4"/>
      <c r="E278" s="4"/>
      <c r="F278" s="4"/>
      <c r="G278" s="4"/>
      <c r="H278" s="4"/>
      <c r="I278" s="4"/>
      <c r="J278" s="4"/>
      <c r="K278" s="4"/>
    </row>
    <row r="279">
      <c r="A279" s="4"/>
      <c r="B279" s="4"/>
      <c r="C279" s="4"/>
      <c r="D279" s="4"/>
      <c r="E279" s="4"/>
      <c r="F279" s="4"/>
      <c r="G279" s="4"/>
      <c r="H279" s="4"/>
      <c r="I279" s="4"/>
      <c r="J279" s="4"/>
      <c r="K279" s="4"/>
    </row>
    <row r="280">
      <c r="A280" s="4"/>
      <c r="B280" s="4"/>
      <c r="C280" s="4"/>
      <c r="D280" s="4"/>
      <c r="E280" s="4"/>
      <c r="F280" s="4"/>
      <c r="G280" s="4"/>
      <c r="H280" s="4"/>
      <c r="I280" s="4"/>
      <c r="J280" s="4"/>
      <c r="K280" s="4"/>
    </row>
    <row r="281">
      <c r="A281" s="4"/>
      <c r="B281" s="4"/>
      <c r="C281" s="4"/>
      <c r="D281" s="4"/>
      <c r="E281" s="4"/>
      <c r="F281" s="4"/>
      <c r="G281" s="4"/>
      <c r="H281" s="4"/>
      <c r="I281" s="4"/>
      <c r="J281" s="4"/>
      <c r="K281" s="4"/>
    </row>
    <row r="282">
      <c r="A282" s="4"/>
      <c r="B282" s="4"/>
      <c r="C282" s="4"/>
      <c r="D282" s="4"/>
      <c r="E282" s="4"/>
      <c r="F282" s="4"/>
      <c r="G282" s="4"/>
      <c r="H282" s="4"/>
      <c r="I282" s="4"/>
      <c r="J282" s="4"/>
      <c r="K282" s="4"/>
    </row>
    <row r="283">
      <c r="A283" s="4"/>
      <c r="B283" s="4"/>
      <c r="C283" s="4"/>
      <c r="D283" s="4"/>
      <c r="E283" s="4"/>
      <c r="F283" s="4"/>
      <c r="G283" s="4"/>
      <c r="H283" s="4"/>
      <c r="I283" s="4"/>
      <c r="J283" s="4"/>
      <c r="K283" s="4"/>
    </row>
    <row r="284">
      <c r="A284" s="4"/>
      <c r="B284" s="4"/>
      <c r="C284" s="4"/>
      <c r="D284" s="4"/>
      <c r="E284" s="4"/>
      <c r="F284" s="4"/>
      <c r="G284" s="4"/>
      <c r="H284" s="4"/>
      <c r="I284" s="4"/>
      <c r="J284" s="4"/>
      <c r="K284" s="4"/>
    </row>
    <row r="285">
      <c r="A285" s="4"/>
      <c r="B285" s="4"/>
      <c r="C285" s="4"/>
      <c r="D285" s="4"/>
      <c r="E285" s="4"/>
      <c r="F285" s="4"/>
      <c r="G285" s="4"/>
      <c r="H285" s="4"/>
      <c r="I285" s="4"/>
      <c r="J285" s="4"/>
      <c r="K285" s="4"/>
    </row>
    <row r="286">
      <c r="A286" s="4"/>
      <c r="B286" s="4"/>
      <c r="C286" s="4"/>
      <c r="D286" s="4"/>
      <c r="E286" s="4"/>
      <c r="F286" s="4"/>
      <c r="G286" s="4"/>
      <c r="H286" s="4"/>
      <c r="I286" s="4"/>
      <c r="J286" s="4"/>
      <c r="K286" s="4"/>
    </row>
    <row r="287">
      <c r="A287" s="4"/>
      <c r="B287" s="4"/>
      <c r="C287" s="4"/>
      <c r="D287" s="4"/>
      <c r="E287" s="4"/>
      <c r="F287" s="4"/>
      <c r="G287" s="4"/>
      <c r="H287" s="4"/>
      <c r="I287" s="4"/>
      <c r="J287" s="4"/>
      <c r="K287" s="4"/>
    </row>
    <row r="288">
      <c r="A288" s="4"/>
      <c r="B288" s="4"/>
      <c r="C288" s="4"/>
      <c r="D288" s="4"/>
      <c r="E288" s="4"/>
      <c r="F288" s="4"/>
      <c r="G288" s="4"/>
      <c r="H288" s="4"/>
      <c r="I288" s="4"/>
      <c r="J288" s="4"/>
      <c r="K288" s="4"/>
    </row>
    <row r="289">
      <c r="A289" s="4"/>
      <c r="B289" s="4"/>
      <c r="C289" s="4"/>
      <c r="D289" s="4"/>
      <c r="E289" s="4"/>
      <c r="F289" s="4"/>
      <c r="G289" s="4"/>
      <c r="H289" s="4"/>
      <c r="I289" s="4"/>
      <c r="J289" s="4"/>
      <c r="K289" s="4"/>
    </row>
    <row r="290">
      <c r="A290" s="4"/>
      <c r="B290" s="4"/>
      <c r="C290" s="4"/>
      <c r="D290" s="4"/>
      <c r="E290" s="4"/>
      <c r="F290" s="4"/>
      <c r="G290" s="4"/>
      <c r="H290" s="4"/>
      <c r="I290" s="4"/>
      <c r="J290" s="4"/>
      <c r="K290" s="4"/>
    </row>
    <row r="291">
      <c r="A291" s="4"/>
      <c r="B291" s="4"/>
      <c r="C291" s="4"/>
      <c r="D291" s="4"/>
      <c r="E291" s="4"/>
      <c r="F291" s="4"/>
      <c r="G291" s="4"/>
      <c r="H291" s="4"/>
      <c r="I291" s="4"/>
      <c r="J291" s="4"/>
      <c r="K291" s="4"/>
    </row>
    <row r="292">
      <c r="A292" s="4"/>
      <c r="B292" s="4"/>
      <c r="C292" s="4"/>
      <c r="D292" s="4"/>
      <c r="E292" s="4"/>
      <c r="F292" s="4"/>
      <c r="G292" s="4"/>
      <c r="H292" s="4"/>
      <c r="I292" s="4"/>
      <c r="J292" s="4"/>
      <c r="K292" s="4"/>
    </row>
    <row r="293">
      <c r="A293" s="4"/>
      <c r="B293" s="4"/>
      <c r="C293" s="4"/>
      <c r="D293" s="4"/>
      <c r="E293" s="4"/>
      <c r="F293" s="4"/>
      <c r="G293" s="4"/>
      <c r="H293" s="4"/>
      <c r="I293" s="4"/>
      <c r="J293" s="4"/>
      <c r="K293" s="4"/>
    </row>
    <row r="294">
      <c r="A294" s="4"/>
      <c r="B294" s="4"/>
      <c r="C294" s="4"/>
      <c r="D294" s="4"/>
      <c r="E294" s="4"/>
      <c r="F294" s="4"/>
      <c r="G294" s="4"/>
      <c r="H294" s="4"/>
      <c r="I294" s="4"/>
      <c r="J294" s="4"/>
      <c r="K294" s="4"/>
    </row>
    <row r="295">
      <c r="A295" s="4"/>
      <c r="B295" s="4"/>
      <c r="C295" s="4"/>
      <c r="D295" s="4"/>
      <c r="E295" s="4"/>
      <c r="F295" s="4"/>
      <c r="G295" s="4"/>
      <c r="H295" s="4"/>
      <c r="I295" s="4"/>
      <c r="J295" s="4"/>
      <c r="K295" s="4"/>
    </row>
    <row r="296">
      <c r="A296" s="4"/>
      <c r="B296" s="4"/>
      <c r="C296" s="4"/>
      <c r="D296" s="4"/>
      <c r="E296" s="4"/>
      <c r="F296" s="4"/>
      <c r="G296" s="4"/>
      <c r="H296" s="4"/>
      <c r="I296" s="4"/>
      <c r="J296" s="4"/>
      <c r="K296" s="4"/>
    </row>
    <row r="297">
      <c r="A297" s="4"/>
      <c r="B297" s="4"/>
      <c r="C297" s="4"/>
      <c r="D297" s="4"/>
      <c r="E297" s="4"/>
      <c r="F297" s="4"/>
      <c r="G297" s="4"/>
      <c r="H297" s="4"/>
      <c r="I297" s="4"/>
      <c r="J297" s="4"/>
      <c r="K297" s="4"/>
    </row>
    <row r="298">
      <c r="A298" s="4"/>
      <c r="B298" s="4"/>
      <c r="C298" s="4"/>
      <c r="D298" s="4"/>
      <c r="E298" s="4"/>
      <c r="F298" s="4"/>
      <c r="G298" s="4"/>
      <c r="H298" s="4"/>
      <c r="I298" s="4"/>
      <c r="J298" s="4"/>
      <c r="K298" s="4"/>
    </row>
    <row r="299">
      <c r="A299" s="4"/>
      <c r="B299" s="4"/>
      <c r="C299" s="4"/>
      <c r="D299" s="4"/>
      <c r="E299" s="4"/>
      <c r="F299" s="4"/>
      <c r="G299" s="4"/>
      <c r="H299" s="4"/>
      <c r="I299" s="4"/>
      <c r="J299" s="4"/>
      <c r="K299" s="4"/>
    </row>
    <row r="300">
      <c r="A300" s="4"/>
      <c r="B300" s="4"/>
      <c r="C300" s="4"/>
      <c r="D300" s="4"/>
      <c r="E300" s="4"/>
      <c r="F300" s="4"/>
      <c r="G300" s="4"/>
      <c r="H300" s="4"/>
      <c r="I300" s="4"/>
      <c r="J300" s="4"/>
      <c r="K300" s="4"/>
    </row>
    <row r="301">
      <c r="A301" s="4"/>
      <c r="B301" s="4"/>
      <c r="C301" s="4"/>
      <c r="D301" s="4"/>
      <c r="E301" s="4"/>
      <c r="F301" s="4"/>
      <c r="G301" s="4"/>
      <c r="H301" s="4"/>
      <c r="I301" s="4"/>
      <c r="J301" s="4"/>
      <c r="K301" s="4"/>
    </row>
    <row r="302">
      <c r="A302" s="4"/>
      <c r="B302" s="4"/>
      <c r="C302" s="4"/>
      <c r="D302" s="4"/>
      <c r="E302" s="4"/>
      <c r="F302" s="4"/>
      <c r="G302" s="4"/>
      <c r="H302" s="4"/>
      <c r="I302" s="4"/>
      <c r="J302" s="4"/>
      <c r="K302" s="4"/>
    </row>
    <row r="303">
      <c r="A303" s="4"/>
      <c r="B303" s="4"/>
      <c r="C303" s="4"/>
      <c r="D303" s="4"/>
      <c r="E303" s="4"/>
      <c r="F303" s="4"/>
      <c r="G303" s="4"/>
      <c r="H303" s="4"/>
      <c r="I303" s="4"/>
      <c r="J303" s="4"/>
      <c r="K303" s="4"/>
    </row>
    <row r="304">
      <c r="A304" s="4"/>
      <c r="B304" s="4"/>
      <c r="C304" s="4"/>
      <c r="D304" s="4"/>
      <c r="E304" s="4"/>
      <c r="F304" s="4"/>
      <c r="G304" s="4"/>
      <c r="H304" s="4"/>
      <c r="I304" s="4"/>
      <c r="J304" s="4"/>
      <c r="K304" s="4"/>
    </row>
    <row r="305">
      <c r="A305" s="4"/>
      <c r="B305" s="4"/>
      <c r="C305" s="4"/>
      <c r="D305" s="4"/>
      <c r="E305" s="4"/>
      <c r="F305" s="4"/>
      <c r="G305" s="4"/>
      <c r="H305" s="4"/>
      <c r="I305" s="4"/>
      <c r="J305" s="4"/>
      <c r="K305" s="4"/>
    </row>
    <row r="306">
      <c r="A306" s="4"/>
      <c r="B306" s="4"/>
      <c r="C306" s="4"/>
      <c r="D306" s="4"/>
      <c r="E306" s="4"/>
      <c r="F306" s="4"/>
      <c r="G306" s="4"/>
      <c r="H306" s="4"/>
      <c r="I306" s="4"/>
      <c r="J306" s="4"/>
      <c r="K306" s="4"/>
    </row>
    <row r="307">
      <c r="A307" s="4"/>
      <c r="B307" s="4"/>
      <c r="C307" s="4"/>
      <c r="D307" s="4"/>
      <c r="E307" s="4"/>
      <c r="F307" s="4"/>
      <c r="G307" s="4"/>
      <c r="H307" s="4"/>
      <c r="I307" s="4"/>
      <c r="J307" s="4"/>
      <c r="K307" s="4"/>
    </row>
    <row r="308">
      <c r="A308" s="4"/>
      <c r="B308" s="4"/>
      <c r="C308" s="4"/>
      <c r="D308" s="4"/>
      <c r="E308" s="4"/>
      <c r="F308" s="4"/>
      <c r="G308" s="4"/>
      <c r="H308" s="4"/>
      <c r="I308" s="4"/>
      <c r="J308" s="4"/>
      <c r="K308" s="4"/>
    </row>
    <row r="309">
      <c r="A309" s="4"/>
      <c r="B309" s="4"/>
      <c r="C309" s="4"/>
      <c r="D309" s="4"/>
      <c r="E309" s="4"/>
      <c r="F309" s="4"/>
      <c r="G309" s="4"/>
      <c r="H309" s="4"/>
      <c r="I309" s="4"/>
      <c r="J309" s="4"/>
      <c r="K309" s="4"/>
    </row>
    <row r="310">
      <c r="A310" s="4"/>
      <c r="B310" s="4"/>
      <c r="C310" s="4"/>
      <c r="D310" s="4"/>
      <c r="E310" s="4"/>
      <c r="F310" s="4"/>
      <c r="G310" s="4"/>
      <c r="H310" s="4"/>
      <c r="I310" s="4"/>
      <c r="J310" s="4"/>
      <c r="K310" s="4"/>
    </row>
    <row r="311">
      <c r="A311" s="4"/>
      <c r="B311" s="4"/>
      <c r="C311" s="4"/>
      <c r="D311" s="4"/>
      <c r="E311" s="4"/>
      <c r="F311" s="4"/>
      <c r="G311" s="4"/>
      <c r="H311" s="4"/>
      <c r="I311" s="4"/>
      <c r="J311" s="4"/>
      <c r="K311" s="4"/>
    </row>
    <row r="312">
      <c r="A312" s="4"/>
      <c r="B312" s="4"/>
      <c r="C312" s="4"/>
      <c r="D312" s="4"/>
      <c r="E312" s="4"/>
      <c r="F312" s="4"/>
      <c r="G312" s="4"/>
      <c r="H312" s="4"/>
      <c r="I312" s="4"/>
      <c r="J312" s="4"/>
      <c r="K312" s="4"/>
    </row>
    <row r="313">
      <c r="A313" s="4"/>
      <c r="B313" s="4"/>
      <c r="C313" s="4"/>
      <c r="D313" s="4"/>
      <c r="E313" s="4"/>
      <c r="F313" s="4"/>
      <c r="G313" s="4"/>
      <c r="H313" s="4"/>
      <c r="I313" s="4"/>
      <c r="J313" s="4"/>
      <c r="K313" s="4"/>
    </row>
    <row r="314">
      <c r="A314" s="4"/>
      <c r="B314" s="4"/>
      <c r="C314" s="4"/>
      <c r="D314" s="4"/>
      <c r="E314" s="4"/>
      <c r="F314" s="4"/>
      <c r="G314" s="4"/>
      <c r="H314" s="4"/>
      <c r="I314" s="4"/>
      <c r="J314" s="4"/>
      <c r="K314" s="4"/>
    </row>
    <row r="315">
      <c r="A315" s="4"/>
      <c r="B315" s="4"/>
      <c r="C315" s="4"/>
      <c r="D315" s="4"/>
      <c r="E315" s="4"/>
      <c r="F315" s="4"/>
      <c r="G315" s="4"/>
      <c r="H315" s="4"/>
      <c r="I315" s="4"/>
      <c r="J315" s="4"/>
      <c r="K315" s="4"/>
    </row>
    <row r="316">
      <c r="A316" s="4"/>
      <c r="B316" s="4"/>
      <c r="C316" s="4"/>
      <c r="D316" s="4"/>
      <c r="E316" s="4"/>
      <c r="F316" s="4"/>
      <c r="G316" s="4"/>
      <c r="H316" s="4"/>
      <c r="I316" s="4"/>
      <c r="J316" s="4"/>
      <c r="K316" s="4"/>
    </row>
    <row r="317">
      <c r="A317" s="4"/>
      <c r="B317" s="4"/>
      <c r="C317" s="4"/>
      <c r="D317" s="4"/>
      <c r="E317" s="4"/>
      <c r="F317" s="4"/>
      <c r="G317" s="4"/>
      <c r="H317" s="4"/>
      <c r="I317" s="4"/>
      <c r="J317" s="4"/>
      <c r="K317" s="4"/>
    </row>
    <row r="318">
      <c r="A318" s="4"/>
      <c r="B318" s="4"/>
      <c r="C318" s="4"/>
      <c r="D318" s="4"/>
      <c r="E318" s="4"/>
      <c r="F318" s="4"/>
      <c r="G318" s="4"/>
      <c r="H318" s="4"/>
      <c r="I318" s="4"/>
      <c r="J318" s="4"/>
      <c r="K318" s="4"/>
    </row>
    <row r="319">
      <c r="A319" s="4"/>
      <c r="B319" s="4"/>
      <c r="C319" s="4"/>
      <c r="D319" s="4"/>
      <c r="E319" s="4"/>
      <c r="F319" s="4"/>
      <c r="G319" s="4"/>
      <c r="H319" s="4"/>
      <c r="I319" s="4"/>
      <c r="J319" s="4"/>
      <c r="K319" s="4"/>
    </row>
    <row r="320">
      <c r="A320" s="4"/>
      <c r="B320" s="4"/>
      <c r="C320" s="4"/>
      <c r="D320" s="4"/>
      <c r="E320" s="4"/>
      <c r="F320" s="4"/>
      <c r="G320" s="4"/>
      <c r="H320" s="4"/>
      <c r="I320" s="4"/>
      <c r="J320" s="4"/>
      <c r="K320" s="4"/>
    </row>
    <row r="321">
      <c r="A321" s="4"/>
      <c r="B321" s="4"/>
      <c r="C321" s="4"/>
      <c r="D321" s="4"/>
      <c r="E321" s="4"/>
      <c r="F321" s="4"/>
      <c r="G321" s="4"/>
      <c r="H321" s="4"/>
      <c r="I321" s="4"/>
      <c r="J321" s="4"/>
      <c r="K321" s="4"/>
    </row>
    <row r="322">
      <c r="A322" s="4"/>
      <c r="B322" s="4"/>
      <c r="C322" s="4"/>
      <c r="D322" s="4"/>
      <c r="E322" s="4"/>
      <c r="F322" s="4"/>
      <c r="G322" s="4"/>
      <c r="H322" s="4"/>
      <c r="I322" s="4"/>
      <c r="J322" s="4"/>
      <c r="K322" s="4"/>
    </row>
    <row r="323">
      <c r="A323" s="4"/>
      <c r="B323" s="4"/>
      <c r="C323" s="4"/>
      <c r="D323" s="4"/>
      <c r="E323" s="4"/>
      <c r="F323" s="4"/>
      <c r="G323" s="4"/>
      <c r="H323" s="4"/>
      <c r="I323" s="4"/>
      <c r="J323" s="4"/>
      <c r="K323" s="4"/>
    </row>
    <row r="324">
      <c r="A324" s="4"/>
      <c r="B324" s="4"/>
      <c r="C324" s="4"/>
      <c r="D324" s="4"/>
      <c r="E324" s="4"/>
      <c r="F324" s="4"/>
      <c r="G324" s="4"/>
      <c r="H324" s="4"/>
      <c r="I324" s="4"/>
      <c r="J324" s="4"/>
      <c r="K324" s="4"/>
    </row>
    <row r="325">
      <c r="A325" s="4"/>
      <c r="B325" s="4"/>
      <c r="C325" s="4"/>
      <c r="D325" s="4"/>
      <c r="E325" s="4"/>
      <c r="F325" s="4"/>
      <c r="G325" s="4"/>
      <c r="H325" s="4"/>
      <c r="I325" s="4"/>
      <c r="J325" s="4"/>
      <c r="K325" s="4"/>
    </row>
    <row r="326">
      <c r="A326" s="4"/>
      <c r="B326" s="4"/>
      <c r="C326" s="4"/>
      <c r="D326" s="4"/>
      <c r="E326" s="4"/>
      <c r="F326" s="4"/>
      <c r="G326" s="4"/>
      <c r="H326" s="4"/>
      <c r="I326" s="4"/>
      <c r="J326" s="4"/>
      <c r="K326" s="4"/>
    </row>
    <row r="327">
      <c r="A327" s="4"/>
      <c r="B327" s="4"/>
      <c r="C327" s="4"/>
      <c r="D327" s="4"/>
      <c r="E327" s="4"/>
      <c r="F327" s="4"/>
      <c r="G327" s="4"/>
      <c r="H327" s="4"/>
      <c r="I327" s="4"/>
      <c r="J327" s="4"/>
      <c r="K327" s="4"/>
    </row>
    <row r="328">
      <c r="A328" s="4"/>
      <c r="B328" s="4"/>
      <c r="C328" s="4"/>
      <c r="D328" s="4"/>
      <c r="E328" s="4"/>
      <c r="F328" s="4"/>
      <c r="G328" s="4"/>
      <c r="H328" s="4"/>
      <c r="I328" s="4"/>
      <c r="J328" s="4"/>
      <c r="K328" s="4"/>
    </row>
    <row r="329">
      <c r="A329" s="4"/>
      <c r="B329" s="4"/>
      <c r="C329" s="4"/>
      <c r="D329" s="4"/>
      <c r="E329" s="4"/>
      <c r="F329" s="4"/>
      <c r="G329" s="4"/>
      <c r="H329" s="4"/>
      <c r="I329" s="4"/>
      <c r="J329" s="4"/>
      <c r="K329" s="4"/>
    </row>
    <row r="330">
      <c r="A330" s="4"/>
      <c r="B330" s="4"/>
      <c r="C330" s="4"/>
      <c r="D330" s="4"/>
      <c r="E330" s="4"/>
      <c r="F330" s="4"/>
      <c r="G330" s="4"/>
      <c r="H330" s="4"/>
      <c r="I330" s="4"/>
      <c r="J330" s="4"/>
      <c r="K330" s="4"/>
    </row>
    <row r="331">
      <c r="A331" s="4"/>
      <c r="B331" s="4"/>
      <c r="C331" s="4"/>
      <c r="D331" s="4"/>
      <c r="E331" s="4"/>
      <c r="F331" s="4"/>
      <c r="G331" s="4"/>
      <c r="H331" s="4"/>
      <c r="I331" s="4"/>
      <c r="J331" s="4"/>
      <c r="K331" s="4"/>
    </row>
    <row r="332">
      <c r="A332" s="4"/>
      <c r="B332" s="4"/>
      <c r="C332" s="4"/>
      <c r="D332" s="4"/>
      <c r="E332" s="4"/>
      <c r="F332" s="4"/>
      <c r="G332" s="4"/>
      <c r="H332" s="4"/>
      <c r="I332" s="4"/>
      <c r="J332" s="4"/>
      <c r="K332" s="4"/>
    </row>
    <row r="333">
      <c r="A333" s="4"/>
      <c r="B333" s="4"/>
      <c r="C333" s="4"/>
      <c r="D333" s="4"/>
      <c r="E333" s="4"/>
      <c r="F333" s="4"/>
      <c r="G333" s="4"/>
      <c r="H333" s="4"/>
      <c r="I333" s="4"/>
      <c r="J333" s="4"/>
      <c r="K333" s="4"/>
    </row>
    <row r="334">
      <c r="A334" s="4"/>
      <c r="B334" s="4"/>
      <c r="C334" s="4"/>
      <c r="D334" s="4"/>
      <c r="E334" s="4"/>
      <c r="F334" s="4"/>
      <c r="G334" s="4"/>
      <c r="H334" s="4"/>
      <c r="I334" s="4"/>
      <c r="J334" s="4"/>
      <c r="K334" s="4"/>
    </row>
    <row r="335">
      <c r="A335" s="4"/>
      <c r="B335" s="4"/>
      <c r="C335" s="4"/>
      <c r="D335" s="4"/>
      <c r="E335" s="4"/>
      <c r="F335" s="4"/>
      <c r="G335" s="4"/>
      <c r="H335" s="4"/>
      <c r="I335" s="4"/>
      <c r="J335" s="4"/>
      <c r="K335" s="4"/>
    </row>
    <row r="336">
      <c r="A336" s="4"/>
      <c r="B336" s="4"/>
      <c r="C336" s="4"/>
      <c r="D336" s="4"/>
      <c r="E336" s="4"/>
      <c r="F336" s="4"/>
      <c r="G336" s="4"/>
      <c r="H336" s="4"/>
      <c r="I336" s="4"/>
      <c r="J336" s="4"/>
      <c r="K336" s="4"/>
    </row>
    <row r="337">
      <c r="A337" s="4"/>
      <c r="B337" s="4"/>
      <c r="C337" s="4"/>
      <c r="D337" s="4"/>
      <c r="E337" s="4"/>
      <c r="F337" s="4"/>
      <c r="G337" s="4"/>
      <c r="H337" s="4"/>
      <c r="I337" s="4"/>
      <c r="J337" s="4"/>
      <c r="K337" s="4"/>
    </row>
    <row r="338">
      <c r="A338" s="4"/>
      <c r="B338" s="4"/>
      <c r="C338" s="4"/>
      <c r="D338" s="4"/>
      <c r="E338" s="4"/>
      <c r="F338" s="4"/>
      <c r="G338" s="4"/>
      <c r="H338" s="4"/>
      <c r="I338" s="4"/>
      <c r="J338" s="4"/>
      <c r="K338" s="4"/>
    </row>
    <row r="339">
      <c r="A339" s="4"/>
      <c r="B339" s="4"/>
      <c r="C339" s="4"/>
      <c r="D339" s="4"/>
      <c r="E339" s="4"/>
      <c r="F339" s="4"/>
      <c r="G339" s="4"/>
      <c r="H339" s="4"/>
      <c r="I339" s="4"/>
      <c r="J339" s="4"/>
      <c r="K339" s="4"/>
    </row>
    <row r="340">
      <c r="A340" s="4"/>
      <c r="B340" s="4"/>
      <c r="C340" s="4"/>
      <c r="D340" s="4"/>
      <c r="E340" s="4"/>
      <c r="F340" s="4"/>
      <c r="G340" s="4"/>
      <c r="H340" s="4"/>
      <c r="I340" s="4"/>
      <c r="J340" s="4"/>
      <c r="K340" s="4"/>
    </row>
    <row r="341">
      <c r="A341" s="4"/>
      <c r="B341" s="4"/>
      <c r="C341" s="4"/>
      <c r="D341" s="4"/>
      <c r="E341" s="4"/>
      <c r="F341" s="4"/>
      <c r="G341" s="4"/>
      <c r="H341" s="4"/>
      <c r="I341" s="4"/>
      <c r="J341" s="4"/>
      <c r="K341" s="4"/>
    </row>
    <row r="342">
      <c r="A342" s="4"/>
      <c r="B342" s="4"/>
      <c r="C342" s="4"/>
      <c r="D342" s="4"/>
      <c r="E342" s="4"/>
      <c r="F342" s="4"/>
      <c r="G342" s="4"/>
      <c r="H342" s="4"/>
      <c r="I342" s="4"/>
      <c r="J342" s="4"/>
      <c r="K342" s="4"/>
    </row>
    <row r="343">
      <c r="A343" s="4"/>
      <c r="B343" s="4"/>
      <c r="C343" s="4"/>
      <c r="D343" s="4"/>
      <c r="E343" s="4"/>
      <c r="F343" s="4"/>
      <c r="G343" s="4"/>
      <c r="H343" s="4"/>
      <c r="I343" s="4"/>
      <c r="J343" s="4"/>
      <c r="K343" s="4"/>
    </row>
    <row r="344">
      <c r="A344" s="4"/>
      <c r="B344" s="4"/>
      <c r="C344" s="4"/>
      <c r="D344" s="4"/>
      <c r="E344" s="4"/>
      <c r="F344" s="4"/>
      <c r="G344" s="4"/>
      <c r="H344" s="4"/>
      <c r="I344" s="4"/>
      <c r="J344" s="4"/>
      <c r="K344" s="4"/>
    </row>
    <row r="345">
      <c r="A345" s="4"/>
      <c r="B345" s="4"/>
      <c r="C345" s="4"/>
      <c r="D345" s="4"/>
      <c r="E345" s="4"/>
      <c r="F345" s="4"/>
      <c r="G345" s="4"/>
      <c r="H345" s="4"/>
      <c r="I345" s="4"/>
      <c r="J345" s="4"/>
      <c r="K345" s="4"/>
    </row>
    <row r="346">
      <c r="A346" s="4"/>
      <c r="B346" s="4"/>
      <c r="C346" s="4"/>
      <c r="D346" s="4"/>
      <c r="E346" s="4"/>
      <c r="F346" s="4"/>
      <c r="G346" s="4"/>
      <c r="H346" s="4"/>
      <c r="I346" s="4"/>
      <c r="J346" s="4"/>
      <c r="K346" s="4"/>
    </row>
    <row r="347">
      <c r="A347" s="4"/>
      <c r="B347" s="4"/>
      <c r="C347" s="4"/>
      <c r="D347" s="4"/>
      <c r="E347" s="4"/>
      <c r="F347" s="4"/>
      <c r="G347" s="4"/>
      <c r="H347" s="4"/>
      <c r="I347" s="4"/>
      <c r="J347" s="4"/>
      <c r="K347" s="4"/>
    </row>
    <row r="348">
      <c r="A348" s="4"/>
      <c r="B348" s="4"/>
      <c r="C348" s="4"/>
      <c r="D348" s="4"/>
      <c r="E348" s="4"/>
      <c r="F348" s="4"/>
      <c r="G348" s="4"/>
      <c r="H348" s="4"/>
      <c r="I348" s="4"/>
      <c r="J348" s="4"/>
      <c r="K348" s="4"/>
    </row>
    <row r="349">
      <c r="A349" s="4"/>
      <c r="B349" s="4"/>
      <c r="C349" s="4"/>
      <c r="D349" s="4"/>
      <c r="E349" s="4"/>
      <c r="F349" s="4"/>
      <c r="G349" s="4"/>
      <c r="H349" s="4"/>
      <c r="I349" s="4"/>
      <c r="J349" s="4"/>
      <c r="K349" s="4"/>
    </row>
    <row r="350">
      <c r="A350" s="4"/>
      <c r="B350" s="4"/>
      <c r="C350" s="4"/>
      <c r="D350" s="4"/>
      <c r="E350" s="4"/>
      <c r="F350" s="4"/>
      <c r="G350" s="4"/>
      <c r="H350" s="4"/>
      <c r="I350" s="4"/>
      <c r="J350" s="4"/>
      <c r="K350" s="4"/>
    </row>
    <row r="351">
      <c r="A351" s="4"/>
      <c r="B351" s="4"/>
      <c r="C351" s="4"/>
      <c r="D351" s="4"/>
      <c r="E351" s="4"/>
      <c r="F351" s="4"/>
      <c r="G351" s="4"/>
      <c r="H351" s="4"/>
      <c r="I351" s="4"/>
      <c r="J351" s="4"/>
      <c r="K351" s="4"/>
    </row>
    <row r="352">
      <c r="A352" s="4"/>
      <c r="B352" s="4"/>
      <c r="C352" s="4"/>
      <c r="D352" s="4"/>
      <c r="E352" s="4"/>
      <c r="F352" s="4"/>
      <c r="G352" s="4"/>
      <c r="H352" s="4"/>
      <c r="I352" s="4"/>
      <c r="J352" s="4"/>
      <c r="K352" s="4"/>
    </row>
    <row r="353">
      <c r="A353" s="4"/>
      <c r="B353" s="4"/>
      <c r="C353" s="4"/>
      <c r="D353" s="4"/>
      <c r="E353" s="4"/>
      <c r="F353" s="4"/>
      <c r="G353" s="4"/>
      <c r="H353" s="4"/>
      <c r="I353" s="4"/>
      <c r="J353" s="4"/>
      <c r="K353" s="4"/>
    </row>
    <row r="354">
      <c r="A354" s="4"/>
      <c r="B354" s="4"/>
      <c r="C354" s="4"/>
      <c r="D354" s="4"/>
      <c r="E354" s="4"/>
      <c r="F354" s="4"/>
      <c r="G354" s="4"/>
      <c r="H354" s="4"/>
      <c r="I354" s="4"/>
      <c r="J354" s="4"/>
      <c r="K354" s="4"/>
    </row>
    <row r="355">
      <c r="A355" s="4"/>
      <c r="B355" s="4"/>
      <c r="C355" s="4"/>
      <c r="D355" s="4"/>
      <c r="E355" s="4"/>
      <c r="F355" s="4"/>
      <c r="G355" s="4"/>
      <c r="H355" s="4"/>
      <c r="I355" s="4"/>
      <c r="J355" s="4"/>
      <c r="K355" s="4"/>
    </row>
    <row r="356">
      <c r="A356" s="4"/>
      <c r="B356" s="4"/>
      <c r="C356" s="4"/>
      <c r="D356" s="4"/>
      <c r="E356" s="4"/>
      <c r="F356" s="4"/>
      <c r="G356" s="4"/>
      <c r="H356" s="4"/>
      <c r="I356" s="4"/>
      <c r="J356" s="4"/>
      <c r="K356" s="4"/>
    </row>
    <row r="357">
      <c r="A357" s="4"/>
      <c r="B357" s="4"/>
      <c r="C357" s="4"/>
      <c r="D357" s="4"/>
      <c r="E357" s="4"/>
      <c r="F357" s="4"/>
      <c r="G357" s="4"/>
      <c r="H357" s="4"/>
      <c r="I357" s="4"/>
      <c r="J357" s="4"/>
      <c r="K357" s="4"/>
    </row>
    <row r="358">
      <c r="A358" s="4"/>
      <c r="B358" s="4"/>
      <c r="C358" s="4"/>
      <c r="D358" s="4"/>
      <c r="E358" s="4"/>
      <c r="F358" s="4"/>
      <c r="G358" s="4"/>
      <c r="H358" s="4"/>
      <c r="I358" s="4"/>
      <c r="J358" s="4"/>
      <c r="K358" s="4"/>
    </row>
    <row r="359">
      <c r="A359" s="4"/>
      <c r="B359" s="4"/>
      <c r="C359" s="4"/>
      <c r="D359" s="4"/>
      <c r="E359" s="4"/>
      <c r="F359" s="4"/>
      <c r="G359" s="4"/>
      <c r="H359" s="4"/>
      <c r="I359" s="4"/>
      <c r="J359" s="4"/>
      <c r="K359" s="4"/>
    </row>
    <row r="360">
      <c r="A360" s="4"/>
      <c r="B360" s="4"/>
      <c r="C360" s="4"/>
      <c r="D360" s="4"/>
      <c r="E360" s="4"/>
      <c r="F360" s="4"/>
      <c r="G360" s="4"/>
      <c r="H360" s="4"/>
      <c r="I360" s="4"/>
      <c r="J360" s="4"/>
      <c r="K360" s="4"/>
    </row>
    <row r="361">
      <c r="A361" s="4"/>
      <c r="B361" s="4"/>
      <c r="C361" s="4"/>
      <c r="D361" s="4"/>
      <c r="E361" s="4"/>
      <c r="F361" s="4"/>
      <c r="G361" s="4"/>
      <c r="H361" s="4"/>
      <c r="I361" s="4"/>
      <c r="J361" s="4"/>
      <c r="K361" s="4"/>
    </row>
    <row r="362">
      <c r="A362" s="4"/>
      <c r="B362" s="4"/>
      <c r="C362" s="4"/>
      <c r="D362" s="4"/>
      <c r="E362" s="4"/>
      <c r="F362" s="4"/>
      <c r="G362" s="4"/>
      <c r="H362" s="4"/>
      <c r="I362" s="4"/>
      <c r="J362" s="4"/>
      <c r="K362" s="4"/>
    </row>
    <row r="363">
      <c r="A363" s="4"/>
      <c r="B363" s="4"/>
      <c r="C363" s="4"/>
      <c r="D363" s="4"/>
      <c r="E363" s="4"/>
      <c r="F363" s="4"/>
      <c r="G363" s="4"/>
      <c r="H363" s="4"/>
      <c r="I363" s="4"/>
      <c r="J363" s="4"/>
      <c r="K363" s="4"/>
    </row>
    <row r="364">
      <c r="A364" s="4"/>
      <c r="B364" s="4"/>
      <c r="C364" s="4"/>
      <c r="D364" s="4"/>
      <c r="E364" s="4"/>
      <c r="F364" s="4"/>
      <c r="G364" s="4"/>
      <c r="H364" s="4"/>
      <c r="I364" s="4"/>
      <c r="J364" s="4"/>
      <c r="K364" s="4"/>
    </row>
    <row r="365">
      <c r="A365" s="4"/>
      <c r="B365" s="4"/>
      <c r="C365" s="4"/>
      <c r="D365" s="4"/>
      <c r="E365" s="4"/>
      <c r="F365" s="4"/>
      <c r="G365" s="4"/>
      <c r="H365" s="4"/>
      <c r="I365" s="4"/>
      <c r="J365" s="4"/>
      <c r="K365" s="4"/>
    </row>
    <row r="366">
      <c r="A366" s="4"/>
      <c r="B366" s="4"/>
      <c r="C366" s="4"/>
      <c r="D366" s="4"/>
      <c r="E366" s="4"/>
      <c r="F366" s="4"/>
      <c r="G366" s="4"/>
      <c r="H366" s="4"/>
      <c r="I366" s="4"/>
      <c r="J366" s="4"/>
      <c r="K366" s="4"/>
    </row>
    <row r="367">
      <c r="A367" s="4"/>
      <c r="B367" s="4"/>
      <c r="C367" s="4"/>
      <c r="D367" s="4"/>
      <c r="E367" s="4"/>
      <c r="F367" s="4"/>
      <c r="G367" s="4"/>
      <c r="H367" s="4"/>
      <c r="I367" s="4"/>
      <c r="J367" s="4"/>
      <c r="K367" s="4"/>
    </row>
    <row r="368">
      <c r="A368" s="4"/>
      <c r="B368" s="4"/>
      <c r="C368" s="4"/>
      <c r="D368" s="4"/>
      <c r="E368" s="4"/>
      <c r="F368" s="4"/>
      <c r="G368" s="4"/>
      <c r="H368" s="4"/>
      <c r="I368" s="4"/>
      <c r="J368" s="4"/>
      <c r="K368" s="4"/>
    </row>
    <row r="369">
      <c r="A369" s="4"/>
      <c r="B369" s="4"/>
      <c r="C369" s="4"/>
      <c r="D369" s="4"/>
      <c r="E369" s="4"/>
      <c r="F369" s="4"/>
      <c r="G369" s="4"/>
      <c r="H369" s="4"/>
      <c r="I369" s="4"/>
      <c r="J369" s="4"/>
      <c r="K369" s="4"/>
    </row>
    <row r="370">
      <c r="A370" s="4"/>
      <c r="B370" s="4"/>
      <c r="C370" s="4"/>
      <c r="D370" s="4"/>
      <c r="E370" s="4"/>
      <c r="F370" s="4"/>
      <c r="G370" s="4"/>
      <c r="H370" s="4"/>
      <c r="I370" s="4"/>
      <c r="J370" s="4"/>
      <c r="K370" s="4"/>
    </row>
    <row r="371">
      <c r="A371" s="4"/>
      <c r="B371" s="4"/>
      <c r="C371" s="4"/>
      <c r="D371" s="4"/>
      <c r="E371" s="4"/>
      <c r="F371" s="4"/>
      <c r="G371" s="4"/>
      <c r="H371" s="4"/>
      <c r="I371" s="4"/>
      <c r="J371" s="4"/>
      <c r="K371" s="4"/>
    </row>
    <row r="372">
      <c r="A372" s="4"/>
      <c r="B372" s="4"/>
      <c r="C372" s="4"/>
      <c r="D372" s="4"/>
      <c r="E372" s="4"/>
      <c r="F372" s="4"/>
      <c r="G372" s="4"/>
      <c r="H372" s="4"/>
      <c r="I372" s="4"/>
      <c r="J372" s="4"/>
      <c r="K372" s="4"/>
    </row>
    <row r="373">
      <c r="A373" s="4"/>
      <c r="B373" s="4"/>
      <c r="C373" s="4"/>
      <c r="D373" s="4"/>
      <c r="E373" s="4"/>
      <c r="F373" s="4"/>
      <c r="G373" s="4"/>
      <c r="H373" s="4"/>
      <c r="I373" s="4"/>
      <c r="J373" s="4"/>
      <c r="K373" s="4"/>
    </row>
    <row r="374">
      <c r="A374" s="4"/>
      <c r="B374" s="4"/>
      <c r="C374" s="4"/>
      <c r="D374" s="4"/>
      <c r="E374" s="4"/>
      <c r="F374" s="4"/>
      <c r="G374" s="4"/>
      <c r="H374" s="4"/>
      <c r="I374" s="4"/>
      <c r="J374" s="4"/>
      <c r="K374" s="4"/>
    </row>
    <row r="375">
      <c r="A375" s="4"/>
      <c r="B375" s="4"/>
      <c r="C375" s="4"/>
      <c r="D375" s="4"/>
      <c r="E375" s="4"/>
      <c r="F375" s="4"/>
      <c r="G375" s="4"/>
      <c r="H375" s="4"/>
      <c r="I375" s="4"/>
      <c r="J375" s="4"/>
      <c r="K375" s="4"/>
    </row>
    <row r="376">
      <c r="A376" s="4"/>
      <c r="B376" s="4"/>
      <c r="C376" s="4"/>
      <c r="D376" s="4"/>
      <c r="E376" s="4"/>
      <c r="F376" s="4"/>
      <c r="G376" s="4"/>
      <c r="H376" s="4"/>
      <c r="I376" s="4"/>
      <c r="J376" s="4"/>
      <c r="K376" s="4"/>
    </row>
    <row r="377">
      <c r="A377" s="4"/>
      <c r="B377" s="4"/>
      <c r="C377" s="4"/>
      <c r="D377" s="4"/>
      <c r="E377" s="4"/>
      <c r="F377" s="4"/>
      <c r="G377" s="4"/>
      <c r="H377" s="4"/>
      <c r="I377" s="4"/>
      <c r="J377" s="4"/>
      <c r="K377" s="4"/>
    </row>
    <row r="378">
      <c r="A378" s="4"/>
      <c r="B378" s="4"/>
      <c r="C378" s="4"/>
      <c r="D378" s="4"/>
      <c r="E378" s="4"/>
      <c r="F378" s="4"/>
      <c r="G378" s="4"/>
      <c r="H378" s="4"/>
      <c r="I378" s="4"/>
      <c r="J378" s="4"/>
      <c r="K378" s="4"/>
    </row>
    <row r="379">
      <c r="A379" s="4"/>
      <c r="B379" s="4"/>
      <c r="C379" s="4"/>
      <c r="D379" s="4"/>
      <c r="E379" s="4"/>
      <c r="F379" s="4"/>
      <c r="G379" s="4"/>
      <c r="H379" s="4"/>
      <c r="I379" s="4"/>
      <c r="J379" s="4"/>
      <c r="K379" s="4"/>
    </row>
    <row r="380">
      <c r="A380" s="4"/>
      <c r="B380" s="4"/>
      <c r="C380" s="4"/>
      <c r="D380" s="4"/>
      <c r="E380" s="4"/>
      <c r="F380" s="4"/>
      <c r="G380" s="4"/>
      <c r="H380" s="4"/>
      <c r="I380" s="4"/>
      <c r="J380" s="4"/>
      <c r="K380" s="4"/>
    </row>
    <row r="381">
      <c r="A381" s="4"/>
      <c r="B381" s="4"/>
      <c r="C381" s="4"/>
      <c r="D381" s="4"/>
      <c r="E381" s="4"/>
      <c r="F381" s="4"/>
      <c r="G381" s="4"/>
      <c r="H381" s="4"/>
      <c r="I381" s="4"/>
      <c r="J381" s="4"/>
      <c r="K381" s="4"/>
    </row>
    <row r="382">
      <c r="A382" s="4"/>
      <c r="B382" s="4"/>
      <c r="C382" s="4"/>
      <c r="D382" s="4"/>
      <c r="E382" s="4"/>
      <c r="F382" s="4"/>
      <c r="G382" s="4"/>
      <c r="H382" s="4"/>
      <c r="I382" s="4"/>
      <c r="J382" s="4"/>
      <c r="K382" s="4"/>
    </row>
    <row r="383">
      <c r="A383" s="4"/>
      <c r="B383" s="4"/>
      <c r="C383" s="4"/>
      <c r="D383" s="4"/>
      <c r="E383" s="4"/>
      <c r="F383" s="4"/>
      <c r="G383" s="4"/>
      <c r="H383" s="4"/>
      <c r="I383" s="4"/>
      <c r="J383" s="4"/>
      <c r="K383" s="4"/>
    </row>
    <row r="384">
      <c r="A384" s="4"/>
      <c r="B384" s="4"/>
      <c r="C384" s="4"/>
      <c r="D384" s="4"/>
      <c r="E384" s="4"/>
      <c r="F384" s="4"/>
      <c r="G384" s="4"/>
      <c r="H384" s="4"/>
      <c r="I384" s="4"/>
      <c r="J384" s="4"/>
      <c r="K384" s="4"/>
    </row>
    <row r="385">
      <c r="A385" s="4"/>
      <c r="B385" s="4"/>
      <c r="C385" s="4"/>
      <c r="D385" s="4"/>
      <c r="E385" s="4"/>
      <c r="F385" s="4"/>
      <c r="G385" s="4"/>
      <c r="H385" s="4"/>
      <c r="I385" s="4"/>
      <c r="J385" s="4"/>
      <c r="K385" s="4"/>
    </row>
    <row r="386">
      <c r="A386" s="4"/>
      <c r="B386" s="4"/>
      <c r="C386" s="4"/>
      <c r="D386" s="4"/>
      <c r="E386" s="4"/>
      <c r="F386" s="4"/>
      <c r="G386" s="4"/>
      <c r="H386" s="4"/>
      <c r="I386" s="4"/>
      <c r="J386" s="4"/>
      <c r="K386" s="4"/>
    </row>
    <row r="387">
      <c r="A387" s="4"/>
      <c r="B387" s="4"/>
      <c r="C387" s="4"/>
      <c r="D387" s="4"/>
      <c r="E387" s="4"/>
      <c r="F387" s="4"/>
      <c r="G387" s="4"/>
      <c r="H387" s="4"/>
      <c r="I387" s="4"/>
      <c r="J387" s="4"/>
      <c r="K387" s="4"/>
    </row>
    <row r="388">
      <c r="A388" s="4"/>
      <c r="B388" s="4"/>
      <c r="C388" s="4"/>
      <c r="D388" s="4"/>
      <c r="E388" s="4"/>
      <c r="F388" s="4"/>
      <c r="G388" s="4"/>
      <c r="H388" s="4"/>
      <c r="I388" s="4"/>
      <c r="J388" s="4"/>
      <c r="K388" s="4"/>
    </row>
    <row r="389">
      <c r="A389" s="4"/>
      <c r="B389" s="4"/>
      <c r="C389" s="4"/>
      <c r="D389" s="4"/>
      <c r="E389" s="4"/>
      <c r="F389" s="4"/>
      <c r="G389" s="4"/>
      <c r="H389" s="4"/>
      <c r="I389" s="4"/>
      <c r="J389" s="4"/>
      <c r="K389" s="4"/>
    </row>
    <row r="390">
      <c r="A390" s="4"/>
      <c r="B390" s="4"/>
      <c r="C390" s="4"/>
      <c r="D390" s="4"/>
      <c r="E390" s="4"/>
      <c r="F390" s="4"/>
      <c r="G390" s="4"/>
      <c r="H390" s="4"/>
      <c r="I390" s="4"/>
      <c r="J390" s="4"/>
      <c r="K390" s="4"/>
    </row>
    <row r="391">
      <c r="A391" s="4"/>
      <c r="B391" s="4"/>
      <c r="C391" s="4"/>
      <c r="D391" s="4"/>
      <c r="E391" s="4"/>
      <c r="F391" s="4"/>
      <c r="G391" s="4"/>
      <c r="H391" s="4"/>
      <c r="I391" s="4"/>
      <c r="J391" s="4"/>
      <c r="K391" s="4"/>
    </row>
    <row r="392">
      <c r="A392" s="4"/>
      <c r="B392" s="4"/>
      <c r="C392" s="4"/>
      <c r="D392" s="4"/>
      <c r="E392" s="4"/>
      <c r="F392" s="4"/>
      <c r="G392" s="4"/>
      <c r="H392" s="4"/>
      <c r="I392" s="4"/>
      <c r="J392" s="4"/>
      <c r="K392" s="4"/>
    </row>
    <row r="393">
      <c r="A393" s="4"/>
      <c r="B393" s="4"/>
      <c r="C393" s="4"/>
      <c r="D393" s="4"/>
      <c r="E393" s="4"/>
      <c r="F393" s="4"/>
      <c r="G393" s="4"/>
      <c r="H393" s="4"/>
      <c r="I393" s="4"/>
      <c r="J393" s="4"/>
      <c r="K393" s="4"/>
    </row>
    <row r="394">
      <c r="A394" s="4"/>
      <c r="B394" s="4"/>
      <c r="C394" s="4"/>
      <c r="D394" s="4"/>
      <c r="E394" s="4"/>
      <c r="F394" s="4"/>
      <c r="G394" s="4"/>
      <c r="H394" s="4"/>
      <c r="I394" s="4"/>
      <c r="J394" s="4"/>
      <c r="K394" s="4"/>
    </row>
    <row r="395">
      <c r="A395" s="4"/>
      <c r="B395" s="4"/>
      <c r="C395" s="4"/>
      <c r="D395" s="4"/>
      <c r="E395" s="4"/>
      <c r="F395" s="4"/>
      <c r="G395" s="4"/>
      <c r="H395" s="4"/>
      <c r="I395" s="4"/>
      <c r="J395" s="4"/>
      <c r="K395" s="4"/>
    </row>
    <row r="396">
      <c r="A396" s="4"/>
      <c r="B396" s="4"/>
      <c r="C396" s="4"/>
      <c r="D396" s="4"/>
      <c r="E396" s="4"/>
      <c r="F396" s="4"/>
      <c r="G396" s="4"/>
      <c r="H396" s="4"/>
      <c r="I396" s="4"/>
      <c r="J396" s="4"/>
      <c r="K396" s="4"/>
    </row>
    <row r="397">
      <c r="A397" s="4"/>
      <c r="B397" s="4"/>
      <c r="C397" s="4"/>
      <c r="D397" s="4"/>
      <c r="E397" s="4"/>
      <c r="F397" s="4"/>
      <c r="G397" s="4"/>
      <c r="H397" s="4"/>
      <c r="I397" s="4"/>
      <c r="J397" s="4"/>
      <c r="K397" s="4"/>
    </row>
    <row r="398">
      <c r="A398" s="4"/>
      <c r="B398" s="4"/>
      <c r="C398" s="4"/>
      <c r="D398" s="4"/>
      <c r="E398" s="4"/>
      <c r="F398" s="4"/>
      <c r="G398" s="4"/>
      <c r="H398" s="4"/>
      <c r="I398" s="4"/>
      <c r="J398" s="4"/>
      <c r="K398" s="4"/>
    </row>
    <row r="399">
      <c r="A399" s="4"/>
      <c r="B399" s="4"/>
      <c r="C399" s="4"/>
      <c r="D399" s="4"/>
      <c r="E399" s="4"/>
      <c r="F399" s="4"/>
      <c r="G399" s="4"/>
      <c r="H399" s="4"/>
      <c r="I399" s="4"/>
      <c r="J399" s="4"/>
      <c r="K399" s="4"/>
    </row>
    <row r="400">
      <c r="A400" s="4"/>
      <c r="B400" s="4"/>
      <c r="C400" s="4"/>
      <c r="D400" s="4"/>
      <c r="E400" s="4"/>
      <c r="F400" s="4"/>
      <c r="G400" s="4"/>
      <c r="H400" s="4"/>
      <c r="I400" s="4"/>
      <c r="J400" s="4"/>
      <c r="K400" s="4"/>
    </row>
    <row r="401">
      <c r="A401" s="4"/>
      <c r="B401" s="4"/>
      <c r="C401" s="4"/>
      <c r="D401" s="4"/>
      <c r="E401" s="4"/>
      <c r="F401" s="4"/>
      <c r="G401" s="4"/>
      <c r="H401" s="4"/>
      <c r="I401" s="4"/>
      <c r="J401" s="4"/>
      <c r="K401" s="4"/>
    </row>
    <row r="402">
      <c r="A402" s="4"/>
      <c r="B402" s="4"/>
      <c r="C402" s="4"/>
      <c r="D402" s="4"/>
      <c r="E402" s="4"/>
      <c r="F402" s="4"/>
      <c r="G402" s="4"/>
      <c r="H402" s="4"/>
      <c r="I402" s="4"/>
      <c r="J402" s="4"/>
      <c r="K402" s="4"/>
    </row>
    <row r="403">
      <c r="A403" s="4"/>
      <c r="B403" s="4"/>
      <c r="C403" s="4"/>
      <c r="D403" s="4"/>
      <c r="E403" s="4"/>
      <c r="F403" s="4"/>
      <c r="G403" s="4"/>
      <c r="H403" s="4"/>
      <c r="I403" s="4"/>
      <c r="J403" s="4"/>
      <c r="K403" s="4"/>
    </row>
    <row r="404">
      <c r="A404" s="4"/>
      <c r="B404" s="4"/>
      <c r="C404" s="4"/>
      <c r="D404" s="4"/>
      <c r="E404" s="4"/>
      <c r="F404" s="4"/>
      <c r="G404" s="4"/>
      <c r="H404" s="4"/>
      <c r="I404" s="4"/>
      <c r="J404" s="4"/>
      <c r="K404" s="4"/>
    </row>
    <row r="405">
      <c r="A405" s="4"/>
      <c r="B405" s="4"/>
      <c r="C405" s="4"/>
      <c r="D405" s="4"/>
      <c r="E405" s="4"/>
      <c r="F405" s="4"/>
      <c r="G405" s="4"/>
      <c r="H405" s="4"/>
      <c r="I405" s="4"/>
      <c r="J405" s="4"/>
      <c r="K405" s="4"/>
    </row>
    <row r="406">
      <c r="A406" s="4"/>
      <c r="B406" s="4"/>
      <c r="C406" s="4"/>
      <c r="D406" s="4"/>
      <c r="E406" s="4"/>
      <c r="F406" s="4"/>
      <c r="G406" s="4"/>
      <c r="H406" s="4"/>
      <c r="I406" s="4"/>
      <c r="J406" s="4"/>
      <c r="K406" s="4"/>
    </row>
    <row r="407">
      <c r="A407" s="4"/>
      <c r="B407" s="4"/>
      <c r="C407" s="4"/>
      <c r="D407" s="4"/>
      <c r="E407" s="4"/>
      <c r="F407" s="4"/>
      <c r="G407" s="4"/>
      <c r="H407" s="4"/>
      <c r="I407" s="4"/>
      <c r="J407" s="4"/>
      <c r="K407" s="4"/>
    </row>
    <row r="408">
      <c r="A408" s="4"/>
      <c r="B408" s="4"/>
      <c r="C408" s="4"/>
      <c r="D408" s="4"/>
      <c r="E408" s="4"/>
      <c r="F408" s="4"/>
      <c r="G408" s="4"/>
      <c r="H408" s="4"/>
      <c r="I408" s="4"/>
      <c r="J408" s="4"/>
      <c r="K408" s="4"/>
    </row>
    <row r="409">
      <c r="A409" s="4"/>
      <c r="B409" s="4"/>
      <c r="C409" s="4"/>
      <c r="D409" s="4"/>
      <c r="E409" s="4"/>
      <c r="F409" s="4"/>
      <c r="G409" s="4"/>
      <c r="H409" s="4"/>
      <c r="I409" s="4"/>
      <c r="J409" s="4"/>
      <c r="K409" s="4"/>
    </row>
    <row r="410">
      <c r="A410" s="4"/>
      <c r="B410" s="4"/>
      <c r="C410" s="4"/>
      <c r="D410" s="4"/>
      <c r="E410" s="4"/>
      <c r="F410" s="4"/>
      <c r="G410" s="4"/>
      <c r="H410" s="4"/>
      <c r="I410" s="4"/>
      <c r="J410" s="4"/>
      <c r="K410" s="4"/>
    </row>
    <row r="411">
      <c r="A411" s="4"/>
      <c r="B411" s="4"/>
      <c r="C411" s="4"/>
      <c r="D411" s="4"/>
      <c r="E411" s="4"/>
      <c r="F411" s="4"/>
      <c r="G411" s="4"/>
      <c r="H411" s="4"/>
      <c r="I411" s="4"/>
      <c r="J411" s="4"/>
      <c r="K411" s="4"/>
    </row>
    <row r="412">
      <c r="A412" s="4"/>
      <c r="B412" s="4"/>
      <c r="C412" s="4"/>
      <c r="D412" s="4"/>
      <c r="E412" s="4"/>
      <c r="F412" s="4"/>
      <c r="G412" s="4"/>
      <c r="H412" s="4"/>
      <c r="I412" s="4"/>
      <c r="J412" s="4"/>
      <c r="K412" s="4"/>
    </row>
    <row r="413">
      <c r="A413" s="4"/>
      <c r="B413" s="4"/>
      <c r="C413" s="4"/>
      <c r="D413" s="4"/>
      <c r="E413" s="4"/>
      <c r="F413" s="4"/>
      <c r="G413" s="4"/>
      <c r="H413" s="4"/>
      <c r="I413" s="4"/>
      <c r="J413" s="4"/>
      <c r="K413" s="4"/>
    </row>
    <row r="414">
      <c r="A414" s="4"/>
      <c r="B414" s="4"/>
      <c r="C414" s="4"/>
      <c r="D414" s="4"/>
      <c r="E414" s="4"/>
      <c r="F414" s="4"/>
      <c r="G414" s="4"/>
      <c r="H414" s="4"/>
      <c r="I414" s="4"/>
      <c r="J414" s="4"/>
      <c r="K414" s="4"/>
    </row>
    <row r="415">
      <c r="A415" s="4"/>
      <c r="B415" s="4"/>
      <c r="C415" s="4"/>
      <c r="D415" s="4"/>
      <c r="E415" s="4"/>
      <c r="F415" s="4"/>
      <c r="G415" s="4"/>
      <c r="H415" s="4"/>
      <c r="I415" s="4"/>
      <c r="J415" s="4"/>
      <c r="K415" s="4"/>
    </row>
    <row r="416">
      <c r="A416" s="4"/>
      <c r="B416" s="4"/>
      <c r="C416" s="4"/>
      <c r="D416" s="4"/>
      <c r="E416" s="4"/>
      <c r="F416" s="4"/>
      <c r="G416" s="4"/>
      <c r="H416" s="4"/>
      <c r="I416" s="4"/>
      <c r="J416" s="4"/>
      <c r="K416" s="4"/>
    </row>
    <row r="417">
      <c r="A417" s="4"/>
      <c r="B417" s="4"/>
      <c r="C417" s="4"/>
      <c r="D417" s="4"/>
      <c r="E417" s="4"/>
      <c r="F417" s="4"/>
      <c r="G417" s="4"/>
      <c r="H417" s="4"/>
      <c r="I417" s="4"/>
      <c r="J417" s="4"/>
      <c r="K417" s="4"/>
    </row>
    <row r="418">
      <c r="A418" s="4"/>
      <c r="B418" s="4"/>
      <c r="C418" s="4"/>
      <c r="D418" s="4"/>
      <c r="E418" s="4"/>
      <c r="F418" s="4"/>
      <c r="G418" s="4"/>
      <c r="H418" s="4"/>
      <c r="I418" s="4"/>
      <c r="J418" s="4"/>
      <c r="K418" s="4"/>
    </row>
    <row r="419">
      <c r="A419" s="4"/>
      <c r="B419" s="4"/>
      <c r="C419" s="4"/>
      <c r="D419" s="4"/>
      <c r="E419" s="4"/>
      <c r="F419" s="4"/>
      <c r="G419" s="4"/>
      <c r="H419" s="4"/>
      <c r="I419" s="4"/>
      <c r="J419" s="4"/>
      <c r="K419" s="4"/>
    </row>
    <row r="420">
      <c r="A420" s="4"/>
      <c r="B420" s="4"/>
      <c r="C420" s="4"/>
      <c r="D420" s="4"/>
      <c r="E420" s="4"/>
      <c r="F420" s="4"/>
      <c r="G420" s="4"/>
      <c r="H420" s="4"/>
      <c r="I420" s="4"/>
      <c r="J420" s="4"/>
      <c r="K420" s="4"/>
    </row>
    <row r="421">
      <c r="A421" s="4"/>
      <c r="B421" s="4"/>
      <c r="C421" s="4"/>
      <c r="D421" s="4"/>
      <c r="E421" s="4"/>
      <c r="F421" s="4"/>
      <c r="G421" s="4"/>
      <c r="H421" s="4"/>
      <c r="I421" s="4"/>
      <c r="J421" s="4"/>
      <c r="K421" s="4"/>
    </row>
    <row r="422">
      <c r="A422" s="4"/>
      <c r="B422" s="4"/>
      <c r="C422" s="4"/>
      <c r="D422" s="4"/>
      <c r="E422" s="4"/>
      <c r="F422" s="4"/>
      <c r="G422" s="4"/>
      <c r="H422" s="4"/>
      <c r="I422" s="4"/>
      <c r="J422" s="4"/>
      <c r="K422" s="4"/>
    </row>
    <row r="423">
      <c r="A423" s="4"/>
      <c r="B423" s="4"/>
      <c r="C423" s="4"/>
      <c r="D423" s="4"/>
      <c r="E423" s="4"/>
      <c r="F423" s="4"/>
      <c r="G423" s="4"/>
      <c r="H423" s="4"/>
      <c r="I423" s="4"/>
      <c r="J423" s="4"/>
      <c r="K423" s="4"/>
    </row>
    <row r="424">
      <c r="A424" s="4"/>
      <c r="B424" s="4"/>
      <c r="C424" s="4"/>
      <c r="D424" s="4"/>
      <c r="E424" s="4"/>
      <c r="F424" s="4"/>
      <c r="G424" s="4"/>
      <c r="H424" s="4"/>
      <c r="I424" s="4"/>
      <c r="J424" s="4"/>
      <c r="K424" s="4"/>
    </row>
    <row r="425">
      <c r="A425" s="4"/>
      <c r="B425" s="4"/>
      <c r="C425" s="4"/>
      <c r="D425" s="4"/>
      <c r="E425" s="4"/>
      <c r="F425" s="4"/>
      <c r="G425" s="4"/>
      <c r="H425" s="4"/>
      <c r="I425" s="4"/>
      <c r="J425" s="4"/>
      <c r="K425" s="4"/>
    </row>
    <row r="426">
      <c r="A426" s="4"/>
      <c r="B426" s="4"/>
      <c r="C426" s="4"/>
      <c r="D426" s="4"/>
      <c r="E426" s="4"/>
      <c r="F426" s="4"/>
      <c r="G426" s="4"/>
      <c r="H426" s="4"/>
      <c r="I426" s="4"/>
      <c r="J426" s="4"/>
      <c r="K426" s="4"/>
    </row>
    <row r="427">
      <c r="A427" s="4"/>
      <c r="B427" s="4"/>
      <c r="C427" s="4"/>
      <c r="D427" s="4"/>
      <c r="E427" s="4"/>
      <c r="F427" s="4"/>
      <c r="G427" s="4"/>
      <c r="H427" s="4"/>
      <c r="I427" s="4"/>
      <c r="J427" s="4"/>
      <c r="K427" s="4"/>
    </row>
    <row r="428">
      <c r="A428" s="4"/>
      <c r="B428" s="4"/>
      <c r="C428" s="4"/>
      <c r="D428" s="4"/>
      <c r="E428" s="4"/>
      <c r="F428" s="4"/>
      <c r="G428" s="4"/>
      <c r="H428" s="4"/>
      <c r="I428" s="4"/>
      <c r="J428" s="4"/>
      <c r="K428" s="4"/>
    </row>
    <row r="429">
      <c r="A429" s="4"/>
      <c r="B429" s="4"/>
      <c r="C429" s="4"/>
      <c r="D429" s="4"/>
      <c r="E429" s="4"/>
      <c r="F429" s="4"/>
      <c r="G429" s="4"/>
      <c r="H429" s="4"/>
      <c r="I429" s="4"/>
      <c r="J429" s="4"/>
      <c r="K429" s="4"/>
    </row>
    <row r="430">
      <c r="A430" s="4"/>
      <c r="B430" s="4"/>
      <c r="C430" s="4"/>
      <c r="D430" s="4"/>
      <c r="E430" s="4"/>
      <c r="F430" s="4"/>
      <c r="G430" s="4"/>
      <c r="H430" s="4"/>
      <c r="I430" s="4"/>
      <c r="J430" s="4"/>
      <c r="K430" s="4"/>
    </row>
    <row r="431">
      <c r="A431" s="4"/>
      <c r="B431" s="4"/>
      <c r="C431" s="4"/>
      <c r="D431" s="4"/>
      <c r="E431" s="4"/>
      <c r="F431" s="4"/>
      <c r="G431" s="4"/>
      <c r="H431" s="4"/>
      <c r="I431" s="4"/>
      <c r="J431" s="4"/>
      <c r="K431" s="4"/>
    </row>
    <row r="432">
      <c r="A432" s="4"/>
      <c r="B432" s="4"/>
      <c r="C432" s="4"/>
      <c r="D432" s="4"/>
      <c r="E432" s="4"/>
      <c r="F432" s="4"/>
      <c r="G432" s="4"/>
      <c r="H432" s="4"/>
      <c r="I432" s="4"/>
      <c r="J432" s="4"/>
      <c r="K432" s="4"/>
    </row>
    <row r="433">
      <c r="A433" s="4"/>
      <c r="B433" s="4"/>
      <c r="C433" s="4"/>
      <c r="D433" s="4"/>
      <c r="E433" s="4"/>
      <c r="F433" s="4"/>
      <c r="G433" s="4"/>
      <c r="H433" s="4"/>
      <c r="I433" s="4"/>
      <c r="J433" s="4"/>
      <c r="K433" s="4"/>
    </row>
    <row r="434">
      <c r="A434" s="4"/>
      <c r="B434" s="4"/>
      <c r="C434" s="4"/>
      <c r="D434" s="4"/>
      <c r="E434" s="4"/>
      <c r="F434" s="4"/>
      <c r="G434" s="4"/>
      <c r="H434" s="4"/>
      <c r="I434" s="4"/>
      <c r="J434" s="4"/>
      <c r="K434" s="4"/>
    </row>
    <row r="435">
      <c r="A435" s="4"/>
      <c r="B435" s="4"/>
      <c r="C435" s="4"/>
      <c r="D435" s="4"/>
      <c r="E435" s="4"/>
      <c r="F435" s="4"/>
      <c r="G435" s="4"/>
      <c r="H435" s="4"/>
      <c r="I435" s="4"/>
      <c r="J435" s="4"/>
      <c r="K435" s="4"/>
    </row>
    <row r="436">
      <c r="A436" s="4"/>
      <c r="B436" s="4"/>
      <c r="C436" s="4"/>
      <c r="D436" s="4"/>
      <c r="E436" s="4"/>
      <c r="F436" s="4"/>
      <c r="G436" s="4"/>
      <c r="H436" s="4"/>
      <c r="I436" s="4"/>
      <c r="J436" s="4"/>
      <c r="K436" s="4"/>
    </row>
    <row r="437">
      <c r="A437" s="4"/>
      <c r="B437" s="4"/>
      <c r="C437" s="4"/>
      <c r="D437" s="4"/>
      <c r="E437" s="4"/>
      <c r="F437" s="4"/>
      <c r="G437" s="4"/>
      <c r="H437" s="4"/>
      <c r="I437" s="4"/>
      <c r="J437" s="4"/>
      <c r="K437" s="4"/>
    </row>
    <row r="438">
      <c r="A438" s="4"/>
      <c r="B438" s="4"/>
      <c r="C438" s="4"/>
      <c r="D438" s="4"/>
      <c r="E438" s="4"/>
      <c r="F438" s="4"/>
      <c r="G438" s="4"/>
      <c r="H438" s="4"/>
      <c r="I438" s="4"/>
      <c r="J438" s="4"/>
      <c r="K438" s="4"/>
    </row>
    <row r="439">
      <c r="A439" s="4"/>
      <c r="B439" s="4"/>
      <c r="C439" s="4"/>
      <c r="D439" s="4"/>
      <c r="E439" s="4"/>
      <c r="F439" s="4"/>
      <c r="G439" s="4"/>
      <c r="H439" s="4"/>
      <c r="I439" s="4"/>
      <c r="J439" s="4"/>
      <c r="K439" s="4"/>
    </row>
    <row r="440">
      <c r="A440" s="4"/>
      <c r="B440" s="4"/>
      <c r="C440" s="4"/>
      <c r="D440" s="4"/>
      <c r="E440" s="4"/>
      <c r="F440" s="4"/>
      <c r="G440" s="4"/>
      <c r="H440" s="4"/>
      <c r="I440" s="4"/>
      <c r="J440" s="4"/>
      <c r="K440" s="4"/>
    </row>
    <row r="441">
      <c r="A441" s="4"/>
      <c r="B441" s="4"/>
      <c r="C441" s="4"/>
      <c r="D441" s="4"/>
      <c r="E441" s="4"/>
      <c r="F441" s="4"/>
      <c r="G441" s="4"/>
      <c r="H441" s="4"/>
      <c r="I441" s="4"/>
      <c r="J441" s="4"/>
      <c r="K441" s="4"/>
    </row>
    <row r="442">
      <c r="A442" s="4"/>
      <c r="B442" s="4"/>
      <c r="C442" s="4"/>
      <c r="D442" s="4"/>
      <c r="E442" s="4"/>
      <c r="F442" s="4"/>
      <c r="G442" s="4"/>
      <c r="H442" s="4"/>
      <c r="I442" s="4"/>
      <c r="J442" s="4"/>
      <c r="K442" s="4"/>
    </row>
    <row r="443">
      <c r="A443" s="4"/>
      <c r="B443" s="4"/>
      <c r="C443" s="4"/>
      <c r="D443" s="4"/>
      <c r="E443" s="4"/>
      <c r="F443" s="4"/>
      <c r="G443" s="4"/>
      <c r="H443" s="4"/>
      <c r="I443" s="4"/>
      <c r="J443" s="4"/>
      <c r="K443" s="4"/>
    </row>
    <row r="444">
      <c r="A444" s="4"/>
      <c r="B444" s="4"/>
      <c r="C444" s="4"/>
      <c r="D444" s="4"/>
      <c r="E444" s="4"/>
      <c r="F444" s="4"/>
      <c r="G444" s="4"/>
      <c r="H444" s="4"/>
      <c r="I444" s="4"/>
      <c r="J444" s="4"/>
      <c r="K444" s="4"/>
    </row>
    <row r="445">
      <c r="A445" s="4"/>
      <c r="B445" s="4"/>
      <c r="C445" s="4"/>
      <c r="D445" s="4"/>
      <c r="E445" s="4"/>
      <c r="F445" s="4"/>
      <c r="G445" s="4"/>
      <c r="H445" s="4"/>
      <c r="I445" s="4"/>
      <c r="J445" s="4"/>
      <c r="K445" s="4"/>
    </row>
    <row r="446">
      <c r="A446" s="4"/>
      <c r="B446" s="4"/>
      <c r="C446" s="4"/>
      <c r="D446" s="4"/>
      <c r="E446" s="4"/>
      <c r="F446" s="4"/>
      <c r="G446" s="4"/>
      <c r="H446" s="4"/>
      <c r="I446" s="4"/>
      <c r="J446" s="4"/>
      <c r="K446" s="4"/>
    </row>
    <row r="447">
      <c r="A447" s="4"/>
      <c r="B447" s="4"/>
      <c r="C447" s="4"/>
      <c r="D447" s="4"/>
      <c r="E447" s="4"/>
      <c r="F447" s="4"/>
      <c r="G447" s="4"/>
      <c r="H447" s="4"/>
      <c r="I447" s="4"/>
      <c r="J447" s="4"/>
      <c r="K447" s="4"/>
    </row>
    <row r="448">
      <c r="A448" s="4"/>
      <c r="B448" s="4"/>
      <c r="C448" s="4"/>
      <c r="D448" s="4"/>
      <c r="E448" s="4"/>
      <c r="F448" s="4"/>
      <c r="G448" s="4"/>
      <c r="H448" s="4"/>
      <c r="I448" s="4"/>
      <c r="J448" s="4"/>
      <c r="K448" s="4"/>
    </row>
    <row r="449">
      <c r="A449" s="4"/>
      <c r="B449" s="4"/>
      <c r="C449" s="4"/>
      <c r="D449" s="4"/>
      <c r="E449" s="4"/>
      <c r="F449" s="4"/>
      <c r="G449" s="4"/>
      <c r="H449" s="4"/>
      <c r="I449" s="4"/>
      <c r="J449" s="4"/>
      <c r="K449" s="4"/>
    </row>
    <row r="450">
      <c r="A450" s="4"/>
      <c r="B450" s="4"/>
      <c r="C450" s="4"/>
      <c r="D450" s="4"/>
      <c r="E450" s="4"/>
      <c r="F450" s="4"/>
      <c r="G450" s="4"/>
      <c r="H450" s="4"/>
      <c r="I450" s="4"/>
      <c r="J450" s="4"/>
      <c r="K450" s="4"/>
    </row>
    <row r="451">
      <c r="A451" s="4"/>
      <c r="B451" s="4"/>
      <c r="C451" s="4"/>
      <c r="D451" s="4"/>
      <c r="E451" s="4"/>
      <c r="F451" s="4"/>
      <c r="G451" s="4"/>
      <c r="H451" s="4"/>
      <c r="I451" s="4"/>
      <c r="J451" s="4"/>
      <c r="K451" s="4"/>
    </row>
    <row r="452">
      <c r="A452" s="4"/>
      <c r="B452" s="4"/>
      <c r="C452" s="4"/>
      <c r="D452" s="4"/>
      <c r="E452" s="4"/>
      <c r="F452" s="4"/>
      <c r="G452" s="4"/>
      <c r="H452" s="4"/>
      <c r="I452" s="4"/>
      <c r="J452" s="4"/>
      <c r="K452" s="4"/>
    </row>
    <row r="453">
      <c r="A453" s="4"/>
      <c r="B453" s="4"/>
      <c r="C453" s="4"/>
      <c r="D453" s="4"/>
      <c r="E453" s="4"/>
      <c r="F453" s="4"/>
      <c r="G453" s="4"/>
      <c r="H453" s="4"/>
      <c r="I453" s="4"/>
      <c r="J453" s="4"/>
      <c r="K453" s="4"/>
    </row>
    <row r="454">
      <c r="A454" s="4"/>
      <c r="B454" s="4"/>
      <c r="C454" s="4"/>
      <c r="D454" s="4"/>
      <c r="E454" s="4"/>
      <c r="F454" s="4"/>
      <c r="G454" s="4"/>
      <c r="H454" s="4"/>
      <c r="I454" s="4"/>
      <c r="J454" s="4"/>
      <c r="K454" s="4"/>
    </row>
    <row r="455">
      <c r="A455" s="4"/>
      <c r="B455" s="4"/>
      <c r="C455" s="4"/>
      <c r="D455" s="4"/>
      <c r="E455" s="4"/>
      <c r="F455" s="4"/>
      <c r="G455" s="4"/>
      <c r="H455" s="4"/>
      <c r="I455" s="4"/>
      <c r="J455" s="4"/>
      <c r="K455" s="4"/>
    </row>
    <row r="456">
      <c r="A456" s="4"/>
      <c r="B456" s="4"/>
      <c r="C456" s="4"/>
      <c r="D456" s="4"/>
      <c r="E456" s="4"/>
      <c r="F456" s="4"/>
      <c r="G456" s="4"/>
      <c r="H456" s="4"/>
      <c r="I456" s="4"/>
      <c r="J456" s="4"/>
      <c r="K456" s="4"/>
    </row>
    <row r="457">
      <c r="A457" s="4"/>
      <c r="B457" s="4"/>
      <c r="C457" s="4"/>
      <c r="D457" s="4"/>
      <c r="E457" s="4"/>
      <c r="F457" s="4"/>
      <c r="G457" s="4"/>
      <c r="H457" s="4"/>
      <c r="I457" s="4"/>
      <c r="J457" s="4"/>
      <c r="K457" s="4"/>
    </row>
    <row r="458">
      <c r="A458" s="4"/>
      <c r="B458" s="4"/>
      <c r="C458" s="4"/>
      <c r="D458" s="4"/>
      <c r="E458" s="4"/>
      <c r="F458" s="4"/>
      <c r="G458" s="4"/>
      <c r="H458" s="4"/>
      <c r="I458" s="4"/>
      <c r="J458" s="4"/>
      <c r="K458" s="4"/>
    </row>
    <row r="459">
      <c r="A459" s="4"/>
      <c r="B459" s="4"/>
      <c r="C459" s="4"/>
      <c r="D459" s="4"/>
      <c r="E459" s="4"/>
      <c r="F459" s="4"/>
      <c r="G459" s="4"/>
      <c r="H459" s="4"/>
      <c r="I459" s="4"/>
      <c r="J459" s="4"/>
      <c r="K459" s="4"/>
    </row>
    <row r="460">
      <c r="A460" s="4"/>
      <c r="B460" s="4"/>
      <c r="C460" s="4"/>
      <c r="D460" s="4"/>
      <c r="E460" s="4"/>
      <c r="F460" s="4"/>
      <c r="G460" s="4"/>
      <c r="H460" s="4"/>
      <c r="I460" s="4"/>
      <c r="J460" s="4"/>
      <c r="K460" s="4"/>
    </row>
    <row r="461">
      <c r="A461" s="4"/>
      <c r="B461" s="4"/>
      <c r="C461" s="4"/>
      <c r="D461" s="4"/>
      <c r="E461" s="4"/>
      <c r="F461" s="4"/>
      <c r="G461" s="4"/>
      <c r="H461" s="4"/>
      <c r="I461" s="4"/>
      <c r="J461" s="4"/>
      <c r="K461" s="4"/>
    </row>
    <row r="462">
      <c r="A462" s="4"/>
      <c r="B462" s="4"/>
      <c r="C462" s="4"/>
      <c r="D462" s="4"/>
      <c r="E462" s="4"/>
      <c r="F462" s="4"/>
      <c r="G462" s="4"/>
      <c r="H462" s="4"/>
      <c r="I462" s="4"/>
      <c r="J462" s="4"/>
      <c r="K462" s="4"/>
    </row>
    <row r="463">
      <c r="A463" s="4"/>
      <c r="B463" s="4"/>
      <c r="C463" s="4"/>
      <c r="D463" s="4"/>
      <c r="E463" s="4"/>
      <c r="F463" s="4"/>
      <c r="G463" s="4"/>
      <c r="H463" s="4"/>
      <c r="I463" s="4"/>
      <c r="J463" s="4"/>
      <c r="K463" s="4"/>
    </row>
    <row r="464">
      <c r="A464" s="4"/>
      <c r="B464" s="4"/>
      <c r="C464" s="4"/>
      <c r="D464" s="4"/>
      <c r="E464" s="4"/>
      <c r="F464" s="4"/>
      <c r="G464" s="4"/>
      <c r="H464" s="4"/>
      <c r="I464" s="4"/>
      <c r="J464" s="4"/>
      <c r="K464" s="4"/>
    </row>
    <row r="465">
      <c r="A465" s="4"/>
      <c r="B465" s="4"/>
      <c r="C465" s="4"/>
      <c r="D465" s="4"/>
      <c r="E465" s="4"/>
      <c r="F465" s="4"/>
      <c r="G465" s="4"/>
      <c r="H465" s="4"/>
      <c r="I465" s="4"/>
      <c r="J465" s="4"/>
      <c r="K465" s="4"/>
    </row>
    <row r="466">
      <c r="A466" s="4"/>
      <c r="B466" s="4"/>
      <c r="C466" s="4"/>
      <c r="D466" s="4"/>
      <c r="E466" s="4"/>
      <c r="F466" s="4"/>
      <c r="G466" s="4"/>
      <c r="H466" s="4"/>
      <c r="I466" s="4"/>
      <c r="J466" s="4"/>
      <c r="K466" s="4"/>
    </row>
    <row r="467">
      <c r="A467" s="4"/>
      <c r="B467" s="4"/>
      <c r="C467" s="4"/>
      <c r="D467" s="4"/>
      <c r="E467" s="4"/>
      <c r="F467" s="4"/>
      <c r="G467" s="4"/>
      <c r="H467" s="4"/>
      <c r="I467" s="4"/>
      <c r="J467" s="4"/>
      <c r="K467" s="4"/>
    </row>
    <row r="468">
      <c r="A468" s="4"/>
      <c r="B468" s="4"/>
      <c r="C468" s="4"/>
      <c r="D468" s="4"/>
      <c r="E468" s="4"/>
      <c r="F468" s="4"/>
      <c r="G468" s="4"/>
      <c r="H468" s="4"/>
      <c r="I468" s="4"/>
      <c r="J468" s="4"/>
      <c r="K468" s="4"/>
    </row>
    <row r="469">
      <c r="A469" s="4"/>
      <c r="B469" s="4"/>
      <c r="C469" s="4"/>
      <c r="D469" s="4"/>
      <c r="E469" s="4"/>
      <c r="F469" s="4"/>
      <c r="G469" s="4"/>
      <c r="H469" s="4"/>
      <c r="I469" s="4"/>
      <c r="J469" s="4"/>
      <c r="K469" s="4"/>
    </row>
    <row r="470">
      <c r="A470" s="4"/>
      <c r="B470" s="4"/>
      <c r="C470" s="4"/>
      <c r="D470" s="4"/>
      <c r="E470" s="4"/>
      <c r="F470" s="4"/>
      <c r="G470" s="4"/>
      <c r="H470" s="4"/>
      <c r="I470" s="4"/>
      <c r="J470" s="4"/>
      <c r="K470" s="4"/>
    </row>
    <row r="471">
      <c r="A471" s="4"/>
      <c r="B471" s="4"/>
      <c r="C471" s="4"/>
      <c r="D471" s="4"/>
      <c r="E471" s="4"/>
      <c r="F471" s="4"/>
      <c r="G471" s="4"/>
      <c r="H471" s="4"/>
      <c r="I471" s="4"/>
      <c r="J471" s="4"/>
      <c r="K471" s="4"/>
    </row>
    <row r="472">
      <c r="A472" s="4"/>
      <c r="B472" s="4"/>
      <c r="C472" s="4"/>
      <c r="D472" s="4"/>
      <c r="E472" s="4"/>
      <c r="F472" s="4"/>
      <c r="G472" s="4"/>
      <c r="H472" s="4"/>
      <c r="I472" s="4"/>
      <c r="J472" s="4"/>
      <c r="K472" s="4"/>
    </row>
    <row r="473">
      <c r="A473" s="4"/>
      <c r="B473" s="4"/>
      <c r="C473" s="4"/>
      <c r="D473" s="4"/>
      <c r="E473" s="4"/>
      <c r="F473" s="4"/>
      <c r="G473" s="4"/>
      <c r="H473" s="4"/>
      <c r="I473" s="4"/>
      <c r="J473" s="4"/>
      <c r="K473" s="4"/>
    </row>
    <row r="474">
      <c r="A474" s="4"/>
      <c r="B474" s="4"/>
      <c r="C474" s="4"/>
      <c r="D474" s="4"/>
      <c r="E474" s="4"/>
      <c r="F474" s="4"/>
      <c r="G474" s="4"/>
      <c r="H474" s="4"/>
      <c r="I474" s="4"/>
      <c r="J474" s="4"/>
      <c r="K474" s="4"/>
    </row>
    <row r="475">
      <c r="A475" s="4"/>
      <c r="B475" s="4"/>
      <c r="C475" s="4"/>
      <c r="D475" s="4"/>
      <c r="E475" s="4"/>
      <c r="F475" s="4"/>
      <c r="G475" s="4"/>
      <c r="H475" s="4"/>
      <c r="I475" s="4"/>
      <c r="J475" s="4"/>
      <c r="K475" s="4"/>
    </row>
    <row r="476">
      <c r="A476" s="4"/>
      <c r="B476" s="4"/>
      <c r="C476" s="4"/>
      <c r="D476" s="4"/>
      <c r="E476" s="4"/>
      <c r="F476" s="4"/>
      <c r="G476" s="4"/>
      <c r="H476" s="4"/>
      <c r="I476" s="4"/>
      <c r="J476" s="4"/>
      <c r="K476" s="4"/>
    </row>
    <row r="477">
      <c r="A477" s="4"/>
      <c r="B477" s="4"/>
      <c r="C477" s="4"/>
      <c r="D477" s="4"/>
      <c r="E477" s="4"/>
      <c r="F477" s="4"/>
      <c r="G477" s="4"/>
      <c r="H477" s="4"/>
      <c r="I477" s="4"/>
      <c r="J477" s="4"/>
      <c r="K477" s="4"/>
    </row>
    <row r="478">
      <c r="A478" s="4"/>
      <c r="B478" s="4"/>
      <c r="C478" s="4"/>
      <c r="D478" s="4"/>
      <c r="E478" s="4"/>
      <c r="F478" s="4"/>
      <c r="G478" s="4"/>
      <c r="H478" s="4"/>
      <c r="I478" s="4"/>
      <c r="J478" s="4"/>
      <c r="K478" s="4"/>
    </row>
    <row r="479">
      <c r="A479" s="4"/>
      <c r="B479" s="4"/>
      <c r="C479" s="4"/>
      <c r="D479" s="4"/>
      <c r="E479" s="4"/>
      <c r="F479" s="4"/>
      <c r="G479" s="4"/>
      <c r="H479" s="4"/>
      <c r="I479" s="4"/>
      <c r="J479" s="4"/>
      <c r="K479" s="4"/>
    </row>
    <row r="480">
      <c r="A480" s="4"/>
      <c r="B480" s="4"/>
      <c r="C480" s="4"/>
      <c r="D480" s="4"/>
      <c r="E480" s="4"/>
      <c r="F480" s="4"/>
      <c r="G480" s="4"/>
      <c r="H480" s="4"/>
      <c r="I480" s="4"/>
      <c r="J480" s="4"/>
      <c r="K480" s="4"/>
    </row>
    <row r="481">
      <c r="A481" s="4"/>
      <c r="B481" s="4"/>
      <c r="C481" s="4"/>
      <c r="D481" s="4"/>
      <c r="E481" s="4"/>
      <c r="F481" s="4"/>
      <c r="G481" s="4"/>
      <c r="H481" s="4"/>
      <c r="I481" s="4"/>
      <c r="J481" s="4"/>
      <c r="K481" s="4"/>
    </row>
    <row r="482">
      <c r="A482" s="4"/>
      <c r="B482" s="4"/>
      <c r="C482" s="4"/>
      <c r="D482" s="4"/>
      <c r="E482" s="4"/>
      <c r="F482" s="4"/>
      <c r="G482" s="4"/>
      <c r="H482" s="4"/>
      <c r="I482" s="4"/>
      <c r="J482" s="4"/>
      <c r="K482" s="4"/>
    </row>
    <row r="483">
      <c r="A483" s="4"/>
      <c r="B483" s="4"/>
      <c r="C483" s="4"/>
      <c r="D483" s="4"/>
      <c r="E483" s="4"/>
      <c r="F483" s="4"/>
      <c r="G483" s="4"/>
      <c r="H483" s="4"/>
      <c r="I483" s="4"/>
      <c r="J483" s="4"/>
      <c r="K483" s="4"/>
    </row>
    <row r="484">
      <c r="A484" s="4"/>
      <c r="B484" s="4"/>
      <c r="C484" s="4"/>
      <c r="D484" s="4"/>
      <c r="E484" s="4"/>
      <c r="F484" s="4"/>
      <c r="G484" s="4"/>
      <c r="H484" s="4"/>
      <c r="I484" s="4"/>
      <c r="J484" s="4"/>
      <c r="K484" s="4"/>
    </row>
    <row r="485">
      <c r="A485" s="4"/>
      <c r="B485" s="4"/>
      <c r="C485" s="4"/>
      <c r="D485" s="4"/>
      <c r="E485" s="4"/>
      <c r="F485" s="4"/>
      <c r="G485" s="4"/>
      <c r="H485" s="4"/>
      <c r="I485" s="4"/>
      <c r="J485" s="4"/>
      <c r="K485" s="4"/>
    </row>
    <row r="486">
      <c r="A486" s="4"/>
      <c r="B486" s="4"/>
      <c r="C486" s="4"/>
      <c r="D486" s="4"/>
      <c r="E486" s="4"/>
      <c r="F486" s="4"/>
      <c r="G486" s="4"/>
      <c r="H486" s="4"/>
      <c r="I486" s="4"/>
      <c r="J486" s="4"/>
      <c r="K486" s="4"/>
    </row>
    <row r="487">
      <c r="A487" s="4"/>
      <c r="B487" s="4"/>
      <c r="C487" s="4"/>
      <c r="D487" s="4"/>
      <c r="E487" s="4"/>
      <c r="F487" s="4"/>
      <c r="G487" s="4"/>
      <c r="H487" s="4"/>
      <c r="I487" s="4"/>
      <c r="J487" s="4"/>
      <c r="K487" s="4"/>
    </row>
    <row r="488">
      <c r="A488" s="4"/>
      <c r="B488" s="4"/>
      <c r="C488" s="4"/>
      <c r="D488" s="4"/>
      <c r="E488" s="4"/>
      <c r="F488" s="4"/>
      <c r="G488" s="4"/>
      <c r="H488" s="4"/>
      <c r="I488" s="4"/>
      <c r="J488" s="4"/>
      <c r="K488" s="4"/>
    </row>
    <row r="489">
      <c r="A489" s="4"/>
      <c r="B489" s="4"/>
      <c r="C489" s="4"/>
      <c r="D489" s="4"/>
      <c r="E489" s="4"/>
      <c r="F489" s="4"/>
      <c r="G489" s="4"/>
      <c r="H489" s="4"/>
      <c r="I489" s="4"/>
      <c r="J489" s="4"/>
      <c r="K489" s="4"/>
    </row>
    <row r="490">
      <c r="A490" s="4"/>
      <c r="B490" s="4"/>
      <c r="C490" s="4"/>
      <c r="D490" s="4"/>
      <c r="E490" s="4"/>
      <c r="F490" s="4"/>
      <c r="G490" s="4"/>
      <c r="H490" s="4"/>
      <c r="I490" s="4"/>
      <c r="J490" s="4"/>
      <c r="K490" s="4"/>
    </row>
    <row r="491">
      <c r="A491" s="4"/>
      <c r="B491" s="4"/>
      <c r="C491" s="4"/>
      <c r="D491" s="4"/>
      <c r="E491" s="4"/>
      <c r="F491" s="4"/>
      <c r="G491" s="4"/>
      <c r="H491" s="4"/>
      <c r="I491" s="4"/>
      <c r="J491" s="4"/>
      <c r="K491" s="4"/>
    </row>
    <row r="492">
      <c r="A492" s="4"/>
      <c r="B492" s="4"/>
      <c r="C492" s="4"/>
      <c r="D492" s="4"/>
      <c r="E492" s="4"/>
      <c r="F492" s="4"/>
      <c r="G492" s="4"/>
      <c r="H492" s="4"/>
      <c r="I492" s="4"/>
      <c r="J492" s="4"/>
      <c r="K492" s="4"/>
    </row>
    <row r="493">
      <c r="A493" s="4"/>
      <c r="B493" s="4"/>
      <c r="C493" s="4"/>
      <c r="D493" s="4"/>
      <c r="E493" s="4"/>
      <c r="F493" s="4"/>
      <c r="G493" s="4"/>
      <c r="H493" s="4"/>
      <c r="I493" s="4"/>
      <c r="J493" s="4"/>
      <c r="K493" s="4"/>
    </row>
    <row r="494">
      <c r="A494" s="4"/>
      <c r="B494" s="4"/>
      <c r="C494" s="4"/>
      <c r="D494" s="4"/>
      <c r="E494" s="4"/>
      <c r="F494" s="4"/>
      <c r="G494" s="4"/>
      <c r="H494" s="4"/>
      <c r="I494" s="4"/>
      <c r="J494" s="4"/>
      <c r="K494" s="4"/>
    </row>
    <row r="495">
      <c r="A495" s="4"/>
      <c r="B495" s="4"/>
      <c r="C495" s="4"/>
      <c r="D495" s="4"/>
      <c r="E495" s="4"/>
      <c r="F495" s="4"/>
      <c r="G495" s="4"/>
      <c r="H495" s="4"/>
      <c r="I495" s="4"/>
      <c r="J495" s="4"/>
      <c r="K495" s="4"/>
    </row>
    <row r="496">
      <c r="A496" s="4"/>
      <c r="B496" s="4"/>
      <c r="C496" s="4"/>
      <c r="D496" s="4"/>
      <c r="E496" s="4"/>
      <c r="F496" s="4"/>
      <c r="G496" s="4"/>
      <c r="H496" s="4"/>
      <c r="I496" s="4"/>
      <c r="J496" s="4"/>
      <c r="K496" s="4"/>
    </row>
    <row r="497">
      <c r="A497" s="4"/>
      <c r="B497" s="4"/>
      <c r="C497" s="4"/>
      <c r="D497" s="4"/>
      <c r="E497" s="4"/>
      <c r="F497" s="4"/>
      <c r="G497" s="4"/>
      <c r="H497" s="4"/>
      <c r="I497" s="4"/>
      <c r="J497" s="4"/>
      <c r="K497" s="4"/>
    </row>
    <row r="498">
      <c r="A498" s="4"/>
      <c r="B498" s="4"/>
      <c r="C498" s="4"/>
      <c r="D498" s="4"/>
      <c r="E498" s="4"/>
      <c r="F498" s="4"/>
      <c r="G498" s="4"/>
      <c r="H498" s="4"/>
      <c r="I498" s="4"/>
      <c r="J498" s="4"/>
      <c r="K498" s="4"/>
    </row>
    <row r="499">
      <c r="A499" s="4"/>
      <c r="B499" s="4"/>
      <c r="C499" s="4"/>
      <c r="D499" s="4"/>
      <c r="E499" s="4"/>
      <c r="F499" s="4"/>
      <c r="G499" s="4"/>
      <c r="H499" s="4"/>
      <c r="I499" s="4"/>
      <c r="J499" s="4"/>
      <c r="K499" s="4"/>
    </row>
    <row r="500">
      <c r="A500" s="4"/>
      <c r="B500" s="4"/>
      <c r="C500" s="4"/>
      <c r="D500" s="4"/>
      <c r="E500" s="4"/>
      <c r="F500" s="4"/>
      <c r="G500" s="4"/>
      <c r="H500" s="4"/>
      <c r="I500" s="4"/>
      <c r="J500" s="4"/>
      <c r="K500" s="4"/>
    </row>
    <row r="501">
      <c r="A501" s="4"/>
      <c r="B501" s="4"/>
      <c r="C501" s="4"/>
      <c r="D501" s="4"/>
      <c r="E501" s="4"/>
      <c r="F501" s="4"/>
      <c r="G501" s="4"/>
      <c r="H501" s="4"/>
      <c r="I501" s="4"/>
      <c r="J501" s="4"/>
      <c r="K501" s="4"/>
    </row>
    <row r="502">
      <c r="A502" s="4"/>
      <c r="B502" s="4"/>
      <c r="C502" s="4"/>
      <c r="D502" s="4"/>
      <c r="E502" s="4"/>
      <c r="F502" s="4"/>
      <c r="G502" s="4"/>
      <c r="H502" s="4"/>
      <c r="I502" s="4"/>
      <c r="J502" s="4"/>
      <c r="K502" s="4"/>
    </row>
    <row r="503">
      <c r="A503" s="4"/>
      <c r="B503" s="4"/>
      <c r="C503" s="4"/>
      <c r="D503" s="4"/>
      <c r="E503" s="4"/>
      <c r="F503" s="4"/>
      <c r="G503" s="4"/>
      <c r="H503" s="4"/>
      <c r="I503" s="4"/>
      <c r="J503" s="4"/>
      <c r="K503" s="4"/>
    </row>
    <row r="504">
      <c r="A504" s="4"/>
      <c r="B504" s="4"/>
      <c r="C504" s="4"/>
      <c r="D504" s="4"/>
      <c r="E504" s="4"/>
      <c r="F504" s="4"/>
      <c r="G504" s="4"/>
      <c r="H504" s="4"/>
      <c r="I504" s="4"/>
      <c r="J504" s="4"/>
      <c r="K504" s="4"/>
    </row>
    <row r="505">
      <c r="A505" s="4"/>
      <c r="B505" s="4"/>
      <c r="C505" s="4"/>
      <c r="D505" s="4"/>
      <c r="E505" s="4"/>
      <c r="F505" s="4"/>
      <c r="G505" s="4"/>
      <c r="H505" s="4"/>
      <c r="I505" s="4"/>
      <c r="J505" s="4"/>
      <c r="K505" s="4"/>
    </row>
    <row r="506">
      <c r="A506" s="4"/>
      <c r="B506" s="4"/>
      <c r="C506" s="4"/>
      <c r="D506" s="4"/>
      <c r="E506" s="4"/>
      <c r="F506" s="4"/>
      <c r="G506" s="4"/>
      <c r="H506" s="4"/>
      <c r="I506" s="4"/>
      <c r="J506" s="4"/>
      <c r="K506" s="4"/>
    </row>
    <row r="507">
      <c r="A507" s="4"/>
      <c r="B507" s="4"/>
      <c r="C507" s="4"/>
      <c r="D507" s="4"/>
      <c r="E507" s="4"/>
      <c r="F507" s="4"/>
      <c r="G507" s="4"/>
      <c r="H507" s="4"/>
      <c r="I507" s="4"/>
      <c r="J507" s="4"/>
      <c r="K507" s="4"/>
    </row>
    <row r="508">
      <c r="A508" s="4"/>
      <c r="B508" s="4"/>
      <c r="C508" s="4"/>
      <c r="D508" s="4"/>
      <c r="E508" s="4"/>
      <c r="F508" s="4"/>
      <c r="G508" s="4"/>
      <c r="H508" s="4"/>
      <c r="I508" s="4"/>
      <c r="J508" s="4"/>
      <c r="K508" s="4"/>
    </row>
    <row r="509">
      <c r="A509" s="4"/>
      <c r="B509" s="4"/>
      <c r="C509" s="4"/>
      <c r="D509" s="4"/>
      <c r="E509" s="4"/>
      <c r="F509" s="4"/>
      <c r="G509" s="4"/>
      <c r="H509" s="4"/>
      <c r="I509" s="4"/>
      <c r="J509" s="4"/>
      <c r="K509" s="4"/>
    </row>
    <row r="510">
      <c r="A510" s="4"/>
      <c r="B510" s="4"/>
      <c r="C510" s="4"/>
      <c r="D510" s="4"/>
      <c r="E510" s="4"/>
      <c r="F510" s="4"/>
      <c r="G510" s="4"/>
      <c r="H510" s="4"/>
      <c r="I510" s="4"/>
      <c r="J510" s="4"/>
      <c r="K510" s="4"/>
    </row>
    <row r="511">
      <c r="A511" s="4"/>
      <c r="B511" s="4"/>
      <c r="C511" s="4"/>
      <c r="D511" s="4"/>
      <c r="E511" s="4"/>
      <c r="F511" s="4"/>
      <c r="G511" s="4"/>
      <c r="H511" s="4"/>
      <c r="I511" s="4"/>
      <c r="J511" s="4"/>
      <c r="K511" s="4"/>
    </row>
    <row r="512">
      <c r="A512" s="4"/>
      <c r="B512" s="4"/>
      <c r="C512" s="4"/>
      <c r="D512" s="4"/>
      <c r="E512" s="4"/>
      <c r="F512" s="4"/>
      <c r="G512" s="4"/>
      <c r="H512" s="4"/>
      <c r="I512" s="4"/>
      <c r="J512" s="4"/>
      <c r="K512" s="4"/>
    </row>
    <row r="513">
      <c r="A513" s="4"/>
      <c r="B513" s="4"/>
      <c r="C513" s="4"/>
      <c r="D513" s="4"/>
      <c r="E513" s="4"/>
      <c r="F513" s="4"/>
      <c r="G513" s="4"/>
      <c r="H513" s="4"/>
      <c r="I513" s="4"/>
      <c r="J513" s="4"/>
      <c r="K513" s="4"/>
    </row>
    <row r="514">
      <c r="A514" s="4"/>
      <c r="B514" s="4"/>
      <c r="C514" s="4"/>
      <c r="D514" s="4"/>
      <c r="E514" s="4"/>
      <c r="F514" s="4"/>
      <c r="G514" s="4"/>
      <c r="H514" s="4"/>
      <c r="I514" s="4"/>
      <c r="J514" s="4"/>
      <c r="K514" s="4"/>
    </row>
    <row r="515">
      <c r="A515" s="4"/>
      <c r="B515" s="4"/>
      <c r="C515" s="4"/>
      <c r="D515" s="4"/>
      <c r="E515" s="4"/>
      <c r="F515" s="4"/>
      <c r="G515" s="4"/>
      <c r="H515" s="4"/>
      <c r="I515" s="4"/>
      <c r="J515" s="4"/>
      <c r="K515" s="4"/>
    </row>
    <row r="516">
      <c r="A516" s="4"/>
      <c r="B516" s="4"/>
      <c r="C516" s="4"/>
      <c r="D516" s="4"/>
      <c r="E516" s="4"/>
      <c r="F516" s="4"/>
      <c r="G516" s="4"/>
      <c r="H516" s="4"/>
      <c r="I516" s="4"/>
      <c r="J516" s="4"/>
      <c r="K516" s="4"/>
    </row>
    <row r="517">
      <c r="A517" s="4"/>
      <c r="B517" s="4"/>
      <c r="C517" s="4"/>
      <c r="D517" s="4"/>
      <c r="E517" s="4"/>
      <c r="F517" s="4"/>
      <c r="G517" s="4"/>
      <c r="H517" s="4"/>
      <c r="I517" s="4"/>
      <c r="J517" s="4"/>
      <c r="K517" s="4"/>
    </row>
    <row r="518">
      <c r="A518" s="4"/>
      <c r="B518" s="4"/>
      <c r="C518" s="4"/>
      <c r="D518" s="4"/>
      <c r="E518" s="4"/>
      <c r="F518" s="4"/>
      <c r="G518" s="4"/>
      <c r="H518" s="4"/>
      <c r="I518" s="4"/>
      <c r="J518" s="4"/>
      <c r="K518" s="4"/>
    </row>
    <row r="519">
      <c r="A519" s="4"/>
      <c r="B519" s="4"/>
      <c r="C519" s="4"/>
      <c r="D519" s="4"/>
      <c r="E519" s="4"/>
      <c r="F519" s="4"/>
      <c r="G519" s="4"/>
      <c r="H519" s="4"/>
      <c r="I519" s="4"/>
      <c r="J519" s="4"/>
      <c r="K519" s="4"/>
    </row>
    <row r="520">
      <c r="A520" s="4"/>
      <c r="B520" s="4"/>
      <c r="C520" s="4"/>
      <c r="D520" s="4"/>
      <c r="E520" s="4"/>
      <c r="F520" s="4"/>
      <c r="G520" s="4"/>
      <c r="H520" s="4"/>
      <c r="I520" s="4"/>
      <c r="J520" s="4"/>
      <c r="K520" s="4"/>
    </row>
    <row r="521">
      <c r="A521" s="4"/>
      <c r="B521" s="4"/>
      <c r="C521" s="4"/>
      <c r="D521" s="4"/>
      <c r="E521" s="4"/>
      <c r="F521" s="4"/>
      <c r="G521" s="4"/>
      <c r="H521" s="4"/>
      <c r="I521" s="4"/>
      <c r="J521" s="4"/>
      <c r="K521" s="4"/>
    </row>
    <row r="522">
      <c r="A522" s="4"/>
      <c r="B522" s="4"/>
      <c r="C522" s="4"/>
      <c r="D522" s="4"/>
      <c r="E522" s="4"/>
      <c r="F522" s="4"/>
      <c r="G522" s="4"/>
      <c r="H522" s="4"/>
      <c r="I522" s="4"/>
      <c r="J522" s="4"/>
      <c r="K522" s="4"/>
    </row>
    <row r="523">
      <c r="A523" s="4"/>
      <c r="B523" s="4"/>
      <c r="C523" s="4"/>
      <c r="D523" s="4"/>
      <c r="E523" s="4"/>
      <c r="F523" s="4"/>
      <c r="G523" s="4"/>
      <c r="H523" s="4"/>
      <c r="I523" s="4"/>
      <c r="J523" s="4"/>
      <c r="K523" s="4"/>
    </row>
    <row r="524">
      <c r="A524" s="4"/>
      <c r="B524" s="4"/>
      <c r="C524" s="4"/>
      <c r="D524" s="4"/>
      <c r="E524" s="4"/>
      <c r="F524" s="4"/>
      <c r="G524" s="4"/>
      <c r="H524" s="4"/>
      <c r="I524" s="4"/>
      <c r="J524" s="4"/>
      <c r="K524" s="4"/>
    </row>
    <row r="525">
      <c r="A525" s="4"/>
      <c r="B525" s="4"/>
      <c r="C525" s="4"/>
      <c r="D525" s="4"/>
      <c r="E525" s="4"/>
      <c r="F525" s="4"/>
      <c r="G525" s="4"/>
      <c r="H525" s="4"/>
      <c r="I525" s="4"/>
      <c r="J525" s="4"/>
      <c r="K525" s="4"/>
    </row>
    <row r="526">
      <c r="A526" s="4"/>
      <c r="B526" s="4"/>
      <c r="C526" s="4"/>
      <c r="D526" s="4"/>
      <c r="E526" s="4"/>
      <c r="F526" s="4"/>
      <c r="G526" s="4"/>
      <c r="H526" s="4"/>
      <c r="I526" s="4"/>
      <c r="J526" s="4"/>
      <c r="K526" s="4"/>
    </row>
    <row r="527">
      <c r="A527" s="4"/>
      <c r="B527" s="4"/>
      <c r="C527" s="4"/>
      <c r="D527" s="4"/>
      <c r="E527" s="4"/>
      <c r="F527" s="4"/>
      <c r="G527" s="4"/>
      <c r="H527" s="4"/>
      <c r="I527" s="4"/>
      <c r="J527" s="4"/>
      <c r="K527" s="4"/>
    </row>
    <row r="528">
      <c r="A528" s="4"/>
      <c r="B528" s="4"/>
      <c r="C528" s="4"/>
      <c r="D528" s="4"/>
      <c r="E528" s="4"/>
      <c r="F528" s="4"/>
      <c r="G528" s="4"/>
      <c r="H528" s="4"/>
      <c r="I528" s="4"/>
      <c r="J528" s="4"/>
      <c r="K528" s="4"/>
    </row>
    <row r="529">
      <c r="A529" s="4"/>
      <c r="B529" s="4"/>
      <c r="C529" s="4"/>
      <c r="D529" s="4"/>
      <c r="E529" s="4"/>
      <c r="F529" s="4"/>
      <c r="G529" s="4"/>
      <c r="H529" s="4"/>
      <c r="I529" s="4"/>
      <c r="J529" s="4"/>
      <c r="K529" s="4"/>
    </row>
    <row r="530">
      <c r="A530" s="4"/>
      <c r="B530" s="4"/>
      <c r="C530" s="4"/>
      <c r="D530" s="4"/>
      <c r="E530" s="4"/>
      <c r="F530" s="4"/>
      <c r="G530" s="4"/>
      <c r="H530" s="4"/>
      <c r="I530" s="4"/>
      <c r="J530" s="4"/>
      <c r="K530" s="4"/>
    </row>
    <row r="531">
      <c r="A531" s="4"/>
      <c r="B531" s="4"/>
      <c r="C531" s="4"/>
      <c r="D531" s="4"/>
      <c r="E531" s="4"/>
      <c r="F531" s="4"/>
      <c r="G531" s="4"/>
      <c r="H531" s="4"/>
      <c r="I531" s="4"/>
      <c r="J531" s="4"/>
      <c r="K531" s="4"/>
    </row>
    <row r="532">
      <c r="A532" s="4"/>
      <c r="B532" s="4"/>
      <c r="C532" s="4"/>
      <c r="D532" s="4"/>
      <c r="E532" s="4"/>
      <c r="F532" s="4"/>
      <c r="G532" s="4"/>
      <c r="H532" s="4"/>
      <c r="I532" s="4"/>
      <c r="J532" s="4"/>
      <c r="K532" s="4"/>
    </row>
    <row r="533">
      <c r="A533" s="4"/>
      <c r="B533" s="4"/>
      <c r="C533" s="4"/>
      <c r="D533" s="4"/>
      <c r="E533" s="4"/>
      <c r="F533" s="4"/>
      <c r="G533" s="4"/>
      <c r="H533" s="4"/>
      <c r="I533" s="4"/>
      <c r="J533" s="4"/>
      <c r="K533" s="4"/>
    </row>
    <row r="534">
      <c r="A534" s="4"/>
      <c r="B534" s="4"/>
      <c r="C534" s="4"/>
      <c r="D534" s="4"/>
      <c r="E534" s="4"/>
      <c r="F534" s="4"/>
      <c r="G534" s="4"/>
      <c r="H534" s="4"/>
      <c r="I534" s="4"/>
      <c r="J534" s="4"/>
      <c r="K534" s="4"/>
    </row>
    <row r="535">
      <c r="A535" s="4"/>
      <c r="B535" s="4"/>
      <c r="C535" s="4"/>
      <c r="D535" s="4"/>
      <c r="E535" s="4"/>
      <c r="F535" s="4"/>
      <c r="G535" s="4"/>
      <c r="H535" s="4"/>
      <c r="I535" s="4"/>
      <c r="J535" s="4"/>
      <c r="K535" s="4"/>
    </row>
    <row r="536">
      <c r="A536" s="4"/>
      <c r="B536" s="4"/>
      <c r="C536" s="4"/>
      <c r="D536" s="4"/>
      <c r="E536" s="4"/>
      <c r="F536" s="4"/>
      <c r="G536" s="4"/>
      <c r="H536" s="4"/>
      <c r="I536" s="4"/>
      <c r="J536" s="4"/>
      <c r="K536" s="4"/>
    </row>
    <row r="537">
      <c r="A537" s="4"/>
      <c r="B537" s="4"/>
      <c r="C537" s="4"/>
      <c r="D537" s="4"/>
      <c r="E537" s="4"/>
      <c r="F537" s="4"/>
      <c r="G537" s="4"/>
      <c r="H537" s="4"/>
      <c r="I537" s="4"/>
      <c r="J537" s="4"/>
      <c r="K537" s="4"/>
    </row>
    <row r="538">
      <c r="A538" s="4"/>
      <c r="B538" s="4"/>
      <c r="C538" s="4"/>
      <c r="D538" s="4"/>
      <c r="E538" s="4"/>
      <c r="F538" s="4"/>
      <c r="G538" s="4"/>
      <c r="H538" s="4"/>
      <c r="I538" s="4"/>
      <c r="J538" s="4"/>
      <c r="K538" s="4"/>
    </row>
    <row r="539">
      <c r="A539" s="4"/>
      <c r="B539" s="4"/>
      <c r="C539" s="4"/>
      <c r="D539" s="4"/>
      <c r="E539" s="4"/>
      <c r="F539" s="4"/>
      <c r="G539" s="4"/>
      <c r="H539" s="4"/>
      <c r="I539" s="4"/>
      <c r="J539" s="4"/>
      <c r="K539" s="4"/>
    </row>
    <row r="540">
      <c r="A540" s="4"/>
      <c r="B540" s="4"/>
      <c r="C540" s="4"/>
      <c r="D540" s="4"/>
      <c r="E540" s="4"/>
      <c r="F540" s="4"/>
      <c r="G540" s="4"/>
      <c r="H540" s="4"/>
      <c r="I540" s="4"/>
      <c r="J540" s="4"/>
      <c r="K540" s="4"/>
    </row>
    <row r="541">
      <c r="A541" s="4"/>
      <c r="B541" s="4"/>
      <c r="C541" s="4"/>
      <c r="D541" s="4"/>
      <c r="E541" s="4"/>
      <c r="F541" s="4"/>
      <c r="G541" s="4"/>
      <c r="H541" s="4"/>
      <c r="I541" s="4"/>
      <c r="J541" s="4"/>
      <c r="K541" s="4"/>
    </row>
    <row r="542">
      <c r="A542" s="4"/>
      <c r="B542" s="4"/>
      <c r="C542" s="4"/>
      <c r="D542" s="4"/>
      <c r="E542" s="4"/>
      <c r="F542" s="4"/>
      <c r="G542" s="4"/>
      <c r="H542" s="4"/>
      <c r="I542" s="4"/>
      <c r="J542" s="4"/>
      <c r="K542" s="4"/>
    </row>
    <row r="543">
      <c r="A543" s="4"/>
      <c r="B543" s="4"/>
      <c r="C543" s="4"/>
      <c r="D543" s="4"/>
      <c r="E543" s="4"/>
      <c r="F543" s="4"/>
      <c r="G543" s="4"/>
      <c r="H543" s="4"/>
      <c r="I543" s="4"/>
      <c r="J543" s="4"/>
      <c r="K543" s="4"/>
    </row>
    <row r="544">
      <c r="A544" s="4"/>
      <c r="B544" s="4"/>
      <c r="C544" s="4"/>
      <c r="D544" s="4"/>
      <c r="E544" s="4"/>
      <c r="F544" s="4"/>
      <c r="G544" s="4"/>
      <c r="H544" s="4"/>
      <c r="I544" s="4"/>
      <c r="J544" s="4"/>
      <c r="K544" s="4"/>
    </row>
    <row r="545">
      <c r="A545" s="4"/>
      <c r="B545" s="4"/>
      <c r="C545" s="4"/>
      <c r="D545" s="4"/>
      <c r="E545" s="4"/>
      <c r="F545" s="4"/>
      <c r="G545" s="4"/>
      <c r="H545" s="4"/>
      <c r="I545" s="4"/>
      <c r="J545" s="4"/>
      <c r="K545" s="4"/>
    </row>
    <row r="546">
      <c r="A546" s="4"/>
      <c r="B546" s="4"/>
      <c r="C546" s="4"/>
      <c r="D546" s="4"/>
      <c r="E546" s="4"/>
      <c r="F546" s="4"/>
      <c r="G546" s="4"/>
      <c r="H546" s="4"/>
      <c r="I546" s="4"/>
      <c r="J546" s="4"/>
      <c r="K546" s="4"/>
    </row>
    <row r="547">
      <c r="A547" s="4"/>
      <c r="B547" s="4"/>
      <c r="C547" s="4"/>
      <c r="D547" s="4"/>
      <c r="E547" s="4"/>
      <c r="F547" s="4"/>
      <c r="G547" s="4"/>
      <c r="H547" s="4"/>
      <c r="I547" s="4"/>
      <c r="J547" s="4"/>
      <c r="K547" s="4"/>
    </row>
    <row r="548">
      <c r="A548" s="4"/>
      <c r="B548" s="4"/>
      <c r="C548" s="4"/>
      <c r="D548" s="4"/>
      <c r="E548" s="4"/>
      <c r="F548" s="4"/>
      <c r="G548" s="4"/>
      <c r="H548" s="4"/>
      <c r="I548" s="4"/>
      <c r="J548" s="4"/>
      <c r="K548" s="4"/>
    </row>
    <row r="549">
      <c r="A549" s="4"/>
      <c r="B549" s="4"/>
      <c r="C549" s="4"/>
      <c r="D549" s="4"/>
      <c r="E549" s="4"/>
      <c r="F549" s="4"/>
      <c r="G549" s="4"/>
      <c r="H549" s="4"/>
      <c r="I549" s="4"/>
      <c r="J549" s="4"/>
      <c r="K549" s="4"/>
    </row>
    <row r="550">
      <c r="A550" s="4"/>
      <c r="B550" s="4"/>
      <c r="C550" s="4"/>
      <c r="D550" s="4"/>
      <c r="E550" s="4"/>
      <c r="F550" s="4"/>
      <c r="G550" s="4"/>
      <c r="H550" s="4"/>
      <c r="I550" s="4"/>
      <c r="J550" s="4"/>
      <c r="K550" s="4"/>
    </row>
    <row r="551">
      <c r="A551" s="4"/>
      <c r="B551" s="4"/>
      <c r="C551" s="4"/>
      <c r="D551" s="4"/>
      <c r="E551" s="4"/>
      <c r="F551" s="4"/>
      <c r="G551" s="4"/>
      <c r="H551" s="4"/>
      <c r="I551" s="4"/>
      <c r="J551" s="4"/>
      <c r="K551" s="4"/>
    </row>
    <row r="552">
      <c r="A552" s="4"/>
      <c r="B552" s="4"/>
      <c r="C552" s="4"/>
      <c r="D552" s="4"/>
      <c r="E552" s="4"/>
      <c r="F552" s="4"/>
      <c r="G552" s="4"/>
      <c r="H552" s="4"/>
      <c r="I552" s="4"/>
      <c r="J552" s="4"/>
      <c r="K552" s="4"/>
    </row>
    <row r="553">
      <c r="A553" s="4"/>
      <c r="B553" s="4"/>
      <c r="C553" s="4"/>
      <c r="D553" s="4"/>
      <c r="E553" s="4"/>
      <c r="F553" s="4"/>
      <c r="G553" s="4"/>
      <c r="H553" s="4"/>
      <c r="I553" s="4"/>
      <c r="J553" s="4"/>
      <c r="K553" s="4"/>
    </row>
    <row r="554">
      <c r="A554" s="4"/>
      <c r="B554" s="4"/>
      <c r="C554" s="4"/>
      <c r="D554" s="4"/>
      <c r="E554" s="4"/>
      <c r="F554" s="4"/>
      <c r="G554" s="4"/>
      <c r="H554" s="4"/>
      <c r="I554" s="4"/>
      <c r="J554" s="4"/>
      <c r="K554" s="4"/>
    </row>
    <row r="555">
      <c r="A555" s="4"/>
      <c r="B555" s="4"/>
      <c r="C555" s="4"/>
      <c r="D555" s="4"/>
      <c r="E555" s="4"/>
      <c r="F555" s="4"/>
      <c r="G555" s="4"/>
      <c r="H555" s="4"/>
      <c r="I555" s="4"/>
      <c r="J555" s="4"/>
      <c r="K555" s="4"/>
    </row>
    <row r="556">
      <c r="A556" s="4"/>
      <c r="B556" s="4"/>
      <c r="C556" s="4"/>
      <c r="D556" s="4"/>
      <c r="E556" s="4"/>
      <c r="F556" s="4"/>
      <c r="G556" s="4"/>
      <c r="H556" s="4"/>
      <c r="I556" s="4"/>
      <c r="J556" s="4"/>
      <c r="K556" s="4"/>
    </row>
    <row r="557">
      <c r="A557" s="4"/>
      <c r="B557" s="4"/>
      <c r="C557" s="4"/>
      <c r="D557" s="4"/>
      <c r="E557" s="4"/>
      <c r="F557" s="4"/>
      <c r="G557" s="4"/>
      <c r="H557" s="4"/>
      <c r="I557" s="4"/>
      <c r="J557" s="4"/>
      <c r="K557" s="4"/>
    </row>
    <row r="558">
      <c r="A558" s="4"/>
      <c r="B558" s="4"/>
      <c r="C558" s="4"/>
      <c r="D558" s="4"/>
      <c r="E558" s="4"/>
      <c r="F558" s="4"/>
      <c r="G558" s="4"/>
      <c r="H558" s="4"/>
      <c r="I558" s="4"/>
      <c r="J558" s="4"/>
      <c r="K558" s="4"/>
    </row>
    <row r="559">
      <c r="A559" s="4"/>
      <c r="B559" s="4"/>
      <c r="C559" s="4"/>
      <c r="D559" s="4"/>
      <c r="E559" s="4"/>
      <c r="F559" s="4"/>
      <c r="G559" s="4"/>
      <c r="H559" s="4"/>
      <c r="I559" s="4"/>
      <c r="J559" s="4"/>
      <c r="K559" s="4"/>
    </row>
    <row r="560">
      <c r="A560" s="4"/>
      <c r="B560" s="4"/>
      <c r="C560" s="4"/>
      <c r="D560" s="4"/>
      <c r="E560" s="4"/>
      <c r="F560" s="4"/>
      <c r="G560" s="4"/>
      <c r="H560" s="4"/>
      <c r="I560" s="4"/>
      <c r="J560" s="4"/>
      <c r="K560" s="4"/>
    </row>
    <row r="561">
      <c r="A561" s="4"/>
      <c r="B561" s="4"/>
      <c r="C561" s="4"/>
      <c r="D561" s="4"/>
      <c r="E561" s="4"/>
      <c r="F561" s="4"/>
      <c r="G561" s="4"/>
      <c r="H561" s="4"/>
      <c r="I561" s="4"/>
      <c r="J561" s="4"/>
      <c r="K561" s="4"/>
    </row>
    <row r="562">
      <c r="A562" s="4"/>
      <c r="B562" s="4"/>
      <c r="C562" s="4"/>
      <c r="D562" s="4"/>
      <c r="E562" s="4"/>
      <c r="F562" s="4"/>
      <c r="G562" s="4"/>
      <c r="H562" s="4"/>
      <c r="I562" s="4"/>
      <c r="J562" s="4"/>
      <c r="K562" s="4"/>
    </row>
    <row r="563">
      <c r="A563" s="4"/>
      <c r="B563" s="4"/>
      <c r="C563" s="4"/>
      <c r="D563" s="4"/>
      <c r="E563" s="4"/>
      <c r="F563" s="4"/>
      <c r="G563" s="4"/>
      <c r="H563" s="4"/>
      <c r="I563" s="4"/>
      <c r="J563" s="4"/>
      <c r="K563" s="4"/>
    </row>
    <row r="564">
      <c r="A564" s="4"/>
      <c r="B564" s="4"/>
      <c r="C564" s="4"/>
      <c r="D564" s="4"/>
      <c r="E564" s="4"/>
      <c r="F564" s="4"/>
      <c r="G564" s="4"/>
      <c r="H564" s="4"/>
      <c r="I564" s="4"/>
      <c r="J564" s="4"/>
      <c r="K564" s="4"/>
    </row>
    <row r="565">
      <c r="A565" s="4"/>
      <c r="B565" s="4"/>
      <c r="C565" s="4"/>
      <c r="D565" s="4"/>
      <c r="E565" s="4"/>
      <c r="F565" s="4"/>
      <c r="G565" s="4"/>
      <c r="H565" s="4"/>
      <c r="I565" s="4"/>
      <c r="J565" s="4"/>
      <c r="K565" s="4"/>
    </row>
    <row r="566">
      <c r="A566" s="4"/>
      <c r="B566" s="4"/>
      <c r="C566" s="4"/>
      <c r="D566" s="4"/>
      <c r="E566" s="4"/>
      <c r="F566" s="4"/>
      <c r="G566" s="4"/>
      <c r="H566" s="4"/>
      <c r="I566" s="4"/>
      <c r="J566" s="4"/>
      <c r="K566" s="4"/>
    </row>
    <row r="567">
      <c r="A567" s="4"/>
      <c r="B567" s="4"/>
      <c r="C567" s="4"/>
      <c r="D567" s="4"/>
      <c r="E567" s="4"/>
      <c r="F567" s="4"/>
      <c r="G567" s="4"/>
      <c r="H567" s="4"/>
      <c r="I567" s="4"/>
      <c r="J567" s="4"/>
      <c r="K567" s="4"/>
    </row>
    <row r="568">
      <c r="A568" s="4"/>
      <c r="B568" s="4"/>
      <c r="C568" s="4"/>
      <c r="D568" s="4"/>
      <c r="E568" s="4"/>
      <c r="F568" s="4"/>
      <c r="G568" s="4"/>
      <c r="H568" s="4"/>
      <c r="I568" s="4"/>
      <c r="J568" s="4"/>
      <c r="K568" s="4"/>
    </row>
    <row r="569">
      <c r="A569" s="4"/>
      <c r="B569" s="4"/>
      <c r="C569" s="4"/>
      <c r="D569" s="4"/>
      <c r="E569" s="4"/>
      <c r="F569" s="4"/>
      <c r="G569" s="4"/>
      <c r="H569" s="4"/>
      <c r="I569" s="4"/>
      <c r="J569" s="4"/>
      <c r="K569" s="4"/>
    </row>
    <row r="570">
      <c r="A570" s="4"/>
      <c r="B570" s="4"/>
      <c r="C570" s="4"/>
      <c r="D570" s="4"/>
      <c r="E570" s="4"/>
      <c r="F570" s="4"/>
      <c r="G570" s="4"/>
      <c r="H570" s="4"/>
      <c r="I570" s="4"/>
      <c r="J570" s="4"/>
      <c r="K570" s="4"/>
    </row>
    <row r="571">
      <c r="A571" s="4"/>
      <c r="B571" s="4"/>
      <c r="C571" s="4"/>
      <c r="D571" s="4"/>
      <c r="E571" s="4"/>
      <c r="F571" s="4"/>
      <c r="G571" s="4"/>
      <c r="H571" s="4"/>
      <c r="I571" s="4"/>
      <c r="J571" s="4"/>
      <c r="K571" s="4"/>
    </row>
    <row r="572">
      <c r="A572" s="4"/>
      <c r="B572" s="4"/>
      <c r="C572" s="4"/>
      <c r="D572" s="4"/>
      <c r="E572" s="4"/>
      <c r="F572" s="4"/>
      <c r="G572" s="4"/>
      <c r="H572" s="4"/>
      <c r="I572" s="4"/>
      <c r="J572" s="4"/>
      <c r="K572" s="4"/>
    </row>
    <row r="573">
      <c r="A573" s="4"/>
      <c r="B573" s="4"/>
      <c r="C573" s="4"/>
      <c r="D573" s="4"/>
      <c r="E573" s="4"/>
      <c r="F573" s="4"/>
      <c r="G573" s="4"/>
      <c r="H573" s="4"/>
      <c r="I573" s="4"/>
      <c r="J573" s="4"/>
      <c r="K573" s="4"/>
    </row>
    <row r="574">
      <c r="A574" s="4"/>
      <c r="B574" s="4"/>
      <c r="C574" s="4"/>
      <c r="D574" s="4"/>
      <c r="E574" s="4"/>
      <c r="F574" s="4"/>
      <c r="G574" s="4"/>
      <c r="H574" s="4"/>
      <c r="I574" s="4"/>
      <c r="J574" s="4"/>
      <c r="K574" s="4"/>
    </row>
    <row r="575">
      <c r="A575" s="4"/>
      <c r="B575" s="4"/>
      <c r="C575" s="4"/>
      <c r="D575" s="4"/>
      <c r="E575" s="4"/>
      <c r="F575" s="4"/>
      <c r="G575" s="4"/>
      <c r="H575" s="4"/>
      <c r="I575" s="4"/>
      <c r="J575" s="4"/>
      <c r="K575" s="4"/>
    </row>
    <row r="576">
      <c r="A576" s="4"/>
      <c r="B576" s="4"/>
      <c r="C576" s="4"/>
      <c r="D576" s="4"/>
      <c r="E576" s="4"/>
      <c r="F576" s="4"/>
      <c r="G576" s="4"/>
      <c r="H576" s="4"/>
      <c r="I576" s="4"/>
      <c r="J576" s="4"/>
      <c r="K576" s="4"/>
    </row>
    <row r="577">
      <c r="A577" s="4"/>
      <c r="B577" s="4"/>
      <c r="C577" s="4"/>
      <c r="D577" s="4"/>
      <c r="E577" s="4"/>
      <c r="F577" s="4"/>
      <c r="G577" s="4"/>
      <c r="H577" s="4"/>
      <c r="I577" s="4"/>
      <c r="J577" s="4"/>
      <c r="K577" s="4"/>
    </row>
    <row r="578">
      <c r="A578" s="4"/>
      <c r="B578" s="4"/>
      <c r="C578" s="4"/>
      <c r="D578" s="4"/>
      <c r="E578" s="4"/>
      <c r="F578" s="4"/>
      <c r="G578" s="4"/>
      <c r="H578" s="4"/>
      <c r="I578" s="4"/>
      <c r="J578" s="4"/>
      <c r="K578" s="4"/>
    </row>
    <row r="579">
      <c r="A579" s="4"/>
      <c r="B579" s="4"/>
      <c r="C579" s="4"/>
      <c r="D579" s="4"/>
      <c r="E579" s="4"/>
      <c r="F579" s="4"/>
      <c r="G579" s="4"/>
      <c r="H579" s="4"/>
      <c r="I579" s="4"/>
      <c r="J579" s="4"/>
      <c r="K579" s="4"/>
    </row>
    <row r="580">
      <c r="A580" s="4"/>
      <c r="B580" s="4"/>
      <c r="C580" s="4"/>
      <c r="D580" s="4"/>
      <c r="E580" s="4"/>
      <c r="F580" s="4"/>
      <c r="G580" s="4"/>
      <c r="H580" s="4"/>
      <c r="I580" s="4"/>
      <c r="J580" s="4"/>
      <c r="K580" s="4"/>
    </row>
    <row r="581">
      <c r="A581" s="4"/>
      <c r="B581" s="4"/>
      <c r="C581" s="4"/>
      <c r="D581" s="4"/>
      <c r="E581" s="4"/>
      <c r="F581" s="4"/>
      <c r="G581" s="4"/>
      <c r="H581" s="4"/>
      <c r="I581" s="4"/>
      <c r="J581" s="4"/>
      <c r="K581" s="4"/>
    </row>
    <row r="582">
      <c r="A582" s="4"/>
      <c r="B582" s="4"/>
      <c r="C582" s="4"/>
      <c r="D582" s="4"/>
      <c r="E582" s="4"/>
      <c r="F582" s="4"/>
      <c r="G582" s="4"/>
      <c r="H582" s="4"/>
      <c r="I582" s="4"/>
      <c r="J582" s="4"/>
      <c r="K582" s="4"/>
    </row>
    <row r="583">
      <c r="A583" s="4"/>
      <c r="B583" s="4"/>
      <c r="C583" s="4"/>
      <c r="D583" s="4"/>
      <c r="E583" s="4"/>
      <c r="F583" s="4"/>
      <c r="G583" s="4"/>
      <c r="H583" s="4"/>
      <c r="I583" s="4"/>
      <c r="J583" s="4"/>
      <c r="K583" s="4"/>
    </row>
    <row r="584">
      <c r="A584" s="4"/>
      <c r="B584" s="4"/>
      <c r="C584" s="4"/>
      <c r="D584" s="4"/>
      <c r="E584" s="4"/>
      <c r="F584" s="4"/>
      <c r="G584" s="4"/>
      <c r="H584" s="4"/>
      <c r="I584" s="4"/>
      <c r="J584" s="4"/>
      <c r="K584" s="4"/>
    </row>
    <row r="585">
      <c r="A585" s="4"/>
      <c r="B585" s="4"/>
      <c r="C585" s="4"/>
      <c r="D585" s="4"/>
      <c r="E585" s="4"/>
      <c r="F585" s="4"/>
      <c r="G585" s="4"/>
      <c r="H585" s="4"/>
      <c r="I585" s="4"/>
      <c r="J585" s="4"/>
      <c r="K585" s="4"/>
    </row>
    <row r="586">
      <c r="A586" s="4"/>
      <c r="B586" s="4"/>
      <c r="C586" s="4"/>
      <c r="D586" s="4"/>
      <c r="E586" s="4"/>
      <c r="F586" s="4"/>
      <c r="G586" s="4"/>
      <c r="H586" s="4"/>
      <c r="I586" s="4"/>
      <c r="J586" s="4"/>
      <c r="K586" s="4"/>
    </row>
    <row r="587">
      <c r="A587" s="4"/>
      <c r="B587" s="4"/>
      <c r="C587" s="4"/>
      <c r="D587" s="4"/>
      <c r="E587" s="4"/>
      <c r="F587" s="4"/>
      <c r="G587" s="4"/>
      <c r="H587" s="4"/>
      <c r="I587" s="4"/>
      <c r="J587" s="4"/>
      <c r="K587" s="4"/>
    </row>
    <row r="588">
      <c r="A588" s="4"/>
      <c r="B588" s="4"/>
      <c r="C588" s="4"/>
      <c r="D588" s="4"/>
      <c r="E588" s="4"/>
      <c r="F588" s="4"/>
      <c r="G588" s="4"/>
      <c r="H588" s="4"/>
      <c r="I588" s="4"/>
      <c r="J588" s="4"/>
      <c r="K588" s="4"/>
    </row>
    <row r="589">
      <c r="A589" s="4"/>
      <c r="B589" s="4"/>
      <c r="C589" s="4"/>
      <c r="D589" s="4"/>
      <c r="E589" s="4"/>
      <c r="F589" s="4"/>
      <c r="G589" s="4"/>
      <c r="H589" s="4"/>
      <c r="I589" s="4"/>
      <c r="J589" s="4"/>
      <c r="K589" s="4"/>
    </row>
    <row r="590">
      <c r="A590" s="4"/>
      <c r="B590" s="4"/>
      <c r="C590" s="4"/>
      <c r="D590" s="4"/>
      <c r="E590" s="4"/>
      <c r="F590" s="4"/>
      <c r="G590" s="4"/>
      <c r="H590" s="4"/>
      <c r="I590" s="4"/>
      <c r="J590" s="4"/>
      <c r="K590" s="4"/>
    </row>
    <row r="591">
      <c r="A591" s="4"/>
      <c r="B591" s="4"/>
      <c r="C591" s="4"/>
      <c r="D591" s="4"/>
      <c r="E591" s="4"/>
      <c r="F591" s="4"/>
      <c r="G591" s="4"/>
      <c r="H591" s="4"/>
      <c r="I591" s="4"/>
      <c r="J591" s="4"/>
      <c r="K591" s="4"/>
    </row>
    <row r="592">
      <c r="A592" s="4"/>
      <c r="B592" s="4"/>
      <c r="C592" s="4"/>
      <c r="D592" s="4"/>
      <c r="E592" s="4"/>
      <c r="F592" s="4"/>
      <c r="G592" s="4"/>
      <c r="H592" s="4"/>
      <c r="I592" s="4"/>
      <c r="J592" s="4"/>
      <c r="K592" s="4"/>
    </row>
    <row r="593">
      <c r="A593" s="4"/>
      <c r="B593" s="4"/>
      <c r="C593" s="4"/>
      <c r="D593" s="4"/>
      <c r="E593" s="4"/>
      <c r="F593" s="4"/>
      <c r="G593" s="4"/>
      <c r="H593" s="4"/>
      <c r="I593" s="4"/>
      <c r="J593" s="4"/>
      <c r="K593" s="4"/>
    </row>
    <row r="594">
      <c r="A594" s="4"/>
      <c r="B594" s="4"/>
      <c r="C594" s="4"/>
      <c r="D594" s="4"/>
      <c r="E594" s="4"/>
      <c r="F594" s="4"/>
      <c r="G594" s="4"/>
      <c r="H594" s="4"/>
      <c r="I594" s="4"/>
      <c r="J594" s="4"/>
      <c r="K594" s="4"/>
    </row>
    <row r="595">
      <c r="A595" s="4"/>
      <c r="B595" s="4"/>
      <c r="C595" s="4"/>
      <c r="D595" s="4"/>
      <c r="E595" s="4"/>
      <c r="F595" s="4"/>
      <c r="G595" s="4"/>
      <c r="H595" s="4"/>
      <c r="I595" s="4"/>
      <c r="J595" s="4"/>
      <c r="K595" s="4"/>
    </row>
    <row r="596">
      <c r="A596" s="4"/>
      <c r="B596" s="4"/>
      <c r="C596" s="4"/>
      <c r="D596" s="4"/>
      <c r="E596" s="4"/>
      <c r="F596" s="4"/>
      <c r="G596" s="4"/>
      <c r="H596" s="4"/>
      <c r="I596" s="4"/>
      <c r="J596" s="4"/>
      <c r="K596" s="4"/>
    </row>
    <row r="597">
      <c r="A597" s="4"/>
      <c r="B597" s="4"/>
      <c r="C597" s="4"/>
      <c r="D597" s="4"/>
      <c r="E597" s="4"/>
      <c r="F597" s="4"/>
      <c r="G597" s="4"/>
      <c r="H597" s="4"/>
      <c r="I597" s="4"/>
      <c r="J597" s="4"/>
      <c r="K597" s="4"/>
    </row>
    <row r="598">
      <c r="A598" s="4"/>
      <c r="B598" s="4"/>
      <c r="C598" s="4"/>
      <c r="D598" s="4"/>
      <c r="E598" s="4"/>
      <c r="F598" s="4"/>
      <c r="G598" s="4"/>
      <c r="H598" s="4"/>
      <c r="I598" s="4"/>
      <c r="J598" s="4"/>
      <c r="K598" s="4"/>
    </row>
    <row r="599">
      <c r="A599" s="4"/>
      <c r="B599" s="4"/>
      <c r="C599" s="4"/>
      <c r="D599" s="4"/>
      <c r="E599" s="4"/>
      <c r="F599" s="4"/>
      <c r="G599" s="4"/>
      <c r="H599" s="4"/>
      <c r="I599" s="4"/>
      <c r="J599" s="4"/>
      <c r="K599" s="4"/>
    </row>
    <row r="600">
      <c r="A600" s="4"/>
      <c r="B600" s="4"/>
      <c r="C600" s="4"/>
      <c r="D600" s="4"/>
      <c r="E600" s="4"/>
      <c r="F600" s="4"/>
      <c r="G600" s="4"/>
      <c r="H600" s="4"/>
      <c r="I600" s="4"/>
      <c r="J600" s="4"/>
      <c r="K600" s="4"/>
    </row>
    <row r="601">
      <c r="A601" s="4"/>
      <c r="B601" s="4"/>
      <c r="C601" s="4"/>
      <c r="D601" s="4"/>
      <c r="E601" s="4"/>
      <c r="F601" s="4"/>
      <c r="G601" s="4"/>
      <c r="H601" s="4"/>
      <c r="I601" s="4"/>
      <c r="J601" s="4"/>
      <c r="K601" s="4"/>
    </row>
    <row r="602">
      <c r="A602" s="4"/>
      <c r="B602" s="4"/>
      <c r="C602" s="4"/>
      <c r="D602" s="4"/>
      <c r="E602" s="4"/>
      <c r="F602" s="4"/>
      <c r="G602" s="4"/>
      <c r="H602" s="4"/>
      <c r="I602" s="4"/>
      <c r="J602" s="4"/>
      <c r="K602" s="4"/>
    </row>
    <row r="603">
      <c r="A603" s="4"/>
      <c r="B603" s="4"/>
      <c r="C603" s="4"/>
      <c r="D603" s="4"/>
      <c r="E603" s="4"/>
      <c r="F603" s="4"/>
      <c r="G603" s="4"/>
      <c r="H603" s="4"/>
      <c r="I603" s="4"/>
      <c r="J603" s="4"/>
      <c r="K603" s="4"/>
    </row>
    <row r="604">
      <c r="A604" s="4"/>
      <c r="B604" s="4"/>
      <c r="C604" s="4"/>
      <c r="D604" s="4"/>
      <c r="E604" s="4"/>
      <c r="F604" s="4"/>
      <c r="G604" s="4"/>
      <c r="H604" s="4"/>
      <c r="I604" s="4"/>
      <c r="J604" s="4"/>
      <c r="K604" s="4"/>
    </row>
    <row r="605">
      <c r="A605" s="4"/>
      <c r="B605" s="4"/>
      <c r="C605" s="4"/>
      <c r="D605" s="4"/>
      <c r="E605" s="4"/>
      <c r="F605" s="4"/>
      <c r="G605" s="4"/>
      <c r="H605" s="4"/>
      <c r="I605" s="4"/>
      <c r="J605" s="4"/>
      <c r="K605" s="4"/>
    </row>
    <row r="606">
      <c r="A606" s="4"/>
      <c r="B606" s="4"/>
      <c r="C606" s="4"/>
      <c r="D606" s="4"/>
      <c r="E606" s="4"/>
      <c r="F606" s="4"/>
      <c r="G606" s="4"/>
      <c r="H606" s="4"/>
      <c r="I606" s="4"/>
      <c r="J606" s="4"/>
      <c r="K606" s="4"/>
    </row>
    <row r="607">
      <c r="A607" s="4"/>
      <c r="B607" s="4"/>
      <c r="C607" s="4"/>
      <c r="D607" s="4"/>
      <c r="E607" s="4"/>
      <c r="F607" s="4"/>
      <c r="G607" s="4"/>
      <c r="H607" s="4"/>
      <c r="I607" s="4"/>
      <c r="J607" s="4"/>
      <c r="K607" s="4"/>
    </row>
    <row r="608">
      <c r="A608" s="4"/>
      <c r="B608" s="4"/>
      <c r="C608" s="4"/>
      <c r="D608" s="4"/>
      <c r="E608" s="4"/>
      <c r="F608" s="4"/>
      <c r="G608" s="4"/>
      <c r="H608" s="4"/>
      <c r="I608" s="4"/>
      <c r="J608" s="4"/>
      <c r="K608" s="4"/>
    </row>
    <row r="609">
      <c r="A609" s="4"/>
      <c r="B609" s="4"/>
      <c r="C609" s="4"/>
      <c r="D609" s="4"/>
      <c r="E609" s="4"/>
      <c r="F609" s="4"/>
      <c r="G609" s="4"/>
      <c r="H609" s="4"/>
      <c r="I609" s="4"/>
      <c r="J609" s="4"/>
      <c r="K609" s="4"/>
    </row>
    <row r="610">
      <c r="A610" s="4"/>
      <c r="B610" s="4"/>
      <c r="C610" s="4"/>
      <c r="D610" s="4"/>
      <c r="E610" s="4"/>
      <c r="F610" s="4"/>
      <c r="G610" s="4"/>
      <c r="H610" s="4"/>
      <c r="I610" s="4"/>
      <c r="J610" s="4"/>
      <c r="K610" s="4"/>
    </row>
    <row r="611">
      <c r="A611" s="4"/>
      <c r="B611" s="4"/>
      <c r="C611" s="4"/>
      <c r="D611" s="4"/>
      <c r="E611" s="4"/>
      <c r="F611" s="4"/>
      <c r="G611" s="4"/>
      <c r="H611" s="4"/>
      <c r="I611" s="4"/>
      <c r="J611" s="4"/>
      <c r="K611" s="4"/>
    </row>
    <row r="612">
      <c r="A612" s="4"/>
      <c r="B612" s="4"/>
      <c r="C612" s="4"/>
      <c r="D612" s="4"/>
      <c r="E612" s="4"/>
      <c r="F612" s="4"/>
      <c r="G612" s="4"/>
      <c r="H612" s="4"/>
      <c r="I612" s="4"/>
      <c r="J612" s="4"/>
      <c r="K612" s="4"/>
    </row>
    <row r="613">
      <c r="A613" s="4"/>
      <c r="B613" s="4"/>
      <c r="C613" s="4"/>
      <c r="D613" s="4"/>
      <c r="E613" s="4"/>
      <c r="F613" s="4"/>
      <c r="G613" s="4"/>
      <c r="H613" s="4"/>
      <c r="I613" s="4"/>
      <c r="J613" s="4"/>
      <c r="K613" s="4"/>
    </row>
    <row r="614">
      <c r="A614" s="4"/>
      <c r="B614" s="4"/>
      <c r="C614" s="4"/>
      <c r="D614" s="4"/>
      <c r="E614" s="4"/>
      <c r="F614" s="4"/>
      <c r="G614" s="4"/>
      <c r="H614" s="4"/>
      <c r="I614" s="4"/>
      <c r="J614" s="4"/>
      <c r="K614" s="4"/>
    </row>
    <row r="615">
      <c r="A615" s="4"/>
      <c r="B615" s="4"/>
      <c r="C615" s="4"/>
      <c r="D615" s="4"/>
      <c r="E615" s="4"/>
      <c r="F615" s="4"/>
      <c r="G615" s="4"/>
      <c r="H615" s="4"/>
      <c r="I615" s="4"/>
      <c r="J615" s="4"/>
      <c r="K615" s="4"/>
    </row>
    <row r="616">
      <c r="A616" s="4"/>
      <c r="B616" s="4"/>
      <c r="C616" s="4"/>
      <c r="D616" s="4"/>
      <c r="E616" s="4"/>
      <c r="F616" s="4"/>
      <c r="G616" s="4"/>
      <c r="H616" s="4"/>
      <c r="I616" s="4"/>
      <c r="J616" s="4"/>
      <c r="K616" s="4"/>
    </row>
    <row r="617">
      <c r="A617" s="4"/>
      <c r="B617" s="4"/>
      <c r="C617" s="4"/>
      <c r="D617" s="4"/>
      <c r="E617" s="4"/>
      <c r="F617" s="4"/>
      <c r="G617" s="4"/>
      <c r="H617" s="4"/>
      <c r="I617" s="4"/>
      <c r="J617" s="4"/>
      <c r="K617" s="4"/>
    </row>
    <row r="618">
      <c r="A618" s="4"/>
      <c r="B618" s="4"/>
      <c r="C618" s="4"/>
      <c r="D618" s="4"/>
      <c r="E618" s="4"/>
      <c r="F618" s="4"/>
      <c r="G618" s="4"/>
      <c r="H618" s="4"/>
      <c r="I618" s="4"/>
      <c r="J618" s="4"/>
      <c r="K618" s="4"/>
    </row>
    <row r="619">
      <c r="A619" s="4"/>
      <c r="B619" s="4"/>
      <c r="C619" s="4"/>
      <c r="D619" s="4"/>
      <c r="E619" s="4"/>
      <c r="F619" s="4"/>
      <c r="G619" s="4"/>
      <c r="H619" s="4"/>
      <c r="I619" s="4"/>
      <c r="J619" s="4"/>
      <c r="K619" s="4"/>
    </row>
    <row r="620">
      <c r="A620" s="4"/>
      <c r="B620" s="4"/>
      <c r="C620" s="4"/>
      <c r="D620" s="4"/>
      <c r="E620" s="4"/>
      <c r="F620" s="4"/>
      <c r="G620" s="4"/>
      <c r="H620" s="4"/>
      <c r="I620" s="4"/>
      <c r="J620" s="4"/>
      <c r="K620" s="4"/>
    </row>
    <row r="621">
      <c r="A621" s="4"/>
      <c r="B621" s="4"/>
      <c r="C621" s="4"/>
      <c r="D621" s="4"/>
      <c r="E621" s="4"/>
      <c r="F621" s="4"/>
      <c r="G621" s="4"/>
      <c r="H621" s="4"/>
      <c r="I621" s="4"/>
      <c r="J621" s="4"/>
      <c r="K621" s="4"/>
    </row>
    <row r="622">
      <c r="A622" s="4"/>
      <c r="B622" s="4"/>
      <c r="C622" s="4"/>
      <c r="D622" s="4"/>
      <c r="E622" s="4"/>
      <c r="F622" s="4"/>
      <c r="G622" s="4"/>
      <c r="H622" s="4"/>
      <c r="I622" s="4"/>
      <c r="J622" s="4"/>
      <c r="K622" s="4"/>
    </row>
    <row r="623">
      <c r="A623" s="4"/>
      <c r="B623" s="4"/>
      <c r="C623" s="4"/>
      <c r="D623" s="4"/>
      <c r="E623" s="4"/>
      <c r="F623" s="4"/>
      <c r="G623" s="4"/>
      <c r="H623" s="4"/>
      <c r="I623" s="4"/>
      <c r="J623" s="4"/>
      <c r="K623" s="4"/>
    </row>
    <row r="624">
      <c r="A624" s="4"/>
      <c r="B624" s="4"/>
      <c r="C624" s="4"/>
      <c r="D624" s="4"/>
      <c r="E624" s="4"/>
      <c r="F624" s="4"/>
      <c r="G624" s="4"/>
      <c r="H624" s="4"/>
      <c r="I624" s="4"/>
      <c r="J624" s="4"/>
      <c r="K624" s="4"/>
    </row>
    <row r="625">
      <c r="A625" s="4"/>
      <c r="B625" s="4"/>
      <c r="C625" s="4"/>
      <c r="D625" s="4"/>
      <c r="E625" s="4"/>
      <c r="F625" s="4"/>
      <c r="G625" s="4"/>
      <c r="H625" s="4"/>
      <c r="I625" s="4"/>
      <c r="J625" s="4"/>
      <c r="K625" s="4"/>
    </row>
    <row r="626">
      <c r="A626" s="4"/>
      <c r="B626" s="4"/>
      <c r="C626" s="4"/>
      <c r="D626" s="4"/>
      <c r="E626" s="4"/>
      <c r="F626" s="4"/>
      <c r="G626" s="4"/>
      <c r="H626" s="4"/>
      <c r="I626" s="4"/>
      <c r="J626" s="4"/>
      <c r="K626" s="4"/>
    </row>
    <row r="627">
      <c r="A627" s="4"/>
      <c r="B627" s="4"/>
      <c r="C627" s="4"/>
      <c r="D627" s="4"/>
      <c r="E627" s="4"/>
      <c r="F627" s="4"/>
      <c r="G627" s="4"/>
      <c r="H627" s="4"/>
      <c r="I627" s="4"/>
      <c r="J627" s="4"/>
      <c r="K627" s="4"/>
    </row>
    <row r="628">
      <c r="A628" s="4"/>
      <c r="B628" s="4"/>
      <c r="C628" s="4"/>
      <c r="D628" s="4"/>
      <c r="E628" s="4"/>
      <c r="F628" s="4"/>
      <c r="G628" s="4"/>
      <c r="H628" s="4"/>
      <c r="I628" s="4"/>
      <c r="J628" s="4"/>
      <c r="K628" s="4"/>
    </row>
    <row r="629">
      <c r="A629" s="4"/>
      <c r="B629" s="4"/>
      <c r="C629" s="4"/>
      <c r="D629" s="4"/>
      <c r="E629" s="4"/>
      <c r="F629" s="4"/>
      <c r="G629" s="4"/>
      <c r="H629" s="4"/>
      <c r="I629" s="4"/>
      <c r="J629" s="4"/>
      <c r="K629" s="4"/>
    </row>
    <row r="630">
      <c r="A630" s="4"/>
      <c r="B630" s="4"/>
      <c r="C630" s="4"/>
      <c r="D630" s="4"/>
      <c r="E630" s="4"/>
      <c r="F630" s="4"/>
      <c r="G630" s="4"/>
      <c r="H630" s="4"/>
      <c r="I630" s="4"/>
      <c r="J630" s="4"/>
      <c r="K630" s="4"/>
    </row>
    <row r="631">
      <c r="A631" s="4"/>
      <c r="B631" s="4"/>
      <c r="C631" s="4"/>
      <c r="D631" s="4"/>
      <c r="E631" s="4"/>
      <c r="F631" s="4"/>
      <c r="G631" s="4"/>
      <c r="H631" s="4"/>
      <c r="I631" s="4"/>
      <c r="J631" s="4"/>
      <c r="K631" s="4"/>
    </row>
    <row r="632">
      <c r="A632" s="4"/>
      <c r="B632" s="4"/>
      <c r="C632" s="4"/>
      <c r="D632" s="4"/>
      <c r="E632" s="4"/>
      <c r="F632" s="4"/>
      <c r="G632" s="4"/>
      <c r="H632" s="4"/>
      <c r="I632" s="4"/>
      <c r="J632" s="4"/>
      <c r="K632" s="4"/>
    </row>
    <row r="633">
      <c r="A633" s="4"/>
      <c r="B633" s="4"/>
      <c r="C633" s="4"/>
      <c r="D633" s="4"/>
      <c r="E633" s="4"/>
      <c r="F633" s="4"/>
      <c r="G633" s="4"/>
      <c r="H633" s="4"/>
      <c r="I633" s="4"/>
      <c r="J633" s="4"/>
      <c r="K633" s="4"/>
    </row>
    <row r="634">
      <c r="A634" s="4"/>
      <c r="B634" s="4"/>
      <c r="C634" s="4"/>
      <c r="D634" s="4"/>
      <c r="E634" s="4"/>
      <c r="F634" s="4"/>
      <c r="G634" s="4"/>
      <c r="H634" s="4"/>
      <c r="I634" s="4"/>
      <c r="J634" s="4"/>
      <c r="K634" s="4"/>
    </row>
    <row r="635">
      <c r="A635" s="4"/>
      <c r="B635" s="4"/>
      <c r="C635" s="4"/>
      <c r="D635" s="4"/>
      <c r="E635" s="4"/>
      <c r="F635" s="4"/>
      <c r="G635" s="4"/>
      <c r="H635" s="4"/>
      <c r="I635" s="4"/>
      <c r="J635" s="4"/>
      <c r="K635" s="4"/>
    </row>
    <row r="636">
      <c r="A636" s="4"/>
      <c r="B636" s="4"/>
      <c r="C636" s="4"/>
      <c r="D636" s="4"/>
      <c r="E636" s="4"/>
      <c r="F636" s="4"/>
      <c r="G636" s="4"/>
      <c r="H636" s="4"/>
      <c r="I636" s="4"/>
      <c r="J636" s="4"/>
      <c r="K636" s="4"/>
    </row>
    <row r="637">
      <c r="A637" s="4"/>
      <c r="B637" s="4"/>
      <c r="C637" s="4"/>
      <c r="D637" s="4"/>
      <c r="E637" s="4"/>
      <c r="F637" s="4"/>
      <c r="G637" s="4"/>
      <c r="H637" s="4"/>
      <c r="I637" s="4"/>
      <c r="J637" s="4"/>
      <c r="K637" s="4"/>
    </row>
    <row r="638">
      <c r="A638" s="4"/>
      <c r="B638" s="4"/>
      <c r="C638" s="4"/>
      <c r="D638" s="4"/>
      <c r="E638" s="4"/>
      <c r="F638" s="4"/>
      <c r="G638" s="4"/>
      <c r="H638" s="4"/>
      <c r="I638" s="4"/>
      <c r="J638" s="4"/>
      <c r="K638" s="4"/>
    </row>
    <row r="639">
      <c r="A639" s="4"/>
      <c r="B639" s="4"/>
      <c r="C639" s="4"/>
      <c r="D639" s="4"/>
      <c r="E639" s="4"/>
      <c r="F639" s="4"/>
      <c r="G639" s="4"/>
      <c r="H639" s="4"/>
      <c r="I639" s="4"/>
      <c r="J639" s="4"/>
      <c r="K639" s="4"/>
    </row>
    <row r="640">
      <c r="A640" s="4"/>
      <c r="B640" s="4"/>
      <c r="C640" s="4"/>
      <c r="D640" s="4"/>
      <c r="E640" s="4"/>
      <c r="F640" s="4"/>
      <c r="G640" s="4"/>
      <c r="H640" s="4"/>
      <c r="I640" s="4"/>
      <c r="J640" s="4"/>
      <c r="K640" s="4"/>
    </row>
    <row r="641">
      <c r="A641" s="4"/>
      <c r="B641" s="4"/>
      <c r="C641" s="4"/>
      <c r="D641" s="4"/>
      <c r="E641" s="4"/>
      <c r="F641" s="4"/>
      <c r="G641" s="4"/>
      <c r="H641" s="4"/>
      <c r="I641" s="4"/>
      <c r="J641" s="4"/>
      <c r="K641" s="4"/>
    </row>
    <row r="642">
      <c r="A642" s="4"/>
      <c r="B642" s="4"/>
      <c r="C642" s="4"/>
      <c r="D642" s="4"/>
      <c r="E642" s="4"/>
      <c r="F642" s="4"/>
      <c r="G642" s="4"/>
      <c r="H642" s="4"/>
      <c r="I642" s="4"/>
      <c r="J642" s="4"/>
      <c r="K642" s="4"/>
    </row>
    <row r="643">
      <c r="A643" s="4"/>
      <c r="B643" s="4"/>
      <c r="C643" s="4"/>
      <c r="D643" s="4"/>
      <c r="E643" s="4"/>
      <c r="F643" s="4"/>
      <c r="G643" s="4"/>
      <c r="H643" s="4"/>
      <c r="I643" s="4"/>
      <c r="J643" s="4"/>
      <c r="K643" s="4"/>
    </row>
    <row r="644">
      <c r="A644" s="4"/>
      <c r="B644" s="4"/>
      <c r="C644" s="4"/>
      <c r="D644" s="4"/>
      <c r="E644" s="4"/>
      <c r="F644" s="4"/>
      <c r="G644" s="4"/>
      <c r="H644" s="4"/>
      <c r="I644" s="4"/>
      <c r="J644" s="4"/>
      <c r="K644" s="4"/>
    </row>
    <row r="645">
      <c r="A645" s="4"/>
      <c r="B645" s="4"/>
      <c r="C645" s="4"/>
      <c r="D645" s="4"/>
      <c r="E645" s="4"/>
      <c r="F645" s="4"/>
      <c r="G645" s="4"/>
      <c r="H645" s="4"/>
      <c r="I645" s="4"/>
      <c r="J645" s="4"/>
      <c r="K645" s="4"/>
    </row>
    <row r="646">
      <c r="A646" s="4"/>
      <c r="B646" s="4"/>
      <c r="C646" s="4"/>
      <c r="D646" s="4"/>
      <c r="E646" s="4"/>
      <c r="F646" s="4"/>
      <c r="G646" s="4"/>
      <c r="H646" s="4"/>
      <c r="I646" s="4"/>
      <c r="J646" s="4"/>
      <c r="K646" s="4"/>
    </row>
    <row r="647">
      <c r="A647" s="4"/>
      <c r="B647" s="4"/>
      <c r="C647" s="4"/>
      <c r="D647" s="4"/>
      <c r="E647" s="4"/>
      <c r="F647" s="4"/>
      <c r="G647" s="4"/>
      <c r="H647" s="4"/>
      <c r="I647" s="4"/>
      <c r="J647" s="4"/>
      <c r="K647" s="4"/>
    </row>
    <row r="648">
      <c r="A648" s="4"/>
      <c r="B648" s="4"/>
      <c r="C648" s="4"/>
      <c r="D648" s="4"/>
      <c r="E648" s="4"/>
      <c r="F648" s="4"/>
      <c r="G648" s="4"/>
      <c r="H648" s="4"/>
      <c r="I648" s="4"/>
      <c r="J648" s="4"/>
      <c r="K648" s="4"/>
    </row>
    <row r="649">
      <c r="A649" s="4"/>
      <c r="B649" s="4"/>
      <c r="C649" s="4"/>
      <c r="D649" s="4"/>
      <c r="E649" s="4"/>
      <c r="F649" s="4"/>
      <c r="G649" s="4"/>
      <c r="H649" s="4"/>
      <c r="I649" s="4"/>
      <c r="J649" s="4"/>
      <c r="K649" s="4"/>
    </row>
    <row r="650">
      <c r="A650" s="4"/>
      <c r="B650" s="4"/>
      <c r="C650" s="4"/>
      <c r="D650" s="4"/>
      <c r="E650" s="4"/>
      <c r="F650" s="4"/>
      <c r="G650" s="4"/>
      <c r="H650" s="4"/>
      <c r="I650" s="4"/>
      <c r="J650" s="4"/>
      <c r="K650" s="4"/>
    </row>
    <row r="651">
      <c r="A651" s="4"/>
      <c r="B651" s="4"/>
      <c r="C651" s="4"/>
      <c r="D651" s="4"/>
      <c r="E651" s="4"/>
      <c r="F651" s="4"/>
      <c r="G651" s="4"/>
      <c r="H651" s="4"/>
      <c r="I651" s="4"/>
      <c r="J651" s="4"/>
      <c r="K651" s="4"/>
    </row>
    <row r="652">
      <c r="A652" s="4"/>
      <c r="B652" s="4"/>
      <c r="C652" s="4"/>
      <c r="D652" s="4"/>
      <c r="E652" s="4"/>
      <c r="F652" s="4"/>
      <c r="G652" s="4"/>
      <c r="H652" s="4"/>
      <c r="I652" s="4"/>
      <c r="J652" s="4"/>
      <c r="K652" s="4"/>
    </row>
    <row r="653">
      <c r="A653" s="4"/>
      <c r="B653" s="4"/>
      <c r="C653" s="4"/>
      <c r="D653" s="4"/>
      <c r="E653" s="4"/>
      <c r="F653" s="4"/>
      <c r="G653" s="4"/>
      <c r="H653" s="4"/>
      <c r="I653" s="4"/>
      <c r="J653" s="4"/>
      <c r="K653" s="4"/>
    </row>
    <row r="654">
      <c r="A654" s="4"/>
      <c r="B654" s="4"/>
      <c r="C654" s="4"/>
      <c r="D654" s="4"/>
      <c r="E654" s="4"/>
      <c r="F654" s="4"/>
      <c r="G654" s="4"/>
      <c r="H654" s="4"/>
      <c r="I654" s="4"/>
      <c r="J654" s="4"/>
      <c r="K654" s="4"/>
    </row>
    <row r="655">
      <c r="A655" s="4"/>
      <c r="B655" s="4"/>
      <c r="C655" s="4"/>
      <c r="D655" s="4"/>
      <c r="E655" s="4"/>
      <c r="F655" s="4"/>
      <c r="G655" s="4"/>
      <c r="H655" s="4"/>
      <c r="I655" s="4"/>
      <c r="J655" s="4"/>
      <c r="K655" s="4"/>
    </row>
    <row r="656">
      <c r="A656" s="4"/>
      <c r="B656" s="4"/>
      <c r="C656" s="4"/>
      <c r="D656" s="4"/>
      <c r="E656" s="4"/>
      <c r="F656" s="4"/>
      <c r="G656" s="4"/>
      <c r="H656" s="4"/>
      <c r="I656" s="4"/>
      <c r="J656" s="4"/>
      <c r="K656" s="4"/>
    </row>
    <row r="657">
      <c r="A657" s="4"/>
      <c r="B657" s="4"/>
      <c r="C657" s="4"/>
      <c r="D657" s="4"/>
      <c r="E657" s="4"/>
      <c r="F657" s="4"/>
      <c r="G657" s="4"/>
      <c r="H657" s="4"/>
      <c r="I657" s="4"/>
      <c r="J657" s="4"/>
      <c r="K657" s="4"/>
    </row>
    <row r="658">
      <c r="A658" s="4"/>
      <c r="B658" s="4"/>
      <c r="C658" s="4"/>
      <c r="D658" s="4"/>
      <c r="E658" s="4"/>
      <c r="F658" s="4"/>
      <c r="G658" s="4"/>
      <c r="H658" s="4"/>
      <c r="I658" s="4"/>
      <c r="J658" s="4"/>
      <c r="K658" s="4"/>
    </row>
    <row r="659">
      <c r="A659" s="4"/>
      <c r="B659" s="4"/>
      <c r="C659" s="4"/>
      <c r="D659" s="4"/>
      <c r="E659" s="4"/>
      <c r="F659" s="4"/>
      <c r="G659" s="4"/>
      <c r="H659" s="4"/>
      <c r="I659" s="4"/>
      <c r="J659" s="4"/>
      <c r="K659" s="4"/>
    </row>
    <row r="660">
      <c r="A660" s="4"/>
      <c r="B660" s="4"/>
      <c r="C660" s="4"/>
      <c r="D660" s="4"/>
      <c r="E660" s="4"/>
      <c r="F660" s="4"/>
      <c r="G660" s="4"/>
      <c r="H660" s="4"/>
      <c r="I660" s="4"/>
      <c r="J660" s="4"/>
      <c r="K660" s="4"/>
    </row>
    <row r="661">
      <c r="A661" s="4"/>
      <c r="B661" s="4"/>
      <c r="C661" s="4"/>
      <c r="D661" s="4"/>
      <c r="E661" s="4"/>
      <c r="F661" s="4"/>
      <c r="G661" s="4"/>
      <c r="H661" s="4"/>
      <c r="I661" s="4"/>
      <c r="J661" s="4"/>
      <c r="K661" s="4"/>
    </row>
    <row r="662">
      <c r="A662" s="4"/>
      <c r="B662" s="4"/>
      <c r="C662" s="4"/>
      <c r="D662" s="4"/>
      <c r="E662" s="4"/>
      <c r="F662" s="4"/>
      <c r="G662" s="4"/>
      <c r="H662" s="4"/>
      <c r="I662" s="4"/>
      <c r="J662" s="4"/>
      <c r="K662" s="4"/>
    </row>
    <row r="663">
      <c r="A663" s="4"/>
      <c r="B663" s="4"/>
      <c r="C663" s="4"/>
      <c r="D663" s="4"/>
      <c r="E663" s="4"/>
      <c r="F663" s="4"/>
      <c r="G663" s="4"/>
      <c r="H663" s="4"/>
      <c r="I663" s="4"/>
      <c r="J663" s="4"/>
      <c r="K663" s="4"/>
    </row>
    <row r="664">
      <c r="A664" s="4"/>
      <c r="B664" s="4"/>
      <c r="C664" s="4"/>
      <c r="D664" s="4"/>
      <c r="E664" s="4"/>
      <c r="F664" s="4"/>
      <c r="G664" s="4"/>
      <c r="H664" s="4"/>
      <c r="I664" s="4"/>
      <c r="J664" s="4"/>
      <c r="K664" s="4"/>
    </row>
    <row r="665">
      <c r="A665" s="4"/>
      <c r="B665" s="4"/>
      <c r="C665" s="4"/>
      <c r="D665" s="4"/>
      <c r="E665" s="4"/>
      <c r="F665" s="4"/>
      <c r="G665" s="4"/>
      <c r="H665" s="4"/>
      <c r="I665" s="4"/>
      <c r="J665" s="4"/>
      <c r="K665" s="4"/>
    </row>
    <row r="666">
      <c r="A666" s="4"/>
      <c r="B666" s="4"/>
      <c r="C666" s="4"/>
      <c r="D666" s="4"/>
      <c r="E666" s="4"/>
      <c r="F666" s="4"/>
      <c r="G666" s="4"/>
      <c r="H666" s="4"/>
      <c r="I666" s="4"/>
      <c r="J666" s="4"/>
      <c r="K666" s="4"/>
    </row>
    <row r="667">
      <c r="A667" s="4"/>
      <c r="B667" s="4"/>
      <c r="C667" s="4"/>
      <c r="D667" s="4"/>
      <c r="E667" s="4"/>
      <c r="F667" s="4"/>
      <c r="G667" s="4"/>
      <c r="H667" s="4"/>
      <c r="I667" s="4"/>
      <c r="J667" s="4"/>
      <c r="K667" s="4"/>
    </row>
    <row r="668">
      <c r="A668" s="4"/>
      <c r="B668" s="4"/>
      <c r="C668" s="4"/>
      <c r="D668" s="4"/>
      <c r="E668" s="4"/>
      <c r="F668" s="4"/>
      <c r="G668" s="4"/>
      <c r="H668" s="4"/>
      <c r="I668" s="4"/>
      <c r="J668" s="4"/>
      <c r="K668" s="4"/>
    </row>
    <row r="669">
      <c r="A669" s="4"/>
      <c r="B669" s="4"/>
      <c r="C669" s="4"/>
      <c r="D669" s="4"/>
      <c r="E669" s="4"/>
      <c r="F669" s="4"/>
      <c r="G669" s="4"/>
      <c r="H669" s="4"/>
      <c r="I669" s="4"/>
      <c r="J669" s="4"/>
      <c r="K669" s="4"/>
    </row>
    <row r="670">
      <c r="A670" s="4"/>
      <c r="B670" s="4"/>
      <c r="C670" s="4"/>
      <c r="D670" s="4"/>
      <c r="E670" s="4"/>
      <c r="F670" s="4"/>
      <c r="G670" s="4"/>
      <c r="H670" s="4"/>
      <c r="I670" s="4"/>
      <c r="J670" s="4"/>
      <c r="K670" s="4"/>
    </row>
    <row r="671">
      <c r="A671" s="4"/>
      <c r="B671" s="4"/>
      <c r="C671" s="4"/>
      <c r="D671" s="4"/>
      <c r="E671" s="4"/>
      <c r="F671" s="4"/>
      <c r="G671" s="4"/>
      <c r="H671" s="4"/>
      <c r="I671" s="4"/>
      <c r="J671" s="4"/>
      <c r="K671" s="4"/>
    </row>
    <row r="672">
      <c r="A672" s="4"/>
      <c r="B672" s="4"/>
      <c r="C672" s="4"/>
      <c r="D672" s="4"/>
      <c r="E672" s="4"/>
      <c r="F672" s="4"/>
      <c r="G672" s="4"/>
      <c r="H672" s="4"/>
      <c r="I672" s="4"/>
      <c r="J672" s="4"/>
      <c r="K672" s="4"/>
    </row>
    <row r="673">
      <c r="A673" s="4"/>
      <c r="B673" s="4"/>
      <c r="C673" s="4"/>
      <c r="D673" s="4"/>
      <c r="E673" s="4"/>
      <c r="F673" s="4"/>
      <c r="G673" s="4"/>
      <c r="H673" s="4"/>
      <c r="I673" s="4"/>
      <c r="J673" s="4"/>
      <c r="K673" s="4"/>
    </row>
    <row r="674">
      <c r="A674" s="4"/>
      <c r="B674" s="4"/>
      <c r="C674" s="4"/>
      <c r="D674" s="4"/>
      <c r="E674" s="4"/>
      <c r="F674" s="4"/>
      <c r="G674" s="4"/>
      <c r="H674" s="4"/>
      <c r="I674" s="4"/>
      <c r="J674" s="4"/>
      <c r="K674" s="4"/>
    </row>
    <row r="675">
      <c r="A675" s="4"/>
      <c r="B675" s="4"/>
      <c r="C675" s="4"/>
      <c r="D675" s="4"/>
      <c r="E675" s="4"/>
      <c r="F675" s="4"/>
      <c r="G675" s="4"/>
      <c r="H675" s="4"/>
      <c r="I675" s="4"/>
      <c r="J675" s="4"/>
      <c r="K675" s="4"/>
    </row>
    <row r="676">
      <c r="A676" s="4"/>
      <c r="B676" s="4"/>
      <c r="C676" s="4"/>
      <c r="D676" s="4"/>
      <c r="E676" s="4"/>
      <c r="F676" s="4"/>
      <c r="G676" s="4"/>
      <c r="H676" s="4"/>
      <c r="I676" s="4"/>
      <c r="J676" s="4"/>
      <c r="K676" s="4"/>
    </row>
    <row r="677">
      <c r="A677" s="4"/>
      <c r="B677" s="4"/>
      <c r="C677" s="4"/>
      <c r="D677" s="4"/>
      <c r="E677" s="4"/>
      <c r="F677" s="4"/>
      <c r="G677" s="4"/>
      <c r="H677" s="4"/>
      <c r="I677" s="4"/>
      <c r="J677" s="4"/>
      <c r="K677" s="4"/>
    </row>
    <row r="678">
      <c r="A678" s="4"/>
      <c r="B678" s="4"/>
      <c r="C678" s="4"/>
      <c r="D678" s="4"/>
      <c r="E678" s="4"/>
      <c r="F678" s="4"/>
      <c r="G678" s="4"/>
      <c r="H678" s="4"/>
      <c r="I678" s="4"/>
      <c r="J678" s="4"/>
      <c r="K678" s="4"/>
    </row>
    <row r="679">
      <c r="A679" s="4"/>
      <c r="B679" s="4"/>
      <c r="C679" s="4"/>
      <c r="D679" s="4"/>
      <c r="E679" s="4"/>
      <c r="F679" s="4"/>
      <c r="G679" s="4"/>
      <c r="H679" s="4"/>
      <c r="I679" s="4"/>
      <c r="J679" s="4"/>
      <c r="K679" s="4"/>
    </row>
    <row r="680">
      <c r="A680" s="4"/>
      <c r="B680" s="4"/>
      <c r="C680" s="4"/>
      <c r="D680" s="4"/>
      <c r="E680" s="4"/>
      <c r="F680" s="4"/>
      <c r="G680" s="4"/>
      <c r="H680" s="4"/>
      <c r="I680" s="4"/>
      <c r="J680" s="4"/>
      <c r="K680" s="4"/>
    </row>
    <row r="681">
      <c r="A681" s="4"/>
      <c r="B681" s="4"/>
      <c r="C681" s="4"/>
      <c r="D681" s="4"/>
      <c r="E681" s="4"/>
      <c r="F681" s="4"/>
      <c r="G681" s="4"/>
      <c r="H681" s="4"/>
      <c r="I681" s="4"/>
      <c r="J681" s="4"/>
      <c r="K681" s="4"/>
    </row>
    <row r="682">
      <c r="A682" s="4"/>
      <c r="B682" s="4"/>
      <c r="C682" s="4"/>
      <c r="D682" s="4"/>
      <c r="E682" s="4"/>
      <c r="F682" s="4"/>
      <c r="G682" s="4"/>
      <c r="H682" s="4"/>
      <c r="I682" s="4"/>
      <c r="J682" s="4"/>
      <c r="K682" s="4"/>
    </row>
    <row r="683">
      <c r="A683" s="4"/>
      <c r="B683" s="4"/>
      <c r="C683" s="4"/>
      <c r="D683" s="4"/>
      <c r="E683" s="4"/>
      <c r="F683" s="4"/>
      <c r="G683" s="4"/>
      <c r="H683" s="4"/>
      <c r="I683" s="4"/>
      <c r="J683" s="4"/>
      <c r="K683" s="4"/>
    </row>
    <row r="684">
      <c r="A684" s="4"/>
      <c r="B684" s="4"/>
      <c r="C684" s="4"/>
      <c r="D684" s="4"/>
      <c r="E684" s="4"/>
      <c r="F684" s="4"/>
      <c r="G684" s="4"/>
      <c r="H684" s="4"/>
      <c r="I684" s="4"/>
      <c r="J684" s="4"/>
      <c r="K684" s="4"/>
    </row>
    <row r="685">
      <c r="A685" s="4"/>
      <c r="B685" s="4"/>
      <c r="C685" s="4"/>
      <c r="D685" s="4"/>
      <c r="E685" s="4"/>
      <c r="F685" s="4"/>
      <c r="G685" s="4"/>
      <c r="H685" s="4"/>
      <c r="I685" s="4"/>
      <c r="J685" s="4"/>
      <c r="K685" s="4"/>
    </row>
    <row r="686">
      <c r="A686" s="4"/>
      <c r="B686" s="4"/>
      <c r="C686" s="4"/>
      <c r="D686" s="4"/>
      <c r="E686" s="4"/>
      <c r="F686" s="4"/>
      <c r="G686" s="4"/>
      <c r="H686" s="4"/>
      <c r="I686" s="4"/>
      <c r="J686" s="4"/>
      <c r="K686" s="4"/>
    </row>
    <row r="687">
      <c r="A687" s="4"/>
      <c r="B687" s="4"/>
      <c r="C687" s="4"/>
      <c r="D687" s="4"/>
      <c r="E687" s="4"/>
      <c r="F687" s="4"/>
      <c r="G687" s="4"/>
      <c r="H687" s="4"/>
      <c r="I687" s="4"/>
      <c r="J687" s="4"/>
      <c r="K687" s="4"/>
    </row>
    <row r="688">
      <c r="A688" s="4"/>
      <c r="B688" s="4"/>
      <c r="C688" s="4"/>
      <c r="D688" s="4"/>
      <c r="E688" s="4"/>
      <c r="F688" s="4"/>
      <c r="G688" s="4"/>
      <c r="H688" s="4"/>
      <c r="I688" s="4"/>
      <c r="J688" s="4"/>
      <c r="K688" s="4"/>
    </row>
    <row r="689">
      <c r="A689" s="4"/>
      <c r="B689" s="4"/>
      <c r="C689" s="4"/>
      <c r="D689" s="4"/>
      <c r="E689" s="4"/>
      <c r="F689" s="4"/>
      <c r="G689" s="4"/>
      <c r="H689" s="4"/>
      <c r="I689" s="4"/>
      <c r="J689" s="4"/>
      <c r="K689" s="4"/>
    </row>
    <row r="690">
      <c r="A690" s="4"/>
      <c r="B690" s="4"/>
      <c r="C690" s="4"/>
      <c r="D690" s="4"/>
      <c r="E690" s="4"/>
      <c r="F690" s="4"/>
      <c r="G690" s="4"/>
      <c r="H690" s="4"/>
      <c r="I690" s="4"/>
      <c r="J690" s="4"/>
      <c r="K690" s="4"/>
    </row>
    <row r="691">
      <c r="A691" s="4"/>
      <c r="B691" s="4"/>
      <c r="C691" s="4"/>
      <c r="D691" s="4"/>
      <c r="E691" s="4"/>
      <c r="F691" s="4"/>
      <c r="G691" s="4"/>
      <c r="H691" s="4"/>
      <c r="I691" s="4"/>
      <c r="J691" s="4"/>
      <c r="K691" s="4"/>
    </row>
    <row r="692">
      <c r="A692" s="4"/>
      <c r="B692" s="4"/>
      <c r="C692" s="4"/>
      <c r="D692" s="4"/>
      <c r="E692" s="4"/>
      <c r="F692" s="4"/>
      <c r="G692" s="4"/>
      <c r="H692" s="4"/>
      <c r="I692" s="4"/>
      <c r="J692" s="4"/>
      <c r="K692" s="4"/>
    </row>
    <row r="693">
      <c r="A693" s="4"/>
      <c r="B693" s="4"/>
      <c r="C693" s="4"/>
      <c r="D693" s="4"/>
      <c r="E693" s="4"/>
      <c r="F693" s="4"/>
      <c r="G693" s="4"/>
      <c r="H693" s="4"/>
      <c r="I693" s="4"/>
      <c r="J693" s="4"/>
      <c r="K693" s="4"/>
    </row>
    <row r="694">
      <c r="A694" s="4"/>
      <c r="B694" s="4"/>
      <c r="C694" s="4"/>
      <c r="D694" s="4"/>
      <c r="E694" s="4"/>
      <c r="F694" s="4"/>
      <c r="G694" s="4"/>
      <c r="H694" s="4"/>
      <c r="I694" s="4"/>
      <c r="J694" s="4"/>
      <c r="K694" s="4"/>
    </row>
    <row r="695">
      <c r="A695" s="4"/>
      <c r="B695" s="4"/>
      <c r="C695" s="4"/>
      <c r="D695" s="4"/>
      <c r="E695" s="4"/>
      <c r="F695" s="4"/>
      <c r="G695" s="4"/>
      <c r="H695" s="4"/>
      <c r="I695" s="4"/>
      <c r="J695" s="4"/>
      <c r="K695" s="4"/>
    </row>
    <row r="696">
      <c r="A696" s="4"/>
      <c r="B696" s="4"/>
      <c r="C696" s="4"/>
      <c r="D696" s="4"/>
      <c r="E696" s="4"/>
      <c r="F696" s="4"/>
      <c r="G696" s="4"/>
      <c r="H696" s="4"/>
      <c r="I696" s="4"/>
      <c r="J696" s="4"/>
      <c r="K696" s="4"/>
    </row>
    <row r="697">
      <c r="A697" s="4"/>
      <c r="B697" s="4"/>
      <c r="C697" s="4"/>
      <c r="D697" s="4"/>
      <c r="E697" s="4"/>
      <c r="F697" s="4"/>
      <c r="G697" s="4"/>
      <c r="H697" s="4"/>
      <c r="I697" s="4"/>
      <c r="J697" s="4"/>
      <c r="K697" s="4"/>
    </row>
    <row r="698">
      <c r="A698" s="4"/>
      <c r="B698" s="4"/>
      <c r="C698" s="4"/>
      <c r="D698" s="4"/>
      <c r="E698" s="4"/>
      <c r="F698" s="4"/>
      <c r="G698" s="4"/>
      <c r="H698" s="4"/>
      <c r="I698" s="4"/>
      <c r="J698" s="4"/>
      <c r="K698" s="4"/>
    </row>
    <row r="699">
      <c r="A699" s="4"/>
      <c r="B699" s="4"/>
      <c r="C699" s="4"/>
      <c r="D699" s="4"/>
      <c r="E699" s="4"/>
      <c r="F699" s="4"/>
      <c r="G699" s="4"/>
      <c r="H699" s="4"/>
      <c r="I699" s="4"/>
      <c r="J699" s="4"/>
      <c r="K699" s="4"/>
    </row>
    <row r="700">
      <c r="A700" s="4"/>
      <c r="B700" s="4"/>
      <c r="C700" s="4"/>
      <c r="D700" s="4"/>
      <c r="E700" s="4"/>
      <c r="F700" s="4"/>
      <c r="G700" s="4"/>
      <c r="H700" s="4"/>
      <c r="I700" s="4"/>
      <c r="J700" s="4"/>
      <c r="K700" s="4"/>
    </row>
    <row r="701">
      <c r="A701" s="4"/>
      <c r="B701" s="4"/>
      <c r="C701" s="4"/>
      <c r="D701" s="4"/>
      <c r="E701" s="4"/>
      <c r="F701" s="4"/>
      <c r="G701" s="4"/>
      <c r="H701" s="4"/>
      <c r="I701" s="4"/>
      <c r="J701" s="4"/>
      <c r="K701" s="4"/>
    </row>
    <row r="702">
      <c r="A702" s="4"/>
      <c r="B702" s="4"/>
      <c r="C702" s="4"/>
      <c r="D702" s="4"/>
      <c r="E702" s="4"/>
      <c r="F702" s="4"/>
      <c r="G702" s="4"/>
      <c r="H702" s="4"/>
      <c r="I702" s="4"/>
      <c r="J702" s="4"/>
      <c r="K702" s="4"/>
    </row>
    <row r="703">
      <c r="A703" s="4"/>
      <c r="B703" s="4"/>
      <c r="C703" s="4"/>
      <c r="D703" s="4"/>
      <c r="E703" s="4"/>
      <c r="F703" s="4"/>
      <c r="G703" s="4"/>
      <c r="H703" s="4"/>
      <c r="I703" s="4"/>
      <c r="J703" s="4"/>
      <c r="K703" s="4"/>
    </row>
    <row r="704">
      <c r="A704" s="4"/>
      <c r="B704" s="4"/>
      <c r="C704" s="4"/>
      <c r="D704" s="4"/>
      <c r="E704" s="4"/>
      <c r="F704" s="4"/>
      <c r="G704" s="4"/>
      <c r="H704" s="4"/>
      <c r="I704" s="4"/>
      <c r="J704" s="4"/>
      <c r="K704" s="4"/>
    </row>
    <row r="705">
      <c r="A705" s="4"/>
      <c r="B705" s="4"/>
      <c r="C705" s="4"/>
      <c r="D705" s="4"/>
      <c r="E705" s="4"/>
      <c r="F705" s="4"/>
      <c r="G705" s="4"/>
      <c r="H705" s="4"/>
      <c r="I705" s="4"/>
      <c r="J705" s="4"/>
      <c r="K705" s="4"/>
    </row>
    <row r="706">
      <c r="A706" s="4"/>
      <c r="B706" s="4"/>
      <c r="C706" s="4"/>
      <c r="D706" s="4"/>
      <c r="E706" s="4"/>
      <c r="F706" s="4"/>
      <c r="G706" s="4"/>
      <c r="H706" s="4"/>
      <c r="I706" s="4"/>
      <c r="J706" s="4"/>
      <c r="K706" s="4"/>
    </row>
    <row r="707">
      <c r="A707" s="4"/>
      <c r="B707" s="4"/>
      <c r="C707" s="4"/>
      <c r="D707" s="4"/>
      <c r="E707" s="4"/>
      <c r="F707" s="4"/>
      <c r="G707" s="4"/>
      <c r="H707" s="4"/>
      <c r="I707" s="4"/>
      <c r="J707" s="4"/>
      <c r="K707" s="4"/>
    </row>
    <row r="708">
      <c r="A708" s="4"/>
      <c r="B708" s="4"/>
      <c r="C708" s="4"/>
      <c r="D708" s="4"/>
      <c r="E708" s="4"/>
      <c r="F708" s="4"/>
      <c r="G708" s="4"/>
      <c r="H708" s="4"/>
      <c r="I708" s="4"/>
      <c r="J708" s="4"/>
      <c r="K708" s="4"/>
    </row>
    <row r="709">
      <c r="A709" s="4"/>
      <c r="B709" s="4"/>
      <c r="C709" s="4"/>
      <c r="D709" s="4"/>
      <c r="E709" s="4"/>
      <c r="F709" s="4"/>
      <c r="G709" s="4"/>
      <c r="H709" s="4"/>
      <c r="I709" s="4"/>
      <c r="J709" s="4"/>
      <c r="K709" s="4"/>
    </row>
    <row r="710">
      <c r="A710" s="4"/>
      <c r="B710" s="4"/>
      <c r="C710" s="4"/>
      <c r="D710" s="4"/>
      <c r="E710" s="4"/>
      <c r="F710" s="4"/>
      <c r="G710" s="4"/>
      <c r="H710" s="4"/>
      <c r="I710" s="4"/>
      <c r="J710" s="4"/>
      <c r="K710" s="4"/>
    </row>
    <row r="711">
      <c r="A711" s="4"/>
      <c r="B711" s="4"/>
      <c r="C711" s="4"/>
      <c r="D711" s="4"/>
      <c r="E711" s="4"/>
      <c r="F711" s="4"/>
      <c r="G711" s="4"/>
      <c r="H711" s="4"/>
      <c r="I711" s="4"/>
      <c r="J711" s="4"/>
      <c r="K711" s="4"/>
    </row>
    <row r="712">
      <c r="A712" s="4"/>
      <c r="B712" s="4"/>
      <c r="C712" s="4"/>
      <c r="D712" s="4"/>
      <c r="E712" s="4"/>
      <c r="F712" s="4"/>
      <c r="G712" s="4"/>
      <c r="H712" s="4"/>
      <c r="I712" s="4"/>
      <c r="J712" s="4"/>
      <c r="K712" s="4"/>
    </row>
    <row r="713">
      <c r="A713" s="4"/>
      <c r="B713" s="4"/>
      <c r="C713" s="4"/>
      <c r="D713" s="4"/>
      <c r="E713" s="4"/>
      <c r="F713" s="4"/>
      <c r="G713" s="4"/>
      <c r="H713" s="4"/>
      <c r="I713" s="4"/>
      <c r="J713" s="4"/>
      <c r="K713" s="4"/>
    </row>
    <row r="714">
      <c r="A714" s="4"/>
      <c r="B714" s="4"/>
      <c r="C714" s="4"/>
      <c r="D714" s="4"/>
      <c r="E714" s="4"/>
      <c r="F714" s="4"/>
      <c r="G714" s="4"/>
      <c r="H714" s="4"/>
      <c r="I714" s="4"/>
      <c r="J714" s="4"/>
      <c r="K714" s="4"/>
    </row>
    <row r="715">
      <c r="A715" s="4"/>
      <c r="B715" s="4"/>
      <c r="C715" s="4"/>
      <c r="D715" s="4"/>
      <c r="E715" s="4"/>
      <c r="F715" s="4"/>
      <c r="G715" s="4"/>
      <c r="H715" s="4"/>
      <c r="I715" s="4"/>
      <c r="J715" s="4"/>
      <c r="K715" s="4"/>
    </row>
    <row r="716">
      <c r="A716" s="4"/>
      <c r="B716" s="4"/>
      <c r="C716" s="4"/>
      <c r="D716" s="4"/>
      <c r="E716" s="4"/>
      <c r="F716" s="4"/>
      <c r="G716" s="4"/>
      <c r="H716" s="4"/>
      <c r="I716" s="4"/>
      <c r="J716" s="4"/>
      <c r="K716" s="4"/>
    </row>
    <row r="717">
      <c r="A717" s="4"/>
      <c r="B717" s="4"/>
      <c r="C717" s="4"/>
      <c r="D717" s="4"/>
      <c r="E717" s="4"/>
      <c r="F717" s="4"/>
      <c r="G717" s="4"/>
      <c r="H717" s="4"/>
      <c r="I717" s="4"/>
      <c r="J717" s="4"/>
      <c r="K717" s="4"/>
    </row>
    <row r="718">
      <c r="A718" s="4"/>
      <c r="B718" s="4"/>
      <c r="C718" s="4"/>
      <c r="D718" s="4"/>
      <c r="E718" s="4"/>
      <c r="F718" s="4"/>
      <c r="G718" s="4"/>
      <c r="H718" s="4"/>
      <c r="I718" s="4"/>
      <c r="J718" s="4"/>
      <c r="K718" s="4"/>
    </row>
    <row r="719">
      <c r="A719" s="4"/>
      <c r="B719" s="4"/>
      <c r="C719" s="4"/>
      <c r="D719" s="4"/>
      <c r="E719" s="4"/>
      <c r="F719" s="4"/>
      <c r="G719" s="4"/>
      <c r="H719" s="4"/>
      <c r="I719" s="4"/>
      <c r="J719" s="4"/>
      <c r="K719" s="4"/>
    </row>
    <row r="720">
      <c r="A720" s="4"/>
      <c r="B720" s="4"/>
      <c r="C720" s="4"/>
      <c r="D720" s="4"/>
      <c r="E720" s="4"/>
      <c r="F720" s="4"/>
      <c r="G720" s="4"/>
      <c r="H720" s="4"/>
      <c r="I720" s="4"/>
      <c r="J720" s="4"/>
      <c r="K720" s="4"/>
    </row>
    <row r="721">
      <c r="A721" s="4"/>
      <c r="B721" s="4"/>
      <c r="C721" s="4"/>
      <c r="D721" s="4"/>
      <c r="E721" s="4"/>
      <c r="F721" s="4"/>
      <c r="G721" s="4"/>
      <c r="H721" s="4"/>
      <c r="I721" s="4"/>
      <c r="J721" s="4"/>
      <c r="K721" s="4"/>
    </row>
    <row r="722">
      <c r="A722" s="4"/>
      <c r="B722" s="4"/>
      <c r="C722" s="4"/>
      <c r="D722" s="4"/>
      <c r="E722" s="4"/>
      <c r="F722" s="4"/>
      <c r="G722" s="4"/>
      <c r="H722" s="4"/>
      <c r="I722" s="4"/>
      <c r="J722" s="4"/>
      <c r="K722" s="4"/>
    </row>
    <row r="723">
      <c r="A723" s="4"/>
      <c r="B723" s="4"/>
      <c r="C723" s="4"/>
      <c r="D723" s="4"/>
      <c r="E723" s="4"/>
      <c r="F723" s="4"/>
      <c r="G723" s="4"/>
      <c r="H723" s="4"/>
      <c r="I723" s="4"/>
      <c r="J723" s="4"/>
      <c r="K723" s="4"/>
    </row>
    <row r="724">
      <c r="A724" s="4"/>
      <c r="B724" s="4"/>
      <c r="C724" s="4"/>
      <c r="D724" s="4"/>
      <c r="E724" s="4"/>
      <c r="F724" s="4"/>
      <c r="G724" s="4"/>
      <c r="H724" s="4"/>
      <c r="I724" s="4"/>
      <c r="J724" s="4"/>
      <c r="K724" s="4"/>
    </row>
    <row r="725">
      <c r="A725" s="4"/>
      <c r="B725" s="4"/>
      <c r="C725" s="4"/>
      <c r="D725" s="4"/>
      <c r="E725" s="4"/>
      <c r="F725" s="4"/>
      <c r="G725" s="4"/>
      <c r="H725" s="4"/>
      <c r="I725" s="4"/>
      <c r="J725" s="4"/>
      <c r="K725" s="4"/>
    </row>
    <row r="726">
      <c r="A726" s="4"/>
      <c r="B726" s="4"/>
      <c r="C726" s="4"/>
      <c r="D726" s="4"/>
      <c r="E726" s="4"/>
      <c r="F726" s="4"/>
      <c r="G726" s="4"/>
      <c r="H726" s="4"/>
      <c r="I726" s="4"/>
      <c r="J726" s="4"/>
      <c r="K726" s="4"/>
    </row>
    <row r="727">
      <c r="A727" s="4"/>
      <c r="B727" s="4"/>
      <c r="C727" s="4"/>
      <c r="D727" s="4"/>
      <c r="E727" s="4"/>
      <c r="F727" s="4"/>
      <c r="G727" s="4"/>
      <c r="H727" s="4"/>
      <c r="I727" s="4"/>
      <c r="J727" s="4"/>
      <c r="K727" s="4"/>
    </row>
    <row r="728">
      <c r="A728" s="4"/>
      <c r="B728" s="4"/>
      <c r="C728" s="4"/>
      <c r="D728" s="4"/>
      <c r="E728" s="4"/>
      <c r="F728" s="4"/>
      <c r="G728" s="4"/>
      <c r="H728" s="4"/>
      <c r="I728" s="4"/>
      <c r="J728" s="4"/>
      <c r="K728" s="4"/>
    </row>
    <row r="729">
      <c r="A729" s="4"/>
      <c r="B729" s="4"/>
      <c r="C729" s="4"/>
      <c r="D729" s="4"/>
      <c r="E729" s="4"/>
      <c r="F729" s="4"/>
      <c r="G729" s="4"/>
      <c r="H729" s="4"/>
      <c r="I729" s="4"/>
      <c r="J729" s="4"/>
      <c r="K729" s="4"/>
    </row>
    <row r="730">
      <c r="A730" s="4"/>
      <c r="B730" s="4"/>
      <c r="C730" s="4"/>
      <c r="D730" s="4"/>
      <c r="E730" s="4"/>
      <c r="F730" s="4"/>
      <c r="G730" s="4"/>
      <c r="H730" s="4"/>
      <c r="I730" s="4"/>
      <c r="J730" s="4"/>
      <c r="K730" s="4"/>
    </row>
    <row r="731">
      <c r="A731" s="4"/>
      <c r="B731" s="4"/>
      <c r="C731" s="4"/>
      <c r="D731" s="4"/>
      <c r="E731" s="4"/>
      <c r="F731" s="4"/>
      <c r="G731" s="4"/>
      <c r="H731" s="4"/>
      <c r="I731" s="4"/>
      <c r="J731" s="4"/>
      <c r="K731" s="4"/>
    </row>
    <row r="732">
      <c r="A732" s="4"/>
      <c r="B732" s="4"/>
      <c r="C732" s="4"/>
      <c r="D732" s="4"/>
      <c r="E732" s="4"/>
      <c r="F732" s="4"/>
      <c r="G732" s="4"/>
      <c r="H732" s="4"/>
      <c r="I732" s="4"/>
      <c r="J732" s="4"/>
      <c r="K732" s="4"/>
    </row>
    <row r="733">
      <c r="A733" s="4"/>
      <c r="B733" s="4"/>
      <c r="C733" s="4"/>
      <c r="D733" s="4"/>
      <c r="E733" s="4"/>
      <c r="F733" s="4"/>
      <c r="G733" s="4"/>
      <c r="H733" s="4"/>
      <c r="I733" s="4"/>
      <c r="J733" s="4"/>
      <c r="K733" s="4"/>
    </row>
    <row r="734">
      <c r="A734" s="4"/>
      <c r="B734" s="4"/>
      <c r="C734" s="4"/>
      <c r="D734" s="4"/>
      <c r="E734" s="4"/>
      <c r="F734" s="4"/>
      <c r="G734" s="4"/>
      <c r="H734" s="4"/>
      <c r="I734" s="4"/>
      <c r="J734" s="4"/>
      <c r="K734" s="4"/>
    </row>
    <row r="735">
      <c r="A735" s="4"/>
      <c r="B735" s="4"/>
      <c r="C735" s="4"/>
      <c r="D735" s="4"/>
      <c r="E735" s="4"/>
      <c r="F735" s="4"/>
      <c r="G735" s="4"/>
      <c r="H735" s="4"/>
      <c r="I735" s="4"/>
      <c r="J735" s="4"/>
      <c r="K735" s="4"/>
    </row>
    <row r="736">
      <c r="A736" s="4"/>
      <c r="B736" s="4"/>
      <c r="C736" s="4"/>
      <c r="D736" s="4"/>
      <c r="E736" s="4"/>
      <c r="F736" s="4"/>
      <c r="G736" s="4"/>
      <c r="H736" s="4"/>
      <c r="I736" s="4"/>
      <c r="J736" s="4"/>
      <c r="K736" s="4"/>
    </row>
    <row r="737">
      <c r="A737" s="4"/>
      <c r="B737" s="4"/>
      <c r="C737" s="4"/>
      <c r="D737" s="4"/>
      <c r="E737" s="4"/>
      <c r="F737" s="4"/>
      <c r="G737" s="4"/>
      <c r="H737" s="4"/>
      <c r="I737" s="4"/>
      <c r="J737" s="4"/>
      <c r="K737" s="4"/>
    </row>
    <row r="738">
      <c r="A738" s="4"/>
      <c r="B738" s="4"/>
      <c r="C738" s="4"/>
      <c r="D738" s="4"/>
      <c r="E738" s="4"/>
      <c r="F738" s="4"/>
      <c r="G738" s="4"/>
      <c r="H738" s="4"/>
      <c r="I738" s="4"/>
      <c r="J738" s="4"/>
      <c r="K738" s="4"/>
    </row>
    <row r="739">
      <c r="A739" s="4"/>
      <c r="B739" s="4"/>
      <c r="C739" s="4"/>
      <c r="D739" s="4"/>
      <c r="E739" s="4"/>
      <c r="F739" s="4"/>
      <c r="G739" s="4"/>
      <c r="H739" s="4"/>
      <c r="I739" s="4"/>
      <c r="J739" s="4"/>
      <c r="K739" s="4"/>
    </row>
    <row r="740">
      <c r="A740" s="4"/>
      <c r="B740" s="4"/>
      <c r="C740" s="4"/>
      <c r="D740" s="4"/>
      <c r="E740" s="4"/>
      <c r="F740" s="4"/>
      <c r="G740" s="4"/>
      <c r="H740" s="4"/>
      <c r="I740" s="4"/>
      <c r="J740" s="4"/>
      <c r="K740" s="4"/>
    </row>
    <row r="741">
      <c r="A741" s="4"/>
      <c r="B741" s="4"/>
      <c r="C741" s="4"/>
      <c r="D741" s="4"/>
      <c r="E741" s="4"/>
      <c r="F741" s="4"/>
      <c r="G741" s="4"/>
      <c r="H741" s="4"/>
      <c r="I741" s="4"/>
      <c r="J741" s="4"/>
      <c r="K741" s="4"/>
    </row>
    <row r="742">
      <c r="A742" s="4"/>
      <c r="B742" s="4"/>
      <c r="C742" s="4"/>
      <c r="D742" s="4"/>
      <c r="E742" s="4"/>
      <c r="F742" s="4"/>
      <c r="G742" s="4"/>
      <c r="H742" s="4"/>
      <c r="I742" s="4"/>
      <c r="J742" s="4"/>
      <c r="K742" s="4"/>
    </row>
    <row r="743">
      <c r="A743" s="4"/>
      <c r="B743" s="4"/>
      <c r="C743" s="4"/>
      <c r="D743" s="4"/>
      <c r="E743" s="4"/>
      <c r="F743" s="4"/>
      <c r="G743" s="4"/>
      <c r="H743" s="4"/>
      <c r="I743" s="4"/>
      <c r="J743" s="4"/>
      <c r="K743" s="4"/>
    </row>
    <row r="744">
      <c r="A744" s="4"/>
      <c r="B744" s="4"/>
      <c r="C744" s="4"/>
      <c r="D744" s="4"/>
      <c r="E744" s="4"/>
      <c r="F744" s="4"/>
      <c r="G744" s="4"/>
      <c r="H744" s="4"/>
      <c r="I744" s="4"/>
      <c r="J744" s="4"/>
      <c r="K744" s="4"/>
    </row>
    <row r="745">
      <c r="A745" s="4"/>
      <c r="B745" s="4"/>
      <c r="C745" s="4"/>
      <c r="D745" s="4"/>
      <c r="E745" s="4"/>
      <c r="F745" s="4"/>
      <c r="G745" s="4"/>
      <c r="H745" s="4"/>
      <c r="I745" s="4"/>
      <c r="J745" s="4"/>
      <c r="K745" s="4"/>
    </row>
    <row r="746">
      <c r="A746" s="4"/>
      <c r="B746" s="4"/>
      <c r="C746" s="4"/>
      <c r="D746" s="4"/>
      <c r="E746" s="4"/>
      <c r="F746" s="4"/>
      <c r="G746" s="4"/>
      <c r="H746" s="4"/>
      <c r="I746" s="4"/>
      <c r="J746" s="4"/>
      <c r="K746" s="4"/>
    </row>
    <row r="747">
      <c r="A747" s="4"/>
      <c r="B747" s="4"/>
      <c r="C747" s="4"/>
      <c r="D747" s="4"/>
      <c r="E747" s="4"/>
      <c r="F747" s="4"/>
      <c r="G747" s="4"/>
      <c r="H747" s="4"/>
      <c r="I747" s="4"/>
      <c r="J747" s="4"/>
      <c r="K747" s="4"/>
    </row>
    <row r="748">
      <c r="A748" s="4"/>
      <c r="B748" s="4"/>
      <c r="C748" s="4"/>
      <c r="D748" s="4"/>
      <c r="E748" s="4"/>
      <c r="F748" s="4"/>
      <c r="G748" s="4"/>
      <c r="H748" s="4"/>
      <c r="I748" s="4"/>
      <c r="J748" s="4"/>
      <c r="K748" s="4"/>
    </row>
    <row r="749">
      <c r="A749" s="4"/>
      <c r="B749" s="4"/>
      <c r="C749" s="4"/>
      <c r="D749" s="4"/>
      <c r="E749" s="4"/>
      <c r="F749" s="4"/>
      <c r="G749" s="4"/>
      <c r="H749" s="4"/>
      <c r="I749" s="4"/>
      <c r="J749" s="4"/>
      <c r="K749" s="4"/>
    </row>
    <row r="750">
      <c r="A750" s="4"/>
      <c r="B750" s="4"/>
      <c r="C750" s="4"/>
      <c r="D750" s="4"/>
      <c r="E750" s="4"/>
      <c r="F750" s="4"/>
      <c r="G750" s="4"/>
      <c r="H750" s="4"/>
      <c r="I750" s="4"/>
      <c r="J750" s="4"/>
      <c r="K750" s="4"/>
    </row>
    <row r="751">
      <c r="A751" s="4"/>
      <c r="B751" s="4"/>
      <c r="C751" s="4"/>
      <c r="D751" s="4"/>
      <c r="E751" s="4"/>
      <c r="F751" s="4"/>
      <c r="G751" s="4"/>
      <c r="H751" s="4"/>
      <c r="I751" s="4"/>
      <c r="J751" s="4"/>
      <c r="K751" s="4"/>
    </row>
    <row r="752">
      <c r="A752" s="4"/>
      <c r="B752" s="4"/>
      <c r="C752" s="4"/>
      <c r="D752" s="4"/>
      <c r="E752" s="4"/>
      <c r="F752" s="4"/>
      <c r="G752" s="4"/>
      <c r="H752" s="4"/>
      <c r="I752" s="4"/>
      <c r="J752" s="4"/>
      <c r="K752" s="4"/>
    </row>
    <row r="753">
      <c r="A753" s="4"/>
      <c r="B753" s="4"/>
      <c r="C753" s="4"/>
      <c r="D753" s="4"/>
      <c r="E753" s="4"/>
      <c r="F753" s="4"/>
      <c r="G753" s="4"/>
      <c r="H753" s="4"/>
      <c r="I753" s="4"/>
      <c r="J753" s="4"/>
      <c r="K753" s="4"/>
    </row>
    <row r="754">
      <c r="A754" s="4"/>
      <c r="B754" s="4"/>
      <c r="C754" s="4"/>
      <c r="D754" s="4"/>
      <c r="E754" s="4"/>
      <c r="F754" s="4"/>
      <c r="G754" s="4"/>
      <c r="H754" s="4"/>
      <c r="I754" s="4"/>
      <c r="J754" s="4"/>
      <c r="K754" s="4"/>
    </row>
    <row r="755">
      <c r="A755" s="4"/>
      <c r="B755" s="4"/>
      <c r="C755" s="4"/>
      <c r="D755" s="4"/>
      <c r="E755" s="4"/>
      <c r="F755" s="4"/>
      <c r="G755" s="4"/>
      <c r="H755" s="4"/>
      <c r="I755" s="4"/>
      <c r="J755" s="4"/>
      <c r="K755" s="4"/>
    </row>
    <row r="756">
      <c r="A756" s="4"/>
      <c r="B756" s="4"/>
      <c r="C756" s="4"/>
      <c r="D756" s="4"/>
      <c r="E756" s="4"/>
      <c r="F756" s="4"/>
      <c r="G756" s="4"/>
      <c r="H756" s="4"/>
      <c r="I756" s="4"/>
      <c r="J756" s="4"/>
      <c r="K756" s="4"/>
    </row>
    <row r="757">
      <c r="A757" s="4"/>
      <c r="B757" s="4"/>
      <c r="C757" s="4"/>
      <c r="D757" s="4"/>
      <c r="E757" s="4"/>
      <c r="F757" s="4"/>
      <c r="G757" s="4"/>
      <c r="H757" s="4"/>
      <c r="I757" s="4"/>
      <c r="J757" s="4"/>
      <c r="K757" s="4"/>
    </row>
    <row r="758">
      <c r="A758" s="4"/>
      <c r="B758" s="4"/>
      <c r="C758" s="4"/>
      <c r="D758" s="4"/>
      <c r="E758" s="4"/>
      <c r="F758" s="4"/>
      <c r="G758" s="4"/>
      <c r="H758" s="4"/>
      <c r="I758" s="4"/>
      <c r="J758" s="4"/>
      <c r="K758" s="4"/>
    </row>
    <row r="759">
      <c r="A759" s="4"/>
      <c r="B759" s="4"/>
      <c r="C759" s="4"/>
      <c r="D759" s="4"/>
      <c r="E759" s="4"/>
      <c r="F759" s="4"/>
      <c r="G759" s="4"/>
      <c r="H759" s="4"/>
      <c r="I759" s="4"/>
      <c r="J759" s="4"/>
      <c r="K759" s="4"/>
    </row>
    <row r="760">
      <c r="A760" s="4"/>
      <c r="B760" s="4"/>
      <c r="C760" s="4"/>
      <c r="D760" s="4"/>
      <c r="E760" s="4"/>
      <c r="F760" s="4"/>
      <c r="G760" s="4"/>
      <c r="H760" s="4"/>
      <c r="I760" s="4"/>
      <c r="J760" s="4"/>
      <c r="K760" s="4"/>
    </row>
    <row r="761">
      <c r="A761" s="4"/>
      <c r="B761" s="4"/>
      <c r="C761" s="4"/>
      <c r="D761" s="4"/>
      <c r="E761" s="4"/>
      <c r="F761" s="4"/>
      <c r="G761" s="4"/>
      <c r="H761" s="4"/>
      <c r="I761" s="4"/>
      <c r="J761" s="4"/>
      <c r="K761" s="4"/>
    </row>
    <row r="762">
      <c r="A762" s="4"/>
      <c r="B762" s="4"/>
      <c r="C762" s="4"/>
      <c r="D762" s="4"/>
      <c r="E762" s="4"/>
      <c r="F762" s="4"/>
      <c r="G762" s="4"/>
      <c r="H762" s="4"/>
      <c r="I762" s="4"/>
      <c r="J762" s="4"/>
      <c r="K762" s="4"/>
    </row>
    <row r="763">
      <c r="A763" s="4"/>
      <c r="B763" s="4"/>
      <c r="C763" s="4"/>
      <c r="D763" s="4"/>
      <c r="E763" s="4"/>
      <c r="F763" s="4"/>
      <c r="G763" s="4"/>
      <c r="H763" s="4"/>
      <c r="I763" s="4"/>
      <c r="J763" s="4"/>
      <c r="K763" s="4"/>
    </row>
    <row r="764">
      <c r="A764" s="4"/>
      <c r="B764" s="4"/>
      <c r="C764" s="4"/>
      <c r="D764" s="4"/>
      <c r="E764" s="4"/>
      <c r="F764" s="4"/>
      <c r="G764" s="4"/>
      <c r="H764" s="4"/>
      <c r="I764" s="4"/>
      <c r="J764" s="4"/>
      <c r="K764" s="4"/>
    </row>
    <row r="765">
      <c r="A765" s="4"/>
      <c r="B765" s="4"/>
      <c r="C765" s="4"/>
      <c r="D765" s="4"/>
      <c r="E765" s="4"/>
      <c r="F765" s="4"/>
      <c r="G765" s="4"/>
      <c r="H765" s="4"/>
      <c r="I765" s="4"/>
      <c r="J765" s="4"/>
      <c r="K765" s="4"/>
    </row>
    <row r="766">
      <c r="A766" s="4"/>
      <c r="B766" s="4"/>
      <c r="C766" s="4"/>
      <c r="D766" s="4"/>
      <c r="E766" s="4"/>
      <c r="F766" s="4"/>
      <c r="G766" s="4"/>
      <c r="H766" s="4"/>
      <c r="I766" s="4"/>
      <c r="J766" s="4"/>
      <c r="K766" s="4"/>
    </row>
    <row r="767">
      <c r="A767" s="4"/>
      <c r="B767" s="4"/>
      <c r="C767" s="4"/>
      <c r="D767" s="4"/>
      <c r="E767" s="4"/>
      <c r="F767" s="4"/>
      <c r="G767" s="4"/>
      <c r="H767" s="4"/>
      <c r="I767" s="4"/>
      <c r="J767" s="4"/>
      <c r="K767" s="4"/>
    </row>
    <row r="768">
      <c r="A768" s="4"/>
      <c r="B768" s="4"/>
      <c r="C768" s="4"/>
      <c r="D768" s="4"/>
      <c r="E768" s="4"/>
      <c r="F768" s="4"/>
      <c r="G768" s="4"/>
      <c r="H768" s="4"/>
      <c r="I768" s="4"/>
      <c r="J768" s="4"/>
      <c r="K768" s="4"/>
    </row>
    <row r="769">
      <c r="A769" s="4"/>
      <c r="B769" s="4"/>
      <c r="C769" s="4"/>
      <c r="D769" s="4"/>
      <c r="E769" s="4"/>
      <c r="F769" s="4"/>
      <c r="G769" s="4"/>
      <c r="H769" s="4"/>
      <c r="I769" s="4"/>
      <c r="J769" s="4"/>
      <c r="K769" s="4"/>
    </row>
    <row r="770">
      <c r="A770" s="4"/>
      <c r="B770" s="4"/>
      <c r="C770" s="4"/>
      <c r="D770" s="4"/>
      <c r="E770" s="4"/>
      <c r="F770" s="4"/>
      <c r="G770" s="4"/>
      <c r="H770" s="4"/>
      <c r="I770" s="4"/>
      <c r="J770" s="4"/>
      <c r="K770" s="4"/>
    </row>
    <row r="771">
      <c r="A771" s="4"/>
      <c r="B771" s="4"/>
      <c r="C771" s="4"/>
      <c r="D771" s="4"/>
      <c r="E771" s="4"/>
      <c r="F771" s="4"/>
      <c r="G771" s="4"/>
      <c r="H771" s="4"/>
      <c r="I771" s="4"/>
      <c r="J771" s="4"/>
      <c r="K771" s="4"/>
    </row>
    <row r="772">
      <c r="A772" s="4"/>
      <c r="B772" s="4"/>
      <c r="C772" s="4"/>
      <c r="D772" s="4"/>
      <c r="E772" s="4"/>
      <c r="F772" s="4"/>
      <c r="G772" s="4"/>
      <c r="H772" s="4"/>
      <c r="I772" s="4"/>
      <c r="J772" s="4"/>
      <c r="K772" s="4"/>
    </row>
    <row r="773">
      <c r="A773" s="4"/>
      <c r="B773" s="4"/>
      <c r="C773" s="4"/>
      <c r="D773" s="4"/>
      <c r="E773" s="4"/>
      <c r="F773" s="4"/>
      <c r="G773" s="4"/>
      <c r="H773" s="4"/>
      <c r="I773" s="4"/>
      <c r="J773" s="4"/>
      <c r="K773" s="4"/>
    </row>
    <row r="774">
      <c r="A774" s="4"/>
      <c r="B774" s="4"/>
      <c r="C774" s="4"/>
      <c r="D774" s="4"/>
      <c r="E774" s="4"/>
      <c r="F774" s="4"/>
      <c r="G774" s="4"/>
      <c r="H774" s="4"/>
      <c r="I774" s="4"/>
      <c r="J774" s="4"/>
      <c r="K774" s="4"/>
    </row>
    <row r="775">
      <c r="A775" s="4"/>
      <c r="B775" s="4"/>
      <c r="C775" s="4"/>
      <c r="D775" s="4"/>
      <c r="E775" s="4"/>
      <c r="F775" s="4"/>
      <c r="G775" s="4"/>
      <c r="H775" s="4"/>
      <c r="I775" s="4"/>
      <c r="J775" s="4"/>
      <c r="K775" s="4"/>
    </row>
    <row r="776">
      <c r="A776" s="4"/>
      <c r="B776" s="4"/>
      <c r="C776" s="4"/>
      <c r="D776" s="4"/>
      <c r="E776" s="4"/>
      <c r="F776" s="4"/>
      <c r="G776" s="4"/>
      <c r="H776" s="4"/>
      <c r="I776" s="4"/>
      <c r="J776" s="4"/>
      <c r="K776" s="4"/>
    </row>
    <row r="777">
      <c r="A777" s="4"/>
      <c r="B777" s="4"/>
      <c r="C777" s="4"/>
      <c r="D777" s="4"/>
      <c r="E777" s="4"/>
      <c r="F777" s="4"/>
      <c r="G777" s="4"/>
      <c r="H777" s="4"/>
      <c r="I777" s="4"/>
      <c r="J777" s="4"/>
      <c r="K777" s="4"/>
    </row>
    <row r="778">
      <c r="A778" s="4"/>
      <c r="B778" s="4"/>
      <c r="C778" s="4"/>
      <c r="D778" s="4"/>
      <c r="E778" s="4"/>
      <c r="F778" s="4"/>
      <c r="G778" s="4"/>
      <c r="H778" s="4"/>
      <c r="I778" s="4"/>
      <c r="J778" s="4"/>
      <c r="K778" s="4"/>
    </row>
    <row r="779">
      <c r="A779" s="4"/>
      <c r="B779" s="4"/>
      <c r="C779" s="4"/>
      <c r="D779" s="4"/>
      <c r="E779" s="4"/>
      <c r="F779" s="4"/>
      <c r="G779" s="4"/>
      <c r="H779" s="4"/>
      <c r="I779" s="4"/>
      <c r="J779" s="4"/>
      <c r="K779" s="4"/>
    </row>
    <row r="780">
      <c r="A780" s="4"/>
      <c r="B780" s="4"/>
      <c r="C780" s="4"/>
      <c r="D780" s="4"/>
      <c r="E780" s="4"/>
      <c r="F780" s="4"/>
      <c r="G780" s="4"/>
      <c r="H780" s="4"/>
      <c r="I780" s="4"/>
      <c r="J780" s="4"/>
      <c r="K780" s="4"/>
    </row>
    <row r="781">
      <c r="A781" s="4"/>
      <c r="B781" s="4"/>
      <c r="C781" s="4"/>
      <c r="D781" s="4"/>
      <c r="E781" s="4"/>
      <c r="F781" s="4"/>
      <c r="G781" s="4"/>
      <c r="H781" s="4"/>
      <c r="I781" s="4"/>
      <c r="J781" s="4"/>
      <c r="K781" s="4"/>
    </row>
    <row r="782">
      <c r="A782" s="4"/>
      <c r="B782" s="4"/>
      <c r="C782" s="4"/>
      <c r="D782" s="4"/>
      <c r="E782" s="4"/>
      <c r="F782" s="4"/>
      <c r="G782" s="4"/>
      <c r="H782" s="4"/>
      <c r="I782" s="4"/>
      <c r="J782" s="4"/>
      <c r="K782" s="4"/>
    </row>
    <row r="783">
      <c r="A783" s="4"/>
      <c r="B783" s="4"/>
      <c r="C783" s="4"/>
      <c r="D783" s="4"/>
      <c r="E783" s="4"/>
      <c r="F783" s="4"/>
      <c r="G783" s="4"/>
      <c r="H783" s="4"/>
      <c r="I783" s="4"/>
      <c r="J783" s="4"/>
      <c r="K783" s="4"/>
    </row>
    <row r="784">
      <c r="A784" s="4"/>
      <c r="B784" s="4"/>
      <c r="C784" s="4"/>
      <c r="D784" s="4"/>
      <c r="E784" s="4"/>
      <c r="F784" s="4"/>
      <c r="G784" s="4"/>
      <c r="H784" s="4"/>
      <c r="I784" s="4"/>
      <c r="J784" s="4"/>
      <c r="K784" s="4"/>
    </row>
    <row r="785">
      <c r="A785" s="4"/>
      <c r="B785" s="4"/>
      <c r="C785" s="4"/>
      <c r="D785" s="4"/>
      <c r="E785" s="4"/>
      <c r="F785" s="4"/>
      <c r="G785" s="4"/>
      <c r="H785" s="4"/>
      <c r="I785" s="4"/>
      <c r="J785" s="4"/>
      <c r="K785" s="4"/>
    </row>
    <row r="786">
      <c r="A786" s="4"/>
      <c r="B786" s="4"/>
      <c r="C786" s="4"/>
      <c r="D786" s="4"/>
      <c r="E786" s="4"/>
      <c r="F786" s="4"/>
      <c r="G786" s="4"/>
      <c r="H786" s="4"/>
      <c r="I786" s="4"/>
      <c r="J786" s="4"/>
      <c r="K786" s="4"/>
    </row>
    <row r="787">
      <c r="A787" s="4"/>
      <c r="B787" s="4"/>
      <c r="C787" s="4"/>
      <c r="D787" s="4"/>
      <c r="E787" s="4"/>
      <c r="F787" s="4"/>
      <c r="G787" s="4"/>
      <c r="H787" s="4"/>
      <c r="I787" s="4"/>
      <c r="J787" s="4"/>
      <c r="K787" s="4"/>
    </row>
    <row r="788">
      <c r="A788" s="4"/>
      <c r="B788" s="4"/>
      <c r="C788" s="4"/>
      <c r="D788" s="4"/>
      <c r="E788" s="4"/>
      <c r="F788" s="4"/>
      <c r="G788" s="4"/>
      <c r="H788" s="4"/>
      <c r="I788" s="4"/>
      <c r="J788" s="4"/>
      <c r="K788" s="4"/>
    </row>
    <row r="789">
      <c r="A789" s="4"/>
      <c r="B789" s="4"/>
      <c r="C789" s="4"/>
      <c r="D789" s="4"/>
      <c r="E789" s="4"/>
      <c r="F789" s="4"/>
      <c r="G789" s="4"/>
      <c r="H789" s="4"/>
      <c r="I789" s="4"/>
      <c r="J789" s="4"/>
      <c r="K789" s="4"/>
    </row>
    <row r="790">
      <c r="A790" s="4"/>
      <c r="B790" s="4"/>
      <c r="C790" s="4"/>
      <c r="D790" s="4"/>
      <c r="E790" s="4"/>
      <c r="F790" s="4"/>
      <c r="G790" s="4"/>
      <c r="H790" s="4"/>
      <c r="I790" s="4"/>
      <c r="J790" s="4"/>
      <c r="K790" s="4"/>
    </row>
    <row r="791">
      <c r="A791" s="4"/>
      <c r="B791" s="4"/>
      <c r="C791" s="4"/>
      <c r="D791" s="4"/>
      <c r="E791" s="4"/>
      <c r="F791" s="4"/>
      <c r="G791" s="4"/>
      <c r="H791" s="4"/>
      <c r="I791" s="4"/>
      <c r="J791" s="4"/>
      <c r="K791" s="4"/>
    </row>
    <row r="792">
      <c r="A792" s="4"/>
      <c r="B792" s="4"/>
      <c r="C792" s="4"/>
      <c r="D792" s="4"/>
      <c r="E792" s="4"/>
      <c r="F792" s="4"/>
      <c r="G792" s="4"/>
      <c r="H792" s="4"/>
      <c r="I792" s="4"/>
      <c r="J792" s="4"/>
      <c r="K792" s="4"/>
    </row>
    <row r="793">
      <c r="A793" s="4"/>
      <c r="B793" s="4"/>
      <c r="C793" s="4"/>
      <c r="D793" s="4"/>
      <c r="E793" s="4"/>
      <c r="F793" s="4"/>
      <c r="G793" s="4"/>
      <c r="H793" s="4"/>
      <c r="I793" s="4"/>
      <c r="J793" s="4"/>
      <c r="K793" s="4"/>
    </row>
    <row r="794">
      <c r="A794" s="4"/>
      <c r="B794" s="4"/>
      <c r="C794" s="4"/>
      <c r="D794" s="4"/>
      <c r="E794" s="4"/>
      <c r="F794" s="4"/>
      <c r="G794" s="4"/>
      <c r="H794" s="4"/>
      <c r="I794" s="4"/>
      <c r="J794" s="4"/>
      <c r="K794" s="4"/>
    </row>
    <row r="795">
      <c r="A795" s="4"/>
      <c r="B795" s="4"/>
      <c r="C795" s="4"/>
      <c r="D795" s="4"/>
      <c r="E795" s="4"/>
      <c r="F795" s="4"/>
      <c r="G795" s="4"/>
      <c r="H795" s="4"/>
      <c r="I795" s="4"/>
      <c r="J795" s="4"/>
      <c r="K795" s="4"/>
    </row>
    <row r="796">
      <c r="A796" s="4"/>
      <c r="B796" s="4"/>
      <c r="C796" s="4"/>
      <c r="D796" s="4"/>
      <c r="E796" s="4"/>
      <c r="F796" s="4"/>
      <c r="G796" s="4"/>
      <c r="H796" s="4"/>
      <c r="I796" s="4"/>
      <c r="J796" s="4"/>
      <c r="K796" s="4"/>
    </row>
    <row r="797">
      <c r="A797" s="4"/>
      <c r="B797" s="4"/>
      <c r="C797" s="4"/>
      <c r="D797" s="4"/>
      <c r="E797" s="4"/>
      <c r="F797" s="4"/>
      <c r="G797" s="4"/>
      <c r="H797" s="4"/>
      <c r="I797" s="4"/>
      <c r="J797" s="4"/>
      <c r="K797" s="4"/>
    </row>
    <row r="798">
      <c r="A798" s="4"/>
      <c r="B798" s="4"/>
      <c r="C798" s="4"/>
      <c r="D798" s="4"/>
      <c r="E798" s="4"/>
      <c r="F798" s="4"/>
      <c r="G798" s="4"/>
      <c r="H798" s="4"/>
      <c r="I798" s="4"/>
      <c r="J798" s="4"/>
      <c r="K798" s="4"/>
    </row>
    <row r="799">
      <c r="A799" s="4"/>
      <c r="B799" s="4"/>
      <c r="C799" s="4"/>
      <c r="D799" s="4"/>
      <c r="E799" s="4"/>
      <c r="F799" s="4"/>
      <c r="G799" s="4"/>
      <c r="H799" s="4"/>
      <c r="I799" s="4"/>
      <c r="J799" s="4"/>
      <c r="K799" s="4"/>
    </row>
    <row r="800">
      <c r="A800" s="4"/>
      <c r="B800" s="4"/>
      <c r="C800" s="4"/>
      <c r="D800" s="4"/>
      <c r="E800" s="4"/>
      <c r="F800" s="4"/>
      <c r="G800" s="4"/>
      <c r="H800" s="4"/>
      <c r="I800" s="4"/>
      <c r="J800" s="4"/>
      <c r="K800" s="4"/>
    </row>
    <row r="801">
      <c r="A801" s="4"/>
      <c r="B801" s="4"/>
      <c r="C801" s="4"/>
      <c r="D801" s="4"/>
      <c r="E801" s="4"/>
      <c r="F801" s="4"/>
      <c r="G801" s="4"/>
      <c r="H801" s="4"/>
      <c r="I801" s="4"/>
      <c r="J801" s="4"/>
      <c r="K801" s="4"/>
    </row>
    <row r="802">
      <c r="A802" s="4"/>
      <c r="B802" s="4"/>
      <c r="C802" s="4"/>
      <c r="D802" s="4"/>
      <c r="E802" s="4"/>
      <c r="F802" s="4"/>
      <c r="G802" s="4"/>
      <c r="H802" s="4"/>
      <c r="I802" s="4"/>
      <c r="J802" s="4"/>
      <c r="K802" s="4"/>
    </row>
    <row r="803">
      <c r="A803" s="4"/>
      <c r="B803" s="4"/>
      <c r="C803" s="4"/>
      <c r="D803" s="4"/>
      <c r="E803" s="4"/>
      <c r="F803" s="4"/>
      <c r="G803" s="4"/>
      <c r="H803" s="4"/>
      <c r="I803" s="4"/>
      <c r="J803" s="4"/>
      <c r="K803" s="4"/>
    </row>
    <row r="804">
      <c r="A804" s="4"/>
      <c r="B804" s="4"/>
      <c r="C804" s="4"/>
      <c r="D804" s="4"/>
      <c r="E804" s="4"/>
      <c r="F804" s="4"/>
      <c r="G804" s="4"/>
      <c r="H804" s="4"/>
      <c r="I804" s="4"/>
      <c r="J804" s="4"/>
      <c r="K804" s="4"/>
    </row>
    <row r="805">
      <c r="A805" s="4"/>
      <c r="B805" s="4"/>
      <c r="C805" s="4"/>
      <c r="D805" s="4"/>
      <c r="E805" s="4"/>
      <c r="F805" s="4"/>
      <c r="G805" s="4"/>
      <c r="H805" s="4"/>
      <c r="I805" s="4"/>
      <c r="J805" s="4"/>
      <c r="K805" s="4"/>
    </row>
    <row r="806">
      <c r="A806" s="4"/>
      <c r="B806" s="4"/>
      <c r="C806" s="4"/>
      <c r="D806" s="4"/>
      <c r="E806" s="4"/>
      <c r="F806" s="4"/>
      <c r="G806" s="4"/>
      <c r="H806" s="4"/>
      <c r="I806" s="4"/>
      <c r="J806" s="4"/>
      <c r="K806" s="4"/>
    </row>
    <row r="807">
      <c r="A807" s="4"/>
      <c r="B807" s="4"/>
      <c r="C807" s="4"/>
      <c r="D807" s="4"/>
      <c r="E807" s="4"/>
      <c r="F807" s="4"/>
      <c r="G807" s="4"/>
      <c r="H807" s="4"/>
      <c r="I807" s="4"/>
      <c r="J807" s="4"/>
      <c r="K807" s="4"/>
    </row>
    <row r="808">
      <c r="A808" s="4"/>
      <c r="B808" s="4"/>
      <c r="C808" s="4"/>
      <c r="D808" s="4"/>
      <c r="E808" s="4"/>
      <c r="F808" s="4"/>
      <c r="G808" s="4"/>
      <c r="H808" s="4"/>
      <c r="I808" s="4"/>
      <c r="J808" s="4"/>
      <c r="K808" s="4"/>
    </row>
    <row r="809">
      <c r="A809" s="4"/>
      <c r="B809" s="4"/>
      <c r="C809" s="4"/>
      <c r="D809" s="4"/>
      <c r="E809" s="4"/>
      <c r="F809" s="4"/>
      <c r="G809" s="4"/>
      <c r="H809" s="4"/>
      <c r="I809" s="4"/>
      <c r="J809" s="4"/>
      <c r="K809" s="4"/>
    </row>
    <row r="810">
      <c r="A810" s="4"/>
      <c r="B810" s="4"/>
      <c r="C810" s="4"/>
      <c r="D810" s="4"/>
      <c r="E810" s="4"/>
      <c r="F810" s="4"/>
      <c r="G810" s="4"/>
      <c r="H810" s="4"/>
      <c r="I810" s="4"/>
      <c r="J810" s="4"/>
      <c r="K810" s="4"/>
    </row>
    <row r="811">
      <c r="A811" s="4"/>
      <c r="B811" s="4"/>
      <c r="C811" s="4"/>
      <c r="D811" s="4"/>
      <c r="E811" s="4"/>
      <c r="F811" s="4"/>
      <c r="G811" s="4"/>
      <c r="H811" s="4"/>
      <c r="I811" s="4"/>
      <c r="J811" s="4"/>
      <c r="K811" s="4"/>
    </row>
    <row r="812">
      <c r="A812" s="4"/>
      <c r="B812" s="4"/>
      <c r="C812" s="4"/>
      <c r="D812" s="4"/>
      <c r="E812" s="4"/>
      <c r="F812" s="4"/>
      <c r="G812" s="4"/>
      <c r="H812" s="4"/>
      <c r="I812" s="4"/>
      <c r="J812" s="4"/>
      <c r="K812" s="4"/>
    </row>
    <row r="813">
      <c r="A813" s="4"/>
      <c r="B813" s="4"/>
      <c r="C813" s="4"/>
      <c r="D813" s="4"/>
      <c r="E813" s="4"/>
      <c r="F813" s="4"/>
      <c r="G813" s="4"/>
      <c r="H813" s="4"/>
      <c r="I813" s="4"/>
      <c r="J813" s="4"/>
      <c r="K813" s="4"/>
    </row>
    <row r="814">
      <c r="A814" s="4"/>
      <c r="B814" s="4"/>
      <c r="C814" s="4"/>
      <c r="D814" s="4"/>
      <c r="E814" s="4"/>
      <c r="F814" s="4"/>
      <c r="G814" s="4"/>
      <c r="H814" s="4"/>
      <c r="I814" s="4"/>
      <c r="J814" s="4"/>
      <c r="K814" s="4"/>
    </row>
    <row r="815">
      <c r="A815" s="4"/>
      <c r="B815" s="4"/>
      <c r="C815" s="4"/>
      <c r="D815" s="4"/>
      <c r="E815" s="4"/>
      <c r="F815" s="4"/>
      <c r="G815" s="4"/>
      <c r="H815" s="4"/>
      <c r="I815" s="4"/>
      <c r="J815" s="4"/>
      <c r="K815" s="4"/>
    </row>
    <row r="816">
      <c r="A816" s="4"/>
      <c r="B816" s="4"/>
      <c r="C816" s="4"/>
      <c r="D816" s="4"/>
      <c r="E816" s="4"/>
      <c r="F816" s="4"/>
      <c r="G816" s="4"/>
      <c r="H816" s="4"/>
      <c r="I816" s="4"/>
      <c r="J816" s="4"/>
      <c r="K816" s="4"/>
    </row>
    <row r="817">
      <c r="A817" s="4"/>
      <c r="B817" s="4"/>
      <c r="C817" s="4"/>
      <c r="D817" s="4"/>
      <c r="E817" s="4"/>
      <c r="F817" s="4"/>
      <c r="G817" s="4"/>
      <c r="H817" s="4"/>
      <c r="I817" s="4"/>
      <c r="J817" s="4"/>
      <c r="K817" s="4"/>
    </row>
    <row r="818">
      <c r="A818" s="4"/>
      <c r="B818" s="4"/>
      <c r="C818" s="4"/>
      <c r="D818" s="4"/>
      <c r="E818" s="4"/>
      <c r="F818" s="4"/>
      <c r="G818" s="4"/>
      <c r="H818" s="4"/>
      <c r="I818" s="4"/>
      <c r="J818" s="4"/>
      <c r="K818" s="4"/>
    </row>
    <row r="819">
      <c r="A819" s="4"/>
      <c r="B819" s="4"/>
      <c r="C819" s="4"/>
      <c r="D819" s="4"/>
      <c r="E819" s="4"/>
      <c r="F819" s="4"/>
      <c r="G819" s="4"/>
      <c r="H819" s="4"/>
      <c r="I819" s="4"/>
      <c r="J819" s="4"/>
      <c r="K819" s="4"/>
    </row>
    <row r="820">
      <c r="A820" s="4"/>
      <c r="B820" s="4"/>
      <c r="C820" s="4"/>
      <c r="D820" s="4"/>
      <c r="E820" s="4"/>
      <c r="F820" s="4"/>
      <c r="G820" s="4"/>
      <c r="H820" s="4"/>
      <c r="I820" s="4"/>
      <c r="J820" s="4"/>
      <c r="K820" s="4"/>
    </row>
    <row r="821">
      <c r="A821" s="4"/>
      <c r="B821" s="4"/>
      <c r="C821" s="4"/>
      <c r="D821" s="4"/>
      <c r="E821" s="4"/>
      <c r="F821" s="4"/>
      <c r="G821" s="4"/>
      <c r="H821" s="4"/>
      <c r="I821" s="4"/>
      <c r="J821" s="4"/>
      <c r="K821" s="4"/>
    </row>
    <row r="822">
      <c r="A822" s="4"/>
      <c r="B822" s="4"/>
      <c r="C822" s="4"/>
      <c r="D822" s="4"/>
      <c r="E822" s="4"/>
      <c r="F822" s="4"/>
      <c r="G822" s="4"/>
      <c r="H822" s="4"/>
      <c r="I822" s="4"/>
      <c r="J822" s="4"/>
      <c r="K822" s="4"/>
    </row>
    <row r="823">
      <c r="A823" s="4"/>
      <c r="B823" s="4"/>
      <c r="C823" s="4"/>
      <c r="D823" s="4"/>
      <c r="E823" s="4"/>
      <c r="F823" s="4"/>
      <c r="G823" s="4"/>
      <c r="H823" s="4"/>
      <c r="I823" s="4"/>
      <c r="J823" s="4"/>
      <c r="K823" s="4"/>
    </row>
    <row r="824">
      <c r="A824" s="4"/>
      <c r="B824" s="4"/>
      <c r="C824" s="4"/>
      <c r="D824" s="4"/>
      <c r="E824" s="4"/>
      <c r="F824" s="4"/>
      <c r="G824" s="4"/>
      <c r="H824" s="4"/>
      <c r="I824" s="4"/>
      <c r="J824" s="4"/>
      <c r="K824" s="4"/>
    </row>
    <row r="825">
      <c r="A825" s="4"/>
      <c r="B825" s="4"/>
      <c r="C825" s="4"/>
      <c r="D825" s="4"/>
      <c r="E825" s="4"/>
      <c r="F825" s="4"/>
      <c r="G825" s="4"/>
      <c r="H825" s="4"/>
      <c r="I825" s="4"/>
      <c r="J825" s="4"/>
      <c r="K825" s="4"/>
    </row>
    <row r="826">
      <c r="A826" s="4"/>
      <c r="B826" s="4"/>
      <c r="C826" s="4"/>
      <c r="D826" s="4"/>
      <c r="E826" s="4"/>
      <c r="F826" s="4"/>
      <c r="G826" s="4"/>
      <c r="H826" s="4"/>
      <c r="I826" s="4"/>
      <c r="J826" s="4"/>
      <c r="K826" s="4"/>
    </row>
    <row r="827">
      <c r="A827" s="4"/>
      <c r="B827" s="4"/>
      <c r="C827" s="4"/>
      <c r="D827" s="4"/>
      <c r="E827" s="4"/>
      <c r="F827" s="4"/>
      <c r="G827" s="4"/>
      <c r="H827" s="4"/>
      <c r="I827" s="4"/>
      <c r="J827" s="4"/>
      <c r="K827" s="4"/>
    </row>
    <row r="828">
      <c r="A828" s="4"/>
      <c r="B828" s="4"/>
      <c r="C828" s="4"/>
      <c r="D828" s="4"/>
      <c r="E828" s="4"/>
      <c r="F828" s="4"/>
      <c r="G828" s="4"/>
      <c r="H828" s="4"/>
      <c r="I828" s="4"/>
      <c r="J828" s="4"/>
      <c r="K828" s="4"/>
    </row>
    <row r="829">
      <c r="A829" s="4"/>
      <c r="B829" s="4"/>
      <c r="C829" s="4"/>
      <c r="D829" s="4"/>
      <c r="E829" s="4"/>
      <c r="F829" s="4"/>
      <c r="G829" s="4"/>
      <c r="H829" s="4"/>
      <c r="I829" s="4"/>
      <c r="J829" s="4"/>
      <c r="K829" s="4"/>
    </row>
    <row r="830">
      <c r="A830" s="4"/>
      <c r="B830" s="4"/>
      <c r="C830" s="4"/>
      <c r="D830" s="4"/>
      <c r="E830" s="4"/>
      <c r="F830" s="4"/>
      <c r="G830" s="4"/>
      <c r="H830" s="4"/>
      <c r="I830" s="4"/>
      <c r="J830" s="4"/>
      <c r="K830" s="4"/>
    </row>
    <row r="831">
      <c r="A831" s="4"/>
      <c r="B831" s="4"/>
      <c r="C831" s="4"/>
      <c r="D831" s="4"/>
      <c r="E831" s="4"/>
      <c r="F831" s="4"/>
      <c r="G831" s="4"/>
      <c r="H831" s="4"/>
      <c r="I831" s="4"/>
      <c r="J831" s="4"/>
      <c r="K831" s="4"/>
    </row>
    <row r="832">
      <c r="A832" s="4"/>
      <c r="B832" s="4"/>
      <c r="C832" s="4"/>
      <c r="D832" s="4"/>
      <c r="E832" s="4"/>
      <c r="F832" s="4"/>
      <c r="G832" s="4"/>
      <c r="H832" s="4"/>
      <c r="I832" s="4"/>
      <c r="J832" s="4"/>
      <c r="K832" s="4"/>
    </row>
    <row r="833">
      <c r="A833" s="4"/>
      <c r="B833" s="4"/>
      <c r="C833" s="4"/>
      <c r="D833" s="4"/>
      <c r="E833" s="4"/>
      <c r="F833" s="4"/>
      <c r="G833" s="4"/>
      <c r="H833" s="4"/>
      <c r="I833" s="4"/>
      <c r="J833" s="4"/>
      <c r="K833" s="4"/>
    </row>
    <row r="834">
      <c r="A834" s="4"/>
      <c r="B834" s="4"/>
      <c r="C834" s="4"/>
      <c r="D834" s="4"/>
      <c r="E834" s="4"/>
      <c r="F834" s="4"/>
      <c r="G834" s="4"/>
      <c r="H834" s="4"/>
      <c r="I834" s="4"/>
      <c r="J834" s="4"/>
      <c r="K834" s="4"/>
    </row>
    <row r="835">
      <c r="A835" s="4"/>
      <c r="B835" s="4"/>
      <c r="C835" s="4"/>
      <c r="D835" s="4"/>
      <c r="E835" s="4"/>
      <c r="F835" s="4"/>
      <c r="G835" s="4"/>
      <c r="H835" s="4"/>
      <c r="I835" s="4"/>
      <c r="J835" s="4"/>
      <c r="K835" s="4"/>
    </row>
    <row r="836">
      <c r="A836" s="4"/>
      <c r="B836" s="4"/>
      <c r="C836" s="4"/>
      <c r="D836" s="4"/>
      <c r="E836" s="4"/>
      <c r="F836" s="4"/>
      <c r="G836" s="4"/>
      <c r="H836" s="4"/>
      <c r="I836" s="4"/>
      <c r="J836" s="4"/>
      <c r="K836" s="4"/>
    </row>
    <row r="837">
      <c r="A837" s="4"/>
      <c r="B837" s="4"/>
      <c r="C837" s="4"/>
      <c r="D837" s="4"/>
      <c r="E837" s="4"/>
      <c r="F837" s="4"/>
      <c r="G837" s="4"/>
      <c r="H837" s="4"/>
      <c r="I837" s="4"/>
      <c r="J837" s="4"/>
      <c r="K837" s="4"/>
    </row>
    <row r="838">
      <c r="A838" s="4"/>
      <c r="B838" s="4"/>
      <c r="C838" s="4"/>
      <c r="D838" s="4"/>
      <c r="E838" s="4"/>
      <c r="F838" s="4"/>
      <c r="G838" s="4"/>
      <c r="H838" s="4"/>
      <c r="I838" s="4"/>
      <c r="J838" s="4"/>
      <c r="K838" s="4"/>
    </row>
    <row r="839">
      <c r="A839" s="4"/>
      <c r="B839" s="4"/>
      <c r="C839" s="4"/>
      <c r="D839" s="4"/>
      <c r="E839" s="4"/>
      <c r="F839" s="4"/>
      <c r="G839" s="4"/>
      <c r="H839" s="4"/>
      <c r="I839" s="4"/>
      <c r="J839" s="4"/>
      <c r="K839" s="4"/>
    </row>
    <row r="840">
      <c r="A840" s="4"/>
      <c r="B840" s="4"/>
      <c r="C840" s="4"/>
      <c r="D840" s="4"/>
      <c r="E840" s="4"/>
      <c r="F840" s="4"/>
      <c r="G840" s="4"/>
      <c r="H840" s="4"/>
      <c r="I840" s="4"/>
      <c r="J840" s="4"/>
      <c r="K840" s="4"/>
    </row>
    <row r="841">
      <c r="A841" s="4"/>
      <c r="B841" s="4"/>
      <c r="C841" s="4"/>
      <c r="D841" s="4"/>
      <c r="E841" s="4"/>
      <c r="F841" s="4"/>
      <c r="G841" s="4"/>
      <c r="H841" s="4"/>
      <c r="I841" s="4"/>
      <c r="J841" s="4"/>
      <c r="K841" s="4"/>
    </row>
    <row r="842">
      <c r="A842" s="4"/>
      <c r="B842" s="4"/>
      <c r="C842" s="4"/>
      <c r="D842" s="4"/>
      <c r="E842" s="4"/>
      <c r="F842" s="4"/>
      <c r="G842" s="4"/>
      <c r="H842" s="4"/>
      <c r="I842" s="4"/>
      <c r="J842" s="4"/>
      <c r="K842" s="4"/>
    </row>
    <row r="843">
      <c r="A843" s="4"/>
      <c r="B843" s="4"/>
      <c r="C843" s="4"/>
      <c r="D843" s="4"/>
      <c r="E843" s="4"/>
      <c r="F843" s="4"/>
      <c r="G843" s="4"/>
      <c r="H843" s="4"/>
      <c r="I843" s="4"/>
      <c r="J843" s="4"/>
      <c r="K843" s="4"/>
    </row>
    <row r="844">
      <c r="A844" s="4"/>
      <c r="B844" s="4"/>
      <c r="C844" s="4"/>
      <c r="D844" s="4"/>
      <c r="E844" s="4"/>
      <c r="F844" s="4"/>
      <c r="G844" s="4"/>
      <c r="H844" s="4"/>
      <c r="I844" s="4"/>
      <c r="J844" s="4"/>
      <c r="K844" s="4"/>
    </row>
    <row r="845">
      <c r="A845" s="4"/>
      <c r="B845" s="4"/>
      <c r="C845" s="4"/>
      <c r="D845" s="4"/>
      <c r="E845" s="4"/>
      <c r="F845" s="4"/>
      <c r="G845" s="4"/>
      <c r="H845" s="4"/>
      <c r="I845" s="4"/>
      <c r="J845" s="4"/>
      <c r="K845" s="4"/>
    </row>
    <row r="846">
      <c r="A846" s="4"/>
      <c r="B846" s="4"/>
      <c r="C846" s="4"/>
      <c r="D846" s="4"/>
      <c r="E846" s="4"/>
      <c r="F846" s="4"/>
      <c r="G846" s="4"/>
      <c r="H846" s="4"/>
      <c r="I846" s="4"/>
      <c r="J846" s="4"/>
      <c r="K846" s="4"/>
    </row>
    <row r="847">
      <c r="A847" s="4"/>
      <c r="B847" s="4"/>
      <c r="C847" s="4"/>
      <c r="D847" s="4"/>
      <c r="E847" s="4"/>
      <c r="F847" s="4"/>
      <c r="G847" s="4"/>
      <c r="H847" s="4"/>
      <c r="I847" s="4"/>
      <c r="J847" s="4"/>
      <c r="K847" s="4"/>
    </row>
    <row r="848">
      <c r="A848" s="4"/>
      <c r="B848" s="4"/>
      <c r="C848" s="4"/>
      <c r="D848" s="4"/>
      <c r="E848" s="4"/>
      <c r="F848" s="4"/>
      <c r="G848" s="4"/>
      <c r="H848" s="4"/>
      <c r="I848" s="4"/>
      <c r="J848" s="4"/>
      <c r="K848" s="4"/>
    </row>
    <row r="849">
      <c r="A849" s="4"/>
      <c r="B849" s="4"/>
      <c r="C849" s="4"/>
      <c r="D849" s="4"/>
      <c r="E849" s="4"/>
      <c r="F849" s="4"/>
      <c r="G849" s="4"/>
      <c r="H849" s="4"/>
      <c r="I849" s="4"/>
      <c r="J849" s="4"/>
      <c r="K849" s="4"/>
    </row>
    <row r="850">
      <c r="A850" s="4"/>
      <c r="B850" s="4"/>
      <c r="C850" s="4"/>
      <c r="D850" s="4"/>
      <c r="E850" s="4"/>
      <c r="F850" s="4"/>
      <c r="G850" s="4"/>
      <c r="H850" s="4"/>
      <c r="I850" s="4"/>
      <c r="J850" s="4"/>
      <c r="K850" s="4"/>
    </row>
    <row r="851">
      <c r="A851" s="4"/>
      <c r="B851" s="4"/>
      <c r="C851" s="4"/>
      <c r="D851" s="4"/>
      <c r="E851" s="4"/>
      <c r="F851" s="4"/>
      <c r="G851" s="4"/>
      <c r="H851" s="4"/>
      <c r="I851" s="4"/>
      <c r="J851" s="4"/>
      <c r="K851" s="4"/>
    </row>
    <row r="852">
      <c r="A852" s="4"/>
      <c r="B852" s="4"/>
      <c r="C852" s="4"/>
      <c r="D852" s="4"/>
      <c r="E852" s="4"/>
      <c r="F852" s="4"/>
      <c r="G852" s="4"/>
      <c r="H852" s="4"/>
      <c r="I852" s="4"/>
      <c r="J852" s="4"/>
      <c r="K852" s="4"/>
    </row>
    <row r="853">
      <c r="A853" s="4"/>
      <c r="B853" s="4"/>
      <c r="C853" s="4"/>
      <c r="D853" s="4"/>
      <c r="E853" s="4"/>
      <c r="F853" s="4"/>
      <c r="G853" s="4"/>
      <c r="H853" s="4"/>
      <c r="I853" s="4"/>
      <c r="J853" s="4"/>
      <c r="K853" s="4"/>
    </row>
    <row r="854">
      <c r="A854" s="4"/>
      <c r="B854" s="4"/>
      <c r="C854" s="4"/>
      <c r="D854" s="4"/>
      <c r="E854" s="4"/>
      <c r="F854" s="4"/>
      <c r="G854" s="4"/>
      <c r="H854" s="4"/>
      <c r="I854" s="4"/>
      <c r="J854" s="4"/>
      <c r="K854" s="4"/>
    </row>
    <row r="855">
      <c r="A855" s="4"/>
      <c r="B855" s="4"/>
      <c r="C855" s="4"/>
      <c r="D855" s="4"/>
      <c r="E855" s="4"/>
      <c r="F855" s="4"/>
      <c r="G855" s="4"/>
      <c r="H855" s="4"/>
      <c r="I855" s="4"/>
      <c r="J855" s="4"/>
      <c r="K855" s="4"/>
    </row>
    <row r="856">
      <c r="A856" s="4"/>
      <c r="B856" s="4"/>
      <c r="C856" s="4"/>
      <c r="D856" s="4"/>
      <c r="E856" s="4"/>
      <c r="F856" s="4"/>
      <c r="G856" s="4"/>
      <c r="H856" s="4"/>
      <c r="I856" s="4"/>
      <c r="J856" s="4"/>
      <c r="K856" s="4"/>
    </row>
    <row r="857">
      <c r="A857" s="4"/>
      <c r="B857" s="4"/>
      <c r="C857" s="4"/>
      <c r="D857" s="4"/>
      <c r="E857" s="4"/>
      <c r="F857" s="4"/>
      <c r="G857" s="4"/>
      <c r="H857" s="4"/>
      <c r="I857" s="4"/>
      <c r="J857" s="4"/>
      <c r="K857" s="4"/>
    </row>
    <row r="858">
      <c r="A858" s="4"/>
      <c r="B858" s="4"/>
      <c r="C858" s="4"/>
      <c r="D858" s="4"/>
      <c r="E858" s="4"/>
      <c r="F858" s="4"/>
      <c r="G858" s="4"/>
      <c r="H858" s="4"/>
      <c r="I858" s="4"/>
      <c r="J858" s="4"/>
      <c r="K858" s="4"/>
    </row>
    <row r="859">
      <c r="A859" s="4"/>
      <c r="B859" s="4"/>
      <c r="C859" s="4"/>
      <c r="D859" s="4"/>
      <c r="E859" s="4"/>
      <c r="F859" s="4"/>
      <c r="G859" s="4"/>
      <c r="H859" s="4"/>
      <c r="I859" s="4"/>
      <c r="J859" s="4"/>
      <c r="K859" s="4"/>
    </row>
    <row r="860">
      <c r="A860" s="4"/>
      <c r="B860" s="4"/>
      <c r="C860" s="4"/>
      <c r="D860" s="4"/>
      <c r="E860" s="4"/>
      <c r="F860" s="4"/>
      <c r="G860" s="4"/>
      <c r="H860" s="4"/>
      <c r="I860" s="4"/>
      <c r="J860" s="4"/>
      <c r="K860" s="4"/>
    </row>
    <row r="861">
      <c r="A861" s="4"/>
      <c r="B861" s="4"/>
      <c r="C861" s="4"/>
      <c r="D861" s="4"/>
      <c r="E861" s="4"/>
      <c r="F861" s="4"/>
      <c r="G861" s="4"/>
      <c r="H861" s="4"/>
      <c r="I861" s="4"/>
      <c r="J861" s="4"/>
      <c r="K861" s="4"/>
    </row>
    <row r="862">
      <c r="A862" s="4"/>
      <c r="B862" s="4"/>
      <c r="C862" s="4"/>
      <c r="D862" s="4"/>
      <c r="E862" s="4"/>
      <c r="F862" s="4"/>
      <c r="G862" s="4"/>
      <c r="H862" s="4"/>
      <c r="I862" s="4"/>
      <c r="J862" s="4"/>
      <c r="K862" s="4"/>
    </row>
    <row r="863">
      <c r="A863" s="4"/>
      <c r="B863" s="4"/>
      <c r="C863" s="4"/>
      <c r="D863" s="4"/>
      <c r="E863" s="4"/>
      <c r="F863" s="4"/>
      <c r="G863" s="4"/>
      <c r="H863" s="4"/>
      <c r="I863" s="4"/>
      <c r="J863" s="4"/>
      <c r="K863" s="4"/>
    </row>
    <row r="864">
      <c r="A864" s="4"/>
      <c r="B864" s="4"/>
      <c r="C864" s="4"/>
      <c r="D864" s="4"/>
      <c r="E864" s="4"/>
      <c r="F864" s="4"/>
      <c r="G864" s="4"/>
      <c r="H864" s="4"/>
      <c r="I864" s="4"/>
      <c r="J864" s="4"/>
      <c r="K864" s="4"/>
    </row>
    <row r="865">
      <c r="A865" s="4"/>
      <c r="B865" s="4"/>
      <c r="C865" s="4"/>
      <c r="D865" s="4"/>
      <c r="E865" s="4"/>
      <c r="F865" s="4"/>
      <c r="G865" s="4"/>
      <c r="H865" s="4"/>
      <c r="I865" s="4"/>
      <c r="J865" s="4"/>
      <c r="K865" s="4"/>
    </row>
    <row r="866">
      <c r="A866" s="4"/>
      <c r="B866" s="4"/>
      <c r="C866" s="4"/>
      <c r="D866" s="4"/>
      <c r="E866" s="4"/>
      <c r="F866" s="4"/>
      <c r="G866" s="4"/>
      <c r="H866" s="4"/>
      <c r="I866" s="4"/>
      <c r="J866" s="4"/>
      <c r="K866" s="4"/>
    </row>
    <row r="867">
      <c r="A867" s="4"/>
      <c r="B867" s="4"/>
      <c r="C867" s="4"/>
      <c r="D867" s="4"/>
      <c r="E867" s="4"/>
      <c r="F867" s="4"/>
      <c r="G867" s="4"/>
      <c r="H867" s="4"/>
      <c r="I867" s="4"/>
      <c r="J867" s="4"/>
      <c r="K867" s="4"/>
    </row>
    <row r="868">
      <c r="A868" s="4"/>
      <c r="B868" s="4"/>
      <c r="C868" s="4"/>
      <c r="D868" s="4"/>
      <c r="E868" s="4"/>
      <c r="F868" s="4"/>
      <c r="G868" s="4"/>
      <c r="H868" s="4"/>
      <c r="I868" s="4"/>
      <c r="J868" s="4"/>
      <c r="K868" s="4"/>
    </row>
    <row r="869">
      <c r="A869" s="4"/>
      <c r="B869" s="4"/>
      <c r="C869" s="4"/>
      <c r="D869" s="4"/>
      <c r="E869" s="4"/>
      <c r="F869" s="4"/>
      <c r="G869" s="4"/>
      <c r="H869" s="4"/>
      <c r="I869" s="4"/>
      <c r="J869" s="4"/>
      <c r="K869" s="4"/>
    </row>
    <row r="870">
      <c r="A870" s="4"/>
      <c r="B870" s="4"/>
      <c r="C870" s="4"/>
      <c r="D870" s="4"/>
      <c r="E870" s="4"/>
      <c r="F870" s="4"/>
      <c r="G870" s="4"/>
      <c r="H870" s="4"/>
      <c r="I870" s="4"/>
      <c r="J870" s="4"/>
      <c r="K870" s="4"/>
    </row>
    <row r="871">
      <c r="A871" s="4"/>
      <c r="B871" s="4"/>
      <c r="C871" s="4"/>
      <c r="D871" s="4"/>
      <c r="E871" s="4"/>
      <c r="F871" s="4"/>
      <c r="G871" s="4"/>
      <c r="H871" s="4"/>
      <c r="I871" s="4"/>
      <c r="J871" s="4"/>
      <c r="K871" s="4"/>
    </row>
    <row r="872">
      <c r="A872" s="4"/>
      <c r="B872" s="4"/>
      <c r="C872" s="4"/>
      <c r="D872" s="4"/>
      <c r="E872" s="4"/>
      <c r="F872" s="4"/>
      <c r="G872" s="4"/>
      <c r="H872" s="4"/>
      <c r="I872" s="4"/>
      <c r="J872" s="4"/>
      <c r="K872" s="4"/>
    </row>
    <row r="873">
      <c r="A873" s="4"/>
      <c r="B873" s="4"/>
      <c r="C873" s="4"/>
      <c r="D873" s="4"/>
      <c r="E873" s="4"/>
      <c r="F873" s="4"/>
      <c r="G873" s="4"/>
      <c r="H873" s="4"/>
      <c r="I873" s="4"/>
      <c r="J873" s="4"/>
      <c r="K873" s="4"/>
    </row>
    <row r="874">
      <c r="A874" s="4"/>
      <c r="B874" s="4"/>
      <c r="C874" s="4"/>
      <c r="D874" s="4"/>
      <c r="E874" s="4"/>
      <c r="F874" s="4"/>
      <c r="G874" s="4"/>
      <c r="H874" s="4"/>
      <c r="I874" s="4"/>
      <c r="J874" s="4"/>
      <c r="K874" s="4"/>
    </row>
    <row r="875">
      <c r="A875" s="4"/>
      <c r="B875" s="4"/>
      <c r="C875" s="4"/>
      <c r="D875" s="4"/>
      <c r="E875" s="4"/>
      <c r="F875" s="4"/>
      <c r="G875" s="4"/>
      <c r="H875" s="4"/>
      <c r="I875" s="4"/>
      <c r="J875" s="4"/>
      <c r="K875" s="4"/>
    </row>
    <row r="876">
      <c r="A876" s="4"/>
      <c r="B876" s="4"/>
      <c r="C876" s="4"/>
      <c r="D876" s="4"/>
      <c r="E876" s="4"/>
      <c r="F876" s="4"/>
      <c r="G876" s="4"/>
      <c r="H876" s="4"/>
      <c r="I876" s="4"/>
      <c r="J876" s="4"/>
      <c r="K876" s="4"/>
    </row>
    <row r="877">
      <c r="A877" s="4"/>
      <c r="B877" s="4"/>
      <c r="C877" s="4"/>
      <c r="D877" s="4"/>
      <c r="E877" s="4"/>
      <c r="F877" s="4"/>
      <c r="G877" s="4"/>
      <c r="H877" s="4"/>
      <c r="I877" s="4"/>
      <c r="J877" s="4"/>
      <c r="K877" s="4"/>
    </row>
    <row r="878">
      <c r="A878" s="4"/>
      <c r="B878" s="4"/>
      <c r="C878" s="4"/>
      <c r="D878" s="4"/>
      <c r="E878" s="4"/>
      <c r="F878" s="4"/>
      <c r="G878" s="4"/>
      <c r="H878" s="4"/>
      <c r="I878" s="4"/>
      <c r="J878" s="4"/>
      <c r="K878" s="4"/>
    </row>
    <row r="879">
      <c r="A879" s="4"/>
      <c r="B879" s="4"/>
      <c r="C879" s="4"/>
      <c r="D879" s="4"/>
      <c r="E879" s="4"/>
      <c r="F879" s="4"/>
      <c r="G879" s="4"/>
      <c r="H879" s="4"/>
      <c r="I879" s="4"/>
      <c r="J879" s="4"/>
      <c r="K879" s="4"/>
    </row>
    <row r="880">
      <c r="A880" s="4"/>
      <c r="B880" s="4"/>
      <c r="C880" s="4"/>
      <c r="D880" s="4"/>
      <c r="E880" s="4"/>
      <c r="F880" s="4"/>
      <c r="G880" s="4"/>
      <c r="H880" s="4"/>
      <c r="I880" s="4"/>
      <c r="J880" s="4"/>
      <c r="K880" s="4"/>
    </row>
    <row r="881">
      <c r="A881" s="4"/>
      <c r="B881" s="4"/>
      <c r="C881" s="4"/>
      <c r="D881" s="4"/>
      <c r="E881" s="4"/>
      <c r="F881" s="4"/>
      <c r="G881" s="4"/>
      <c r="H881" s="4"/>
      <c r="I881" s="4"/>
      <c r="J881" s="4"/>
      <c r="K881" s="4"/>
    </row>
    <row r="882">
      <c r="A882" s="4"/>
      <c r="B882" s="4"/>
      <c r="C882" s="4"/>
      <c r="D882" s="4"/>
      <c r="E882" s="4"/>
      <c r="F882" s="4"/>
      <c r="G882" s="4"/>
      <c r="H882" s="4"/>
      <c r="I882" s="4"/>
      <c r="J882" s="4"/>
      <c r="K882" s="4"/>
    </row>
    <row r="883">
      <c r="A883" s="4"/>
      <c r="B883" s="4"/>
      <c r="C883" s="4"/>
      <c r="D883" s="4"/>
      <c r="E883" s="4"/>
      <c r="F883" s="4"/>
      <c r="G883" s="4"/>
      <c r="H883" s="4"/>
      <c r="I883" s="4"/>
      <c r="J883" s="4"/>
      <c r="K883" s="4"/>
    </row>
    <row r="884">
      <c r="A884" s="4"/>
      <c r="B884" s="4"/>
      <c r="C884" s="4"/>
      <c r="D884" s="4"/>
      <c r="E884" s="4"/>
      <c r="F884" s="4"/>
      <c r="G884" s="4"/>
      <c r="H884" s="4"/>
      <c r="I884" s="4"/>
      <c r="J884" s="4"/>
      <c r="K884" s="4"/>
    </row>
    <row r="885">
      <c r="A885" s="4"/>
      <c r="B885" s="4"/>
      <c r="C885" s="4"/>
      <c r="D885" s="4"/>
      <c r="E885" s="4"/>
      <c r="F885" s="4"/>
      <c r="G885" s="4"/>
      <c r="H885" s="4"/>
      <c r="I885" s="4"/>
      <c r="J885" s="4"/>
      <c r="K885" s="4"/>
    </row>
    <row r="886">
      <c r="A886" s="4"/>
      <c r="B886" s="4"/>
      <c r="C886" s="4"/>
      <c r="D886" s="4"/>
      <c r="E886" s="4"/>
      <c r="F886" s="4"/>
      <c r="G886" s="4"/>
      <c r="H886" s="4"/>
      <c r="I886" s="4"/>
      <c r="J886" s="4"/>
      <c r="K886" s="4"/>
    </row>
    <row r="887">
      <c r="A887" s="4"/>
      <c r="B887" s="4"/>
      <c r="C887" s="4"/>
      <c r="D887" s="4"/>
      <c r="E887" s="4"/>
      <c r="F887" s="4"/>
      <c r="G887" s="4"/>
      <c r="H887" s="4"/>
      <c r="I887" s="4"/>
      <c r="J887" s="4"/>
      <c r="K887" s="4"/>
    </row>
    <row r="888">
      <c r="A888" s="4"/>
      <c r="B888" s="4"/>
      <c r="C888" s="4"/>
      <c r="D888" s="4"/>
      <c r="E888" s="4"/>
      <c r="F888" s="4"/>
      <c r="G888" s="4"/>
      <c r="H888" s="4"/>
      <c r="I888" s="4"/>
      <c r="J888" s="4"/>
      <c r="K888" s="4"/>
    </row>
    <row r="889">
      <c r="A889" s="4"/>
      <c r="B889" s="4"/>
      <c r="C889" s="4"/>
      <c r="D889" s="4"/>
      <c r="E889" s="4"/>
      <c r="F889" s="4"/>
      <c r="G889" s="4"/>
      <c r="H889" s="4"/>
      <c r="I889" s="4"/>
      <c r="J889" s="4"/>
      <c r="K889" s="4"/>
    </row>
    <row r="890">
      <c r="A890" s="4"/>
      <c r="B890" s="4"/>
      <c r="C890" s="4"/>
      <c r="D890" s="4"/>
      <c r="E890" s="4"/>
      <c r="F890" s="4"/>
      <c r="G890" s="4"/>
      <c r="H890" s="4"/>
      <c r="I890" s="4"/>
      <c r="J890" s="4"/>
      <c r="K890" s="4"/>
    </row>
    <row r="891">
      <c r="A891" s="4"/>
      <c r="B891" s="4"/>
      <c r="C891" s="4"/>
      <c r="D891" s="4"/>
      <c r="E891" s="4"/>
      <c r="F891" s="4"/>
      <c r="G891" s="4"/>
      <c r="H891" s="4"/>
      <c r="I891" s="4"/>
      <c r="J891" s="4"/>
      <c r="K891" s="4"/>
    </row>
    <row r="892">
      <c r="A892" s="4"/>
      <c r="B892" s="4"/>
      <c r="C892" s="4"/>
      <c r="D892" s="4"/>
      <c r="E892" s="4"/>
      <c r="F892" s="4"/>
      <c r="G892" s="4"/>
      <c r="H892" s="4"/>
      <c r="I892" s="4"/>
      <c r="J892" s="4"/>
      <c r="K892" s="4"/>
    </row>
    <row r="893">
      <c r="A893" s="4"/>
      <c r="B893" s="4"/>
      <c r="C893" s="4"/>
      <c r="D893" s="4"/>
      <c r="E893" s="4"/>
      <c r="F893" s="4"/>
      <c r="G893" s="4"/>
      <c r="H893" s="4"/>
      <c r="I893" s="4"/>
      <c r="J893" s="4"/>
      <c r="K893" s="4"/>
    </row>
    <row r="894">
      <c r="A894" s="4"/>
      <c r="B894" s="4"/>
      <c r="C894" s="4"/>
      <c r="D894" s="4"/>
      <c r="E894" s="4"/>
      <c r="F894" s="4"/>
      <c r="G894" s="4"/>
      <c r="H894" s="4"/>
      <c r="I894" s="4"/>
      <c r="J894" s="4"/>
      <c r="K894" s="4"/>
    </row>
    <row r="895">
      <c r="A895" s="4"/>
      <c r="B895" s="4"/>
      <c r="C895" s="4"/>
      <c r="D895" s="4"/>
      <c r="E895" s="4"/>
      <c r="F895" s="4"/>
      <c r="G895" s="4"/>
      <c r="H895" s="4"/>
      <c r="I895" s="4"/>
      <c r="J895" s="4"/>
      <c r="K895" s="4"/>
    </row>
    <row r="896">
      <c r="A896" s="4"/>
      <c r="B896" s="4"/>
      <c r="C896" s="4"/>
      <c r="D896" s="4"/>
      <c r="E896" s="4"/>
      <c r="F896" s="4"/>
      <c r="G896" s="4"/>
      <c r="H896" s="4"/>
      <c r="I896" s="4"/>
      <c r="J896" s="4"/>
      <c r="K896" s="4"/>
    </row>
    <row r="897">
      <c r="A897" s="4"/>
      <c r="B897" s="4"/>
      <c r="C897" s="4"/>
      <c r="D897" s="4"/>
      <c r="E897" s="4"/>
      <c r="F897" s="4"/>
      <c r="G897" s="4"/>
      <c r="H897" s="4"/>
      <c r="I897" s="4"/>
      <c r="J897" s="4"/>
      <c r="K897" s="4"/>
    </row>
    <row r="898">
      <c r="A898" s="4"/>
      <c r="B898" s="4"/>
      <c r="C898" s="4"/>
      <c r="D898" s="4"/>
      <c r="E898" s="4"/>
      <c r="F898" s="4"/>
      <c r="G898" s="4"/>
      <c r="H898" s="4"/>
      <c r="I898" s="4"/>
      <c r="J898" s="4"/>
      <c r="K898" s="4"/>
    </row>
    <row r="899">
      <c r="A899" s="4"/>
      <c r="B899" s="4"/>
      <c r="C899" s="4"/>
      <c r="D899" s="4"/>
      <c r="E899" s="4"/>
      <c r="F899" s="4"/>
      <c r="G899" s="4"/>
      <c r="H899" s="4"/>
      <c r="I899" s="4"/>
      <c r="J899" s="4"/>
      <c r="K899" s="4"/>
    </row>
    <row r="900">
      <c r="A900" s="4"/>
      <c r="B900" s="4"/>
      <c r="C900" s="4"/>
      <c r="D900" s="4"/>
      <c r="E900" s="4"/>
      <c r="F900" s="4"/>
      <c r="G900" s="4"/>
      <c r="H900" s="4"/>
      <c r="I900" s="4"/>
      <c r="J900" s="4"/>
      <c r="K900" s="4"/>
    </row>
    <row r="901">
      <c r="A901" s="4"/>
      <c r="B901" s="4"/>
      <c r="C901" s="4"/>
      <c r="D901" s="4"/>
      <c r="E901" s="4"/>
      <c r="F901" s="4"/>
      <c r="G901" s="4"/>
      <c r="H901" s="4"/>
      <c r="I901" s="4"/>
      <c r="J901" s="4"/>
      <c r="K901" s="4"/>
    </row>
    <row r="902">
      <c r="A902" s="4"/>
      <c r="B902" s="4"/>
      <c r="C902" s="4"/>
      <c r="D902" s="4"/>
      <c r="E902" s="4"/>
      <c r="F902" s="4"/>
      <c r="G902" s="4"/>
      <c r="H902" s="4"/>
      <c r="I902" s="4"/>
      <c r="J902" s="4"/>
      <c r="K902" s="4"/>
    </row>
    <row r="903">
      <c r="A903" s="4"/>
      <c r="B903" s="4"/>
      <c r="C903" s="4"/>
      <c r="D903" s="4"/>
      <c r="E903" s="4"/>
      <c r="F903" s="4"/>
      <c r="G903" s="4"/>
      <c r="H903" s="4"/>
      <c r="I903" s="4"/>
      <c r="J903" s="4"/>
      <c r="K903" s="4"/>
    </row>
    <row r="904">
      <c r="A904" s="4"/>
      <c r="B904" s="4"/>
      <c r="C904" s="4"/>
      <c r="D904" s="4"/>
      <c r="E904" s="4"/>
      <c r="F904" s="4"/>
      <c r="G904" s="4"/>
      <c r="H904" s="4"/>
      <c r="I904" s="4"/>
      <c r="J904" s="4"/>
      <c r="K904" s="4"/>
    </row>
    <row r="905">
      <c r="A905" s="4"/>
      <c r="B905" s="4"/>
      <c r="C905" s="4"/>
      <c r="D905" s="4"/>
      <c r="E905" s="4"/>
      <c r="F905" s="4"/>
      <c r="G905" s="4"/>
      <c r="H905" s="4"/>
      <c r="I905" s="4"/>
      <c r="J905" s="4"/>
      <c r="K905" s="4"/>
    </row>
    <row r="906">
      <c r="A906" s="4"/>
      <c r="B906" s="4"/>
      <c r="C906" s="4"/>
      <c r="D906" s="4"/>
      <c r="E906" s="4"/>
      <c r="F906" s="4"/>
      <c r="G906" s="4"/>
      <c r="H906" s="4"/>
      <c r="I906" s="4"/>
      <c r="J906" s="4"/>
      <c r="K906" s="4"/>
    </row>
    <row r="907">
      <c r="A907" s="4"/>
      <c r="B907" s="4"/>
      <c r="C907" s="4"/>
      <c r="D907" s="4"/>
      <c r="E907" s="4"/>
      <c r="F907" s="4"/>
      <c r="G907" s="4"/>
      <c r="H907" s="4"/>
      <c r="I907" s="4"/>
      <c r="J907" s="4"/>
      <c r="K907" s="4"/>
    </row>
    <row r="908">
      <c r="A908" s="4"/>
      <c r="B908" s="4"/>
      <c r="C908" s="4"/>
      <c r="D908" s="4"/>
      <c r="E908" s="4"/>
      <c r="F908" s="4"/>
      <c r="G908" s="4"/>
      <c r="H908" s="4"/>
      <c r="I908" s="4"/>
      <c r="J908" s="4"/>
      <c r="K908" s="4"/>
    </row>
    <row r="909">
      <c r="A909" s="4"/>
      <c r="B909" s="4"/>
      <c r="C909" s="4"/>
      <c r="D909" s="4"/>
      <c r="E909" s="4"/>
      <c r="F909" s="4"/>
      <c r="G909" s="4"/>
      <c r="H909" s="4"/>
      <c r="I909" s="4"/>
      <c r="J909" s="4"/>
      <c r="K909" s="4"/>
    </row>
    <row r="910">
      <c r="A910" s="4"/>
      <c r="B910" s="4"/>
      <c r="C910" s="4"/>
      <c r="D910" s="4"/>
      <c r="E910" s="4"/>
      <c r="F910" s="4"/>
      <c r="G910" s="4"/>
      <c r="H910" s="4"/>
      <c r="I910" s="4"/>
      <c r="J910" s="4"/>
      <c r="K910" s="4"/>
    </row>
    <row r="911">
      <c r="A911" s="4"/>
      <c r="B911" s="4"/>
      <c r="C911" s="4"/>
      <c r="D911" s="4"/>
      <c r="E911" s="4"/>
      <c r="F911" s="4"/>
      <c r="G911" s="4"/>
      <c r="H911" s="4"/>
      <c r="I911" s="4"/>
      <c r="J911" s="4"/>
      <c r="K911" s="4"/>
    </row>
    <row r="912">
      <c r="A912" s="4"/>
      <c r="B912" s="4"/>
      <c r="C912" s="4"/>
      <c r="D912" s="4"/>
      <c r="E912" s="4"/>
      <c r="F912" s="4"/>
      <c r="G912" s="4"/>
      <c r="H912" s="4"/>
      <c r="I912" s="4"/>
      <c r="J912" s="4"/>
      <c r="K912" s="4"/>
    </row>
    <row r="913">
      <c r="A913" s="4"/>
      <c r="B913" s="4"/>
      <c r="C913" s="4"/>
      <c r="D913" s="4"/>
      <c r="E913" s="4"/>
      <c r="F913" s="4"/>
      <c r="G913" s="4"/>
      <c r="H913" s="4"/>
      <c r="I913" s="4"/>
      <c r="J913" s="4"/>
      <c r="K913" s="4"/>
    </row>
    <row r="914">
      <c r="A914" s="4"/>
      <c r="B914" s="4"/>
      <c r="C914" s="4"/>
      <c r="D914" s="4"/>
      <c r="E914" s="4"/>
      <c r="F914" s="4"/>
      <c r="G914" s="4"/>
      <c r="H914" s="4"/>
      <c r="I914" s="4"/>
      <c r="J914" s="4"/>
      <c r="K914" s="4"/>
    </row>
    <row r="915">
      <c r="A915" s="4"/>
      <c r="B915" s="4"/>
      <c r="C915" s="4"/>
      <c r="D915" s="4"/>
      <c r="E915" s="4"/>
      <c r="F915" s="4"/>
      <c r="G915" s="4"/>
      <c r="H915" s="4"/>
      <c r="I915" s="4"/>
      <c r="J915" s="4"/>
      <c r="K915" s="4"/>
    </row>
    <row r="916">
      <c r="A916" s="4"/>
      <c r="B916" s="4"/>
      <c r="C916" s="4"/>
      <c r="D916" s="4"/>
      <c r="E916" s="4"/>
      <c r="F916" s="4"/>
      <c r="G916" s="4"/>
      <c r="H916" s="4"/>
      <c r="I916" s="4"/>
      <c r="J916" s="4"/>
      <c r="K916" s="4"/>
    </row>
    <row r="917">
      <c r="A917" s="4"/>
      <c r="B917" s="4"/>
      <c r="C917" s="4"/>
      <c r="D917" s="4"/>
      <c r="E917" s="4"/>
      <c r="F917" s="4"/>
      <c r="G917" s="4"/>
      <c r="H917" s="4"/>
      <c r="I917" s="4"/>
      <c r="J917" s="4"/>
      <c r="K917" s="4"/>
    </row>
    <row r="918">
      <c r="A918" s="4"/>
      <c r="B918" s="4"/>
      <c r="C918" s="4"/>
      <c r="D918" s="4"/>
      <c r="E918" s="4"/>
      <c r="F918" s="4"/>
      <c r="G918" s="4"/>
      <c r="H918" s="4"/>
      <c r="I918" s="4"/>
      <c r="J918" s="4"/>
      <c r="K918" s="4"/>
    </row>
    <row r="919">
      <c r="A919" s="4"/>
      <c r="B919" s="4"/>
      <c r="C919" s="4"/>
      <c r="D919" s="4"/>
      <c r="E919" s="4"/>
      <c r="F919" s="4"/>
      <c r="G919" s="4"/>
      <c r="H919" s="4"/>
      <c r="I919" s="4"/>
      <c r="J919" s="4"/>
      <c r="K919" s="4"/>
    </row>
    <row r="920">
      <c r="A920" s="4"/>
      <c r="B920" s="4"/>
      <c r="C920" s="4"/>
      <c r="D920" s="4"/>
      <c r="E920" s="4"/>
      <c r="F920" s="4"/>
      <c r="G920" s="4"/>
      <c r="H920" s="4"/>
      <c r="I920" s="4"/>
      <c r="J920" s="4"/>
      <c r="K920" s="4"/>
    </row>
    <row r="921">
      <c r="A921" s="4"/>
      <c r="B921" s="4"/>
      <c r="C921" s="4"/>
      <c r="D921" s="4"/>
      <c r="E921" s="4"/>
      <c r="F921" s="4"/>
      <c r="G921" s="4"/>
      <c r="H921" s="4"/>
      <c r="I921" s="4"/>
      <c r="J921" s="4"/>
      <c r="K921" s="4"/>
    </row>
    <row r="922">
      <c r="A922" s="4"/>
      <c r="B922" s="4"/>
      <c r="C922" s="4"/>
      <c r="D922" s="4"/>
      <c r="E922" s="4"/>
      <c r="F922" s="4"/>
      <c r="G922" s="4"/>
      <c r="H922" s="4"/>
      <c r="I922" s="4"/>
      <c r="J922" s="4"/>
      <c r="K922" s="4"/>
    </row>
    <row r="923">
      <c r="A923" s="4"/>
      <c r="B923" s="4"/>
      <c r="C923" s="4"/>
      <c r="D923" s="4"/>
      <c r="E923" s="4"/>
      <c r="F923" s="4"/>
      <c r="G923" s="4"/>
      <c r="H923" s="4"/>
      <c r="I923" s="4"/>
      <c r="J923" s="4"/>
      <c r="K923" s="4"/>
    </row>
    <row r="924">
      <c r="A924" s="4"/>
      <c r="B924" s="4"/>
      <c r="C924" s="4"/>
      <c r="D924" s="4"/>
      <c r="E924" s="4"/>
      <c r="F924" s="4"/>
      <c r="G924" s="4"/>
      <c r="H924" s="4"/>
      <c r="I924" s="4"/>
      <c r="J924" s="4"/>
      <c r="K924" s="4"/>
    </row>
    <row r="925">
      <c r="A925" s="4"/>
      <c r="B925" s="4"/>
      <c r="C925" s="4"/>
      <c r="D925" s="4"/>
      <c r="E925" s="4"/>
      <c r="F925" s="4"/>
      <c r="G925" s="4"/>
      <c r="H925" s="4"/>
      <c r="I925" s="4"/>
      <c r="J925" s="4"/>
      <c r="K925" s="4"/>
    </row>
    <row r="926">
      <c r="A926" s="4"/>
      <c r="B926" s="4"/>
      <c r="C926" s="4"/>
      <c r="D926" s="4"/>
      <c r="E926" s="4"/>
      <c r="F926" s="4"/>
      <c r="G926" s="4"/>
      <c r="H926" s="4"/>
      <c r="I926" s="4"/>
      <c r="J926" s="4"/>
      <c r="K926" s="4"/>
    </row>
    <row r="927">
      <c r="A927" s="4"/>
      <c r="B927" s="4"/>
      <c r="C927" s="4"/>
      <c r="D927" s="4"/>
      <c r="E927" s="4"/>
      <c r="F927" s="4"/>
      <c r="G927" s="4"/>
      <c r="H927" s="4"/>
      <c r="I927" s="4"/>
      <c r="J927" s="4"/>
      <c r="K927" s="4"/>
    </row>
    <row r="928">
      <c r="A928" s="4"/>
      <c r="B928" s="4"/>
      <c r="C928" s="4"/>
      <c r="D928" s="4"/>
      <c r="E928" s="4"/>
      <c r="F928" s="4"/>
      <c r="G928" s="4"/>
      <c r="H928" s="4"/>
      <c r="I928" s="4"/>
      <c r="J928" s="4"/>
      <c r="K928" s="4"/>
    </row>
    <row r="929">
      <c r="A929" s="4"/>
      <c r="B929" s="4"/>
      <c r="C929" s="4"/>
      <c r="D929" s="4"/>
      <c r="E929" s="4"/>
      <c r="F929" s="4"/>
      <c r="G929" s="4"/>
      <c r="H929" s="4"/>
      <c r="I929" s="4"/>
      <c r="J929" s="4"/>
      <c r="K929" s="4"/>
    </row>
    <row r="930">
      <c r="A930" s="4"/>
      <c r="B930" s="4"/>
      <c r="C930" s="4"/>
      <c r="D930" s="4"/>
      <c r="E930" s="4"/>
      <c r="F930" s="4"/>
      <c r="G930" s="4"/>
      <c r="H930" s="4"/>
      <c r="I930" s="4"/>
      <c r="J930" s="4"/>
      <c r="K930" s="4"/>
    </row>
    <row r="931">
      <c r="A931" s="4"/>
      <c r="B931" s="4"/>
      <c r="C931" s="4"/>
      <c r="D931" s="4"/>
      <c r="E931" s="4"/>
      <c r="F931" s="4"/>
      <c r="G931" s="4"/>
      <c r="H931" s="4"/>
      <c r="I931" s="4"/>
      <c r="J931" s="4"/>
      <c r="K931" s="4"/>
    </row>
    <row r="932">
      <c r="A932" s="4"/>
      <c r="B932" s="4"/>
      <c r="C932" s="4"/>
      <c r="D932" s="4"/>
      <c r="E932" s="4"/>
      <c r="F932" s="4"/>
      <c r="G932" s="4"/>
      <c r="H932" s="4"/>
      <c r="I932" s="4"/>
      <c r="J932" s="4"/>
      <c r="K932" s="4"/>
    </row>
    <row r="933">
      <c r="A933" s="4"/>
      <c r="B933" s="4"/>
      <c r="C933" s="4"/>
      <c r="D933" s="4"/>
      <c r="E933" s="4"/>
      <c r="F933" s="4"/>
      <c r="G933" s="4"/>
      <c r="H933" s="4"/>
      <c r="I933" s="4"/>
      <c r="J933" s="4"/>
      <c r="K933" s="4"/>
    </row>
    <row r="934">
      <c r="A934" s="4"/>
      <c r="B934" s="4"/>
      <c r="C934" s="4"/>
      <c r="D934" s="4"/>
      <c r="E934" s="4"/>
      <c r="F934" s="4"/>
      <c r="G934" s="4"/>
      <c r="H934" s="4"/>
      <c r="I934" s="4"/>
      <c r="J934" s="4"/>
      <c r="K934" s="4"/>
    </row>
    <row r="935">
      <c r="A935" s="4"/>
      <c r="B935" s="4"/>
      <c r="C935" s="4"/>
      <c r="D935" s="4"/>
      <c r="E935" s="4"/>
      <c r="F935" s="4"/>
      <c r="G935" s="4"/>
      <c r="H935" s="4"/>
      <c r="I935" s="4"/>
      <c r="J935" s="4"/>
      <c r="K935" s="4"/>
    </row>
    <row r="936">
      <c r="A936" s="4"/>
      <c r="B936" s="4"/>
      <c r="C936" s="4"/>
      <c r="D936" s="4"/>
      <c r="E936" s="4"/>
      <c r="F936" s="4"/>
      <c r="G936" s="4"/>
      <c r="H936" s="4"/>
      <c r="I936" s="4"/>
      <c r="J936" s="4"/>
      <c r="K936" s="4"/>
    </row>
    <row r="937">
      <c r="A937" s="4"/>
      <c r="B937" s="4"/>
      <c r="C937" s="4"/>
      <c r="D937" s="4"/>
      <c r="E937" s="4"/>
      <c r="F937" s="4"/>
      <c r="G937" s="4"/>
      <c r="H937" s="4"/>
      <c r="I937" s="4"/>
      <c r="J937" s="4"/>
      <c r="K937" s="4"/>
    </row>
    <row r="938">
      <c r="A938" s="4"/>
      <c r="B938" s="4"/>
      <c r="C938" s="4"/>
      <c r="D938" s="4"/>
      <c r="E938" s="4"/>
      <c r="F938" s="4"/>
      <c r="G938" s="4"/>
      <c r="H938" s="4"/>
      <c r="I938" s="4"/>
      <c r="J938" s="4"/>
      <c r="K938" s="4"/>
    </row>
    <row r="939">
      <c r="A939" s="4"/>
      <c r="B939" s="4"/>
      <c r="C939" s="4"/>
      <c r="D939" s="4"/>
      <c r="E939" s="4"/>
      <c r="F939" s="4"/>
      <c r="G939" s="4"/>
      <c r="H939" s="4"/>
      <c r="I939" s="4"/>
      <c r="J939" s="4"/>
      <c r="K939" s="4"/>
    </row>
    <row r="940">
      <c r="A940" s="4"/>
      <c r="B940" s="4"/>
      <c r="C940" s="4"/>
      <c r="D940" s="4"/>
      <c r="E940" s="4"/>
      <c r="F940" s="4"/>
      <c r="G940" s="4"/>
      <c r="H940" s="4"/>
      <c r="I940" s="4"/>
      <c r="J940" s="4"/>
      <c r="K940" s="4"/>
    </row>
    <row r="941">
      <c r="A941" s="4"/>
      <c r="B941" s="4"/>
      <c r="C941" s="4"/>
      <c r="D941" s="4"/>
      <c r="E941" s="4"/>
      <c r="F941" s="4"/>
      <c r="G941" s="4"/>
      <c r="H941" s="4"/>
      <c r="I941" s="4"/>
      <c r="J941" s="4"/>
      <c r="K941" s="4"/>
    </row>
    <row r="942">
      <c r="A942" s="4"/>
      <c r="B942" s="4"/>
      <c r="C942" s="4"/>
      <c r="D942" s="4"/>
      <c r="E942" s="4"/>
      <c r="F942" s="4"/>
      <c r="G942" s="4"/>
      <c r="H942" s="4"/>
      <c r="I942" s="4"/>
      <c r="J942" s="4"/>
      <c r="K942" s="4"/>
    </row>
    <row r="943">
      <c r="A943" s="4"/>
      <c r="B943" s="4"/>
      <c r="C943" s="4"/>
      <c r="D943" s="4"/>
      <c r="E943" s="4"/>
      <c r="F943" s="4"/>
      <c r="G943" s="4"/>
      <c r="H943" s="4"/>
      <c r="I943" s="4"/>
      <c r="J943" s="4"/>
      <c r="K943" s="4"/>
    </row>
    <row r="944">
      <c r="A944" s="4"/>
      <c r="B944" s="4"/>
      <c r="C944" s="4"/>
      <c r="D944" s="4"/>
      <c r="E944" s="4"/>
      <c r="F944" s="4"/>
      <c r="G944" s="4"/>
      <c r="H944" s="4"/>
      <c r="I944" s="4"/>
      <c r="J944" s="4"/>
      <c r="K944" s="4"/>
    </row>
    <row r="945">
      <c r="A945" s="4"/>
      <c r="B945" s="4"/>
      <c r="C945" s="4"/>
      <c r="D945" s="4"/>
      <c r="E945" s="4"/>
      <c r="F945" s="4"/>
      <c r="G945" s="4"/>
      <c r="H945" s="4"/>
      <c r="I945" s="4"/>
      <c r="J945" s="4"/>
      <c r="K945" s="4"/>
    </row>
    <row r="946">
      <c r="A946" s="4"/>
      <c r="B946" s="4"/>
      <c r="C946" s="4"/>
      <c r="D946" s="4"/>
      <c r="E946" s="4"/>
      <c r="F946" s="4"/>
      <c r="G946" s="4"/>
      <c r="H946" s="4"/>
      <c r="I946" s="4"/>
      <c r="J946" s="4"/>
      <c r="K946" s="4"/>
    </row>
    <row r="947">
      <c r="A947" s="4"/>
      <c r="B947" s="4"/>
      <c r="C947" s="4"/>
      <c r="D947" s="4"/>
      <c r="E947" s="4"/>
      <c r="F947" s="4"/>
      <c r="G947" s="4"/>
      <c r="H947" s="4"/>
      <c r="I947" s="4"/>
      <c r="J947" s="4"/>
      <c r="K947" s="4"/>
    </row>
    <row r="948">
      <c r="A948" s="4"/>
      <c r="B948" s="4"/>
      <c r="C948" s="4"/>
      <c r="D948" s="4"/>
      <c r="E948" s="4"/>
      <c r="F948" s="4"/>
      <c r="G948" s="4"/>
      <c r="H948" s="4"/>
      <c r="I948" s="4"/>
      <c r="J948" s="4"/>
      <c r="K948" s="4"/>
    </row>
    <row r="949">
      <c r="A949" s="4"/>
      <c r="B949" s="4"/>
      <c r="C949" s="4"/>
      <c r="D949" s="4"/>
      <c r="E949" s="4"/>
      <c r="F949" s="4"/>
      <c r="G949" s="4"/>
      <c r="H949" s="4"/>
      <c r="I949" s="4"/>
      <c r="J949" s="4"/>
      <c r="K949" s="4"/>
    </row>
    <row r="950">
      <c r="A950" s="4"/>
      <c r="B950" s="4"/>
      <c r="C950" s="4"/>
      <c r="D950" s="4"/>
      <c r="E950" s="4"/>
      <c r="F950" s="4"/>
      <c r="G950" s="4"/>
      <c r="H950" s="4"/>
      <c r="I950" s="4"/>
      <c r="J950" s="4"/>
      <c r="K950" s="4"/>
    </row>
    <row r="951">
      <c r="A951" s="4"/>
      <c r="B951" s="4"/>
      <c r="C951" s="4"/>
      <c r="D951" s="4"/>
      <c r="E951" s="4"/>
      <c r="F951" s="4"/>
      <c r="G951" s="4"/>
      <c r="H951" s="4"/>
      <c r="I951" s="4"/>
      <c r="J951" s="4"/>
      <c r="K951" s="4"/>
    </row>
    <row r="952">
      <c r="A952" s="4"/>
      <c r="B952" s="4"/>
      <c r="C952" s="4"/>
      <c r="D952" s="4"/>
      <c r="E952" s="4"/>
      <c r="F952" s="4"/>
      <c r="G952" s="4"/>
      <c r="H952" s="4"/>
      <c r="I952" s="4"/>
      <c r="J952" s="4"/>
      <c r="K952" s="4"/>
    </row>
    <row r="953">
      <c r="A953" s="4"/>
      <c r="B953" s="4"/>
      <c r="C953" s="4"/>
      <c r="D953" s="4"/>
      <c r="E953" s="4"/>
      <c r="F953" s="4"/>
      <c r="G953" s="4"/>
      <c r="H953" s="4"/>
      <c r="I953" s="4"/>
      <c r="J953" s="4"/>
      <c r="K953" s="4"/>
    </row>
    <row r="954">
      <c r="A954" s="4"/>
      <c r="B954" s="4"/>
      <c r="C954" s="4"/>
      <c r="D954" s="4"/>
      <c r="E954" s="4"/>
      <c r="F954" s="4"/>
      <c r="G954" s="4"/>
      <c r="H954" s="4"/>
      <c r="I954" s="4"/>
      <c r="J954" s="4"/>
      <c r="K954" s="4"/>
    </row>
    <row r="955">
      <c r="A955" s="4"/>
      <c r="B955" s="4"/>
      <c r="C955" s="4"/>
      <c r="D955" s="4"/>
      <c r="E955" s="4"/>
      <c r="F955" s="4"/>
      <c r="G955" s="4"/>
      <c r="H955" s="4"/>
      <c r="I955" s="4"/>
      <c r="J955" s="4"/>
      <c r="K955" s="4"/>
    </row>
    <row r="956">
      <c r="A956" s="4"/>
      <c r="B956" s="4"/>
      <c r="C956" s="4"/>
      <c r="D956" s="4"/>
      <c r="E956" s="4"/>
      <c r="F956" s="4"/>
      <c r="G956" s="4"/>
      <c r="H956" s="4"/>
      <c r="I956" s="4"/>
      <c r="J956" s="4"/>
      <c r="K956" s="4"/>
    </row>
    <row r="957">
      <c r="A957" s="4"/>
      <c r="B957" s="4"/>
      <c r="C957" s="4"/>
      <c r="D957" s="4"/>
      <c r="E957" s="4"/>
      <c r="F957" s="4"/>
      <c r="G957" s="4"/>
      <c r="H957" s="4"/>
      <c r="I957" s="4"/>
      <c r="J957" s="4"/>
      <c r="K957" s="4"/>
    </row>
    <row r="958">
      <c r="A958" s="4"/>
      <c r="B958" s="4"/>
      <c r="C958" s="4"/>
      <c r="D958" s="4"/>
      <c r="E958" s="4"/>
      <c r="F958" s="4"/>
      <c r="G958" s="4"/>
      <c r="H958" s="4"/>
      <c r="I958" s="4"/>
      <c r="J958" s="4"/>
      <c r="K958" s="4"/>
    </row>
    <row r="959">
      <c r="A959" s="4"/>
      <c r="B959" s="4"/>
      <c r="C959" s="4"/>
      <c r="D959" s="4"/>
      <c r="E959" s="4"/>
      <c r="F959" s="4"/>
      <c r="G959" s="4"/>
      <c r="H959" s="4"/>
      <c r="I959" s="4"/>
      <c r="J959" s="4"/>
      <c r="K959" s="4"/>
    </row>
    <row r="960">
      <c r="A960" s="4"/>
      <c r="B960" s="4"/>
      <c r="C960" s="4"/>
      <c r="D960" s="4"/>
      <c r="E960" s="4"/>
      <c r="F960" s="4"/>
      <c r="G960" s="4"/>
      <c r="H960" s="4"/>
      <c r="I960" s="4"/>
      <c r="J960" s="4"/>
      <c r="K960" s="4"/>
    </row>
    <row r="961">
      <c r="A961" s="4"/>
      <c r="B961" s="4"/>
      <c r="C961" s="4"/>
      <c r="D961" s="4"/>
      <c r="E961" s="4"/>
      <c r="F961" s="4"/>
      <c r="G961" s="4"/>
      <c r="H961" s="4"/>
      <c r="I961" s="4"/>
      <c r="J961" s="4"/>
      <c r="K961" s="4"/>
    </row>
    <row r="962">
      <c r="A962" s="4"/>
      <c r="B962" s="4"/>
      <c r="C962" s="4"/>
      <c r="D962" s="4"/>
      <c r="E962" s="4"/>
      <c r="F962" s="4"/>
      <c r="G962" s="4"/>
      <c r="H962" s="4"/>
      <c r="I962" s="4"/>
      <c r="J962" s="4"/>
      <c r="K962" s="4"/>
    </row>
    <row r="963">
      <c r="A963" s="4"/>
      <c r="B963" s="4"/>
      <c r="C963" s="4"/>
      <c r="D963" s="4"/>
      <c r="E963" s="4"/>
      <c r="F963" s="4"/>
      <c r="G963" s="4"/>
      <c r="H963" s="4"/>
      <c r="I963" s="4"/>
      <c r="J963" s="4"/>
      <c r="K963" s="4"/>
    </row>
    <row r="964">
      <c r="A964" s="4"/>
      <c r="B964" s="4"/>
      <c r="C964" s="4"/>
      <c r="D964" s="4"/>
      <c r="E964" s="4"/>
      <c r="F964" s="4"/>
      <c r="G964" s="4"/>
      <c r="H964" s="4"/>
      <c r="I964" s="4"/>
      <c r="J964" s="4"/>
      <c r="K964" s="4"/>
    </row>
    <row r="965">
      <c r="A965" s="4"/>
      <c r="B965" s="4"/>
      <c r="C965" s="4"/>
      <c r="D965" s="4"/>
      <c r="E965" s="4"/>
      <c r="F965" s="4"/>
      <c r="G965" s="4"/>
      <c r="H965" s="4"/>
      <c r="I965" s="4"/>
      <c r="J965" s="4"/>
      <c r="K965" s="4"/>
    </row>
    <row r="966">
      <c r="A966" s="4"/>
      <c r="B966" s="4"/>
      <c r="C966" s="4"/>
      <c r="D966" s="4"/>
      <c r="E966" s="4"/>
      <c r="F966" s="4"/>
      <c r="G966" s="4"/>
      <c r="H966" s="4"/>
      <c r="I966" s="4"/>
      <c r="J966" s="4"/>
      <c r="K966" s="4"/>
    </row>
    <row r="967">
      <c r="A967" s="4"/>
      <c r="B967" s="4"/>
      <c r="C967" s="4"/>
      <c r="D967" s="4"/>
      <c r="E967" s="4"/>
      <c r="F967" s="4"/>
      <c r="G967" s="4"/>
      <c r="H967" s="4"/>
      <c r="I967" s="4"/>
      <c r="J967" s="4"/>
      <c r="K967" s="4"/>
    </row>
    <row r="968">
      <c r="A968" s="4"/>
      <c r="B968" s="4"/>
      <c r="C968" s="4"/>
      <c r="D968" s="4"/>
      <c r="E968" s="4"/>
      <c r="F968" s="4"/>
      <c r="G968" s="4"/>
      <c r="H968" s="4"/>
      <c r="I968" s="4"/>
      <c r="J968" s="4"/>
      <c r="K968" s="4"/>
    </row>
    <row r="969">
      <c r="A969" s="4"/>
      <c r="B969" s="4"/>
      <c r="C969" s="4"/>
      <c r="D969" s="4"/>
      <c r="E969" s="4"/>
      <c r="F969" s="4"/>
      <c r="G969" s="4"/>
      <c r="H969" s="4"/>
      <c r="I969" s="4"/>
      <c r="J969" s="4"/>
      <c r="K969" s="4"/>
    </row>
    <row r="970">
      <c r="A970" s="4"/>
      <c r="B970" s="4"/>
      <c r="C970" s="4"/>
      <c r="D970" s="4"/>
      <c r="E970" s="4"/>
      <c r="F970" s="4"/>
      <c r="G970" s="4"/>
      <c r="H970" s="4"/>
      <c r="I970" s="4"/>
      <c r="J970" s="4"/>
      <c r="K970" s="4"/>
    </row>
    <row r="971">
      <c r="A971" s="4"/>
      <c r="B971" s="4"/>
      <c r="C971" s="4"/>
      <c r="D971" s="4"/>
      <c r="E971" s="4"/>
      <c r="F971" s="4"/>
      <c r="G971" s="4"/>
      <c r="H971" s="4"/>
      <c r="I971" s="4"/>
      <c r="J971" s="4"/>
      <c r="K971" s="4"/>
    </row>
    <row r="972">
      <c r="A972" s="4"/>
      <c r="B972" s="4"/>
      <c r="C972" s="4"/>
      <c r="D972" s="4"/>
      <c r="E972" s="4"/>
      <c r="F972" s="4"/>
      <c r="G972" s="4"/>
      <c r="H972" s="4"/>
      <c r="I972" s="4"/>
      <c r="J972" s="4"/>
      <c r="K972" s="4"/>
    </row>
    <row r="973">
      <c r="A973" s="4"/>
      <c r="B973" s="4"/>
      <c r="C973" s="4"/>
      <c r="D973" s="4"/>
      <c r="E973" s="4"/>
      <c r="F973" s="4"/>
      <c r="G973" s="4"/>
      <c r="H973" s="4"/>
      <c r="I973" s="4"/>
      <c r="J973" s="4"/>
      <c r="K973" s="4"/>
    </row>
    <row r="974">
      <c r="A974" s="4"/>
      <c r="B974" s="4"/>
      <c r="C974" s="4"/>
      <c r="D974" s="4"/>
      <c r="E974" s="4"/>
      <c r="F974" s="4"/>
      <c r="G974" s="4"/>
      <c r="H974" s="4"/>
      <c r="I974" s="4"/>
      <c r="J974" s="4"/>
      <c r="K974" s="4"/>
    </row>
    <row r="975">
      <c r="A975" s="4"/>
      <c r="B975" s="4"/>
      <c r="C975" s="4"/>
      <c r="D975" s="4"/>
      <c r="E975" s="4"/>
      <c r="F975" s="4"/>
      <c r="G975" s="4"/>
      <c r="H975" s="4"/>
      <c r="I975" s="4"/>
      <c r="J975" s="4"/>
      <c r="K975" s="4"/>
    </row>
    <row r="976">
      <c r="A976" s="4"/>
      <c r="B976" s="4"/>
      <c r="C976" s="4"/>
      <c r="D976" s="4"/>
      <c r="E976" s="4"/>
      <c r="F976" s="4"/>
      <c r="G976" s="4"/>
      <c r="H976" s="4"/>
      <c r="I976" s="4"/>
      <c r="J976" s="4"/>
      <c r="K976" s="4"/>
    </row>
    <row r="977">
      <c r="A977" s="4"/>
      <c r="B977" s="4"/>
      <c r="C977" s="4"/>
      <c r="D977" s="4"/>
      <c r="E977" s="4"/>
      <c r="F977" s="4"/>
      <c r="G977" s="4"/>
      <c r="H977" s="4"/>
      <c r="I977" s="4"/>
      <c r="J977" s="4"/>
      <c r="K977" s="4"/>
    </row>
    <row r="978">
      <c r="A978" s="4"/>
      <c r="B978" s="4"/>
      <c r="C978" s="4"/>
      <c r="D978" s="4"/>
      <c r="E978" s="4"/>
      <c r="F978" s="4"/>
      <c r="G978" s="4"/>
      <c r="H978" s="4"/>
      <c r="I978" s="4"/>
      <c r="J978" s="4"/>
      <c r="K978" s="4"/>
    </row>
    <row r="979">
      <c r="A979" s="4"/>
      <c r="B979" s="4"/>
      <c r="C979" s="4"/>
      <c r="D979" s="4"/>
      <c r="E979" s="4"/>
      <c r="F979" s="4"/>
      <c r="G979" s="4"/>
      <c r="H979" s="4"/>
      <c r="I979" s="4"/>
      <c r="J979" s="4"/>
      <c r="K979" s="4"/>
    </row>
    <row r="980">
      <c r="A980" s="4"/>
      <c r="B980" s="4"/>
      <c r="C980" s="4"/>
      <c r="D980" s="4"/>
      <c r="E980" s="4"/>
      <c r="F980" s="4"/>
      <c r="G980" s="4"/>
      <c r="H980" s="4"/>
      <c r="I980" s="4"/>
      <c r="J980" s="4"/>
      <c r="K980" s="4"/>
    </row>
    <row r="981">
      <c r="A981" s="4"/>
      <c r="B981" s="4"/>
      <c r="C981" s="4"/>
      <c r="D981" s="4"/>
      <c r="E981" s="4"/>
      <c r="F981" s="4"/>
      <c r="G981" s="4"/>
      <c r="H981" s="4"/>
      <c r="I981" s="4"/>
      <c r="J981" s="4"/>
      <c r="K981" s="4"/>
    </row>
    <row r="982">
      <c r="A982" s="4"/>
      <c r="B982" s="4"/>
      <c r="C982" s="4"/>
      <c r="D982" s="4"/>
      <c r="E982" s="4"/>
      <c r="F982" s="4"/>
      <c r="G982" s="4"/>
      <c r="H982" s="4"/>
      <c r="I982" s="4"/>
      <c r="J982" s="4"/>
      <c r="K982" s="4"/>
    </row>
    <row r="983">
      <c r="A983" s="4"/>
      <c r="B983" s="4"/>
      <c r="C983" s="4"/>
      <c r="D983" s="4"/>
      <c r="E983" s="4"/>
      <c r="F983" s="4"/>
      <c r="G983" s="4"/>
      <c r="H983" s="4"/>
      <c r="I983" s="4"/>
      <c r="J983" s="4"/>
      <c r="K983" s="4"/>
    </row>
    <row r="984">
      <c r="A984" s="4"/>
      <c r="B984" s="4"/>
      <c r="C984" s="4"/>
      <c r="D984" s="4"/>
      <c r="E984" s="4"/>
      <c r="F984" s="4"/>
      <c r="G984" s="4"/>
      <c r="H984" s="4"/>
      <c r="I984" s="4"/>
      <c r="J984" s="4"/>
      <c r="K984" s="4"/>
    </row>
    <row r="985">
      <c r="A985" s="4"/>
      <c r="B985" s="4"/>
      <c r="C985" s="4"/>
      <c r="D985" s="4"/>
      <c r="E985" s="4"/>
      <c r="F985" s="4"/>
      <c r="G985" s="4"/>
      <c r="H985" s="4"/>
      <c r="I985" s="4"/>
      <c r="J985" s="4"/>
      <c r="K985" s="4"/>
    </row>
    <row r="986">
      <c r="A986" s="4"/>
      <c r="B986" s="4"/>
      <c r="C986" s="4"/>
      <c r="D986" s="4"/>
      <c r="E986" s="4"/>
      <c r="F986" s="4"/>
      <c r="G986" s="4"/>
      <c r="H986" s="4"/>
      <c r="I986" s="4"/>
      <c r="J986" s="4"/>
      <c r="K986" s="4"/>
    </row>
    <row r="987">
      <c r="A987" s="4"/>
      <c r="B987" s="4"/>
      <c r="C987" s="4"/>
      <c r="D987" s="4"/>
      <c r="E987" s="4"/>
      <c r="F987" s="4"/>
      <c r="G987" s="4"/>
      <c r="H987" s="4"/>
      <c r="I987" s="4"/>
      <c r="J987" s="4"/>
      <c r="K987" s="4"/>
    </row>
    <row r="988">
      <c r="A988" s="4"/>
      <c r="B988" s="4"/>
      <c r="C988" s="4"/>
      <c r="D988" s="4"/>
      <c r="E988" s="4"/>
      <c r="F988" s="4"/>
      <c r="G988" s="4"/>
      <c r="H988" s="4"/>
      <c r="I988" s="4"/>
      <c r="J988" s="4"/>
      <c r="K988" s="4"/>
    </row>
    <row r="989">
      <c r="A989" s="4"/>
      <c r="B989" s="4"/>
      <c r="C989" s="4"/>
      <c r="D989" s="4"/>
      <c r="E989" s="4"/>
      <c r="F989" s="4"/>
      <c r="G989" s="4"/>
      <c r="H989" s="4"/>
      <c r="I989" s="4"/>
      <c r="J989" s="4"/>
      <c r="K989" s="4"/>
    </row>
    <row r="990">
      <c r="A990" s="4"/>
      <c r="B990" s="4"/>
      <c r="C990" s="4"/>
      <c r="D990" s="4"/>
      <c r="E990" s="4"/>
      <c r="F990" s="4"/>
      <c r="G990" s="4"/>
      <c r="H990" s="4"/>
      <c r="I990" s="4"/>
      <c r="J990" s="4"/>
      <c r="K990" s="4"/>
    </row>
    <row r="991">
      <c r="A991" s="4"/>
      <c r="B991" s="4"/>
      <c r="C991" s="4"/>
      <c r="D991" s="4"/>
      <c r="E991" s="4"/>
      <c r="F991" s="4"/>
      <c r="G991" s="4"/>
      <c r="H991" s="4"/>
      <c r="I991" s="4"/>
      <c r="J991" s="4"/>
      <c r="K991" s="4"/>
    </row>
    <row r="992">
      <c r="A992" s="4"/>
      <c r="B992" s="4"/>
      <c r="C992" s="4"/>
      <c r="D992" s="4"/>
      <c r="E992" s="4"/>
      <c r="F992" s="4"/>
      <c r="G992" s="4"/>
      <c r="H992" s="4"/>
      <c r="I992" s="4"/>
      <c r="J992" s="4"/>
      <c r="K992" s="4"/>
    </row>
    <row r="993">
      <c r="A993" s="4"/>
      <c r="B993" s="4"/>
      <c r="C993" s="4"/>
      <c r="D993" s="4"/>
      <c r="E993" s="4"/>
      <c r="F993" s="4"/>
      <c r="G993" s="4"/>
      <c r="H993" s="4"/>
      <c r="I993" s="4"/>
      <c r="J993" s="4"/>
      <c r="K993" s="4"/>
    </row>
    <row r="994">
      <c r="A994" s="4"/>
      <c r="B994" s="4"/>
      <c r="C994" s="4"/>
      <c r="D994" s="4"/>
      <c r="E994" s="4"/>
      <c r="F994" s="4"/>
      <c r="G994" s="4"/>
      <c r="H994" s="4"/>
      <c r="I994" s="4"/>
      <c r="J994" s="4"/>
      <c r="K994" s="4"/>
    </row>
    <row r="995">
      <c r="A995" s="4"/>
      <c r="B995" s="4"/>
      <c r="C995" s="4"/>
      <c r="D995" s="4"/>
      <c r="E995" s="4"/>
      <c r="F995" s="4"/>
      <c r="G995" s="4"/>
      <c r="H995" s="4"/>
      <c r="I995" s="4"/>
      <c r="J995" s="4"/>
      <c r="K995" s="4"/>
    </row>
    <row r="996">
      <c r="A996" s="4"/>
      <c r="B996" s="4"/>
      <c r="C996" s="4"/>
      <c r="D996" s="4"/>
      <c r="E996" s="4"/>
      <c r="F996" s="4"/>
      <c r="G996" s="4"/>
      <c r="H996" s="4"/>
      <c r="I996" s="4"/>
      <c r="J996" s="4"/>
      <c r="K996" s="4"/>
    </row>
    <row r="997">
      <c r="A997" s="4"/>
      <c r="B997" s="4"/>
      <c r="C997" s="4"/>
      <c r="D997" s="4"/>
      <c r="E997" s="4"/>
      <c r="F997" s="4"/>
      <c r="G997" s="4"/>
      <c r="H997" s="4"/>
      <c r="I997" s="4"/>
      <c r="J997" s="4"/>
      <c r="K997" s="4"/>
    </row>
    <row r="998">
      <c r="A998" s="4"/>
      <c r="B998" s="4"/>
      <c r="C998" s="4"/>
      <c r="D998" s="4"/>
      <c r="E998" s="4"/>
      <c r="F998" s="4"/>
      <c r="G998" s="4"/>
      <c r="H998" s="4"/>
      <c r="I998" s="4"/>
      <c r="J998" s="4"/>
      <c r="K998" s="4"/>
    </row>
    <row r="999">
      <c r="A999" s="4"/>
      <c r="B999" s="4"/>
      <c r="C999" s="4"/>
      <c r="D999" s="4"/>
      <c r="E999" s="4"/>
      <c r="F999" s="4"/>
      <c r="G999" s="4"/>
      <c r="H999" s="4"/>
      <c r="I999" s="4"/>
      <c r="J999" s="4"/>
      <c r="K999" s="4"/>
    </row>
    <row r="1000">
      <c r="A1000" s="4"/>
      <c r="B1000" s="4"/>
      <c r="C1000" s="4"/>
      <c r="D1000" s="4"/>
      <c r="E1000" s="4"/>
      <c r="F1000" s="4"/>
      <c r="G1000" s="4"/>
      <c r="H1000" s="4"/>
      <c r="I1000" s="4"/>
      <c r="J1000" s="4"/>
      <c r="K1000" s="4"/>
    </row>
    <row r="1001">
      <c r="A1001" s="4"/>
      <c r="B1001" s="4"/>
      <c r="C1001" s="4"/>
      <c r="D1001" s="4"/>
      <c r="E1001" s="4"/>
      <c r="F1001" s="4"/>
      <c r="G1001" s="4"/>
      <c r="H1001" s="4"/>
      <c r="I1001" s="4"/>
      <c r="J1001" s="4"/>
      <c r="K1001" s="4"/>
    </row>
    <row r="1002">
      <c r="A1002" s="4"/>
      <c r="B1002" s="4"/>
      <c r="C1002" s="4"/>
      <c r="D1002" s="4"/>
      <c r="E1002" s="4"/>
      <c r="F1002" s="4"/>
      <c r="G1002" s="4"/>
      <c r="H1002" s="4"/>
      <c r="I1002" s="4"/>
      <c r="J1002" s="4"/>
      <c r="K1002" s="4"/>
    </row>
    <row r="1003">
      <c r="A1003" s="4"/>
      <c r="B1003" s="4"/>
      <c r="C1003" s="4"/>
      <c r="D1003" s="4"/>
      <c r="E1003" s="4"/>
      <c r="F1003" s="4"/>
      <c r="G1003" s="4"/>
      <c r="H1003" s="4"/>
      <c r="I1003" s="4"/>
      <c r="J1003" s="4"/>
      <c r="K1003" s="4"/>
    </row>
    <row r="1004">
      <c r="A1004" s="4"/>
      <c r="B1004" s="4"/>
      <c r="C1004" s="4"/>
      <c r="D1004" s="4"/>
      <c r="E1004" s="4"/>
      <c r="F1004" s="4"/>
      <c r="G1004" s="4"/>
      <c r="H1004" s="4"/>
      <c r="I1004" s="4"/>
      <c r="J1004" s="4"/>
      <c r="K1004" s="4"/>
    </row>
    <row r="1005">
      <c r="A1005" s="4"/>
      <c r="B1005" s="4"/>
      <c r="C1005" s="4"/>
      <c r="D1005" s="4"/>
      <c r="E1005" s="4"/>
      <c r="F1005" s="4"/>
      <c r="G1005" s="4"/>
      <c r="H1005" s="4"/>
      <c r="I1005" s="4"/>
      <c r="J1005" s="4"/>
      <c r="K1005" s="4"/>
    </row>
    <row r="1006">
      <c r="A1006" s="4"/>
      <c r="B1006" s="4"/>
      <c r="C1006" s="4"/>
      <c r="D1006" s="4"/>
      <c r="E1006" s="4"/>
      <c r="F1006" s="4"/>
      <c r="G1006" s="4"/>
      <c r="H1006" s="4"/>
      <c r="I1006" s="4"/>
      <c r="J1006" s="4"/>
      <c r="K1006" s="4"/>
    </row>
    <row r="1007">
      <c r="A1007" s="4"/>
      <c r="B1007" s="4"/>
      <c r="C1007" s="4"/>
      <c r="D1007" s="4"/>
      <c r="E1007" s="4"/>
      <c r="F1007" s="4"/>
      <c r="G1007" s="4"/>
      <c r="H1007" s="4"/>
      <c r="I1007" s="4"/>
      <c r="J1007" s="4"/>
      <c r="K1007" s="4"/>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13"/>
    <col customWidth="1" min="2" max="2" width="27.25"/>
    <col customWidth="1" min="3" max="3" width="9.13"/>
    <col customWidth="1" min="11" max="11" width="14.25"/>
  </cols>
  <sheetData>
    <row r="1">
      <c r="A1" s="433" t="s">
        <v>611</v>
      </c>
      <c r="B1" s="353" t="s">
        <v>1379</v>
      </c>
      <c r="C1" s="256"/>
      <c r="D1" s="256"/>
      <c r="E1" s="256"/>
      <c r="F1" s="256"/>
      <c r="G1" s="240"/>
      <c r="H1" s="4"/>
      <c r="I1" s="4"/>
      <c r="J1" s="4"/>
      <c r="K1" s="4"/>
      <c r="L1" s="4"/>
      <c r="M1" s="4"/>
    </row>
    <row r="2">
      <c r="A2" s="354"/>
      <c r="B2" s="355" t="s">
        <v>689</v>
      </c>
      <c r="C2" s="356">
        <v>44482.0</v>
      </c>
      <c r="D2" s="331"/>
      <c r="E2" s="355" t="s">
        <v>690</v>
      </c>
      <c r="F2" s="357" t="s">
        <v>691</v>
      </c>
      <c r="G2" s="548"/>
      <c r="H2" s="4"/>
      <c r="I2" s="4" t="s">
        <v>690</v>
      </c>
      <c r="J2" s="424" t="s">
        <v>692</v>
      </c>
      <c r="K2" s="548" t="s">
        <v>691</v>
      </c>
      <c r="L2" s="548"/>
      <c r="M2" s="4"/>
    </row>
    <row r="3">
      <c r="A3" s="354"/>
      <c r="B3" s="355" t="s">
        <v>694</v>
      </c>
      <c r="C3" s="356">
        <v>44487.0</v>
      </c>
      <c r="D3" s="331"/>
      <c r="E3" s="331">
        <v>0.0</v>
      </c>
      <c r="F3" s="243">
        <f>C7-SUM(D25,D29,D33,D39,D45)</f>
        <v>30</v>
      </c>
      <c r="G3" s="299"/>
      <c r="H3" s="4"/>
      <c r="I3" s="4">
        <v>0.0</v>
      </c>
      <c r="J3" s="549">
        <v>30.0</v>
      </c>
      <c r="K3" s="299">
        <v>30.0</v>
      </c>
      <c r="L3" s="299"/>
      <c r="M3" s="4"/>
    </row>
    <row r="4">
      <c r="A4" s="354"/>
      <c r="B4" s="355" t="s">
        <v>695</v>
      </c>
      <c r="C4" s="336">
        <f>1+C3-C2</f>
        <v>6</v>
      </c>
      <c r="D4" s="331"/>
      <c r="E4" s="331">
        <v>1.0</v>
      </c>
      <c r="F4" s="243">
        <f>F3-SUM(E25,E29,E33,E39,E45)</f>
        <v>30</v>
      </c>
      <c r="G4" s="299"/>
      <c r="H4" s="4"/>
      <c r="I4" s="4">
        <v>1.0</v>
      </c>
      <c r="J4" s="549">
        <v>25.0</v>
      </c>
      <c r="K4" s="299">
        <v>30.0</v>
      </c>
      <c r="L4" s="299"/>
      <c r="M4" s="4"/>
    </row>
    <row r="5">
      <c r="A5" s="354"/>
      <c r="B5" s="355" t="s">
        <v>696</v>
      </c>
      <c r="C5" s="331">
        <v>5.0</v>
      </c>
      <c r="D5" s="331"/>
      <c r="E5" s="331">
        <v>2.0</v>
      </c>
      <c r="F5" s="243">
        <f>F4-SUM(F25,F29,F33,F39,F45)</f>
        <v>30</v>
      </c>
      <c r="G5" s="299"/>
      <c r="H5" s="4"/>
      <c r="I5" s="4">
        <v>2.0</v>
      </c>
      <c r="J5" s="549">
        <v>20.0</v>
      </c>
      <c r="K5" s="299">
        <v>30.0</v>
      </c>
      <c r="L5" s="299"/>
      <c r="M5" s="4"/>
    </row>
    <row r="6">
      <c r="A6" s="354"/>
      <c r="B6" s="355" t="s">
        <v>697</v>
      </c>
      <c r="C6" s="336">
        <v>30.0</v>
      </c>
      <c r="D6" s="331"/>
      <c r="E6" s="331">
        <v>3.0</v>
      </c>
      <c r="F6" s="243">
        <f>F5-SUM(G25,G29,G33,G39,G45)</f>
        <v>22</v>
      </c>
      <c r="G6" s="299"/>
      <c r="H6" s="4"/>
      <c r="I6" s="4">
        <v>3.0</v>
      </c>
      <c r="J6" s="549">
        <v>15.0</v>
      </c>
      <c r="K6" s="299">
        <v>22.0</v>
      </c>
      <c r="L6" s="299"/>
      <c r="M6" s="4"/>
    </row>
    <row r="7">
      <c r="A7" s="354"/>
      <c r="B7" s="355" t="s">
        <v>698</v>
      </c>
      <c r="C7" s="336">
        <v>30.0</v>
      </c>
      <c r="D7" s="331"/>
      <c r="E7" s="331">
        <v>4.0</v>
      </c>
      <c r="F7" s="243">
        <f>F6-SUM(H25,H29,H33,H39,H45)</f>
        <v>16</v>
      </c>
      <c r="G7" s="299"/>
      <c r="H7" s="4"/>
      <c r="I7" s="4">
        <v>4.0</v>
      </c>
      <c r="J7" s="549">
        <v>10.0</v>
      </c>
      <c r="K7" s="299">
        <v>16.0</v>
      </c>
      <c r="L7" s="299"/>
      <c r="M7" s="4"/>
    </row>
    <row r="8">
      <c r="A8" s="354"/>
      <c r="B8" s="234" t="s">
        <v>699</v>
      </c>
      <c r="C8" s="243">
        <v>5.0</v>
      </c>
      <c r="D8" s="239"/>
      <c r="E8" s="239">
        <v>5.0</v>
      </c>
      <c r="F8" s="243">
        <f>F7-SUM(I25,I29,I33,I39,I45)</f>
        <v>6</v>
      </c>
      <c r="G8" s="299"/>
      <c r="H8" s="4"/>
      <c r="I8" s="4">
        <v>5.0</v>
      </c>
      <c r="J8" s="549">
        <v>5.0</v>
      </c>
      <c r="K8" s="299">
        <v>6.0</v>
      </c>
      <c r="L8" s="299"/>
      <c r="M8" s="4"/>
    </row>
    <row r="9">
      <c r="A9" s="4"/>
      <c r="B9" s="238"/>
      <c r="C9" s="388"/>
      <c r="D9" s="238"/>
      <c r="E9" s="235">
        <v>6.0</v>
      </c>
      <c r="F9" s="235">
        <f>F8-SUM(J25,J29,J33,J39,J45)</f>
        <v>0</v>
      </c>
      <c r="G9" s="3"/>
      <c r="H9" s="4"/>
      <c r="I9" s="550">
        <v>6.0</v>
      </c>
      <c r="J9" s="3">
        <v>0.0</v>
      </c>
      <c r="K9" s="299">
        <v>0.0</v>
      </c>
      <c r="L9" s="3"/>
      <c r="M9" s="4"/>
    </row>
    <row r="10">
      <c r="A10" s="4"/>
      <c r="B10" s="4"/>
      <c r="D10" s="4"/>
      <c r="E10" s="4"/>
      <c r="F10" s="4"/>
      <c r="G10" s="4"/>
      <c r="H10" s="4"/>
      <c r="I10" s="4"/>
      <c r="J10" s="4"/>
      <c r="K10" s="4"/>
      <c r="L10" s="4"/>
      <c r="M10" s="4"/>
    </row>
    <row r="11">
      <c r="A11" s="4"/>
      <c r="H11" s="4"/>
      <c r="I11" s="4"/>
      <c r="J11" s="4"/>
      <c r="K11" s="4"/>
      <c r="L11" s="4"/>
      <c r="M11" s="4"/>
    </row>
    <row r="12">
      <c r="A12" s="4"/>
      <c r="H12" s="4"/>
      <c r="I12" s="4"/>
      <c r="J12" s="4"/>
      <c r="K12" s="4"/>
      <c r="L12" s="4"/>
      <c r="M12" s="4"/>
    </row>
    <row r="13">
      <c r="A13" s="4"/>
      <c r="B13" s="4"/>
      <c r="C13" s="4"/>
      <c r="D13" s="4"/>
      <c r="E13" s="4"/>
      <c r="F13" s="4"/>
      <c r="G13" s="4"/>
      <c r="H13" s="4"/>
      <c r="I13" s="4"/>
      <c r="J13" s="4"/>
      <c r="K13" s="4"/>
      <c r="L13" s="4"/>
      <c r="M13" s="4"/>
    </row>
    <row r="14">
      <c r="A14" s="4"/>
      <c r="B14" s="4"/>
      <c r="C14" s="4"/>
      <c r="D14" s="4"/>
      <c r="E14" s="4"/>
      <c r="F14" s="4"/>
      <c r="G14" s="4"/>
      <c r="H14" s="4"/>
      <c r="I14" s="4"/>
      <c r="J14" s="4"/>
      <c r="K14" s="4"/>
      <c r="L14" s="4"/>
      <c r="M14" s="4"/>
    </row>
    <row r="15">
      <c r="A15" s="4"/>
      <c r="B15" s="4"/>
      <c r="C15" s="4"/>
      <c r="D15" s="4"/>
      <c r="E15" s="4"/>
      <c r="F15" s="4"/>
      <c r="G15" s="4"/>
      <c r="H15" s="4"/>
      <c r="I15" s="4"/>
      <c r="J15" s="4"/>
      <c r="K15" s="4"/>
      <c r="L15" s="4"/>
      <c r="M15" s="4"/>
    </row>
    <row r="16">
      <c r="A16" s="4"/>
      <c r="B16" s="4"/>
      <c r="C16" s="4"/>
      <c r="D16" s="4"/>
      <c r="E16" s="4"/>
      <c r="F16" s="4"/>
      <c r="G16" s="4"/>
      <c r="H16" s="4"/>
      <c r="I16" s="4"/>
      <c r="J16" s="4"/>
      <c r="K16" s="4"/>
      <c r="L16" s="4"/>
      <c r="M16" s="4"/>
    </row>
    <row r="17">
      <c r="A17" s="4"/>
      <c r="B17" s="4"/>
      <c r="C17" s="4"/>
      <c r="D17" s="4"/>
      <c r="E17" s="4"/>
      <c r="F17" s="4"/>
      <c r="G17" s="4"/>
      <c r="H17" s="4"/>
      <c r="I17" s="4"/>
      <c r="J17" s="4"/>
      <c r="K17" s="4"/>
      <c r="L17" s="4"/>
      <c r="M17" s="4"/>
    </row>
    <row r="18">
      <c r="A18" s="4"/>
      <c r="B18" s="4"/>
      <c r="C18" s="4"/>
      <c r="D18" s="4"/>
      <c r="E18" s="4"/>
      <c r="F18" s="4"/>
      <c r="G18" s="4"/>
      <c r="H18" s="4"/>
      <c r="I18" s="4"/>
      <c r="J18" s="4"/>
      <c r="K18" s="4"/>
      <c r="L18" s="4"/>
      <c r="M18" s="4"/>
    </row>
    <row r="19">
      <c r="A19" s="4"/>
      <c r="B19" s="4"/>
      <c r="C19" s="4"/>
      <c r="D19" s="4"/>
      <c r="E19" s="3" t="s">
        <v>701</v>
      </c>
      <c r="F19" s="3" t="s">
        <v>702</v>
      </c>
      <c r="G19" s="3" t="s">
        <v>703</v>
      </c>
      <c r="H19" s="3" t="s">
        <v>704</v>
      </c>
      <c r="I19" s="3" t="s">
        <v>704</v>
      </c>
      <c r="J19" s="3" t="s">
        <v>705</v>
      </c>
      <c r="K19" s="4"/>
      <c r="L19" s="4"/>
      <c r="M19" s="4"/>
    </row>
    <row r="20">
      <c r="A20" s="508" t="s">
        <v>706</v>
      </c>
      <c r="B20" s="508" t="s">
        <v>707</v>
      </c>
      <c r="C20" s="508" t="s">
        <v>388</v>
      </c>
      <c r="D20" s="509" t="s">
        <v>708</v>
      </c>
      <c r="E20" s="365"/>
      <c r="F20" s="365"/>
      <c r="G20" s="365"/>
      <c r="H20" s="365"/>
      <c r="I20" s="365"/>
      <c r="J20" s="366"/>
      <c r="K20" s="10"/>
      <c r="L20" s="542"/>
      <c r="M20" s="10"/>
    </row>
    <row r="21">
      <c r="A21" s="510"/>
      <c r="B21" s="510"/>
      <c r="C21" s="511"/>
      <c r="D21" s="508">
        <v>0.0</v>
      </c>
      <c r="E21" s="508">
        <v>1.0</v>
      </c>
      <c r="F21" s="508">
        <v>2.0</v>
      </c>
      <c r="G21" s="508">
        <v>3.0</v>
      </c>
      <c r="H21" s="508">
        <v>4.0</v>
      </c>
      <c r="I21" s="508">
        <v>5.0</v>
      </c>
      <c r="J21" s="508">
        <v>6.0</v>
      </c>
      <c r="K21" s="10"/>
      <c r="L21" s="542"/>
      <c r="M21" s="10"/>
    </row>
    <row r="22">
      <c r="A22" s="233" t="s">
        <v>68</v>
      </c>
      <c r="B22" s="237"/>
      <c r="C22" s="235"/>
      <c r="D22" s="235"/>
      <c r="E22" s="238"/>
      <c r="F22" s="238"/>
      <c r="G22" s="238"/>
      <c r="H22" s="238"/>
      <c r="I22" s="238"/>
      <c r="J22" s="238"/>
      <c r="K22" s="10"/>
      <c r="L22" s="542"/>
      <c r="M22" s="10"/>
    </row>
    <row r="23">
      <c r="A23" s="233"/>
      <c r="B23" s="237" t="s">
        <v>223</v>
      </c>
      <c r="C23" s="235">
        <v>3.0</v>
      </c>
      <c r="D23" s="235">
        <v>0.0</v>
      </c>
      <c r="E23" s="235">
        <v>0.0</v>
      </c>
      <c r="F23" s="235">
        <v>0.0</v>
      </c>
      <c r="G23" s="235">
        <v>0.0</v>
      </c>
      <c r="H23" s="235">
        <v>2.0</v>
      </c>
      <c r="I23" s="235">
        <v>1.0</v>
      </c>
      <c r="J23" s="235">
        <v>0.0</v>
      </c>
      <c r="K23" s="10"/>
      <c r="L23" s="542"/>
      <c r="M23" s="10"/>
    </row>
    <row r="24">
      <c r="A24" s="233"/>
      <c r="B24" s="237" t="s">
        <v>227</v>
      </c>
      <c r="C24" s="237">
        <v>3.0</v>
      </c>
      <c r="D24" s="235">
        <v>0.0</v>
      </c>
      <c r="E24" s="235">
        <v>0.0</v>
      </c>
      <c r="F24" s="235">
        <v>0.0</v>
      </c>
      <c r="G24" s="235">
        <v>0.0</v>
      </c>
      <c r="H24" s="235">
        <v>1.0</v>
      </c>
      <c r="I24" s="235">
        <v>2.0</v>
      </c>
      <c r="J24" s="235">
        <v>3.0</v>
      </c>
      <c r="K24" s="10"/>
      <c r="L24" s="542"/>
      <c r="M24" s="10"/>
    </row>
    <row r="25">
      <c r="A25" s="511" t="s">
        <v>709</v>
      </c>
      <c r="B25" s="237"/>
      <c r="C25" s="247"/>
      <c r="D25" s="511">
        <v>0.0</v>
      </c>
      <c r="E25" s="511">
        <v>0.0</v>
      </c>
      <c r="F25" s="511">
        <v>0.0</v>
      </c>
      <c r="G25" s="511">
        <v>0.0</v>
      </c>
      <c r="H25" s="511">
        <v>2.0</v>
      </c>
      <c r="I25" s="511">
        <v>2.0</v>
      </c>
      <c r="J25" s="511">
        <v>2.0</v>
      </c>
      <c r="K25" s="10"/>
      <c r="L25" s="542"/>
      <c r="M25" s="10"/>
    </row>
    <row r="26">
      <c r="A26" s="233" t="s">
        <v>85</v>
      </c>
      <c r="B26" s="237"/>
      <c r="C26" s="237"/>
      <c r="D26" s="238"/>
      <c r="E26" s="238"/>
      <c r="F26" s="238"/>
      <c r="G26" s="238"/>
      <c r="H26" s="238"/>
      <c r="I26" s="238"/>
      <c r="J26" s="238"/>
      <c r="K26" s="10"/>
      <c r="L26" s="542"/>
      <c r="M26" s="10"/>
    </row>
    <row r="27">
      <c r="A27" s="233"/>
      <c r="B27" s="237" t="s">
        <v>224</v>
      </c>
      <c r="C27" s="237">
        <v>3.0</v>
      </c>
      <c r="D27" s="235">
        <v>0.0</v>
      </c>
      <c r="E27" s="235">
        <v>0.0</v>
      </c>
      <c r="F27" s="235">
        <v>0.0</v>
      </c>
      <c r="G27" s="235">
        <v>4.0</v>
      </c>
      <c r="H27" s="235">
        <v>1.0</v>
      </c>
      <c r="I27" s="235">
        <v>1.0</v>
      </c>
      <c r="J27" s="235">
        <v>1.0</v>
      </c>
      <c r="K27" s="10"/>
      <c r="L27" s="542"/>
      <c r="M27" s="10"/>
    </row>
    <row r="28">
      <c r="A28" s="233"/>
      <c r="B28" s="237" t="s">
        <v>229</v>
      </c>
      <c r="C28" s="237">
        <v>3.0</v>
      </c>
      <c r="D28" s="235">
        <v>0.0</v>
      </c>
      <c r="E28" s="235">
        <v>0.0</v>
      </c>
      <c r="F28" s="235">
        <v>0.0</v>
      </c>
      <c r="G28" s="235">
        <v>0.0</v>
      </c>
      <c r="H28" s="235">
        <v>2.0</v>
      </c>
      <c r="I28" s="235">
        <v>1.0</v>
      </c>
      <c r="J28" s="235">
        <v>1.0</v>
      </c>
      <c r="K28" s="10"/>
      <c r="L28" s="542"/>
      <c r="M28" s="10"/>
    </row>
    <row r="29">
      <c r="A29" s="511" t="s">
        <v>709</v>
      </c>
      <c r="B29" s="237"/>
      <c r="C29" s="247"/>
      <c r="D29" s="511">
        <v>0.0</v>
      </c>
      <c r="E29" s="511">
        <v>0.0</v>
      </c>
      <c r="F29" s="511">
        <v>0.0</v>
      </c>
      <c r="G29" s="511">
        <v>3.0</v>
      </c>
      <c r="H29" s="511">
        <v>2.0</v>
      </c>
      <c r="I29" s="511">
        <v>1.0</v>
      </c>
      <c r="J29" s="511">
        <v>0.0</v>
      </c>
      <c r="K29" s="10"/>
      <c r="L29" s="542"/>
      <c r="M29" s="10"/>
    </row>
    <row r="30">
      <c r="A30" s="233" t="s">
        <v>97</v>
      </c>
      <c r="B30" s="237"/>
      <c r="C30" s="237"/>
      <c r="D30" s="238"/>
      <c r="E30" s="238"/>
      <c r="F30" s="238"/>
      <c r="G30" s="238"/>
      <c r="H30" s="238"/>
      <c r="I30" s="238"/>
      <c r="J30" s="238"/>
      <c r="K30" s="10"/>
      <c r="L30" s="542"/>
      <c r="M30" s="10"/>
    </row>
    <row r="31">
      <c r="A31" s="233"/>
      <c r="B31" s="237" t="s">
        <v>222</v>
      </c>
      <c r="C31" s="237">
        <v>3.0</v>
      </c>
      <c r="D31" s="235">
        <v>0.0</v>
      </c>
      <c r="E31" s="235">
        <v>0.0</v>
      </c>
      <c r="F31" s="235">
        <v>0.0</v>
      </c>
      <c r="G31" s="235">
        <v>1.0</v>
      </c>
      <c r="H31" s="235">
        <v>0.0</v>
      </c>
      <c r="I31" s="235">
        <v>1.0</v>
      </c>
      <c r="J31" s="235">
        <v>1.0</v>
      </c>
      <c r="K31" s="10"/>
      <c r="L31" s="542"/>
      <c r="M31" s="10"/>
    </row>
    <row r="32">
      <c r="A32" s="233"/>
      <c r="B32" s="237" t="s">
        <v>228</v>
      </c>
      <c r="C32" s="237">
        <v>3.0</v>
      </c>
      <c r="D32" s="235">
        <v>0.0</v>
      </c>
      <c r="E32" s="235">
        <v>0.0</v>
      </c>
      <c r="F32" s="235">
        <v>0.0</v>
      </c>
      <c r="G32" s="235">
        <v>0.0</v>
      </c>
      <c r="H32" s="235">
        <v>0.0</v>
      </c>
      <c r="I32" s="235">
        <v>1.0</v>
      </c>
      <c r="J32" s="235">
        <v>1.0</v>
      </c>
      <c r="K32" s="10"/>
      <c r="L32" s="542"/>
      <c r="M32" s="10"/>
    </row>
    <row r="33">
      <c r="A33" s="511" t="s">
        <v>709</v>
      </c>
      <c r="B33" s="237"/>
      <c r="C33" s="237"/>
      <c r="D33" s="511">
        <v>0.0</v>
      </c>
      <c r="E33" s="511">
        <v>0.0</v>
      </c>
      <c r="F33" s="511">
        <v>0.0</v>
      </c>
      <c r="G33" s="511">
        <v>1.0</v>
      </c>
      <c r="H33" s="511">
        <v>0.0</v>
      </c>
      <c r="I33" s="511">
        <v>3.0</v>
      </c>
      <c r="J33" s="511">
        <v>2.0</v>
      </c>
      <c r="K33" s="9"/>
      <c r="L33" s="4"/>
      <c r="M33" s="4"/>
    </row>
    <row r="34">
      <c r="A34" s="233" t="s">
        <v>616</v>
      </c>
      <c r="B34" s="247"/>
      <c r="C34" s="247"/>
      <c r="D34" s="235"/>
      <c r="E34" s="235"/>
      <c r="F34" s="235"/>
      <c r="G34" s="235"/>
      <c r="H34" s="235"/>
      <c r="I34" s="235"/>
      <c r="J34" s="235"/>
      <c r="K34" s="9"/>
      <c r="L34" s="4"/>
      <c r="M34" s="4"/>
    </row>
    <row r="35">
      <c r="A35" s="233"/>
      <c r="B35" s="281" t="s">
        <v>219</v>
      </c>
      <c r="C35" s="237">
        <v>1.0</v>
      </c>
      <c r="D35" s="235">
        <v>0.0</v>
      </c>
      <c r="E35" s="235">
        <v>0.0</v>
      </c>
      <c r="F35" s="235">
        <v>0.0</v>
      </c>
      <c r="G35" s="235">
        <v>2.0</v>
      </c>
      <c r="H35" s="235">
        <v>0.0</v>
      </c>
      <c r="I35" s="235">
        <v>0.0</v>
      </c>
      <c r="J35" s="235">
        <v>1.0</v>
      </c>
      <c r="K35" s="9"/>
      <c r="L35" s="4"/>
      <c r="M35" s="4"/>
    </row>
    <row r="36">
      <c r="A36" s="233"/>
      <c r="B36" s="281" t="s">
        <v>220</v>
      </c>
      <c r="C36" s="237">
        <v>1.0</v>
      </c>
      <c r="D36" s="235">
        <v>0.0</v>
      </c>
      <c r="E36" s="235">
        <v>0.0</v>
      </c>
      <c r="F36" s="235">
        <v>0.0</v>
      </c>
      <c r="G36" s="235">
        <v>2.0</v>
      </c>
      <c r="H36" s="235">
        <v>0.0</v>
      </c>
      <c r="I36" s="235">
        <v>0.0</v>
      </c>
      <c r="J36" s="235">
        <v>1.0</v>
      </c>
      <c r="K36" s="9"/>
      <c r="L36" s="4"/>
      <c r="M36" s="4"/>
    </row>
    <row r="37">
      <c r="A37" s="233"/>
      <c r="B37" s="306" t="s">
        <v>1380</v>
      </c>
      <c r="C37" s="237">
        <v>1.0</v>
      </c>
      <c r="D37" s="235">
        <v>0.0</v>
      </c>
      <c r="E37" s="235">
        <v>0.0</v>
      </c>
      <c r="F37" s="235">
        <v>0.0</v>
      </c>
      <c r="G37" s="235">
        <v>3.0</v>
      </c>
      <c r="H37" s="235">
        <v>0.5</v>
      </c>
      <c r="I37" s="235">
        <v>0.0</v>
      </c>
      <c r="J37" s="235">
        <v>1.0</v>
      </c>
      <c r="K37" s="9"/>
      <c r="L37" s="4"/>
      <c r="M37" s="4"/>
    </row>
    <row r="38">
      <c r="A38" s="233"/>
      <c r="B38" s="237" t="s">
        <v>225</v>
      </c>
      <c r="C38" s="237">
        <v>3.0</v>
      </c>
      <c r="D38" s="235">
        <v>0.0</v>
      </c>
      <c r="E38" s="235">
        <v>0.0</v>
      </c>
      <c r="F38" s="235">
        <v>0.0</v>
      </c>
      <c r="G38" s="235">
        <v>1.0</v>
      </c>
      <c r="H38" s="235">
        <v>0.0</v>
      </c>
      <c r="I38" s="235">
        <v>1.0</v>
      </c>
      <c r="J38" s="235">
        <v>1.0</v>
      </c>
      <c r="K38" s="9"/>
      <c r="L38" s="4"/>
      <c r="M38" s="4"/>
    </row>
    <row r="39">
      <c r="A39" s="511" t="s">
        <v>709</v>
      </c>
      <c r="B39" s="237"/>
      <c r="C39" s="247"/>
      <c r="D39" s="511">
        <v>0.0</v>
      </c>
      <c r="E39" s="511">
        <v>0.0</v>
      </c>
      <c r="F39" s="511">
        <v>0.0</v>
      </c>
      <c r="G39" s="511">
        <v>3.0</v>
      </c>
      <c r="H39" s="511">
        <v>1.0</v>
      </c>
      <c r="I39" s="511">
        <v>1.0</v>
      </c>
      <c r="J39" s="511">
        <v>1.0</v>
      </c>
      <c r="K39" s="9"/>
      <c r="L39" s="4"/>
      <c r="M39" s="4"/>
    </row>
    <row r="40">
      <c r="A40" s="233" t="s">
        <v>166</v>
      </c>
      <c r="B40" s="247"/>
      <c r="C40" s="247"/>
      <c r="D40" s="235"/>
      <c r="E40" s="235"/>
      <c r="F40" s="235"/>
      <c r="G40" s="235"/>
      <c r="H40" s="235"/>
      <c r="I40" s="235"/>
      <c r="J40" s="235"/>
      <c r="K40" s="9"/>
      <c r="L40" s="4"/>
      <c r="M40" s="4"/>
    </row>
    <row r="41">
      <c r="A41" s="233"/>
      <c r="B41" s="237" t="s">
        <v>226</v>
      </c>
      <c r="C41" s="237">
        <v>3.0</v>
      </c>
      <c r="D41" s="235">
        <v>0.0</v>
      </c>
      <c r="E41" s="235">
        <v>0.0</v>
      </c>
      <c r="F41" s="235">
        <v>0.0</v>
      </c>
      <c r="G41" s="235">
        <v>0.0</v>
      </c>
      <c r="H41" s="235">
        <v>0.0</v>
      </c>
      <c r="I41" s="235">
        <v>2.0</v>
      </c>
      <c r="J41" s="235">
        <v>1.0</v>
      </c>
      <c r="K41" s="9"/>
      <c r="L41" s="4"/>
      <c r="M41" s="4"/>
    </row>
    <row r="42">
      <c r="A42" s="233"/>
      <c r="B42" s="237" t="s">
        <v>230</v>
      </c>
      <c r="C42" s="237">
        <v>1.0</v>
      </c>
      <c r="D42" s="235">
        <v>0.0</v>
      </c>
      <c r="E42" s="235">
        <v>0.0</v>
      </c>
      <c r="F42" s="235">
        <v>0.0</v>
      </c>
      <c r="G42" s="235">
        <v>1.0</v>
      </c>
      <c r="H42" s="235">
        <v>0.0</v>
      </c>
      <c r="I42" s="235">
        <v>0.0</v>
      </c>
      <c r="J42" s="235">
        <v>0.0</v>
      </c>
      <c r="K42" s="9"/>
      <c r="L42" s="4"/>
      <c r="M42" s="4"/>
    </row>
    <row r="43">
      <c r="A43" s="233"/>
      <c r="B43" s="237" t="s">
        <v>231</v>
      </c>
      <c r="C43" s="237">
        <v>1.0</v>
      </c>
      <c r="D43" s="235">
        <v>0.0</v>
      </c>
      <c r="E43" s="235">
        <v>0.0</v>
      </c>
      <c r="F43" s="235">
        <v>0.0</v>
      </c>
      <c r="G43" s="235">
        <v>0.0</v>
      </c>
      <c r="H43" s="235">
        <v>1.0</v>
      </c>
      <c r="I43" s="235">
        <v>0.0</v>
      </c>
      <c r="J43" s="235">
        <v>0.0</v>
      </c>
      <c r="K43" s="9"/>
      <c r="L43" s="4"/>
      <c r="M43" s="4"/>
    </row>
    <row r="44">
      <c r="A44" s="233"/>
      <c r="B44" s="237" t="s">
        <v>232</v>
      </c>
      <c r="C44" s="237">
        <v>1.0</v>
      </c>
      <c r="D44" s="235">
        <v>0.0</v>
      </c>
      <c r="E44" s="235">
        <v>0.0</v>
      </c>
      <c r="F44" s="235">
        <v>0.0</v>
      </c>
      <c r="G44" s="235">
        <v>0.0</v>
      </c>
      <c r="H44" s="235">
        <v>0.0</v>
      </c>
      <c r="I44" s="235">
        <v>1.0</v>
      </c>
      <c r="J44" s="235">
        <v>0.0</v>
      </c>
      <c r="K44" s="9"/>
      <c r="L44" s="4"/>
      <c r="M44" s="4"/>
    </row>
    <row r="45">
      <c r="A45" s="511" t="s">
        <v>709</v>
      </c>
      <c r="B45" s="237"/>
      <c r="C45" s="247"/>
      <c r="D45" s="511">
        <v>0.0</v>
      </c>
      <c r="E45" s="511">
        <v>0.0</v>
      </c>
      <c r="F45" s="511">
        <v>0.0</v>
      </c>
      <c r="G45" s="511">
        <v>1.0</v>
      </c>
      <c r="H45" s="511">
        <v>1.0</v>
      </c>
      <c r="I45" s="511">
        <v>3.0</v>
      </c>
      <c r="J45" s="511">
        <v>1.0</v>
      </c>
      <c r="K45" s="9"/>
      <c r="L45" s="4"/>
      <c r="M45" s="4"/>
    </row>
    <row r="46">
      <c r="A46" s="551"/>
      <c r="B46" s="8"/>
      <c r="C46" s="9"/>
      <c r="D46" s="8"/>
      <c r="E46" s="8"/>
      <c r="F46" s="8"/>
      <c r="G46" s="8"/>
      <c r="H46" s="8"/>
      <c r="I46" s="8"/>
      <c r="J46" s="8"/>
      <c r="K46" s="9"/>
      <c r="L46" s="4"/>
      <c r="M46" s="4"/>
    </row>
    <row r="47">
      <c r="A47" s="551"/>
      <c r="B47" s="8"/>
      <c r="C47" s="9"/>
      <c r="D47" s="8"/>
      <c r="E47" s="8"/>
      <c r="F47" s="8"/>
      <c r="G47" s="8"/>
      <c r="H47" s="8"/>
      <c r="I47" s="8"/>
      <c r="J47" s="8"/>
      <c r="K47" s="9"/>
      <c r="L47" s="4"/>
      <c r="M47" s="4"/>
    </row>
    <row r="48">
      <c r="A48" s="367" t="s">
        <v>711</v>
      </c>
      <c r="B48" s="8"/>
      <c r="C48" s="9"/>
      <c r="D48" s="8"/>
      <c r="E48" s="8"/>
      <c r="F48" s="8"/>
      <c r="G48" s="8"/>
      <c r="H48" s="8"/>
      <c r="I48" s="8"/>
      <c r="J48" s="8"/>
      <c r="K48" s="9"/>
      <c r="L48" s="4"/>
      <c r="M48" s="4"/>
    </row>
    <row r="49">
      <c r="A49" s="508" t="s">
        <v>712</v>
      </c>
      <c r="B49" s="508" t="s">
        <v>706</v>
      </c>
      <c r="C49" s="509" t="s">
        <v>713</v>
      </c>
      <c r="D49" s="365"/>
      <c r="E49" s="366"/>
      <c r="F49" s="509" t="s">
        <v>714</v>
      </c>
      <c r="G49" s="365"/>
      <c r="H49" s="366"/>
      <c r="I49" s="509" t="s">
        <v>715</v>
      </c>
      <c r="J49" s="365"/>
      <c r="K49" s="366"/>
      <c r="L49" s="379"/>
      <c r="M49" s="379"/>
      <c r="N49" s="380"/>
      <c r="O49" s="380"/>
      <c r="P49" s="380"/>
      <c r="Q49" s="380"/>
      <c r="R49" s="380"/>
      <c r="S49" s="380"/>
      <c r="T49" s="380"/>
      <c r="U49" s="380"/>
      <c r="V49" s="380"/>
      <c r="W49" s="380"/>
      <c r="X49" s="380"/>
      <c r="Y49" s="380"/>
      <c r="Z49" s="380"/>
    </row>
    <row r="50">
      <c r="A50" s="233" t="s">
        <v>716</v>
      </c>
      <c r="B50" s="235" t="s">
        <v>68</v>
      </c>
      <c r="C50" s="544" t="s">
        <v>474</v>
      </c>
      <c r="D50" s="365"/>
      <c r="E50" s="366"/>
      <c r="F50" s="544" t="s">
        <v>474</v>
      </c>
      <c r="G50" s="365"/>
      <c r="H50" s="366"/>
      <c r="I50" s="544" t="s">
        <v>718</v>
      </c>
      <c r="J50" s="365"/>
      <c r="K50" s="366"/>
      <c r="L50" s="4"/>
      <c r="M50" s="4"/>
    </row>
    <row r="51">
      <c r="A51" s="235"/>
      <c r="B51" s="235" t="s">
        <v>85</v>
      </c>
      <c r="C51" s="544" t="s">
        <v>474</v>
      </c>
      <c r="D51" s="365"/>
      <c r="E51" s="366"/>
      <c r="F51" s="544" t="s">
        <v>474</v>
      </c>
      <c r="G51" s="365"/>
      <c r="H51" s="366"/>
      <c r="I51" s="544" t="s">
        <v>718</v>
      </c>
      <c r="J51" s="365"/>
      <c r="K51" s="366"/>
      <c r="L51" s="4"/>
      <c r="M51" s="4"/>
    </row>
    <row r="52">
      <c r="A52" s="235"/>
      <c r="B52" s="235" t="s">
        <v>97</v>
      </c>
      <c r="C52" s="544" t="s">
        <v>474</v>
      </c>
      <c r="D52" s="365"/>
      <c r="E52" s="366"/>
      <c r="F52" s="544" t="s">
        <v>474</v>
      </c>
      <c r="G52" s="365"/>
      <c r="H52" s="366"/>
      <c r="I52" s="544" t="s">
        <v>718</v>
      </c>
      <c r="J52" s="365"/>
      <c r="K52" s="366"/>
      <c r="L52" s="4"/>
      <c r="M52" s="4"/>
    </row>
    <row r="53">
      <c r="A53" s="235"/>
      <c r="B53" s="235" t="s">
        <v>168</v>
      </c>
      <c r="C53" s="544" t="s">
        <v>474</v>
      </c>
      <c r="D53" s="365"/>
      <c r="E53" s="366"/>
      <c r="F53" s="544" t="s">
        <v>474</v>
      </c>
      <c r="G53" s="365"/>
      <c r="H53" s="366"/>
      <c r="I53" s="544" t="s">
        <v>718</v>
      </c>
      <c r="J53" s="365"/>
      <c r="K53" s="366"/>
      <c r="L53" s="4"/>
      <c r="M53" s="4"/>
    </row>
    <row r="54">
      <c r="A54" s="235"/>
      <c r="B54" s="235" t="s">
        <v>166</v>
      </c>
      <c r="C54" s="544" t="s">
        <v>474</v>
      </c>
      <c r="D54" s="365"/>
      <c r="E54" s="366"/>
      <c r="F54" s="544" t="s">
        <v>474</v>
      </c>
      <c r="G54" s="365"/>
      <c r="H54" s="366"/>
      <c r="I54" s="544" t="s">
        <v>718</v>
      </c>
      <c r="J54" s="365"/>
      <c r="K54" s="366"/>
      <c r="L54" s="4"/>
      <c r="M54" s="4"/>
    </row>
    <row r="55">
      <c r="A55" s="388"/>
      <c r="B55" s="388"/>
      <c r="C55" s="536"/>
      <c r="D55" s="365"/>
      <c r="E55" s="366"/>
      <c r="F55" s="536"/>
      <c r="G55" s="365"/>
      <c r="H55" s="366"/>
      <c r="I55" s="536"/>
      <c r="J55" s="365"/>
      <c r="K55" s="366"/>
      <c r="L55" s="4"/>
      <c r="M55" s="4"/>
    </row>
    <row r="56">
      <c r="A56" s="233" t="s">
        <v>721</v>
      </c>
      <c r="B56" s="235" t="s">
        <v>68</v>
      </c>
      <c r="C56" s="544" t="s">
        <v>474</v>
      </c>
      <c r="D56" s="365"/>
      <c r="E56" s="366"/>
      <c r="F56" s="544" t="s">
        <v>474</v>
      </c>
      <c r="G56" s="365"/>
      <c r="H56" s="366"/>
      <c r="I56" s="544" t="s">
        <v>718</v>
      </c>
      <c r="J56" s="365"/>
      <c r="K56" s="366"/>
      <c r="L56" s="4"/>
      <c r="M56" s="4"/>
    </row>
    <row r="57">
      <c r="A57" s="238"/>
      <c r="B57" s="235" t="s">
        <v>85</v>
      </c>
      <c r="C57" s="544" t="s">
        <v>474</v>
      </c>
      <c r="D57" s="365"/>
      <c r="E57" s="366"/>
      <c r="F57" s="544" t="s">
        <v>474</v>
      </c>
      <c r="G57" s="365"/>
      <c r="H57" s="366"/>
      <c r="I57" s="544" t="s">
        <v>718</v>
      </c>
      <c r="J57" s="365"/>
      <c r="K57" s="366"/>
      <c r="L57" s="4"/>
      <c r="M57" s="4"/>
    </row>
    <row r="58">
      <c r="A58" s="238"/>
      <c r="B58" s="235" t="s">
        <v>97</v>
      </c>
      <c r="C58" s="544" t="s">
        <v>474</v>
      </c>
      <c r="D58" s="365"/>
      <c r="E58" s="366"/>
      <c r="F58" s="544" t="s">
        <v>474</v>
      </c>
      <c r="G58" s="365"/>
      <c r="H58" s="366"/>
      <c r="I58" s="544" t="s">
        <v>718</v>
      </c>
      <c r="J58" s="365"/>
      <c r="K58" s="366"/>
      <c r="L58" s="4"/>
      <c r="M58" s="4"/>
    </row>
    <row r="59">
      <c r="A59" s="238"/>
      <c r="B59" s="235" t="s">
        <v>168</v>
      </c>
      <c r="C59" s="544" t="s">
        <v>474</v>
      </c>
      <c r="D59" s="365"/>
      <c r="E59" s="366"/>
      <c r="F59" s="544" t="s">
        <v>474</v>
      </c>
      <c r="G59" s="365"/>
      <c r="H59" s="366"/>
      <c r="I59" s="544" t="s">
        <v>718</v>
      </c>
      <c r="J59" s="365"/>
      <c r="K59" s="366"/>
      <c r="L59" s="4"/>
      <c r="M59" s="4"/>
    </row>
    <row r="60">
      <c r="A60" s="238"/>
      <c r="B60" s="235" t="s">
        <v>166</v>
      </c>
      <c r="C60" s="544" t="s">
        <v>474</v>
      </c>
      <c r="D60" s="365"/>
      <c r="E60" s="366"/>
      <c r="F60" s="544" t="s">
        <v>474</v>
      </c>
      <c r="G60" s="365"/>
      <c r="H60" s="366"/>
      <c r="I60" s="544" t="s">
        <v>718</v>
      </c>
      <c r="J60" s="365"/>
      <c r="K60" s="366"/>
      <c r="L60" s="4"/>
      <c r="M60" s="4"/>
    </row>
    <row r="61">
      <c r="A61" s="388"/>
      <c r="B61" s="388"/>
      <c r="C61" s="536"/>
      <c r="D61" s="365"/>
      <c r="E61" s="366"/>
      <c r="F61" s="536"/>
      <c r="G61" s="365"/>
      <c r="H61" s="366"/>
      <c r="I61" s="536"/>
      <c r="J61" s="365"/>
      <c r="K61" s="366"/>
      <c r="L61" s="4"/>
      <c r="M61" s="4"/>
    </row>
    <row r="62">
      <c r="A62" s="233" t="s">
        <v>725</v>
      </c>
      <c r="B62" s="235" t="s">
        <v>68</v>
      </c>
      <c r="C62" s="544" t="s">
        <v>474</v>
      </c>
      <c r="D62" s="365"/>
      <c r="E62" s="366"/>
      <c r="F62" s="544" t="s">
        <v>474</v>
      </c>
      <c r="G62" s="365"/>
      <c r="H62" s="366"/>
      <c r="I62" s="544" t="s">
        <v>718</v>
      </c>
      <c r="J62" s="365"/>
      <c r="K62" s="366"/>
      <c r="L62" s="4"/>
      <c r="M62" s="4"/>
    </row>
    <row r="63">
      <c r="A63" s="238"/>
      <c r="B63" s="235" t="s">
        <v>85</v>
      </c>
      <c r="C63" s="544" t="s">
        <v>474</v>
      </c>
      <c r="D63" s="365"/>
      <c r="E63" s="366"/>
      <c r="F63" s="544" t="s">
        <v>1381</v>
      </c>
      <c r="G63" s="365"/>
      <c r="H63" s="366"/>
      <c r="I63" s="544" t="s">
        <v>718</v>
      </c>
      <c r="J63" s="365"/>
      <c r="K63" s="366"/>
      <c r="L63" s="4"/>
      <c r="M63" s="4"/>
    </row>
    <row r="64">
      <c r="A64" s="238"/>
      <c r="B64" s="235" t="s">
        <v>97</v>
      </c>
      <c r="C64" s="544" t="s">
        <v>474</v>
      </c>
      <c r="D64" s="365"/>
      <c r="E64" s="366"/>
      <c r="F64" s="544" t="s">
        <v>1382</v>
      </c>
      <c r="G64" s="365"/>
      <c r="H64" s="366"/>
      <c r="I64" s="544" t="s">
        <v>718</v>
      </c>
      <c r="J64" s="365"/>
      <c r="K64" s="366"/>
      <c r="L64" s="4"/>
      <c r="M64" s="4"/>
    </row>
    <row r="65">
      <c r="A65" s="238"/>
      <c r="B65" s="235" t="s">
        <v>168</v>
      </c>
      <c r="C65" s="544" t="s">
        <v>474</v>
      </c>
      <c r="D65" s="365"/>
      <c r="E65" s="366"/>
      <c r="F65" s="544" t="s">
        <v>1383</v>
      </c>
      <c r="G65" s="365"/>
      <c r="H65" s="366"/>
      <c r="I65" s="544" t="s">
        <v>722</v>
      </c>
      <c r="J65" s="365"/>
      <c r="K65" s="366"/>
      <c r="L65" s="4"/>
      <c r="M65" s="4"/>
    </row>
    <row r="66">
      <c r="A66" s="238"/>
      <c r="B66" s="235" t="s">
        <v>166</v>
      </c>
      <c r="C66" s="544" t="s">
        <v>474</v>
      </c>
      <c r="D66" s="365"/>
      <c r="E66" s="366"/>
      <c r="F66" s="544" t="s">
        <v>1384</v>
      </c>
      <c r="G66" s="365"/>
      <c r="H66" s="366"/>
      <c r="I66" s="544" t="s">
        <v>718</v>
      </c>
      <c r="J66" s="365"/>
      <c r="K66" s="366"/>
      <c r="L66" s="4"/>
      <c r="M66" s="4"/>
    </row>
    <row r="67">
      <c r="A67" s="388"/>
      <c r="B67" s="388"/>
      <c r="C67" s="536"/>
      <c r="D67" s="365"/>
      <c r="E67" s="366"/>
      <c r="F67" s="536"/>
      <c r="G67" s="365"/>
      <c r="H67" s="366"/>
      <c r="I67" s="536"/>
      <c r="J67" s="365"/>
      <c r="K67" s="366"/>
      <c r="L67" s="4"/>
      <c r="M67" s="4"/>
    </row>
    <row r="68">
      <c r="A68" s="233" t="s">
        <v>727</v>
      </c>
      <c r="B68" s="235" t="s">
        <v>68</v>
      </c>
      <c r="C68" s="544" t="s">
        <v>474</v>
      </c>
      <c r="D68" s="365"/>
      <c r="E68" s="366"/>
      <c r="F68" s="544" t="s">
        <v>1385</v>
      </c>
      <c r="G68" s="365"/>
      <c r="H68" s="366"/>
      <c r="I68" s="544" t="s">
        <v>718</v>
      </c>
      <c r="J68" s="365"/>
      <c r="K68" s="366"/>
      <c r="L68" s="4"/>
      <c r="M68" s="4"/>
    </row>
    <row r="69">
      <c r="A69" s="238"/>
      <c r="B69" s="235" t="s">
        <v>85</v>
      </c>
      <c r="C69" s="544" t="s">
        <v>1381</v>
      </c>
      <c r="D69" s="365"/>
      <c r="E69" s="366"/>
      <c r="F69" s="544" t="s">
        <v>1386</v>
      </c>
      <c r="G69" s="365"/>
      <c r="H69" s="366"/>
      <c r="I69" s="544" t="s">
        <v>718</v>
      </c>
      <c r="J69" s="365"/>
      <c r="K69" s="366"/>
      <c r="L69" s="4"/>
      <c r="M69" s="4"/>
    </row>
    <row r="70">
      <c r="A70" s="238"/>
      <c r="B70" s="235" t="s">
        <v>97</v>
      </c>
      <c r="C70" s="544" t="s">
        <v>1382</v>
      </c>
      <c r="D70" s="365"/>
      <c r="E70" s="366"/>
      <c r="F70" s="544" t="s">
        <v>474</v>
      </c>
      <c r="G70" s="365"/>
      <c r="H70" s="366"/>
      <c r="I70" s="544" t="s">
        <v>718</v>
      </c>
      <c r="J70" s="365"/>
      <c r="K70" s="366"/>
      <c r="L70" s="4"/>
      <c r="M70" s="4"/>
    </row>
    <row r="71">
      <c r="A71" s="238"/>
      <c r="B71" s="235" t="s">
        <v>168</v>
      </c>
      <c r="C71" s="544" t="s">
        <v>1383</v>
      </c>
      <c r="D71" s="365"/>
      <c r="E71" s="366"/>
      <c r="F71" s="544" t="s">
        <v>1387</v>
      </c>
      <c r="G71" s="365"/>
      <c r="H71" s="366"/>
      <c r="I71" s="544" t="s">
        <v>722</v>
      </c>
      <c r="J71" s="365"/>
      <c r="K71" s="366"/>
      <c r="L71" s="4"/>
      <c r="M71" s="4"/>
    </row>
    <row r="72">
      <c r="A72" s="238"/>
      <c r="B72" s="235" t="s">
        <v>166</v>
      </c>
      <c r="C72" s="544" t="s">
        <v>1384</v>
      </c>
      <c r="D72" s="365"/>
      <c r="E72" s="366"/>
      <c r="F72" s="544" t="s">
        <v>1388</v>
      </c>
      <c r="G72" s="365"/>
      <c r="H72" s="366"/>
      <c r="I72" s="544" t="s">
        <v>718</v>
      </c>
      <c r="J72" s="365"/>
      <c r="K72" s="366"/>
      <c r="L72" s="4"/>
      <c r="M72" s="4"/>
    </row>
    <row r="73">
      <c r="A73" s="388"/>
      <c r="B73" s="388"/>
      <c r="C73" s="536"/>
      <c r="D73" s="365"/>
      <c r="E73" s="366"/>
      <c r="F73" s="536"/>
      <c r="G73" s="365"/>
      <c r="H73" s="366"/>
      <c r="I73" s="536"/>
      <c r="J73" s="365"/>
      <c r="K73" s="366"/>
      <c r="L73" s="4"/>
      <c r="M73" s="4"/>
    </row>
    <row r="74">
      <c r="A74" s="233" t="s">
        <v>729</v>
      </c>
      <c r="B74" s="235" t="s">
        <v>68</v>
      </c>
      <c r="C74" s="544" t="s">
        <v>1385</v>
      </c>
      <c r="D74" s="365"/>
      <c r="E74" s="366"/>
      <c r="F74" s="544" t="s">
        <v>1389</v>
      </c>
      <c r="G74" s="365"/>
      <c r="H74" s="366"/>
      <c r="I74" s="544" t="s">
        <v>722</v>
      </c>
      <c r="J74" s="365"/>
      <c r="K74" s="366"/>
      <c r="L74" s="4"/>
      <c r="M74" s="4"/>
    </row>
    <row r="75">
      <c r="A75" s="238"/>
      <c r="B75" s="235" t="s">
        <v>85</v>
      </c>
      <c r="C75" s="544" t="s">
        <v>1386</v>
      </c>
      <c r="D75" s="365"/>
      <c r="E75" s="366"/>
      <c r="F75" s="544" t="s">
        <v>1386</v>
      </c>
      <c r="G75" s="365"/>
      <c r="H75" s="366"/>
      <c r="I75" s="544" t="s">
        <v>718</v>
      </c>
      <c r="J75" s="365"/>
      <c r="K75" s="366"/>
      <c r="L75" s="4"/>
      <c r="M75" s="4"/>
    </row>
    <row r="76">
      <c r="A76" s="238"/>
      <c r="B76" s="235" t="s">
        <v>97</v>
      </c>
      <c r="C76" s="544" t="s">
        <v>474</v>
      </c>
      <c r="D76" s="365"/>
      <c r="E76" s="366"/>
      <c r="F76" s="544" t="s">
        <v>1390</v>
      </c>
      <c r="G76" s="365"/>
      <c r="H76" s="366"/>
      <c r="I76" s="544" t="s">
        <v>718</v>
      </c>
      <c r="J76" s="365"/>
      <c r="K76" s="366"/>
      <c r="L76" s="4"/>
      <c r="M76" s="4"/>
    </row>
    <row r="77">
      <c r="A77" s="238"/>
      <c r="B77" s="235" t="s">
        <v>168</v>
      </c>
      <c r="C77" s="544" t="s">
        <v>1387</v>
      </c>
      <c r="D77" s="365"/>
      <c r="E77" s="366"/>
      <c r="F77" s="544" t="s">
        <v>1391</v>
      </c>
      <c r="G77" s="365"/>
      <c r="H77" s="366"/>
      <c r="I77" s="544" t="s">
        <v>722</v>
      </c>
      <c r="J77" s="365"/>
      <c r="K77" s="366"/>
      <c r="L77" s="4"/>
      <c r="M77" s="4"/>
    </row>
    <row r="78">
      <c r="A78" s="238"/>
      <c r="B78" s="235" t="s">
        <v>166</v>
      </c>
      <c r="C78" s="544" t="s">
        <v>1388</v>
      </c>
      <c r="D78" s="365"/>
      <c r="E78" s="366"/>
      <c r="F78" s="544" t="s">
        <v>1392</v>
      </c>
      <c r="G78" s="365"/>
      <c r="H78" s="366"/>
      <c r="I78" s="544" t="s">
        <v>718</v>
      </c>
      <c r="J78" s="365"/>
      <c r="K78" s="366"/>
      <c r="L78" s="4"/>
      <c r="M78" s="4"/>
    </row>
    <row r="79">
      <c r="A79" s="388"/>
      <c r="B79" s="388"/>
      <c r="C79" s="536"/>
      <c r="D79" s="365"/>
      <c r="E79" s="366"/>
      <c r="F79" s="536"/>
      <c r="G79" s="365"/>
      <c r="H79" s="366"/>
      <c r="I79" s="536"/>
      <c r="J79" s="365"/>
      <c r="K79" s="366"/>
      <c r="L79" s="4"/>
      <c r="M79" s="4"/>
    </row>
    <row r="80">
      <c r="A80" s="233" t="s">
        <v>732</v>
      </c>
      <c r="B80" s="235" t="s">
        <v>68</v>
      </c>
      <c r="C80" s="544" t="s">
        <v>1389</v>
      </c>
      <c r="D80" s="365"/>
      <c r="E80" s="366"/>
      <c r="F80" s="544" t="s">
        <v>1393</v>
      </c>
      <c r="G80" s="365"/>
      <c r="H80" s="366"/>
      <c r="I80" s="544" t="s">
        <v>718</v>
      </c>
      <c r="J80" s="365"/>
      <c r="K80" s="366"/>
      <c r="L80" s="4"/>
      <c r="M80" s="4"/>
    </row>
    <row r="81">
      <c r="A81" s="238"/>
      <c r="B81" s="235" t="s">
        <v>85</v>
      </c>
      <c r="C81" s="544" t="s">
        <v>1386</v>
      </c>
      <c r="D81" s="365"/>
      <c r="E81" s="366"/>
      <c r="F81" s="544" t="s">
        <v>1386</v>
      </c>
      <c r="G81" s="365"/>
      <c r="H81" s="366"/>
      <c r="I81" s="544" t="s">
        <v>718</v>
      </c>
      <c r="J81" s="365"/>
      <c r="K81" s="366"/>
      <c r="L81" s="4"/>
      <c r="M81" s="4"/>
    </row>
    <row r="82">
      <c r="A82" s="238"/>
      <c r="B82" s="235" t="s">
        <v>97</v>
      </c>
      <c r="C82" s="544" t="s">
        <v>1390</v>
      </c>
      <c r="D82" s="365"/>
      <c r="E82" s="366"/>
      <c r="F82" s="544" t="s">
        <v>1390</v>
      </c>
      <c r="G82" s="365"/>
      <c r="H82" s="366"/>
      <c r="I82" s="544" t="s">
        <v>718</v>
      </c>
      <c r="J82" s="365"/>
      <c r="K82" s="366"/>
      <c r="L82" s="4"/>
      <c r="M82" s="4"/>
    </row>
    <row r="83">
      <c r="A83" s="238"/>
      <c r="B83" s="235" t="s">
        <v>168</v>
      </c>
      <c r="C83" s="544" t="s">
        <v>1391</v>
      </c>
      <c r="D83" s="365"/>
      <c r="E83" s="366"/>
      <c r="F83" s="544" t="s">
        <v>1394</v>
      </c>
      <c r="G83" s="365"/>
      <c r="H83" s="366"/>
      <c r="I83" s="544" t="s">
        <v>718</v>
      </c>
      <c r="J83" s="365"/>
      <c r="K83" s="366"/>
      <c r="L83" s="4"/>
      <c r="M83" s="4"/>
    </row>
    <row r="84">
      <c r="A84" s="238"/>
      <c r="B84" s="235" t="s">
        <v>166</v>
      </c>
      <c r="C84" s="544" t="s">
        <v>1392</v>
      </c>
      <c r="D84" s="365"/>
      <c r="E84" s="366"/>
      <c r="F84" s="544" t="s">
        <v>1395</v>
      </c>
      <c r="G84" s="365"/>
      <c r="H84" s="366"/>
      <c r="I84" s="544" t="s">
        <v>718</v>
      </c>
      <c r="J84" s="365"/>
      <c r="K84" s="366"/>
      <c r="L84" s="4"/>
      <c r="M84" s="4"/>
    </row>
    <row r="85">
      <c r="A85" s="4"/>
      <c r="B85" s="4"/>
      <c r="C85" s="4"/>
      <c r="D85" s="4"/>
      <c r="E85" s="4"/>
      <c r="F85" s="4"/>
      <c r="G85" s="4"/>
      <c r="H85" s="4"/>
      <c r="I85" s="4"/>
      <c r="J85" s="4"/>
      <c r="K85" s="4"/>
      <c r="L85" s="4"/>
      <c r="M85" s="4"/>
    </row>
    <row r="86">
      <c r="A86" s="4"/>
      <c r="B86" s="4"/>
      <c r="C86" s="4"/>
      <c r="D86" s="4"/>
      <c r="E86" s="4"/>
      <c r="F86" s="4"/>
      <c r="G86" s="4"/>
      <c r="H86" s="4"/>
      <c r="I86" s="4"/>
      <c r="J86" s="4"/>
      <c r="K86" s="4"/>
      <c r="L86" s="4"/>
      <c r="M86" s="4"/>
    </row>
    <row r="87">
      <c r="A87" s="4"/>
      <c r="B87" s="4"/>
      <c r="C87" s="4"/>
      <c r="D87" s="4"/>
      <c r="E87" s="4"/>
      <c r="F87" s="4"/>
      <c r="G87" s="4"/>
      <c r="H87" s="4"/>
      <c r="I87" s="4"/>
      <c r="J87" s="4"/>
      <c r="K87" s="4"/>
      <c r="L87" s="4"/>
      <c r="M87" s="4"/>
    </row>
    <row r="88">
      <c r="A88" s="4"/>
      <c r="B88" s="4"/>
      <c r="C88" s="4"/>
      <c r="D88" s="4"/>
      <c r="E88" s="4"/>
      <c r="F88" s="4"/>
      <c r="G88" s="4"/>
      <c r="H88" s="4"/>
      <c r="I88" s="4"/>
      <c r="J88" s="4"/>
      <c r="K88" s="4"/>
      <c r="L88" s="4"/>
      <c r="M88" s="4"/>
    </row>
    <row r="89">
      <c r="A89" s="4"/>
      <c r="B89" s="4"/>
      <c r="C89" s="4"/>
      <c r="D89" s="4"/>
      <c r="E89" s="4"/>
      <c r="F89" s="4"/>
      <c r="G89" s="4"/>
      <c r="H89" s="4"/>
      <c r="I89" s="4"/>
      <c r="J89" s="4"/>
      <c r="K89" s="4"/>
      <c r="L89" s="4"/>
      <c r="M89" s="4"/>
    </row>
    <row r="90">
      <c r="A90" s="4"/>
      <c r="B90" s="4"/>
      <c r="C90" s="4"/>
      <c r="D90" s="4"/>
      <c r="E90" s="4"/>
      <c r="F90" s="4"/>
      <c r="G90" s="4"/>
      <c r="H90" s="4"/>
      <c r="I90" s="4"/>
      <c r="J90" s="4"/>
      <c r="K90" s="4"/>
      <c r="L90" s="4"/>
      <c r="M90" s="4"/>
    </row>
    <row r="91">
      <c r="A91" s="4"/>
      <c r="B91" s="4"/>
      <c r="C91" s="4"/>
      <c r="D91" s="4"/>
      <c r="E91" s="4"/>
      <c r="F91" s="4"/>
      <c r="G91" s="4"/>
      <c r="H91" s="4"/>
      <c r="I91" s="4"/>
      <c r="J91" s="4"/>
      <c r="K91" s="4"/>
      <c r="L91" s="4"/>
      <c r="M91" s="4"/>
    </row>
    <row r="92">
      <c r="A92" s="4"/>
      <c r="B92" s="4"/>
      <c r="C92" s="4"/>
      <c r="D92" s="4"/>
      <c r="E92" s="4"/>
      <c r="F92" s="4"/>
      <c r="G92" s="4"/>
      <c r="H92" s="4"/>
      <c r="I92" s="4"/>
      <c r="J92" s="4"/>
      <c r="K92" s="4"/>
      <c r="L92" s="4"/>
      <c r="M92" s="4"/>
    </row>
    <row r="93">
      <c r="A93" s="4"/>
      <c r="B93" s="4"/>
      <c r="C93" s="4"/>
      <c r="D93" s="4"/>
      <c r="E93" s="4"/>
      <c r="F93" s="4"/>
      <c r="G93" s="4"/>
      <c r="H93" s="4"/>
      <c r="I93" s="4"/>
      <c r="J93" s="4"/>
      <c r="K93" s="4"/>
      <c r="L93" s="4"/>
      <c r="M93" s="4"/>
    </row>
    <row r="94">
      <c r="A94" s="4"/>
      <c r="B94" s="4"/>
      <c r="C94" s="4"/>
      <c r="D94" s="4"/>
      <c r="E94" s="4"/>
      <c r="F94" s="4"/>
      <c r="G94" s="4"/>
      <c r="H94" s="4"/>
      <c r="I94" s="4"/>
      <c r="J94" s="4"/>
      <c r="K94" s="4"/>
      <c r="L94" s="4"/>
      <c r="M94" s="4"/>
    </row>
    <row r="95">
      <c r="A95" s="4"/>
      <c r="B95" s="4"/>
      <c r="C95" s="4"/>
      <c r="D95" s="4"/>
      <c r="E95" s="4"/>
      <c r="F95" s="4"/>
      <c r="G95" s="4"/>
      <c r="H95" s="4"/>
      <c r="I95" s="4"/>
      <c r="J95" s="4"/>
      <c r="K95" s="4"/>
      <c r="L95" s="4"/>
      <c r="M95" s="4"/>
    </row>
    <row r="96">
      <c r="A96" s="4"/>
      <c r="B96" s="4"/>
      <c r="C96" s="4"/>
      <c r="D96" s="4"/>
      <c r="E96" s="4"/>
      <c r="F96" s="4"/>
      <c r="G96" s="4"/>
      <c r="H96" s="4"/>
      <c r="I96" s="4"/>
      <c r="J96" s="4"/>
      <c r="K96" s="4"/>
      <c r="L96" s="4"/>
      <c r="M96" s="4"/>
    </row>
    <row r="97">
      <c r="A97" s="4"/>
      <c r="B97" s="4"/>
      <c r="C97" s="4"/>
      <c r="D97" s="4"/>
      <c r="E97" s="4"/>
      <c r="F97" s="4"/>
      <c r="G97" s="4"/>
      <c r="H97" s="4"/>
      <c r="I97" s="4"/>
      <c r="J97" s="4"/>
      <c r="K97" s="4"/>
      <c r="L97" s="4"/>
      <c r="M97" s="4"/>
    </row>
    <row r="98">
      <c r="A98" s="4"/>
      <c r="B98" s="4"/>
      <c r="C98" s="4"/>
      <c r="D98" s="4"/>
      <c r="E98" s="4"/>
      <c r="F98" s="4"/>
      <c r="G98" s="4"/>
      <c r="H98" s="4"/>
      <c r="I98" s="4"/>
      <c r="J98" s="4"/>
      <c r="K98" s="4"/>
      <c r="L98" s="4"/>
      <c r="M98" s="4"/>
    </row>
    <row r="99">
      <c r="A99" s="4"/>
      <c r="B99" s="4"/>
      <c r="C99" s="4"/>
      <c r="D99" s="4"/>
      <c r="E99" s="4"/>
      <c r="F99" s="4"/>
      <c r="G99" s="4"/>
      <c r="H99" s="4"/>
      <c r="I99" s="4"/>
      <c r="J99" s="4"/>
      <c r="K99" s="4"/>
      <c r="L99" s="4"/>
      <c r="M99" s="4"/>
    </row>
    <row r="100">
      <c r="A100" s="4"/>
      <c r="B100" s="4"/>
      <c r="C100" s="4"/>
      <c r="D100" s="4"/>
      <c r="E100" s="4"/>
      <c r="F100" s="4"/>
      <c r="G100" s="4"/>
      <c r="H100" s="4"/>
      <c r="I100" s="4"/>
      <c r="J100" s="4"/>
      <c r="K100" s="4"/>
      <c r="L100" s="4"/>
      <c r="M100" s="4"/>
    </row>
    <row r="101">
      <c r="A101" s="4"/>
      <c r="B101" s="4"/>
      <c r="C101" s="4"/>
      <c r="D101" s="4"/>
      <c r="E101" s="4"/>
      <c r="F101" s="4"/>
      <c r="G101" s="4"/>
      <c r="H101" s="4"/>
      <c r="I101" s="4"/>
      <c r="J101" s="4"/>
      <c r="K101" s="4"/>
      <c r="L101" s="4"/>
      <c r="M101" s="4"/>
    </row>
    <row r="102">
      <c r="A102" s="4"/>
      <c r="B102" s="4"/>
      <c r="C102" s="4"/>
      <c r="D102" s="4"/>
      <c r="E102" s="4"/>
      <c r="F102" s="4"/>
      <c r="G102" s="4"/>
      <c r="H102" s="4"/>
      <c r="I102" s="4"/>
      <c r="J102" s="4"/>
      <c r="K102" s="4"/>
      <c r="L102" s="4"/>
      <c r="M102" s="4"/>
    </row>
    <row r="103">
      <c r="A103" s="4"/>
      <c r="B103" s="4"/>
      <c r="C103" s="4"/>
      <c r="D103" s="4"/>
      <c r="E103" s="4"/>
      <c r="F103" s="4"/>
      <c r="G103" s="4"/>
      <c r="H103" s="4"/>
      <c r="I103" s="4"/>
      <c r="J103" s="4"/>
      <c r="K103" s="4"/>
      <c r="L103" s="4"/>
      <c r="M103" s="4"/>
    </row>
    <row r="104">
      <c r="A104" s="4"/>
      <c r="B104" s="4"/>
      <c r="C104" s="4"/>
      <c r="D104" s="4"/>
      <c r="E104" s="4"/>
      <c r="F104" s="4"/>
      <c r="G104" s="4"/>
      <c r="H104" s="4"/>
      <c r="I104" s="4"/>
      <c r="J104" s="4"/>
      <c r="K104" s="4"/>
      <c r="L104" s="4"/>
      <c r="M104" s="4"/>
    </row>
    <row r="105">
      <c r="A105" s="4"/>
      <c r="B105" s="4"/>
      <c r="C105" s="4"/>
      <c r="D105" s="4"/>
      <c r="E105" s="4"/>
      <c r="F105" s="4"/>
      <c r="G105" s="4"/>
      <c r="H105" s="4"/>
      <c r="I105" s="4"/>
      <c r="J105" s="4"/>
      <c r="K105" s="4"/>
      <c r="L105" s="4"/>
      <c r="M105" s="4"/>
    </row>
    <row r="106">
      <c r="A106" s="4"/>
      <c r="B106" s="4"/>
      <c r="C106" s="4"/>
      <c r="D106" s="4"/>
      <c r="E106" s="4"/>
      <c r="F106" s="4"/>
      <c r="G106" s="4"/>
      <c r="H106" s="4"/>
      <c r="I106" s="4"/>
      <c r="J106" s="4"/>
      <c r="K106" s="4"/>
      <c r="L106" s="4"/>
      <c r="M106" s="4"/>
    </row>
    <row r="107">
      <c r="A107" s="4"/>
      <c r="B107" s="4"/>
      <c r="C107" s="4"/>
      <c r="D107" s="4"/>
      <c r="E107" s="4"/>
      <c r="F107" s="4"/>
      <c r="G107" s="4"/>
      <c r="H107" s="4"/>
      <c r="I107" s="4"/>
      <c r="J107" s="4"/>
      <c r="K107" s="4"/>
      <c r="L107" s="4"/>
      <c r="M107" s="4"/>
    </row>
    <row r="108">
      <c r="A108" s="4"/>
      <c r="B108" s="4"/>
      <c r="C108" s="4"/>
      <c r="D108" s="4"/>
      <c r="E108" s="4"/>
      <c r="F108" s="4"/>
      <c r="G108" s="4"/>
      <c r="H108" s="4"/>
      <c r="I108" s="4"/>
      <c r="J108" s="4"/>
      <c r="K108" s="4"/>
      <c r="L108" s="4"/>
      <c r="M108" s="4"/>
    </row>
    <row r="109">
      <c r="A109" s="4"/>
      <c r="B109" s="4"/>
      <c r="C109" s="4"/>
      <c r="D109" s="4"/>
      <c r="E109" s="4"/>
      <c r="F109" s="4"/>
      <c r="G109" s="4"/>
      <c r="H109" s="4"/>
      <c r="I109" s="4"/>
      <c r="J109" s="4"/>
      <c r="K109" s="4"/>
      <c r="L109" s="4"/>
      <c r="M109" s="4"/>
    </row>
    <row r="110">
      <c r="A110" s="4"/>
      <c r="B110" s="4"/>
      <c r="C110" s="4"/>
      <c r="D110" s="4"/>
      <c r="E110" s="4"/>
      <c r="F110" s="4"/>
      <c r="G110" s="4"/>
      <c r="H110" s="4"/>
      <c r="I110" s="4"/>
      <c r="J110" s="4"/>
      <c r="K110" s="4"/>
      <c r="L110" s="4"/>
      <c r="M110" s="4"/>
    </row>
    <row r="111">
      <c r="A111" s="4"/>
      <c r="B111" s="4"/>
      <c r="C111" s="4"/>
      <c r="D111" s="4"/>
      <c r="E111" s="4"/>
      <c r="F111" s="4"/>
      <c r="G111" s="4"/>
      <c r="H111" s="4"/>
      <c r="I111" s="4"/>
      <c r="J111" s="4"/>
      <c r="K111" s="4"/>
      <c r="L111" s="4"/>
      <c r="M111" s="4"/>
    </row>
    <row r="112">
      <c r="A112" s="4"/>
      <c r="B112" s="4"/>
      <c r="C112" s="4"/>
      <c r="D112" s="4"/>
      <c r="E112" s="4"/>
      <c r="F112" s="4"/>
      <c r="G112" s="4"/>
      <c r="H112" s="4"/>
      <c r="I112" s="4"/>
      <c r="J112" s="4"/>
      <c r="K112" s="4"/>
      <c r="L112" s="4"/>
      <c r="M112" s="4"/>
    </row>
    <row r="113">
      <c r="A113" s="4"/>
      <c r="B113" s="4"/>
      <c r="C113" s="4"/>
      <c r="D113" s="4"/>
      <c r="E113" s="4"/>
      <c r="F113" s="4"/>
      <c r="G113" s="4"/>
      <c r="H113" s="4"/>
      <c r="I113" s="4"/>
      <c r="J113" s="4"/>
      <c r="K113" s="4"/>
      <c r="L113" s="4"/>
      <c r="M113" s="4"/>
    </row>
    <row r="114">
      <c r="A114" s="4"/>
      <c r="B114" s="4"/>
      <c r="C114" s="4"/>
      <c r="D114" s="4"/>
      <c r="E114" s="4"/>
      <c r="F114" s="4"/>
      <c r="G114" s="4"/>
      <c r="H114" s="4"/>
      <c r="I114" s="4"/>
      <c r="J114" s="4"/>
      <c r="K114" s="4"/>
      <c r="L114" s="4"/>
      <c r="M114" s="4"/>
    </row>
    <row r="115">
      <c r="A115" s="4"/>
      <c r="B115" s="4"/>
      <c r="C115" s="4"/>
      <c r="D115" s="4"/>
      <c r="E115" s="4"/>
      <c r="F115" s="4"/>
      <c r="G115" s="4"/>
      <c r="H115" s="4"/>
      <c r="I115" s="4"/>
      <c r="J115" s="4"/>
      <c r="K115" s="4"/>
      <c r="L115" s="4"/>
      <c r="M115" s="4"/>
    </row>
    <row r="116">
      <c r="A116" s="4"/>
      <c r="B116" s="4"/>
      <c r="C116" s="4"/>
      <c r="D116" s="4"/>
      <c r="E116" s="4"/>
      <c r="F116" s="4"/>
      <c r="G116" s="4"/>
      <c r="H116" s="4"/>
      <c r="I116" s="4"/>
      <c r="J116" s="4"/>
      <c r="K116" s="4"/>
      <c r="L116" s="4"/>
      <c r="M116" s="4"/>
    </row>
    <row r="117">
      <c r="A117" s="4"/>
      <c r="B117" s="4"/>
      <c r="C117" s="4"/>
      <c r="D117" s="4"/>
      <c r="E117" s="4"/>
      <c r="F117" s="4"/>
      <c r="G117" s="4"/>
      <c r="H117" s="4"/>
      <c r="I117" s="4"/>
      <c r="J117" s="4"/>
      <c r="K117" s="4"/>
      <c r="L117" s="4"/>
      <c r="M117" s="4"/>
    </row>
    <row r="118">
      <c r="A118" s="4"/>
      <c r="B118" s="4"/>
      <c r="C118" s="4"/>
      <c r="D118" s="4"/>
      <c r="E118" s="4"/>
      <c r="F118" s="4"/>
      <c r="G118" s="4"/>
      <c r="H118" s="4"/>
      <c r="I118" s="4"/>
      <c r="J118" s="4"/>
      <c r="K118" s="4"/>
      <c r="L118" s="4"/>
      <c r="M118" s="4"/>
    </row>
    <row r="119">
      <c r="A119" s="4"/>
      <c r="B119" s="4"/>
      <c r="C119" s="4"/>
      <c r="D119" s="4"/>
      <c r="E119" s="4"/>
      <c r="F119" s="4"/>
      <c r="G119" s="4"/>
      <c r="H119" s="4"/>
      <c r="I119" s="4"/>
      <c r="J119" s="4"/>
      <c r="K119" s="4"/>
      <c r="L119" s="4"/>
      <c r="M119" s="4"/>
    </row>
    <row r="120">
      <c r="A120" s="4"/>
      <c r="B120" s="4"/>
      <c r="C120" s="4"/>
      <c r="D120" s="4"/>
      <c r="E120" s="4"/>
      <c r="F120" s="4"/>
      <c r="G120" s="4"/>
      <c r="H120" s="4"/>
      <c r="I120" s="4"/>
      <c r="J120" s="4"/>
      <c r="K120" s="4"/>
      <c r="L120" s="4"/>
      <c r="M120" s="4"/>
    </row>
    <row r="121">
      <c r="A121" s="4"/>
      <c r="B121" s="4"/>
      <c r="C121" s="4"/>
      <c r="D121" s="4"/>
      <c r="E121" s="4"/>
      <c r="F121" s="4"/>
      <c r="G121" s="4"/>
      <c r="H121" s="4"/>
      <c r="I121" s="4"/>
      <c r="J121" s="4"/>
      <c r="K121" s="4"/>
      <c r="L121" s="4"/>
      <c r="M121" s="4"/>
    </row>
    <row r="122">
      <c r="A122" s="4"/>
      <c r="B122" s="4"/>
      <c r="C122" s="4"/>
      <c r="D122" s="4"/>
      <c r="E122" s="4"/>
      <c r="F122" s="4"/>
      <c r="G122" s="4"/>
      <c r="H122" s="4"/>
      <c r="I122" s="4"/>
      <c r="J122" s="4"/>
      <c r="K122" s="4"/>
      <c r="L122" s="4"/>
      <c r="M122" s="4"/>
    </row>
    <row r="123">
      <c r="A123" s="4"/>
      <c r="B123" s="4"/>
      <c r="C123" s="4"/>
      <c r="D123" s="4"/>
      <c r="E123" s="4"/>
      <c r="F123" s="4"/>
      <c r="G123" s="4"/>
      <c r="H123" s="4"/>
      <c r="I123" s="4"/>
      <c r="J123" s="4"/>
      <c r="K123" s="4"/>
      <c r="L123" s="4"/>
      <c r="M123" s="4"/>
    </row>
    <row r="124">
      <c r="A124" s="4"/>
      <c r="B124" s="4"/>
      <c r="C124" s="4"/>
      <c r="D124" s="4"/>
      <c r="E124" s="4"/>
      <c r="F124" s="4"/>
      <c r="G124" s="4"/>
      <c r="H124" s="4"/>
      <c r="I124" s="4"/>
      <c r="J124" s="4"/>
      <c r="K124" s="4"/>
      <c r="L124" s="4"/>
      <c r="M124" s="4"/>
    </row>
    <row r="125">
      <c r="A125" s="4"/>
      <c r="B125" s="4"/>
      <c r="C125" s="4"/>
      <c r="D125" s="4"/>
      <c r="E125" s="4"/>
      <c r="F125" s="4"/>
      <c r="G125" s="4"/>
      <c r="H125" s="4"/>
      <c r="I125" s="4"/>
      <c r="J125" s="4"/>
      <c r="K125" s="4"/>
      <c r="L125" s="4"/>
      <c r="M125" s="4"/>
    </row>
    <row r="126">
      <c r="A126" s="4"/>
      <c r="B126" s="4"/>
      <c r="C126" s="4"/>
      <c r="D126" s="4"/>
      <c r="E126" s="4"/>
      <c r="F126" s="4"/>
      <c r="G126" s="4"/>
      <c r="H126" s="4"/>
      <c r="I126" s="4"/>
      <c r="J126" s="4"/>
      <c r="K126" s="4"/>
      <c r="L126" s="4"/>
      <c r="M126" s="4"/>
    </row>
    <row r="127">
      <c r="A127" s="4"/>
      <c r="B127" s="4"/>
      <c r="C127" s="4"/>
      <c r="D127" s="4"/>
      <c r="E127" s="4"/>
      <c r="F127" s="4"/>
      <c r="G127" s="4"/>
      <c r="H127" s="4"/>
      <c r="I127" s="4"/>
      <c r="J127" s="4"/>
      <c r="K127" s="4"/>
      <c r="L127" s="4"/>
      <c r="M127" s="4"/>
    </row>
    <row r="128">
      <c r="A128" s="4"/>
      <c r="B128" s="4"/>
      <c r="C128" s="4"/>
      <c r="D128" s="4"/>
      <c r="E128" s="4"/>
      <c r="F128" s="4"/>
      <c r="G128" s="4"/>
      <c r="H128" s="4"/>
      <c r="I128" s="4"/>
      <c r="J128" s="4"/>
      <c r="K128" s="4"/>
      <c r="L128" s="4"/>
      <c r="M128" s="4"/>
    </row>
    <row r="129">
      <c r="A129" s="4"/>
      <c r="B129" s="4"/>
      <c r="C129" s="4"/>
      <c r="D129" s="4"/>
      <c r="E129" s="4"/>
      <c r="F129" s="4"/>
      <c r="G129" s="4"/>
      <c r="H129" s="4"/>
      <c r="I129" s="4"/>
      <c r="J129" s="4"/>
      <c r="K129" s="4"/>
      <c r="L129" s="4"/>
      <c r="M129" s="4"/>
    </row>
    <row r="130">
      <c r="A130" s="4"/>
      <c r="B130" s="4"/>
      <c r="C130" s="4"/>
      <c r="D130" s="4"/>
      <c r="E130" s="4"/>
      <c r="F130" s="4"/>
      <c r="G130" s="4"/>
      <c r="H130" s="4"/>
      <c r="I130" s="4"/>
      <c r="J130" s="4"/>
      <c r="K130" s="4"/>
      <c r="L130" s="4"/>
      <c r="M130" s="4"/>
    </row>
    <row r="131">
      <c r="A131" s="4"/>
      <c r="B131" s="4"/>
      <c r="C131" s="4"/>
      <c r="D131" s="4"/>
      <c r="E131" s="4"/>
      <c r="F131" s="4"/>
      <c r="G131" s="4"/>
      <c r="H131" s="4"/>
      <c r="I131" s="4"/>
      <c r="J131" s="4"/>
      <c r="K131" s="4"/>
      <c r="L131" s="4"/>
      <c r="M131" s="4"/>
    </row>
    <row r="132">
      <c r="A132" s="4"/>
      <c r="B132" s="4"/>
      <c r="C132" s="4"/>
      <c r="D132" s="4"/>
      <c r="E132" s="4"/>
      <c r="F132" s="4"/>
      <c r="G132" s="4"/>
      <c r="H132" s="4"/>
      <c r="I132" s="4"/>
      <c r="J132" s="4"/>
      <c r="K132" s="4"/>
      <c r="L132" s="4"/>
      <c r="M132" s="4"/>
    </row>
    <row r="133">
      <c r="A133" s="4"/>
      <c r="B133" s="4"/>
      <c r="C133" s="4"/>
      <c r="D133" s="4"/>
      <c r="E133" s="4"/>
      <c r="F133" s="4"/>
      <c r="G133" s="4"/>
      <c r="H133" s="4"/>
      <c r="I133" s="4"/>
      <c r="J133" s="4"/>
      <c r="K133" s="4"/>
      <c r="L133" s="4"/>
      <c r="M133" s="4"/>
    </row>
    <row r="134">
      <c r="A134" s="4"/>
      <c r="B134" s="4"/>
      <c r="C134" s="4"/>
      <c r="D134" s="4"/>
      <c r="E134" s="4"/>
      <c r="F134" s="4"/>
      <c r="G134" s="4"/>
      <c r="H134" s="4"/>
      <c r="I134" s="4"/>
      <c r="J134" s="4"/>
      <c r="K134" s="4"/>
      <c r="L134" s="4"/>
      <c r="M134" s="4"/>
    </row>
    <row r="135">
      <c r="A135" s="4"/>
      <c r="B135" s="4"/>
      <c r="C135" s="4"/>
      <c r="D135" s="4"/>
      <c r="E135" s="4"/>
      <c r="F135" s="4"/>
      <c r="G135" s="4"/>
      <c r="H135" s="4"/>
      <c r="I135" s="4"/>
      <c r="J135" s="4"/>
      <c r="K135" s="4"/>
      <c r="L135" s="4"/>
      <c r="M135" s="4"/>
    </row>
    <row r="136">
      <c r="A136" s="4"/>
      <c r="B136" s="4"/>
      <c r="C136" s="4"/>
      <c r="D136" s="4"/>
      <c r="E136" s="4"/>
      <c r="F136" s="4"/>
      <c r="G136" s="4"/>
      <c r="H136" s="4"/>
      <c r="I136" s="4"/>
      <c r="J136" s="4"/>
      <c r="K136" s="4"/>
      <c r="L136" s="4"/>
      <c r="M136" s="4"/>
    </row>
    <row r="137">
      <c r="A137" s="4"/>
      <c r="B137" s="4"/>
      <c r="C137" s="4"/>
      <c r="D137" s="4"/>
      <c r="E137" s="4"/>
      <c r="F137" s="4"/>
      <c r="G137" s="4"/>
      <c r="H137" s="4"/>
      <c r="I137" s="4"/>
      <c r="J137" s="4"/>
      <c r="K137" s="4"/>
      <c r="L137" s="4"/>
      <c r="M137" s="4"/>
    </row>
    <row r="138">
      <c r="A138" s="4"/>
      <c r="B138" s="4"/>
      <c r="C138" s="4"/>
      <c r="D138" s="4"/>
      <c r="E138" s="4"/>
      <c r="F138" s="4"/>
      <c r="G138" s="4"/>
      <c r="H138" s="4"/>
      <c r="I138" s="4"/>
      <c r="J138" s="4"/>
      <c r="K138" s="4"/>
      <c r="L138" s="4"/>
      <c r="M138" s="4"/>
    </row>
    <row r="139">
      <c r="A139" s="4"/>
      <c r="B139" s="4"/>
      <c r="C139" s="4"/>
      <c r="D139" s="4"/>
      <c r="E139" s="4"/>
      <c r="F139" s="4"/>
      <c r="G139" s="4"/>
      <c r="H139" s="4"/>
      <c r="I139" s="4"/>
      <c r="J139" s="4"/>
      <c r="K139" s="4"/>
      <c r="L139" s="4"/>
      <c r="M139" s="4"/>
    </row>
    <row r="140">
      <c r="A140" s="4"/>
      <c r="B140" s="4"/>
      <c r="C140" s="4"/>
      <c r="D140" s="4"/>
      <c r="E140" s="4"/>
      <c r="F140" s="4"/>
      <c r="G140" s="4"/>
      <c r="H140" s="4"/>
      <c r="I140" s="4"/>
      <c r="J140" s="4"/>
      <c r="K140" s="4"/>
      <c r="L140" s="4"/>
      <c r="M140" s="4"/>
    </row>
    <row r="141">
      <c r="A141" s="4"/>
      <c r="B141" s="4"/>
      <c r="C141" s="4"/>
      <c r="D141" s="4"/>
      <c r="E141" s="4"/>
      <c r="F141" s="4"/>
      <c r="G141" s="4"/>
      <c r="H141" s="4"/>
      <c r="I141" s="4"/>
      <c r="J141" s="4"/>
      <c r="K141" s="4"/>
      <c r="L141" s="4"/>
      <c r="M141" s="4"/>
    </row>
    <row r="142">
      <c r="A142" s="4"/>
      <c r="B142" s="4"/>
      <c r="C142" s="4"/>
      <c r="D142" s="4"/>
      <c r="E142" s="4"/>
      <c r="F142" s="4"/>
      <c r="G142" s="4"/>
      <c r="H142" s="4"/>
      <c r="I142" s="4"/>
      <c r="J142" s="4"/>
      <c r="K142" s="4"/>
      <c r="L142" s="4"/>
      <c r="M142" s="4"/>
    </row>
    <row r="143">
      <c r="A143" s="4"/>
      <c r="B143" s="4"/>
      <c r="C143" s="4"/>
      <c r="D143" s="4"/>
      <c r="E143" s="4"/>
      <c r="F143" s="4"/>
      <c r="G143" s="4"/>
      <c r="H143" s="4"/>
      <c r="I143" s="4"/>
      <c r="J143" s="4"/>
      <c r="K143" s="4"/>
      <c r="L143" s="4"/>
      <c r="M143" s="4"/>
    </row>
    <row r="144">
      <c r="A144" s="4"/>
      <c r="B144" s="4"/>
      <c r="C144" s="4"/>
      <c r="D144" s="4"/>
      <c r="E144" s="4"/>
      <c r="F144" s="4"/>
      <c r="G144" s="4"/>
      <c r="H144" s="4"/>
      <c r="I144" s="4"/>
      <c r="J144" s="4"/>
      <c r="K144" s="4"/>
      <c r="L144" s="4"/>
      <c r="M144" s="4"/>
    </row>
    <row r="145">
      <c r="A145" s="4"/>
      <c r="B145" s="4"/>
      <c r="C145" s="4"/>
      <c r="D145" s="4"/>
      <c r="E145" s="4"/>
      <c r="F145" s="4"/>
      <c r="G145" s="4"/>
      <c r="H145" s="4"/>
      <c r="I145" s="4"/>
      <c r="J145" s="4"/>
      <c r="K145" s="4"/>
      <c r="L145" s="4"/>
      <c r="M145" s="4"/>
    </row>
    <row r="146">
      <c r="A146" s="4"/>
      <c r="B146" s="4"/>
      <c r="C146" s="4"/>
      <c r="D146" s="4"/>
      <c r="E146" s="4"/>
      <c r="F146" s="4"/>
      <c r="G146" s="4"/>
      <c r="H146" s="4"/>
      <c r="I146" s="4"/>
      <c r="J146" s="4"/>
      <c r="K146" s="4"/>
      <c r="L146" s="4"/>
      <c r="M146" s="4"/>
    </row>
    <row r="147">
      <c r="A147" s="4"/>
      <c r="B147" s="4"/>
      <c r="C147" s="4"/>
      <c r="D147" s="4"/>
      <c r="E147" s="4"/>
      <c r="F147" s="4"/>
      <c r="G147" s="4"/>
      <c r="H147" s="4"/>
      <c r="I147" s="4"/>
      <c r="J147" s="4"/>
      <c r="K147" s="4"/>
      <c r="L147" s="4"/>
      <c r="M147" s="4"/>
    </row>
    <row r="148">
      <c r="A148" s="4"/>
      <c r="B148" s="4"/>
      <c r="C148" s="4"/>
      <c r="D148" s="4"/>
      <c r="E148" s="4"/>
      <c r="F148" s="4"/>
      <c r="G148" s="4"/>
      <c r="H148" s="4"/>
      <c r="I148" s="4"/>
      <c r="J148" s="4"/>
      <c r="K148" s="4"/>
      <c r="L148" s="4"/>
      <c r="M148" s="4"/>
    </row>
    <row r="149">
      <c r="A149" s="4"/>
      <c r="B149" s="4"/>
      <c r="C149" s="4"/>
      <c r="D149" s="4"/>
      <c r="E149" s="4"/>
      <c r="F149" s="4"/>
      <c r="G149" s="4"/>
      <c r="H149" s="4"/>
      <c r="I149" s="4"/>
      <c r="J149" s="4"/>
      <c r="K149" s="4"/>
      <c r="L149" s="4"/>
      <c r="M149" s="4"/>
    </row>
    <row r="150">
      <c r="A150" s="4"/>
      <c r="B150" s="4"/>
      <c r="C150" s="4"/>
      <c r="D150" s="4"/>
      <c r="E150" s="4"/>
      <c r="F150" s="4"/>
      <c r="G150" s="4"/>
      <c r="H150" s="4"/>
      <c r="I150" s="4"/>
      <c r="J150" s="4"/>
      <c r="K150" s="4"/>
      <c r="L150" s="4"/>
      <c r="M150" s="4"/>
    </row>
    <row r="151">
      <c r="A151" s="4"/>
      <c r="B151" s="4"/>
      <c r="C151" s="4"/>
      <c r="D151" s="4"/>
      <c r="E151" s="4"/>
      <c r="F151" s="4"/>
      <c r="G151" s="4"/>
      <c r="H151" s="4"/>
      <c r="I151" s="4"/>
      <c r="J151" s="4"/>
      <c r="K151" s="4"/>
      <c r="L151" s="4"/>
      <c r="M151" s="4"/>
    </row>
    <row r="152">
      <c r="A152" s="4"/>
      <c r="B152" s="4"/>
      <c r="C152" s="4"/>
      <c r="D152" s="4"/>
      <c r="E152" s="4"/>
      <c r="F152" s="4"/>
      <c r="G152" s="4"/>
      <c r="H152" s="4"/>
      <c r="I152" s="4"/>
      <c r="J152" s="4"/>
      <c r="K152" s="4"/>
      <c r="L152" s="4"/>
      <c r="M152" s="4"/>
    </row>
    <row r="153">
      <c r="A153" s="4"/>
      <c r="B153" s="4"/>
      <c r="C153" s="4"/>
      <c r="D153" s="4"/>
      <c r="E153" s="4"/>
      <c r="F153" s="4"/>
      <c r="G153" s="4"/>
      <c r="H153" s="4"/>
      <c r="I153" s="4"/>
      <c r="J153" s="4"/>
      <c r="K153" s="4"/>
      <c r="L153" s="4"/>
      <c r="M153" s="4"/>
    </row>
    <row r="154">
      <c r="A154" s="4"/>
      <c r="B154" s="4"/>
      <c r="C154" s="4"/>
      <c r="D154" s="4"/>
      <c r="E154" s="4"/>
      <c r="F154" s="4"/>
      <c r="G154" s="4"/>
      <c r="H154" s="4"/>
      <c r="I154" s="4"/>
      <c r="J154" s="4"/>
      <c r="K154" s="4"/>
      <c r="L154" s="4"/>
      <c r="M154" s="4"/>
    </row>
    <row r="155">
      <c r="A155" s="4"/>
      <c r="B155" s="4"/>
      <c r="C155" s="4"/>
      <c r="D155" s="4"/>
      <c r="E155" s="4"/>
      <c r="F155" s="4"/>
      <c r="G155" s="4"/>
      <c r="H155" s="4"/>
      <c r="I155" s="4"/>
      <c r="J155" s="4"/>
      <c r="K155" s="4"/>
      <c r="L155" s="4"/>
      <c r="M155" s="4"/>
    </row>
    <row r="156">
      <c r="A156" s="4"/>
      <c r="B156" s="4"/>
      <c r="C156" s="4"/>
      <c r="D156" s="4"/>
      <c r="E156" s="4"/>
      <c r="F156" s="4"/>
      <c r="G156" s="4"/>
      <c r="H156" s="4"/>
      <c r="I156" s="4"/>
      <c r="J156" s="4"/>
      <c r="K156" s="4"/>
      <c r="L156" s="4"/>
      <c r="M156" s="4"/>
    </row>
    <row r="157">
      <c r="A157" s="4"/>
      <c r="B157" s="4"/>
      <c r="C157" s="4"/>
      <c r="D157" s="4"/>
      <c r="E157" s="4"/>
      <c r="F157" s="4"/>
      <c r="G157" s="4"/>
      <c r="H157" s="4"/>
      <c r="I157" s="4"/>
      <c r="J157" s="4"/>
      <c r="K157" s="4"/>
      <c r="L157" s="4"/>
      <c r="M157" s="4"/>
    </row>
    <row r="158">
      <c r="A158" s="4"/>
      <c r="B158" s="4"/>
      <c r="C158" s="4"/>
      <c r="D158" s="4"/>
      <c r="E158" s="4"/>
      <c r="F158" s="4"/>
      <c r="G158" s="4"/>
      <c r="H158" s="4"/>
      <c r="I158" s="4"/>
      <c r="J158" s="4"/>
      <c r="K158" s="4"/>
      <c r="L158" s="4"/>
      <c r="M158" s="4"/>
    </row>
    <row r="159">
      <c r="A159" s="4"/>
      <c r="B159" s="4"/>
      <c r="C159" s="4"/>
      <c r="D159" s="4"/>
      <c r="E159" s="4"/>
      <c r="F159" s="4"/>
      <c r="G159" s="4"/>
      <c r="H159" s="4"/>
      <c r="I159" s="4"/>
      <c r="J159" s="4"/>
      <c r="K159" s="4"/>
      <c r="L159" s="4"/>
      <c r="M159" s="4"/>
    </row>
    <row r="160">
      <c r="A160" s="4"/>
      <c r="B160" s="4"/>
      <c r="C160" s="4"/>
      <c r="D160" s="4"/>
      <c r="E160" s="4"/>
      <c r="F160" s="4"/>
      <c r="G160" s="4"/>
      <c r="H160" s="4"/>
      <c r="I160" s="4"/>
      <c r="J160" s="4"/>
      <c r="K160" s="4"/>
      <c r="L160" s="4"/>
      <c r="M160" s="4"/>
    </row>
    <row r="161">
      <c r="A161" s="4"/>
      <c r="B161" s="4"/>
      <c r="C161" s="4"/>
      <c r="D161" s="4"/>
      <c r="E161" s="4"/>
      <c r="F161" s="4"/>
      <c r="G161" s="4"/>
      <c r="H161" s="4"/>
      <c r="I161" s="4"/>
      <c r="J161" s="4"/>
      <c r="K161" s="4"/>
      <c r="L161" s="4"/>
      <c r="M161" s="4"/>
    </row>
    <row r="162">
      <c r="A162" s="4"/>
      <c r="B162" s="4"/>
      <c r="C162" s="4"/>
      <c r="D162" s="4"/>
      <c r="E162" s="4"/>
      <c r="F162" s="4"/>
      <c r="G162" s="4"/>
      <c r="H162" s="4"/>
      <c r="I162" s="4"/>
      <c r="J162" s="4"/>
      <c r="K162" s="4"/>
      <c r="L162" s="4"/>
      <c r="M162" s="4"/>
    </row>
    <row r="163">
      <c r="A163" s="4"/>
      <c r="B163" s="4"/>
      <c r="C163" s="4"/>
      <c r="D163" s="4"/>
      <c r="E163" s="4"/>
      <c r="F163" s="4"/>
      <c r="G163" s="4"/>
      <c r="H163" s="4"/>
      <c r="I163" s="4"/>
      <c r="J163" s="4"/>
      <c r="K163" s="4"/>
      <c r="L163" s="4"/>
      <c r="M163" s="4"/>
    </row>
    <row r="164">
      <c r="A164" s="4"/>
      <c r="B164" s="4"/>
      <c r="C164" s="4"/>
      <c r="D164" s="4"/>
      <c r="E164" s="4"/>
      <c r="F164" s="4"/>
      <c r="G164" s="4"/>
      <c r="H164" s="4"/>
      <c r="I164" s="4"/>
      <c r="J164" s="4"/>
      <c r="K164" s="4"/>
      <c r="L164" s="4"/>
      <c r="M164" s="4"/>
    </row>
    <row r="165">
      <c r="A165" s="4"/>
      <c r="B165" s="4"/>
      <c r="C165" s="4"/>
      <c r="D165" s="4"/>
      <c r="E165" s="4"/>
      <c r="F165" s="4"/>
      <c r="G165" s="4"/>
      <c r="H165" s="4"/>
      <c r="I165" s="4"/>
      <c r="J165" s="4"/>
      <c r="K165" s="4"/>
      <c r="L165" s="4"/>
      <c r="M165" s="4"/>
    </row>
    <row r="166">
      <c r="A166" s="4"/>
      <c r="B166" s="4"/>
      <c r="C166" s="4"/>
      <c r="D166" s="4"/>
      <c r="E166" s="4"/>
      <c r="F166" s="4"/>
      <c r="G166" s="4"/>
      <c r="H166" s="4"/>
      <c r="I166" s="4"/>
      <c r="J166" s="4"/>
      <c r="K166" s="4"/>
      <c r="L166" s="4"/>
      <c r="M166" s="4"/>
    </row>
    <row r="167">
      <c r="A167" s="4"/>
      <c r="B167" s="4"/>
      <c r="C167" s="4"/>
      <c r="D167" s="4"/>
      <c r="E167" s="4"/>
      <c r="F167" s="4"/>
      <c r="G167" s="4"/>
      <c r="H167" s="4"/>
      <c r="I167" s="4"/>
      <c r="J167" s="4"/>
      <c r="K167" s="4"/>
      <c r="L167" s="4"/>
      <c r="M167" s="4"/>
    </row>
    <row r="168">
      <c r="A168" s="4"/>
      <c r="B168" s="4"/>
      <c r="C168" s="4"/>
      <c r="D168" s="4"/>
      <c r="E168" s="4"/>
      <c r="F168" s="4"/>
      <c r="G168" s="4"/>
      <c r="H168" s="4"/>
      <c r="I168" s="4"/>
      <c r="J168" s="4"/>
      <c r="K168" s="4"/>
      <c r="L168" s="4"/>
      <c r="M168" s="4"/>
    </row>
    <row r="169">
      <c r="A169" s="4"/>
      <c r="B169" s="4"/>
      <c r="C169" s="4"/>
      <c r="D169" s="4"/>
      <c r="E169" s="4"/>
      <c r="F169" s="4"/>
      <c r="G169" s="4"/>
      <c r="H169" s="4"/>
      <c r="I169" s="4"/>
      <c r="J169" s="4"/>
      <c r="K169" s="4"/>
      <c r="L169" s="4"/>
      <c r="M169" s="4"/>
    </row>
    <row r="170">
      <c r="A170" s="4"/>
      <c r="B170" s="4"/>
      <c r="C170" s="4"/>
      <c r="D170" s="4"/>
      <c r="E170" s="4"/>
      <c r="F170" s="4"/>
      <c r="G170" s="4"/>
      <c r="H170" s="4"/>
      <c r="I170" s="4"/>
      <c r="J170" s="4"/>
      <c r="K170" s="4"/>
      <c r="L170" s="4"/>
      <c r="M170" s="4"/>
    </row>
    <row r="171">
      <c r="A171" s="4"/>
      <c r="B171" s="4"/>
      <c r="C171" s="4"/>
      <c r="D171" s="4"/>
      <c r="E171" s="4"/>
      <c r="F171" s="4"/>
      <c r="G171" s="4"/>
      <c r="H171" s="4"/>
      <c r="I171" s="4"/>
      <c r="J171" s="4"/>
      <c r="K171" s="4"/>
      <c r="L171" s="4"/>
      <c r="M171" s="4"/>
    </row>
    <row r="172">
      <c r="A172" s="4"/>
      <c r="B172" s="4"/>
      <c r="C172" s="4"/>
      <c r="D172" s="4"/>
      <c r="E172" s="4"/>
      <c r="F172" s="4"/>
      <c r="G172" s="4"/>
      <c r="H172" s="4"/>
      <c r="I172" s="4"/>
      <c r="J172" s="4"/>
      <c r="K172" s="4"/>
      <c r="L172" s="4"/>
      <c r="M172" s="4"/>
    </row>
    <row r="173">
      <c r="A173" s="4"/>
      <c r="B173" s="4"/>
      <c r="C173" s="4"/>
      <c r="D173" s="4"/>
      <c r="E173" s="4"/>
      <c r="F173" s="4"/>
      <c r="G173" s="4"/>
      <c r="H173" s="4"/>
      <c r="I173" s="4"/>
      <c r="J173" s="4"/>
      <c r="K173" s="4"/>
      <c r="L173" s="4"/>
      <c r="M173" s="4"/>
    </row>
    <row r="174">
      <c r="A174" s="4"/>
      <c r="B174" s="4"/>
      <c r="C174" s="4"/>
      <c r="D174" s="4"/>
      <c r="E174" s="4"/>
      <c r="F174" s="4"/>
      <c r="G174" s="4"/>
      <c r="H174" s="4"/>
      <c r="I174" s="4"/>
      <c r="J174" s="4"/>
      <c r="K174" s="4"/>
      <c r="L174" s="4"/>
      <c r="M174" s="4"/>
    </row>
    <row r="175">
      <c r="A175" s="4"/>
      <c r="B175" s="4"/>
      <c r="C175" s="4"/>
      <c r="D175" s="4"/>
      <c r="E175" s="4"/>
      <c r="F175" s="4"/>
      <c r="G175" s="4"/>
      <c r="H175" s="4"/>
      <c r="I175" s="4"/>
      <c r="J175" s="4"/>
      <c r="K175" s="4"/>
      <c r="L175" s="4"/>
      <c r="M175" s="4"/>
    </row>
    <row r="176">
      <c r="A176" s="4"/>
      <c r="B176" s="4"/>
      <c r="C176" s="4"/>
      <c r="D176" s="4"/>
      <c r="E176" s="4"/>
      <c r="F176" s="4"/>
      <c r="G176" s="4"/>
      <c r="H176" s="4"/>
      <c r="I176" s="4"/>
      <c r="J176" s="4"/>
      <c r="K176" s="4"/>
      <c r="L176" s="4"/>
      <c r="M176" s="4"/>
    </row>
    <row r="177">
      <c r="A177" s="4"/>
      <c r="B177" s="4"/>
      <c r="C177" s="4"/>
      <c r="D177" s="4"/>
      <c r="E177" s="4"/>
      <c r="F177" s="4"/>
      <c r="G177" s="4"/>
      <c r="H177" s="4"/>
      <c r="I177" s="4"/>
      <c r="J177" s="4"/>
      <c r="K177" s="4"/>
      <c r="L177" s="4"/>
      <c r="M177" s="4"/>
    </row>
    <row r="178">
      <c r="A178" s="4"/>
      <c r="B178" s="4"/>
      <c r="C178" s="4"/>
      <c r="D178" s="4"/>
      <c r="E178" s="4"/>
      <c r="F178" s="4"/>
      <c r="G178" s="4"/>
      <c r="H178" s="4"/>
      <c r="I178" s="4"/>
      <c r="J178" s="4"/>
      <c r="K178" s="4"/>
      <c r="L178" s="4"/>
      <c r="M178" s="4"/>
    </row>
    <row r="179">
      <c r="A179" s="4"/>
      <c r="B179" s="4"/>
      <c r="C179" s="4"/>
      <c r="D179" s="4"/>
      <c r="E179" s="4"/>
      <c r="F179" s="4"/>
      <c r="G179" s="4"/>
      <c r="H179" s="4"/>
      <c r="I179" s="4"/>
      <c r="J179" s="4"/>
      <c r="K179" s="4"/>
      <c r="L179" s="4"/>
      <c r="M179" s="4"/>
    </row>
    <row r="180">
      <c r="A180" s="4"/>
      <c r="B180" s="4"/>
      <c r="C180" s="4"/>
      <c r="D180" s="4"/>
      <c r="E180" s="4"/>
      <c r="F180" s="4"/>
      <c r="G180" s="4"/>
      <c r="H180" s="4"/>
      <c r="I180" s="4"/>
      <c r="J180" s="4"/>
      <c r="K180" s="4"/>
      <c r="L180" s="4"/>
      <c r="M180" s="4"/>
    </row>
    <row r="181">
      <c r="A181" s="4"/>
      <c r="B181" s="4"/>
      <c r="C181" s="4"/>
      <c r="D181" s="4"/>
      <c r="E181" s="4"/>
      <c r="F181" s="4"/>
      <c r="G181" s="4"/>
      <c r="H181" s="4"/>
      <c r="I181" s="4"/>
      <c r="J181" s="4"/>
      <c r="K181" s="4"/>
      <c r="L181" s="4"/>
      <c r="M181" s="4"/>
    </row>
    <row r="182">
      <c r="A182" s="4"/>
      <c r="B182" s="4"/>
      <c r="C182" s="4"/>
      <c r="D182" s="4"/>
      <c r="E182" s="4"/>
      <c r="F182" s="4"/>
      <c r="G182" s="4"/>
      <c r="H182" s="4"/>
      <c r="I182" s="4"/>
      <c r="J182" s="4"/>
      <c r="K182" s="4"/>
      <c r="L182" s="4"/>
      <c r="M182" s="4"/>
    </row>
    <row r="183">
      <c r="A183" s="4"/>
      <c r="B183" s="4"/>
      <c r="C183" s="4"/>
      <c r="D183" s="4"/>
      <c r="E183" s="4"/>
      <c r="F183" s="4"/>
      <c r="G183" s="4"/>
      <c r="H183" s="4"/>
      <c r="I183" s="4"/>
      <c r="J183" s="4"/>
      <c r="K183" s="4"/>
      <c r="L183" s="4"/>
      <c r="M183" s="4"/>
    </row>
    <row r="184">
      <c r="A184" s="4"/>
      <c r="B184" s="4"/>
      <c r="C184" s="4"/>
      <c r="D184" s="4"/>
      <c r="E184" s="4"/>
      <c r="F184" s="4"/>
      <c r="G184" s="4"/>
      <c r="H184" s="4"/>
      <c r="I184" s="4"/>
      <c r="J184" s="4"/>
      <c r="K184" s="4"/>
      <c r="L184" s="4"/>
      <c r="M184" s="4"/>
    </row>
    <row r="185">
      <c r="A185" s="4"/>
      <c r="B185" s="4"/>
      <c r="C185" s="4"/>
      <c r="D185" s="4"/>
      <c r="E185" s="4"/>
      <c r="F185" s="4"/>
      <c r="G185" s="4"/>
      <c r="H185" s="4"/>
      <c r="I185" s="4"/>
      <c r="J185" s="4"/>
      <c r="K185" s="4"/>
      <c r="L185" s="4"/>
      <c r="M185" s="4"/>
    </row>
    <row r="186">
      <c r="A186" s="4"/>
      <c r="B186" s="4"/>
      <c r="C186" s="4"/>
      <c r="D186" s="4"/>
      <c r="E186" s="4"/>
      <c r="F186" s="4"/>
      <c r="G186" s="4"/>
      <c r="H186" s="4"/>
      <c r="I186" s="4"/>
      <c r="J186" s="4"/>
      <c r="K186" s="4"/>
      <c r="L186" s="4"/>
      <c r="M186" s="4"/>
    </row>
    <row r="187">
      <c r="A187" s="4"/>
      <c r="B187" s="4"/>
      <c r="C187" s="4"/>
      <c r="D187" s="4"/>
      <c r="E187" s="4"/>
      <c r="F187" s="4"/>
      <c r="G187" s="4"/>
      <c r="H187" s="4"/>
      <c r="I187" s="4"/>
      <c r="J187" s="4"/>
      <c r="K187" s="4"/>
      <c r="L187" s="4"/>
      <c r="M187" s="4"/>
    </row>
    <row r="188">
      <c r="A188" s="4"/>
      <c r="B188" s="4"/>
      <c r="C188" s="4"/>
      <c r="D188" s="4"/>
      <c r="E188" s="4"/>
      <c r="F188" s="4"/>
      <c r="G188" s="4"/>
      <c r="H188" s="4"/>
      <c r="I188" s="4"/>
      <c r="J188" s="4"/>
      <c r="K188" s="4"/>
      <c r="L188" s="4"/>
      <c r="M188" s="4"/>
    </row>
    <row r="189">
      <c r="A189" s="4"/>
      <c r="B189" s="4"/>
      <c r="C189" s="4"/>
      <c r="D189" s="4"/>
      <c r="E189" s="4"/>
      <c r="F189" s="4"/>
      <c r="G189" s="4"/>
      <c r="H189" s="4"/>
      <c r="I189" s="4"/>
      <c r="J189" s="4"/>
      <c r="K189" s="4"/>
      <c r="L189" s="4"/>
      <c r="M189" s="4"/>
    </row>
    <row r="190">
      <c r="A190" s="4"/>
      <c r="B190" s="4"/>
      <c r="C190" s="4"/>
      <c r="D190" s="4"/>
      <c r="E190" s="4"/>
      <c r="F190" s="4"/>
      <c r="G190" s="4"/>
      <c r="H190" s="4"/>
      <c r="I190" s="4"/>
      <c r="J190" s="4"/>
      <c r="K190" s="4"/>
      <c r="L190" s="4"/>
      <c r="M190" s="4"/>
    </row>
    <row r="191">
      <c r="A191" s="4"/>
      <c r="B191" s="4"/>
      <c r="C191" s="4"/>
      <c r="D191" s="4"/>
      <c r="E191" s="4"/>
      <c r="F191" s="4"/>
      <c r="G191" s="4"/>
      <c r="H191" s="4"/>
      <c r="I191" s="4"/>
      <c r="J191" s="4"/>
      <c r="K191" s="4"/>
      <c r="L191" s="4"/>
      <c r="M191" s="4"/>
    </row>
    <row r="192">
      <c r="A192" s="4"/>
      <c r="B192" s="4"/>
      <c r="C192" s="4"/>
      <c r="D192" s="4"/>
      <c r="E192" s="4"/>
      <c r="F192" s="4"/>
      <c r="G192" s="4"/>
      <c r="H192" s="4"/>
      <c r="I192" s="4"/>
      <c r="J192" s="4"/>
      <c r="K192" s="4"/>
      <c r="L192" s="4"/>
      <c r="M192" s="4"/>
    </row>
    <row r="193">
      <c r="A193" s="4"/>
      <c r="B193" s="4"/>
      <c r="C193" s="4"/>
      <c r="D193" s="4"/>
      <c r="E193" s="4"/>
      <c r="F193" s="4"/>
      <c r="G193" s="4"/>
      <c r="H193" s="4"/>
      <c r="I193" s="4"/>
      <c r="J193" s="4"/>
      <c r="K193" s="4"/>
      <c r="L193" s="4"/>
      <c r="M193" s="4"/>
    </row>
    <row r="194">
      <c r="A194" s="4"/>
      <c r="B194" s="4"/>
      <c r="C194" s="4"/>
      <c r="D194" s="4"/>
      <c r="E194" s="4"/>
      <c r="F194" s="4"/>
      <c r="G194" s="4"/>
      <c r="H194" s="4"/>
      <c r="I194" s="4"/>
      <c r="J194" s="4"/>
      <c r="K194" s="4"/>
      <c r="L194" s="4"/>
      <c r="M194" s="4"/>
    </row>
    <row r="195">
      <c r="A195" s="4"/>
      <c r="B195" s="4"/>
      <c r="C195" s="4"/>
      <c r="D195" s="4"/>
      <c r="E195" s="4"/>
      <c r="F195" s="4"/>
      <c r="G195" s="4"/>
      <c r="H195" s="4"/>
      <c r="I195" s="4"/>
      <c r="J195" s="4"/>
      <c r="K195" s="4"/>
      <c r="L195" s="4"/>
      <c r="M195" s="4"/>
    </row>
    <row r="196">
      <c r="A196" s="4"/>
      <c r="B196" s="4"/>
      <c r="C196" s="4"/>
      <c r="D196" s="4"/>
      <c r="E196" s="4"/>
      <c r="F196" s="4"/>
      <c r="G196" s="4"/>
      <c r="H196" s="4"/>
      <c r="I196" s="4"/>
      <c r="J196" s="4"/>
      <c r="K196" s="4"/>
      <c r="L196" s="4"/>
      <c r="M196" s="4"/>
    </row>
    <row r="197">
      <c r="A197" s="4"/>
      <c r="B197" s="4"/>
      <c r="C197" s="4"/>
      <c r="D197" s="4"/>
      <c r="E197" s="4"/>
      <c r="F197" s="4"/>
      <c r="G197" s="4"/>
      <c r="H197" s="4"/>
      <c r="I197" s="4"/>
      <c r="J197" s="4"/>
      <c r="K197" s="4"/>
      <c r="L197" s="4"/>
      <c r="M197" s="4"/>
    </row>
    <row r="198">
      <c r="A198" s="4"/>
      <c r="B198" s="4"/>
      <c r="C198" s="4"/>
      <c r="D198" s="4"/>
      <c r="E198" s="4"/>
      <c r="F198" s="4"/>
      <c r="G198" s="4"/>
      <c r="H198" s="4"/>
      <c r="I198" s="4"/>
      <c r="J198" s="4"/>
      <c r="K198" s="4"/>
      <c r="L198" s="4"/>
      <c r="M198" s="4"/>
    </row>
    <row r="199">
      <c r="A199" s="4"/>
      <c r="B199" s="4"/>
      <c r="C199" s="4"/>
      <c r="D199" s="4"/>
      <c r="E199" s="4"/>
      <c r="F199" s="4"/>
      <c r="G199" s="4"/>
      <c r="H199" s="4"/>
      <c r="I199" s="4"/>
      <c r="J199" s="4"/>
      <c r="K199" s="4"/>
      <c r="L199" s="4"/>
      <c r="M199" s="4"/>
    </row>
    <row r="200">
      <c r="A200" s="4"/>
      <c r="B200" s="4"/>
      <c r="C200" s="4"/>
      <c r="D200" s="4"/>
      <c r="E200" s="4"/>
      <c r="F200" s="4"/>
      <c r="G200" s="4"/>
      <c r="H200" s="4"/>
      <c r="I200" s="4"/>
      <c r="J200" s="4"/>
      <c r="K200" s="4"/>
      <c r="L200" s="4"/>
      <c r="M200" s="4"/>
    </row>
    <row r="201">
      <c r="A201" s="4"/>
      <c r="B201" s="4"/>
      <c r="C201" s="4"/>
      <c r="D201" s="4"/>
      <c r="E201" s="4"/>
      <c r="F201" s="4"/>
      <c r="G201" s="4"/>
      <c r="H201" s="4"/>
      <c r="I201" s="4"/>
      <c r="J201" s="4"/>
      <c r="K201" s="4"/>
      <c r="L201" s="4"/>
      <c r="M201" s="4"/>
    </row>
    <row r="202">
      <c r="A202" s="4"/>
      <c r="B202" s="4"/>
      <c r="C202" s="4"/>
      <c r="D202" s="4"/>
      <c r="E202" s="4"/>
      <c r="F202" s="4"/>
      <c r="G202" s="4"/>
      <c r="H202" s="4"/>
      <c r="I202" s="4"/>
      <c r="J202" s="4"/>
      <c r="K202" s="4"/>
      <c r="L202" s="4"/>
      <c r="M202" s="4"/>
    </row>
    <row r="203">
      <c r="A203" s="4"/>
      <c r="B203" s="4"/>
      <c r="C203" s="4"/>
      <c r="D203" s="4"/>
      <c r="E203" s="4"/>
      <c r="F203" s="4"/>
      <c r="G203" s="4"/>
      <c r="H203" s="4"/>
      <c r="I203" s="4"/>
      <c r="J203" s="4"/>
      <c r="K203" s="4"/>
      <c r="L203" s="4"/>
      <c r="M203" s="4"/>
    </row>
    <row r="204">
      <c r="A204" s="4"/>
      <c r="B204" s="4"/>
      <c r="C204" s="4"/>
      <c r="D204" s="4"/>
      <c r="E204" s="4"/>
      <c r="F204" s="4"/>
      <c r="G204" s="4"/>
      <c r="H204" s="4"/>
      <c r="I204" s="4"/>
      <c r="J204" s="4"/>
      <c r="K204" s="4"/>
      <c r="L204" s="4"/>
      <c r="M204" s="4"/>
    </row>
    <row r="205">
      <c r="A205" s="4"/>
      <c r="B205" s="4"/>
      <c r="C205" s="4"/>
      <c r="D205" s="4"/>
      <c r="E205" s="4"/>
      <c r="F205" s="4"/>
      <c r="G205" s="4"/>
      <c r="H205" s="4"/>
      <c r="I205" s="4"/>
      <c r="J205" s="4"/>
      <c r="K205" s="4"/>
      <c r="L205" s="4"/>
      <c r="M205" s="4"/>
    </row>
    <row r="206">
      <c r="A206" s="4"/>
      <c r="B206" s="4"/>
      <c r="C206" s="4"/>
      <c r="D206" s="4"/>
      <c r="E206" s="4"/>
      <c r="F206" s="4"/>
      <c r="G206" s="4"/>
      <c r="H206" s="4"/>
      <c r="I206" s="4"/>
      <c r="J206" s="4"/>
      <c r="K206" s="4"/>
      <c r="L206" s="4"/>
      <c r="M206" s="4"/>
    </row>
    <row r="207">
      <c r="A207" s="4"/>
      <c r="B207" s="4"/>
      <c r="C207" s="4"/>
      <c r="D207" s="4"/>
      <c r="E207" s="4"/>
      <c r="F207" s="4"/>
      <c r="G207" s="4"/>
      <c r="H207" s="4"/>
      <c r="I207" s="4"/>
      <c r="J207" s="4"/>
      <c r="K207" s="4"/>
      <c r="L207" s="4"/>
      <c r="M207" s="4"/>
    </row>
    <row r="208">
      <c r="A208" s="4"/>
      <c r="B208" s="4"/>
      <c r="C208" s="4"/>
      <c r="D208" s="4"/>
      <c r="E208" s="4"/>
      <c r="F208" s="4"/>
      <c r="G208" s="4"/>
      <c r="H208" s="4"/>
      <c r="I208" s="4"/>
      <c r="J208" s="4"/>
      <c r="K208" s="4"/>
      <c r="L208" s="4"/>
      <c r="M208" s="4"/>
    </row>
    <row r="209">
      <c r="A209" s="4"/>
      <c r="B209" s="4"/>
      <c r="C209" s="4"/>
      <c r="D209" s="4"/>
      <c r="E209" s="4"/>
      <c r="F209" s="4"/>
      <c r="G209" s="4"/>
      <c r="H209" s="4"/>
      <c r="I209" s="4"/>
      <c r="J209" s="4"/>
      <c r="K209" s="4"/>
      <c r="L209" s="4"/>
      <c r="M209" s="4"/>
    </row>
    <row r="210">
      <c r="A210" s="4"/>
      <c r="B210" s="4"/>
      <c r="C210" s="4"/>
      <c r="D210" s="4"/>
      <c r="E210" s="4"/>
      <c r="F210" s="4"/>
      <c r="G210" s="4"/>
      <c r="H210" s="4"/>
      <c r="I210" s="4"/>
      <c r="J210" s="4"/>
      <c r="K210" s="4"/>
      <c r="L210" s="4"/>
      <c r="M210" s="4"/>
    </row>
    <row r="211">
      <c r="A211" s="4"/>
      <c r="B211" s="4"/>
      <c r="C211" s="4"/>
      <c r="D211" s="4"/>
      <c r="E211" s="4"/>
      <c r="F211" s="4"/>
      <c r="G211" s="4"/>
      <c r="H211" s="4"/>
      <c r="I211" s="4"/>
      <c r="J211" s="4"/>
      <c r="K211" s="4"/>
      <c r="L211" s="4"/>
      <c r="M211" s="4"/>
    </row>
    <row r="212">
      <c r="A212" s="4"/>
      <c r="B212" s="4"/>
      <c r="C212" s="4"/>
      <c r="D212" s="4"/>
      <c r="E212" s="4"/>
      <c r="F212" s="4"/>
      <c r="G212" s="4"/>
      <c r="H212" s="4"/>
      <c r="I212" s="4"/>
      <c r="J212" s="4"/>
      <c r="K212" s="4"/>
      <c r="L212" s="4"/>
      <c r="M212" s="4"/>
    </row>
    <row r="213">
      <c r="A213" s="4"/>
      <c r="B213" s="4"/>
      <c r="C213" s="4"/>
      <c r="D213" s="4"/>
      <c r="E213" s="4"/>
      <c r="F213" s="4"/>
      <c r="G213" s="4"/>
      <c r="H213" s="4"/>
      <c r="I213" s="4"/>
      <c r="J213" s="4"/>
      <c r="K213" s="4"/>
      <c r="L213" s="4"/>
      <c r="M213" s="4"/>
    </row>
    <row r="214">
      <c r="A214" s="4"/>
      <c r="B214" s="4"/>
      <c r="C214" s="4"/>
      <c r="D214" s="4"/>
      <c r="E214" s="4"/>
      <c r="F214" s="4"/>
      <c r="G214" s="4"/>
      <c r="H214" s="4"/>
      <c r="I214" s="4"/>
      <c r="J214" s="4"/>
      <c r="K214" s="4"/>
      <c r="L214" s="4"/>
      <c r="M214" s="4"/>
    </row>
    <row r="215">
      <c r="A215" s="4"/>
      <c r="B215" s="4"/>
      <c r="C215" s="4"/>
      <c r="D215" s="4"/>
      <c r="E215" s="4"/>
      <c r="F215" s="4"/>
      <c r="G215" s="4"/>
      <c r="H215" s="4"/>
      <c r="I215" s="4"/>
      <c r="J215" s="4"/>
      <c r="K215" s="4"/>
      <c r="L215" s="4"/>
      <c r="M215" s="4"/>
    </row>
    <row r="216">
      <c r="A216" s="4"/>
      <c r="B216" s="4"/>
      <c r="C216" s="4"/>
      <c r="D216" s="4"/>
      <c r="E216" s="4"/>
      <c r="F216" s="4"/>
      <c r="G216" s="4"/>
      <c r="H216" s="4"/>
      <c r="I216" s="4"/>
      <c r="J216" s="4"/>
      <c r="K216" s="4"/>
      <c r="L216" s="4"/>
      <c r="M216" s="4"/>
    </row>
    <row r="217">
      <c r="A217" s="4"/>
      <c r="B217" s="4"/>
      <c r="C217" s="4"/>
      <c r="D217" s="4"/>
      <c r="E217" s="4"/>
      <c r="F217" s="4"/>
      <c r="G217" s="4"/>
      <c r="H217" s="4"/>
      <c r="I217" s="4"/>
      <c r="J217" s="4"/>
      <c r="K217" s="4"/>
      <c r="L217" s="4"/>
      <c r="M217" s="4"/>
    </row>
    <row r="218">
      <c r="A218" s="4"/>
      <c r="B218" s="4"/>
      <c r="C218" s="4"/>
      <c r="D218" s="4"/>
      <c r="E218" s="4"/>
      <c r="F218" s="4"/>
      <c r="G218" s="4"/>
      <c r="H218" s="4"/>
      <c r="I218" s="4"/>
      <c r="J218" s="4"/>
      <c r="K218" s="4"/>
      <c r="L218" s="4"/>
      <c r="M218" s="4"/>
    </row>
    <row r="219">
      <c r="A219" s="4"/>
      <c r="B219" s="4"/>
      <c r="C219" s="4"/>
      <c r="D219" s="4"/>
      <c r="E219" s="4"/>
      <c r="F219" s="4"/>
      <c r="G219" s="4"/>
      <c r="H219" s="4"/>
      <c r="I219" s="4"/>
      <c r="J219" s="4"/>
      <c r="K219" s="4"/>
      <c r="L219" s="4"/>
      <c r="M219" s="4"/>
    </row>
    <row r="220">
      <c r="A220" s="4"/>
      <c r="B220" s="4"/>
      <c r="C220" s="4"/>
      <c r="D220" s="4"/>
      <c r="E220" s="4"/>
      <c r="F220" s="4"/>
      <c r="G220" s="4"/>
      <c r="H220" s="4"/>
      <c r="I220" s="4"/>
      <c r="J220" s="4"/>
      <c r="K220" s="4"/>
      <c r="L220" s="4"/>
      <c r="M220" s="4"/>
    </row>
    <row r="221">
      <c r="A221" s="4"/>
      <c r="B221" s="4"/>
      <c r="C221" s="4"/>
      <c r="D221" s="4"/>
      <c r="E221" s="4"/>
      <c r="F221" s="4"/>
      <c r="G221" s="4"/>
      <c r="H221" s="4"/>
      <c r="I221" s="4"/>
      <c r="J221" s="4"/>
      <c r="K221" s="4"/>
      <c r="L221" s="4"/>
      <c r="M221" s="4"/>
    </row>
    <row r="222">
      <c r="A222" s="4"/>
      <c r="B222" s="4"/>
      <c r="C222" s="4"/>
      <c r="D222" s="4"/>
      <c r="E222" s="4"/>
      <c r="F222" s="4"/>
      <c r="G222" s="4"/>
      <c r="H222" s="4"/>
      <c r="I222" s="4"/>
      <c r="J222" s="4"/>
      <c r="K222" s="4"/>
      <c r="L222" s="4"/>
      <c r="M222" s="4"/>
    </row>
    <row r="223">
      <c r="A223" s="4"/>
      <c r="B223" s="4"/>
      <c r="C223" s="4"/>
      <c r="D223" s="4"/>
      <c r="E223" s="4"/>
      <c r="F223" s="4"/>
      <c r="G223" s="4"/>
      <c r="H223" s="4"/>
      <c r="I223" s="4"/>
      <c r="J223" s="4"/>
      <c r="K223" s="4"/>
      <c r="L223" s="4"/>
      <c r="M223" s="4"/>
    </row>
    <row r="224">
      <c r="A224" s="4"/>
      <c r="B224" s="4"/>
      <c r="C224" s="4"/>
      <c r="D224" s="4"/>
      <c r="E224" s="4"/>
      <c r="F224" s="4"/>
      <c r="G224" s="4"/>
      <c r="H224" s="4"/>
      <c r="I224" s="4"/>
      <c r="J224" s="4"/>
      <c r="K224" s="4"/>
      <c r="L224" s="4"/>
      <c r="M224" s="4"/>
    </row>
    <row r="225">
      <c r="A225" s="4"/>
      <c r="B225" s="4"/>
      <c r="C225" s="4"/>
      <c r="D225" s="4"/>
      <c r="E225" s="4"/>
      <c r="F225" s="4"/>
      <c r="G225" s="4"/>
      <c r="H225" s="4"/>
      <c r="I225" s="4"/>
      <c r="J225" s="4"/>
      <c r="K225" s="4"/>
      <c r="L225" s="4"/>
      <c r="M225" s="4"/>
    </row>
    <row r="226">
      <c r="A226" s="4"/>
      <c r="B226" s="4"/>
      <c r="C226" s="4"/>
      <c r="D226" s="4"/>
      <c r="E226" s="4"/>
      <c r="F226" s="4"/>
      <c r="G226" s="4"/>
      <c r="H226" s="4"/>
      <c r="I226" s="4"/>
      <c r="J226" s="4"/>
      <c r="K226" s="4"/>
      <c r="L226" s="4"/>
      <c r="M226" s="4"/>
    </row>
    <row r="227">
      <c r="A227" s="4"/>
      <c r="B227" s="4"/>
      <c r="C227" s="4"/>
      <c r="D227" s="4"/>
      <c r="E227" s="4"/>
      <c r="F227" s="4"/>
      <c r="G227" s="4"/>
      <c r="H227" s="4"/>
      <c r="I227" s="4"/>
      <c r="J227" s="4"/>
      <c r="K227" s="4"/>
      <c r="L227" s="4"/>
      <c r="M227" s="4"/>
    </row>
    <row r="228">
      <c r="A228" s="4"/>
      <c r="B228" s="4"/>
      <c r="C228" s="4"/>
      <c r="D228" s="4"/>
      <c r="E228" s="4"/>
      <c r="F228" s="4"/>
      <c r="G228" s="4"/>
      <c r="H228" s="4"/>
      <c r="I228" s="4"/>
      <c r="J228" s="4"/>
      <c r="K228" s="4"/>
      <c r="L228" s="4"/>
      <c r="M228" s="4"/>
    </row>
    <row r="229">
      <c r="A229" s="4"/>
      <c r="B229" s="4"/>
      <c r="C229" s="4"/>
      <c r="D229" s="4"/>
      <c r="E229" s="4"/>
      <c r="F229" s="4"/>
      <c r="G229" s="4"/>
      <c r="H229" s="4"/>
      <c r="I229" s="4"/>
      <c r="J229" s="4"/>
      <c r="K229" s="4"/>
      <c r="L229" s="4"/>
      <c r="M229" s="4"/>
    </row>
    <row r="230">
      <c r="A230" s="4"/>
      <c r="B230" s="4"/>
      <c r="C230" s="4"/>
      <c r="D230" s="4"/>
      <c r="E230" s="4"/>
      <c r="F230" s="4"/>
      <c r="G230" s="4"/>
      <c r="H230" s="4"/>
      <c r="I230" s="4"/>
      <c r="J230" s="4"/>
      <c r="K230" s="4"/>
      <c r="L230" s="4"/>
      <c r="M230" s="4"/>
    </row>
    <row r="231">
      <c r="A231" s="4"/>
      <c r="B231" s="4"/>
      <c r="C231" s="4"/>
      <c r="D231" s="4"/>
      <c r="E231" s="4"/>
      <c r="F231" s="4"/>
      <c r="G231" s="4"/>
      <c r="H231" s="4"/>
      <c r="I231" s="4"/>
      <c r="J231" s="4"/>
      <c r="K231" s="4"/>
      <c r="L231" s="4"/>
      <c r="M231" s="4"/>
    </row>
    <row r="232">
      <c r="A232" s="4"/>
      <c r="B232" s="4"/>
      <c r="C232" s="4"/>
      <c r="D232" s="4"/>
      <c r="E232" s="4"/>
      <c r="F232" s="4"/>
      <c r="G232" s="4"/>
      <c r="H232" s="4"/>
      <c r="I232" s="4"/>
      <c r="J232" s="4"/>
      <c r="K232" s="4"/>
      <c r="L232" s="4"/>
      <c r="M232" s="4"/>
    </row>
    <row r="233">
      <c r="A233" s="4"/>
      <c r="B233" s="4"/>
      <c r="C233" s="4"/>
      <c r="D233" s="4"/>
      <c r="E233" s="4"/>
      <c r="F233" s="4"/>
      <c r="G233" s="4"/>
      <c r="H233" s="4"/>
      <c r="I233" s="4"/>
      <c r="J233" s="4"/>
      <c r="K233" s="4"/>
      <c r="L233" s="4"/>
      <c r="M233" s="4"/>
    </row>
    <row r="234">
      <c r="A234" s="4"/>
      <c r="B234" s="4"/>
      <c r="C234" s="4"/>
      <c r="D234" s="4"/>
      <c r="E234" s="4"/>
      <c r="F234" s="4"/>
      <c r="G234" s="4"/>
      <c r="H234" s="4"/>
      <c r="I234" s="4"/>
      <c r="J234" s="4"/>
      <c r="K234" s="4"/>
      <c r="L234" s="4"/>
      <c r="M234" s="4"/>
    </row>
    <row r="235">
      <c r="A235" s="4"/>
      <c r="B235" s="4"/>
      <c r="C235" s="4"/>
      <c r="D235" s="4"/>
      <c r="E235" s="4"/>
      <c r="F235" s="4"/>
      <c r="G235" s="4"/>
      <c r="H235" s="4"/>
      <c r="I235" s="4"/>
      <c r="J235" s="4"/>
      <c r="K235" s="4"/>
      <c r="L235" s="4"/>
      <c r="M235" s="4"/>
    </row>
    <row r="236">
      <c r="A236" s="4"/>
      <c r="B236" s="4"/>
      <c r="C236" s="4"/>
      <c r="D236" s="4"/>
      <c r="E236" s="4"/>
      <c r="F236" s="4"/>
      <c r="G236" s="4"/>
      <c r="H236" s="4"/>
      <c r="I236" s="4"/>
      <c r="J236" s="4"/>
      <c r="K236" s="4"/>
      <c r="L236" s="4"/>
      <c r="M236" s="4"/>
    </row>
    <row r="237">
      <c r="A237" s="4"/>
      <c r="B237" s="4"/>
      <c r="C237" s="4"/>
      <c r="D237" s="4"/>
      <c r="E237" s="4"/>
      <c r="F237" s="4"/>
      <c r="G237" s="4"/>
      <c r="H237" s="4"/>
      <c r="I237" s="4"/>
      <c r="J237" s="4"/>
      <c r="K237" s="4"/>
      <c r="L237" s="4"/>
      <c r="M237" s="4"/>
    </row>
    <row r="238">
      <c r="A238" s="4"/>
      <c r="B238" s="4"/>
      <c r="C238" s="4"/>
      <c r="D238" s="4"/>
      <c r="E238" s="4"/>
      <c r="F238" s="4"/>
      <c r="G238" s="4"/>
      <c r="H238" s="4"/>
      <c r="I238" s="4"/>
      <c r="J238" s="4"/>
      <c r="K238" s="4"/>
      <c r="L238" s="4"/>
      <c r="M238" s="4"/>
    </row>
    <row r="239">
      <c r="A239" s="4"/>
      <c r="B239" s="4"/>
      <c r="C239" s="4"/>
      <c r="D239" s="4"/>
      <c r="E239" s="4"/>
      <c r="F239" s="4"/>
      <c r="G239" s="4"/>
      <c r="H239" s="4"/>
      <c r="I239" s="4"/>
      <c r="J239" s="4"/>
      <c r="K239" s="4"/>
      <c r="L239" s="4"/>
      <c r="M239" s="4"/>
    </row>
    <row r="240">
      <c r="A240" s="4"/>
      <c r="B240" s="4"/>
      <c r="C240" s="4"/>
      <c r="D240" s="4"/>
      <c r="E240" s="4"/>
      <c r="F240" s="4"/>
      <c r="G240" s="4"/>
      <c r="H240" s="4"/>
      <c r="I240" s="4"/>
      <c r="J240" s="4"/>
      <c r="K240" s="4"/>
      <c r="L240" s="4"/>
      <c r="M240" s="4"/>
    </row>
    <row r="241">
      <c r="A241" s="4"/>
      <c r="B241" s="4"/>
      <c r="C241" s="4"/>
      <c r="D241" s="4"/>
      <c r="E241" s="4"/>
      <c r="F241" s="4"/>
      <c r="G241" s="4"/>
      <c r="H241" s="4"/>
      <c r="I241" s="4"/>
      <c r="J241" s="4"/>
      <c r="K241" s="4"/>
      <c r="L241" s="4"/>
      <c r="M241" s="4"/>
    </row>
    <row r="242">
      <c r="A242" s="4"/>
      <c r="B242" s="4"/>
      <c r="C242" s="4"/>
      <c r="D242" s="4"/>
      <c r="E242" s="4"/>
      <c r="F242" s="4"/>
      <c r="G242" s="4"/>
      <c r="H242" s="4"/>
      <c r="I242" s="4"/>
      <c r="J242" s="4"/>
      <c r="K242" s="4"/>
      <c r="L242" s="4"/>
      <c r="M242" s="4"/>
    </row>
    <row r="243">
      <c r="A243" s="4"/>
      <c r="B243" s="4"/>
      <c r="C243" s="4"/>
      <c r="D243" s="4"/>
      <c r="E243" s="4"/>
      <c r="F243" s="4"/>
      <c r="G243" s="4"/>
      <c r="H243" s="4"/>
      <c r="I243" s="4"/>
      <c r="J243" s="4"/>
      <c r="K243" s="4"/>
      <c r="L243" s="4"/>
      <c r="M243" s="4"/>
    </row>
    <row r="244">
      <c r="A244" s="4"/>
      <c r="B244" s="4"/>
      <c r="C244" s="4"/>
      <c r="D244" s="4"/>
      <c r="E244" s="4"/>
      <c r="F244" s="4"/>
      <c r="G244" s="4"/>
      <c r="H244" s="4"/>
      <c r="I244" s="4"/>
      <c r="J244" s="4"/>
      <c r="K244" s="4"/>
      <c r="L244" s="4"/>
      <c r="M244" s="4"/>
    </row>
    <row r="245">
      <c r="A245" s="4"/>
      <c r="B245" s="4"/>
      <c r="C245" s="4"/>
      <c r="D245" s="4"/>
      <c r="E245" s="4"/>
      <c r="F245" s="4"/>
      <c r="G245" s="4"/>
      <c r="H245" s="4"/>
      <c r="I245" s="4"/>
      <c r="J245" s="4"/>
      <c r="K245" s="4"/>
      <c r="L245" s="4"/>
      <c r="M245" s="4"/>
    </row>
    <row r="246">
      <c r="A246" s="4"/>
      <c r="B246" s="4"/>
      <c r="C246" s="4"/>
      <c r="D246" s="4"/>
      <c r="E246" s="4"/>
      <c r="F246" s="4"/>
      <c r="G246" s="4"/>
      <c r="H246" s="4"/>
      <c r="I246" s="4"/>
      <c r="J246" s="4"/>
      <c r="K246" s="4"/>
      <c r="L246" s="4"/>
      <c r="M246" s="4"/>
    </row>
    <row r="247">
      <c r="A247" s="4"/>
      <c r="B247" s="4"/>
      <c r="C247" s="4"/>
      <c r="D247" s="4"/>
      <c r="E247" s="4"/>
      <c r="F247" s="4"/>
      <c r="G247" s="4"/>
      <c r="H247" s="4"/>
      <c r="I247" s="4"/>
      <c r="J247" s="4"/>
      <c r="K247" s="4"/>
      <c r="L247" s="4"/>
      <c r="M247" s="4"/>
    </row>
    <row r="248">
      <c r="A248" s="4"/>
      <c r="B248" s="4"/>
      <c r="C248" s="4"/>
      <c r="D248" s="4"/>
      <c r="E248" s="4"/>
      <c r="F248" s="4"/>
      <c r="G248" s="4"/>
      <c r="H248" s="4"/>
      <c r="I248" s="4"/>
      <c r="J248" s="4"/>
      <c r="K248" s="4"/>
      <c r="L248" s="4"/>
      <c r="M248" s="4"/>
    </row>
    <row r="249">
      <c r="A249" s="4"/>
      <c r="B249" s="4"/>
      <c r="C249" s="4"/>
      <c r="D249" s="4"/>
      <c r="E249" s="4"/>
      <c r="F249" s="4"/>
      <c r="G249" s="4"/>
      <c r="H249" s="4"/>
      <c r="I249" s="4"/>
      <c r="J249" s="4"/>
      <c r="K249" s="4"/>
      <c r="L249" s="4"/>
      <c r="M249" s="4"/>
    </row>
    <row r="250">
      <c r="A250" s="4"/>
      <c r="B250" s="4"/>
      <c r="C250" s="4"/>
      <c r="D250" s="4"/>
      <c r="E250" s="4"/>
      <c r="F250" s="4"/>
      <c r="G250" s="4"/>
      <c r="H250" s="4"/>
      <c r="I250" s="4"/>
      <c r="J250" s="4"/>
      <c r="K250" s="4"/>
      <c r="L250" s="4"/>
      <c r="M250" s="4"/>
    </row>
    <row r="251">
      <c r="A251" s="4"/>
      <c r="B251" s="4"/>
      <c r="C251" s="4"/>
      <c r="D251" s="4"/>
      <c r="E251" s="4"/>
      <c r="F251" s="4"/>
      <c r="G251" s="4"/>
      <c r="H251" s="4"/>
      <c r="I251" s="4"/>
      <c r="J251" s="4"/>
      <c r="K251" s="4"/>
      <c r="L251" s="4"/>
      <c r="M251" s="4"/>
    </row>
    <row r="252">
      <c r="A252" s="4"/>
      <c r="B252" s="4"/>
      <c r="C252" s="4"/>
      <c r="D252" s="4"/>
      <c r="E252" s="4"/>
      <c r="F252" s="4"/>
      <c r="G252" s="4"/>
      <c r="H252" s="4"/>
      <c r="I252" s="4"/>
      <c r="J252" s="4"/>
      <c r="K252" s="4"/>
      <c r="L252" s="4"/>
      <c r="M252" s="4"/>
    </row>
    <row r="253">
      <c r="A253" s="4"/>
      <c r="B253" s="4"/>
      <c r="C253" s="4"/>
      <c r="D253" s="4"/>
      <c r="E253" s="4"/>
      <c r="F253" s="4"/>
      <c r="G253" s="4"/>
      <c r="H253" s="4"/>
      <c r="I253" s="4"/>
      <c r="J253" s="4"/>
      <c r="K253" s="4"/>
      <c r="L253" s="4"/>
      <c r="M253" s="4"/>
    </row>
    <row r="254">
      <c r="A254" s="4"/>
      <c r="B254" s="4"/>
      <c r="C254" s="4"/>
      <c r="D254" s="4"/>
      <c r="E254" s="4"/>
      <c r="F254" s="4"/>
      <c r="G254" s="4"/>
      <c r="H254" s="4"/>
      <c r="I254" s="4"/>
      <c r="J254" s="4"/>
      <c r="K254" s="4"/>
      <c r="L254" s="4"/>
      <c r="M254" s="4"/>
    </row>
    <row r="255">
      <c r="A255" s="4"/>
      <c r="B255" s="4"/>
      <c r="C255" s="4"/>
      <c r="D255" s="4"/>
      <c r="E255" s="4"/>
      <c r="F255" s="4"/>
      <c r="G255" s="4"/>
      <c r="H255" s="4"/>
      <c r="I255" s="4"/>
      <c r="J255" s="4"/>
      <c r="K255" s="4"/>
      <c r="L255" s="4"/>
      <c r="M255" s="4"/>
    </row>
    <row r="256">
      <c r="A256" s="4"/>
      <c r="B256" s="4"/>
      <c r="C256" s="4"/>
      <c r="D256" s="4"/>
      <c r="E256" s="4"/>
      <c r="F256" s="4"/>
      <c r="G256" s="4"/>
      <c r="H256" s="4"/>
      <c r="I256" s="4"/>
      <c r="J256" s="4"/>
      <c r="K256" s="4"/>
      <c r="L256" s="4"/>
      <c r="M256" s="4"/>
    </row>
    <row r="257">
      <c r="A257" s="4"/>
      <c r="B257" s="4"/>
      <c r="C257" s="4"/>
      <c r="D257" s="4"/>
      <c r="E257" s="4"/>
      <c r="F257" s="4"/>
      <c r="G257" s="4"/>
      <c r="H257" s="4"/>
      <c r="I257" s="4"/>
      <c r="J257" s="4"/>
      <c r="K257" s="4"/>
      <c r="L257" s="4"/>
      <c r="M257" s="4"/>
    </row>
    <row r="258">
      <c r="A258" s="4"/>
      <c r="B258" s="4"/>
      <c r="C258" s="4"/>
      <c r="D258" s="4"/>
      <c r="E258" s="4"/>
      <c r="F258" s="4"/>
      <c r="G258" s="4"/>
      <c r="H258" s="4"/>
      <c r="I258" s="4"/>
      <c r="J258" s="4"/>
      <c r="K258" s="4"/>
      <c r="L258" s="4"/>
      <c r="M258" s="4"/>
    </row>
    <row r="259">
      <c r="A259" s="4"/>
      <c r="B259" s="4"/>
      <c r="C259" s="4"/>
      <c r="D259" s="4"/>
      <c r="E259" s="4"/>
      <c r="F259" s="4"/>
      <c r="G259" s="4"/>
      <c r="H259" s="4"/>
      <c r="I259" s="4"/>
      <c r="J259" s="4"/>
      <c r="K259" s="4"/>
      <c r="L259" s="4"/>
      <c r="M259" s="4"/>
    </row>
    <row r="260">
      <c r="A260" s="4"/>
      <c r="B260" s="4"/>
      <c r="C260" s="4"/>
      <c r="D260" s="4"/>
      <c r="E260" s="4"/>
      <c r="F260" s="4"/>
      <c r="G260" s="4"/>
      <c r="H260" s="4"/>
      <c r="I260" s="4"/>
      <c r="J260" s="4"/>
      <c r="K260" s="4"/>
      <c r="L260" s="4"/>
      <c r="M260" s="4"/>
    </row>
    <row r="261">
      <c r="A261" s="4"/>
      <c r="B261" s="4"/>
      <c r="C261" s="4"/>
      <c r="D261" s="4"/>
      <c r="E261" s="4"/>
      <c r="F261" s="4"/>
      <c r="G261" s="4"/>
      <c r="H261" s="4"/>
      <c r="I261" s="4"/>
      <c r="J261" s="4"/>
      <c r="K261" s="4"/>
      <c r="L261" s="4"/>
      <c r="M261" s="4"/>
    </row>
    <row r="262">
      <c r="A262" s="4"/>
      <c r="B262" s="4"/>
      <c r="C262" s="4"/>
      <c r="D262" s="4"/>
      <c r="E262" s="4"/>
      <c r="F262" s="4"/>
      <c r="G262" s="4"/>
      <c r="H262" s="4"/>
      <c r="I262" s="4"/>
      <c r="J262" s="4"/>
      <c r="K262" s="4"/>
      <c r="L262" s="4"/>
      <c r="M262" s="4"/>
    </row>
    <row r="263">
      <c r="A263" s="4"/>
      <c r="B263" s="4"/>
      <c r="C263" s="4"/>
      <c r="D263" s="4"/>
      <c r="E263" s="4"/>
      <c r="F263" s="4"/>
      <c r="G263" s="4"/>
      <c r="H263" s="4"/>
      <c r="I263" s="4"/>
      <c r="J263" s="4"/>
      <c r="K263" s="4"/>
      <c r="L263" s="4"/>
      <c r="M263" s="4"/>
    </row>
    <row r="264">
      <c r="A264" s="4"/>
      <c r="B264" s="4"/>
      <c r="C264" s="4"/>
      <c r="D264" s="4"/>
      <c r="E264" s="4"/>
      <c r="F264" s="4"/>
      <c r="G264" s="4"/>
      <c r="H264" s="4"/>
      <c r="I264" s="4"/>
      <c r="J264" s="4"/>
      <c r="K264" s="4"/>
      <c r="L264" s="4"/>
      <c r="M264" s="4"/>
    </row>
    <row r="265">
      <c r="A265" s="4"/>
      <c r="B265" s="4"/>
      <c r="C265" s="4"/>
      <c r="D265" s="4"/>
      <c r="E265" s="4"/>
      <c r="F265" s="4"/>
      <c r="G265" s="4"/>
      <c r="H265" s="4"/>
      <c r="I265" s="4"/>
      <c r="J265" s="4"/>
      <c r="K265" s="4"/>
      <c r="L265" s="4"/>
      <c r="M265" s="4"/>
    </row>
    <row r="266">
      <c r="A266" s="4"/>
      <c r="B266" s="4"/>
      <c r="C266" s="4"/>
      <c r="D266" s="4"/>
      <c r="E266" s="4"/>
      <c r="F266" s="4"/>
      <c r="G266" s="4"/>
      <c r="H266" s="4"/>
      <c r="I266" s="4"/>
      <c r="J266" s="4"/>
      <c r="K266" s="4"/>
      <c r="L266" s="4"/>
      <c r="M266" s="4"/>
    </row>
    <row r="267">
      <c r="A267" s="4"/>
      <c r="B267" s="4"/>
      <c r="C267" s="4"/>
      <c r="D267" s="4"/>
      <c r="E267" s="4"/>
      <c r="F267" s="4"/>
      <c r="G267" s="4"/>
      <c r="H267" s="4"/>
      <c r="I267" s="4"/>
      <c r="J267" s="4"/>
      <c r="K267" s="4"/>
      <c r="L267" s="4"/>
      <c r="M267" s="4"/>
    </row>
    <row r="268">
      <c r="A268" s="4"/>
      <c r="B268" s="4"/>
      <c r="C268" s="4"/>
      <c r="D268" s="4"/>
      <c r="E268" s="4"/>
      <c r="F268" s="4"/>
      <c r="G268" s="4"/>
      <c r="H268" s="4"/>
      <c r="I268" s="4"/>
      <c r="J268" s="4"/>
      <c r="K268" s="4"/>
      <c r="L268" s="4"/>
      <c r="M268" s="4"/>
    </row>
    <row r="269">
      <c r="A269" s="4"/>
      <c r="B269" s="4"/>
      <c r="C269" s="4"/>
      <c r="D269" s="4"/>
      <c r="E269" s="4"/>
      <c r="F269" s="4"/>
      <c r="G269" s="4"/>
      <c r="H269" s="4"/>
      <c r="I269" s="4"/>
      <c r="J269" s="4"/>
      <c r="K269" s="4"/>
      <c r="L269" s="4"/>
      <c r="M269" s="4"/>
    </row>
    <row r="270">
      <c r="A270" s="4"/>
      <c r="B270" s="4"/>
      <c r="C270" s="4"/>
      <c r="D270" s="4"/>
      <c r="E270" s="4"/>
      <c r="F270" s="4"/>
      <c r="G270" s="4"/>
      <c r="H270" s="4"/>
      <c r="I270" s="4"/>
      <c r="J270" s="4"/>
      <c r="K270" s="4"/>
      <c r="L270" s="4"/>
      <c r="M270" s="4"/>
    </row>
    <row r="271">
      <c r="A271" s="4"/>
      <c r="B271" s="4"/>
      <c r="C271" s="4"/>
      <c r="D271" s="4"/>
      <c r="E271" s="4"/>
      <c r="F271" s="4"/>
      <c r="G271" s="4"/>
      <c r="H271" s="4"/>
      <c r="I271" s="4"/>
      <c r="J271" s="4"/>
      <c r="K271" s="4"/>
      <c r="L271" s="4"/>
      <c r="M271" s="4"/>
    </row>
    <row r="272">
      <c r="A272" s="4"/>
      <c r="B272" s="4"/>
      <c r="C272" s="4"/>
      <c r="D272" s="4"/>
      <c r="E272" s="4"/>
      <c r="F272" s="4"/>
      <c r="G272" s="4"/>
      <c r="H272" s="4"/>
      <c r="I272" s="4"/>
      <c r="J272" s="4"/>
      <c r="K272" s="4"/>
      <c r="L272" s="4"/>
      <c r="M272" s="4"/>
    </row>
    <row r="273">
      <c r="A273" s="4"/>
      <c r="B273" s="4"/>
      <c r="C273" s="4"/>
      <c r="D273" s="4"/>
      <c r="E273" s="4"/>
      <c r="F273" s="4"/>
      <c r="G273" s="4"/>
      <c r="H273" s="4"/>
      <c r="I273" s="4"/>
      <c r="J273" s="4"/>
      <c r="K273" s="4"/>
      <c r="L273" s="4"/>
      <c r="M273" s="4"/>
    </row>
    <row r="274">
      <c r="A274" s="4"/>
      <c r="B274" s="4"/>
      <c r="C274" s="4"/>
      <c r="D274" s="4"/>
      <c r="E274" s="4"/>
      <c r="F274" s="4"/>
      <c r="G274" s="4"/>
      <c r="H274" s="4"/>
      <c r="I274" s="4"/>
      <c r="J274" s="4"/>
      <c r="K274" s="4"/>
      <c r="L274" s="4"/>
      <c r="M274" s="4"/>
    </row>
    <row r="275">
      <c r="A275" s="4"/>
      <c r="B275" s="4"/>
      <c r="C275" s="4"/>
      <c r="D275" s="4"/>
      <c r="E275" s="4"/>
      <c r="F275" s="4"/>
      <c r="G275" s="4"/>
      <c r="H275" s="4"/>
      <c r="I275" s="4"/>
      <c r="J275" s="4"/>
      <c r="K275" s="4"/>
      <c r="L275" s="4"/>
      <c r="M275" s="4"/>
    </row>
    <row r="276">
      <c r="A276" s="4"/>
      <c r="B276" s="4"/>
      <c r="C276" s="4"/>
      <c r="D276" s="4"/>
      <c r="E276" s="4"/>
      <c r="F276" s="4"/>
      <c r="G276" s="4"/>
      <c r="H276" s="4"/>
      <c r="I276" s="4"/>
      <c r="J276" s="4"/>
      <c r="K276" s="4"/>
      <c r="L276" s="4"/>
      <c r="M276" s="4"/>
    </row>
    <row r="277">
      <c r="A277" s="4"/>
      <c r="B277" s="4"/>
      <c r="C277" s="4"/>
      <c r="D277" s="4"/>
      <c r="E277" s="4"/>
      <c r="F277" s="4"/>
      <c r="G277" s="4"/>
      <c r="H277" s="4"/>
      <c r="I277" s="4"/>
      <c r="J277" s="4"/>
      <c r="K277" s="4"/>
      <c r="L277" s="4"/>
      <c r="M277" s="4"/>
    </row>
    <row r="278">
      <c r="A278" s="4"/>
      <c r="B278" s="4"/>
      <c r="C278" s="4"/>
      <c r="D278" s="4"/>
      <c r="E278" s="4"/>
      <c r="F278" s="4"/>
      <c r="G278" s="4"/>
      <c r="H278" s="4"/>
      <c r="I278" s="4"/>
      <c r="J278" s="4"/>
      <c r="K278" s="4"/>
      <c r="L278" s="4"/>
      <c r="M278" s="4"/>
    </row>
    <row r="279">
      <c r="A279" s="4"/>
      <c r="B279" s="4"/>
      <c r="C279" s="4"/>
      <c r="D279" s="4"/>
      <c r="E279" s="4"/>
      <c r="F279" s="4"/>
      <c r="G279" s="4"/>
      <c r="H279" s="4"/>
      <c r="I279" s="4"/>
      <c r="J279" s="4"/>
      <c r="K279" s="4"/>
      <c r="L279" s="4"/>
      <c r="M279" s="4"/>
    </row>
    <row r="280">
      <c r="A280" s="4"/>
      <c r="B280" s="4"/>
      <c r="C280" s="4"/>
      <c r="D280" s="4"/>
      <c r="E280" s="4"/>
      <c r="F280" s="4"/>
      <c r="G280" s="4"/>
      <c r="H280" s="4"/>
      <c r="I280" s="4"/>
      <c r="J280" s="4"/>
      <c r="K280" s="4"/>
      <c r="L280" s="4"/>
      <c r="M280" s="4"/>
    </row>
    <row r="281">
      <c r="A281" s="4"/>
      <c r="B281" s="4"/>
      <c r="C281" s="4"/>
      <c r="D281" s="4"/>
      <c r="E281" s="4"/>
      <c r="F281" s="4"/>
      <c r="G281" s="4"/>
      <c r="H281" s="4"/>
      <c r="I281" s="4"/>
      <c r="J281" s="4"/>
      <c r="K281" s="4"/>
      <c r="L281" s="4"/>
      <c r="M281" s="4"/>
    </row>
    <row r="282">
      <c r="A282" s="4"/>
      <c r="B282" s="4"/>
      <c r="C282" s="4"/>
      <c r="D282" s="4"/>
      <c r="E282" s="4"/>
      <c r="F282" s="4"/>
      <c r="G282" s="4"/>
      <c r="H282" s="4"/>
      <c r="I282" s="4"/>
      <c r="J282" s="4"/>
      <c r="K282" s="4"/>
      <c r="L282" s="4"/>
      <c r="M282" s="4"/>
    </row>
    <row r="283">
      <c r="A283" s="4"/>
      <c r="B283" s="4"/>
      <c r="C283" s="4"/>
      <c r="D283" s="4"/>
      <c r="E283" s="4"/>
      <c r="F283" s="4"/>
      <c r="G283" s="4"/>
      <c r="H283" s="4"/>
      <c r="I283" s="4"/>
      <c r="J283" s="4"/>
      <c r="K283" s="4"/>
      <c r="L283" s="4"/>
      <c r="M283" s="4"/>
    </row>
    <row r="284">
      <c r="A284" s="4"/>
      <c r="B284" s="4"/>
      <c r="C284" s="4"/>
      <c r="D284" s="4"/>
      <c r="E284" s="4"/>
      <c r="F284" s="4"/>
      <c r="G284" s="4"/>
      <c r="H284" s="4"/>
      <c r="I284" s="4"/>
      <c r="J284" s="4"/>
      <c r="K284" s="4"/>
      <c r="L284" s="4"/>
      <c r="M284" s="4"/>
    </row>
    <row r="285">
      <c r="A285" s="4"/>
      <c r="B285" s="4"/>
      <c r="C285" s="4"/>
      <c r="D285" s="4"/>
      <c r="E285" s="4"/>
      <c r="F285" s="4"/>
      <c r="G285" s="4"/>
      <c r="H285" s="4"/>
      <c r="I285" s="4"/>
      <c r="J285" s="4"/>
      <c r="K285" s="4"/>
      <c r="L285" s="4"/>
      <c r="M285" s="4"/>
    </row>
    <row r="286">
      <c r="A286" s="4"/>
      <c r="B286" s="4"/>
      <c r="C286" s="4"/>
      <c r="D286" s="4"/>
      <c r="E286" s="4"/>
      <c r="F286" s="4"/>
      <c r="G286" s="4"/>
      <c r="H286" s="4"/>
      <c r="I286" s="4"/>
      <c r="J286" s="4"/>
      <c r="K286" s="4"/>
      <c r="L286" s="4"/>
      <c r="M286" s="4"/>
    </row>
    <row r="287">
      <c r="A287" s="4"/>
      <c r="B287" s="4"/>
      <c r="C287" s="4"/>
      <c r="D287" s="4"/>
      <c r="E287" s="4"/>
      <c r="F287" s="4"/>
      <c r="G287" s="4"/>
      <c r="H287" s="4"/>
      <c r="I287" s="4"/>
      <c r="J287" s="4"/>
      <c r="K287" s="4"/>
      <c r="L287" s="4"/>
      <c r="M287" s="4"/>
    </row>
    <row r="288">
      <c r="A288" s="4"/>
      <c r="B288" s="4"/>
      <c r="C288" s="4"/>
      <c r="D288" s="4"/>
      <c r="E288" s="4"/>
      <c r="F288" s="4"/>
      <c r="G288" s="4"/>
      <c r="H288" s="4"/>
      <c r="I288" s="4"/>
      <c r="J288" s="4"/>
      <c r="K288" s="4"/>
      <c r="L288" s="4"/>
      <c r="M288" s="4"/>
    </row>
    <row r="289">
      <c r="A289" s="4"/>
      <c r="B289" s="4"/>
      <c r="C289" s="4"/>
      <c r="D289" s="4"/>
      <c r="E289" s="4"/>
      <c r="F289" s="4"/>
      <c r="G289" s="4"/>
      <c r="H289" s="4"/>
      <c r="I289" s="4"/>
      <c r="J289" s="4"/>
      <c r="K289" s="4"/>
      <c r="L289" s="4"/>
      <c r="M289" s="4"/>
    </row>
    <row r="290">
      <c r="A290" s="4"/>
      <c r="B290" s="4"/>
      <c r="C290" s="4"/>
      <c r="D290" s="4"/>
      <c r="E290" s="4"/>
      <c r="F290" s="4"/>
      <c r="G290" s="4"/>
      <c r="H290" s="4"/>
      <c r="I290" s="4"/>
      <c r="J290" s="4"/>
      <c r="K290" s="4"/>
      <c r="L290" s="4"/>
      <c r="M290" s="4"/>
    </row>
    <row r="291">
      <c r="A291" s="4"/>
      <c r="B291" s="4"/>
      <c r="C291" s="4"/>
      <c r="D291" s="4"/>
      <c r="E291" s="4"/>
      <c r="F291" s="4"/>
      <c r="G291" s="4"/>
      <c r="H291" s="4"/>
      <c r="I291" s="4"/>
      <c r="J291" s="4"/>
      <c r="K291" s="4"/>
      <c r="L291" s="4"/>
      <c r="M291" s="4"/>
    </row>
    <row r="292">
      <c r="A292" s="4"/>
      <c r="B292" s="4"/>
      <c r="C292" s="4"/>
      <c r="D292" s="4"/>
      <c r="E292" s="4"/>
      <c r="F292" s="4"/>
      <c r="G292" s="4"/>
      <c r="H292" s="4"/>
      <c r="I292" s="4"/>
      <c r="J292" s="4"/>
      <c r="K292" s="4"/>
      <c r="L292" s="4"/>
      <c r="M292" s="4"/>
    </row>
    <row r="293">
      <c r="A293" s="4"/>
      <c r="B293" s="4"/>
      <c r="C293" s="4"/>
      <c r="D293" s="4"/>
      <c r="E293" s="4"/>
      <c r="F293" s="4"/>
      <c r="G293" s="4"/>
      <c r="H293" s="4"/>
      <c r="I293" s="4"/>
      <c r="J293" s="4"/>
      <c r="K293" s="4"/>
      <c r="L293" s="4"/>
      <c r="M293" s="4"/>
    </row>
    <row r="294">
      <c r="A294" s="4"/>
      <c r="B294" s="4"/>
      <c r="C294" s="4"/>
      <c r="D294" s="4"/>
      <c r="E294" s="4"/>
      <c r="F294" s="4"/>
      <c r="G294" s="4"/>
      <c r="H294" s="4"/>
      <c r="I294" s="4"/>
      <c r="J294" s="4"/>
      <c r="K294" s="4"/>
      <c r="L294" s="4"/>
      <c r="M294" s="4"/>
    </row>
    <row r="295">
      <c r="A295" s="4"/>
      <c r="B295" s="4"/>
      <c r="C295" s="4"/>
      <c r="D295" s="4"/>
      <c r="E295" s="4"/>
      <c r="F295" s="4"/>
      <c r="G295" s="4"/>
      <c r="H295" s="4"/>
      <c r="I295" s="4"/>
      <c r="J295" s="4"/>
      <c r="K295" s="4"/>
      <c r="L295" s="4"/>
      <c r="M295" s="4"/>
    </row>
    <row r="296">
      <c r="A296" s="4"/>
      <c r="B296" s="4"/>
      <c r="C296" s="4"/>
      <c r="D296" s="4"/>
      <c r="E296" s="4"/>
      <c r="F296" s="4"/>
      <c r="G296" s="4"/>
      <c r="H296" s="4"/>
      <c r="I296" s="4"/>
      <c r="J296" s="4"/>
      <c r="K296" s="4"/>
      <c r="L296" s="4"/>
      <c r="M296" s="4"/>
    </row>
    <row r="297">
      <c r="A297" s="4"/>
      <c r="B297" s="4"/>
      <c r="C297" s="4"/>
      <c r="D297" s="4"/>
      <c r="E297" s="4"/>
      <c r="F297" s="4"/>
      <c r="G297" s="4"/>
      <c r="H297" s="4"/>
      <c r="I297" s="4"/>
      <c r="J297" s="4"/>
      <c r="K297" s="4"/>
      <c r="L297" s="4"/>
      <c r="M297" s="4"/>
    </row>
    <row r="298">
      <c r="A298" s="4"/>
      <c r="B298" s="4"/>
      <c r="C298" s="4"/>
      <c r="D298" s="4"/>
      <c r="E298" s="4"/>
      <c r="F298" s="4"/>
      <c r="G298" s="4"/>
      <c r="H298" s="4"/>
      <c r="I298" s="4"/>
      <c r="J298" s="4"/>
      <c r="K298" s="4"/>
      <c r="L298" s="4"/>
      <c r="M298" s="4"/>
    </row>
    <row r="299">
      <c r="A299" s="4"/>
      <c r="B299" s="4"/>
      <c r="C299" s="4"/>
      <c r="D299" s="4"/>
      <c r="E299" s="4"/>
      <c r="F299" s="4"/>
      <c r="G299" s="4"/>
      <c r="H299" s="4"/>
      <c r="I299" s="4"/>
      <c r="J299" s="4"/>
      <c r="K299" s="4"/>
      <c r="L299" s="4"/>
      <c r="M299" s="4"/>
    </row>
    <row r="300">
      <c r="A300" s="4"/>
      <c r="B300" s="4"/>
      <c r="C300" s="4"/>
      <c r="D300" s="4"/>
      <c r="E300" s="4"/>
      <c r="F300" s="4"/>
      <c r="G300" s="4"/>
      <c r="H300" s="4"/>
      <c r="I300" s="4"/>
      <c r="J300" s="4"/>
      <c r="K300" s="4"/>
      <c r="L300" s="4"/>
      <c r="M300" s="4"/>
    </row>
    <row r="301">
      <c r="A301" s="4"/>
      <c r="B301" s="4"/>
      <c r="C301" s="4"/>
      <c r="D301" s="4"/>
      <c r="E301" s="4"/>
      <c r="F301" s="4"/>
      <c r="G301" s="4"/>
      <c r="H301" s="4"/>
      <c r="I301" s="4"/>
      <c r="J301" s="4"/>
      <c r="K301" s="4"/>
      <c r="L301" s="4"/>
      <c r="M301" s="4"/>
    </row>
    <row r="302">
      <c r="A302" s="4"/>
      <c r="B302" s="4"/>
      <c r="C302" s="4"/>
      <c r="D302" s="4"/>
      <c r="E302" s="4"/>
      <c r="F302" s="4"/>
      <c r="G302" s="4"/>
      <c r="H302" s="4"/>
      <c r="I302" s="4"/>
      <c r="J302" s="4"/>
      <c r="K302" s="4"/>
      <c r="L302" s="4"/>
      <c r="M302" s="4"/>
    </row>
    <row r="303">
      <c r="A303" s="4"/>
      <c r="B303" s="4"/>
      <c r="C303" s="4"/>
      <c r="D303" s="4"/>
      <c r="E303" s="4"/>
      <c r="F303" s="4"/>
      <c r="G303" s="4"/>
      <c r="H303" s="4"/>
      <c r="I303" s="4"/>
      <c r="J303" s="4"/>
      <c r="K303" s="4"/>
      <c r="L303" s="4"/>
      <c r="M303" s="4"/>
    </row>
    <row r="304">
      <c r="A304" s="4"/>
      <c r="B304" s="4"/>
      <c r="C304" s="4"/>
      <c r="D304" s="4"/>
      <c r="E304" s="4"/>
      <c r="F304" s="4"/>
      <c r="G304" s="4"/>
      <c r="H304" s="4"/>
      <c r="I304" s="4"/>
      <c r="J304" s="4"/>
      <c r="K304" s="4"/>
      <c r="L304" s="4"/>
      <c r="M304" s="4"/>
    </row>
    <row r="305">
      <c r="A305" s="4"/>
      <c r="B305" s="4"/>
      <c r="C305" s="4"/>
      <c r="D305" s="4"/>
      <c r="E305" s="4"/>
      <c r="F305" s="4"/>
      <c r="G305" s="4"/>
      <c r="H305" s="4"/>
      <c r="I305" s="4"/>
      <c r="J305" s="4"/>
      <c r="K305" s="4"/>
      <c r="L305" s="4"/>
      <c r="M305" s="4"/>
    </row>
    <row r="306">
      <c r="A306" s="4"/>
      <c r="B306" s="4"/>
      <c r="C306" s="4"/>
      <c r="D306" s="4"/>
      <c r="E306" s="4"/>
      <c r="F306" s="4"/>
      <c r="G306" s="4"/>
      <c r="H306" s="4"/>
      <c r="I306" s="4"/>
      <c r="J306" s="4"/>
      <c r="K306" s="4"/>
      <c r="L306" s="4"/>
      <c r="M306" s="4"/>
    </row>
    <row r="307">
      <c r="A307" s="4"/>
      <c r="B307" s="4"/>
      <c r="C307" s="4"/>
      <c r="D307" s="4"/>
      <c r="E307" s="4"/>
      <c r="F307" s="4"/>
      <c r="G307" s="4"/>
      <c r="H307" s="4"/>
      <c r="I307" s="4"/>
      <c r="J307" s="4"/>
      <c r="K307" s="4"/>
      <c r="L307" s="4"/>
      <c r="M307" s="4"/>
    </row>
    <row r="308">
      <c r="A308" s="4"/>
      <c r="B308" s="4"/>
      <c r="C308" s="4"/>
      <c r="D308" s="4"/>
      <c r="E308" s="4"/>
      <c r="F308" s="4"/>
      <c r="G308" s="4"/>
      <c r="H308" s="4"/>
      <c r="I308" s="4"/>
      <c r="J308" s="4"/>
      <c r="K308" s="4"/>
      <c r="L308" s="4"/>
      <c r="M308" s="4"/>
    </row>
    <row r="309">
      <c r="A309" s="4"/>
      <c r="B309" s="4"/>
      <c r="C309" s="4"/>
      <c r="D309" s="4"/>
      <c r="E309" s="4"/>
      <c r="F309" s="4"/>
      <c r="G309" s="4"/>
      <c r="H309" s="4"/>
      <c r="I309" s="4"/>
      <c r="J309" s="4"/>
      <c r="K309" s="4"/>
      <c r="L309" s="4"/>
      <c r="M309" s="4"/>
    </row>
    <row r="310">
      <c r="A310" s="4"/>
      <c r="B310" s="4"/>
      <c r="C310" s="4"/>
      <c r="D310" s="4"/>
      <c r="E310" s="4"/>
      <c r="F310" s="4"/>
      <c r="G310" s="4"/>
      <c r="H310" s="4"/>
      <c r="I310" s="4"/>
      <c r="J310" s="4"/>
      <c r="K310" s="4"/>
      <c r="L310" s="4"/>
      <c r="M310" s="4"/>
    </row>
    <row r="311">
      <c r="A311" s="4"/>
      <c r="B311" s="4"/>
      <c r="C311" s="4"/>
      <c r="D311" s="4"/>
      <c r="E311" s="4"/>
      <c r="F311" s="4"/>
      <c r="G311" s="4"/>
      <c r="H311" s="4"/>
      <c r="I311" s="4"/>
      <c r="J311" s="4"/>
      <c r="K311" s="4"/>
      <c r="L311" s="4"/>
      <c r="M311" s="4"/>
    </row>
    <row r="312">
      <c r="A312" s="4"/>
      <c r="B312" s="4"/>
      <c r="C312" s="4"/>
      <c r="D312" s="4"/>
      <c r="E312" s="4"/>
      <c r="F312" s="4"/>
      <c r="G312" s="4"/>
      <c r="H312" s="4"/>
      <c r="I312" s="4"/>
      <c r="J312" s="4"/>
      <c r="K312" s="4"/>
      <c r="L312" s="4"/>
      <c r="M312" s="4"/>
    </row>
    <row r="313">
      <c r="A313" s="4"/>
      <c r="B313" s="4"/>
      <c r="C313" s="4"/>
      <c r="D313" s="4"/>
      <c r="E313" s="4"/>
      <c r="F313" s="4"/>
      <c r="G313" s="4"/>
      <c r="H313" s="4"/>
      <c r="I313" s="4"/>
      <c r="J313" s="4"/>
      <c r="K313" s="4"/>
      <c r="L313" s="4"/>
      <c r="M313" s="4"/>
    </row>
    <row r="314">
      <c r="A314" s="4"/>
      <c r="B314" s="4"/>
      <c r="C314" s="4"/>
      <c r="D314" s="4"/>
      <c r="E314" s="4"/>
      <c r="F314" s="4"/>
      <c r="G314" s="4"/>
      <c r="H314" s="4"/>
      <c r="I314" s="4"/>
      <c r="J314" s="4"/>
      <c r="K314" s="4"/>
      <c r="L314" s="4"/>
      <c r="M314" s="4"/>
    </row>
    <row r="315">
      <c r="A315" s="4"/>
      <c r="B315" s="4"/>
      <c r="C315" s="4"/>
      <c r="D315" s="4"/>
      <c r="E315" s="4"/>
      <c r="F315" s="4"/>
      <c r="G315" s="4"/>
      <c r="H315" s="4"/>
      <c r="I315" s="4"/>
      <c r="J315" s="4"/>
      <c r="K315" s="4"/>
      <c r="L315" s="4"/>
      <c r="M315" s="4"/>
    </row>
    <row r="316">
      <c r="A316" s="4"/>
      <c r="B316" s="4"/>
      <c r="C316" s="4"/>
      <c r="D316" s="4"/>
      <c r="E316" s="4"/>
      <c r="F316" s="4"/>
      <c r="G316" s="4"/>
      <c r="H316" s="4"/>
      <c r="I316" s="4"/>
      <c r="J316" s="4"/>
      <c r="K316" s="4"/>
      <c r="L316" s="4"/>
      <c r="M316" s="4"/>
    </row>
    <row r="317">
      <c r="A317" s="4"/>
      <c r="B317" s="4"/>
      <c r="C317" s="4"/>
      <c r="D317" s="4"/>
      <c r="E317" s="4"/>
      <c r="F317" s="4"/>
      <c r="G317" s="4"/>
      <c r="H317" s="4"/>
      <c r="I317" s="4"/>
      <c r="J317" s="4"/>
      <c r="K317" s="4"/>
      <c r="L317" s="4"/>
      <c r="M317" s="4"/>
    </row>
    <row r="318">
      <c r="A318" s="4"/>
      <c r="B318" s="4"/>
      <c r="C318" s="4"/>
      <c r="D318" s="4"/>
      <c r="E318" s="4"/>
      <c r="F318" s="4"/>
      <c r="G318" s="4"/>
      <c r="H318" s="4"/>
      <c r="I318" s="4"/>
      <c r="J318" s="4"/>
      <c r="K318" s="4"/>
      <c r="L318" s="4"/>
      <c r="M318" s="4"/>
    </row>
    <row r="319">
      <c r="A319" s="4"/>
      <c r="B319" s="4"/>
      <c r="C319" s="4"/>
      <c r="D319" s="4"/>
      <c r="E319" s="4"/>
      <c r="F319" s="4"/>
      <c r="G319" s="4"/>
      <c r="H319" s="4"/>
      <c r="I319" s="4"/>
      <c r="J319" s="4"/>
      <c r="K319" s="4"/>
      <c r="L319" s="4"/>
      <c r="M319" s="4"/>
    </row>
    <row r="320">
      <c r="A320" s="4"/>
      <c r="B320" s="4"/>
      <c r="C320" s="4"/>
      <c r="D320" s="4"/>
      <c r="E320" s="4"/>
      <c r="F320" s="4"/>
      <c r="G320" s="4"/>
      <c r="H320" s="4"/>
      <c r="I320" s="4"/>
      <c r="J320" s="4"/>
      <c r="K320" s="4"/>
      <c r="L320" s="4"/>
      <c r="M320" s="4"/>
    </row>
    <row r="321">
      <c r="A321" s="4"/>
      <c r="B321" s="4"/>
      <c r="C321" s="4"/>
      <c r="D321" s="4"/>
      <c r="E321" s="4"/>
      <c r="F321" s="4"/>
      <c r="G321" s="4"/>
      <c r="H321" s="4"/>
      <c r="I321" s="4"/>
      <c r="J321" s="4"/>
      <c r="K321" s="4"/>
      <c r="L321" s="4"/>
      <c r="M321" s="4"/>
    </row>
    <row r="322">
      <c r="A322" s="4"/>
      <c r="B322" s="4"/>
      <c r="C322" s="4"/>
      <c r="D322" s="4"/>
      <c r="E322" s="4"/>
      <c r="F322" s="4"/>
      <c r="G322" s="4"/>
      <c r="H322" s="4"/>
      <c r="I322" s="4"/>
      <c r="J322" s="4"/>
      <c r="K322" s="4"/>
      <c r="L322" s="4"/>
      <c r="M322" s="4"/>
    </row>
    <row r="323">
      <c r="A323" s="4"/>
      <c r="B323" s="4"/>
      <c r="C323" s="4"/>
      <c r="D323" s="4"/>
      <c r="E323" s="4"/>
      <c r="F323" s="4"/>
      <c r="G323" s="4"/>
      <c r="H323" s="4"/>
      <c r="I323" s="4"/>
      <c r="J323" s="4"/>
      <c r="K323" s="4"/>
      <c r="L323" s="4"/>
      <c r="M323" s="4"/>
    </row>
    <row r="324">
      <c r="A324" s="4"/>
      <c r="B324" s="4"/>
      <c r="C324" s="4"/>
      <c r="D324" s="4"/>
      <c r="E324" s="4"/>
      <c r="F324" s="4"/>
      <c r="G324" s="4"/>
      <c r="H324" s="4"/>
      <c r="I324" s="4"/>
      <c r="J324" s="4"/>
      <c r="K324" s="4"/>
      <c r="L324" s="4"/>
      <c r="M324" s="4"/>
    </row>
    <row r="325">
      <c r="A325" s="4"/>
      <c r="B325" s="4"/>
      <c r="C325" s="4"/>
      <c r="D325" s="4"/>
      <c r="E325" s="4"/>
      <c r="F325" s="4"/>
      <c r="G325" s="4"/>
      <c r="H325" s="4"/>
      <c r="I325" s="4"/>
      <c r="J325" s="4"/>
      <c r="K325" s="4"/>
      <c r="L325" s="4"/>
      <c r="M325" s="4"/>
    </row>
    <row r="326">
      <c r="A326" s="4"/>
      <c r="B326" s="4"/>
      <c r="C326" s="4"/>
      <c r="D326" s="4"/>
      <c r="E326" s="4"/>
      <c r="F326" s="4"/>
      <c r="G326" s="4"/>
      <c r="H326" s="4"/>
      <c r="I326" s="4"/>
      <c r="J326" s="4"/>
      <c r="K326" s="4"/>
      <c r="L326" s="4"/>
      <c r="M326" s="4"/>
    </row>
    <row r="327">
      <c r="A327" s="4"/>
      <c r="B327" s="4"/>
      <c r="C327" s="4"/>
      <c r="D327" s="4"/>
      <c r="E327" s="4"/>
      <c r="F327" s="4"/>
      <c r="G327" s="4"/>
      <c r="H327" s="4"/>
      <c r="I327" s="4"/>
      <c r="J327" s="4"/>
      <c r="K327" s="4"/>
      <c r="L327" s="4"/>
      <c r="M327" s="4"/>
    </row>
    <row r="328">
      <c r="A328" s="4"/>
      <c r="B328" s="4"/>
      <c r="C328" s="4"/>
      <c r="D328" s="4"/>
      <c r="E328" s="4"/>
      <c r="F328" s="4"/>
      <c r="G328" s="4"/>
      <c r="H328" s="4"/>
      <c r="I328" s="4"/>
      <c r="J328" s="4"/>
      <c r="K328" s="4"/>
      <c r="L328" s="4"/>
      <c r="M328" s="4"/>
    </row>
    <row r="329">
      <c r="A329" s="4"/>
      <c r="B329" s="4"/>
      <c r="C329" s="4"/>
      <c r="D329" s="4"/>
      <c r="E329" s="4"/>
      <c r="F329" s="4"/>
      <c r="G329" s="4"/>
      <c r="H329" s="4"/>
      <c r="I329" s="4"/>
      <c r="J329" s="4"/>
      <c r="K329" s="4"/>
      <c r="L329" s="4"/>
      <c r="M329" s="4"/>
    </row>
    <row r="330">
      <c r="A330" s="4"/>
      <c r="B330" s="4"/>
      <c r="C330" s="4"/>
      <c r="D330" s="4"/>
      <c r="E330" s="4"/>
      <c r="F330" s="4"/>
      <c r="G330" s="4"/>
      <c r="H330" s="4"/>
      <c r="I330" s="4"/>
      <c r="J330" s="4"/>
      <c r="K330" s="4"/>
      <c r="L330" s="4"/>
      <c r="M330" s="4"/>
    </row>
    <row r="331">
      <c r="A331" s="4"/>
      <c r="B331" s="4"/>
      <c r="C331" s="4"/>
      <c r="D331" s="4"/>
      <c r="E331" s="4"/>
      <c r="F331" s="4"/>
      <c r="G331" s="4"/>
      <c r="H331" s="4"/>
      <c r="I331" s="4"/>
      <c r="J331" s="4"/>
      <c r="K331" s="4"/>
      <c r="L331" s="4"/>
      <c r="M331" s="4"/>
    </row>
    <row r="332">
      <c r="A332" s="4"/>
      <c r="B332" s="4"/>
      <c r="C332" s="4"/>
      <c r="D332" s="4"/>
      <c r="E332" s="4"/>
      <c r="F332" s="4"/>
      <c r="G332" s="4"/>
      <c r="H332" s="4"/>
      <c r="I332" s="4"/>
      <c r="J332" s="4"/>
      <c r="K332" s="4"/>
      <c r="L332" s="4"/>
      <c r="M332" s="4"/>
    </row>
    <row r="333">
      <c r="A333" s="4"/>
      <c r="B333" s="4"/>
      <c r="C333" s="4"/>
      <c r="D333" s="4"/>
      <c r="E333" s="4"/>
      <c r="F333" s="4"/>
      <c r="G333" s="4"/>
      <c r="H333" s="4"/>
      <c r="I333" s="4"/>
      <c r="J333" s="4"/>
      <c r="K333" s="4"/>
      <c r="L333" s="4"/>
      <c r="M333" s="4"/>
    </row>
    <row r="334">
      <c r="A334" s="4"/>
      <c r="B334" s="4"/>
      <c r="C334" s="4"/>
      <c r="D334" s="4"/>
      <c r="E334" s="4"/>
      <c r="F334" s="4"/>
      <c r="G334" s="4"/>
      <c r="H334" s="4"/>
      <c r="I334" s="4"/>
      <c r="J334" s="4"/>
      <c r="K334" s="4"/>
      <c r="L334" s="4"/>
      <c r="M334" s="4"/>
    </row>
    <row r="335">
      <c r="A335" s="4"/>
      <c r="B335" s="4"/>
      <c r="C335" s="4"/>
      <c r="D335" s="4"/>
      <c r="E335" s="4"/>
      <c r="F335" s="4"/>
      <c r="G335" s="4"/>
      <c r="H335" s="4"/>
      <c r="I335" s="4"/>
      <c r="J335" s="4"/>
      <c r="K335" s="4"/>
      <c r="L335" s="4"/>
      <c r="M335" s="4"/>
    </row>
    <row r="336">
      <c r="A336" s="4"/>
      <c r="B336" s="4"/>
      <c r="C336" s="4"/>
      <c r="D336" s="4"/>
      <c r="E336" s="4"/>
      <c r="F336" s="4"/>
      <c r="G336" s="4"/>
      <c r="H336" s="4"/>
      <c r="I336" s="4"/>
      <c r="J336" s="4"/>
      <c r="K336" s="4"/>
      <c r="L336" s="4"/>
      <c r="M336" s="4"/>
    </row>
    <row r="337">
      <c r="A337" s="4"/>
      <c r="B337" s="4"/>
      <c r="C337" s="4"/>
      <c r="D337" s="4"/>
      <c r="E337" s="4"/>
      <c r="F337" s="4"/>
      <c r="G337" s="4"/>
      <c r="H337" s="4"/>
      <c r="I337" s="4"/>
      <c r="J337" s="4"/>
      <c r="K337" s="4"/>
      <c r="L337" s="4"/>
      <c r="M337" s="4"/>
    </row>
    <row r="338">
      <c r="A338" s="4"/>
      <c r="B338" s="4"/>
      <c r="C338" s="4"/>
      <c r="D338" s="4"/>
      <c r="E338" s="4"/>
      <c r="F338" s="4"/>
      <c r="G338" s="4"/>
      <c r="H338" s="4"/>
      <c r="I338" s="4"/>
      <c r="J338" s="4"/>
      <c r="K338" s="4"/>
      <c r="L338" s="4"/>
      <c r="M338" s="4"/>
    </row>
    <row r="339">
      <c r="A339" s="4"/>
      <c r="B339" s="4"/>
      <c r="C339" s="4"/>
      <c r="D339" s="4"/>
      <c r="E339" s="4"/>
      <c r="F339" s="4"/>
      <c r="G339" s="4"/>
      <c r="H339" s="4"/>
      <c r="I339" s="4"/>
      <c r="J339" s="4"/>
      <c r="K339" s="4"/>
      <c r="L339" s="4"/>
      <c r="M339" s="4"/>
    </row>
    <row r="340">
      <c r="A340" s="4"/>
      <c r="B340" s="4"/>
      <c r="C340" s="4"/>
      <c r="D340" s="4"/>
      <c r="E340" s="4"/>
      <c r="F340" s="4"/>
      <c r="G340" s="4"/>
      <c r="H340" s="4"/>
      <c r="I340" s="4"/>
      <c r="J340" s="4"/>
      <c r="K340" s="4"/>
      <c r="L340" s="4"/>
      <c r="M340" s="4"/>
    </row>
    <row r="341">
      <c r="A341" s="4"/>
      <c r="B341" s="4"/>
      <c r="C341" s="4"/>
      <c r="D341" s="4"/>
      <c r="E341" s="4"/>
      <c r="F341" s="4"/>
      <c r="G341" s="4"/>
      <c r="H341" s="4"/>
      <c r="I341" s="4"/>
      <c r="J341" s="4"/>
      <c r="K341" s="4"/>
      <c r="L341" s="4"/>
      <c r="M341" s="4"/>
    </row>
    <row r="342">
      <c r="A342" s="4"/>
      <c r="B342" s="4"/>
      <c r="C342" s="4"/>
      <c r="D342" s="4"/>
      <c r="E342" s="4"/>
      <c r="F342" s="4"/>
      <c r="G342" s="4"/>
      <c r="H342" s="4"/>
      <c r="I342" s="4"/>
      <c r="J342" s="4"/>
      <c r="K342" s="4"/>
      <c r="L342" s="4"/>
      <c r="M342" s="4"/>
    </row>
    <row r="343">
      <c r="A343" s="4"/>
      <c r="B343" s="4"/>
      <c r="C343" s="4"/>
      <c r="D343" s="4"/>
      <c r="E343" s="4"/>
      <c r="F343" s="4"/>
      <c r="G343" s="4"/>
      <c r="H343" s="4"/>
      <c r="I343" s="4"/>
      <c r="J343" s="4"/>
      <c r="K343" s="4"/>
      <c r="L343" s="4"/>
      <c r="M343" s="4"/>
    </row>
    <row r="344">
      <c r="A344" s="4"/>
      <c r="B344" s="4"/>
      <c r="C344" s="4"/>
      <c r="D344" s="4"/>
      <c r="E344" s="4"/>
      <c r="F344" s="4"/>
      <c r="G344" s="4"/>
      <c r="H344" s="4"/>
      <c r="I344" s="4"/>
      <c r="J344" s="4"/>
      <c r="K344" s="4"/>
      <c r="L344" s="4"/>
      <c r="M344" s="4"/>
    </row>
    <row r="345">
      <c r="A345" s="4"/>
      <c r="B345" s="4"/>
      <c r="C345" s="4"/>
      <c r="D345" s="4"/>
      <c r="E345" s="4"/>
      <c r="F345" s="4"/>
      <c r="G345" s="4"/>
      <c r="H345" s="4"/>
      <c r="I345" s="4"/>
      <c r="J345" s="4"/>
      <c r="K345" s="4"/>
      <c r="L345" s="4"/>
      <c r="M345" s="4"/>
    </row>
    <row r="346">
      <c r="A346" s="4"/>
      <c r="B346" s="4"/>
      <c r="C346" s="4"/>
      <c r="D346" s="4"/>
      <c r="E346" s="4"/>
      <c r="F346" s="4"/>
      <c r="G346" s="4"/>
      <c r="H346" s="4"/>
      <c r="I346" s="4"/>
      <c r="J346" s="4"/>
      <c r="K346" s="4"/>
      <c r="L346" s="4"/>
      <c r="M346" s="4"/>
    </row>
    <row r="347">
      <c r="A347" s="4"/>
      <c r="B347" s="4"/>
      <c r="C347" s="4"/>
      <c r="D347" s="4"/>
      <c r="E347" s="4"/>
      <c r="F347" s="4"/>
      <c r="G347" s="4"/>
      <c r="H347" s="4"/>
      <c r="I347" s="4"/>
      <c r="J347" s="4"/>
      <c r="K347" s="4"/>
      <c r="L347" s="4"/>
      <c r="M347" s="4"/>
    </row>
    <row r="348">
      <c r="A348" s="4"/>
      <c r="B348" s="4"/>
      <c r="C348" s="4"/>
      <c r="D348" s="4"/>
      <c r="E348" s="4"/>
      <c r="F348" s="4"/>
      <c r="G348" s="4"/>
      <c r="H348" s="4"/>
      <c r="I348" s="4"/>
      <c r="J348" s="4"/>
      <c r="K348" s="4"/>
      <c r="L348" s="4"/>
      <c r="M348" s="4"/>
    </row>
    <row r="349">
      <c r="A349" s="4"/>
      <c r="B349" s="4"/>
      <c r="C349" s="4"/>
      <c r="D349" s="4"/>
      <c r="E349" s="4"/>
      <c r="F349" s="4"/>
      <c r="G349" s="4"/>
      <c r="H349" s="4"/>
      <c r="I349" s="4"/>
      <c r="J349" s="4"/>
      <c r="K349" s="4"/>
      <c r="L349" s="4"/>
      <c r="M349" s="4"/>
    </row>
    <row r="350">
      <c r="A350" s="4"/>
      <c r="B350" s="4"/>
      <c r="C350" s="4"/>
      <c r="D350" s="4"/>
      <c r="E350" s="4"/>
      <c r="F350" s="4"/>
      <c r="G350" s="4"/>
      <c r="H350" s="4"/>
      <c r="I350" s="4"/>
      <c r="J350" s="4"/>
      <c r="K350" s="4"/>
      <c r="L350" s="4"/>
      <c r="M350" s="4"/>
    </row>
    <row r="351">
      <c r="A351" s="4"/>
      <c r="B351" s="4"/>
      <c r="C351" s="4"/>
      <c r="D351" s="4"/>
      <c r="E351" s="4"/>
      <c r="F351" s="4"/>
      <c r="G351" s="4"/>
      <c r="H351" s="4"/>
      <c r="I351" s="4"/>
      <c r="J351" s="4"/>
      <c r="K351" s="4"/>
      <c r="L351" s="4"/>
      <c r="M351" s="4"/>
    </row>
    <row r="352">
      <c r="A352" s="4"/>
      <c r="B352" s="4"/>
      <c r="C352" s="4"/>
      <c r="D352" s="4"/>
      <c r="E352" s="4"/>
      <c r="F352" s="4"/>
      <c r="G352" s="4"/>
      <c r="H352" s="4"/>
      <c r="I352" s="4"/>
      <c r="J352" s="4"/>
      <c r="K352" s="4"/>
      <c r="L352" s="4"/>
      <c r="M352" s="4"/>
    </row>
    <row r="353">
      <c r="A353" s="4"/>
      <c r="B353" s="4"/>
      <c r="C353" s="4"/>
      <c r="D353" s="4"/>
      <c r="E353" s="4"/>
      <c r="F353" s="4"/>
      <c r="G353" s="4"/>
      <c r="H353" s="4"/>
      <c r="I353" s="4"/>
      <c r="J353" s="4"/>
      <c r="K353" s="4"/>
      <c r="L353" s="4"/>
      <c r="M353" s="4"/>
    </row>
    <row r="354">
      <c r="A354" s="4"/>
      <c r="B354" s="4"/>
      <c r="C354" s="4"/>
      <c r="D354" s="4"/>
      <c r="E354" s="4"/>
      <c r="F354" s="4"/>
      <c r="G354" s="4"/>
      <c r="H354" s="4"/>
      <c r="I354" s="4"/>
      <c r="J354" s="4"/>
      <c r="K354" s="4"/>
      <c r="L354" s="4"/>
      <c r="M354" s="4"/>
    </row>
    <row r="355">
      <c r="A355" s="4"/>
      <c r="B355" s="4"/>
      <c r="C355" s="4"/>
      <c r="D355" s="4"/>
      <c r="E355" s="4"/>
      <c r="F355" s="4"/>
      <c r="G355" s="4"/>
      <c r="H355" s="4"/>
      <c r="I355" s="4"/>
      <c r="J355" s="4"/>
      <c r="K355" s="4"/>
      <c r="L355" s="4"/>
      <c r="M355" s="4"/>
    </row>
    <row r="356">
      <c r="A356" s="4"/>
      <c r="B356" s="4"/>
      <c r="C356" s="4"/>
      <c r="D356" s="4"/>
      <c r="E356" s="4"/>
      <c r="F356" s="4"/>
      <c r="G356" s="4"/>
      <c r="H356" s="4"/>
      <c r="I356" s="4"/>
      <c r="J356" s="4"/>
      <c r="K356" s="4"/>
      <c r="L356" s="4"/>
      <c r="M356" s="4"/>
    </row>
    <row r="357">
      <c r="A357" s="4"/>
      <c r="B357" s="4"/>
      <c r="C357" s="4"/>
      <c r="D357" s="4"/>
      <c r="E357" s="4"/>
      <c r="F357" s="4"/>
      <c r="G357" s="4"/>
      <c r="H357" s="4"/>
      <c r="I357" s="4"/>
      <c r="J357" s="4"/>
      <c r="K357" s="4"/>
      <c r="L357" s="4"/>
      <c r="M357" s="4"/>
    </row>
    <row r="358">
      <c r="A358" s="4"/>
      <c r="B358" s="4"/>
      <c r="C358" s="4"/>
      <c r="D358" s="4"/>
      <c r="E358" s="4"/>
      <c r="F358" s="4"/>
      <c r="G358" s="4"/>
      <c r="H358" s="4"/>
      <c r="I358" s="4"/>
      <c r="J358" s="4"/>
      <c r="K358" s="4"/>
      <c r="L358" s="4"/>
      <c r="M358" s="4"/>
    </row>
    <row r="359">
      <c r="A359" s="4"/>
      <c r="B359" s="4"/>
      <c r="C359" s="4"/>
      <c r="D359" s="4"/>
      <c r="E359" s="4"/>
      <c r="F359" s="4"/>
      <c r="G359" s="4"/>
      <c r="H359" s="4"/>
      <c r="I359" s="4"/>
      <c r="J359" s="4"/>
      <c r="K359" s="4"/>
      <c r="L359" s="4"/>
      <c r="M359" s="4"/>
    </row>
    <row r="360">
      <c r="A360" s="4"/>
      <c r="B360" s="4"/>
      <c r="C360" s="4"/>
      <c r="D360" s="4"/>
      <c r="E360" s="4"/>
      <c r="F360" s="4"/>
      <c r="G360" s="4"/>
      <c r="H360" s="4"/>
      <c r="I360" s="4"/>
      <c r="J360" s="4"/>
      <c r="K360" s="4"/>
      <c r="L360" s="4"/>
      <c r="M360" s="4"/>
    </row>
    <row r="361">
      <c r="A361" s="4"/>
      <c r="B361" s="4"/>
      <c r="C361" s="4"/>
      <c r="D361" s="4"/>
      <c r="E361" s="4"/>
      <c r="F361" s="4"/>
      <c r="G361" s="4"/>
      <c r="H361" s="4"/>
      <c r="I361" s="4"/>
      <c r="J361" s="4"/>
      <c r="K361" s="4"/>
      <c r="L361" s="4"/>
      <c r="M361" s="4"/>
    </row>
    <row r="362">
      <c r="A362" s="4"/>
      <c r="B362" s="4"/>
      <c r="C362" s="4"/>
      <c r="D362" s="4"/>
      <c r="E362" s="4"/>
      <c r="F362" s="4"/>
      <c r="G362" s="4"/>
      <c r="H362" s="4"/>
      <c r="I362" s="4"/>
      <c r="J362" s="4"/>
      <c r="K362" s="4"/>
      <c r="L362" s="4"/>
      <c r="M362" s="4"/>
    </row>
    <row r="363">
      <c r="A363" s="4"/>
      <c r="B363" s="4"/>
      <c r="C363" s="4"/>
      <c r="D363" s="4"/>
      <c r="E363" s="4"/>
      <c r="F363" s="4"/>
      <c r="G363" s="4"/>
      <c r="H363" s="4"/>
      <c r="I363" s="4"/>
      <c r="J363" s="4"/>
      <c r="K363" s="4"/>
      <c r="L363" s="4"/>
      <c r="M363" s="4"/>
    </row>
    <row r="364">
      <c r="A364" s="4"/>
      <c r="B364" s="4"/>
      <c r="C364" s="4"/>
      <c r="D364" s="4"/>
      <c r="E364" s="4"/>
      <c r="F364" s="4"/>
      <c r="G364" s="4"/>
      <c r="H364" s="4"/>
      <c r="I364" s="4"/>
      <c r="J364" s="4"/>
      <c r="K364" s="4"/>
      <c r="L364" s="4"/>
      <c r="M364" s="4"/>
    </row>
    <row r="365">
      <c r="A365" s="4"/>
      <c r="B365" s="4"/>
      <c r="C365" s="4"/>
      <c r="D365" s="4"/>
      <c r="E365" s="4"/>
      <c r="F365" s="4"/>
      <c r="G365" s="4"/>
      <c r="H365" s="4"/>
      <c r="I365" s="4"/>
      <c r="J365" s="4"/>
      <c r="K365" s="4"/>
      <c r="L365" s="4"/>
      <c r="M365" s="4"/>
    </row>
    <row r="366">
      <c r="A366" s="4"/>
      <c r="B366" s="4"/>
      <c r="C366" s="4"/>
      <c r="D366" s="4"/>
      <c r="E366" s="4"/>
      <c r="F366" s="4"/>
      <c r="G366" s="4"/>
      <c r="H366" s="4"/>
      <c r="I366" s="4"/>
      <c r="J366" s="4"/>
      <c r="K366" s="4"/>
      <c r="L366" s="4"/>
      <c r="M366" s="4"/>
    </row>
    <row r="367">
      <c r="A367" s="4"/>
      <c r="B367" s="4"/>
      <c r="C367" s="4"/>
      <c r="D367" s="4"/>
      <c r="E367" s="4"/>
      <c r="F367" s="4"/>
      <c r="G367" s="4"/>
      <c r="H367" s="4"/>
      <c r="I367" s="4"/>
      <c r="J367" s="4"/>
      <c r="K367" s="4"/>
      <c r="L367" s="4"/>
      <c r="M367" s="4"/>
    </row>
    <row r="368">
      <c r="A368" s="4"/>
      <c r="B368" s="4"/>
      <c r="C368" s="4"/>
      <c r="D368" s="4"/>
      <c r="E368" s="4"/>
      <c r="F368" s="4"/>
      <c r="G368" s="4"/>
      <c r="H368" s="4"/>
      <c r="I368" s="4"/>
      <c r="J368" s="4"/>
      <c r="K368" s="4"/>
      <c r="L368" s="4"/>
      <c r="M368" s="4"/>
    </row>
    <row r="369">
      <c r="A369" s="4"/>
      <c r="B369" s="4"/>
      <c r="C369" s="4"/>
      <c r="D369" s="4"/>
      <c r="E369" s="4"/>
      <c r="F369" s="4"/>
      <c r="G369" s="4"/>
      <c r="H369" s="4"/>
      <c r="I369" s="4"/>
      <c r="J369" s="4"/>
      <c r="K369" s="4"/>
      <c r="L369" s="4"/>
      <c r="M369" s="4"/>
    </row>
    <row r="370">
      <c r="A370" s="4"/>
      <c r="B370" s="4"/>
      <c r="C370" s="4"/>
      <c r="D370" s="4"/>
      <c r="E370" s="4"/>
      <c r="F370" s="4"/>
      <c r="G370" s="4"/>
      <c r="H370" s="4"/>
      <c r="I370" s="4"/>
      <c r="J370" s="4"/>
      <c r="K370" s="4"/>
      <c r="L370" s="4"/>
      <c r="M370" s="4"/>
    </row>
    <row r="371">
      <c r="A371" s="4"/>
      <c r="B371" s="4"/>
      <c r="C371" s="4"/>
      <c r="D371" s="4"/>
      <c r="E371" s="4"/>
      <c r="F371" s="4"/>
      <c r="G371" s="4"/>
      <c r="H371" s="4"/>
      <c r="I371" s="4"/>
      <c r="J371" s="4"/>
      <c r="K371" s="4"/>
      <c r="L371" s="4"/>
      <c r="M371" s="4"/>
    </row>
    <row r="372">
      <c r="A372" s="4"/>
      <c r="B372" s="4"/>
      <c r="C372" s="4"/>
      <c r="D372" s="4"/>
      <c r="E372" s="4"/>
      <c r="F372" s="4"/>
      <c r="G372" s="4"/>
      <c r="H372" s="4"/>
      <c r="I372" s="4"/>
      <c r="J372" s="4"/>
      <c r="K372" s="4"/>
      <c r="L372" s="4"/>
      <c r="M372" s="4"/>
    </row>
    <row r="373">
      <c r="A373" s="4"/>
      <c r="B373" s="4"/>
      <c r="C373" s="4"/>
      <c r="D373" s="4"/>
      <c r="E373" s="4"/>
      <c r="F373" s="4"/>
      <c r="G373" s="4"/>
      <c r="H373" s="4"/>
      <c r="I373" s="4"/>
      <c r="J373" s="4"/>
      <c r="K373" s="4"/>
      <c r="L373" s="4"/>
      <c r="M373" s="4"/>
    </row>
    <row r="374">
      <c r="A374" s="4"/>
      <c r="B374" s="4"/>
      <c r="C374" s="4"/>
      <c r="D374" s="4"/>
      <c r="E374" s="4"/>
      <c r="F374" s="4"/>
      <c r="G374" s="4"/>
      <c r="H374" s="4"/>
      <c r="I374" s="4"/>
      <c r="J374" s="4"/>
      <c r="K374" s="4"/>
      <c r="L374" s="4"/>
      <c r="M374" s="4"/>
    </row>
    <row r="375">
      <c r="A375" s="4"/>
      <c r="B375" s="4"/>
      <c r="C375" s="4"/>
      <c r="D375" s="4"/>
      <c r="E375" s="4"/>
      <c r="F375" s="4"/>
      <c r="G375" s="4"/>
      <c r="H375" s="4"/>
      <c r="I375" s="4"/>
      <c r="J375" s="4"/>
      <c r="K375" s="4"/>
      <c r="L375" s="4"/>
      <c r="M375" s="4"/>
    </row>
    <row r="376">
      <c r="A376" s="4"/>
      <c r="B376" s="4"/>
      <c r="C376" s="4"/>
      <c r="D376" s="4"/>
      <c r="E376" s="4"/>
      <c r="F376" s="4"/>
      <c r="G376" s="4"/>
      <c r="H376" s="4"/>
      <c r="I376" s="4"/>
      <c r="J376" s="4"/>
      <c r="K376" s="4"/>
      <c r="L376" s="4"/>
      <c r="M376" s="4"/>
    </row>
    <row r="377">
      <c r="A377" s="4"/>
      <c r="B377" s="4"/>
      <c r="C377" s="4"/>
      <c r="D377" s="4"/>
      <c r="E377" s="4"/>
      <c r="F377" s="4"/>
      <c r="G377" s="4"/>
      <c r="H377" s="4"/>
      <c r="I377" s="4"/>
      <c r="J377" s="4"/>
      <c r="K377" s="4"/>
      <c r="L377" s="4"/>
      <c r="M377" s="4"/>
    </row>
    <row r="378">
      <c r="A378" s="4"/>
      <c r="B378" s="4"/>
      <c r="C378" s="4"/>
      <c r="D378" s="4"/>
      <c r="E378" s="4"/>
      <c r="F378" s="4"/>
      <c r="G378" s="4"/>
      <c r="H378" s="4"/>
      <c r="I378" s="4"/>
      <c r="J378" s="4"/>
      <c r="K378" s="4"/>
      <c r="L378" s="4"/>
      <c r="M378" s="4"/>
    </row>
    <row r="379">
      <c r="A379" s="4"/>
      <c r="B379" s="4"/>
      <c r="C379" s="4"/>
      <c r="D379" s="4"/>
      <c r="E379" s="4"/>
      <c r="F379" s="4"/>
      <c r="G379" s="4"/>
      <c r="H379" s="4"/>
      <c r="I379" s="4"/>
      <c r="J379" s="4"/>
      <c r="K379" s="4"/>
      <c r="L379" s="4"/>
      <c r="M379" s="4"/>
    </row>
    <row r="380">
      <c r="A380" s="4"/>
      <c r="B380" s="4"/>
      <c r="C380" s="4"/>
      <c r="D380" s="4"/>
      <c r="E380" s="4"/>
      <c r="F380" s="4"/>
      <c r="G380" s="4"/>
      <c r="H380" s="4"/>
      <c r="I380" s="4"/>
      <c r="J380" s="4"/>
      <c r="K380" s="4"/>
      <c r="L380" s="4"/>
      <c r="M380" s="4"/>
    </row>
    <row r="381">
      <c r="A381" s="4"/>
      <c r="B381" s="4"/>
      <c r="C381" s="4"/>
      <c r="D381" s="4"/>
      <c r="E381" s="4"/>
      <c r="F381" s="4"/>
      <c r="G381" s="4"/>
      <c r="H381" s="4"/>
      <c r="I381" s="4"/>
      <c r="J381" s="4"/>
      <c r="K381" s="4"/>
      <c r="L381" s="4"/>
      <c r="M381" s="4"/>
    </row>
    <row r="382">
      <c r="A382" s="4"/>
      <c r="B382" s="4"/>
      <c r="C382" s="4"/>
      <c r="D382" s="4"/>
      <c r="E382" s="4"/>
      <c r="F382" s="4"/>
      <c r="G382" s="4"/>
      <c r="H382" s="4"/>
      <c r="I382" s="4"/>
      <c r="J382" s="4"/>
      <c r="K382" s="4"/>
      <c r="L382" s="4"/>
      <c r="M382" s="4"/>
    </row>
    <row r="383">
      <c r="A383" s="4"/>
      <c r="B383" s="4"/>
      <c r="C383" s="4"/>
      <c r="D383" s="4"/>
      <c r="E383" s="4"/>
      <c r="F383" s="4"/>
      <c r="G383" s="4"/>
      <c r="H383" s="4"/>
      <c r="I383" s="4"/>
      <c r="J383" s="4"/>
      <c r="K383" s="4"/>
      <c r="L383" s="4"/>
      <c r="M383" s="4"/>
    </row>
    <row r="384">
      <c r="A384" s="4"/>
      <c r="B384" s="4"/>
      <c r="C384" s="4"/>
      <c r="D384" s="4"/>
      <c r="E384" s="4"/>
      <c r="F384" s="4"/>
      <c r="G384" s="4"/>
      <c r="H384" s="4"/>
      <c r="I384" s="4"/>
      <c r="J384" s="4"/>
      <c r="K384" s="4"/>
      <c r="L384" s="4"/>
      <c r="M384" s="4"/>
    </row>
    <row r="385">
      <c r="A385" s="4"/>
      <c r="B385" s="4"/>
      <c r="C385" s="4"/>
      <c r="D385" s="4"/>
      <c r="E385" s="4"/>
      <c r="F385" s="4"/>
      <c r="G385" s="4"/>
      <c r="H385" s="4"/>
      <c r="I385" s="4"/>
      <c r="J385" s="4"/>
      <c r="K385" s="4"/>
      <c r="L385" s="4"/>
      <c r="M385" s="4"/>
    </row>
    <row r="386">
      <c r="A386" s="4"/>
      <c r="B386" s="4"/>
      <c r="C386" s="4"/>
      <c r="D386" s="4"/>
      <c r="E386" s="4"/>
      <c r="F386" s="4"/>
      <c r="G386" s="4"/>
      <c r="H386" s="4"/>
      <c r="I386" s="4"/>
      <c r="J386" s="4"/>
      <c r="K386" s="4"/>
      <c r="L386" s="4"/>
      <c r="M386" s="4"/>
    </row>
    <row r="387">
      <c r="A387" s="4"/>
      <c r="B387" s="4"/>
      <c r="C387" s="4"/>
      <c r="D387" s="4"/>
      <c r="E387" s="4"/>
      <c r="F387" s="4"/>
      <c r="G387" s="4"/>
      <c r="H387" s="4"/>
      <c r="I387" s="4"/>
      <c r="J387" s="4"/>
      <c r="K387" s="4"/>
      <c r="L387" s="4"/>
      <c r="M387" s="4"/>
    </row>
    <row r="388">
      <c r="A388" s="4"/>
      <c r="B388" s="4"/>
      <c r="C388" s="4"/>
      <c r="D388" s="4"/>
      <c r="E388" s="4"/>
      <c r="F388" s="4"/>
      <c r="G388" s="4"/>
      <c r="H388" s="4"/>
      <c r="I388" s="4"/>
      <c r="J388" s="4"/>
      <c r="K388" s="4"/>
      <c r="L388" s="4"/>
      <c r="M388" s="4"/>
    </row>
    <row r="389">
      <c r="A389" s="4"/>
      <c r="B389" s="4"/>
      <c r="C389" s="4"/>
      <c r="D389" s="4"/>
      <c r="E389" s="4"/>
      <c r="F389" s="4"/>
      <c r="G389" s="4"/>
      <c r="H389" s="4"/>
      <c r="I389" s="4"/>
      <c r="J389" s="4"/>
      <c r="K389" s="4"/>
      <c r="L389" s="4"/>
      <c r="M389" s="4"/>
    </row>
    <row r="390">
      <c r="A390" s="4"/>
      <c r="B390" s="4"/>
      <c r="C390" s="4"/>
      <c r="D390" s="4"/>
      <c r="E390" s="4"/>
      <c r="F390" s="4"/>
      <c r="G390" s="4"/>
      <c r="H390" s="4"/>
      <c r="I390" s="4"/>
      <c r="J390" s="4"/>
      <c r="K390" s="4"/>
      <c r="L390" s="4"/>
      <c r="M390" s="4"/>
    </row>
    <row r="391">
      <c r="A391" s="4"/>
      <c r="B391" s="4"/>
      <c r="C391" s="4"/>
      <c r="D391" s="4"/>
      <c r="E391" s="4"/>
      <c r="F391" s="4"/>
      <c r="G391" s="4"/>
      <c r="H391" s="4"/>
      <c r="I391" s="4"/>
      <c r="J391" s="4"/>
      <c r="K391" s="4"/>
      <c r="L391" s="4"/>
      <c r="M391" s="4"/>
    </row>
    <row r="392">
      <c r="A392" s="4"/>
      <c r="B392" s="4"/>
      <c r="C392" s="4"/>
      <c r="D392" s="4"/>
      <c r="E392" s="4"/>
      <c r="F392" s="4"/>
      <c r="G392" s="4"/>
      <c r="H392" s="4"/>
      <c r="I392" s="4"/>
      <c r="J392" s="4"/>
      <c r="K392" s="4"/>
      <c r="L392" s="4"/>
      <c r="M392" s="4"/>
    </row>
    <row r="393">
      <c r="A393" s="4"/>
      <c r="B393" s="4"/>
      <c r="C393" s="4"/>
      <c r="D393" s="4"/>
      <c r="E393" s="4"/>
      <c r="F393" s="4"/>
      <c r="G393" s="4"/>
      <c r="H393" s="4"/>
      <c r="I393" s="4"/>
      <c r="J393" s="4"/>
      <c r="K393" s="4"/>
      <c r="L393" s="4"/>
      <c r="M393" s="4"/>
    </row>
    <row r="394">
      <c r="A394" s="4"/>
      <c r="B394" s="4"/>
      <c r="C394" s="4"/>
      <c r="D394" s="4"/>
      <c r="E394" s="4"/>
      <c r="F394" s="4"/>
      <c r="G394" s="4"/>
      <c r="H394" s="4"/>
      <c r="I394" s="4"/>
      <c r="J394" s="4"/>
      <c r="K394" s="4"/>
      <c r="L394" s="4"/>
      <c r="M394" s="4"/>
    </row>
    <row r="395">
      <c r="A395" s="4"/>
      <c r="B395" s="4"/>
      <c r="C395" s="4"/>
      <c r="D395" s="4"/>
      <c r="E395" s="4"/>
      <c r="F395" s="4"/>
      <c r="G395" s="4"/>
      <c r="H395" s="4"/>
      <c r="I395" s="4"/>
      <c r="J395" s="4"/>
      <c r="K395" s="4"/>
      <c r="L395" s="4"/>
      <c r="M395" s="4"/>
    </row>
    <row r="396">
      <c r="A396" s="4"/>
      <c r="B396" s="4"/>
      <c r="C396" s="4"/>
      <c r="D396" s="4"/>
      <c r="E396" s="4"/>
      <c r="F396" s="4"/>
      <c r="G396" s="4"/>
      <c r="H396" s="4"/>
      <c r="I396" s="4"/>
      <c r="J396" s="4"/>
      <c r="K396" s="4"/>
      <c r="L396" s="4"/>
      <c r="M396" s="4"/>
    </row>
    <row r="397">
      <c r="A397" s="4"/>
      <c r="B397" s="4"/>
      <c r="C397" s="4"/>
      <c r="D397" s="4"/>
      <c r="E397" s="4"/>
      <c r="F397" s="4"/>
      <c r="G397" s="4"/>
      <c r="H397" s="4"/>
      <c r="I397" s="4"/>
      <c r="J397" s="4"/>
      <c r="K397" s="4"/>
      <c r="L397" s="4"/>
      <c r="M397" s="4"/>
    </row>
    <row r="398">
      <c r="A398" s="4"/>
      <c r="B398" s="4"/>
      <c r="C398" s="4"/>
      <c r="D398" s="4"/>
      <c r="E398" s="4"/>
      <c r="F398" s="4"/>
      <c r="G398" s="4"/>
      <c r="H398" s="4"/>
      <c r="I398" s="4"/>
      <c r="J398" s="4"/>
      <c r="K398" s="4"/>
      <c r="L398" s="4"/>
      <c r="M398" s="4"/>
    </row>
    <row r="399">
      <c r="A399" s="4"/>
      <c r="B399" s="4"/>
      <c r="C399" s="4"/>
      <c r="D399" s="4"/>
      <c r="E399" s="4"/>
      <c r="F399" s="4"/>
      <c r="G399" s="4"/>
      <c r="H399" s="4"/>
      <c r="I399" s="4"/>
      <c r="J399" s="4"/>
      <c r="K399" s="4"/>
      <c r="L399" s="4"/>
      <c r="M399" s="4"/>
    </row>
    <row r="400">
      <c r="A400" s="4"/>
      <c r="B400" s="4"/>
      <c r="C400" s="4"/>
      <c r="D400" s="4"/>
      <c r="E400" s="4"/>
      <c r="F400" s="4"/>
      <c r="G400" s="4"/>
      <c r="H400" s="4"/>
      <c r="I400" s="4"/>
      <c r="J400" s="4"/>
      <c r="K400" s="4"/>
      <c r="L400" s="4"/>
      <c r="M400" s="4"/>
    </row>
    <row r="401">
      <c r="A401" s="4"/>
      <c r="B401" s="4"/>
      <c r="C401" s="4"/>
      <c r="D401" s="4"/>
      <c r="E401" s="4"/>
      <c r="F401" s="4"/>
      <c r="G401" s="4"/>
      <c r="H401" s="4"/>
      <c r="I401" s="4"/>
      <c r="J401" s="4"/>
      <c r="K401" s="4"/>
      <c r="L401" s="4"/>
      <c r="M401" s="4"/>
    </row>
    <row r="402">
      <c r="A402" s="4"/>
      <c r="B402" s="4"/>
      <c r="C402" s="4"/>
      <c r="D402" s="4"/>
      <c r="E402" s="4"/>
      <c r="F402" s="4"/>
      <c r="G402" s="4"/>
      <c r="H402" s="4"/>
      <c r="I402" s="4"/>
      <c r="J402" s="4"/>
      <c r="K402" s="4"/>
      <c r="L402" s="4"/>
      <c r="M402" s="4"/>
    </row>
    <row r="403">
      <c r="A403" s="4"/>
      <c r="B403" s="4"/>
      <c r="C403" s="4"/>
      <c r="D403" s="4"/>
      <c r="E403" s="4"/>
      <c r="F403" s="4"/>
      <c r="G403" s="4"/>
      <c r="H403" s="4"/>
      <c r="I403" s="4"/>
      <c r="J403" s="4"/>
      <c r="K403" s="4"/>
      <c r="L403" s="4"/>
      <c r="M403" s="4"/>
    </row>
    <row r="404">
      <c r="A404" s="4"/>
      <c r="B404" s="4"/>
      <c r="C404" s="4"/>
      <c r="D404" s="4"/>
      <c r="E404" s="4"/>
      <c r="F404" s="4"/>
      <c r="G404" s="4"/>
      <c r="H404" s="4"/>
      <c r="I404" s="4"/>
      <c r="J404" s="4"/>
      <c r="K404" s="4"/>
      <c r="L404" s="4"/>
      <c r="M404" s="4"/>
    </row>
    <row r="405">
      <c r="A405" s="4"/>
      <c r="B405" s="4"/>
      <c r="C405" s="4"/>
      <c r="D405" s="4"/>
      <c r="E405" s="4"/>
      <c r="F405" s="4"/>
      <c r="G405" s="4"/>
      <c r="H405" s="4"/>
      <c r="I405" s="4"/>
      <c r="J405" s="4"/>
      <c r="K405" s="4"/>
      <c r="L405" s="4"/>
      <c r="M405" s="4"/>
    </row>
    <row r="406">
      <c r="A406" s="4"/>
      <c r="B406" s="4"/>
      <c r="C406" s="4"/>
      <c r="D406" s="4"/>
      <c r="E406" s="4"/>
      <c r="F406" s="4"/>
      <c r="G406" s="4"/>
      <c r="H406" s="4"/>
      <c r="I406" s="4"/>
      <c r="J406" s="4"/>
      <c r="K406" s="4"/>
      <c r="L406" s="4"/>
      <c r="M406" s="4"/>
    </row>
    <row r="407">
      <c r="A407" s="4"/>
      <c r="B407" s="4"/>
      <c r="C407" s="4"/>
      <c r="D407" s="4"/>
      <c r="E407" s="4"/>
      <c r="F407" s="4"/>
      <c r="G407" s="4"/>
      <c r="H407" s="4"/>
      <c r="I407" s="4"/>
      <c r="J407" s="4"/>
      <c r="K407" s="4"/>
      <c r="L407" s="4"/>
      <c r="M407" s="4"/>
    </row>
    <row r="408">
      <c r="A408" s="4"/>
      <c r="B408" s="4"/>
      <c r="C408" s="4"/>
      <c r="D408" s="4"/>
      <c r="E408" s="4"/>
      <c r="F408" s="4"/>
      <c r="G408" s="4"/>
      <c r="H408" s="4"/>
      <c r="I408" s="4"/>
      <c r="J408" s="4"/>
      <c r="K408" s="4"/>
      <c r="L408" s="4"/>
      <c r="M408" s="4"/>
    </row>
    <row r="409">
      <c r="A409" s="4"/>
      <c r="B409" s="4"/>
      <c r="C409" s="4"/>
      <c r="D409" s="4"/>
      <c r="E409" s="4"/>
      <c r="F409" s="4"/>
      <c r="G409" s="4"/>
      <c r="H409" s="4"/>
      <c r="I409" s="4"/>
      <c r="J409" s="4"/>
      <c r="K409" s="4"/>
      <c r="L409" s="4"/>
      <c r="M409" s="4"/>
    </row>
    <row r="410">
      <c r="A410" s="4"/>
      <c r="B410" s="4"/>
      <c r="C410" s="4"/>
      <c r="D410" s="4"/>
      <c r="E410" s="4"/>
      <c r="F410" s="4"/>
      <c r="G410" s="4"/>
      <c r="H410" s="4"/>
      <c r="I410" s="4"/>
      <c r="J410" s="4"/>
      <c r="K410" s="4"/>
      <c r="L410" s="4"/>
      <c r="M410" s="4"/>
    </row>
    <row r="411">
      <c r="A411" s="4"/>
      <c r="B411" s="4"/>
      <c r="C411" s="4"/>
      <c r="D411" s="4"/>
      <c r="E411" s="4"/>
      <c r="F411" s="4"/>
      <c r="G411" s="4"/>
      <c r="H411" s="4"/>
      <c r="I411" s="4"/>
      <c r="J411" s="4"/>
      <c r="K411" s="4"/>
      <c r="L411" s="4"/>
      <c r="M411" s="4"/>
    </row>
    <row r="412">
      <c r="A412" s="4"/>
      <c r="B412" s="4"/>
      <c r="C412" s="4"/>
      <c r="D412" s="4"/>
      <c r="E412" s="4"/>
      <c r="F412" s="4"/>
      <c r="G412" s="4"/>
      <c r="H412" s="4"/>
      <c r="I412" s="4"/>
      <c r="J412" s="4"/>
      <c r="K412" s="4"/>
      <c r="L412" s="4"/>
      <c r="M412" s="4"/>
    </row>
    <row r="413">
      <c r="A413" s="4"/>
      <c r="B413" s="4"/>
      <c r="C413" s="4"/>
      <c r="D413" s="4"/>
      <c r="E413" s="4"/>
      <c r="F413" s="4"/>
      <c r="G413" s="4"/>
      <c r="H413" s="4"/>
      <c r="I413" s="4"/>
      <c r="J413" s="4"/>
      <c r="K413" s="4"/>
      <c r="L413" s="4"/>
      <c r="M413" s="4"/>
    </row>
    <row r="414">
      <c r="A414" s="4"/>
      <c r="B414" s="4"/>
      <c r="C414" s="4"/>
      <c r="D414" s="4"/>
      <c r="E414" s="4"/>
      <c r="F414" s="4"/>
      <c r="G414" s="4"/>
      <c r="H414" s="4"/>
      <c r="I414" s="4"/>
      <c r="J414" s="4"/>
      <c r="K414" s="4"/>
      <c r="L414" s="4"/>
      <c r="M414" s="4"/>
    </row>
    <row r="415">
      <c r="A415" s="4"/>
      <c r="B415" s="4"/>
      <c r="C415" s="4"/>
      <c r="D415" s="4"/>
      <c r="E415" s="4"/>
      <c r="F415" s="4"/>
      <c r="G415" s="4"/>
      <c r="H415" s="4"/>
      <c r="I415" s="4"/>
      <c r="J415" s="4"/>
      <c r="K415" s="4"/>
      <c r="L415" s="4"/>
      <c r="M415" s="4"/>
    </row>
    <row r="416">
      <c r="A416" s="4"/>
      <c r="B416" s="4"/>
      <c r="C416" s="4"/>
      <c r="D416" s="4"/>
      <c r="E416" s="4"/>
      <c r="F416" s="4"/>
      <c r="G416" s="4"/>
      <c r="H416" s="4"/>
      <c r="I416" s="4"/>
      <c r="J416" s="4"/>
      <c r="K416" s="4"/>
      <c r="L416" s="4"/>
      <c r="M416" s="4"/>
    </row>
    <row r="417">
      <c r="A417" s="4"/>
      <c r="B417" s="4"/>
      <c r="C417" s="4"/>
      <c r="D417" s="4"/>
      <c r="E417" s="4"/>
      <c r="F417" s="4"/>
      <c r="G417" s="4"/>
      <c r="H417" s="4"/>
      <c r="I417" s="4"/>
      <c r="J417" s="4"/>
      <c r="K417" s="4"/>
      <c r="L417" s="4"/>
      <c r="M417" s="4"/>
    </row>
    <row r="418">
      <c r="A418" s="4"/>
      <c r="B418" s="4"/>
      <c r="C418" s="4"/>
      <c r="D418" s="4"/>
      <c r="E418" s="4"/>
      <c r="F418" s="4"/>
      <c r="G418" s="4"/>
      <c r="H418" s="4"/>
      <c r="I418" s="4"/>
      <c r="J418" s="4"/>
      <c r="K418" s="4"/>
      <c r="L418" s="4"/>
      <c r="M418" s="4"/>
    </row>
    <row r="419">
      <c r="A419" s="4"/>
      <c r="B419" s="4"/>
      <c r="C419" s="4"/>
      <c r="D419" s="4"/>
      <c r="E419" s="4"/>
      <c r="F419" s="4"/>
      <c r="G419" s="4"/>
      <c r="H419" s="4"/>
      <c r="I419" s="4"/>
      <c r="J419" s="4"/>
      <c r="K419" s="4"/>
      <c r="L419" s="4"/>
      <c r="M419" s="4"/>
    </row>
    <row r="420">
      <c r="A420" s="4"/>
      <c r="B420" s="4"/>
      <c r="C420" s="4"/>
      <c r="D420" s="4"/>
      <c r="E420" s="4"/>
      <c r="F420" s="4"/>
      <c r="G420" s="4"/>
      <c r="H420" s="4"/>
      <c r="I420" s="4"/>
      <c r="J420" s="4"/>
      <c r="K420" s="4"/>
      <c r="L420" s="4"/>
      <c r="M420" s="4"/>
    </row>
    <row r="421">
      <c r="A421" s="4"/>
      <c r="B421" s="4"/>
      <c r="C421" s="4"/>
      <c r="D421" s="4"/>
      <c r="E421" s="4"/>
      <c r="F421" s="4"/>
      <c r="G421" s="4"/>
      <c r="H421" s="4"/>
      <c r="I421" s="4"/>
      <c r="J421" s="4"/>
      <c r="K421" s="4"/>
      <c r="L421" s="4"/>
      <c r="M421" s="4"/>
    </row>
    <row r="422">
      <c r="A422" s="4"/>
      <c r="B422" s="4"/>
      <c r="C422" s="4"/>
      <c r="D422" s="4"/>
      <c r="E422" s="4"/>
      <c r="F422" s="4"/>
      <c r="G422" s="4"/>
      <c r="H422" s="4"/>
      <c r="I422" s="4"/>
      <c r="J422" s="4"/>
      <c r="K422" s="4"/>
      <c r="L422" s="4"/>
      <c r="M422" s="4"/>
    </row>
    <row r="423">
      <c r="A423" s="4"/>
      <c r="B423" s="4"/>
      <c r="C423" s="4"/>
      <c r="D423" s="4"/>
      <c r="E423" s="4"/>
      <c r="F423" s="4"/>
      <c r="G423" s="4"/>
      <c r="H423" s="4"/>
      <c r="I423" s="4"/>
      <c r="J423" s="4"/>
      <c r="K423" s="4"/>
      <c r="L423" s="4"/>
      <c r="M423" s="4"/>
    </row>
    <row r="424">
      <c r="A424" s="4"/>
      <c r="B424" s="4"/>
      <c r="C424" s="4"/>
      <c r="D424" s="4"/>
      <c r="E424" s="4"/>
      <c r="F424" s="4"/>
      <c r="G424" s="4"/>
      <c r="H424" s="4"/>
      <c r="I424" s="4"/>
      <c r="J424" s="4"/>
      <c r="K424" s="4"/>
      <c r="L424" s="4"/>
      <c r="M424" s="4"/>
    </row>
    <row r="425">
      <c r="A425" s="4"/>
      <c r="B425" s="4"/>
      <c r="C425" s="4"/>
      <c r="D425" s="4"/>
      <c r="E425" s="4"/>
      <c r="F425" s="4"/>
      <c r="G425" s="4"/>
      <c r="H425" s="4"/>
      <c r="I425" s="4"/>
      <c r="J425" s="4"/>
      <c r="K425" s="4"/>
      <c r="L425" s="4"/>
      <c r="M425" s="4"/>
    </row>
    <row r="426">
      <c r="A426" s="4"/>
      <c r="B426" s="4"/>
      <c r="C426" s="4"/>
      <c r="D426" s="4"/>
      <c r="E426" s="4"/>
      <c r="F426" s="4"/>
      <c r="G426" s="4"/>
      <c r="H426" s="4"/>
      <c r="I426" s="4"/>
      <c r="J426" s="4"/>
      <c r="K426" s="4"/>
      <c r="L426" s="4"/>
      <c r="M426" s="4"/>
    </row>
    <row r="427">
      <c r="A427" s="4"/>
      <c r="B427" s="4"/>
      <c r="C427" s="4"/>
      <c r="D427" s="4"/>
      <c r="E427" s="4"/>
      <c r="F427" s="4"/>
      <c r="G427" s="4"/>
      <c r="H427" s="4"/>
      <c r="I427" s="4"/>
      <c r="J427" s="4"/>
      <c r="K427" s="4"/>
      <c r="L427" s="4"/>
      <c r="M427" s="4"/>
    </row>
    <row r="428">
      <c r="A428" s="4"/>
      <c r="B428" s="4"/>
      <c r="C428" s="4"/>
      <c r="D428" s="4"/>
      <c r="E428" s="4"/>
      <c r="F428" s="4"/>
      <c r="G428" s="4"/>
      <c r="H428" s="4"/>
      <c r="I428" s="4"/>
      <c r="J428" s="4"/>
      <c r="K428" s="4"/>
      <c r="L428" s="4"/>
      <c r="M428" s="4"/>
    </row>
    <row r="429">
      <c r="A429" s="4"/>
      <c r="B429" s="4"/>
      <c r="C429" s="4"/>
      <c r="D429" s="4"/>
      <c r="E429" s="4"/>
      <c r="F429" s="4"/>
      <c r="G429" s="4"/>
      <c r="H429" s="4"/>
      <c r="I429" s="4"/>
      <c r="J429" s="4"/>
      <c r="K429" s="4"/>
      <c r="L429" s="4"/>
      <c r="M429" s="4"/>
    </row>
    <row r="430">
      <c r="A430" s="4"/>
      <c r="B430" s="4"/>
      <c r="C430" s="4"/>
      <c r="D430" s="4"/>
      <c r="E430" s="4"/>
      <c r="F430" s="4"/>
      <c r="G430" s="4"/>
      <c r="H430" s="4"/>
      <c r="I430" s="4"/>
      <c r="J430" s="4"/>
      <c r="K430" s="4"/>
      <c r="L430" s="4"/>
      <c r="M430" s="4"/>
    </row>
    <row r="431">
      <c r="A431" s="4"/>
      <c r="B431" s="4"/>
      <c r="C431" s="4"/>
      <c r="D431" s="4"/>
      <c r="E431" s="4"/>
      <c r="F431" s="4"/>
      <c r="G431" s="4"/>
      <c r="H431" s="4"/>
      <c r="I431" s="4"/>
      <c r="J431" s="4"/>
      <c r="K431" s="4"/>
      <c r="L431" s="4"/>
      <c r="M431" s="4"/>
    </row>
    <row r="432">
      <c r="A432" s="4"/>
      <c r="B432" s="4"/>
      <c r="C432" s="4"/>
      <c r="D432" s="4"/>
      <c r="E432" s="4"/>
      <c r="F432" s="4"/>
      <c r="G432" s="4"/>
      <c r="H432" s="4"/>
      <c r="I432" s="4"/>
      <c r="J432" s="4"/>
      <c r="K432" s="4"/>
      <c r="L432" s="4"/>
      <c r="M432" s="4"/>
    </row>
    <row r="433">
      <c r="A433" s="4"/>
      <c r="B433" s="4"/>
      <c r="C433" s="4"/>
      <c r="D433" s="4"/>
      <c r="E433" s="4"/>
      <c r="F433" s="4"/>
      <c r="G433" s="4"/>
      <c r="H433" s="4"/>
      <c r="I433" s="4"/>
      <c r="J433" s="4"/>
      <c r="K433" s="4"/>
      <c r="L433" s="4"/>
      <c r="M433" s="4"/>
    </row>
    <row r="434">
      <c r="A434" s="4"/>
      <c r="B434" s="4"/>
      <c r="C434" s="4"/>
      <c r="D434" s="4"/>
      <c r="E434" s="4"/>
      <c r="F434" s="4"/>
      <c r="G434" s="4"/>
      <c r="H434" s="4"/>
      <c r="I434" s="4"/>
      <c r="J434" s="4"/>
      <c r="K434" s="4"/>
      <c r="L434" s="4"/>
      <c r="M434" s="4"/>
    </row>
    <row r="435">
      <c r="A435" s="4"/>
      <c r="B435" s="4"/>
      <c r="C435" s="4"/>
      <c r="D435" s="4"/>
      <c r="E435" s="4"/>
      <c r="F435" s="4"/>
      <c r="G435" s="4"/>
      <c r="H435" s="4"/>
      <c r="I435" s="4"/>
      <c r="J435" s="4"/>
      <c r="K435" s="4"/>
      <c r="L435" s="4"/>
      <c r="M435" s="4"/>
    </row>
    <row r="436">
      <c r="A436" s="4"/>
      <c r="B436" s="4"/>
      <c r="C436" s="4"/>
      <c r="D436" s="4"/>
      <c r="E436" s="4"/>
      <c r="F436" s="4"/>
      <c r="G436" s="4"/>
      <c r="H436" s="4"/>
      <c r="I436" s="4"/>
      <c r="J436" s="4"/>
      <c r="K436" s="4"/>
      <c r="L436" s="4"/>
      <c r="M436" s="4"/>
    </row>
    <row r="437">
      <c r="A437" s="4"/>
      <c r="B437" s="4"/>
      <c r="C437" s="4"/>
      <c r="D437" s="4"/>
      <c r="E437" s="4"/>
      <c r="F437" s="4"/>
      <c r="G437" s="4"/>
      <c r="H437" s="4"/>
      <c r="I437" s="4"/>
      <c r="J437" s="4"/>
      <c r="K437" s="4"/>
      <c r="L437" s="4"/>
      <c r="M437" s="4"/>
    </row>
    <row r="438">
      <c r="A438" s="4"/>
      <c r="B438" s="4"/>
      <c r="C438" s="4"/>
      <c r="D438" s="4"/>
      <c r="E438" s="4"/>
      <c r="F438" s="4"/>
      <c r="G438" s="4"/>
      <c r="H438" s="4"/>
      <c r="I438" s="4"/>
      <c r="J438" s="4"/>
      <c r="K438" s="4"/>
      <c r="L438" s="4"/>
      <c r="M438" s="4"/>
    </row>
    <row r="439">
      <c r="A439" s="4"/>
      <c r="B439" s="4"/>
      <c r="C439" s="4"/>
      <c r="D439" s="4"/>
      <c r="E439" s="4"/>
      <c r="F439" s="4"/>
      <c r="G439" s="4"/>
      <c r="H439" s="4"/>
      <c r="I439" s="4"/>
      <c r="J439" s="4"/>
      <c r="K439" s="4"/>
      <c r="L439" s="4"/>
      <c r="M439" s="4"/>
    </row>
    <row r="440">
      <c r="A440" s="4"/>
      <c r="B440" s="4"/>
      <c r="C440" s="4"/>
      <c r="D440" s="4"/>
      <c r="E440" s="4"/>
      <c r="F440" s="4"/>
      <c r="G440" s="4"/>
      <c r="H440" s="4"/>
      <c r="I440" s="4"/>
      <c r="J440" s="4"/>
      <c r="K440" s="4"/>
      <c r="L440" s="4"/>
      <c r="M440" s="4"/>
    </row>
    <row r="441">
      <c r="A441" s="4"/>
      <c r="B441" s="4"/>
      <c r="C441" s="4"/>
      <c r="D441" s="4"/>
      <c r="E441" s="4"/>
      <c r="F441" s="4"/>
      <c r="G441" s="4"/>
      <c r="H441" s="4"/>
      <c r="I441" s="4"/>
      <c r="J441" s="4"/>
      <c r="K441" s="4"/>
      <c r="L441" s="4"/>
      <c r="M441" s="4"/>
    </row>
    <row r="442">
      <c r="A442" s="4"/>
      <c r="B442" s="4"/>
      <c r="C442" s="4"/>
      <c r="D442" s="4"/>
      <c r="E442" s="4"/>
      <c r="F442" s="4"/>
      <c r="G442" s="4"/>
      <c r="H442" s="4"/>
      <c r="I442" s="4"/>
      <c r="J442" s="4"/>
      <c r="K442" s="4"/>
      <c r="L442" s="4"/>
      <c r="M442" s="4"/>
    </row>
    <row r="443">
      <c r="A443" s="4"/>
      <c r="B443" s="4"/>
      <c r="C443" s="4"/>
      <c r="D443" s="4"/>
      <c r="E443" s="4"/>
      <c r="F443" s="4"/>
      <c r="G443" s="4"/>
      <c r="H443" s="4"/>
      <c r="I443" s="4"/>
      <c r="J443" s="4"/>
      <c r="K443" s="4"/>
      <c r="L443" s="4"/>
      <c r="M443" s="4"/>
    </row>
    <row r="444">
      <c r="A444" s="4"/>
      <c r="B444" s="4"/>
      <c r="C444" s="4"/>
      <c r="D444" s="4"/>
      <c r="E444" s="4"/>
      <c r="F444" s="4"/>
      <c r="G444" s="4"/>
      <c r="H444" s="4"/>
      <c r="I444" s="4"/>
      <c r="J444" s="4"/>
      <c r="K444" s="4"/>
      <c r="L444" s="4"/>
      <c r="M444" s="4"/>
    </row>
    <row r="445">
      <c r="A445" s="4"/>
      <c r="B445" s="4"/>
      <c r="C445" s="4"/>
      <c r="D445" s="4"/>
      <c r="E445" s="4"/>
      <c r="F445" s="4"/>
      <c r="G445" s="4"/>
      <c r="H445" s="4"/>
      <c r="I445" s="4"/>
      <c r="J445" s="4"/>
      <c r="K445" s="4"/>
      <c r="L445" s="4"/>
      <c r="M445" s="4"/>
    </row>
    <row r="446">
      <c r="A446" s="4"/>
      <c r="B446" s="4"/>
      <c r="C446" s="4"/>
      <c r="D446" s="4"/>
      <c r="E446" s="4"/>
      <c r="F446" s="4"/>
      <c r="G446" s="4"/>
      <c r="H446" s="4"/>
      <c r="I446" s="4"/>
      <c r="J446" s="4"/>
      <c r="K446" s="4"/>
      <c r="L446" s="4"/>
      <c r="M446" s="4"/>
    </row>
    <row r="447">
      <c r="A447" s="4"/>
      <c r="B447" s="4"/>
      <c r="C447" s="4"/>
      <c r="D447" s="4"/>
      <c r="E447" s="4"/>
      <c r="F447" s="4"/>
      <c r="G447" s="4"/>
      <c r="H447" s="4"/>
      <c r="I447" s="4"/>
      <c r="J447" s="4"/>
      <c r="K447" s="4"/>
      <c r="L447" s="4"/>
      <c r="M447" s="4"/>
    </row>
    <row r="448">
      <c r="A448" s="4"/>
      <c r="B448" s="4"/>
      <c r="C448" s="4"/>
      <c r="D448" s="4"/>
      <c r="E448" s="4"/>
      <c r="F448" s="4"/>
      <c r="G448" s="4"/>
      <c r="H448" s="4"/>
      <c r="I448" s="4"/>
      <c r="J448" s="4"/>
      <c r="K448" s="4"/>
      <c r="L448" s="4"/>
      <c r="M448" s="4"/>
    </row>
    <row r="449">
      <c r="A449" s="4"/>
      <c r="B449" s="4"/>
      <c r="C449" s="4"/>
      <c r="D449" s="4"/>
      <c r="E449" s="4"/>
      <c r="F449" s="4"/>
      <c r="G449" s="4"/>
      <c r="H449" s="4"/>
      <c r="I449" s="4"/>
      <c r="J449" s="4"/>
      <c r="K449" s="4"/>
      <c r="L449" s="4"/>
      <c r="M449" s="4"/>
    </row>
    <row r="450">
      <c r="A450" s="4"/>
      <c r="B450" s="4"/>
      <c r="C450" s="4"/>
      <c r="D450" s="4"/>
      <c r="E450" s="4"/>
      <c r="F450" s="4"/>
      <c r="G450" s="4"/>
      <c r="H450" s="4"/>
      <c r="I450" s="4"/>
      <c r="J450" s="4"/>
      <c r="K450" s="4"/>
      <c r="L450" s="4"/>
      <c r="M450" s="4"/>
    </row>
    <row r="451">
      <c r="A451" s="4"/>
      <c r="B451" s="4"/>
      <c r="C451" s="4"/>
      <c r="D451" s="4"/>
      <c r="E451" s="4"/>
      <c r="F451" s="4"/>
      <c r="G451" s="4"/>
      <c r="H451" s="4"/>
      <c r="I451" s="4"/>
      <c r="J451" s="4"/>
      <c r="K451" s="4"/>
      <c r="L451" s="4"/>
      <c r="M451" s="4"/>
    </row>
    <row r="452">
      <c r="A452" s="4"/>
      <c r="B452" s="4"/>
      <c r="C452" s="4"/>
      <c r="D452" s="4"/>
      <c r="E452" s="4"/>
      <c r="F452" s="4"/>
      <c r="G452" s="4"/>
      <c r="H452" s="4"/>
      <c r="I452" s="4"/>
      <c r="J452" s="4"/>
      <c r="K452" s="4"/>
      <c r="L452" s="4"/>
      <c r="M452" s="4"/>
    </row>
    <row r="453">
      <c r="A453" s="4"/>
      <c r="B453" s="4"/>
      <c r="C453" s="4"/>
      <c r="D453" s="4"/>
      <c r="E453" s="4"/>
      <c r="F453" s="4"/>
      <c r="G453" s="4"/>
      <c r="H453" s="4"/>
      <c r="I453" s="4"/>
      <c r="J453" s="4"/>
      <c r="K453" s="4"/>
      <c r="L453" s="4"/>
      <c r="M453" s="4"/>
    </row>
    <row r="454">
      <c r="A454" s="4"/>
      <c r="B454" s="4"/>
      <c r="C454" s="4"/>
      <c r="D454" s="4"/>
      <c r="E454" s="4"/>
      <c r="F454" s="4"/>
      <c r="G454" s="4"/>
      <c r="H454" s="4"/>
      <c r="I454" s="4"/>
      <c r="J454" s="4"/>
      <c r="K454" s="4"/>
      <c r="L454" s="4"/>
      <c r="M454" s="4"/>
    </row>
    <row r="455">
      <c r="A455" s="4"/>
      <c r="B455" s="4"/>
      <c r="C455" s="4"/>
      <c r="D455" s="4"/>
      <c r="E455" s="4"/>
      <c r="F455" s="4"/>
      <c r="G455" s="4"/>
      <c r="H455" s="4"/>
      <c r="I455" s="4"/>
      <c r="J455" s="4"/>
      <c r="K455" s="4"/>
      <c r="L455" s="4"/>
      <c r="M455" s="4"/>
    </row>
    <row r="456">
      <c r="A456" s="4"/>
      <c r="B456" s="4"/>
      <c r="C456" s="4"/>
      <c r="D456" s="4"/>
      <c r="E456" s="4"/>
      <c r="F456" s="4"/>
      <c r="G456" s="4"/>
      <c r="H456" s="4"/>
      <c r="I456" s="4"/>
      <c r="J456" s="4"/>
      <c r="K456" s="4"/>
      <c r="L456" s="4"/>
      <c r="M456" s="4"/>
    </row>
    <row r="457">
      <c r="A457" s="4"/>
      <c r="B457" s="4"/>
      <c r="C457" s="4"/>
      <c r="D457" s="4"/>
      <c r="E457" s="4"/>
      <c r="F457" s="4"/>
      <c r="G457" s="4"/>
      <c r="H457" s="4"/>
      <c r="I457" s="4"/>
      <c r="J457" s="4"/>
      <c r="K457" s="4"/>
      <c r="L457" s="4"/>
      <c r="M457" s="4"/>
    </row>
    <row r="458">
      <c r="A458" s="4"/>
      <c r="B458" s="4"/>
      <c r="C458" s="4"/>
      <c r="D458" s="4"/>
      <c r="E458" s="4"/>
      <c r="F458" s="4"/>
      <c r="G458" s="4"/>
      <c r="H458" s="4"/>
      <c r="I458" s="4"/>
      <c r="J458" s="4"/>
      <c r="K458" s="4"/>
      <c r="L458" s="4"/>
      <c r="M458" s="4"/>
    </row>
    <row r="459">
      <c r="A459" s="4"/>
      <c r="B459" s="4"/>
      <c r="C459" s="4"/>
      <c r="D459" s="4"/>
      <c r="E459" s="4"/>
      <c r="F459" s="4"/>
      <c r="G459" s="4"/>
      <c r="H459" s="4"/>
      <c r="I459" s="4"/>
      <c r="J459" s="4"/>
      <c r="K459" s="4"/>
      <c r="L459" s="4"/>
      <c r="M459" s="4"/>
    </row>
    <row r="460">
      <c r="A460" s="4"/>
      <c r="B460" s="4"/>
      <c r="C460" s="4"/>
      <c r="D460" s="4"/>
      <c r="E460" s="4"/>
      <c r="F460" s="4"/>
      <c r="G460" s="4"/>
      <c r="H460" s="4"/>
      <c r="I460" s="4"/>
      <c r="J460" s="4"/>
      <c r="K460" s="4"/>
      <c r="L460" s="4"/>
      <c r="M460" s="4"/>
    </row>
    <row r="461">
      <c r="A461" s="4"/>
      <c r="B461" s="4"/>
      <c r="C461" s="4"/>
      <c r="D461" s="4"/>
      <c r="E461" s="4"/>
      <c r="F461" s="4"/>
      <c r="G461" s="4"/>
      <c r="H461" s="4"/>
      <c r="I461" s="4"/>
      <c r="J461" s="4"/>
      <c r="K461" s="4"/>
      <c r="L461" s="4"/>
      <c r="M461" s="4"/>
    </row>
    <row r="462">
      <c r="A462" s="4"/>
      <c r="B462" s="4"/>
      <c r="C462" s="4"/>
      <c r="D462" s="4"/>
      <c r="E462" s="4"/>
      <c r="F462" s="4"/>
      <c r="G462" s="4"/>
      <c r="H462" s="4"/>
      <c r="I462" s="4"/>
      <c r="J462" s="4"/>
      <c r="K462" s="4"/>
      <c r="L462" s="4"/>
      <c r="M462" s="4"/>
    </row>
    <row r="463">
      <c r="A463" s="4"/>
      <c r="B463" s="4"/>
      <c r="C463" s="4"/>
      <c r="D463" s="4"/>
      <c r="E463" s="4"/>
      <c r="F463" s="4"/>
      <c r="G463" s="4"/>
      <c r="H463" s="4"/>
      <c r="I463" s="4"/>
      <c r="J463" s="4"/>
      <c r="K463" s="4"/>
      <c r="L463" s="4"/>
      <c r="M463" s="4"/>
    </row>
    <row r="464">
      <c r="A464" s="4"/>
      <c r="B464" s="4"/>
      <c r="C464" s="4"/>
      <c r="D464" s="4"/>
      <c r="E464" s="4"/>
      <c r="F464" s="4"/>
      <c r="G464" s="4"/>
      <c r="H464" s="4"/>
      <c r="I464" s="4"/>
      <c r="J464" s="4"/>
      <c r="K464" s="4"/>
      <c r="L464" s="4"/>
      <c r="M464" s="4"/>
    </row>
    <row r="465">
      <c r="A465" s="4"/>
      <c r="B465" s="4"/>
      <c r="C465" s="4"/>
      <c r="D465" s="4"/>
      <c r="E465" s="4"/>
      <c r="F465" s="4"/>
      <c r="G465" s="4"/>
      <c r="H465" s="4"/>
      <c r="I465" s="4"/>
      <c r="J465" s="4"/>
      <c r="K465" s="4"/>
      <c r="L465" s="4"/>
      <c r="M465" s="4"/>
    </row>
    <row r="466">
      <c r="A466" s="4"/>
      <c r="B466" s="4"/>
      <c r="C466" s="4"/>
      <c r="D466" s="4"/>
      <c r="E466" s="4"/>
      <c r="F466" s="4"/>
      <c r="G466" s="4"/>
      <c r="H466" s="4"/>
      <c r="I466" s="4"/>
      <c r="J466" s="4"/>
      <c r="K466" s="4"/>
      <c r="L466" s="4"/>
      <c r="M466" s="4"/>
    </row>
    <row r="467">
      <c r="A467" s="4"/>
      <c r="B467" s="4"/>
      <c r="C467" s="4"/>
      <c r="D467" s="4"/>
      <c r="E467" s="4"/>
      <c r="F467" s="4"/>
      <c r="G467" s="4"/>
      <c r="H467" s="4"/>
      <c r="I467" s="4"/>
      <c r="J467" s="4"/>
      <c r="K467" s="4"/>
      <c r="L467" s="4"/>
      <c r="M467" s="4"/>
    </row>
    <row r="468">
      <c r="A468" s="4"/>
      <c r="B468" s="4"/>
      <c r="C468" s="4"/>
      <c r="D468" s="4"/>
      <c r="E468" s="4"/>
      <c r="F468" s="4"/>
      <c r="G468" s="4"/>
      <c r="H468" s="4"/>
      <c r="I468" s="4"/>
      <c r="J468" s="4"/>
      <c r="K468" s="4"/>
      <c r="L468" s="4"/>
      <c r="M468" s="4"/>
    </row>
    <row r="469">
      <c r="A469" s="4"/>
      <c r="B469" s="4"/>
      <c r="C469" s="4"/>
      <c r="D469" s="4"/>
      <c r="E469" s="4"/>
      <c r="F469" s="4"/>
      <c r="G469" s="4"/>
      <c r="H469" s="4"/>
      <c r="I469" s="4"/>
      <c r="J469" s="4"/>
      <c r="K469" s="4"/>
      <c r="L469" s="4"/>
      <c r="M469" s="4"/>
    </row>
    <row r="470">
      <c r="A470" s="4"/>
      <c r="B470" s="4"/>
      <c r="C470" s="4"/>
      <c r="D470" s="4"/>
      <c r="E470" s="4"/>
      <c r="F470" s="4"/>
      <c r="G470" s="4"/>
      <c r="H470" s="4"/>
      <c r="I470" s="4"/>
      <c r="J470" s="4"/>
      <c r="K470" s="4"/>
      <c r="L470" s="4"/>
      <c r="M470" s="4"/>
    </row>
    <row r="471">
      <c r="A471" s="4"/>
      <c r="B471" s="4"/>
      <c r="C471" s="4"/>
      <c r="D471" s="4"/>
      <c r="E471" s="4"/>
      <c r="F471" s="4"/>
      <c r="G471" s="4"/>
      <c r="H471" s="4"/>
      <c r="I471" s="4"/>
      <c r="J471" s="4"/>
      <c r="K471" s="4"/>
      <c r="L471" s="4"/>
      <c r="M471" s="4"/>
    </row>
    <row r="472">
      <c r="A472" s="4"/>
      <c r="B472" s="4"/>
      <c r="C472" s="4"/>
      <c r="D472" s="4"/>
      <c r="E472" s="4"/>
      <c r="F472" s="4"/>
      <c r="G472" s="4"/>
      <c r="H472" s="4"/>
      <c r="I472" s="4"/>
      <c r="J472" s="4"/>
      <c r="K472" s="4"/>
      <c r="L472" s="4"/>
      <c r="M472" s="4"/>
    </row>
    <row r="473">
      <c r="A473" s="4"/>
      <c r="B473" s="4"/>
      <c r="C473" s="4"/>
      <c r="D473" s="4"/>
      <c r="E473" s="4"/>
      <c r="F473" s="4"/>
      <c r="G473" s="4"/>
      <c r="H473" s="4"/>
      <c r="I473" s="4"/>
      <c r="J473" s="4"/>
      <c r="K473" s="4"/>
      <c r="L473" s="4"/>
      <c r="M473" s="4"/>
    </row>
    <row r="474">
      <c r="A474" s="4"/>
      <c r="B474" s="4"/>
      <c r="C474" s="4"/>
      <c r="D474" s="4"/>
      <c r="E474" s="4"/>
      <c r="F474" s="4"/>
      <c r="G474" s="4"/>
      <c r="H474" s="4"/>
      <c r="I474" s="4"/>
      <c r="J474" s="4"/>
      <c r="K474" s="4"/>
      <c r="L474" s="4"/>
      <c r="M474" s="4"/>
    </row>
    <row r="475">
      <c r="A475" s="4"/>
      <c r="B475" s="4"/>
      <c r="C475" s="4"/>
      <c r="D475" s="4"/>
      <c r="E475" s="4"/>
      <c r="F475" s="4"/>
      <c r="G475" s="4"/>
      <c r="H475" s="4"/>
      <c r="I475" s="4"/>
      <c r="J475" s="4"/>
      <c r="K475" s="4"/>
      <c r="L475" s="4"/>
      <c r="M475" s="4"/>
    </row>
    <row r="476">
      <c r="A476" s="4"/>
      <c r="B476" s="4"/>
      <c r="C476" s="4"/>
      <c r="D476" s="4"/>
      <c r="E476" s="4"/>
      <c r="F476" s="4"/>
      <c r="G476" s="4"/>
      <c r="H476" s="4"/>
      <c r="I476" s="4"/>
      <c r="J476" s="4"/>
      <c r="K476" s="4"/>
      <c r="L476" s="4"/>
      <c r="M476" s="4"/>
    </row>
    <row r="477">
      <c r="A477" s="4"/>
      <c r="B477" s="4"/>
      <c r="C477" s="4"/>
      <c r="D477" s="4"/>
      <c r="E477" s="4"/>
      <c r="F477" s="4"/>
      <c r="G477" s="4"/>
      <c r="H477" s="4"/>
      <c r="I477" s="4"/>
      <c r="J477" s="4"/>
      <c r="K477" s="4"/>
      <c r="L477" s="4"/>
      <c r="M477" s="4"/>
    </row>
    <row r="478">
      <c r="A478" s="4"/>
      <c r="B478" s="4"/>
      <c r="C478" s="4"/>
      <c r="D478" s="4"/>
      <c r="E478" s="4"/>
      <c r="F478" s="4"/>
      <c r="G478" s="4"/>
      <c r="H478" s="4"/>
      <c r="I478" s="4"/>
      <c r="J478" s="4"/>
      <c r="K478" s="4"/>
      <c r="L478" s="4"/>
      <c r="M478" s="4"/>
    </row>
    <row r="479">
      <c r="A479" s="4"/>
      <c r="B479" s="4"/>
      <c r="C479" s="4"/>
      <c r="D479" s="4"/>
      <c r="E479" s="4"/>
      <c r="F479" s="4"/>
      <c r="G479" s="4"/>
      <c r="H479" s="4"/>
      <c r="I479" s="4"/>
      <c r="J479" s="4"/>
      <c r="K479" s="4"/>
      <c r="L479" s="4"/>
      <c r="M479" s="4"/>
    </row>
    <row r="480">
      <c r="A480" s="4"/>
      <c r="B480" s="4"/>
      <c r="C480" s="4"/>
      <c r="D480" s="4"/>
      <c r="E480" s="4"/>
      <c r="F480" s="4"/>
      <c r="G480" s="4"/>
      <c r="H480" s="4"/>
      <c r="I480" s="4"/>
      <c r="J480" s="4"/>
      <c r="K480" s="4"/>
      <c r="L480" s="4"/>
      <c r="M480" s="4"/>
    </row>
    <row r="481">
      <c r="A481" s="4"/>
      <c r="B481" s="4"/>
      <c r="C481" s="4"/>
      <c r="D481" s="4"/>
      <c r="E481" s="4"/>
      <c r="F481" s="4"/>
      <c r="G481" s="4"/>
      <c r="H481" s="4"/>
      <c r="I481" s="4"/>
      <c r="J481" s="4"/>
      <c r="K481" s="4"/>
      <c r="L481" s="4"/>
      <c r="M481" s="4"/>
    </row>
    <row r="482">
      <c r="A482" s="4"/>
      <c r="B482" s="4"/>
      <c r="C482" s="4"/>
      <c r="D482" s="4"/>
      <c r="E482" s="4"/>
      <c r="F482" s="4"/>
      <c r="G482" s="4"/>
      <c r="H482" s="4"/>
      <c r="I482" s="4"/>
      <c r="J482" s="4"/>
      <c r="K482" s="4"/>
      <c r="L482" s="4"/>
      <c r="M482" s="4"/>
    </row>
    <row r="483">
      <c r="A483" s="4"/>
      <c r="B483" s="4"/>
      <c r="C483" s="4"/>
      <c r="D483" s="4"/>
      <c r="E483" s="4"/>
      <c r="F483" s="4"/>
      <c r="G483" s="4"/>
      <c r="H483" s="4"/>
      <c r="I483" s="4"/>
      <c r="J483" s="4"/>
      <c r="K483" s="4"/>
      <c r="L483" s="4"/>
      <c r="M483" s="4"/>
    </row>
    <row r="484">
      <c r="A484" s="4"/>
      <c r="B484" s="4"/>
      <c r="C484" s="4"/>
      <c r="D484" s="4"/>
      <c r="E484" s="4"/>
      <c r="F484" s="4"/>
      <c r="G484" s="4"/>
      <c r="H484" s="4"/>
      <c r="I484" s="4"/>
      <c r="J484" s="4"/>
      <c r="K484" s="4"/>
      <c r="L484" s="4"/>
      <c r="M484" s="4"/>
    </row>
    <row r="485">
      <c r="A485" s="4"/>
      <c r="B485" s="4"/>
      <c r="C485" s="4"/>
      <c r="D485" s="4"/>
      <c r="E485" s="4"/>
      <c r="F485" s="4"/>
      <c r="G485" s="4"/>
      <c r="H485" s="4"/>
      <c r="I485" s="4"/>
      <c r="J485" s="4"/>
      <c r="K485" s="4"/>
      <c r="L485" s="4"/>
      <c r="M485" s="4"/>
    </row>
    <row r="486">
      <c r="A486" s="4"/>
      <c r="B486" s="4"/>
      <c r="C486" s="4"/>
      <c r="D486" s="4"/>
      <c r="E486" s="4"/>
      <c r="F486" s="4"/>
      <c r="G486" s="4"/>
      <c r="H486" s="4"/>
      <c r="I486" s="4"/>
      <c r="J486" s="4"/>
      <c r="K486" s="4"/>
      <c r="L486" s="4"/>
      <c r="M486" s="4"/>
    </row>
    <row r="487">
      <c r="A487" s="4"/>
      <c r="B487" s="4"/>
      <c r="C487" s="4"/>
      <c r="D487" s="4"/>
      <c r="E487" s="4"/>
      <c r="F487" s="4"/>
      <c r="G487" s="4"/>
      <c r="H487" s="4"/>
      <c r="I487" s="4"/>
      <c r="J487" s="4"/>
      <c r="K487" s="4"/>
      <c r="L487" s="4"/>
      <c r="M487" s="4"/>
    </row>
    <row r="488">
      <c r="A488" s="4"/>
      <c r="B488" s="4"/>
      <c r="C488" s="4"/>
      <c r="D488" s="4"/>
      <c r="E488" s="4"/>
      <c r="F488" s="4"/>
      <c r="G488" s="4"/>
      <c r="H488" s="4"/>
      <c r="I488" s="4"/>
      <c r="J488" s="4"/>
      <c r="K488" s="4"/>
      <c r="L488" s="4"/>
      <c r="M488" s="4"/>
    </row>
    <row r="489">
      <c r="A489" s="4"/>
      <c r="B489" s="4"/>
      <c r="C489" s="4"/>
      <c r="D489" s="4"/>
      <c r="E489" s="4"/>
      <c r="F489" s="4"/>
      <c r="G489" s="4"/>
      <c r="H489" s="4"/>
      <c r="I489" s="4"/>
      <c r="J489" s="4"/>
      <c r="K489" s="4"/>
      <c r="L489" s="4"/>
      <c r="M489" s="4"/>
    </row>
    <row r="490">
      <c r="A490" s="4"/>
      <c r="B490" s="4"/>
      <c r="C490" s="4"/>
      <c r="D490" s="4"/>
      <c r="E490" s="4"/>
      <c r="F490" s="4"/>
      <c r="G490" s="4"/>
      <c r="H490" s="4"/>
      <c r="I490" s="4"/>
      <c r="J490" s="4"/>
      <c r="K490" s="4"/>
      <c r="L490" s="4"/>
      <c r="M490" s="4"/>
    </row>
    <row r="491">
      <c r="A491" s="4"/>
      <c r="B491" s="4"/>
      <c r="C491" s="4"/>
      <c r="D491" s="4"/>
      <c r="E491" s="4"/>
      <c r="F491" s="4"/>
      <c r="G491" s="4"/>
      <c r="H491" s="4"/>
      <c r="I491" s="4"/>
      <c r="J491" s="4"/>
      <c r="K491" s="4"/>
      <c r="L491" s="4"/>
      <c r="M491" s="4"/>
    </row>
    <row r="492">
      <c r="A492" s="4"/>
      <c r="B492" s="4"/>
      <c r="C492" s="4"/>
      <c r="D492" s="4"/>
      <c r="E492" s="4"/>
      <c r="F492" s="4"/>
      <c r="G492" s="4"/>
      <c r="H492" s="4"/>
      <c r="I492" s="4"/>
      <c r="J492" s="4"/>
      <c r="K492" s="4"/>
      <c r="L492" s="4"/>
      <c r="M492" s="4"/>
    </row>
    <row r="493">
      <c r="A493" s="4"/>
      <c r="B493" s="4"/>
      <c r="C493" s="4"/>
      <c r="D493" s="4"/>
      <c r="E493" s="4"/>
      <c r="F493" s="4"/>
      <c r="G493" s="4"/>
      <c r="H493" s="4"/>
      <c r="I493" s="4"/>
      <c r="J493" s="4"/>
      <c r="K493" s="4"/>
      <c r="L493" s="4"/>
      <c r="M493" s="4"/>
    </row>
    <row r="494">
      <c r="A494" s="4"/>
      <c r="B494" s="4"/>
      <c r="C494" s="4"/>
      <c r="D494" s="4"/>
      <c r="E494" s="4"/>
      <c r="F494" s="4"/>
      <c r="G494" s="4"/>
      <c r="H494" s="4"/>
      <c r="I494" s="4"/>
      <c r="J494" s="4"/>
      <c r="K494" s="4"/>
      <c r="L494" s="4"/>
      <c r="M494" s="4"/>
    </row>
    <row r="495">
      <c r="A495" s="4"/>
      <c r="B495" s="4"/>
      <c r="C495" s="4"/>
      <c r="D495" s="4"/>
      <c r="E495" s="4"/>
      <c r="F495" s="4"/>
      <c r="G495" s="4"/>
      <c r="H495" s="4"/>
      <c r="I495" s="4"/>
      <c r="J495" s="4"/>
      <c r="K495" s="4"/>
      <c r="L495" s="4"/>
      <c r="M495" s="4"/>
    </row>
    <row r="496">
      <c r="A496" s="4"/>
      <c r="B496" s="4"/>
      <c r="C496" s="4"/>
      <c r="D496" s="4"/>
      <c r="E496" s="4"/>
      <c r="F496" s="4"/>
      <c r="G496" s="4"/>
      <c r="H496" s="4"/>
      <c r="I496" s="4"/>
      <c r="J496" s="4"/>
      <c r="K496" s="4"/>
      <c r="L496" s="4"/>
      <c r="M496" s="4"/>
    </row>
    <row r="497">
      <c r="A497" s="4"/>
      <c r="B497" s="4"/>
      <c r="C497" s="4"/>
      <c r="D497" s="4"/>
      <c r="E497" s="4"/>
      <c r="F497" s="4"/>
      <c r="G497" s="4"/>
      <c r="H497" s="4"/>
      <c r="I497" s="4"/>
      <c r="J497" s="4"/>
      <c r="K497" s="4"/>
      <c r="L497" s="4"/>
      <c r="M497" s="4"/>
    </row>
    <row r="498">
      <c r="A498" s="4"/>
      <c r="B498" s="4"/>
      <c r="C498" s="4"/>
      <c r="D498" s="4"/>
      <c r="E498" s="4"/>
      <c r="F498" s="4"/>
      <c r="G498" s="4"/>
      <c r="H498" s="4"/>
      <c r="I498" s="4"/>
      <c r="J498" s="4"/>
      <c r="K498" s="4"/>
      <c r="L498" s="4"/>
      <c r="M498" s="4"/>
    </row>
    <row r="499">
      <c r="A499" s="4"/>
      <c r="B499" s="4"/>
      <c r="C499" s="4"/>
      <c r="D499" s="4"/>
      <c r="E499" s="4"/>
      <c r="F499" s="4"/>
      <c r="G499" s="4"/>
      <c r="H499" s="4"/>
      <c r="I499" s="4"/>
      <c r="J499" s="4"/>
      <c r="K499" s="4"/>
      <c r="L499" s="4"/>
      <c r="M499" s="4"/>
    </row>
    <row r="500">
      <c r="A500" s="4"/>
      <c r="B500" s="4"/>
      <c r="C500" s="4"/>
      <c r="D500" s="4"/>
      <c r="E500" s="4"/>
      <c r="F500" s="4"/>
      <c r="G500" s="4"/>
      <c r="H500" s="4"/>
      <c r="I500" s="4"/>
      <c r="J500" s="4"/>
      <c r="K500" s="4"/>
      <c r="L500" s="4"/>
      <c r="M500" s="4"/>
    </row>
    <row r="501">
      <c r="A501" s="4"/>
      <c r="B501" s="4"/>
      <c r="C501" s="4"/>
      <c r="D501" s="4"/>
      <c r="E501" s="4"/>
      <c r="F501" s="4"/>
      <c r="G501" s="4"/>
      <c r="H501" s="4"/>
      <c r="I501" s="4"/>
      <c r="J501" s="4"/>
      <c r="K501" s="4"/>
      <c r="L501" s="4"/>
      <c r="M501" s="4"/>
    </row>
    <row r="502">
      <c r="A502" s="4"/>
      <c r="B502" s="4"/>
      <c r="C502" s="4"/>
      <c r="D502" s="4"/>
      <c r="E502" s="4"/>
      <c r="F502" s="4"/>
      <c r="G502" s="4"/>
      <c r="H502" s="4"/>
      <c r="I502" s="4"/>
      <c r="J502" s="4"/>
      <c r="K502" s="4"/>
      <c r="L502" s="4"/>
      <c r="M502" s="4"/>
    </row>
    <row r="503">
      <c r="A503" s="4"/>
      <c r="B503" s="4"/>
      <c r="C503" s="4"/>
      <c r="D503" s="4"/>
      <c r="E503" s="4"/>
      <c r="F503" s="4"/>
      <c r="G503" s="4"/>
      <c r="H503" s="4"/>
      <c r="I503" s="4"/>
      <c r="J503" s="4"/>
      <c r="K503" s="4"/>
      <c r="L503" s="4"/>
      <c r="M503" s="4"/>
    </row>
    <row r="504">
      <c r="A504" s="4"/>
      <c r="B504" s="4"/>
      <c r="C504" s="4"/>
      <c r="D504" s="4"/>
      <c r="E504" s="4"/>
      <c r="F504" s="4"/>
      <c r="G504" s="4"/>
      <c r="H504" s="4"/>
      <c r="I504" s="4"/>
      <c r="J504" s="4"/>
      <c r="K504" s="4"/>
      <c r="L504" s="4"/>
      <c r="M504" s="4"/>
    </row>
    <row r="505">
      <c r="A505" s="4"/>
      <c r="B505" s="4"/>
      <c r="C505" s="4"/>
      <c r="D505" s="4"/>
      <c r="E505" s="4"/>
      <c r="F505" s="4"/>
      <c r="G505" s="4"/>
      <c r="H505" s="4"/>
      <c r="I505" s="4"/>
      <c r="J505" s="4"/>
      <c r="K505" s="4"/>
      <c r="L505" s="4"/>
      <c r="M505" s="4"/>
    </row>
    <row r="506">
      <c r="A506" s="4"/>
      <c r="B506" s="4"/>
      <c r="C506" s="4"/>
      <c r="D506" s="4"/>
      <c r="E506" s="4"/>
      <c r="F506" s="4"/>
      <c r="G506" s="4"/>
      <c r="H506" s="4"/>
      <c r="I506" s="4"/>
      <c r="J506" s="4"/>
      <c r="K506" s="4"/>
      <c r="L506" s="4"/>
      <c r="M506" s="4"/>
    </row>
    <row r="507">
      <c r="A507" s="4"/>
      <c r="B507" s="4"/>
      <c r="C507" s="4"/>
      <c r="D507" s="4"/>
      <c r="E507" s="4"/>
      <c r="F507" s="4"/>
      <c r="G507" s="4"/>
      <c r="H507" s="4"/>
      <c r="I507" s="4"/>
      <c r="J507" s="4"/>
      <c r="K507" s="4"/>
      <c r="L507" s="4"/>
      <c r="M507" s="4"/>
    </row>
    <row r="508">
      <c r="A508" s="4"/>
      <c r="B508" s="4"/>
      <c r="C508" s="4"/>
      <c r="D508" s="4"/>
      <c r="E508" s="4"/>
      <c r="F508" s="4"/>
      <c r="G508" s="4"/>
      <c r="H508" s="4"/>
      <c r="I508" s="4"/>
      <c r="J508" s="4"/>
      <c r="K508" s="4"/>
      <c r="L508" s="4"/>
      <c r="M508" s="4"/>
    </row>
    <row r="509">
      <c r="A509" s="4"/>
      <c r="B509" s="4"/>
      <c r="C509" s="4"/>
      <c r="D509" s="4"/>
      <c r="E509" s="4"/>
      <c r="F509" s="4"/>
      <c r="G509" s="4"/>
      <c r="H509" s="4"/>
      <c r="I509" s="4"/>
      <c r="J509" s="4"/>
      <c r="K509" s="4"/>
      <c r="L509" s="4"/>
      <c r="M509" s="4"/>
    </row>
    <row r="510">
      <c r="A510" s="4"/>
      <c r="B510" s="4"/>
      <c r="C510" s="4"/>
      <c r="D510" s="4"/>
      <c r="E510" s="4"/>
      <c r="F510" s="4"/>
      <c r="G510" s="4"/>
      <c r="H510" s="4"/>
      <c r="I510" s="4"/>
      <c r="J510" s="4"/>
      <c r="K510" s="4"/>
      <c r="L510" s="4"/>
      <c r="M510" s="4"/>
    </row>
    <row r="511">
      <c r="A511" s="4"/>
      <c r="B511" s="4"/>
      <c r="C511" s="4"/>
      <c r="D511" s="4"/>
      <c r="E511" s="4"/>
      <c r="F511" s="4"/>
      <c r="G511" s="4"/>
      <c r="H511" s="4"/>
      <c r="I511" s="4"/>
      <c r="J511" s="4"/>
      <c r="K511" s="4"/>
      <c r="L511" s="4"/>
      <c r="M511" s="4"/>
    </row>
    <row r="512">
      <c r="A512" s="4"/>
      <c r="B512" s="4"/>
      <c r="C512" s="4"/>
      <c r="D512" s="4"/>
      <c r="E512" s="4"/>
      <c r="F512" s="4"/>
      <c r="G512" s="4"/>
      <c r="H512" s="4"/>
      <c r="I512" s="4"/>
      <c r="J512" s="4"/>
      <c r="K512" s="4"/>
      <c r="L512" s="4"/>
      <c r="M512" s="4"/>
    </row>
    <row r="513">
      <c r="A513" s="4"/>
      <c r="B513" s="4"/>
      <c r="C513" s="4"/>
      <c r="D513" s="4"/>
      <c r="E513" s="4"/>
      <c r="F513" s="4"/>
      <c r="G513" s="4"/>
      <c r="H513" s="4"/>
      <c r="I513" s="4"/>
      <c r="J513" s="4"/>
      <c r="K513" s="4"/>
      <c r="L513" s="4"/>
      <c r="M513" s="4"/>
    </row>
    <row r="514">
      <c r="A514" s="4"/>
      <c r="B514" s="4"/>
      <c r="C514" s="4"/>
      <c r="D514" s="4"/>
      <c r="E514" s="4"/>
      <c r="F514" s="4"/>
      <c r="G514" s="4"/>
      <c r="H514" s="4"/>
      <c r="I514" s="4"/>
      <c r="J514" s="4"/>
      <c r="K514" s="4"/>
      <c r="L514" s="4"/>
      <c r="M514" s="4"/>
    </row>
    <row r="515">
      <c r="A515" s="4"/>
      <c r="B515" s="4"/>
      <c r="C515" s="4"/>
      <c r="D515" s="4"/>
      <c r="E515" s="4"/>
      <c r="F515" s="4"/>
      <c r="G515" s="4"/>
      <c r="H515" s="4"/>
      <c r="I515" s="4"/>
      <c r="J515" s="4"/>
      <c r="K515" s="4"/>
      <c r="L515" s="4"/>
      <c r="M515" s="4"/>
    </row>
    <row r="516">
      <c r="A516" s="4"/>
      <c r="B516" s="4"/>
      <c r="C516" s="4"/>
      <c r="D516" s="4"/>
      <c r="E516" s="4"/>
      <c r="F516" s="4"/>
      <c r="G516" s="4"/>
      <c r="H516" s="4"/>
      <c r="I516" s="4"/>
      <c r="J516" s="4"/>
      <c r="K516" s="4"/>
      <c r="L516" s="4"/>
      <c r="M516" s="4"/>
    </row>
    <row r="517">
      <c r="A517" s="4"/>
      <c r="B517" s="4"/>
      <c r="C517" s="4"/>
      <c r="D517" s="4"/>
      <c r="E517" s="4"/>
      <c r="F517" s="4"/>
      <c r="G517" s="4"/>
      <c r="H517" s="4"/>
      <c r="I517" s="4"/>
      <c r="J517" s="4"/>
      <c r="K517" s="4"/>
      <c r="L517" s="4"/>
      <c r="M517" s="4"/>
    </row>
    <row r="518">
      <c r="A518" s="4"/>
      <c r="B518" s="4"/>
      <c r="C518" s="4"/>
      <c r="D518" s="4"/>
      <c r="E518" s="4"/>
      <c r="F518" s="4"/>
      <c r="G518" s="4"/>
      <c r="H518" s="4"/>
      <c r="I518" s="4"/>
      <c r="J518" s="4"/>
      <c r="K518" s="4"/>
      <c r="L518" s="4"/>
      <c r="M518" s="4"/>
    </row>
    <row r="519">
      <c r="A519" s="4"/>
      <c r="B519" s="4"/>
      <c r="C519" s="4"/>
      <c r="D519" s="4"/>
      <c r="E519" s="4"/>
      <c r="F519" s="4"/>
      <c r="G519" s="4"/>
      <c r="H519" s="4"/>
      <c r="I519" s="4"/>
      <c r="J519" s="4"/>
      <c r="K519" s="4"/>
      <c r="L519" s="4"/>
      <c r="M519" s="4"/>
    </row>
    <row r="520">
      <c r="A520" s="4"/>
      <c r="B520" s="4"/>
      <c r="C520" s="4"/>
      <c r="D520" s="4"/>
      <c r="E520" s="4"/>
      <c r="F520" s="4"/>
      <c r="G520" s="4"/>
      <c r="H520" s="4"/>
      <c r="I520" s="4"/>
      <c r="J520" s="4"/>
      <c r="K520" s="4"/>
      <c r="L520" s="4"/>
      <c r="M520" s="4"/>
    </row>
    <row r="521">
      <c r="A521" s="4"/>
      <c r="B521" s="4"/>
      <c r="C521" s="4"/>
      <c r="D521" s="4"/>
      <c r="E521" s="4"/>
      <c r="F521" s="4"/>
      <c r="G521" s="4"/>
      <c r="H521" s="4"/>
      <c r="I521" s="4"/>
      <c r="J521" s="4"/>
      <c r="K521" s="4"/>
      <c r="L521" s="4"/>
      <c r="M521" s="4"/>
    </row>
    <row r="522">
      <c r="A522" s="4"/>
      <c r="B522" s="4"/>
      <c r="C522" s="4"/>
      <c r="D522" s="4"/>
      <c r="E522" s="4"/>
      <c r="F522" s="4"/>
      <c r="G522" s="4"/>
      <c r="H522" s="4"/>
      <c r="I522" s="4"/>
      <c r="J522" s="4"/>
      <c r="K522" s="4"/>
      <c r="L522" s="4"/>
      <c r="M522" s="4"/>
    </row>
    <row r="523">
      <c r="A523" s="4"/>
      <c r="B523" s="4"/>
      <c r="C523" s="4"/>
      <c r="D523" s="4"/>
      <c r="E523" s="4"/>
      <c r="F523" s="4"/>
      <c r="G523" s="4"/>
      <c r="H523" s="4"/>
      <c r="I523" s="4"/>
      <c r="J523" s="4"/>
      <c r="K523" s="4"/>
      <c r="L523" s="4"/>
      <c r="M523" s="4"/>
    </row>
    <row r="524">
      <c r="A524" s="4"/>
      <c r="B524" s="4"/>
      <c r="C524" s="4"/>
      <c r="D524" s="4"/>
      <c r="E524" s="4"/>
      <c r="F524" s="4"/>
      <c r="G524" s="4"/>
      <c r="H524" s="4"/>
      <c r="I524" s="4"/>
      <c r="J524" s="4"/>
      <c r="K524" s="4"/>
      <c r="L524" s="4"/>
      <c r="M524" s="4"/>
    </row>
    <row r="525">
      <c r="A525" s="4"/>
      <c r="B525" s="4"/>
      <c r="C525" s="4"/>
      <c r="D525" s="4"/>
      <c r="E525" s="4"/>
      <c r="F525" s="4"/>
      <c r="G525" s="4"/>
      <c r="H525" s="4"/>
      <c r="I525" s="4"/>
      <c r="J525" s="4"/>
      <c r="K525" s="4"/>
      <c r="L525" s="4"/>
      <c r="M525" s="4"/>
    </row>
    <row r="526">
      <c r="A526" s="4"/>
      <c r="B526" s="4"/>
      <c r="C526" s="4"/>
      <c r="D526" s="4"/>
      <c r="E526" s="4"/>
      <c r="F526" s="4"/>
      <c r="G526" s="4"/>
      <c r="H526" s="4"/>
      <c r="I526" s="4"/>
      <c r="J526" s="4"/>
      <c r="K526" s="4"/>
      <c r="L526" s="4"/>
      <c r="M526" s="4"/>
    </row>
    <row r="527">
      <c r="A527" s="4"/>
      <c r="B527" s="4"/>
      <c r="C527" s="4"/>
      <c r="D527" s="4"/>
      <c r="E527" s="4"/>
      <c r="F527" s="4"/>
      <c r="G527" s="4"/>
      <c r="H527" s="4"/>
      <c r="I527" s="4"/>
      <c r="J527" s="4"/>
      <c r="K527" s="4"/>
      <c r="L527" s="4"/>
      <c r="M527" s="4"/>
    </row>
    <row r="528">
      <c r="A528" s="4"/>
      <c r="B528" s="4"/>
      <c r="C528" s="4"/>
      <c r="D528" s="4"/>
      <c r="E528" s="4"/>
      <c r="F528" s="4"/>
      <c r="G528" s="4"/>
      <c r="H528" s="4"/>
      <c r="I528" s="4"/>
      <c r="J528" s="4"/>
      <c r="K528" s="4"/>
      <c r="L528" s="4"/>
      <c r="M528" s="4"/>
    </row>
    <row r="529">
      <c r="A529" s="4"/>
      <c r="B529" s="4"/>
      <c r="C529" s="4"/>
      <c r="D529" s="4"/>
      <c r="E529" s="4"/>
      <c r="F529" s="4"/>
      <c r="G529" s="4"/>
      <c r="H529" s="4"/>
      <c r="I529" s="4"/>
      <c r="J529" s="4"/>
      <c r="K529" s="4"/>
      <c r="L529" s="4"/>
      <c r="M529" s="4"/>
    </row>
    <row r="530">
      <c r="A530" s="4"/>
      <c r="B530" s="4"/>
      <c r="C530" s="4"/>
      <c r="D530" s="4"/>
      <c r="E530" s="4"/>
      <c r="F530" s="4"/>
      <c r="G530" s="4"/>
      <c r="H530" s="4"/>
      <c r="I530" s="4"/>
      <c r="J530" s="4"/>
      <c r="K530" s="4"/>
      <c r="L530" s="4"/>
      <c r="M530" s="4"/>
    </row>
    <row r="531">
      <c r="A531" s="4"/>
      <c r="B531" s="4"/>
      <c r="C531" s="4"/>
      <c r="D531" s="4"/>
      <c r="E531" s="4"/>
      <c r="F531" s="4"/>
      <c r="G531" s="4"/>
      <c r="H531" s="4"/>
      <c r="I531" s="4"/>
      <c r="J531" s="4"/>
      <c r="K531" s="4"/>
      <c r="L531" s="4"/>
      <c r="M531" s="4"/>
    </row>
    <row r="532">
      <c r="A532" s="4"/>
      <c r="B532" s="4"/>
      <c r="C532" s="4"/>
      <c r="D532" s="4"/>
      <c r="E532" s="4"/>
      <c r="F532" s="4"/>
      <c r="G532" s="4"/>
      <c r="H532" s="4"/>
      <c r="I532" s="4"/>
      <c r="J532" s="4"/>
      <c r="K532" s="4"/>
      <c r="L532" s="4"/>
      <c r="M532" s="4"/>
    </row>
    <row r="533">
      <c r="A533" s="4"/>
      <c r="B533" s="4"/>
      <c r="C533" s="4"/>
      <c r="D533" s="4"/>
      <c r="E533" s="4"/>
      <c r="F533" s="4"/>
      <c r="G533" s="4"/>
      <c r="H533" s="4"/>
      <c r="I533" s="4"/>
      <c r="J533" s="4"/>
      <c r="K533" s="4"/>
      <c r="L533" s="4"/>
      <c r="M533" s="4"/>
    </row>
    <row r="534">
      <c r="A534" s="4"/>
      <c r="B534" s="4"/>
      <c r="C534" s="4"/>
      <c r="D534" s="4"/>
      <c r="E534" s="4"/>
      <c r="F534" s="4"/>
      <c r="G534" s="4"/>
      <c r="H534" s="4"/>
      <c r="I534" s="4"/>
      <c r="J534" s="4"/>
      <c r="K534" s="4"/>
      <c r="L534" s="4"/>
      <c r="M534" s="4"/>
    </row>
    <row r="535">
      <c r="A535" s="4"/>
      <c r="B535" s="4"/>
      <c r="C535" s="4"/>
      <c r="D535" s="4"/>
      <c r="E535" s="4"/>
      <c r="F535" s="4"/>
      <c r="G535" s="4"/>
      <c r="H535" s="4"/>
      <c r="I535" s="4"/>
      <c r="J535" s="4"/>
      <c r="K535" s="4"/>
      <c r="L535" s="4"/>
      <c r="M535" s="4"/>
    </row>
    <row r="536">
      <c r="A536" s="4"/>
      <c r="B536" s="4"/>
      <c r="C536" s="4"/>
      <c r="D536" s="4"/>
      <c r="E536" s="4"/>
      <c r="F536" s="4"/>
      <c r="G536" s="4"/>
      <c r="H536" s="4"/>
      <c r="I536" s="4"/>
      <c r="J536" s="4"/>
      <c r="K536" s="4"/>
      <c r="L536" s="4"/>
      <c r="M536" s="4"/>
    </row>
    <row r="537">
      <c r="A537" s="4"/>
      <c r="B537" s="4"/>
      <c r="C537" s="4"/>
      <c r="D537" s="4"/>
      <c r="E537" s="4"/>
      <c r="F537" s="4"/>
      <c r="G537" s="4"/>
      <c r="H537" s="4"/>
      <c r="I537" s="4"/>
      <c r="J537" s="4"/>
      <c r="K537" s="4"/>
      <c r="L537" s="4"/>
      <c r="M537" s="4"/>
    </row>
    <row r="538">
      <c r="A538" s="4"/>
      <c r="B538" s="4"/>
      <c r="C538" s="4"/>
      <c r="D538" s="4"/>
      <c r="E538" s="4"/>
      <c r="F538" s="4"/>
      <c r="G538" s="4"/>
      <c r="H538" s="4"/>
      <c r="I538" s="4"/>
      <c r="J538" s="4"/>
      <c r="K538" s="4"/>
      <c r="L538" s="4"/>
      <c r="M538" s="4"/>
    </row>
    <row r="539">
      <c r="A539" s="4"/>
      <c r="B539" s="4"/>
      <c r="C539" s="4"/>
      <c r="D539" s="4"/>
      <c r="E539" s="4"/>
      <c r="F539" s="4"/>
      <c r="G539" s="4"/>
      <c r="H539" s="4"/>
      <c r="I539" s="4"/>
      <c r="J539" s="4"/>
      <c r="K539" s="4"/>
      <c r="L539" s="4"/>
      <c r="M539" s="4"/>
    </row>
    <row r="540">
      <c r="A540" s="4"/>
      <c r="B540" s="4"/>
      <c r="C540" s="4"/>
      <c r="D540" s="4"/>
      <c r="E540" s="4"/>
      <c r="F540" s="4"/>
      <c r="G540" s="4"/>
      <c r="H540" s="4"/>
      <c r="I540" s="4"/>
      <c r="J540" s="4"/>
      <c r="K540" s="4"/>
      <c r="L540" s="4"/>
      <c r="M540" s="4"/>
    </row>
    <row r="541">
      <c r="A541" s="4"/>
      <c r="B541" s="4"/>
      <c r="C541" s="4"/>
      <c r="D541" s="4"/>
      <c r="E541" s="4"/>
      <c r="F541" s="4"/>
      <c r="G541" s="4"/>
      <c r="H541" s="4"/>
      <c r="I541" s="4"/>
      <c r="J541" s="4"/>
      <c r="K541" s="4"/>
      <c r="L541" s="4"/>
      <c r="M541" s="4"/>
    </row>
    <row r="542">
      <c r="A542" s="4"/>
      <c r="B542" s="4"/>
      <c r="C542" s="4"/>
      <c r="D542" s="4"/>
      <c r="E542" s="4"/>
      <c r="F542" s="4"/>
      <c r="G542" s="4"/>
      <c r="H542" s="4"/>
      <c r="I542" s="4"/>
      <c r="J542" s="4"/>
      <c r="K542" s="4"/>
      <c r="L542" s="4"/>
      <c r="M542" s="4"/>
    </row>
    <row r="543">
      <c r="A543" s="4"/>
      <c r="B543" s="4"/>
      <c r="C543" s="4"/>
      <c r="D543" s="4"/>
      <c r="E543" s="4"/>
      <c r="F543" s="4"/>
      <c r="G543" s="4"/>
      <c r="H543" s="4"/>
      <c r="I543" s="4"/>
      <c r="J543" s="4"/>
      <c r="K543" s="4"/>
      <c r="L543" s="4"/>
      <c r="M543" s="4"/>
    </row>
    <row r="544">
      <c r="A544" s="4"/>
      <c r="B544" s="4"/>
      <c r="C544" s="4"/>
      <c r="D544" s="4"/>
      <c r="E544" s="4"/>
      <c r="F544" s="4"/>
      <c r="G544" s="4"/>
      <c r="H544" s="4"/>
      <c r="I544" s="4"/>
      <c r="J544" s="4"/>
      <c r="K544" s="4"/>
      <c r="L544" s="4"/>
      <c r="M544" s="4"/>
    </row>
    <row r="545">
      <c r="A545" s="4"/>
      <c r="B545" s="4"/>
      <c r="C545" s="4"/>
      <c r="D545" s="4"/>
      <c r="E545" s="4"/>
      <c r="F545" s="4"/>
      <c r="G545" s="4"/>
      <c r="H545" s="4"/>
      <c r="I545" s="4"/>
      <c r="J545" s="4"/>
      <c r="K545" s="4"/>
      <c r="L545" s="4"/>
      <c r="M545" s="4"/>
    </row>
    <row r="546">
      <c r="A546" s="4"/>
      <c r="B546" s="4"/>
      <c r="C546" s="4"/>
      <c r="D546" s="4"/>
      <c r="E546" s="4"/>
      <c r="F546" s="4"/>
      <c r="G546" s="4"/>
      <c r="H546" s="4"/>
      <c r="I546" s="4"/>
      <c r="J546" s="4"/>
      <c r="K546" s="4"/>
      <c r="L546" s="4"/>
      <c r="M546" s="4"/>
    </row>
    <row r="547">
      <c r="A547" s="4"/>
      <c r="B547" s="4"/>
      <c r="C547" s="4"/>
      <c r="D547" s="4"/>
      <c r="E547" s="4"/>
      <c r="F547" s="4"/>
      <c r="G547" s="4"/>
      <c r="H547" s="4"/>
      <c r="I547" s="4"/>
      <c r="J547" s="4"/>
      <c r="K547" s="4"/>
      <c r="L547" s="4"/>
      <c r="M547" s="4"/>
    </row>
    <row r="548">
      <c r="A548" s="4"/>
      <c r="B548" s="4"/>
      <c r="C548" s="4"/>
      <c r="D548" s="4"/>
      <c r="E548" s="4"/>
      <c r="F548" s="4"/>
      <c r="G548" s="4"/>
      <c r="H548" s="4"/>
      <c r="I548" s="4"/>
      <c r="J548" s="4"/>
      <c r="K548" s="4"/>
      <c r="L548" s="4"/>
      <c r="M548" s="4"/>
    </row>
    <row r="549">
      <c r="A549" s="4"/>
      <c r="B549" s="4"/>
      <c r="C549" s="4"/>
      <c r="D549" s="4"/>
      <c r="E549" s="4"/>
      <c r="F549" s="4"/>
      <c r="G549" s="4"/>
      <c r="H549" s="4"/>
      <c r="I549" s="4"/>
      <c r="J549" s="4"/>
      <c r="K549" s="4"/>
      <c r="L549" s="4"/>
      <c r="M549" s="4"/>
    </row>
    <row r="550">
      <c r="A550" s="4"/>
      <c r="B550" s="4"/>
      <c r="C550" s="4"/>
      <c r="D550" s="4"/>
      <c r="E550" s="4"/>
      <c r="F550" s="4"/>
      <c r="G550" s="4"/>
      <c r="H550" s="4"/>
      <c r="I550" s="4"/>
      <c r="J550" s="4"/>
      <c r="K550" s="4"/>
      <c r="L550" s="4"/>
      <c r="M550" s="4"/>
    </row>
    <row r="551">
      <c r="A551" s="4"/>
      <c r="B551" s="4"/>
      <c r="C551" s="4"/>
      <c r="D551" s="4"/>
      <c r="E551" s="4"/>
      <c r="F551" s="4"/>
      <c r="G551" s="4"/>
      <c r="H551" s="4"/>
      <c r="I551" s="4"/>
      <c r="J551" s="4"/>
      <c r="K551" s="4"/>
      <c r="L551" s="4"/>
      <c r="M551" s="4"/>
    </row>
    <row r="552">
      <c r="A552" s="4"/>
      <c r="B552" s="4"/>
      <c r="C552" s="4"/>
      <c r="D552" s="4"/>
      <c r="E552" s="4"/>
      <c r="F552" s="4"/>
      <c r="G552" s="4"/>
      <c r="H552" s="4"/>
      <c r="I552" s="4"/>
      <c r="J552" s="4"/>
      <c r="K552" s="4"/>
      <c r="L552" s="4"/>
      <c r="M552" s="4"/>
    </row>
    <row r="553">
      <c r="A553" s="4"/>
      <c r="B553" s="4"/>
      <c r="C553" s="4"/>
      <c r="D553" s="4"/>
      <c r="E553" s="4"/>
      <c r="F553" s="4"/>
      <c r="G553" s="4"/>
      <c r="H553" s="4"/>
      <c r="I553" s="4"/>
      <c r="J553" s="4"/>
      <c r="K553" s="4"/>
      <c r="L553" s="4"/>
      <c r="M553" s="4"/>
    </row>
    <row r="554">
      <c r="A554" s="4"/>
      <c r="B554" s="4"/>
      <c r="C554" s="4"/>
      <c r="D554" s="4"/>
      <c r="E554" s="4"/>
      <c r="F554" s="4"/>
      <c r="G554" s="4"/>
      <c r="H554" s="4"/>
      <c r="I554" s="4"/>
      <c r="J554" s="4"/>
      <c r="K554" s="4"/>
      <c r="L554" s="4"/>
      <c r="M554" s="4"/>
    </row>
    <row r="555">
      <c r="A555" s="4"/>
      <c r="B555" s="4"/>
      <c r="C555" s="4"/>
      <c r="D555" s="4"/>
      <c r="E555" s="4"/>
      <c r="F555" s="4"/>
      <c r="G555" s="4"/>
      <c r="H555" s="4"/>
      <c r="I555" s="4"/>
      <c r="J555" s="4"/>
      <c r="K555" s="4"/>
      <c r="L555" s="4"/>
      <c r="M555" s="4"/>
    </row>
    <row r="556">
      <c r="A556" s="4"/>
      <c r="B556" s="4"/>
      <c r="C556" s="4"/>
      <c r="D556" s="4"/>
      <c r="E556" s="4"/>
      <c r="F556" s="4"/>
      <c r="G556" s="4"/>
      <c r="H556" s="4"/>
      <c r="I556" s="4"/>
      <c r="J556" s="4"/>
      <c r="K556" s="4"/>
      <c r="L556" s="4"/>
      <c r="M556" s="4"/>
    </row>
    <row r="557">
      <c r="A557" s="4"/>
      <c r="B557" s="4"/>
      <c r="C557" s="4"/>
      <c r="D557" s="4"/>
      <c r="E557" s="4"/>
      <c r="F557" s="4"/>
      <c r="G557" s="4"/>
      <c r="H557" s="4"/>
      <c r="I557" s="4"/>
      <c r="J557" s="4"/>
      <c r="K557" s="4"/>
      <c r="L557" s="4"/>
      <c r="M557" s="4"/>
    </row>
    <row r="558">
      <c r="A558" s="4"/>
      <c r="B558" s="4"/>
      <c r="C558" s="4"/>
      <c r="D558" s="4"/>
      <c r="E558" s="4"/>
      <c r="F558" s="4"/>
      <c r="G558" s="4"/>
      <c r="H558" s="4"/>
      <c r="I558" s="4"/>
      <c r="J558" s="4"/>
      <c r="K558" s="4"/>
      <c r="L558" s="4"/>
      <c r="M558" s="4"/>
    </row>
    <row r="559">
      <c r="A559" s="4"/>
      <c r="B559" s="4"/>
      <c r="C559" s="4"/>
      <c r="D559" s="4"/>
      <c r="E559" s="4"/>
      <c r="F559" s="4"/>
      <c r="G559" s="4"/>
      <c r="H559" s="4"/>
      <c r="I559" s="4"/>
      <c r="J559" s="4"/>
      <c r="K559" s="4"/>
      <c r="L559" s="4"/>
      <c r="M559" s="4"/>
    </row>
    <row r="560">
      <c r="A560" s="4"/>
      <c r="B560" s="4"/>
      <c r="C560" s="4"/>
      <c r="D560" s="4"/>
      <c r="E560" s="4"/>
      <c r="F560" s="4"/>
      <c r="G560" s="4"/>
      <c r="H560" s="4"/>
      <c r="I560" s="4"/>
      <c r="J560" s="4"/>
      <c r="K560" s="4"/>
      <c r="L560" s="4"/>
      <c r="M560" s="4"/>
    </row>
    <row r="561">
      <c r="A561" s="4"/>
      <c r="B561" s="4"/>
      <c r="C561" s="4"/>
      <c r="D561" s="4"/>
      <c r="E561" s="4"/>
      <c r="F561" s="4"/>
      <c r="G561" s="4"/>
      <c r="H561" s="4"/>
      <c r="I561" s="4"/>
      <c r="J561" s="4"/>
      <c r="K561" s="4"/>
      <c r="L561" s="4"/>
      <c r="M561" s="4"/>
    </row>
    <row r="562">
      <c r="A562" s="4"/>
      <c r="B562" s="4"/>
      <c r="C562" s="4"/>
      <c r="D562" s="4"/>
      <c r="E562" s="4"/>
      <c r="F562" s="4"/>
      <c r="G562" s="4"/>
      <c r="H562" s="4"/>
      <c r="I562" s="4"/>
      <c r="J562" s="4"/>
      <c r="K562" s="4"/>
      <c r="L562" s="4"/>
      <c r="M562" s="4"/>
    </row>
    <row r="563">
      <c r="A563" s="4"/>
      <c r="B563" s="4"/>
      <c r="C563" s="4"/>
      <c r="D563" s="4"/>
      <c r="E563" s="4"/>
      <c r="F563" s="4"/>
      <c r="G563" s="4"/>
      <c r="H563" s="4"/>
      <c r="I563" s="4"/>
      <c r="J563" s="4"/>
      <c r="K563" s="4"/>
      <c r="L563" s="4"/>
      <c r="M563" s="4"/>
    </row>
    <row r="564">
      <c r="A564" s="4"/>
      <c r="B564" s="4"/>
      <c r="C564" s="4"/>
      <c r="D564" s="4"/>
      <c r="E564" s="4"/>
      <c r="F564" s="4"/>
      <c r="G564" s="4"/>
      <c r="H564" s="4"/>
      <c r="I564" s="4"/>
      <c r="J564" s="4"/>
      <c r="K564" s="4"/>
      <c r="L564" s="4"/>
      <c r="M564" s="4"/>
    </row>
    <row r="565">
      <c r="A565" s="4"/>
      <c r="B565" s="4"/>
      <c r="C565" s="4"/>
      <c r="D565" s="4"/>
      <c r="E565" s="4"/>
      <c r="F565" s="4"/>
      <c r="G565" s="4"/>
      <c r="H565" s="4"/>
      <c r="I565" s="4"/>
      <c r="J565" s="4"/>
      <c r="K565" s="4"/>
      <c r="L565" s="4"/>
      <c r="M565" s="4"/>
    </row>
    <row r="566">
      <c r="A566" s="4"/>
      <c r="B566" s="4"/>
      <c r="C566" s="4"/>
      <c r="D566" s="4"/>
      <c r="E566" s="4"/>
      <c r="F566" s="4"/>
      <c r="G566" s="4"/>
      <c r="H566" s="4"/>
      <c r="I566" s="4"/>
      <c r="J566" s="4"/>
      <c r="K566" s="4"/>
      <c r="L566" s="4"/>
      <c r="M566" s="4"/>
    </row>
    <row r="567">
      <c r="A567" s="4"/>
      <c r="B567" s="4"/>
      <c r="C567" s="4"/>
      <c r="D567" s="4"/>
      <c r="E567" s="4"/>
      <c r="F567" s="4"/>
      <c r="G567" s="4"/>
      <c r="H567" s="4"/>
      <c r="I567" s="4"/>
      <c r="J567" s="4"/>
      <c r="K567" s="4"/>
      <c r="L567" s="4"/>
      <c r="M567" s="4"/>
    </row>
    <row r="568">
      <c r="A568" s="4"/>
      <c r="B568" s="4"/>
      <c r="C568" s="4"/>
      <c r="D568" s="4"/>
      <c r="E568" s="4"/>
      <c r="F568" s="4"/>
      <c r="G568" s="4"/>
      <c r="H568" s="4"/>
      <c r="I568" s="4"/>
      <c r="J568" s="4"/>
      <c r="K568" s="4"/>
      <c r="L568" s="4"/>
      <c r="M568" s="4"/>
    </row>
    <row r="569">
      <c r="A569" s="4"/>
      <c r="B569" s="4"/>
      <c r="C569" s="4"/>
      <c r="D569" s="4"/>
      <c r="E569" s="4"/>
      <c r="F569" s="4"/>
      <c r="G569" s="4"/>
      <c r="H569" s="4"/>
      <c r="I569" s="4"/>
      <c r="J569" s="4"/>
      <c r="K569" s="4"/>
      <c r="L569" s="4"/>
      <c r="M569" s="4"/>
    </row>
    <row r="570">
      <c r="A570" s="4"/>
      <c r="B570" s="4"/>
      <c r="C570" s="4"/>
      <c r="D570" s="4"/>
      <c r="E570" s="4"/>
      <c r="F570" s="4"/>
      <c r="G570" s="4"/>
      <c r="H570" s="4"/>
      <c r="I570" s="4"/>
      <c r="J570" s="4"/>
      <c r="K570" s="4"/>
      <c r="L570" s="4"/>
      <c r="M570" s="4"/>
    </row>
    <row r="571">
      <c r="A571" s="4"/>
      <c r="B571" s="4"/>
      <c r="C571" s="4"/>
      <c r="D571" s="4"/>
      <c r="E571" s="4"/>
      <c r="F571" s="4"/>
      <c r="G571" s="4"/>
      <c r="H571" s="4"/>
      <c r="I571" s="4"/>
      <c r="J571" s="4"/>
      <c r="K571" s="4"/>
      <c r="L571" s="4"/>
      <c r="M571" s="4"/>
    </row>
    <row r="572">
      <c r="A572" s="4"/>
      <c r="B572" s="4"/>
      <c r="C572" s="4"/>
      <c r="D572" s="4"/>
      <c r="E572" s="4"/>
      <c r="F572" s="4"/>
      <c r="G572" s="4"/>
      <c r="H572" s="4"/>
      <c r="I572" s="4"/>
      <c r="J572" s="4"/>
      <c r="K572" s="4"/>
      <c r="L572" s="4"/>
      <c r="M572" s="4"/>
    </row>
    <row r="573">
      <c r="A573" s="4"/>
      <c r="B573" s="4"/>
      <c r="C573" s="4"/>
      <c r="D573" s="4"/>
      <c r="E573" s="4"/>
      <c r="F573" s="4"/>
      <c r="G573" s="4"/>
      <c r="H573" s="4"/>
      <c r="I573" s="4"/>
      <c r="J573" s="4"/>
      <c r="K573" s="4"/>
      <c r="L573" s="4"/>
      <c r="M573" s="4"/>
    </row>
    <row r="574">
      <c r="A574" s="4"/>
      <c r="B574" s="4"/>
      <c r="C574" s="4"/>
      <c r="D574" s="4"/>
      <c r="E574" s="4"/>
      <c r="F574" s="4"/>
      <c r="G574" s="4"/>
      <c r="H574" s="4"/>
      <c r="I574" s="4"/>
      <c r="J574" s="4"/>
      <c r="K574" s="4"/>
      <c r="L574" s="4"/>
      <c r="M574" s="4"/>
    </row>
    <row r="575">
      <c r="A575" s="4"/>
      <c r="B575" s="4"/>
      <c r="C575" s="4"/>
      <c r="D575" s="4"/>
      <c r="E575" s="4"/>
      <c r="F575" s="4"/>
      <c r="G575" s="4"/>
      <c r="H575" s="4"/>
      <c r="I575" s="4"/>
      <c r="J575" s="4"/>
      <c r="K575" s="4"/>
      <c r="L575" s="4"/>
      <c r="M575" s="4"/>
    </row>
    <row r="576">
      <c r="A576" s="4"/>
      <c r="B576" s="4"/>
      <c r="C576" s="4"/>
      <c r="D576" s="4"/>
      <c r="E576" s="4"/>
      <c r="F576" s="4"/>
      <c r="G576" s="4"/>
      <c r="H576" s="4"/>
      <c r="I576" s="4"/>
      <c r="J576" s="4"/>
      <c r="K576" s="4"/>
      <c r="L576" s="4"/>
      <c r="M576" s="4"/>
    </row>
    <row r="577">
      <c r="A577" s="4"/>
      <c r="B577" s="4"/>
      <c r="C577" s="4"/>
      <c r="D577" s="4"/>
      <c r="E577" s="4"/>
      <c r="F577" s="4"/>
      <c r="G577" s="4"/>
      <c r="H577" s="4"/>
      <c r="I577" s="4"/>
      <c r="J577" s="4"/>
      <c r="K577" s="4"/>
      <c r="L577" s="4"/>
      <c r="M577" s="4"/>
    </row>
    <row r="578">
      <c r="A578" s="4"/>
      <c r="B578" s="4"/>
      <c r="C578" s="4"/>
      <c r="D578" s="4"/>
      <c r="E578" s="4"/>
      <c r="F578" s="4"/>
      <c r="G578" s="4"/>
      <c r="H578" s="4"/>
      <c r="I578" s="4"/>
      <c r="J578" s="4"/>
      <c r="K578" s="4"/>
      <c r="L578" s="4"/>
      <c r="M578" s="4"/>
    </row>
    <row r="579">
      <c r="A579" s="4"/>
      <c r="B579" s="4"/>
      <c r="C579" s="4"/>
      <c r="D579" s="4"/>
      <c r="E579" s="4"/>
      <c r="F579" s="4"/>
      <c r="G579" s="4"/>
      <c r="H579" s="4"/>
      <c r="I579" s="4"/>
      <c r="J579" s="4"/>
      <c r="K579" s="4"/>
      <c r="L579" s="4"/>
      <c r="M579" s="4"/>
    </row>
    <row r="580">
      <c r="A580" s="4"/>
      <c r="B580" s="4"/>
      <c r="C580" s="4"/>
      <c r="D580" s="4"/>
      <c r="E580" s="4"/>
      <c r="F580" s="4"/>
      <c r="G580" s="4"/>
      <c r="H580" s="4"/>
      <c r="I580" s="4"/>
      <c r="J580" s="4"/>
      <c r="K580" s="4"/>
      <c r="L580" s="4"/>
      <c r="M580" s="4"/>
    </row>
    <row r="581">
      <c r="A581" s="4"/>
      <c r="B581" s="4"/>
      <c r="C581" s="4"/>
      <c r="D581" s="4"/>
      <c r="E581" s="4"/>
      <c r="F581" s="4"/>
      <c r="G581" s="4"/>
      <c r="H581" s="4"/>
      <c r="I581" s="4"/>
      <c r="J581" s="4"/>
      <c r="K581" s="4"/>
      <c r="L581" s="4"/>
      <c r="M581" s="4"/>
    </row>
    <row r="582">
      <c r="A582" s="4"/>
      <c r="B582" s="4"/>
      <c r="C582" s="4"/>
      <c r="D582" s="4"/>
      <c r="E582" s="4"/>
      <c r="F582" s="4"/>
      <c r="G582" s="4"/>
      <c r="H582" s="4"/>
      <c r="I582" s="4"/>
      <c r="J582" s="4"/>
      <c r="K582" s="4"/>
      <c r="L582" s="4"/>
      <c r="M582" s="4"/>
    </row>
    <row r="583">
      <c r="A583" s="4"/>
      <c r="B583" s="4"/>
      <c r="C583" s="4"/>
      <c r="D583" s="4"/>
      <c r="E583" s="4"/>
      <c r="F583" s="4"/>
      <c r="G583" s="4"/>
      <c r="H583" s="4"/>
      <c r="I583" s="4"/>
      <c r="J583" s="4"/>
      <c r="K583" s="4"/>
      <c r="L583" s="4"/>
      <c r="M583" s="4"/>
    </row>
    <row r="584">
      <c r="A584" s="4"/>
      <c r="B584" s="4"/>
      <c r="C584" s="4"/>
      <c r="D584" s="4"/>
      <c r="E584" s="4"/>
      <c r="F584" s="4"/>
      <c r="G584" s="4"/>
      <c r="H584" s="4"/>
      <c r="I584" s="4"/>
      <c r="J584" s="4"/>
      <c r="K584" s="4"/>
      <c r="L584" s="4"/>
      <c r="M584" s="4"/>
    </row>
    <row r="585">
      <c r="A585" s="4"/>
      <c r="B585" s="4"/>
      <c r="C585" s="4"/>
      <c r="D585" s="4"/>
      <c r="E585" s="4"/>
      <c r="F585" s="4"/>
      <c r="G585" s="4"/>
      <c r="H585" s="4"/>
      <c r="I585" s="4"/>
      <c r="J585" s="4"/>
      <c r="K585" s="4"/>
      <c r="L585" s="4"/>
      <c r="M585" s="4"/>
    </row>
    <row r="586">
      <c r="A586" s="4"/>
      <c r="B586" s="4"/>
      <c r="C586" s="4"/>
      <c r="D586" s="4"/>
      <c r="E586" s="4"/>
      <c r="F586" s="4"/>
      <c r="G586" s="4"/>
      <c r="H586" s="4"/>
      <c r="I586" s="4"/>
      <c r="J586" s="4"/>
      <c r="K586" s="4"/>
      <c r="L586" s="4"/>
      <c r="M586" s="4"/>
    </row>
    <row r="587">
      <c r="A587" s="4"/>
      <c r="B587" s="4"/>
      <c r="C587" s="4"/>
      <c r="D587" s="4"/>
      <c r="E587" s="4"/>
      <c r="F587" s="4"/>
      <c r="G587" s="4"/>
      <c r="H587" s="4"/>
      <c r="I587" s="4"/>
      <c r="J587" s="4"/>
      <c r="K587" s="4"/>
      <c r="L587" s="4"/>
      <c r="M587" s="4"/>
    </row>
    <row r="588">
      <c r="A588" s="4"/>
      <c r="B588" s="4"/>
      <c r="C588" s="4"/>
      <c r="D588" s="4"/>
      <c r="E588" s="4"/>
      <c r="F588" s="4"/>
      <c r="G588" s="4"/>
      <c r="H588" s="4"/>
      <c r="I588" s="4"/>
      <c r="J588" s="4"/>
      <c r="K588" s="4"/>
      <c r="L588" s="4"/>
      <c r="M588" s="4"/>
    </row>
    <row r="589">
      <c r="A589" s="4"/>
      <c r="B589" s="4"/>
      <c r="C589" s="4"/>
      <c r="D589" s="4"/>
      <c r="E589" s="4"/>
      <c r="F589" s="4"/>
      <c r="G589" s="4"/>
      <c r="H589" s="4"/>
      <c r="I589" s="4"/>
      <c r="J589" s="4"/>
      <c r="K589" s="4"/>
      <c r="L589" s="4"/>
      <c r="M589" s="4"/>
    </row>
    <row r="590">
      <c r="A590" s="4"/>
      <c r="B590" s="4"/>
      <c r="C590" s="4"/>
      <c r="D590" s="4"/>
      <c r="E590" s="4"/>
      <c r="F590" s="4"/>
      <c r="G590" s="4"/>
      <c r="H590" s="4"/>
      <c r="I590" s="4"/>
      <c r="J590" s="4"/>
      <c r="K590" s="4"/>
      <c r="L590" s="4"/>
      <c r="M590" s="4"/>
    </row>
    <row r="591">
      <c r="A591" s="4"/>
      <c r="B591" s="4"/>
      <c r="C591" s="4"/>
      <c r="D591" s="4"/>
      <c r="E591" s="4"/>
      <c r="F591" s="4"/>
      <c r="G591" s="4"/>
      <c r="H591" s="4"/>
      <c r="I591" s="4"/>
      <c r="J591" s="4"/>
      <c r="K591" s="4"/>
      <c r="L591" s="4"/>
      <c r="M591" s="4"/>
    </row>
    <row r="592">
      <c r="A592" s="4"/>
      <c r="B592" s="4"/>
      <c r="C592" s="4"/>
      <c r="D592" s="4"/>
      <c r="E592" s="4"/>
      <c r="F592" s="4"/>
      <c r="G592" s="4"/>
      <c r="H592" s="4"/>
      <c r="I592" s="4"/>
      <c r="J592" s="4"/>
      <c r="K592" s="4"/>
      <c r="L592" s="4"/>
      <c r="M592" s="4"/>
    </row>
    <row r="593">
      <c r="A593" s="4"/>
      <c r="B593" s="4"/>
      <c r="C593" s="4"/>
      <c r="D593" s="4"/>
      <c r="E593" s="4"/>
      <c r="F593" s="4"/>
      <c r="G593" s="4"/>
      <c r="H593" s="4"/>
      <c r="I593" s="4"/>
      <c r="J593" s="4"/>
      <c r="K593" s="4"/>
      <c r="L593" s="4"/>
      <c r="M593" s="4"/>
    </row>
    <row r="594">
      <c r="A594" s="4"/>
      <c r="B594" s="4"/>
      <c r="C594" s="4"/>
      <c r="D594" s="4"/>
      <c r="E594" s="4"/>
      <c r="F594" s="4"/>
      <c r="G594" s="4"/>
      <c r="H594" s="4"/>
      <c r="I594" s="4"/>
      <c r="J594" s="4"/>
      <c r="K594" s="4"/>
      <c r="L594" s="4"/>
      <c r="M594" s="4"/>
    </row>
    <row r="595">
      <c r="A595" s="4"/>
      <c r="B595" s="4"/>
      <c r="C595" s="4"/>
      <c r="D595" s="4"/>
      <c r="E595" s="4"/>
      <c r="F595" s="4"/>
      <c r="G595" s="4"/>
      <c r="H595" s="4"/>
      <c r="I595" s="4"/>
      <c r="J595" s="4"/>
      <c r="K595" s="4"/>
      <c r="L595" s="4"/>
      <c r="M595" s="4"/>
    </row>
    <row r="596">
      <c r="A596" s="4"/>
      <c r="B596" s="4"/>
      <c r="C596" s="4"/>
      <c r="D596" s="4"/>
      <c r="E596" s="4"/>
      <c r="F596" s="4"/>
      <c r="G596" s="4"/>
      <c r="H596" s="4"/>
      <c r="I596" s="4"/>
      <c r="J596" s="4"/>
      <c r="K596" s="4"/>
      <c r="L596" s="4"/>
      <c r="M596" s="4"/>
    </row>
    <row r="597">
      <c r="A597" s="4"/>
      <c r="B597" s="4"/>
      <c r="C597" s="4"/>
      <c r="D597" s="4"/>
      <c r="E597" s="4"/>
      <c r="F597" s="4"/>
      <c r="G597" s="4"/>
      <c r="H597" s="4"/>
      <c r="I597" s="4"/>
      <c r="J597" s="4"/>
      <c r="K597" s="4"/>
      <c r="L597" s="4"/>
      <c r="M597" s="4"/>
    </row>
    <row r="598">
      <c r="A598" s="4"/>
      <c r="B598" s="4"/>
      <c r="C598" s="4"/>
      <c r="D598" s="4"/>
      <c r="E598" s="4"/>
      <c r="F598" s="4"/>
      <c r="G598" s="4"/>
      <c r="H598" s="4"/>
      <c r="I598" s="4"/>
      <c r="J598" s="4"/>
      <c r="K598" s="4"/>
      <c r="L598" s="4"/>
      <c r="M598" s="4"/>
    </row>
    <row r="599">
      <c r="A599" s="4"/>
      <c r="B599" s="4"/>
      <c r="C599" s="4"/>
      <c r="D599" s="4"/>
      <c r="E599" s="4"/>
      <c r="F599" s="4"/>
      <c r="G599" s="4"/>
      <c r="H599" s="4"/>
      <c r="I599" s="4"/>
      <c r="J599" s="4"/>
      <c r="K599" s="4"/>
      <c r="L599" s="4"/>
      <c r="M599" s="4"/>
    </row>
    <row r="600">
      <c r="A600" s="4"/>
      <c r="B600" s="4"/>
      <c r="C600" s="4"/>
      <c r="D600" s="4"/>
      <c r="E600" s="4"/>
      <c r="F600" s="4"/>
      <c r="G600" s="4"/>
      <c r="H600" s="4"/>
      <c r="I600" s="4"/>
      <c r="J600" s="4"/>
      <c r="K600" s="4"/>
      <c r="L600" s="4"/>
      <c r="M600" s="4"/>
    </row>
    <row r="601">
      <c r="A601" s="4"/>
      <c r="B601" s="4"/>
      <c r="C601" s="4"/>
      <c r="D601" s="4"/>
      <c r="E601" s="4"/>
      <c r="F601" s="4"/>
      <c r="G601" s="4"/>
      <c r="H601" s="4"/>
      <c r="I601" s="4"/>
      <c r="J601" s="4"/>
      <c r="K601" s="4"/>
      <c r="L601" s="4"/>
      <c r="M601" s="4"/>
    </row>
    <row r="602">
      <c r="A602" s="4"/>
      <c r="B602" s="4"/>
      <c r="C602" s="4"/>
      <c r="D602" s="4"/>
      <c r="E602" s="4"/>
      <c r="F602" s="4"/>
      <c r="G602" s="4"/>
      <c r="H602" s="4"/>
      <c r="I602" s="4"/>
      <c r="J602" s="4"/>
      <c r="K602" s="4"/>
      <c r="L602" s="4"/>
      <c r="M602" s="4"/>
    </row>
    <row r="603">
      <c r="A603" s="4"/>
      <c r="B603" s="4"/>
      <c r="C603" s="4"/>
      <c r="D603" s="4"/>
      <c r="E603" s="4"/>
      <c r="F603" s="4"/>
      <c r="G603" s="4"/>
      <c r="H603" s="4"/>
      <c r="I603" s="4"/>
      <c r="J603" s="4"/>
      <c r="K603" s="4"/>
      <c r="L603" s="4"/>
      <c r="M603" s="4"/>
    </row>
    <row r="604">
      <c r="A604" s="4"/>
      <c r="B604" s="4"/>
      <c r="C604" s="4"/>
      <c r="D604" s="4"/>
      <c r="E604" s="4"/>
      <c r="F604" s="4"/>
      <c r="G604" s="4"/>
      <c r="H604" s="4"/>
      <c r="I604" s="4"/>
      <c r="J604" s="4"/>
      <c r="K604" s="4"/>
      <c r="L604" s="4"/>
      <c r="M604" s="4"/>
    </row>
    <row r="605">
      <c r="A605" s="4"/>
      <c r="B605" s="4"/>
      <c r="C605" s="4"/>
      <c r="D605" s="4"/>
      <c r="E605" s="4"/>
      <c r="F605" s="4"/>
      <c r="G605" s="4"/>
      <c r="H605" s="4"/>
      <c r="I605" s="4"/>
      <c r="J605" s="4"/>
      <c r="K605" s="4"/>
      <c r="L605" s="4"/>
      <c r="M605" s="4"/>
    </row>
    <row r="606">
      <c r="A606" s="4"/>
      <c r="B606" s="4"/>
      <c r="C606" s="4"/>
      <c r="D606" s="4"/>
      <c r="E606" s="4"/>
      <c r="F606" s="4"/>
      <c r="G606" s="4"/>
      <c r="H606" s="4"/>
      <c r="I606" s="4"/>
      <c r="J606" s="4"/>
      <c r="K606" s="4"/>
      <c r="L606" s="4"/>
      <c r="M606" s="4"/>
    </row>
    <row r="607">
      <c r="A607" s="4"/>
      <c r="B607" s="4"/>
      <c r="C607" s="4"/>
      <c r="D607" s="4"/>
      <c r="E607" s="4"/>
      <c r="F607" s="4"/>
      <c r="G607" s="4"/>
      <c r="H607" s="4"/>
      <c r="I607" s="4"/>
      <c r="J607" s="4"/>
      <c r="K607" s="4"/>
      <c r="L607" s="4"/>
      <c r="M607" s="4"/>
    </row>
    <row r="608">
      <c r="A608" s="4"/>
      <c r="B608" s="4"/>
      <c r="C608" s="4"/>
      <c r="D608" s="4"/>
      <c r="E608" s="4"/>
      <c r="F608" s="4"/>
      <c r="G608" s="4"/>
      <c r="H608" s="4"/>
      <c r="I608" s="4"/>
      <c r="J608" s="4"/>
      <c r="K608" s="4"/>
      <c r="L608" s="4"/>
      <c r="M608" s="4"/>
    </row>
    <row r="609">
      <c r="A609" s="4"/>
      <c r="B609" s="4"/>
      <c r="C609" s="4"/>
      <c r="D609" s="4"/>
      <c r="E609" s="4"/>
      <c r="F609" s="4"/>
      <c r="G609" s="4"/>
      <c r="H609" s="4"/>
      <c r="I609" s="4"/>
      <c r="J609" s="4"/>
      <c r="K609" s="4"/>
      <c r="L609" s="4"/>
      <c r="M609" s="4"/>
    </row>
    <row r="610">
      <c r="A610" s="4"/>
      <c r="B610" s="4"/>
      <c r="C610" s="4"/>
      <c r="D610" s="4"/>
      <c r="E610" s="4"/>
      <c r="F610" s="4"/>
      <c r="G610" s="4"/>
      <c r="H610" s="4"/>
      <c r="I610" s="4"/>
      <c r="J610" s="4"/>
      <c r="K610" s="4"/>
      <c r="L610" s="4"/>
      <c r="M610" s="4"/>
    </row>
    <row r="611">
      <c r="A611" s="4"/>
      <c r="B611" s="4"/>
      <c r="C611" s="4"/>
      <c r="D611" s="4"/>
      <c r="E611" s="4"/>
      <c r="F611" s="4"/>
      <c r="G611" s="4"/>
      <c r="H611" s="4"/>
      <c r="I611" s="4"/>
      <c r="J611" s="4"/>
      <c r="K611" s="4"/>
      <c r="L611" s="4"/>
      <c r="M611" s="4"/>
    </row>
    <row r="612">
      <c r="A612" s="4"/>
      <c r="B612" s="4"/>
      <c r="C612" s="4"/>
      <c r="D612" s="4"/>
      <c r="E612" s="4"/>
      <c r="F612" s="4"/>
      <c r="G612" s="4"/>
      <c r="H612" s="4"/>
      <c r="I612" s="4"/>
      <c r="J612" s="4"/>
      <c r="K612" s="4"/>
      <c r="L612" s="4"/>
      <c r="M612" s="4"/>
    </row>
    <row r="613">
      <c r="A613" s="4"/>
      <c r="B613" s="4"/>
      <c r="C613" s="4"/>
      <c r="D613" s="4"/>
      <c r="E613" s="4"/>
      <c r="F613" s="4"/>
      <c r="G613" s="4"/>
      <c r="H613" s="4"/>
      <c r="I613" s="4"/>
      <c r="J613" s="4"/>
      <c r="K613" s="4"/>
      <c r="L613" s="4"/>
      <c r="M613" s="4"/>
    </row>
    <row r="614">
      <c r="A614" s="4"/>
      <c r="B614" s="4"/>
      <c r="C614" s="4"/>
      <c r="D614" s="4"/>
      <c r="E614" s="4"/>
      <c r="F614" s="4"/>
      <c r="G614" s="4"/>
      <c r="H614" s="4"/>
      <c r="I614" s="4"/>
      <c r="J614" s="4"/>
      <c r="K614" s="4"/>
      <c r="L614" s="4"/>
      <c r="M614" s="4"/>
    </row>
    <row r="615">
      <c r="A615" s="4"/>
      <c r="B615" s="4"/>
      <c r="C615" s="4"/>
      <c r="D615" s="4"/>
      <c r="E615" s="4"/>
      <c r="F615" s="4"/>
      <c r="G615" s="4"/>
      <c r="H615" s="4"/>
      <c r="I615" s="4"/>
      <c r="J615" s="4"/>
      <c r="K615" s="4"/>
      <c r="L615" s="4"/>
      <c r="M615" s="4"/>
    </row>
    <row r="616">
      <c r="A616" s="4"/>
      <c r="B616" s="4"/>
      <c r="C616" s="4"/>
      <c r="D616" s="4"/>
      <c r="E616" s="4"/>
      <c r="F616" s="4"/>
      <c r="G616" s="4"/>
      <c r="H616" s="4"/>
      <c r="I616" s="4"/>
      <c r="J616" s="4"/>
      <c r="K616" s="4"/>
      <c r="L616" s="4"/>
      <c r="M616" s="4"/>
    </row>
    <row r="617">
      <c r="A617" s="4"/>
      <c r="B617" s="4"/>
      <c r="C617" s="4"/>
      <c r="D617" s="4"/>
      <c r="E617" s="4"/>
      <c r="F617" s="4"/>
      <c r="G617" s="4"/>
      <c r="H617" s="4"/>
      <c r="I617" s="4"/>
      <c r="J617" s="4"/>
      <c r="K617" s="4"/>
      <c r="L617" s="4"/>
      <c r="M617" s="4"/>
    </row>
    <row r="618">
      <c r="A618" s="4"/>
      <c r="B618" s="4"/>
      <c r="C618" s="4"/>
      <c r="D618" s="4"/>
      <c r="E618" s="4"/>
      <c r="F618" s="4"/>
      <c r="G618" s="4"/>
      <c r="H618" s="4"/>
      <c r="I618" s="4"/>
      <c r="J618" s="4"/>
      <c r="K618" s="4"/>
      <c r="L618" s="4"/>
      <c r="M618" s="4"/>
    </row>
    <row r="619">
      <c r="A619" s="4"/>
      <c r="B619" s="4"/>
      <c r="C619" s="4"/>
      <c r="D619" s="4"/>
      <c r="E619" s="4"/>
      <c r="F619" s="4"/>
      <c r="G619" s="4"/>
      <c r="H619" s="4"/>
      <c r="I619" s="4"/>
      <c r="J619" s="4"/>
      <c r="K619" s="4"/>
      <c r="L619" s="4"/>
      <c r="M619" s="4"/>
    </row>
    <row r="620">
      <c r="A620" s="4"/>
      <c r="B620" s="4"/>
      <c r="C620" s="4"/>
      <c r="D620" s="4"/>
      <c r="E620" s="4"/>
      <c r="F620" s="4"/>
      <c r="G620" s="4"/>
      <c r="H620" s="4"/>
      <c r="I620" s="4"/>
      <c r="J620" s="4"/>
      <c r="K620" s="4"/>
      <c r="L620" s="4"/>
      <c r="M620" s="4"/>
    </row>
    <row r="621">
      <c r="A621" s="4"/>
      <c r="B621" s="4"/>
      <c r="C621" s="4"/>
      <c r="D621" s="4"/>
      <c r="E621" s="4"/>
      <c r="F621" s="4"/>
      <c r="G621" s="4"/>
      <c r="H621" s="4"/>
      <c r="I621" s="4"/>
      <c r="J621" s="4"/>
      <c r="K621" s="4"/>
      <c r="L621" s="4"/>
      <c r="M621" s="4"/>
    </row>
    <row r="622">
      <c r="A622" s="4"/>
      <c r="B622" s="4"/>
      <c r="C622" s="4"/>
      <c r="D622" s="4"/>
      <c r="E622" s="4"/>
      <c r="F622" s="4"/>
      <c r="G622" s="4"/>
      <c r="H622" s="4"/>
      <c r="I622" s="4"/>
      <c r="J622" s="4"/>
      <c r="K622" s="4"/>
      <c r="L622" s="4"/>
      <c r="M622" s="4"/>
    </row>
    <row r="623">
      <c r="A623" s="4"/>
      <c r="B623" s="4"/>
      <c r="C623" s="4"/>
      <c r="D623" s="4"/>
      <c r="E623" s="4"/>
      <c r="F623" s="4"/>
      <c r="G623" s="4"/>
      <c r="H623" s="4"/>
      <c r="I623" s="4"/>
      <c r="J623" s="4"/>
      <c r="K623" s="4"/>
      <c r="L623" s="4"/>
      <c r="M623" s="4"/>
    </row>
    <row r="624">
      <c r="A624" s="4"/>
      <c r="B624" s="4"/>
      <c r="C624" s="4"/>
      <c r="D624" s="4"/>
      <c r="E624" s="4"/>
      <c r="F624" s="4"/>
      <c r="G624" s="4"/>
      <c r="H624" s="4"/>
      <c r="I624" s="4"/>
      <c r="J624" s="4"/>
      <c r="K624" s="4"/>
      <c r="L624" s="4"/>
      <c r="M624" s="4"/>
    </row>
    <row r="625">
      <c r="A625" s="4"/>
      <c r="B625" s="4"/>
      <c r="C625" s="4"/>
      <c r="D625" s="4"/>
      <c r="E625" s="4"/>
      <c r="F625" s="4"/>
      <c r="G625" s="4"/>
      <c r="H625" s="4"/>
      <c r="I625" s="4"/>
      <c r="J625" s="4"/>
      <c r="K625" s="4"/>
      <c r="L625" s="4"/>
      <c r="M625" s="4"/>
    </row>
    <row r="626">
      <c r="A626" s="4"/>
      <c r="B626" s="4"/>
      <c r="C626" s="4"/>
      <c r="D626" s="4"/>
      <c r="E626" s="4"/>
      <c r="F626" s="4"/>
      <c r="G626" s="4"/>
      <c r="H626" s="4"/>
      <c r="I626" s="4"/>
      <c r="J626" s="4"/>
      <c r="K626" s="4"/>
      <c r="L626" s="4"/>
      <c r="M626" s="4"/>
    </row>
    <row r="627">
      <c r="A627" s="4"/>
      <c r="B627" s="4"/>
      <c r="C627" s="4"/>
      <c r="D627" s="4"/>
      <c r="E627" s="4"/>
      <c r="F627" s="4"/>
      <c r="G627" s="4"/>
      <c r="H627" s="4"/>
      <c r="I627" s="4"/>
      <c r="J627" s="4"/>
      <c r="K627" s="4"/>
      <c r="L627" s="4"/>
      <c r="M627" s="4"/>
    </row>
    <row r="628">
      <c r="A628" s="4"/>
      <c r="B628" s="4"/>
      <c r="C628" s="4"/>
      <c r="D628" s="4"/>
      <c r="E628" s="4"/>
      <c r="F628" s="4"/>
      <c r="G628" s="4"/>
      <c r="H628" s="4"/>
      <c r="I628" s="4"/>
      <c r="J628" s="4"/>
      <c r="K628" s="4"/>
      <c r="L628" s="4"/>
      <c r="M628" s="4"/>
    </row>
    <row r="629">
      <c r="A629" s="4"/>
      <c r="B629" s="4"/>
      <c r="C629" s="4"/>
      <c r="D629" s="4"/>
      <c r="E629" s="4"/>
      <c r="F629" s="4"/>
      <c r="G629" s="4"/>
      <c r="H629" s="4"/>
      <c r="I629" s="4"/>
      <c r="J629" s="4"/>
      <c r="K629" s="4"/>
      <c r="L629" s="4"/>
      <c r="M629" s="4"/>
    </row>
    <row r="630">
      <c r="A630" s="4"/>
      <c r="B630" s="4"/>
      <c r="C630" s="4"/>
      <c r="D630" s="4"/>
      <c r="E630" s="4"/>
      <c r="F630" s="4"/>
      <c r="G630" s="4"/>
      <c r="H630" s="4"/>
      <c r="I630" s="4"/>
      <c r="J630" s="4"/>
      <c r="K630" s="4"/>
      <c r="L630" s="4"/>
      <c r="M630" s="4"/>
    </row>
    <row r="631">
      <c r="A631" s="4"/>
      <c r="B631" s="4"/>
      <c r="C631" s="4"/>
      <c r="D631" s="4"/>
      <c r="E631" s="4"/>
      <c r="F631" s="4"/>
      <c r="G631" s="4"/>
      <c r="H631" s="4"/>
      <c r="I631" s="4"/>
      <c r="J631" s="4"/>
      <c r="K631" s="4"/>
      <c r="L631" s="4"/>
      <c r="M631" s="4"/>
    </row>
    <row r="632">
      <c r="A632" s="4"/>
      <c r="B632" s="4"/>
      <c r="C632" s="4"/>
      <c r="D632" s="4"/>
      <c r="E632" s="4"/>
      <c r="F632" s="4"/>
      <c r="G632" s="4"/>
      <c r="H632" s="4"/>
      <c r="I632" s="4"/>
      <c r="J632" s="4"/>
      <c r="K632" s="4"/>
      <c r="L632" s="4"/>
      <c r="M632" s="4"/>
    </row>
    <row r="633">
      <c r="A633" s="4"/>
      <c r="B633" s="4"/>
      <c r="C633" s="4"/>
      <c r="D633" s="4"/>
      <c r="E633" s="4"/>
      <c r="F633" s="4"/>
      <c r="G633" s="4"/>
      <c r="H633" s="4"/>
      <c r="I633" s="4"/>
      <c r="J633" s="4"/>
      <c r="K633" s="4"/>
      <c r="L633" s="4"/>
      <c r="M633" s="4"/>
    </row>
    <row r="634">
      <c r="A634" s="4"/>
      <c r="B634" s="4"/>
      <c r="C634" s="4"/>
      <c r="D634" s="4"/>
      <c r="E634" s="4"/>
      <c r="F634" s="4"/>
      <c r="G634" s="4"/>
      <c r="H634" s="4"/>
      <c r="I634" s="4"/>
      <c r="J634" s="4"/>
      <c r="K634" s="4"/>
      <c r="L634" s="4"/>
      <c r="M634" s="4"/>
    </row>
    <row r="635">
      <c r="A635" s="4"/>
      <c r="B635" s="4"/>
      <c r="C635" s="4"/>
      <c r="D635" s="4"/>
      <c r="E635" s="4"/>
      <c r="F635" s="4"/>
      <c r="G635" s="4"/>
      <c r="H635" s="4"/>
      <c r="I635" s="4"/>
      <c r="J635" s="4"/>
      <c r="K635" s="4"/>
      <c r="L635" s="4"/>
      <c r="M635" s="4"/>
    </row>
    <row r="636">
      <c r="A636" s="4"/>
      <c r="B636" s="4"/>
      <c r="C636" s="4"/>
      <c r="D636" s="4"/>
      <c r="E636" s="4"/>
      <c r="F636" s="4"/>
      <c r="G636" s="4"/>
      <c r="H636" s="4"/>
      <c r="I636" s="4"/>
      <c r="J636" s="4"/>
      <c r="K636" s="4"/>
      <c r="L636" s="4"/>
      <c r="M636" s="4"/>
    </row>
    <row r="637">
      <c r="A637" s="4"/>
      <c r="B637" s="4"/>
      <c r="C637" s="4"/>
      <c r="D637" s="4"/>
      <c r="E637" s="4"/>
      <c r="F637" s="4"/>
      <c r="G637" s="4"/>
      <c r="H637" s="4"/>
      <c r="I637" s="4"/>
      <c r="J637" s="4"/>
      <c r="K637" s="4"/>
      <c r="L637" s="4"/>
      <c r="M637" s="4"/>
    </row>
    <row r="638">
      <c r="A638" s="4"/>
      <c r="B638" s="4"/>
      <c r="C638" s="4"/>
      <c r="D638" s="4"/>
      <c r="E638" s="4"/>
      <c r="F638" s="4"/>
      <c r="G638" s="4"/>
      <c r="H638" s="4"/>
      <c r="I638" s="4"/>
      <c r="J638" s="4"/>
      <c r="K638" s="4"/>
      <c r="L638" s="4"/>
      <c r="M638" s="4"/>
    </row>
    <row r="639">
      <c r="A639" s="4"/>
      <c r="B639" s="4"/>
      <c r="C639" s="4"/>
      <c r="D639" s="4"/>
      <c r="E639" s="4"/>
      <c r="F639" s="4"/>
      <c r="G639" s="4"/>
      <c r="H639" s="4"/>
      <c r="I639" s="4"/>
      <c r="J639" s="4"/>
      <c r="K639" s="4"/>
      <c r="L639" s="4"/>
      <c r="M639" s="4"/>
    </row>
    <row r="640">
      <c r="A640" s="4"/>
      <c r="B640" s="4"/>
      <c r="C640" s="4"/>
      <c r="D640" s="4"/>
      <c r="E640" s="4"/>
      <c r="F640" s="4"/>
      <c r="G640" s="4"/>
      <c r="H640" s="4"/>
      <c r="I640" s="4"/>
      <c r="J640" s="4"/>
      <c r="K640" s="4"/>
      <c r="L640" s="4"/>
      <c r="M640" s="4"/>
    </row>
    <row r="641">
      <c r="A641" s="4"/>
      <c r="B641" s="4"/>
      <c r="C641" s="4"/>
      <c r="D641" s="4"/>
      <c r="E641" s="4"/>
      <c r="F641" s="4"/>
      <c r="G641" s="4"/>
      <c r="H641" s="4"/>
      <c r="I641" s="4"/>
      <c r="J641" s="4"/>
      <c r="K641" s="4"/>
      <c r="L641" s="4"/>
      <c r="M641" s="4"/>
    </row>
    <row r="642">
      <c r="A642" s="4"/>
      <c r="B642" s="4"/>
      <c r="C642" s="4"/>
      <c r="D642" s="4"/>
      <c r="E642" s="4"/>
      <c r="F642" s="4"/>
      <c r="G642" s="4"/>
      <c r="H642" s="4"/>
      <c r="I642" s="4"/>
      <c r="J642" s="4"/>
      <c r="K642" s="4"/>
      <c r="L642" s="4"/>
      <c r="M642" s="4"/>
    </row>
    <row r="643">
      <c r="A643" s="4"/>
      <c r="B643" s="4"/>
      <c r="C643" s="4"/>
      <c r="D643" s="4"/>
      <c r="E643" s="4"/>
      <c r="F643" s="4"/>
      <c r="G643" s="4"/>
      <c r="H643" s="4"/>
      <c r="I643" s="4"/>
      <c r="J643" s="4"/>
      <c r="K643" s="4"/>
      <c r="L643" s="4"/>
      <c r="M643" s="4"/>
    </row>
    <row r="644">
      <c r="A644" s="4"/>
      <c r="B644" s="4"/>
      <c r="C644" s="4"/>
      <c r="D644" s="4"/>
      <c r="E644" s="4"/>
      <c r="F644" s="4"/>
      <c r="G644" s="4"/>
      <c r="H644" s="4"/>
      <c r="I644" s="4"/>
      <c r="J644" s="4"/>
      <c r="K644" s="4"/>
      <c r="L644" s="4"/>
      <c r="M644" s="4"/>
    </row>
    <row r="645">
      <c r="A645" s="4"/>
      <c r="B645" s="4"/>
      <c r="C645" s="4"/>
      <c r="D645" s="4"/>
      <c r="E645" s="4"/>
      <c r="F645" s="4"/>
      <c r="G645" s="4"/>
      <c r="H645" s="4"/>
      <c r="I645" s="4"/>
      <c r="J645" s="4"/>
      <c r="K645" s="4"/>
      <c r="L645" s="4"/>
      <c r="M645" s="4"/>
    </row>
    <row r="646">
      <c r="A646" s="4"/>
      <c r="B646" s="4"/>
      <c r="C646" s="4"/>
      <c r="D646" s="4"/>
      <c r="E646" s="4"/>
      <c r="F646" s="4"/>
      <c r="G646" s="4"/>
      <c r="H646" s="4"/>
      <c r="I646" s="4"/>
      <c r="J646" s="4"/>
      <c r="K646" s="4"/>
      <c r="L646" s="4"/>
      <c r="M646" s="4"/>
    </row>
    <row r="647">
      <c r="A647" s="4"/>
      <c r="B647" s="4"/>
      <c r="C647" s="4"/>
      <c r="D647" s="4"/>
      <c r="E647" s="4"/>
      <c r="F647" s="4"/>
      <c r="G647" s="4"/>
      <c r="H647" s="4"/>
      <c r="I647" s="4"/>
      <c r="J647" s="4"/>
      <c r="K647" s="4"/>
      <c r="L647" s="4"/>
      <c r="M647" s="4"/>
    </row>
    <row r="648">
      <c r="A648" s="4"/>
      <c r="B648" s="4"/>
      <c r="C648" s="4"/>
      <c r="D648" s="4"/>
      <c r="E648" s="4"/>
      <c r="F648" s="4"/>
      <c r="G648" s="4"/>
      <c r="H648" s="4"/>
      <c r="I648" s="4"/>
      <c r="J648" s="4"/>
      <c r="K648" s="4"/>
      <c r="L648" s="4"/>
      <c r="M648" s="4"/>
    </row>
    <row r="649">
      <c r="A649" s="4"/>
      <c r="B649" s="4"/>
      <c r="C649" s="4"/>
      <c r="D649" s="4"/>
      <c r="E649" s="4"/>
      <c r="F649" s="4"/>
      <c r="G649" s="4"/>
      <c r="H649" s="4"/>
      <c r="I649" s="4"/>
      <c r="J649" s="4"/>
      <c r="K649" s="4"/>
      <c r="L649" s="4"/>
      <c r="M649" s="4"/>
    </row>
    <row r="650">
      <c r="A650" s="4"/>
      <c r="B650" s="4"/>
      <c r="C650" s="4"/>
      <c r="D650" s="4"/>
      <c r="E650" s="4"/>
      <c r="F650" s="4"/>
      <c r="G650" s="4"/>
      <c r="H650" s="4"/>
      <c r="I650" s="4"/>
      <c r="J650" s="4"/>
      <c r="K650" s="4"/>
      <c r="L650" s="4"/>
      <c r="M650" s="4"/>
    </row>
    <row r="651">
      <c r="A651" s="4"/>
      <c r="B651" s="4"/>
      <c r="C651" s="4"/>
      <c r="D651" s="4"/>
      <c r="E651" s="4"/>
      <c r="F651" s="4"/>
      <c r="G651" s="4"/>
      <c r="H651" s="4"/>
      <c r="I651" s="4"/>
      <c r="J651" s="4"/>
      <c r="K651" s="4"/>
      <c r="L651" s="4"/>
      <c r="M651" s="4"/>
    </row>
    <row r="652">
      <c r="A652" s="4"/>
      <c r="B652" s="4"/>
      <c r="C652" s="4"/>
      <c r="D652" s="4"/>
      <c r="E652" s="4"/>
      <c r="F652" s="4"/>
      <c r="G652" s="4"/>
      <c r="H652" s="4"/>
      <c r="I652" s="4"/>
      <c r="J652" s="4"/>
      <c r="K652" s="4"/>
      <c r="L652" s="4"/>
      <c r="M652" s="4"/>
    </row>
    <row r="653">
      <c r="A653" s="4"/>
      <c r="B653" s="4"/>
      <c r="C653" s="4"/>
      <c r="D653" s="4"/>
      <c r="E653" s="4"/>
      <c r="F653" s="4"/>
      <c r="G653" s="4"/>
      <c r="H653" s="4"/>
      <c r="I653" s="4"/>
      <c r="J653" s="4"/>
      <c r="K653" s="4"/>
      <c r="L653" s="4"/>
      <c r="M653" s="4"/>
    </row>
    <row r="654">
      <c r="A654" s="4"/>
      <c r="B654" s="4"/>
      <c r="C654" s="4"/>
      <c r="D654" s="4"/>
      <c r="E654" s="4"/>
      <c r="F654" s="4"/>
      <c r="G654" s="4"/>
      <c r="H654" s="4"/>
      <c r="I654" s="4"/>
      <c r="J654" s="4"/>
      <c r="K654" s="4"/>
      <c r="L654" s="4"/>
      <c r="M654" s="4"/>
    </row>
    <row r="655">
      <c r="A655" s="4"/>
      <c r="B655" s="4"/>
      <c r="C655" s="4"/>
      <c r="D655" s="4"/>
      <c r="E655" s="4"/>
      <c r="F655" s="4"/>
      <c r="G655" s="4"/>
      <c r="H655" s="4"/>
      <c r="I655" s="4"/>
      <c r="J655" s="4"/>
      <c r="K655" s="4"/>
      <c r="L655" s="4"/>
      <c r="M655" s="4"/>
    </row>
    <row r="656">
      <c r="A656" s="4"/>
      <c r="B656" s="4"/>
      <c r="C656" s="4"/>
      <c r="D656" s="4"/>
      <c r="E656" s="4"/>
      <c r="F656" s="4"/>
      <c r="G656" s="4"/>
      <c r="H656" s="4"/>
      <c r="I656" s="4"/>
      <c r="J656" s="4"/>
      <c r="K656" s="4"/>
      <c r="L656" s="4"/>
      <c r="M656" s="4"/>
    </row>
    <row r="657">
      <c r="A657" s="4"/>
      <c r="B657" s="4"/>
      <c r="C657" s="4"/>
      <c r="D657" s="4"/>
      <c r="E657" s="4"/>
      <c r="F657" s="4"/>
      <c r="G657" s="4"/>
      <c r="H657" s="4"/>
      <c r="I657" s="4"/>
      <c r="J657" s="4"/>
      <c r="K657" s="4"/>
      <c r="L657" s="4"/>
      <c r="M657" s="4"/>
    </row>
    <row r="658">
      <c r="A658" s="4"/>
      <c r="B658" s="4"/>
      <c r="C658" s="4"/>
      <c r="D658" s="4"/>
      <c r="E658" s="4"/>
      <c r="F658" s="4"/>
      <c r="G658" s="4"/>
      <c r="H658" s="4"/>
      <c r="I658" s="4"/>
      <c r="J658" s="4"/>
      <c r="K658" s="4"/>
      <c r="L658" s="4"/>
      <c r="M658" s="4"/>
    </row>
    <row r="659">
      <c r="A659" s="4"/>
      <c r="B659" s="4"/>
      <c r="C659" s="4"/>
      <c r="D659" s="4"/>
      <c r="E659" s="4"/>
      <c r="F659" s="4"/>
      <c r="G659" s="4"/>
      <c r="H659" s="4"/>
      <c r="I659" s="4"/>
      <c r="J659" s="4"/>
      <c r="K659" s="4"/>
      <c r="L659" s="4"/>
      <c r="M659" s="4"/>
    </row>
    <row r="660">
      <c r="A660" s="4"/>
      <c r="B660" s="4"/>
      <c r="C660" s="4"/>
      <c r="D660" s="4"/>
      <c r="E660" s="4"/>
      <c r="F660" s="4"/>
      <c r="G660" s="4"/>
      <c r="H660" s="4"/>
      <c r="I660" s="4"/>
      <c r="J660" s="4"/>
      <c r="K660" s="4"/>
      <c r="L660" s="4"/>
      <c r="M660" s="4"/>
    </row>
    <row r="661">
      <c r="A661" s="4"/>
      <c r="B661" s="4"/>
      <c r="C661" s="4"/>
      <c r="D661" s="4"/>
      <c r="E661" s="4"/>
      <c r="F661" s="4"/>
      <c r="G661" s="4"/>
      <c r="H661" s="4"/>
      <c r="I661" s="4"/>
      <c r="J661" s="4"/>
      <c r="K661" s="4"/>
      <c r="L661" s="4"/>
      <c r="M661" s="4"/>
    </row>
    <row r="662">
      <c r="A662" s="4"/>
      <c r="B662" s="4"/>
      <c r="C662" s="4"/>
      <c r="D662" s="4"/>
      <c r="E662" s="4"/>
      <c r="F662" s="4"/>
      <c r="G662" s="4"/>
      <c r="H662" s="4"/>
      <c r="I662" s="4"/>
      <c r="J662" s="4"/>
      <c r="K662" s="4"/>
      <c r="L662" s="4"/>
      <c r="M662" s="4"/>
    </row>
    <row r="663">
      <c r="A663" s="4"/>
      <c r="B663" s="4"/>
      <c r="C663" s="4"/>
      <c r="D663" s="4"/>
      <c r="E663" s="4"/>
      <c r="F663" s="4"/>
      <c r="G663" s="4"/>
      <c r="H663" s="4"/>
      <c r="I663" s="4"/>
      <c r="J663" s="4"/>
      <c r="K663" s="4"/>
      <c r="L663" s="4"/>
      <c r="M663" s="4"/>
    </row>
    <row r="664">
      <c r="A664" s="4"/>
      <c r="B664" s="4"/>
      <c r="C664" s="4"/>
      <c r="D664" s="4"/>
      <c r="E664" s="4"/>
      <c r="F664" s="4"/>
      <c r="G664" s="4"/>
      <c r="H664" s="4"/>
      <c r="I664" s="4"/>
      <c r="J664" s="4"/>
      <c r="K664" s="4"/>
      <c r="L664" s="4"/>
      <c r="M664" s="4"/>
    </row>
    <row r="665">
      <c r="A665" s="4"/>
      <c r="B665" s="4"/>
      <c r="C665" s="4"/>
      <c r="D665" s="4"/>
      <c r="E665" s="4"/>
      <c r="F665" s="4"/>
      <c r="G665" s="4"/>
      <c r="H665" s="4"/>
      <c r="I665" s="4"/>
      <c r="J665" s="4"/>
      <c r="K665" s="4"/>
      <c r="L665" s="4"/>
      <c r="M665" s="4"/>
    </row>
    <row r="666">
      <c r="A666" s="4"/>
      <c r="B666" s="4"/>
      <c r="C666" s="4"/>
      <c r="D666" s="4"/>
      <c r="E666" s="4"/>
      <c r="F666" s="4"/>
      <c r="G666" s="4"/>
      <c r="H666" s="4"/>
      <c r="I666" s="4"/>
      <c r="J666" s="4"/>
      <c r="K666" s="4"/>
      <c r="L666" s="4"/>
      <c r="M666" s="4"/>
    </row>
    <row r="667">
      <c r="A667" s="4"/>
      <c r="B667" s="4"/>
      <c r="C667" s="4"/>
      <c r="D667" s="4"/>
      <c r="E667" s="4"/>
      <c r="F667" s="4"/>
      <c r="G667" s="4"/>
      <c r="H667" s="4"/>
      <c r="I667" s="4"/>
      <c r="J667" s="4"/>
      <c r="K667" s="4"/>
      <c r="L667" s="4"/>
      <c r="M667" s="4"/>
    </row>
    <row r="668">
      <c r="A668" s="4"/>
      <c r="B668" s="4"/>
      <c r="C668" s="4"/>
      <c r="D668" s="4"/>
      <c r="E668" s="4"/>
      <c r="F668" s="4"/>
      <c r="G668" s="4"/>
      <c r="H668" s="4"/>
      <c r="I668" s="4"/>
      <c r="J668" s="4"/>
      <c r="K668" s="4"/>
      <c r="L668" s="4"/>
      <c r="M668" s="4"/>
    </row>
    <row r="669">
      <c r="A669" s="4"/>
      <c r="B669" s="4"/>
      <c r="C669" s="4"/>
      <c r="D669" s="4"/>
      <c r="E669" s="4"/>
      <c r="F669" s="4"/>
      <c r="G669" s="4"/>
      <c r="H669" s="4"/>
      <c r="I669" s="4"/>
      <c r="J669" s="4"/>
      <c r="K669" s="4"/>
      <c r="L669" s="4"/>
      <c r="M669" s="4"/>
    </row>
    <row r="670">
      <c r="A670" s="4"/>
      <c r="B670" s="4"/>
      <c r="C670" s="4"/>
      <c r="D670" s="4"/>
      <c r="E670" s="4"/>
      <c r="F670" s="4"/>
      <c r="G670" s="4"/>
      <c r="H670" s="4"/>
      <c r="I670" s="4"/>
      <c r="J670" s="4"/>
      <c r="K670" s="4"/>
      <c r="L670" s="4"/>
      <c r="M670" s="4"/>
    </row>
    <row r="671">
      <c r="A671" s="4"/>
      <c r="B671" s="4"/>
      <c r="C671" s="4"/>
      <c r="D671" s="4"/>
      <c r="E671" s="4"/>
      <c r="F671" s="4"/>
      <c r="G671" s="4"/>
      <c r="H671" s="4"/>
      <c r="I671" s="4"/>
      <c r="J671" s="4"/>
      <c r="K671" s="4"/>
      <c r="L671" s="4"/>
      <c r="M671" s="4"/>
    </row>
    <row r="672">
      <c r="A672" s="4"/>
      <c r="B672" s="4"/>
      <c r="C672" s="4"/>
      <c r="D672" s="4"/>
      <c r="E672" s="4"/>
      <c r="F672" s="4"/>
      <c r="G672" s="4"/>
      <c r="H672" s="4"/>
      <c r="I672" s="4"/>
      <c r="J672" s="4"/>
      <c r="K672" s="4"/>
      <c r="L672" s="4"/>
      <c r="M672" s="4"/>
    </row>
    <row r="673">
      <c r="A673" s="4"/>
      <c r="B673" s="4"/>
      <c r="C673" s="4"/>
      <c r="D673" s="4"/>
      <c r="E673" s="4"/>
      <c r="F673" s="4"/>
      <c r="G673" s="4"/>
      <c r="H673" s="4"/>
      <c r="I673" s="4"/>
      <c r="J673" s="4"/>
      <c r="K673" s="4"/>
      <c r="L673" s="4"/>
      <c r="M673" s="4"/>
    </row>
    <row r="674">
      <c r="A674" s="4"/>
      <c r="B674" s="4"/>
      <c r="C674" s="4"/>
      <c r="D674" s="4"/>
      <c r="E674" s="4"/>
      <c r="F674" s="4"/>
      <c r="G674" s="4"/>
      <c r="H674" s="4"/>
      <c r="I674" s="4"/>
      <c r="J674" s="4"/>
      <c r="K674" s="4"/>
      <c r="L674" s="4"/>
      <c r="M674" s="4"/>
    </row>
    <row r="675">
      <c r="A675" s="4"/>
      <c r="B675" s="4"/>
      <c r="C675" s="4"/>
      <c r="D675" s="4"/>
      <c r="E675" s="4"/>
      <c r="F675" s="4"/>
      <c r="G675" s="4"/>
      <c r="H675" s="4"/>
      <c r="I675" s="4"/>
      <c r="J675" s="4"/>
      <c r="K675" s="4"/>
      <c r="L675" s="4"/>
      <c r="M675" s="4"/>
    </row>
    <row r="676">
      <c r="A676" s="4"/>
      <c r="B676" s="4"/>
      <c r="C676" s="4"/>
      <c r="D676" s="4"/>
      <c r="E676" s="4"/>
      <c r="F676" s="4"/>
      <c r="G676" s="4"/>
      <c r="H676" s="4"/>
      <c r="I676" s="4"/>
      <c r="J676" s="4"/>
      <c r="K676" s="4"/>
      <c r="L676" s="4"/>
      <c r="M676" s="4"/>
    </row>
    <row r="677">
      <c r="A677" s="4"/>
      <c r="B677" s="4"/>
      <c r="C677" s="4"/>
      <c r="D677" s="4"/>
      <c r="E677" s="4"/>
      <c r="F677" s="4"/>
      <c r="G677" s="4"/>
      <c r="H677" s="4"/>
      <c r="I677" s="4"/>
      <c r="J677" s="4"/>
      <c r="K677" s="4"/>
      <c r="L677" s="4"/>
      <c r="M677" s="4"/>
    </row>
    <row r="678">
      <c r="A678" s="4"/>
      <c r="B678" s="4"/>
      <c r="C678" s="4"/>
      <c r="D678" s="4"/>
      <c r="E678" s="4"/>
      <c r="F678" s="4"/>
      <c r="G678" s="4"/>
      <c r="H678" s="4"/>
      <c r="I678" s="4"/>
      <c r="J678" s="4"/>
      <c r="K678" s="4"/>
      <c r="L678" s="4"/>
      <c r="M678" s="4"/>
    </row>
    <row r="679">
      <c r="A679" s="4"/>
      <c r="B679" s="4"/>
      <c r="C679" s="4"/>
      <c r="D679" s="4"/>
      <c r="E679" s="4"/>
      <c r="F679" s="4"/>
      <c r="G679" s="4"/>
      <c r="H679" s="4"/>
      <c r="I679" s="4"/>
      <c r="J679" s="4"/>
      <c r="K679" s="4"/>
      <c r="L679" s="4"/>
      <c r="M679" s="4"/>
    </row>
    <row r="680">
      <c r="A680" s="4"/>
      <c r="B680" s="4"/>
      <c r="C680" s="4"/>
      <c r="D680" s="4"/>
      <c r="E680" s="4"/>
      <c r="F680" s="4"/>
      <c r="G680" s="4"/>
      <c r="H680" s="4"/>
      <c r="I680" s="4"/>
      <c r="J680" s="4"/>
      <c r="K680" s="4"/>
      <c r="L680" s="4"/>
      <c r="M680" s="4"/>
    </row>
    <row r="681">
      <c r="A681" s="4"/>
      <c r="B681" s="4"/>
      <c r="C681" s="4"/>
      <c r="D681" s="4"/>
      <c r="E681" s="4"/>
      <c r="F681" s="4"/>
      <c r="G681" s="4"/>
      <c r="H681" s="4"/>
      <c r="I681" s="4"/>
      <c r="J681" s="4"/>
      <c r="K681" s="4"/>
      <c r="L681" s="4"/>
      <c r="M681" s="4"/>
    </row>
    <row r="682">
      <c r="A682" s="4"/>
      <c r="B682" s="4"/>
      <c r="C682" s="4"/>
      <c r="D682" s="4"/>
      <c r="E682" s="4"/>
      <c r="F682" s="4"/>
      <c r="G682" s="4"/>
      <c r="H682" s="4"/>
      <c r="I682" s="4"/>
      <c r="J682" s="4"/>
      <c r="K682" s="4"/>
      <c r="L682" s="4"/>
      <c r="M682" s="4"/>
    </row>
    <row r="683">
      <c r="A683" s="4"/>
      <c r="B683" s="4"/>
      <c r="C683" s="4"/>
      <c r="D683" s="4"/>
      <c r="E683" s="4"/>
      <c r="F683" s="4"/>
      <c r="G683" s="4"/>
      <c r="H683" s="4"/>
      <c r="I683" s="4"/>
      <c r="J683" s="4"/>
      <c r="K683" s="4"/>
      <c r="L683" s="4"/>
      <c r="M683" s="4"/>
    </row>
    <row r="684">
      <c r="A684" s="4"/>
      <c r="B684" s="4"/>
      <c r="C684" s="4"/>
      <c r="D684" s="4"/>
      <c r="E684" s="4"/>
      <c r="F684" s="4"/>
      <c r="G684" s="4"/>
      <c r="H684" s="4"/>
      <c r="I684" s="4"/>
      <c r="J684" s="4"/>
      <c r="K684" s="4"/>
      <c r="L684" s="4"/>
      <c r="M684" s="4"/>
    </row>
    <row r="685">
      <c r="A685" s="4"/>
      <c r="B685" s="4"/>
      <c r="C685" s="4"/>
      <c r="D685" s="4"/>
      <c r="E685" s="4"/>
      <c r="F685" s="4"/>
      <c r="G685" s="4"/>
      <c r="H685" s="4"/>
      <c r="I685" s="4"/>
      <c r="J685" s="4"/>
      <c r="K685" s="4"/>
      <c r="L685" s="4"/>
      <c r="M685" s="4"/>
    </row>
    <row r="686">
      <c r="A686" s="4"/>
      <c r="B686" s="4"/>
      <c r="C686" s="4"/>
      <c r="D686" s="4"/>
      <c r="E686" s="4"/>
      <c r="F686" s="4"/>
      <c r="G686" s="4"/>
      <c r="H686" s="4"/>
      <c r="I686" s="4"/>
      <c r="J686" s="4"/>
      <c r="K686" s="4"/>
      <c r="L686" s="4"/>
      <c r="M686" s="4"/>
    </row>
    <row r="687">
      <c r="A687" s="4"/>
      <c r="B687" s="4"/>
      <c r="C687" s="4"/>
      <c r="D687" s="4"/>
      <c r="E687" s="4"/>
      <c r="F687" s="4"/>
      <c r="G687" s="4"/>
      <c r="H687" s="4"/>
      <c r="I687" s="4"/>
      <c r="J687" s="4"/>
      <c r="K687" s="4"/>
      <c r="L687" s="4"/>
      <c r="M687" s="4"/>
    </row>
    <row r="688">
      <c r="A688" s="4"/>
      <c r="B688" s="4"/>
      <c r="C688" s="4"/>
      <c r="D688" s="4"/>
      <c r="E688" s="4"/>
      <c r="F688" s="4"/>
      <c r="G688" s="4"/>
      <c r="H688" s="4"/>
      <c r="I688" s="4"/>
      <c r="J688" s="4"/>
      <c r="K688" s="4"/>
      <c r="L688" s="4"/>
      <c r="M688" s="4"/>
    </row>
    <row r="689">
      <c r="A689" s="4"/>
      <c r="B689" s="4"/>
      <c r="C689" s="4"/>
      <c r="D689" s="4"/>
      <c r="E689" s="4"/>
      <c r="F689" s="4"/>
      <c r="G689" s="4"/>
      <c r="H689" s="4"/>
      <c r="I689" s="4"/>
      <c r="J689" s="4"/>
      <c r="K689" s="4"/>
      <c r="L689" s="4"/>
      <c r="M689" s="4"/>
    </row>
    <row r="690">
      <c r="A690" s="4"/>
      <c r="B690" s="4"/>
      <c r="C690" s="4"/>
      <c r="D690" s="4"/>
      <c r="E690" s="4"/>
      <c r="F690" s="4"/>
      <c r="G690" s="4"/>
      <c r="H690" s="4"/>
      <c r="I690" s="4"/>
      <c r="J690" s="4"/>
      <c r="K690" s="4"/>
      <c r="L690" s="4"/>
      <c r="M690" s="4"/>
    </row>
    <row r="691">
      <c r="A691" s="4"/>
      <c r="B691" s="4"/>
      <c r="C691" s="4"/>
      <c r="D691" s="4"/>
      <c r="E691" s="4"/>
      <c r="F691" s="4"/>
      <c r="G691" s="4"/>
      <c r="H691" s="4"/>
      <c r="I691" s="4"/>
      <c r="J691" s="4"/>
      <c r="K691" s="4"/>
      <c r="L691" s="4"/>
      <c r="M691" s="4"/>
    </row>
    <row r="692">
      <c r="A692" s="4"/>
      <c r="B692" s="4"/>
      <c r="C692" s="4"/>
      <c r="D692" s="4"/>
      <c r="E692" s="4"/>
      <c r="F692" s="4"/>
      <c r="G692" s="4"/>
      <c r="H692" s="4"/>
      <c r="I692" s="4"/>
      <c r="J692" s="4"/>
      <c r="K692" s="4"/>
      <c r="L692" s="4"/>
      <c r="M692" s="4"/>
    </row>
    <row r="693">
      <c r="A693" s="4"/>
      <c r="B693" s="4"/>
      <c r="C693" s="4"/>
      <c r="D693" s="4"/>
      <c r="E693" s="4"/>
      <c r="F693" s="4"/>
      <c r="G693" s="4"/>
      <c r="H693" s="4"/>
      <c r="I693" s="4"/>
      <c r="J693" s="4"/>
      <c r="K693" s="4"/>
      <c r="L693" s="4"/>
      <c r="M693" s="4"/>
    </row>
    <row r="694">
      <c r="A694" s="4"/>
      <c r="B694" s="4"/>
      <c r="C694" s="4"/>
      <c r="D694" s="4"/>
      <c r="E694" s="4"/>
      <c r="F694" s="4"/>
      <c r="G694" s="4"/>
      <c r="H694" s="4"/>
      <c r="I694" s="4"/>
      <c r="J694" s="4"/>
      <c r="K694" s="4"/>
      <c r="L694" s="4"/>
      <c r="M694" s="4"/>
    </row>
    <row r="695">
      <c r="A695" s="4"/>
      <c r="B695" s="4"/>
      <c r="C695" s="4"/>
      <c r="D695" s="4"/>
      <c r="E695" s="4"/>
      <c r="F695" s="4"/>
      <c r="G695" s="4"/>
      <c r="H695" s="4"/>
      <c r="I695" s="4"/>
      <c r="J695" s="4"/>
      <c r="K695" s="4"/>
      <c r="L695" s="4"/>
      <c r="M695" s="4"/>
    </row>
    <row r="696">
      <c r="A696" s="4"/>
      <c r="B696" s="4"/>
      <c r="C696" s="4"/>
      <c r="D696" s="4"/>
      <c r="E696" s="4"/>
      <c r="F696" s="4"/>
      <c r="G696" s="4"/>
      <c r="H696" s="4"/>
      <c r="I696" s="4"/>
      <c r="J696" s="4"/>
      <c r="K696" s="4"/>
      <c r="L696" s="4"/>
      <c r="M696" s="4"/>
    </row>
    <row r="697">
      <c r="A697" s="4"/>
      <c r="B697" s="4"/>
      <c r="C697" s="4"/>
      <c r="D697" s="4"/>
      <c r="E697" s="4"/>
      <c r="F697" s="4"/>
      <c r="G697" s="4"/>
      <c r="H697" s="4"/>
      <c r="I697" s="4"/>
      <c r="J697" s="4"/>
      <c r="K697" s="4"/>
      <c r="L697" s="4"/>
      <c r="M697" s="4"/>
    </row>
    <row r="698">
      <c r="A698" s="4"/>
      <c r="B698" s="4"/>
      <c r="C698" s="4"/>
      <c r="D698" s="4"/>
      <c r="E698" s="4"/>
      <c r="F698" s="4"/>
      <c r="G698" s="4"/>
      <c r="H698" s="4"/>
      <c r="I698" s="4"/>
      <c r="J698" s="4"/>
      <c r="K698" s="4"/>
      <c r="L698" s="4"/>
      <c r="M698" s="4"/>
    </row>
    <row r="699">
      <c r="A699" s="4"/>
      <c r="B699" s="4"/>
      <c r="C699" s="4"/>
      <c r="D699" s="4"/>
      <c r="E699" s="4"/>
      <c r="F699" s="4"/>
      <c r="G699" s="4"/>
      <c r="H699" s="4"/>
      <c r="I699" s="4"/>
      <c r="J699" s="4"/>
      <c r="K699" s="4"/>
      <c r="L699" s="4"/>
      <c r="M699" s="4"/>
    </row>
    <row r="700">
      <c r="A700" s="4"/>
      <c r="B700" s="4"/>
      <c r="C700" s="4"/>
      <c r="D700" s="4"/>
      <c r="E700" s="4"/>
      <c r="F700" s="4"/>
      <c r="G700" s="4"/>
      <c r="H700" s="4"/>
      <c r="I700" s="4"/>
      <c r="J700" s="4"/>
      <c r="K700" s="4"/>
      <c r="L700" s="4"/>
      <c r="M700" s="4"/>
    </row>
    <row r="701">
      <c r="A701" s="4"/>
      <c r="B701" s="4"/>
      <c r="C701" s="4"/>
      <c r="D701" s="4"/>
      <c r="E701" s="4"/>
      <c r="F701" s="4"/>
      <c r="G701" s="4"/>
      <c r="H701" s="4"/>
      <c r="I701" s="4"/>
      <c r="J701" s="4"/>
      <c r="K701" s="4"/>
      <c r="L701" s="4"/>
      <c r="M701" s="4"/>
    </row>
    <row r="702">
      <c r="A702" s="4"/>
      <c r="B702" s="4"/>
      <c r="C702" s="4"/>
      <c r="D702" s="4"/>
      <c r="E702" s="4"/>
      <c r="F702" s="4"/>
      <c r="G702" s="4"/>
      <c r="H702" s="4"/>
      <c r="I702" s="4"/>
      <c r="J702" s="4"/>
      <c r="K702" s="4"/>
      <c r="L702" s="4"/>
      <c r="M702" s="4"/>
    </row>
    <row r="703">
      <c r="A703" s="4"/>
      <c r="B703" s="4"/>
      <c r="C703" s="4"/>
      <c r="D703" s="4"/>
      <c r="E703" s="4"/>
      <c r="F703" s="4"/>
      <c r="G703" s="4"/>
      <c r="H703" s="4"/>
      <c r="I703" s="4"/>
      <c r="J703" s="4"/>
      <c r="K703" s="4"/>
      <c r="L703" s="4"/>
      <c r="M703" s="4"/>
    </row>
    <row r="704">
      <c r="A704" s="4"/>
      <c r="B704" s="4"/>
      <c r="C704" s="4"/>
      <c r="D704" s="4"/>
      <c r="E704" s="4"/>
      <c r="F704" s="4"/>
      <c r="G704" s="4"/>
      <c r="H704" s="4"/>
      <c r="I704" s="4"/>
      <c r="J704" s="4"/>
      <c r="K704" s="4"/>
      <c r="L704" s="4"/>
      <c r="M704" s="4"/>
    </row>
    <row r="705">
      <c r="A705" s="4"/>
      <c r="B705" s="4"/>
      <c r="C705" s="4"/>
      <c r="D705" s="4"/>
      <c r="E705" s="4"/>
      <c r="F705" s="4"/>
      <c r="G705" s="4"/>
      <c r="H705" s="4"/>
      <c r="I705" s="4"/>
      <c r="J705" s="4"/>
      <c r="K705" s="4"/>
      <c r="L705" s="4"/>
      <c r="M705" s="4"/>
    </row>
    <row r="706">
      <c r="A706" s="4"/>
      <c r="B706" s="4"/>
      <c r="C706" s="4"/>
      <c r="D706" s="4"/>
      <c r="E706" s="4"/>
      <c r="F706" s="4"/>
      <c r="G706" s="4"/>
      <c r="H706" s="4"/>
      <c r="I706" s="4"/>
      <c r="J706" s="4"/>
      <c r="K706" s="4"/>
      <c r="L706" s="4"/>
      <c r="M706" s="4"/>
    </row>
    <row r="707">
      <c r="A707" s="4"/>
      <c r="B707" s="4"/>
      <c r="C707" s="4"/>
      <c r="D707" s="4"/>
      <c r="E707" s="4"/>
      <c r="F707" s="4"/>
      <c r="G707" s="4"/>
      <c r="H707" s="4"/>
      <c r="I707" s="4"/>
      <c r="J707" s="4"/>
      <c r="K707" s="4"/>
      <c r="L707" s="4"/>
      <c r="M707" s="4"/>
    </row>
    <row r="708">
      <c r="A708" s="4"/>
      <c r="B708" s="4"/>
      <c r="C708" s="4"/>
      <c r="D708" s="4"/>
      <c r="E708" s="4"/>
      <c r="F708" s="4"/>
      <c r="G708" s="4"/>
      <c r="H708" s="4"/>
      <c r="I708" s="4"/>
      <c r="J708" s="4"/>
      <c r="K708" s="4"/>
      <c r="L708" s="4"/>
      <c r="M708" s="4"/>
    </row>
    <row r="709">
      <c r="A709" s="4"/>
      <c r="B709" s="4"/>
      <c r="C709" s="4"/>
      <c r="D709" s="4"/>
      <c r="E709" s="4"/>
      <c r="F709" s="4"/>
      <c r="G709" s="4"/>
      <c r="H709" s="4"/>
      <c r="I709" s="4"/>
      <c r="J709" s="4"/>
      <c r="K709" s="4"/>
      <c r="L709" s="4"/>
      <c r="M709" s="4"/>
    </row>
    <row r="710">
      <c r="A710" s="4"/>
      <c r="B710" s="4"/>
      <c r="C710" s="4"/>
      <c r="D710" s="4"/>
      <c r="E710" s="4"/>
      <c r="F710" s="4"/>
      <c r="G710" s="4"/>
      <c r="H710" s="4"/>
      <c r="I710" s="4"/>
      <c r="J710" s="4"/>
      <c r="K710" s="4"/>
      <c r="L710" s="4"/>
      <c r="M710" s="4"/>
    </row>
    <row r="711">
      <c r="A711" s="4"/>
      <c r="B711" s="4"/>
      <c r="C711" s="4"/>
      <c r="D711" s="4"/>
      <c r="E711" s="4"/>
      <c r="F711" s="4"/>
      <c r="G711" s="4"/>
      <c r="H711" s="4"/>
      <c r="I711" s="4"/>
      <c r="J711" s="4"/>
      <c r="K711" s="4"/>
      <c r="L711" s="4"/>
      <c r="M711" s="4"/>
    </row>
    <row r="712">
      <c r="A712" s="4"/>
      <c r="B712" s="4"/>
      <c r="C712" s="4"/>
      <c r="D712" s="4"/>
      <c r="E712" s="4"/>
      <c r="F712" s="4"/>
      <c r="G712" s="4"/>
      <c r="H712" s="4"/>
      <c r="I712" s="4"/>
      <c r="J712" s="4"/>
      <c r="K712" s="4"/>
      <c r="L712" s="4"/>
      <c r="M712" s="4"/>
    </row>
    <row r="713">
      <c r="A713" s="4"/>
      <c r="B713" s="4"/>
      <c r="C713" s="4"/>
      <c r="D713" s="4"/>
      <c r="E713" s="4"/>
      <c r="F713" s="4"/>
      <c r="G713" s="4"/>
      <c r="H713" s="4"/>
      <c r="I713" s="4"/>
      <c r="J713" s="4"/>
      <c r="K713" s="4"/>
      <c r="L713" s="4"/>
      <c r="M713" s="4"/>
    </row>
    <row r="714">
      <c r="A714" s="4"/>
      <c r="B714" s="4"/>
      <c r="C714" s="4"/>
      <c r="D714" s="4"/>
      <c r="E714" s="4"/>
      <c r="F714" s="4"/>
      <c r="G714" s="4"/>
      <c r="H714" s="4"/>
      <c r="I714" s="4"/>
      <c r="J714" s="4"/>
      <c r="K714" s="4"/>
      <c r="L714" s="4"/>
      <c r="M714" s="4"/>
    </row>
    <row r="715">
      <c r="A715" s="4"/>
      <c r="B715" s="4"/>
      <c r="C715" s="4"/>
      <c r="D715" s="4"/>
      <c r="E715" s="4"/>
      <c r="F715" s="4"/>
      <c r="G715" s="4"/>
      <c r="H715" s="4"/>
      <c r="I715" s="4"/>
      <c r="J715" s="4"/>
      <c r="K715" s="4"/>
      <c r="L715" s="4"/>
      <c r="M715" s="4"/>
    </row>
    <row r="716">
      <c r="A716" s="4"/>
      <c r="B716" s="4"/>
      <c r="C716" s="4"/>
      <c r="D716" s="4"/>
      <c r="E716" s="4"/>
      <c r="F716" s="4"/>
      <c r="G716" s="4"/>
      <c r="H716" s="4"/>
      <c r="I716" s="4"/>
      <c r="J716" s="4"/>
      <c r="K716" s="4"/>
      <c r="L716" s="4"/>
      <c r="M716" s="4"/>
    </row>
    <row r="717">
      <c r="A717" s="4"/>
      <c r="B717" s="4"/>
      <c r="C717" s="4"/>
      <c r="D717" s="4"/>
      <c r="E717" s="4"/>
      <c r="F717" s="4"/>
      <c r="G717" s="4"/>
      <c r="H717" s="4"/>
      <c r="I717" s="4"/>
      <c r="J717" s="4"/>
      <c r="K717" s="4"/>
      <c r="L717" s="4"/>
      <c r="M717" s="4"/>
    </row>
    <row r="718">
      <c r="A718" s="4"/>
      <c r="B718" s="4"/>
      <c r="C718" s="4"/>
      <c r="D718" s="4"/>
      <c r="E718" s="4"/>
      <c r="F718" s="4"/>
      <c r="G718" s="4"/>
      <c r="H718" s="4"/>
      <c r="I718" s="4"/>
      <c r="J718" s="4"/>
      <c r="K718" s="4"/>
      <c r="L718" s="4"/>
      <c r="M718" s="4"/>
    </row>
    <row r="719">
      <c r="A719" s="4"/>
      <c r="B719" s="4"/>
      <c r="C719" s="4"/>
      <c r="D719" s="4"/>
      <c r="E719" s="4"/>
      <c r="F719" s="4"/>
      <c r="G719" s="4"/>
      <c r="H719" s="4"/>
      <c r="I719" s="4"/>
      <c r="J719" s="4"/>
      <c r="K719" s="4"/>
      <c r="L719" s="4"/>
      <c r="M719" s="4"/>
    </row>
    <row r="720">
      <c r="A720" s="4"/>
      <c r="B720" s="4"/>
      <c r="C720" s="4"/>
      <c r="D720" s="4"/>
      <c r="E720" s="4"/>
      <c r="F720" s="4"/>
      <c r="G720" s="4"/>
      <c r="H720" s="4"/>
      <c r="I720" s="4"/>
      <c r="J720" s="4"/>
      <c r="K720" s="4"/>
      <c r="L720" s="4"/>
      <c r="M720" s="4"/>
    </row>
    <row r="721">
      <c r="A721" s="4"/>
      <c r="B721" s="4"/>
      <c r="C721" s="4"/>
      <c r="D721" s="4"/>
      <c r="E721" s="4"/>
      <c r="F721" s="4"/>
      <c r="G721" s="4"/>
      <c r="H721" s="4"/>
      <c r="I721" s="4"/>
      <c r="J721" s="4"/>
      <c r="K721" s="4"/>
      <c r="L721" s="4"/>
      <c r="M721" s="4"/>
    </row>
    <row r="722">
      <c r="A722" s="4"/>
      <c r="B722" s="4"/>
      <c r="C722" s="4"/>
      <c r="D722" s="4"/>
      <c r="E722" s="4"/>
      <c r="F722" s="4"/>
      <c r="G722" s="4"/>
      <c r="H722" s="4"/>
      <c r="I722" s="4"/>
      <c r="J722" s="4"/>
      <c r="K722" s="4"/>
      <c r="L722" s="4"/>
      <c r="M722" s="4"/>
    </row>
    <row r="723">
      <c r="A723" s="4"/>
      <c r="B723" s="4"/>
      <c r="C723" s="4"/>
      <c r="D723" s="4"/>
      <c r="E723" s="4"/>
      <c r="F723" s="4"/>
      <c r="G723" s="4"/>
      <c r="H723" s="4"/>
      <c r="I723" s="4"/>
      <c r="J723" s="4"/>
      <c r="K723" s="4"/>
      <c r="L723" s="4"/>
      <c r="M723" s="4"/>
    </row>
    <row r="724">
      <c r="A724" s="4"/>
      <c r="B724" s="4"/>
      <c r="C724" s="4"/>
      <c r="D724" s="4"/>
      <c r="E724" s="4"/>
      <c r="F724" s="4"/>
      <c r="G724" s="4"/>
      <c r="H724" s="4"/>
      <c r="I724" s="4"/>
      <c r="J724" s="4"/>
      <c r="K724" s="4"/>
      <c r="L724" s="4"/>
      <c r="M724" s="4"/>
    </row>
    <row r="725">
      <c r="A725" s="4"/>
      <c r="B725" s="4"/>
      <c r="C725" s="4"/>
      <c r="D725" s="4"/>
      <c r="E725" s="4"/>
      <c r="F725" s="4"/>
      <c r="G725" s="4"/>
      <c r="H725" s="4"/>
      <c r="I725" s="4"/>
      <c r="J725" s="4"/>
      <c r="K725" s="4"/>
      <c r="L725" s="4"/>
      <c r="M725" s="4"/>
    </row>
    <row r="726">
      <c r="A726" s="4"/>
      <c r="B726" s="4"/>
      <c r="C726" s="4"/>
      <c r="D726" s="4"/>
      <c r="E726" s="4"/>
      <c r="F726" s="4"/>
      <c r="G726" s="4"/>
      <c r="H726" s="4"/>
      <c r="I726" s="4"/>
      <c r="J726" s="4"/>
      <c r="K726" s="4"/>
      <c r="L726" s="4"/>
      <c r="M726" s="4"/>
    </row>
    <row r="727">
      <c r="A727" s="4"/>
      <c r="B727" s="4"/>
      <c r="C727" s="4"/>
      <c r="D727" s="4"/>
      <c r="E727" s="4"/>
      <c r="F727" s="4"/>
      <c r="G727" s="4"/>
      <c r="H727" s="4"/>
      <c r="I727" s="4"/>
      <c r="J727" s="4"/>
      <c r="K727" s="4"/>
      <c r="L727" s="4"/>
      <c r="M727" s="4"/>
    </row>
    <row r="728">
      <c r="A728" s="4"/>
      <c r="B728" s="4"/>
      <c r="C728" s="4"/>
      <c r="D728" s="4"/>
      <c r="E728" s="4"/>
      <c r="F728" s="4"/>
      <c r="G728" s="4"/>
      <c r="H728" s="4"/>
      <c r="I728" s="4"/>
      <c r="J728" s="4"/>
      <c r="K728" s="4"/>
      <c r="L728" s="4"/>
      <c r="M728" s="4"/>
    </row>
    <row r="729">
      <c r="A729" s="4"/>
      <c r="B729" s="4"/>
      <c r="C729" s="4"/>
      <c r="D729" s="4"/>
      <c r="E729" s="4"/>
      <c r="F729" s="4"/>
      <c r="G729" s="4"/>
      <c r="H729" s="4"/>
      <c r="I729" s="4"/>
      <c r="J729" s="4"/>
      <c r="K729" s="4"/>
      <c r="L729" s="4"/>
      <c r="M729" s="4"/>
    </row>
    <row r="730">
      <c r="A730" s="4"/>
      <c r="B730" s="4"/>
      <c r="C730" s="4"/>
      <c r="D730" s="4"/>
      <c r="E730" s="4"/>
      <c r="F730" s="4"/>
      <c r="G730" s="4"/>
      <c r="H730" s="4"/>
      <c r="I730" s="4"/>
      <c r="J730" s="4"/>
      <c r="K730" s="4"/>
      <c r="L730" s="4"/>
      <c r="M730" s="4"/>
    </row>
    <row r="731">
      <c r="A731" s="4"/>
      <c r="B731" s="4"/>
      <c r="C731" s="4"/>
      <c r="D731" s="4"/>
      <c r="E731" s="4"/>
      <c r="F731" s="4"/>
      <c r="G731" s="4"/>
      <c r="H731" s="4"/>
      <c r="I731" s="4"/>
      <c r="J731" s="4"/>
      <c r="K731" s="4"/>
      <c r="L731" s="4"/>
      <c r="M731" s="4"/>
    </row>
    <row r="732">
      <c r="A732" s="4"/>
      <c r="B732" s="4"/>
      <c r="C732" s="4"/>
      <c r="D732" s="4"/>
      <c r="E732" s="4"/>
      <c r="F732" s="4"/>
      <c r="G732" s="4"/>
      <c r="H732" s="4"/>
      <c r="I732" s="4"/>
      <c r="J732" s="4"/>
      <c r="K732" s="4"/>
      <c r="L732" s="4"/>
      <c r="M732" s="4"/>
    </row>
    <row r="733">
      <c r="A733" s="4"/>
      <c r="B733" s="4"/>
      <c r="C733" s="4"/>
      <c r="D733" s="4"/>
      <c r="E733" s="4"/>
      <c r="F733" s="4"/>
      <c r="G733" s="4"/>
      <c r="H733" s="4"/>
      <c r="I733" s="4"/>
      <c r="J733" s="4"/>
      <c r="K733" s="4"/>
      <c r="L733" s="4"/>
      <c r="M733" s="4"/>
    </row>
    <row r="734">
      <c r="A734" s="4"/>
      <c r="B734" s="4"/>
      <c r="C734" s="4"/>
      <c r="D734" s="4"/>
      <c r="E734" s="4"/>
      <c r="F734" s="4"/>
      <c r="G734" s="4"/>
      <c r="H734" s="4"/>
      <c r="I734" s="4"/>
      <c r="J734" s="4"/>
      <c r="K734" s="4"/>
      <c r="L734" s="4"/>
      <c r="M734" s="4"/>
    </row>
    <row r="735">
      <c r="A735" s="4"/>
      <c r="B735" s="4"/>
      <c r="C735" s="4"/>
      <c r="D735" s="4"/>
      <c r="E735" s="4"/>
      <c r="F735" s="4"/>
      <c r="G735" s="4"/>
      <c r="H735" s="4"/>
      <c r="I735" s="4"/>
      <c r="J735" s="4"/>
      <c r="K735" s="4"/>
      <c r="L735" s="4"/>
      <c r="M735" s="4"/>
    </row>
    <row r="736">
      <c r="A736" s="4"/>
      <c r="B736" s="4"/>
      <c r="C736" s="4"/>
      <c r="D736" s="4"/>
      <c r="E736" s="4"/>
      <c r="F736" s="4"/>
      <c r="G736" s="4"/>
      <c r="H736" s="4"/>
      <c r="I736" s="4"/>
      <c r="J736" s="4"/>
      <c r="K736" s="4"/>
      <c r="L736" s="4"/>
      <c r="M736" s="4"/>
    </row>
    <row r="737">
      <c r="A737" s="4"/>
      <c r="B737" s="4"/>
      <c r="C737" s="4"/>
      <c r="D737" s="4"/>
      <c r="E737" s="4"/>
      <c r="F737" s="4"/>
      <c r="G737" s="4"/>
      <c r="H737" s="4"/>
      <c r="I737" s="4"/>
      <c r="J737" s="4"/>
      <c r="K737" s="4"/>
      <c r="L737" s="4"/>
      <c r="M737" s="4"/>
    </row>
    <row r="738">
      <c r="A738" s="4"/>
      <c r="B738" s="4"/>
      <c r="C738" s="4"/>
      <c r="D738" s="4"/>
      <c r="E738" s="4"/>
      <c r="F738" s="4"/>
      <c r="G738" s="4"/>
      <c r="H738" s="4"/>
      <c r="I738" s="4"/>
      <c r="J738" s="4"/>
      <c r="K738" s="4"/>
      <c r="L738" s="4"/>
      <c r="M738" s="4"/>
    </row>
    <row r="739">
      <c r="A739" s="4"/>
      <c r="B739" s="4"/>
      <c r="C739" s="4"/>
      <c r="D739" s="4"/>
      <c r="E739" s="4"/>
      <c r="F739" s="4"/>
      <c r="G739" s="4"/>
      <c r="H739" s="4"/>
      <c r="I739" s="4"/>
      <c r="J739" s="4"/>
      <c r="K739" s="4"/>
      <c r="L739" s="4"/>
      <c r="M739" s="4"/>
    </row>
    <row r="740">
      <c r="A740" s="4"/>
      <c r="B740" s="4"/>
      <c r="C740" s="4"/>
      <c r="D740" s="4"/>
      <c r="E740" s="4"/>
      <c r="F740" s="4"/>
      <c r="G740" s="4"/>
      <c r="H740" s="4"/>
      <c r="I740" s="4"/>
      <c r="J740" s="4"/>
      <c r="K740" s="4"/>
      <c r="L740" s="4"/>
      <c r="M740" s="4"/>
    </row>
    <row r="741">
      <c r="A741" s="4"/>
      <c r="B741" s="4"/>
      <c r="C741" s="4"/>
      <c r="D741" s="4"/>
      <c r="E741" s="4"/>
      <c r="F741" s="4"/>
      <c r="G741" s="4"/>
      <c r="H741" s="4"/>
      <c r="I741" s="4"/>
      <c r="J741" s="4"/>
      <c r="K741" s="4"/>
      <c r="L741" s="4"/>
      <c r="M741" s="4"/>
    </row>
    <row r="742">
      <c r="A742" s="4"/>
      <c r="B742" s="4"/>
      <c r="C742" s="4"/>
      <c r="D742" s="4"/>
      <c r="E742" s="4"/>
      <c r="F742" s="4"/>
      <c r="G742" s="4"/>
      <c r="H742" s="4"/>
      <c r="I742" s="4"/>
      <c r="J742" s="4"/>
      <c r="K742" s="4"/>
      <c r="L742" s="4"/>
      <c r="M742" s="4"/>
    </row>
    <row r="743">
      <c r="A743" s="4"/>
      <c r="B743" s="4"/>
      <c r="C743" s="4"/>
      <c r="D743" s="4"/>
      <c r="E743" s="4"/>
      <c r="F743" s="4"/>
      <c r="G743" s="4"/>
      <c r="H743" s="4"/>
      <c r="I743" s="4"/>
      <c r="J743" s="4"/>
      <c r="K743" s="4"/>
      <c r="L743" s="4"/>
      <c r="M743" s="4"/>
    </row>
    <row r="744">
      <c r="A744" s="4"/>
      <c r="B744" s="4"/>
      <c r="C744" s="4"/>
      <c r="D744" s="4"/>
      <c r="E744" s="4"/>
      <c r="F744" s="4"/>
      <c r="G744" s="4"/>
      <c r="H744" s="4"/>
      <c r="I744" s="4"/>
      <c r="J744" s="4"/>
      <c r="K744" s="4"/>
      <c r="L744" s="4"/>
      <c r="M744" s="4"/>
    </row>
    <row r="745">
      <c r="A745" s="4"/>
      <c r="B745" s="4"/>
      <c r="C745" s="4"/>
      <c r="D745" s="4"/>
      <c r="E745" s="4"/>
      <c r="F745" s="4"/>
      <c r="G745" s="4"/>
      <c r="H745" s="4"/>
      <c r="I745" s="4"/>
      <c r="J745" s="4"/>
      <c r="K745" s="4"/>
      <c r="L745" s="4"/>
      <c r="M745" s="4"/>
    </row>
    <row r="746">
      <c r="A746" s="4"/>
      <c r="B746" s="4"/>
      <c r="C746" s="4"/>
      <c r="D746" s="4"/>
      <c r="E746" s="4"/>
      <c r="F746" s="4"/>
      <c r="G746" s="4"/>
      <c r="H746" s="4"/>
      <c r="I746" s="4"/>
      <c r="J746" s="4"/>
      <c r="K746" s="4"/>
      <c r="L746" s="4"/>
      <c r="M746" s="4"/>
    </row>
    <row r="747">
      <c r="A747" s="4"/>
      <c r="B747" s="4"/>
      <c r="C747" s="4"/>
      <c r="D747" s="4"/>
      <c r="E747" s="4"/>
      <c r="F747" s="4"/>
      <c r="G747" s="4"/>
      <c r="H747" s="4"/>
      <c r="I747" s="4"/>
      <c r="J747" s="4"/>
      <c r="K747" s="4"/>
      <c r="L747" s="4"/>
      <c r="M747" s="4"/>
    </row>
    <row r="748">
      <c r="A748" s="4"/>
      <c r="B748" s="4"/>
      <c r="C748" s="4"/>
      <c r="D748" s="4"/>
      <c r="E748" s="4"/>
      <c r="F748" s="4"/>
      <c r="G748" s="4"/>
      <c r="H748" s="4"/>
      <c r="I748" s="4"/>
      <c r="J748" s="4"/>
      <c r="K748" s="4"/>
      <c r="L748" s="4"/>
      <c r="M748" s="4"/>
    </row>
    <row r="749">
      <c r="A749" s="4"/>
      <c r="B749" s="4"/>
      <c r="C749" s="4"/>
      <c r="D749" s="4"/>
      <c r="E749" s="4"/>
      <c r="F749" s="4"/>
      <c r="G749" s="4"/>
      <c r="H749" s="4"/>
      <c r="I749" s="4"/>
      <c r="J749" s="4"/>
      <c r="K749" s="4"/>
      <c r="L749" s="4"/>
      <c r="M749" s="4"/>
    </row>
    <row r="750">
      <c r="A750" s="4"/>
      <c r="B750" s="4"/>
      <c r="C750" s="4"/>
      <c r="D750" s="4"/>
      <c r="E750" s="4"/>
      <c r="F750" s="4"/>
      <c r="G750" s="4"/>
      <c r="H750" s="4"/>
      <c r="I750" s="4"/>
      <c r="J750" s="4"/>
      <c r="K750" s="4"/>
      <c r="L750" s="4"/>
      <c r="M750" s="4"/>
    </row>
    <row r="751">
      <c r="A751" s="4"/>
      <c r="B751" s="4"/>
      <c r="C751" s="4"/>
      <c r="D751" s="4"/>
      <c r="E751" s="4"/>
      <c r="F751" s="4"/>
      <c r="G751" s="4"/>
      <c r="H751" s="4"/>
      <c r="I751" s="4"/>
      <c r="J751" s="4"/>
      <c r="K751" s="4"/>
      <c r="L751" s="4"/>
      <c r="M751" s="4"/>
    </row>
    <row r="752">
      <c r="A752" s="4"/>
      <c r="B752" s="4"/>
      <c r="C752" s="4"/>
      <c r="D752" s="4"/>
      <c r="E752" s="4"/>
      <c r="F752" s="4"/>
      <c r="G752" s="4"/>
      <c r="H752" s="4"/>
      <c r="I752" s="4"/>
      <c r="J752" s="4"/>
      <c r="K752" s="4"/>
      <c r="L752" s="4"/>
      <c r="M752" s="4"/>
    </row>
    <row r="753">
      <c r="A753" s="4"/>
      <c r="B753" s="4"/>
      <c r="C753" s="4"/>
      <c r="D753" s="4"/>
      <c r="E753" s="4"/>
      <c r="F753" s="4"/>
      <c r="G753" s="4"/>
      <c r="H753" s="4"/>
      <c r="I753" s="4"/>
      <c r="J753" s="4"/>
      <c r="K753" s="4"/>
      <c r="L753" s="4"/>
      <c r="M753" s="4"/>
    </row>
    <row r="754">
      <c r="A754" s="4"/>
      <c r="B754" s="4"/>
      <c r="C754" s="4"/>
      <c r="D754" s="4"/>
      <c r="E754" s="4"/>
      <c r="F754" s="4"/>
      <c r="G754" s="4"/>
      <c r="H754" s="4"/>
      <c r="I754" s="4"/>
      <c r="J754" s="4"/>
      <c r="K754" s="4"/>
      <c r="L754" s="4"/>
      <c r="M754" s="4"/>
    </row>
    <row r="755">
      <c r="A755" s="4"/>
      <c r="B755" s="4"/>
      <c r="C755" s="4"/>
      <c r="D755" s="4"/>
      <c r="E755" s="4"/>
      <c r="F755" s="4"/>
      <c r="G755" s="4"/>
      <c r="H755" s="4"/>
      <c r="I755" s="4"/>
      <c r="J755" s="4"/>
      <c r="K755" s="4"/>
      <c r="L755" s="4"/>
      <c r="M755" s="4"/>
    </row>
    <row r="756">
      <c r="A756" s="4"/>
      <c r="B756" s="4"/>
      <c r="C756" s="4"/>
      <c r="D756" s="4"/>
      <c r="E756" s="4"/>
      <c r="F756" s="4"/>
      <c r="G756" s="4"/>
      <c r="H756" s="4"/>
      <c r="I756" s="4"/>
      <c r="J756" s="4"/>
      <c r="K756" s="4"/>
      <c r="L756" s="4"/>
      <c r="M756" s="4"/>
    </row>
    <row r="757">
      <c r="A757" s="4"/>
      <c r="B757" s="4"/>
      <c r="C757" s="4"/>
      <c r="D757" s="4"/>
      <c r="E757" s="4"/>
      <c r="F757" s="4"/>
      <c r="G757" s="4"/>
      <c r="H757" s="4"/>
      <c r="I757" s="4"/>
      <c r="J757" s="4"/>
      <c r="K757" s="4"/>
      <c r="L757" s="4"/>
      <c r="M757" s="4"/>
    </row>
    <row r="758">
      <c r="A758" s="4"/>
      <c r="B758" s="4"/>
      <c r="C758" s="4"/>
      <c r="D758" s="4"/>
      <c r="E758" s="4"/>
      <c r="F758" s="4"/>
      <c r="G758" s="4"/>
      <c r="H758" s="4"/>
      <c r="I758" s="4"/>
      <c r="J758" s="4"/>
      <c r="K758" s="4"/>
      <c r="L758" s="4"/>
      <c r="M758" s="4"/>
    </row>
    <row r="759">
      <c r="A759" s="4"/>
      <c r="B759" s="4"/>
      <c r="C759" s="4"/>
      <c r="D759" s="4"/>
      <c r="E759" s="4"/>
      <c r="F759" s="4"/>
      <c r="G759" s="4"/>
      <c r="H759" s="4"/>
      <c r="I759" s="4"/>
      <c r="J759" s="4"/>
      <c r="K759" s="4"/>
      <c r="L759" s="4"/>
      <c r="M759" s="4"/>
    </row>
    <row r="760">
      <c r="A760" s="4"/>
      <c r="B760" s="4"/>
      <c r="C760" s="4"/>
      <c r="D760" s="4"/>
      <c r="E760" s="4"/>
      <c r="F760" s="4"/>
      <c r="G760" s="4"/>
      <c r="H760" s="4"/>
      <c r="I760" s="4"/>
      <c r="J760" s="4"/>
      <c r="K760" s="4"/>
      <c r="L760" s="4"/>
      <c r="M760" s="4"/>
    </row>
    <row r="761">
      <c r="A761" s="4"/>
      <c r="B761" s="4"/>
      <c r="C761" s="4"/>
      <c r="D761" s="4"/>
      <c r="E761" s="4"/>
      <c r="F761" s="4"/>
      <c r="G761" s="4"/>
      <c r="H761" s="4"/>
      <c r="I761" s="4"/>
      <c r="J761" s="4"/>
      <c r="K761" s="4"/>
      <c r="L761" s="4"/>
      <c r="M761" s="4"/>
    </row>
    <row r="762">
      <c r="A762" s="4"/>
      <c r="B762" s="4"/>
      <c r="C762" s="4"/>
      <c r="D762" s="4"/>
      <c r="E762" s="4"/>
      <c r="F762" s="4"/>
      <c r="G762" s="4"/>
      <c r="H762" s="4"/>
      <c r="I762" s="4"/>
      <c r="J762" s="4"/>
      <c r="K762" s="4"/>
      <c r="L762" s="4"/>
      <c r="M762" s="4"/>
    </row>
    <row r="763">
      <c r="A763" s="4"/>
      <c r="B763" s="4"/>
      <c r="C763" s="4"/>
      <c r="D763" s="4"/>
      <c r="E763" s="4"/>
      <c r="F763" s="4"/>
      <c r="G763" s="4"/>
      <c r="H763" s="4"/>
      <c r="I763" s="4"/>
      <c r="J763" s="4"/>
      <c r="K763" s="4"/>
      <c r="L763" s="4"/>
      <c r="M763" s="4"/>
    </row>
    <row r="764">
      <c r="A764" s="4"/>
      <c r="B764" s="4"/>
      <c r="C764" s="4"/>
      <c r="D764" s="4"/>
      <c r="E764" s="4"/>
      <c r="F764" s="4"/>
      <c r="G764" s="4"/>
      <c r="H764" s="4"/>
      <c r="I764" s="4"/>
      <c r="J764" s="4"/>
      <c r="K764" s="4"/>
      <c r="L764" s="4"/>
      <c r="M764" s="4"/>
    </row>
    <row r="765">
      <c r="A765" s="4"/>
      <c r="B765" s="4"/>
      <c r="C765" s="4"/>
      <c r="D765" s="4"/>
      <c r="E765" s="4"/>
      <c r="F765" s="4"/>
      <c r="G765" s="4"/>
      <c r="H765" s="4"/>
      <c r="I765" s="4"/>
      <c r="J765" s="4"/>
      <c r="K765" s="4"/>
      <c r="L765" s="4"/>
      <c r="M765" s="4"/>
    </row>
    <row r="766">
      <c r="A766" s="4"/>
      <c r="B766" s="4"/>
      <c r="C766" s="4"/>
      <c r="D766" s="4"/>
      <c r="E766" s="4"/>
      <c r="F766" s="4"/>
      <c r="G766" s="4"/>
      <c r="H766" s="4"/>
      <c r="I766" s="4"/>
      <c r="J766" s="4"/>
      <c r="K766" s="4"/>
      <c r="L766" s="4"/>
      <c r="M766" s="4"/>
    </row>
    <row r="767">
      <c r="A767" s="4"/>
      <c r="B767" s="4"/>
      <c r="C767" s="4"/>
      <c r="D767" s="4"/>
      <c r="E767" s="4"/>
      <c r="F767" s="4"/>
      <c r="G767" s="4"/>
      <c r="H767" s="4"/>
      <c r="I767" s="4"/>
      <c r="J767" s="4"/>
      <c r="K767" s="4"/>
      <c r="L767" s="4"/>
      <c r="M767" s="4"/>
    </row>
    <row r="768">
      <c r="A768" s="4"/>
      <c r="B768" s="4"/>
      <c r="C768" s="4"/>
      <c r="D768" s="4"/>
      <c r="E768" s="4"/>
      <c r="F768" s="4"/>
      <c r="G768" s="4"/>
      <c r="H768" s="4"/>
      <c r="I768" s="4"/>
      <c r="J768" s="4"/>
      <c r="K768" s="4"/>
      <c r="L768" s="4"/>
      <c r="M768" s="4"/>
    </row>
    <row r="769">
      <c r="A769" s="4"/>
      <c r="B769" s="4"/>
      <c r="C769" s="4"/>
      <c r="D769" s="4"/>
      <c r="E769" s="4"/>
      <c r="F769" s="4"/>
      <c r="G769" s="4"/>
      <c r="H769" s="4"/>
      <c r="I769" s="4"/>
      <c r="J769" s="4"/>
      <c r="K769" s="4"/>
      <c r="L769" s="4"/>
      <c r="M769" s="4"/>
    </row>
    <row r="770">
      <c r="A770" s="4"/>
      <c r="B770" s="4"/>
      <c r="C770" s="4"/>
      <c r="D770" s="4"/>
      <c r="E770" s="4"/>
      <c r="F770" s="4"/>
      <c r="G770" s="4"/>
      <c r="H770" s="4"/>
      <c r="I770" s="4"/>
      <c r="J770" s="4"/>
      <c r="K770" s="4"/>
      <c r="L770" s="4"/>
      <c r="M770" s="4"/>
    </row>
    <row r="771">
      <c r="A771" s="4"/>
      <c r="B771" s="4"/>
      <c r="C771" s="4"/>
      <c r="D771" s="4"/>
      <c r="E771" s="4"/>
      <c r="F771" s="4"/>
      <c r="G771" s="4"/>
      <c r="H771" s="4"/>
      <c r="I771" s="4"/>
      <c r="J771" s="4"/>
      <c r="K771" s="4"/>
      <c r="L771" s="4"/>
      <c r="M771" s="4"/>
    </row>
    <row r="772">
      <c r="A772" s="4"/>
      <c r="B772" s="4"/>
      <c r="C772" s="4"/>
      <c r="D772" s="4"/>
      <c r="E772" s="4"/>
      <c r="F772" s="4"/>
      <c r="G772" s="4"/>
      <c r="H772" s="4"/>
      <c r="I772" s="4"/>
      <c r="J772" s="4"/>
      <c r="K772" s="4"/>
      <c r="L772" s="4"/>
      <c r="M772" s="4"/>
    </row>
    <row r="773">
      <c r="A773" s="4"/>
      <c r="B773" s="4"/>
      <c r="C773" s="4"/>
      <c r="D773" s="4"/>
      <c r="E773" s="4"/>
      <c r="F773" s="4"/>
      <c r="G773" s="4"/>
      <c r="H773" s="4"/>
      <c r="I773" s="4"/>
      <c r="J773" s="4"/>
      <c r="K773" s="4"/>
      <c r="L773" s="4"/>
      <c r="M773" s="4"/>
    </row>
    <row r="774">
      <c r="A774" s="4"/>
      <c r="B774" s="4"/>
      <c r="C774" s="4"/>
      <c r="D774" s="4"/>
      <c r="E774" s="4"/>
      <c r="F774" s="4"/>
      <c r="G774" s="4"/>
      <c r="H774" s="4"/>
      <c r="I774" s="4"/>
      <c r="J774" s="4"/>
      <c r="K774" s="4"/>
      <c r="L774" s="4"/>
      <c r="M774" s="4"/>
    </row>
    <row r="775">
      <c r="A775" s="4"/>
      <c r="B775" s="4"/>
      <c r="C775" s="4"/>
      <c r="D775" s="4"/>
      <c r="E775" s="4"/>
      <c r="F775" s="4"/>
      <c r="G775" s="4"/>
      <c r="H775" s="4"/>
      <c r="I775" s="4"/>
      <c r="J775" s="4"/>
      <c r="K775" s="4"/>
      <c r="L775" s="4"/>
      <c r="M775" s="4"/>
    </row>
    <row r="776">
      <c r="A776" s="4"/>
      <c r="B776" s="4"/>
      <c r="C776" s="4"/>
      <c r="D776" s="4"/>
      <c r="E776" s="4"/>
      <c r="F776" s="4"/>
      <c r="G776" s="4"/>
      <c r="H776" s="4"/>
      <c r="I776" s="4"/>
      <c r="J776" s="4"/>
      <c r="K776" s="4"/>
      <c r="L776" s="4"/>
      <c r="M776" s="4"/>
    </row>
    <row r="777">
      <c r="A777" s="4"/>
      <c r="B777" s="4"/>
      <c r="C777" s="4"/>
      <c r="D777" s="4"/>
      <c r="E777" s="4"/>
      <c r="F777" s="4"/>
      <c r="G777" s="4"/>
      <c r="H777" s="4"/>
      <c r="I777" s="4"/>
      <c r="J777" s="4"/>
      <c r="K777" s="4"/>
      <c r="L777" s="4"/>
      <c r="M777" s="4"/>
    </row>
    <row r="778">
      <c r="A778" s="4"/>
      <c r="B778" s="4"/>
      <c r="C778" s="4"/>
      <c r="D778" s="4"/>
      <c r="E778" s="4"/>
      <c r="F778" s="4"/>
      <c r="G778" s="4"/>
      <c r="H778" s="4"/>
      <c r="I778" s="4"/>
      <c r="J778" s="4"/>
      <c r="K778" s="4"/>
      <c r="L778" s="4"/>
      <c r="M778" s="4"/>
    </row>
    <row r="779">
      <c r="A779" s="4"/>
      <c r="B779" s="4"/>
      <c r="C779" s="4"/>
      <c r="D779" s="4"/>
      <c r="E779" s="4"/>
      <c r="F779" s="4"/>
      <c r="G779" s="4"/>
      <c r="H779" s="4"/>
      <c r="I779" s="4"/>
      <c r="J779" s="4"/>
      <c r="K779" s="4"/>
      <c r="L779" s="4"/>
      <c r="M779" s="4"/>
    </row>
    <row r="780">
      <c r="A780" s="4"/>
      <c r="B780" s="4"/>
      <c r="C780" s="4"/>
      <c r="D780" s="4"/>
      <c r="E780" s="4"/>
      <c r="F780" s="4"/>
      <c r="G780" s="4"/>
      <c r="H780" s="4"/>
      <c r="I780" s="4"/>
      <c r="J780" s="4"/>
      <c r="K780" s="4"/>
      <c r="L780" s="4"/>
      <c r="M780" s="4"/>
    </row>
    <row r="781">
      <c r="A781" s="4"/>
      <c r="B781" s="4"/>
      <c r="C781" s="4"/>
      <c r="D781" s="4"/>
      <c r="E781" s="4"/>
      <c r="F781" s="4"/>
      <c r="G781" s="4"/>
      <c r="H781" s="4"/>
      <c r="I781" s="4"/>
      <c r="J781" s="4"/>
      <c r="K781" s="4"/>
      <c r="L781" s="4"/>
      <c r="M781" s="4"/>
    </row>
    <row r="782">
      <c r="A782" s="4"/>
      <c r="B782" s="4"/>
      <c r="C782" s="4"/>
      <c r="D782" s="4"/>
      <c r="E782" s="4"/>
      <c r="F782" s="4"/>
      <c r="G782" s="4"/>
      <c r="H782" s="4"/>
      <c r="I782" s="4"/>
      <c r="J782" s="4"/>
      <c r="K782" s="4"/>
      <c r="L782" s="4"/>
      <c r="M782" s="4"/>
    </row>
    <row r="783">
      <c r="A783" s="4"/>
      <c r="B783" s="4"/>
      <c r="C783" s="4"/>
      <c r="D783" s="4"/>
      <c r="E783" s="4"/>
      <c r="F783" s="4"/>
      <c r="G783" s="4"/>
      <c r="H783" s="4"/>
      <c r="I783" s="4"/>
      <c r="J783" s="4"/>
      <c r="K783" s="4"/>
      <c r="L783" s="4"/>
      <c r="M783" s="4"/>
    </row>
    <row r="784">
      <c r="A784" s="4"/>
      <c r="B784" s="4"/>
      <c r="C784" s="4"/>
      <c r="D784" s="4"/>
      <c r="E784" s="4"/>
      <c r="F784" s="4"/>
      <c r="G784" s="4"/>
      <c r="H784" s="4"/>
      <c r="I784" s="4"/>
      <c r="J784" s="4"/>
      <c r="K784" s="4"/>
      <c r="L784" s="4"/>
      <c r="M784" s="4"/>
    </row>
    <row r="785">
      <c r="A785" s="4"/>
      <c r="B785" s="4"/>
      <c r="C785" s="4"/>
      <c r="D785" s="4"/>
      <c r="E785" s="4"/>
      <c r="F785" s="4"/>
      <c r="G785" s="4"/>
      <c r="H785" s="4"/>
      <c r="I785" s="4"/>
      <c r="J785" s="4"/>
      <c r="K785" s="4"/>
      <c r="L785" s="4"/>
      <c r="M785" s="4"/>
    </row>
    <row r="786">
      <c r="A786" s="4"/>
      <c r="B786" s="4"/>
      <c r="C786" s="4"/>
      <c r="D786" s="4"/>
      <c r="E786" s="4"/>
      <c r="F786" s="4"/>
      <c r="G786" s="4"/>
      <c r="H786" s="4"/>
      <c r="I786" s="4"/>
      <c r="J786" s="4"/>
      <c r="K786" s="4"/>
      <c r="L786" s="4"/>
      <c r="M786" s="4"/>
    </row>
    <row r="787">
      <c r="A787" s="4"/>
      <c r="B787" s="4"/>
      <c r="C787" s="4"/>
      <c r="D787" s="4"/>
      <c r="E787" s="4"/>
      <c r="F787" s="4"/>
      <c r="G787" s="4"/>
      <c r="H787" s="4"/>
      <c r="I787" s="4"/>
      <c r="J787" s="4"/>
      <c r="K787" s="4"/>
      <c r="L787" s="4"/>
      <c r="M787" s="4"/>
    </row>
    <row r="788">
      <c r="A788" s="4"/>
      <c r="B788" s="4"/>
      <c r="C788" s="4"/>
      <c r="D788" s="4"/>
      <c r="E788" s="4"/>
      <c r="F788" s="4"/>
      <c r="G788" s="4"/>
      <c r="H788" s="4"/>
      <c r="I788" s="4"/>
      <c r="J788" s="4"/>
      <c r="K788" s="4"/>
      <c r="L788" s="4"/>
      <c r="M788" s="4"/>
    </row>
    <row r="789">
      <c r="A789" s="4"/>
      <c r="B789" s="4"/>
      <c r="C789" s="4"/>
      <c r="D789" s="4"/>
      <c r="E789" s="4"/>
      <c r="F789" s="4"/>
      <c r="G789" s="4"/>
      <c r="H789" s="4"/>
      <c r="I789" s="4"/>
      <c r="J789" s="4"/>
      <c r="K789" s="4"/>
      <c r="L789" s="4"/>
      <c r="M789" s="4"/>
    </row>
    <row r="790">
      <c r="A790" s="4"/>
      <c r="B790" s="4"/>
      <c r="C790" s="4"/>
      <c r="D790" s="4"/>
      <c r="E790" s="4"/>
      <c r="F790" s="4"/>
      <c r="G790" s="4"/>
      <c r="H790" s="4"/>
      <c r="I790" s="4"/>
      <c r="J790" s="4"/>
      <c r="K790" s="4"/>
      <c r="L790" s="4"/>
      <c r="M790" s="4"/>
    </row>
    <row r="791">
      <c r="A791" s="4"/>
      <c r="B791" s="4"/>
      <c r="C791" s="4"/>
      <c r="D791" s="4"/>
      <c r="E791" s="4"/>
      <c r="F791" s="4"/>
      <c r="G791" s="4"/>
      <c r="H791" s="4"/>
      <c r="I791" s="4"/>
      <c r="J791" s="4"/>
      <c r="K791" s="4"/>
      <c r="L791" s="4"/>
      <c r="M791" s="4"/>
    </row>
    <row r="792">
      <c r="A792" s="4"/>
      <c r="B792" s="4"/>
      <c r="C792" s="4"/>
      <c r="D792" s="4"/>
      <c r="E792" s="4"/>
      <c r="F792" s="4"/>
      <c r="G792" s="4"/>
      <c r="H792" s="4"/>
      <c r="I792" s="4"/>
      <c r="J792" s="4"/>
      <c r="K792" s="4"/>
      <c r="L792" s="4"/>
      <c r="M792" s="4"/>
    </row>
    <row r="793">
      <c r="A793" s="4"/>
      <c r="B793" s="4"/>
      <c r="C793" s="4"/>
      <c r="D793" s="4"/>
      <c r="E793" s="4"/>
      <c r="F793" s="4"/>
      <c r="G793" s="4"/>
      <c r="H793" s="4"/>
      <c r="I793" s="4"/>
      <c r="J793" s="4"/>
      <c r="K793" s="4"/>
      <c r="L793" s="4"/>
      <c r="M793" s="4"/>
    </row>
    <row r="794">
      <c r="A794" s="4"/>
      <c r="B794" s="4"/>
      <c r="C794" s="4"/>
      <c r="D794" s="4"/>
      <c r="E794" s="4"/>
      <c r="F794" s="4"/>
      <c r="G794" s="4"/>
      <c r="H794" s="4"/>
      <c r="I794" s="4"/>
      <c r="J794" s="4"/>
      <c r="K794" s="4"/>
      <c r="L794" s="4"/>
      <c r="M794" s="4"/>
    </row>
    <row r="795">
      <c r="A795" s="4"/>
      <c r="B795" s="4"/>
      <c r="C795" s="4"/>
      <c r="D795" s="4"/>
      <c r="E795" s="4"/>
      <c r="F795" s="4"/>
      <c r="G795" s="4"/>
      <c r="H795" s="4"/>
      <c r="I795" s="4"/>
      <c r="J795" s="4"/>
      <c r="K795" s="4"/>
      <c r="L795" s="4"/>
      <c r="M795" s="4"/>
    </row>
    <row r="796">
      <c r="A796" s="4"/>
      <c r="B796" s="4"/>
      <c r="C796" s="4"/>
      <c r="D796" s="4"/>
      <c r="E796" s="4"/>
      <c r="F796" s="4"/>
      <c r="G796" s="4"/>
      <c r="H796" s="4"/>
      <c r="I796" s="4"/>
      <c r="J796" s="4"/>
      <c r="K796" s="4"/>
      <c r="L796" s="4"/>
      <c r="M796" s="4"/>
    </row>
    <row r="797">
      <c r="A797" s="4"/>
      <c r="B797" s="4"/>
      <c r="C797" s="4"/>
      <c r="D797" s="4"/>
      <c r="E797" s="4"/>
      <c r="F797" s="4"/>
      <c r="G797" s="4"/>
      <c r="H797" s="4"/>
      <c r="I797" s="4"/>
      <c r="J797" s="4"/>
      <c r="K797" s="4"/>
      <c r="L797" s="4"/>
      <c r="M797" s="4"/>
    </row>
    <row r="798">
      <c r="A798" s="4"/>
      <c r="B798" s="4"/>
      <c r="C798" s="4"/>
      <c r="D798" s="4"/>
      <c r="E798" s="4"/>
      <c r="F798" s="4"/>
      <c r="G798" s="4"/>
      <c r="H798" s="4"/>
      <c r="I798" s="4"/>
      <c r="J798" s="4"/>
      <c r="K798" s="4"/>
      <c r="L798" s="4"/>
      <c r="M798" s="4"/>
    </row>
    <row r="799">
      <c r="A799" s="4"/>
      <c r="B799" s="4"/>
      <c r="C799" s="4"/>
      <c r="D799" s="4"/>
      <c r="E799" s="4"/>
      <c r="F799" s="4"/>
      <c r="G799" s="4"/>
      <c r="H799" s="4"/>
      <c r="I799" s="4"/>
      <c r="J799" s="4"/>
      <c r="K799" s="4"/>
      <c r="L799" s="4"/>
      <c r="M799" s="4"/>
    </row>
    <row r="800">
      <c r="A800" s="4"/>
      <c r="B800" s="4"/>
      <c r="C800" s="4"/>
      <c r="D800" s="4"/>
      <c r="E800" s="4"/>
      <c r="F800" s="4"/>
      <c r="G800" s="4"/>
      <c r="H800" s="4"/>
      <c r="I800" s="4"/>
      <c r="J800" s="4"/>
      <c r="K800" s="4"/>
      <c r="L800" s="4"/>
      <c r="M800" s="4"/>
    </row>
    <row r="801">
      <c r="A801" s="4"/>
      <c r="B801" s="4"/>
      <c r="C801" s="4"/>
      <c r="D801" s="4"/>
      <c r="E801" s="4"/>
      <c r="F801" s="4"/>
      <c r="G801" s="4"/>
      <c r="H801" s="4"/>
      <c r="I801" s="4"/>
      <c r="J801" s="4"/>
      <c r="K801" s="4"/>
      <c r="L801" s="4"/>
      <c r="M801" s="4"/>
    </row>
    <row r="802">
      <c r="A802" s="4"/>
      <c r="B802" s="4"/>
      <c r="C802" s="4"/>
      <c r="D802" s="4"/>
      <c r="E802" s="4"/>
      <c r="F802" s="4"/>
      <c r="G802" s="4"/>
      <c r="H802" s="4"/>
      <c r="I802" s="4"/>
      <c r="J802" s="4"/>
      <c r="K802" s="4"/>
      <c r="L802" s="4"/>
      <c r="M802" s="4"/>
    </row>
    <row r="803">
      <c r="A803" s="4"/>
      <c r="B803" s="4"/>
      <c r="C803" s="4"/>
      <c r="D803" s="4"/>
      <c r="E803" s="4"/>
      <c r="F803" s="4"/>
      <c r="G803" s="4"/>
      <c r="H803" s="4"/>
      <c r="I803" s="4"/>
      <c r="J803" s="4"/>
      <c r="K803" s="4"/>
      <c r="L803" s="4"/>
      <c r="M803" s="4"/>
    </row>
    <row r="804">
      <c r="A804" s="4"/>
      <c r="B804" s="4"/>
      <c r="C804" s="4"/>
      <c r="D804" s="4"/>
      <c r="E804" s="4"/>
      <c r="F804" s="4"/>
      <c r="G804" s="4"/>
      <c r="H804" s="4"/>
      <c r="I804" s="4"/>
      <c r="J804" s="4"/>
      <c r="K804" s="4"/>
      <c r="L804" s="4"/>
      <c r="M804" s="4"/>
    </row>
    <row r="805">
      <c r="A805" s="4"/>
      <c r="B805" s="4"/>
      <c r="C805" s="4"/>
      <c r="D805" s="4"/>
      <c r="E805" s="4"/>
      <c r="F805" s="4"/>
      <c r="G805" s="4"/>
      <c r="H805" s="4"/>
      <c r="I805" s="4"/>
      <c r="J805" s="4"/>
      <c r="K805" s="4"/>
      <c r="L805" s="4"/>
      <c r="M805" s="4"/>
    </row>
    <row r="806">
      <c r="A806" s="4"/>
      <c r="B806" s="4"/>
      <c r="C806" s="4"/>
      <c r="D806" s="4"/>
      <c r="E806" s="4"/>
      <c r="F806" s="4"/>
      <c r="G806" s="4"/>
      <c r="H806" s="4"/>
      <c r="I806" s="4"/>
      <c r="J806" s="4"/>
      <c r="K806" s="4"/>
      <c r="L806" s="4"/>
      <c r="M806" s="4"/>
    </row>
    <row r="807">
      <c r="A807" s="4"/>
      <c r="B807" s="4"/>
      <c r="C807" s="4"/>
      <c r="D807" s="4"/>
      <c r="E807" s="4"/>
      <c r="F807" s="4"/>
      <c r="G807" s="4"/>
      <c r="H807" s="4"/>
      <c r="I807" s="4"/>
      <c r="J807" s="4"/>
      <c r="K807" s="4"/>
      <c r="L807" s="4"/>
      <c r="M807" s="4"/>
    </row>
    <row r="808">
      <c r="A808" s="4"/>
      <c r="B808" s="4"/>
      <c r="C808" s="4"/>
      <c r="D808" s="4"/>
      <c r="E808" s="4"/>
      <c r="F808" s="4"/>
      <c r="G808" s="4"/>
      <c r="H808" s="4"/>
      <c r="I808" s="4"/>
      <c r="J808" s="4"/>
      <c r="K808" s="4"/>
      <c r="L808" s="4"/>
      <c r="M808" s="4"/>
    </row>
    <row r="809">
      <c r="A809" s="4"/>
      <c r="B809" s="4"/>
      <c r="C809" s="4"/>
      <c r="D809" s="4"/>
      <c r="E809" s="4"/>
      <c r="F809" s="4"/>
      <c r="G809" s="4"/>
      <c r="H809" s="4"/>
      <c r="I809" s="4"/>
      <c r="J809" s="4"/>
      <c r="K809" s="4"/>
      <c r="L809" s="4"/>
      <c r="M809" s="4"/>
    </row>
    <row r="810">
      <c r="A810" s="4"/>
      <c r="B810" s="4"/>
      <c r="C810" s="4"/>
      <c r="D810" s="4"/>
      <c r="E810" s="4"/>
      <c r="F810" s="4"/>
      <c r="G810" s="4"/>
      <c r="H810" s="4"/>
      <c r="I810" s="4"/>
      <c r="J810" s="4"/>
      <c r="K810" s="4"/>
      <c r="L810" s="4"/>
      <c r="M810" s="4"/>
    </row>
    <row r="811">
      <c r="A811" s="4"/>
      <c r="B811" s="4"/>
      <c r="C811" s="4"/>
      <c r="D811" s="4"/>
      <c r="E811" s="4"/>
      <c r="F811" s="4"/>
      <c r="G811" s="4"/>
      <c r="H811" s="4"/>
      <c r="I811" s="4"/>
      <c r="J811" s="4"/>
      <c r="K811" s="4"/>
      <c r="L811" s="4"/>
      <c r="M811" s="4"/>
    </row>
    <row r="812">
      <c r="A812" s="4"/>
      <c r="B812" s="4"/>
      <c r="C812" s="4"/>
      <c r="D812" s="4"/>
      <c r="E812" s="4"/>
      <c r="F812" s="4"/>
      <c r="G812" s="4"/>
      <c r="H812" s="4"/>
      <c r="I812" s="4"/>
      <c r="J812" s="4"/>
      <c r="K812" s="4"/>
      <c r="L812" s="4"/>
      <c r="M812" s="4"/>
    </row>
    <row r="813">
      <c r="A813" s="4"/>
      <c r="B813" s="4"/>
      <c r="C813" s="4"/>
      <c r="D813" s="4"/>
      <c r="E813" s="4"/>
      <c r="F813" s="4"/>
      <c r="G813" s="4"/>
      <c r="H813" s="4"/>
      <c r="I813" s="4"/>
      <c r="J813" s="4"/>
      <c r="K813" s="4"/>
      <c r="L813" s="4"/>
      <c r="M813" s="4"/>
    </row>
    <row r="814">
      <c r="A814" s="4"/>
      <c r="B814" s="4"/>
      <c r="C814" s="4"/>
      <c r="D814" s="4"/>
      <c r="E814" s="4"/>
      <c r="F814" s="4"/>
      <c r="G814" s="4"/>
      <c r="H814" s="4"/>
      <c r="I814" s="4"/>
      <c r="J814" s="4"/>
      <c r="K814" s="4"/>
      <c r="L814" s="4"/>
      <c r="M814" s="4"/>
    </row>
    <row r="815">
      <c r="A815" s="4"/>
      <c r="B815" s="4"/>
      <c r="C815" s="4"/>
      <c r="D815" s="4"/>
      <c r="E815" s="4"/>
      <c r="F815" s="4"/>
      <c r="G815" s="4"/>
      <c r="H815" s="4"/>
      <c r="I815" s="4"/>
      <c r="J815" s="4"/>
      <c r="K815" s="4"/>
      <c r="L815" s="4"/>
      <c r="M815" s="4"/>
    </row>
    <row r="816">
      <c r="A816" s="4"/>
      <c r="B816" s="4"/>
      <c r="C816" s="4"/>
      <c r="D816" s="4"/>
      <c r="E816" s="4"/>
      <c r="F816" s="4"/>
      <c r="G816" s="4"/>
      <c r="H816" s="4"/>
      <c r="I816" s="4"/>
      <c r="J816" s="4"/>
      <c r="K816" s="4"/>
      <c r="L816" s="4"/>
      <c r="M816" s="4"/>
    </row>
    <row r="817">
      <c r="A817" s="4"/>
      <c r="B817" s="4"/>
      <c r="C817" s="4"/>
      <c r="D817" s="4"/>
      <c r="E817" s="4"/>
      <c r="F817" s="4"/>
      <c r="G817" s="4"/>
      <c r="H817" s="4"/>
      <c r="I817" s="4"/>
      <c r="J817" s="4"/>
      <c r="K817" s="4"/>
      <c r="L817" s="4"/>
      <c r="M817" s="4"/>
    </row>
    <row r="818">
      <c r="A818" s="4"/>
      <c r="B818" s="4"/>
      <c r="C818" s="4"/>
      <c r="D818" s="4"/>
      <c r="E818" s="4"/>
      <c r="F818" s="4"/>
      <c r="G818" s="4"/>
      <c r="H818" s="4"/>
      <c r="I818" s="4"/>
      <c r="J818" s="4"/>
      <c r="K818" s="4"/>
      <c r="L818" s="4"/>
      <c r="M818" s="4"/>
    </row>
    <row r="819">
      <c r="A819" s="4"/>
      <c r="B819" s="4"/>
      <c r="C819" s="4"/>
      <c r="D819" s="4"/>
      <c r="E819" s="4"/>
      <c r="F819" s="4"/>
      <c r="G819" s="4"/>
      <c r="H819" s="4"/>
      <c r="I819" s="4"/>
      <c r="J819" s="4"/>
      <c r="K819" s="4"/>
      <c r="L819" s="4"/>
      <c r="M819" s="4"/>
    </row>
    <row r="820">
      <c r="A820" s="4"/>
      <c r="B820" s="4"/>
      <c r="C820" s="4"/>
      <c r="D820" s="4"/>
      <c r="E820" s="4"/>
      <c r="F820" s="4"/>
      <c r="G820" s="4"/>
      <c r="H820" s="4"/>
      <c r="I820" s="4"/>
      <c r="J820" s="4"/>
      <c r="K820" s="4"/>
      <c r="L820" s="4"/>
      <c r="M820" s="4"/>
    </row>
    <row r="821">
      <c r="A821" s="4"/>
      <c r="B821" s="4"/>
      <c r="C821" s="4"/>
      <c r="D821" s="4"/>
      <c r="E821" s="4"/>
      <c r="F821" s="4"/>
      <c r="G821" s="4"/>
      <c r="H821" s="4"/>
      <c r="I821" s="4"/>
      <c r="J821" s="4"/>
      <c r="K821" s="4"/>
      <c r="L821" s="4"/>
      <c r="M821" s="4"/>
    </row>
    <row r="822">
      <c r="A822" s="4"/>
      <c r="B822" s="4"/>
      <c r="C822" s="4"/>
      <c r="D822" s="4"/>
      <c r="E822" s="4"/>
      <c r="F822" s="4"/>
      <c r="G822" s="4"/>
      <c r="H822" s="4"/>
      <c r="I822" s="4"/>
      <c r="J822" s="4"/>
      <c r="K822" s="4"/>
      <c r="L822" s="4"/>
      <c r="M822" s="4"/>
    </row>
    <row r="823">
      <c r="A823" s="4"/>
      <c r="B823" s="4"/>
      <c r="C823" s="4"/>
      <c r="D823" s="4"/>
      <c r="E823" s="4"/>
      <c r="F823" s="4"/>
      <c r="G823" s="4"/>
      <c r="H823" s="4"/>
      <c r="I823" s="4"/>
      <c r="J823" s="4"/>
      <c r="K823" s="4"/>
      <c r="L823" s="4"/>
      <c r="M823" s="4"/>
    </row>
    <row r="824">
      <c r="A824" s="4"/>
      <c r="B824" s="4"/>
      <c r="C824" s="4"/>
      <c r="D824" s="4"/>
      <c r="E824" s="4"/>
      <c r="F824" s="4"/>
      <c r="G824" s="4"/>
      <c r="H824" s="4"/>
      <c r="I824" s="4"/>
      <c r="J824" s="4"/>
      <c r="K824" s="4"/>
      <c r="L824" s="4"/>
      <c r="M824" s="4"/>
    </row>
    <row r="825">
      <c r="A825" s="4"/>
      <c r="B825" s="4"/>
      <c r="C825" s="4"/>
      <c r="D825" s="4"/>
      <c r="E825" s="4"/>
      <c r="F825" s="4"/>
      <c r="G825" s="4"/>
      <c r="H825" s="4"/>
      <c r="I825" s="4"/>
      <c r="J825" s="4"/>
      <c r="K825" s="4"/>
      <c r="L825" s="4"/>
      <c r="M825" s="4"/>
    </row>
    <row r="826">
      <c r="A826" s="4"/>
      <c r="B826" s="4"/>
      <c r="C826" s="4"/>
      <c r="D826" s="4"/>
      <c r="E826" s="4"/>
      <c r="F826" s="4"/>
      <c r="G826" s="4"/>
      <c r="H826" s="4"/>
      <c r="I826" s="4"/>
      <c r="J826" s="4"/>
      <c r="K826" s="4"/>
      <c r="L826" s="4"/>
      <c r="M826" s="4"/>
    </row>
    <row r="827">
      <c r="A827" s="4"/>
      <c r="B827" s="4"/>
      <c r="C827" s="4"/>
      <c r="D827" s="4"/>
      <c r="E827" s="4"/>
      <c r="F827" s="4"/>
      <c r="G827" s="4"/>
      <c r="H827" s="4"/>
      <c r="I827" s="4"/>
      <c r="J827" s="4"/>
      <c r="K827" s="4"/>
      <c r="L827" s="4"/>
      <c r="M827" s="4"/>
    </row>
    <row r="828">
      <c r="A828" s="4"/>
      <c r="B828" s="4"/>
      <c r="C828" s="4"/>
      <c r="D828" s="4"/>
      <c r="E828" s="4"/>
      <c r="F828" s="4"/>
      <c r="G828" s="4"/>
      <c r="H828" s="4"/>
      <c r="I828" s="4"/>
      <c r="J828" s="4"/>
      <c r="K828" s="4"/>
      <c r="L828" s="4"/>
      <c r="M828" s="4"/>
    </row>
    <row r="829">
      <c r="A829" s="4"/>
      <c r="B829" s="4"/>
      <c r="C829" s="4"/>
      <c r="D829" s="4"/>
      <c r="E829" s="4"/>
      <c r="F829" s="4"/>
      <c r="G829" s="4"/>
      <c r="H829" s="4"/>
      <c r="I829" s="4"/>
      <c r="J829" s="4"/>
      <c r="K829" s="4"/>
      <c r="L829" s="4"/>
      <c r="M829" s="4"/>
    </row>
    <row r="830">
      <c r="A830" s="4"/>
      <c r="B830" s="4"/>
      <c r="C830" s="4"/>
      <c r="D830" s="4"/>
      <c r="E830" s="4"/>
      <c r="F830" s="4"/>
      <c r="G830" s="4"/>
      <c r="H830" s="4"/>
      <c r="I830" s="4"/>
      <c r="J830" s="4"/>
      <c r="K830" s="4"/>
      <c r="L830" s="4"/>
      <c r="M830" s="4"/>
    </row>
    <row r="831">
      <c r="A831" s="4"/>
      <c r="B831" s="4"/>
      <c r="C831" s="4"/>
      <c r="D831" s="4"/>
      <c r="E831" s="4"/>
      <c r="F831" s="4"/>
      <c r="G831" s="4"/>
      <c r="H831" s="4"/>
      <c r="I831" s="4"/>
      <c r="J831" s="4"/>
      <c r="K831" s="4"/>
      <c r="L831" s="4"/>
      <c r="M831" s="4"/>
    </row>
    <row r="832">
      <c r="A832" s="4"/>
      <c r="B832" s="4"/>
      <c r="C832" s="4"/>
      <c r="D832" s="4"/>
      <c r="E832" s="4"/>
      <c r="F832" s="4"/>
      <c r="G832" s="4"/>
      <c r="H832" s="4"/>
      <c r="I832" s="4"/>
      <c r="J832" s="4"/>
      <c r="K832" s="4"/>
      <c r="L832" s="4"/>
      <c r="M832" s="4"/>
    </row>
    <row r="833">
      <c r="A833" s="4"/>
      <c r="B833" s="4"/>
      <c r="C833" s="4"/>
      <c r="D833" s="4"/>
      <c r="E833" s="4"/>
      <c r="F833" s="4"/>
      <c r="G833" s="4"/>
      <c r="H833" s="4"/>
      <c r="I833" s="4"/>
      <c r="J833" s="4"/>
      <c r="K833" s="4"/>
      <c r="L833" s="4"/>
      <c r="M833" s="4"/>
    </row>
    <row r="834">
      <c r="A834" s="4"/>
      <c r="B834" s="4"/>
      <c r="C834" s="4"/>
      <c r="D834" s="4"/>
      <c r="E834" s="4"/>
      <c r="F834" s="4"/>
      <c r="G834" s="4"/>
      <c r="H834" s="4"/>
      <c r="I834" s="4"/>
      <c r="J834" s="4"/>
      <c r="K834" s="4"/>
      <c r="L834" s="4"/>
      <c r="M834" s="4"/>
    </row>
    <row r="835">
      <c r="A835" s="4"/>
      <c r="B835" s="4"/>
      <c r="C835" s="4"/>
      <c r="D835" s="4"/>
      <c r="E835" s="4"/>
      <c r="F835" s="4"/>
      <c r="G835" s="4"/>
      <c r="H835" s="4"/>
      <c r="I835" s="4"/>
      <c r="J835" s="4"/>
      <c r="K835" s="4"/>
      <c r="L835" s="4"/>
      <c r="M835" s="4"/>
    </row>
    <row r="836">
      <c r="A836" s="4"/>
      <c r="B836" s="4"/>
      <c r="C836" s="4"/>
      <c r="D836" s="4"/>
      <c r="E836" s="4"/>
      <c r="F836" s="4"/>
      <c r="G836" s="4"/>
      <c r="H836" s="4"/>
      <c r="I836" s="4"/>
      <c r="J836" s="4"/>
      <c r="K836" s="4"/>
      <c r="L836" s="4"/>
      <c r="M836" s="4"/>
    </row>
    <row r="837">
      <c r="A837" s="4"/>
      <c r="B837" s="4"/>
      <c r="C837" s="4"/>
      <c r="D837" s="4"/>
      <c r="E837" s="4"/>
      <c r="F837" s="4"/>
      <c r="G837" s="4"/>
      <c r="H837" s="4"/>
      <c r="I837" s="4"/>
      <c r="J837" s="4"/>
      <c r="K837" s="4"/>
      <c r="L837" s="4"/>
      <c r="M837" s="4"/>
    </row>
    <row r="838">
      <c r="A838" s="4"/>
      <c r="B838" s="4"/>
      <c r="C838" s="4"/>
      <c r="D838" s="4"/>
      <c r="E838" s="4"/>
      <c r="F838" s="4"/>
      <c r="G838" s="4"/>
      <c r="H838" s="4"/>
      <c r="I838" s="4"/>
      <c r="J838" s="4"/>
      <c r="K838" s="4"/>
      <c r="L838" s="4"/>
      <c r="M838" s="4"/>
    </row>
    <row r="839">
      <c r="A839" s="4"/>
      <c r="B839" s="4"/>
      <c r="C839" s="4"/>
      <c r="D839" s="4"/>
      <c r="E839" s="4"/>
      <c r="F839" s="4"/>
      <c r="G839" s="4"/>
      <c r="H839" s="4"/>
      <c r="I839" s="4"/>
      <c r="J839" s="4"/>
      <c r="K839" s="4"/>
      <c r="L839" s="4"/>
      <c r="M839" s="4"/>
    </row>
    <row r="840">
      <c r="A840" s="4"/>
      <c r="B840" s="4"/>
      <c r="C840" s="4"/>
      <c r="D840" s="4"/>
      <c r="E840" s="4"/>
      <c r="F840" s="4"/>
      <c r="G840" s="4"/>
      <c r="H840" s="4"/>
      <c r="I840" s="4"/>
      <c r="J840" s="4"/>
      <c r="K840" s="4"/>
      <c r="L840" s="4"/>
      <c r="M840" s="4"/>
    </row>
    <row r="841">
      <c r="A841" s="4"/>
      <c r="B841" s="4"/>
      <c r="C841" s="4"/>
      <c r="D841" s="4"/>
      <c r="E841" s="4"/>
      <c r="F841" s="4"/>
      <c r="G841" s="4"/>
      <c r="H841" s="4"/>
      <c r="I841" s="4"/>
      <c r="J841" s="4"/>
      <c r="K841" s="4"/>
      <c r="L841" s="4"/>
      <c r="M841" s="4"/>
    </row>
    <row r="842">
      <c r="A842" s="4"/>
      <c r="B842" s="4"/>
      <c r="C842" s="4"/>
      <c r="D842" s="4"/>
      <c r="E842" s="4"/>
      <c r="F842" s="4"/>
      <c r="G842" s="4"/>
      <c r="H842" s="4"/>
      <c r="I842" s="4"/>
      <c r="J842" s="4"/>
      <c r="K842" s="4"/>
      <c r="L842" s="4"/>
      <c r="M842" s="4"/>
    </row>
    <row r="843">
      <c r="A843" s="4"/>
      <c r="B843" s="4"/>
      <c r="C843" s="4"/>
      <c r="D843" s="4"/>
      <c r="E843" s="4"/>
      <c r="F843" s="4"/>
      <c r="G843" s="4"/>
      <c r="H843" s="4"/>
      <c r="I843" s="4"/>
      <c r="J843" s="4"/>
      <c r="K843" s="4"/>
      <c r="L843" s="4"/>
      <c r="M843" s="4"/>
    </row>
    <row r="844">
      <c r="A844" s="4"/>
      <c r="B844" s="4"/>
      <c r="C844" s="4"/>
      <c r="D844" s="4"/>
      <c r="E844" s="4"/>
      <c r="F844" s="4"/>
      <c r="G844" s="4"/>
      <c r="H844" s="4"/>
      <c r="I844" s="4"/>
      <c r="J844" s="4"/>
      <c r="K844" s="4"/>
      <c r="L844" s="4"/>
      <c r="M844" s="4"/>
    </row>
    <row r="845">
      <c r="A845" s="4"/>
      <c r="B845" s="4"/>
      <c r="C845" s="4"/>
      <c r="D845" s="4"/>
      <c r="E845" s="4"/>
      <c r="F845" s="4"/>
      <c r="G845" s="4"/>
      <c r="H845" s="4"/>
      <c r="I845" s="4"/>
      <c r="J845" s="4"/>
      <c r="K845" s="4"/>
      <c r="L845" s="4"/>
      <c r="M845" s="4"/>
    </row>
    <row r="846">
      <c r="A846" s="4"/>
      <c r="B846" s="4"/>
      <c r="C846" s="4"/>
      <c r="D846" s="4"/>
      <c r="E846" s="4"/>
      <c r="F846" s="4"/>
      <c r="G846" s="4"/>
      <c r="H846" s="4"/>
      <c r="I846" s="4"/>
      <c r="J846" s="4"/>
      <c r="K846" s="4"/>
      <c r="L846" s="4"/>
      <c r="M846" s="4"/>
    </row>
    <row r="847">
      <c r="A847" s="4"/>
      <c r="B847" s="4"/>
      <c r="C847" s="4"/>
      <c r="D847" s="4"/>
      <c r="E847" s="4"/>
      <c r="F847" s="4"/>
      <c r="G847" s="4"/>
      <c r="H847" s="4"/>
      <c r="I847" s="4"/>
      <c r="J847" s="4"/>
      <c r="K847" s="4"/>
      <c r="L847" s="4"/>
      <c r="M847" s="4"/>
    </row>
    <row r="848">
      <c r="A848" s="4"/>
      <c r="B848" s="4"/>
      <c r="C848" s="4"/>
      <c r="D848" s="4"/>
      <c r="E848" s="4"/>
      <c r="F848" s="4"/>
      <c r="G848" s="4"/>
      <c r="H848" s="4"/>
      <c r="I848" s="4"/>
      <c r="J848" s="4"/>
      <c r="K848" s="4"/>
      <c r="L848" s="4"/>
      <c r="M848" s="4"/>
    </row>
    <row r="849">
      <c r="A849" s="4"/>
      <c r="B849" s="4"/>
      <c r="C849" s="4"/>
      <c r="D849" s="4"/>
      <c r="E849" s="4"/>
      <c r="F849" s="4"/>
      <c r="G849" s="4"/>
      <c r="H849" s="4"/>
      <c r="I849" s="4"/>
      <c r="J849" s="4"/>
      <c r="K849" s="4"/>
      <c r="L849" s="4"/>
      <c r="M849" s="4"/>
    </row>
    <row r="850">
      <c r="A850" s="4"/>
      <c r="B850" s="4"/>
      <c r="C850" s="4"/>
      <c r="D850" s="4"/>
      <c r="E850" s="4"/>
      <c r="F850" s="4"/>
      <c r="G850" s="4"/>
      <c r="H850" s="4"/>
      <c r="I850" s="4"/>
      <c r="J850" s="4"/>
      <c r="K850" s="4"/>
      <c r="L850" s="4"/>
      <c r="M850" s="4"/>
    </row>
    <row r="851">
      <c r="A851" s="4"/>
      <c r="B851" s="4"/>
      <c r="C851" s="4"/>
      <c r="D851" s="4"/>
      <c r="E851" s="4"/>
      <c r="F851" s="4"/>
      <c r="G851" s="4"/>
      <c r="H851" s="4"/>
      <c r="I851" s="4"/>
      <c r="J851" s="4"/>
      <c r="K851" s="4"/>
      <c r="L851" s="4"/>
      <c r="M851" s="4"/>
    </row>
    <row r="852">
      <c r="A852" s="4"/>
      <c r="B852" s="4"/>
      <c r="C852" s="4"/>
      <c r="D852" s="4"/>
      <c r="E852" s="4"/>
      <c r="F852" s="4"/>
      <c r="G852" s="4"/>
      <c r="H852" s="4"/>
      <c r="I852" s="4"/>
      <c r="J852" s="4"/>
      <c r="K852" s="4"/>
      <c r="L852" s="4"/>
      <c r="M852" s="4"/>
    </row>
    <row r="853">
      <c r="A853" s="4"/>
      <c r="B853" s="4"/>
      <c r="C853" s="4"/>
      <c r="D853" s="4"/>
      <c r="E853" s="4"/>
      <c r="F853" s="4"/>
      <c r="G853" s="4"/>
      <c r="H853" s="4"/>
      <c r="I853" s="4"/>
      <c r="J853" s="4"/>
      <c r="K853" s="4"/>
      <c r="L853" s="4"/>
      <c r="M853" s="4"/>
    </row>
    <row r="854">
      <c r="A854" s="4"/>
      <c r="B854" s="4"/>
      <c r="C854" s="4"/>
      <c r="D854" s="4"/>
      <c r="E854" s="4"/>
      <c r="F854" s="4"/>
      <c r="G854" s="4"/>
      <c r="H854" s="4"/>
      <c r="I854" s="4"/>
      <c r="J854" s="4"/>
      <c r="K854" s="4"/>
      <c r="L854" s="4"/>
      <c r="M854" s="4"/>
    </row>
    <row r="855">
      <c r="A855" s="4"/>
      <c r="B855" s="4"/>
      <c r="C855" s="4"/>
      <c r="D855" s="4"/>
      <c r="E855" s="4"/>
      <c r="F855" s="4"/>
      <c r="G855" s="4"/>
      <c r="H855" s="4"/>
      <c r="I855" s="4"/>
      <c r="J855" s="4"/>
      <c r="K855" s="4"/>
      <c r="L855" s="4"/>
      <c r="M855" s="4"/>
    </row>
    <row r="856">
      <c r="A856" s="4"/>
      <c r="B856" s="4"/>
      <c r="C856" s="4"/>
      <c r="D856" s="4"/>
      <c r="E856" s="4"/>
      <c r="F856" s="4"/>
      <c r="G856" s="4"/>
      <c r="H856" s="4"/>
      <c r="I856" s="4"/>
      <c r="J856" s="4"/>
      <c r="K856" s="4"/>
      <c r="L856" s="4"/>
      <c r="M856" s="4"/>
    </row>
    <row r="857">
      <c r="A857" s="4"/>
      <c r="B857" s="4"/>
      <c r="C857" s="4"/>
      <c r="D857" s="4"/>
      <c r="E857" s="4"/>
      <c r="F857" s="4"/>
      <c r="G857" s="4"/>
      <c r="H857" s="4"/>
      <c r="I857" s="4"/>
      <c r="J857" s="4"/>
      <c r="K857" s="4"/>
      <c r="L857" s="4"/>
      <c r="M857" s="4"/>
    </row>
    <row r="858">
      <c r="A858" s="4"/>
      <c r="B858" s="4"/>
      <c r="C858" s="4"/>
      <c r="D858" s="4"/>
      <c r="E858" s="4"/>
      <c r="F858" s="4"/>
      <c r="G858" s="4"/>
      <c r="H858" s="4"/>
      <c r="I858" s="4"/>
      <c r="J858" s="4"/>
      <c r="K858" s="4"/>
      <c r="L858" s="4"/>
      <c r="M858" s="4"/>
    </row>
    <row r="859">
      <c r="A859" s="4"/>
      <c r="B859" s="4"/>
      <c r="C859" s="4"/>
      <c r="D859" s="4"/>
      <c r="E859" s="4"/>
      <c r="F859" s="4"/>
      <c r="G859" s="4"/>
      <c r="H859" s="4"/>
      <c r="I859" s="4"/>
      <c r="J859" s="4"/>
      <c r="K859" s="4"/>
      <c r="L859" s="4"/>
      <c r="M859" s="4"/>
    </row>
    <row r="860">
      <c r="A860" s="4"/>
      <c r="B860" s="4"/>
      <c r="C860" s="4"/>
      <c r="D860" s="4"/>
      <c r="E860" s="4"/>
      <c r="F860" s="4"/>
      <c r="G860" s="4"/>
      <c r="H860" s="4"/>
      <c r="I860" s="4"/>
      <c r="J860" s="4"/>
      <c r="K860" s="4"/>
      <c r="L860" s="4"/>
      <c r="M860" s="4"/>
    </row>
    <row r="861">
      <c r="A861" s="4"/>
      <c r="B861" s="4"/>
      <c r="C861" s="4"/>
      <c r="D861" s="4"/>
      <c r="E861" s="4"/>
      <c r="F861" s="4"/>
      <c r="G861" s="4"/>
      <c r="H861" s="4"/>
      <c r="I861" s="4"/>
      <c r="J861" s="4"/>
      <c r="K861" s="4"/>
      <c r="L861" s="4"/>
      <c r="M861" s="4"/>
    </row>
    <row r="862">
      <c r="A862" s="4"/>
      <c r="B862" s="4"/>
      <c r="C862" s="4"/>
      <c r="D862" s="4"/>
      <c r="E862" s="4"/>
      <c r="F862" s="4"/>
      <c r="G862" s="4"/>
      <c r="H862" s="4"/>
      <c r="I862" s="4"/>
      <c r="J862" s="4"/>
      <c r="K862" s="4"/>
      <c r="L862" s="4"/>
      <c r="M862" s="4"/>
    </row>
    <row r="863">
      <c r="A863" s="4"/>
      <c r="B863" s="4"/>
      <c r="C863" s="4"/>
      <c r="D863" s="4"/>
      <c r="E863" s="4"/>
      <c r="F863" s="4"/>
      <c r="G863" s="4"/>
      <c r="H863" s="4"/>
      <c r="I863" s="4"/>
      <c r="J863" s="4"/>
      <c r="K863" s="4"/>
      <c r="L863" s="4"/>
      <c r="M863" s="4"/>
    </row>
    <row r="864">
      <c r="A864" s="4"/>
      <c r="B864" s="4"/>
      <c r="C864" s="4"/>
      <c r="D864" s="4"/>
      <c r="E864" s="4"/>
      <c r="F864" s="4"/>
      <c r="G864" s="4"/>
      <c r="H864" s="4"/>
      <c r="I864" s="4"/>
      <c r="J864" s="4"/>
      <c r="K864" s="4"/>
      <c r="L864" s="4"/>
      <c r="M864" s="4"/>
    </row>
    <row r="865">
      <c r="A865" s="4"/>
      <c r="B865" s="4"/>
      <c r="C865" s="4"/>
      <c r="D865" s="4"/>
      <c r="E865" s="4"/>
      <c r="F865" s="4"/>
      <c r="G865" s="4"/>
      <c r="H865" s="4"/>
      <c r="I865" s="4"/>
      <c r="J865" s="4"/>
      <c r="K865" s="4"/>
      <c r="L865" s="4"/>
      <c r="M865" s="4"/>
    </row>
    <row r="866">
      <c r="A866" s="4"/>
      <c r="B866" s="4"/>
      <c r="C866" s="4"/>
      <c r="D866" s="4"/>
      <c r="E866" s="4"/>
      <c r="F866" s="4"/>
      <c r="G866" s="4"/>
      <c r="H866" s="4"/>
      <c r="I866" s="4"/>
      <c r="J866" s="4"/>
      <c r="K866" s="4"/>
      <c r="L866" s="4"/>
      <c r="M866" s="4"/>
    </row>
    <row r="867">
      <c r="A867" s="4"/>
      <c r="B867" s="4"/>
      <c r="C867" s="4"/>
      <c r="D867" s="4"/>
      <c r="E867" s="4"/>
      <c r="F867" s="4"/>
      <c r="G867" s="4"/>
      <c r="H867" s="4"/>
      <c r="I867" s="4"/>
      <c r="J867" s="4"/>
      <c r="K867" s="4"/>
      <c r="L867" s="4"/>
      <c r="M867" s="4"/>
    </row>
    <row r="868">
      <c r="A868" s="4"/>
      <c r="B868" s="4"/>
      <c r="C868" s="4"/>
      <c r="D868" s="4"/>
      <c r="E868" s="4"/>
      <c r="F868" s="4"/>
      <c r="G868" s="4"/>
      <c r="H868" s="4"/>
      <c r="I868" s="4"/>
      <c r="J868" s="4"/>
      <c r="K868" s="4"/>
      <c r="L868" s="4"/>
      <c r="M868" s="4"/>
    </row>
    <row r="869">
      <c r="A869" s="4"/>
      <c r="B869" s="4"/>
      <c r="C869" s="4"/>
      <c r="D869" s="4"/>
      <c r="E869" s="4"/>
      <c r="F869" s="4"/>
      <c r="G869" s="4"/>
      <c r="H869" s="4"/>
      <c r="I869" s="4"/>
      <c r="J869" s="4"/>
      <c r="K869" s="4"/>
      <c r="L869" s="4"/>
      <c r="M869" s="4"/>
    </row>
    <row r="870">
      <c r="A870" s="4"/>
      <c r="B870" s="4"/>
      <c r="C870" s="4"/>
      <c r="D870" s="4"/>
      <c r="E870" s="4"/>
      <c r="F870" s="4"/>
      <c r="G870" s="4"/>
      <c r="H870" s="4"/>
      <c r="I870" s="4"/>
      <c r="J870" s="4"/>
      <c r="K870" s="4"/>
      <c r="L870" s="4"/>
      <c r="M870" s="4"/>
    </row>
    <row r="871">
      <c r="A871" s="4"/>
      <c r="B871" s="4"/>
      <c r="C871" s="4"/>
      <c r="D871" s="4"/>
      <c r="E871" s="4"/>
      <c r="F871" s="4"/>
      <c r="G871" s="4"/>
      <c r="H871" s="4"/>
      <c r="I871" s="4"/>
      <c r="J871" s="4"/>
      <c r="K871" s="4"/>
      <c r="L871" s="4"/>
      <c r="M871" s="4"/>
    </row>
    <row r="872">
      <c r="A872" s="4"/>
      <c r="B872" s="4"/>
      <c r="C872" s="4"/>
      <c r="D872" s="4"/>
      <c r="E872" s="4"/>
      <c r="F872" s="4"/>
      <c r="G872" s="4"/>
      <c r="H872" s="4"/>
      <c r="I872" s="4"/>
      <c r="J872" s="4"/>
      <c r="K872" s="4"/>
      <c r="L872" s="4"/>
      <c r="M872" s="4"/>
    </row>
    <row r="873">
      <c r="A873" s="4"/>
      <c r="B873" s="4"/>
      <c r="C873" s="4"/>
      <c r="D873" s="4"/>
      <c r="E873" s="4"/>
      <c r="F873" s="4"/>
      <c r="G873" s="4"/>
      <c r="H873" s="4"/>
      <c r="I873" s="4"/>
      <c r="J873" s="4"/>
      <c r="K873" s="4"/>
      <c r="L873" s="4"/>
      <c r="M873" s="4"/>
    </row>
    <row r="874">
      <c r="A874" s="4"/>
      <c r="B874" s="4"/>
      <c r="C874" s="4"/>
      <c r="D874" s="4"/>
      <c r="E874" s="4"/>
      <c r="F874" s="4"/>
      <c r="G874" s="4"/>
      <c r="H874" s="4"/>
      <c r="I874" s="4"/>
      <c r="J874" s="4"/>
      <c r="K874" s="4"/>
      <c r="L874" s="4"/>
      <c r="M874" s="4"/>
    </row>
    <row r="875">
      <c r="A875" s="4"/>
      <c r="B875" s="4"/>
      <c r="C875" s="4"/>
      <c r="D875" s="4"/>
      <c r="E875" s="4"/>
      <c r="F875" s="4"/>
      <c r="G875" s="4"/>
      <c r="H875" s="4"/>
      <c r="I875" s="4"/>
      <c r="J875" s="4"/>
      <c r="K875" s="4"/>
      <c r="L875" s="4"/>
      <c r="M875" s="4"/>
    </row>
    <row r="876">
      <c r="A876" s="4"/>
      <c r="B876" s="4"/>
      <c r="C876" s="4"/>
      <c r="D876" s="4"/>
      <c r="E876" s="4"/>
      <c r="F876" s="4"/>
      <c r="G876" s="4"/>
      <c r="H876" s="4"/>
      <c r="I876" s="4"/>
      <c r="J876" s="4"/>
      <c r="K876" s="4"/>
      <c r="L876" s="4"/>
      <c r="M876" s="4"/>
    </row>
    <row r="877">
      <c r="A877" s="4"/>
      <c r="B877" s="4"/>
      <c r="C877" s="4"/>
      <c r="D877" s="4"/>
      <c r="E877" s="4"/>
      <c r="F877" s="4"/>
      <c r="G877" s="4"/>
      <c r="H877" s="4"/>
      <c r="I877" s="4"/>
      <c r="J877" s="4"/>
      <c r="K877" s="4"/>
      <c r="L877" s="4"/>
      <c r="M877" s="4"/>
    </row>
    <row r="878">
      <c r="A878" s="4"/>
      <c r="B878" s="4"/>
      <c r="C878" s="4"/>
      <c r="D878" s="4"/>
      <c r="E878" s="4"/>
      <c r="F878" s="4"/>
      <c r="G878" s="4"/>
      <c r="H878" s="4"/>
      <c r="I878" s="4"/>
      <c r="J878" s="4"/>
      <c r="K878" s="4"/>
      <c r="L878" s="4"/>
      <c r="M878" s="4"/>
    </row>
    <row r="879">
      <c r="A879" s="4"/>
      <c r="B879" s="4"/>
      <c r="C879" s="4"/>
      <c r="D879" s="4"/>
      <c r="E879" s="4"/>
      <c r="F879" s="4"/>
      <c r="G879" s="4"/>
      <c r="H879" s="4"/>
      <c r="I879" s="4"/>
      <c r="J879" s="4"/>
      <c r="K879" s="4"/>
      <c r="L879" s="4"/>
      <c r="M879" s="4"/>
    </row>
    <row r="880">
      <c r="A880" s="4"/>
      <c r="B880" s="4"/>
      <c r="C880" s="4"/>
      <c r="D880" s="4"/>
      <c r="E880" s="4"/>
      <c r="F880" s="4"/>
      <c r="G880" s="4"/>
      <c r="H880" s="4"/>
      <c r="I880" s="4"/>
      <c r="J880" s="4"/>
      <c r="K880" s="4"/>
      <c r="L880" s="4"/>
      <c r="M880" s="4"/>
    </row>
    <row r="881">
      <c r="A881" s="4"/>
      <c r="B881" s="4"/>
      <c r="C881" s="4"/>
      <c r="D881" s="4"/>
      <c r="E881" s="4"/>
      <c r="F881" s="4"/>
      <c r="G881" s="4"/>
      <c r="H881" s="4"/>
      <c r="I881" s="4"/>
      <c r="J881" s="4"/>
      <c r="K881" s="4"/>
      <c r="L881" s="4"/>
      <c r="M881" s="4"/>
    </row>
    <row r="882">
      <c r="A882" s="4"/>
      <c r="B882" s="4"/>
      <c r="C882" s="4"/>
      <c r="D882" s="4"/>
      <c r="E882" s="4"/>
      <c r="F882" s="4"/>
      <c r="G882" s="4"/>
      <c r="H882" s="4"/>
      <c r="I882" s="4"/>
      <c r="J882" s="4"/>
      <c r="K882" s="4"/>
      <c r="L882" s="4"/>
      <c r="M882" s="4"/>
    </row>
    <row r="883">
      <c r="A883" s="4"/>
      <c r="B883" s="4"/>
      <c r="C883" s="4"/>
      <c r="D883" s="4"/>
      <c r="E883" s="4"/>
      <c r="F883" s="4"/>
      <c r="G883" s="4"/>
      <c r="H883" s="4"/>
      <c r="I883" s="4"/>
      <c r="J883" s="4"/>
      <c r="K883" s="4"/>
      <c r="L883" s="4"/>
      <c r="M883" s="4"/>
    </row>
    <row r="884">
      <c r="A884" s="4"/>
      <c r="B884" s="4"/>
      <c r="C884" s="4"/>
      <c r="D884" s="4"/>
      <c r="E884" s="4"/>
      <c r="F884" s="4"/>
      <c r="G884" s="4"/>
      <c r="H884" s="4"/>
      <c r="I884" s="4"/>
      <c r="J884" s="4"/>
      <c r="K884" s="4"/>
      <c r="L884" s="4"/>
      <c r="M884" s="4"/>
    </row>
    <row r="885">
      <c r="A885" s="4"/>
      <c r="B885" s="4"/>
      <c r="C885" s="4"/>
      <c r="D885" s="4"/>
      <c r="E885" s="4"/>
      <c r="F885" s="4"/>
      <c r="G885" s="4"/>
      <c r="H885" s="4"/>
      <c r="I885" s="4"/>
      <c r="J885" s="4"/>
      <c r="K885" s="4"/>
      <c r="L885" s="4"/>
      <c r="M885" s="4"/>
    </row>
    <row r="886">
      <c r="A886" s="4"/>
      <c r="B886" s="4"/>
      <c r="C886" s="4"/>
      <c r="D886" s="4"/>
      <c r="E886" s="4"/>
      <c r="F886" s="4"/>
      <c r="G886" s="4"/>
      <c r="H886" s="4"/>
      <c r="I886" s="4"/>
      <c r="J886" s="4"/>
      <c r="K886" s="4"/>
      <c r="L886" s="4"/>
      <c r="M886" s="4"/>
    </row>
    <row r="887">
      <c r="A887" s="4"/>
      <c r="B887" s="4"/>
      <c r="C887" s="4"/>
      <c r="D887" s="4"/>
      <c r="E887" s="4"/>
      <c r="F887" s="4"/>
      <c r="G887" s="4"/>
      <c r="H887" s="4"/>
      <c r="I887" s="4"/>
      <c r="J887" s="4"/>
      <c r="K887" s="4"/>
      <c r="L887" s="4"/>
      <c r="M887" s="4"/>
    </row>
    <row r="888">
      <c r="A888" s="4"/>
      <c r="B888" s="4"/>
      <c r="C888" s="4"/>
      <c r="D888" s="4"/>
      <c r="E888" s="4"/>
      <c r="F888" s="4"/>
      <c r="G888" s="4"/>
      <c r="H888" s="4"/>
      <c r="I888" s="4"/>
      <c r="J888" s="4"/>
      <c r="K888" s="4"/>
      <c r="L888" s="4"/>
      <c r="M888" s="4"/>
    </row>
    <row r="889">
      <c r="A889" s="4"/>
      <c r="B889" s="4"/>
      <c r="C889" s="4"/>
      <c r="D889" s="4"/>
      <c r="E889" s="4"/>
      <c r="F889" s="4"/>
      <c r="G889" s="4"/>
      <c r="H889" s="4"/>
      <c r="I889" s="4"/>
      <c r="J889" s="4"/>
      <c r="K889" s="4"/>
      <c r="L889" s="4"/>
      <c r="M889" s="4"/>
    </row>
    <row r="890">
      <c r="A890" s="4"/>
      <c r="B890" s="4"/>
      <c r="C890" s="4"/>
      <c r="D890" s="4"/>
      <c r="E890" s="4"/>
      <c r="F890" s="4"/>
      <c r="G890" s="4"/>
      <c r="H890" s="4"/>
      <c r="I890" s="4"/>
      <c r="J890" s="4"/>
      <c r="K890" s="4"/>
      <c r="L890" s="4"/>
      <c r="M890" s="4"/>
    </row>
    <row r="891">
      <c r="A891" s="4"/>
      <c r="B891" s="4"/>
      <c r="C891" s="4"/>
      <c r="D891" s="4"/>
      <c r="E891" s="4"/>
      <c r="F891" s="4"/>
      <c r="G891" s="4"/>
      <c r="H891" s="4"/>
      <c r="I891" s="4"/>
      <c r="J891" s="4"/>
      <c r="K891" s="4"/>
      <c r="L891" s="4"/>
      <c r="M891" s="4"/>
    </row>
    <row r="892">
      <c r="A892" s="4"/>
      <c r="B892" s="4"/>
      <c r="C892" s="4"/>
      <c r="D892" s="4"/>
      <c r="E892" s="4"/>
      <c r="F892" s="4"/>
      <c r="G892" s="4"/>
      <c r="H892" s="4"/>
      <c r="I892" s="4"/>
      <c r="J892" s="4"/>
      <c r="K892" s="4"/>
      <c r="L892" s="4"/>
      <c r="M892" s="4"/>
    </row>
    <row r="893">
      <c r="A893" s="4"/>
      <c r="B893" s="4"/>
      <c r="C893" s="4"/>
      <c r="D893" s="4"/>
      <c r="E893" s="4"/>
      <c r="F893" s="4"/>
      <c r="G893" s="4"/>
      <c r="H893" s="4"/>
      <c r="I893" s="4"/>
      <c r="J893" s="4"/>
      <c r="K893" s="4"/>
      <c r="L893" s="4"/>
      <c r="M893" s="4"/>
    </row>
    <row r="894">
      <c r="A894" s="4"/>
      <c r="B894" s="4"/>
      <c r="C894" s="4"/>
      <c r="D894" s="4"/>
      <c r="E894" s="4"/>
      <c r="F894" s="4"/>
      <c r="G894" s="4"/>
      <c r="H894" s="4"/>
      <c r="I894" s="4"/>
      <c r="J894" s="4"/>
      <c r="K894" s="4"/>
      <c r="L894" s="4"/>
      <c r="M894" s="4"/>
    </row>
    <row r="895">
      <c r="A895" s="4"/>
      <c r="B895" s="4"/>
      <c r="C895" s="4"/>
      <c r="D895" s="4"/>
      <c r="E895" s="4"/>
      <c r="F895" s="4"/>
      <c r="G895" s="4"/>
      <c r="H895" s="4"/>
      <c r="I895" s="4"/>
      <c r="J895" s="4"/>
      <c r="K895" s="4"/>
      <c r="L895" s="4"/>
      <c r="M895" s="4"/>
    </row>
    <row r="896">
      <c r="A896" s="4"/>
      <c r="B896" s="4"/>
      <c r="C896" s="4"/>
      <c r="D896" s="4"/>
      <c r="E896" s="4"/>
      <c r="F896" s="4"/>
      <c r="G896" s="4"/>
      <c r="H896" s="4"/>
      <c r="I896" s="4"/>
      <c r="J896" s="4"/>
      <c r="K896" s="4"/>
      <c r="L896" s="4"/>
      <c r="M896" s="4"/>
    </row>
    <row r="897">
      <c r="A897" s="4"/>
      <c r="B897" s="4"/>
      <c r="C897" s="4"/>
      <c r="D897" s="4"/>
      <c r="E897" s="4"/>
      <c r="F897" s="4"/>
      <c r="G897" s="4"/>
      <c r="H897" s="4"/>
      <c r="I897" s="4"/>
      <c r="J897" s="4"/>
      <c r="K897" s="4"/>
      <c r="L897" s="4"/>
      <c r="M897" s="4"/>
    </row>
    <row r="898">
      <c r="A898" s="4"/>
      <c r="B898" s="4"/>
      <c r="C898" s="4"/>
      <c r="D898" s="4"/>
      <c r="E898" s="4"/>
      <c r="F898" s="4"/>
      <c r="G898" s="4"/>
      <c r="H898" s="4"/>
      <c r="I898" s="4"/>
      <c r="J898" s="4"/>
      <c r="K898" s="4"/>
      <c r="L898" s="4"/>
      <c r="M898" s="4"/>
    </row>
    <row r="899">
      <c r="A899" s="4"/>
      <c r="B899" s="4"/>
      <c r="C899" s="4"/>
      <c r="D899" s="4"/>
      <c r="E899" s="4"/>
      <c r="F899" s="4"/>
      <c r="G899" s="4"/>
      <c r="H899" s="4"/>
      <c r="I899" s="4"/>
      <c r="J899" s="4"/>
      <c r="K899" s="4"/>
      <c r="L899" s="4"/>
      <c r="M899" s="4"/>
    </row>
    <row r="900">
      <c r="A900" s="4"/>
      <c r="B900" s="4"/>
      <c r="C900" s="4"/>
      <c r="D900" s="4"/>
      <c r="E900" s="4"/>
      <c r="F900" s="4"/>
      <c r="G900" s="4"/>
      <c r="H900" s="4"/>
      <c r="I900" s="4"/>
      <c r="J900" s="4"/>
      <c r="K900" s="4"/>
      <c r="L900" s="4"/>
      <c r="M900" s="4"/>
    </row>
    <row r="901">
      <c r="A901" s="4"/>
      <c r="B901" s="4"/>
      <c r="C901" s="4"/>
      <c r="D901" s="4"/>
      <c r="E901" s="4"/>
      <c r="F901" s="4"/>
      <c r="G901" s="4"/>
      <c r="H901" s="4"/>
      <c r="I901" s="4"/>
      <c r="J901" s="4"/>
      <c r="K901" s="4"/>
      <c r="L901" s="4"/>
      <c r="M901" s="4"/>
    </row>
    <row r="902">
      <c r="A902" s="4"/>
      <c r="B902" s="4"/>
      <c r="C902" s="4"/>
      <c r="D902" s="4"/>
      <c r="E902" s="4"/>
      <c r="F902" s="4"/>
      <c r="G902" s="4"/>
      <c r="H902" s="4"/>
      <c r="I902" s="4"/>
      <c r="J902" s="4"/>
      <c r="K902" s="4"/>
      <c r="L902" s="4"/>
      <c r="M902" s="4"/>
    </row>
    <row r="903">
      <c r="A903" s="4"/>
      <c r="B903" s="4"/>
      <c r="C903" s="4"/>
      <c r="D903" s="4"/>
      <c r="E903" s="4"/>
      <c r="F903" s="4"/>
      <c r="G903" s="4"/>
      <c r="H903" s="4"/>
      <c r="I903" s="4"/>
      <c r="J903" s="4"/>
      <c r="K903" s="4"/>
      <c r="L903" s="4"/>
      <c r="M903" s="4"/>
    </row>
    <row r="904">
      <c r="A904" s="4"/>
      <c r="B904" s="4"/>
      <c r="C904" s="4"/>
      <c r="D904" s="4"/>
      <c r="E904" s="4"/>
      <c r="F904" s="4"/>
      <c r="G904" s="4"/>
      <c r="H904" s="4"/>
      <c r="I904" s="4"/>
      <c r="J904" s="4"/>
      <c r="K904" s="4"/>
      <c r="L904" s="4"/>
      <c r="M904" s="4"/>
    </row>
    <row r="905">
      <c r="A905" s="4"/>
      <c r="B905" s="4"/>
      <c r="C905" s="4"/>
      <c r="D905" s="4"/>
      <c r="E905" s="4"/>
      <c r="F905" s="4"/>
      <c r="G905" s="4"/>
      <c r="H905" s="4"/>
      <c r="I905" s="4"/>
      <c r="J905" s="4"/>
      <c r="K905" s="4"/>
      <c r="L905" s="4"/>
      <c r="M905" s="4"/>
    </row>
    <row r="906">
      <c r="A906" s="4"/>
      <c r="B906" s="4"/>
      <c r="C906" s="4"/>
      <c r="D906" s="4"/>
      <c r="E906" s="4"/>
      <c r="F906" s="4"/>
      <c r="G906" s="4"/>
      <c r="H906" s="4"/>
      <c r="I906" s="4"/>
      <c r="J906" s="4"/>
      <c r="K906" s="4"/>
      <c r="L906" s="4"/>
      <c r="M906" s="4"/>
    </row>
    <row r="907">
      <c r="A907" s="4"/>
      <c r="B907" s="4"/>
      <c r="C907" s="4"/>
      <c r="D907" s="4"/>
      <c r="E907" s="4"/>
      <c r="F907" s="4"/>
      <c r="G907" s="4"/>
      <c r="H907" s="4"/>
      <c r="I907" s="4"/>
      <c r="J907" s="4"/>
      <c r="K907" s="4"/>
      <c r="L907" s="4"/>
      <c r="M907" s="4"/>
    </row>
    <row r="908">
      <c r="A908" s="4"/>
      <c r="B908" s="4"/>
      <c r="C908" s="4"/>
      <c r="D908" s="4"/>
      <c r="E908" s="4"/>
      <c r="F908" s="4"/>
      <c r="G908" s="4"/>
      <c r="H908" s="4"/>
      <c r="I908" s="4"/>
      <c r="J908" s="4"/>
      <c r="K908" s="4"/>
      <c r="L908" s="4"/>
      <c r="M908" s="4"/>
    </row>
    <row r="909">
      <c r="A909" s="4"/>
      <c r="B909" s="4"/>
      <c r="C909" s="4"/>
      <c r="D909" s="4"/>
      <c r="E909" s="4"/>
      <c r="F909" s="4"/>
      <c r="G909" s="4"/>
      <c r="H909" s="4"/>
      <c r="I909" s="4"/>
      <c r="J909" s="4"/>
      <c r="K909" s="4"/>
      <c r="L909" s="4"/>
      <c r="M909" s="4"/>
    </row>
    <row r="910">
      <c r="A910" s="4"/>
      <c r="B910" s="4"/>
      <c r="C910" s="4"/>
      <c r="D910" s="4"/>
      <c r="E910" s="4"/>
      <c r="F910" s="4"/>
      <c r="G910" s="4"/>
      <c r="H910" s="4"/>
      <c r="I910" s="4"/>
      <c r="J910" s="4"/>
      <c r="K910" s="4"/>
      <c r="L910" s="4"/>
      <c r="M910" s="4"/>
    </row>
    <row r="911">
      <c r="A911" s="4"/>
      <c r="B911" s="4"/>
      <c r="C911" s="4"/>
      <c r="D911" s="4"/>
      <c r="E911" s="4"/>
      <c r="F911" s="4"/>
      <c r="G911" s="4"/>
      <c r="H911" s="4"/>
      <c r="I911" s="4"/>
      <c r="J911" s="4"/>
      <c r="K911" s="4"/>
      <c r="L911" s="4"/>
      <c r="M911" s="4"/>
    </row>
    <row r="912">
      <c r="A912" s="4"/>
      <c r="B912" s="4"/>
      <c r="C912" s="4"/>
      <c r="D912" s="4"/>
      <c r="E912" s="4"/>
      <c r="F912" s="4"/>
      <c r="G912" s="4"/>
      <c r="H912" s="4"/>
      <c r="I912" s="4"/>
      <c r="J912" s="4"/>
      <c r="K912" s="4"/>
      <c r="L912" s="4"/>
      <c r="M912" s="4"/>
    </row>
    <row r="913">
      <c r="A913" s="4"/>
      <c r="B913" s="4"/>
      <c r="C913" s="4"/>
      <c r="D913" s="4"/>
      <c r="E913" s="4"/>
      <c r="F913" s="4"/>
      <c r="G913" s="4"/>
      <c r="H913" s="4"/>
      <c r="I913" s="4"/>
      <c r="J913" s="4"/>
      <c r="K913" s="4"/>
      <c r="L913" s="4"/>
      <c r="M913" s="4"/>
    </row>
    <row r="914">
      <c r="A914" s="4"/>
      <c r="B914" s="4"/>
      <c r="C914" s="4"/>
      <c r="D914" s="4"/>
      <c r="E914" s="4"/>
      <c r="F914" s="4"/>
      <c r="G914" s="4"/>
      <c r="H914" s="4"/>
      <c r="I914" s="4"/>
      <c r="J914" s="4"/>
      <c r="K914" s="4"/>
      <c r="L914" s="4"/>
      <c r="M914" s="4"/>
    </row>
    <row r="915">
      <c r="A915" s="4"/>
      <c r="B915" s="4"/>
      <c r="C915" s="4"/>
      <c r="D915" s="4"/>
      <c r="E915" s="4"/>
      <c r="F915" s="4"/>
      <c r="G915" s="4"/>
      <c r="H915" s="4"/>
      <c r="I915" s="4"/>
      <c r="J915" s="4"/>
      <c r="K915" s="4"/>
      <c r="L915" s="4"/>
      <c r="M915" s="4"/>
    </row>
    <row r="916">
      <c r="A916" s="4"/>
      <c r="B916" s="4"/>
      <c r="C916" s="4"/>
      <c r="D916" s="4"/>
      <c r="E916" s="4"/>
      <c r="F916" s="4"/>
      <c r="G916" s="4"/>
      <c r="H916" s="4"/>
      <c r="I916" s="4"/>
      <c r="J916" s="4"/>
      <c r="K916" s="4"/>
      <c r="L916" s="4"/>
      <c r="M916" s="4"/>
    </row>
    <row r="917">
      <c r="A917" s="4"/>
      <c r="B917" s="4"/>
      <c r="C917" s="4"/>
      <c r="D917" s="4"/>
      <c r="E917" s="4"/>
      <c r="F917" s="4"/>
      <c r="G917" s="4"/>
      <c r="H917" s="4"/>
      <c r="I917" s="4"/>
      <c r="J917" s="4"/>
      <c r="K917" s="4"/>
      <c r="L917" s="4"/>
      <c r="M917" s="4"/>
    </row>
    <row r="918">
      <c r="A918" s="4"/>
      <c r="B918" s="4"/>
      <c r="C918" s="4"/>
      <c r="D918" s="4"/>
      <c r="E918" s="4"/>
      <c r="F918" s="4"/>
      <c r="G918" s="4"/>
      <c r="H918" s="4"/>
      <c r="I918" s="4"/>
      <c r="J918" s="4"/>
      <c r="K918" s="4"/>
      <c r="L918" s="4"/>
      <c r="M918" s="4"/>
    </row>
    <row r="919">
      <c r="A919" s="4"/>
      <c r="B919" s="4"/>
      <c r="C919" s="4"/>
      <c r="D919" s="4"/>
      <c r="E919" s="4"/>
      <c r="F919" s="4"/>
      <c r="G919" s="4"/>
      <c r="H919" s="4"/>
      <c r="I919" s="4"/>
      <c r="J919" s="4"/>
      <c r="K919" s="4"/>
      <c r="L919" s="4"/>
      <c r="M919" s="4"/>
    </row>
    <row r="920">
      <c r="A920" s="4"/>
      <c r="B920" s="4"/>
      <c r="C920" s="4"/>
      <c r="D920" s="4"/>
      <c r="E920" s="4"/>
      <c r="F920" s="4"/>
      <c r="G920" s="4"/>
      <c r="H920" s="4"/>
      <c r="I920" s="4"/>
      <c r="J920" s="4"/>
      <c r="K920" s="4"/>
      <c r="L920" s="4"/>
      <c r="M920" s="4"/>
    </row>
    <row r="921">
      <c r="A921" s="4"/>
      <c r="B921" s="4"/>
      <c r="C921" s="4"/>
      <c r="D921" s="4"/>
      <c r="E921" s="4"/>
      <c r="F921" s="4"/>
      <c r="G921" s="4"/>
      <c r="H921" s="4"/>
      <c r="I921" s="4"/>
      <c r="J921" s="4"/>
      <c r="K921" s="4"/>
      <c r="L921" s="4"/>
      <c r="M921" s="4"/>
    </row>
    <row r="922">
      <c r="A922" s="4"/>
      <c r="B922" s="4"/>
      <c r="C922" s="4"/>
      <c r="D922" s="4"/>
      <c r="E922" s="4"/>
      <c r="F922" s="4"/>
      <c r="G922" s="4"/>
      <c r="H922" s="4"/>
      <c r="I922" s="4"/>
      <c r="J922" s="4"/>
      <c r="K922" s="4"/>
      <c r="L922" s="4"/>
      <c r="M922" s="4"/>
    </row>
    <row r="923">
      <c r="A923" s="4"/>
      <c r="B923" s="4"/>
      <c r="C923" s="4"/>
      <c r="D923" s="4"/>
      <c r="E923" s="4"/>
      <c r="F923" s="4"/>
      <c r="G923" s="4"/>
      <c r="H923" s="4"/>
      <c r="I923" s="4"/>
      <c r="J923" s="4"/>
      <c r="K923" s="4"/>
      <c r="L923" s="4"/>
      <c r="M923" s="4"/>
    </row>
    <row r="924">
      <c r="A924" s="4"/>
      <c r="B924" s="4"/>
      <c r="C924" s="4"/>
      <c r="D924" s="4"/>
      <c r="E924" s="4"/>
      <c r="F924" s="4"/>
      <c r="G924" s="4"/>
      <c r="H924" s="4"/>
      <c r="I924" s="4"/>
      <c r="J924" s="4"/>
      <c r="K924" s="4"/>
      <c r="L924" s="4"/>
      <c r="M924" s="4"/>
    </row>
    <row r="925">
      <c r="A925" s="4"/>
      <c r="B925" s="4"/>
      <c r="C925" s="4"/>
      <c r="D925" s="4"/>
      <c r="E925" s="4"/>
      <c r="F925" s="4"/>
      <c r="G925" s="4"/>
      <c r="H925" s="4"/>
      <c r="I925" s="4"/>
      <c r="J925" s="4"/>
      <c r="K925" s="4"/>
      <c r="L925" s="4"/>
      <c r="M925" s="4"/>
    </row>
    <row r="926">
      <c r="A926" s="4"/>
      <c r="B926" s="4"/>
      <c r="C926" s="4"/>
      <c r="D926" s="4"/>
      <c r="E926" s="4"/>
      <c r="F926" s="4"/>
      <c r="G926" s="4"/>
      <c r="H926" s="4"/>
      <c r="I926" s="4"/>
      <c r="J926" s="4"/>
      <c r="K926" s="4"/>
      <c r="L926" s="4"/>
      <c r="M926" s="4"/>
    </row>
    <row r="927">
      <c r="A927" s="4"/>
      <c r="B927" s="4"/>
      <c r="C927" s="4"/>
      <c r="D927" s="4"/>
      <c r="E927" s="4"/>
      <c r="F927" s="4"/>
      <c r="G927" s="4"/>
      <c r="H927" s="4"/>
      <c r="I927" s="4"/>
      <c r="J927" s="4"/>
      <c r="K927" s="4"/>
      <c r="L927" s="4"/>
      <c r="M927" s="4"/>
    </row>
    <row r="928">
      <c r="A928" s="4"/>
      <c r="B928" s="4"/>
      <c r="C928" s="4"/>
      <c r="D928" s="4"/>
      <c r="E928" s="4"/>
      <c r="F928" s="4"/>
      <c r="G928" s="4"/>
      <c r="H928" s="4"/>
      <c r="I928" s="4"/>
      <c r="J928" s="4"/>
      <c r="K928" s="4"/>
      <c r="L928" s="4"/>
      <c r="M928" s="4"/>
    </row>
    <row r="929">
      <c r="A929" s="4"/>
      <c r="B929" s="4"/>
      <c r="C929" s="4"/>
      <c r="D929" s="4"/>
      <c r="E929" s="4"/>
      <c r="F929" s="4"/>
      <c r="G929" s="4"/>
      <c r="H929" s="4"/>
      <c r="I929" s="4"/>
      <c r="J929" s="4"/>
      <c r="K929" s="4"/>
      <c r="L929" s="4"/>
      <c r="M929" s="4"/>
    </row>
    <row r="930">
      <c r="A930" s="4"/>
      <c r="B930" s="4"/>
      <c r="C930" s="4"/>
      <c r="D930" s="4"/>
      <c r="E930" s="4"/>
      <c r="F930" s="4"/>
      <c r="G930" s="4"/>
      <c r="H930" s="4"/>
      <c r="I930" s="4"/>
      <c r="J930" s="4"/>
      <c r="K930" s="4"/>
      <c r="L930" s="4"/>
      <c r="M930" s="4"/>
    </row>
    <row r="931">
      <c r="A931" s="4"/>
      <c r="B931" s="4"/>
      <c r="C931" s="4"/>
      <c r="D931" s="4"/>
      <c r="E931" s="4"/>
      <c r="F931" s="4"/>
      <c r="G931" s="4"/>
      <c r="H931" s="4"/>
      <c r="I931" s="4"/>
      <c r="J931" s="4"/>
      <c r="K931" s="4"/>
      <c r="L931" s="4"/>
      <c r="M931" s="4"/>
    </row>
    <row r="932">
      <c r="A932" s="4"/>
      <c r="B932" s="4"/>
      <c r="C932" s="4"/>
      <c r="D932" s="4"/>
      <c r="E932" s="4"/>
      <c r="F932" s="4"/>
      <c r="G932" s="4"/>
      <c r="H932" s="4"/>
      <c r="I932" s="4"/>
      <c r="J932" s="4"/>
      <c r="K932" s="4"/>
      <c r="L932" s="4"/>
      <c r="M932" s="4"/>
    </row>
    <row r="933">
      <c r="A933" s="4"/>
      <c r="B933" s="4"/>
      <c r="C933" s="4"/>
      <c r="D933" s="4"/>
      <c r="E933" s="4"/>
      <c r="F933" s="4"/>
      <c r="G933" s="4"/>
      <c r="H933" s="4"/>
      <c r="I933" s="4"/>
      <c r="J933" s="4"/>
      <c r="K933" s="4"/>
      <c r="L933" s="4"/>
      <c r="M933" s="4"/>
    </row>
    <row r="934">
      <c r="A934" s="4"/>
      <c r="B934" s="4"/>
      <c r="C934" s="4"/>
      <c r="D934" s="4"/>
      <c r="E934" s="4"/>
      <c r="F934" s="4"/>
      <c r="G934" s="4"/>
      <c r="H934" s="4"/>
      <c r="I934" s="4"/>
      <c r="J934" s="4"/>
      <c r="K934" s="4"/>
      <c r="L934" s="4"/>
      <c r="M934" s="4"/>
    </row>
    <row r="935">
      <c r="A935" s="4"/>
      <c r="B935" s="4"/>
      <c r="C935" s="4"/>
      <c r="D935" s="4"/>
      <c r="E935" s="4"/>
      <c r="F935" s="4"/>
      <c r="G935" s="4"/>
      <c r="H935" s="4"/>
      <c r="I935" s="4"/>
      <c r="J935" s="4"/>
      <c r="K935" s="4"/>
      <c r="L935" s="4"/>
      <c r="M935" s="4"/>
    </row>
    <row r="936">
      <c r="A936" s="4"/>
      <c r="B936" s="4"/>
      <c r="C936" s="4"/>
      <c r="D936" s="4"/>
      <c r="E936" s="4"/>
      <c r="F936" s="4"/>
      <c r="G936" s="4"/>
      <c r="H936" s="4"/>
      <c r="I936" s="4"/>
      <c r="J936" s="4"/>
      <c r="K936" s="4"/>
      <c r="L936" s="4"/>
      <c r="M936" s="4"/>
    </row>
    <row r="937">
      <c r="A937" s="4"/>
      <c r="B937" s="4"/>
      <c r="C937" s="4"/>
      <c r="D937" s="4"/>
      <c r="E937" s="4"/>
      <c r="F937" s="4"/>
      <c r="G937" s="4"/>
      <c r="H937" s="4"/>
      <c r="I937" s="4"/>
      <c r="J937" s="4"/>
      <c r="K937" s="4"/>
      <c r="L937" s="4"/>
      <c r="M937" s="4"/>
    </row>
    <row r="938">
      <c r="A938" s="4"/>
      <c r="B938" s="4"/>
      <c r="C938" s="4"/>
      <c r="D938" s="4"/>
      <c r="E938" s="4"/>
      <c r="F938" s="4"/>
      <c r="G938" s="4"/>
      <c r="H938" s="4"/>
      <c r="I938" s="4"/>
      <c r="J938" s="4"/>
      <c r="K938" s="4"/>
      <c r="L938" s="4"/>
      <c r="M938" s="4"/>
    </row>
    <row r="939">
      <c r="A939" s="4"/>
      <c r="B939" s="4"/>
      <c r="C939" s="4"/>
      <c r="D939" s="4"/>
      <c r="E939" s="4"/>
      <c r="F939" s="4"/>
      <c r="G939" s="4"/>
      <c r="H939" s="4"/>
      <c r="I939" s="4"/>
      <c r="J939" s="4"/>
      <c r="K939" s="4"/>
      <c r="L939" s="4"/>
      <c r="M939" s="4"/>
    </row>
    <row r="940">
      <c r="A940" s="4"/>
      <c r="B940" s="4"/>
      <c r="C940" s="4"/>
      <c r="D940" s="4"/>
      <c r="E940" s="4"/>
      <c r="F940" s="4"/>
      <c r="G940" s="4"/>
      <c r="H940" s="4"/>
      <c r="I940" s="4"/>
      <c r="J940" s="4"/>
      <c r="K940" s="4"/>
      <c r="L940" s="4"/>
      <c r="M940" s="4"/>
    </row>
    <row r="941">
      <c r="A941" s="4"/>
      <c r="B941" s="4"/>
      <c r="C941" s="4"/>
      <c r="D941" s="4"/>
      <c r="E941" s="4"/>
      <c r="F941" s="4"/>
      <c r="G941" s="4"/>
      <c r="H941" s="4"/>
      <c r="I941" s="4"/>
      <c r="J941" s="4"/>
      <c r="K941" s="4"/>
      <c r="L941" s="4"/>
      <c r="M941" s="4"/>
    </row>
    <row r="942">
      <c r="A942" s="4"/>
      <c r="B942" s="4"/>
      <c r="C942" s="4"/>
      <c r="D942" s="4"/>
      <c r="E942" s="4"/>
      <c r="F942" s="4"/>
      <c r="G942" s="4"/>
      <c r="H942" s="4"/>
      <c r="I942" s="4"/>
      <c r="J942" s="4"/>
      <c r="K942" s="4"/>
      <c r="L942" s="4"/>
      <c r="M942" s="4"/>
    </row>
    <row r="943">
      <c r="A943" s="4"/>
      <c r="B943" s="4"/>
      <c r="C943" s="4"/>
      <c r="D943" s="4"/>
      <c r="E943" s="4"/>
      <c r="F943" s="4"/>
      <c r="G943" s="4"/>
      <c r="H943" s="4"/>
      <c r="I943" s="4"/>
      <c r="J943" s="4"/>
      <c r="K943" s="4"/>
      <c r="L943" s="4"/>
      <c r="M943" s="4"/>
    </row>
    <row r="944">
      <c r="A944" s="4"/>
      <c r="B944" s="4"/>
      <c r="C944" s="4"/>
      <c r="D944" s="4"/>
      <c r="E944" s="4"/>
      <c r="F944" s="4"/>
      <c r="G944" s="4"/>
      <c r="H944" s="4"/>
      <c r="I944" s="4"/>
      <c r="J944" s="4"/>
      <c r="K944" s="4"/>
      <c r="L944" s="4"/>
      <c r="M944" s="4"/>
    </row>
    <row r="945">
      <c r="A945" s="4"/>
      <c r="B945" s="4"/>
      <c r="C945" s="4"/>
      <c r="D945" s="4"/>
      <c r="E945" s="4"/>
      <c r="F945" s="4"/>
      <c r="G945" s="4"/>
      <c r="H945" s="4"/>
      <c r="I945" s="4"/>
      <c r="J945" s="4"/>
      <c r="K945" s="4"/>
      <c r="L945" s="4"/>
      <c r="M945" s="4"/>
    </row>
    <row r="946">
      <c r="A946" s="4"/>
      <c r="B946" s="4"/>
      <c r="C946" s="4"/>
      <c r="D946" s="4"/>
      <c r="E946" s="4"/>
      <c r="F946" s="4"/>
      <c r="G946" s="4"/>
      <c r="H946" s="4"/>
      <c r="I946" s="4"/>
      <c r="J946" s="4"/>
      <c r="K946" s="4"/>
      <c r="L946" s="4"/>
      <c r="M946" s="4"/>
    </row>
    <row r="947">
      <c r="A947" s="4"/>
      <c r="B947" s="4"/>
      <c r="C947" s="4"/>
      <c r="D947" s="4"/>
      <c r="E947" s="4"/>
      <c r="F947" s="4"/>
      <c r="G947" s="4"/>
      <c r="H947" s="4"/>
      <c r="I947" s="4"/>
      <c r="J947" s="4"/>
      <c r="K947" s="4"/>
      <c r="L947" s="4"/>
      <c r="M947" s="4"/>
    </row>
    <row r="948">
      <c r="A948" s="4"/>
      <c r="B948" s="4"/>
      <c r="C948" s="4"/>
      <c r="D948" s="4"/>
      <c r="E948" s="4"/>
      <c r="F948" s="4"/>
      <c r="G948" s="4"/>
      <c r="H948" s="4"/>
      <c r="I948" s="4"/>
      <c r="J948" s="4"/>
      <c r="K948" s="4"/>
      <c r="L948" s="4"/>
      <c r="M948" s="4"/>
    </row>
    <row r="949">
      <c r="A949" s="4"/>
      <c r="B949" s="4"/>
      <c r="C949" s="4"/>
      <c r="D949" s="4"/>
      <c r="E949" s="4"/>
      <c r="F949" s="4"/>
      <c r="G949" s="4"/>
      <c r="H949" s="4"/>
      <c r="I949" s="4"/>
      <c r="J949" s="4"/>
      <c r="K949" s="4"/>
      <c r="L949" s="4"/>
      <c r="M949" s="4"/>
    </row>
    <row r="950">
      <c r="A950" s="4"/>
      <c r="B950" s="4"/>
      <c r="C950" s="4"/>
      <c r="D950" s="4"/>
      <c r="E950" s="4"/>
      <c r="F950" s="4"/>
      <c r="G950" s="4"/>
      <c r="H950" s="4"/>
      <c r="I950" s="4"/>
      <c r="J950" s="4"/>
      <c r="K950" s="4"/>
      <c r="L950" s="4"/>
      <c r="M950" s="4"/>
    </row>
    <row r="951">
      <c r="A951" s="4"/>
      <c r="B951" s="4"/>
      <c r="C951" s="4"/>
      <c r="D951" s="4"/>
      <c r="E951" s="4"/>
      <c r="F951" s="4"/>
      <c r="G951" s="4"/>
      <c r="H951" s="4"/>
      <c r="I951" s="4"/>
      <c r="J951" s="4"/>
      <c r="K951" s="4"/>
      <c r="L951" s="4"/>
      <c r="M951" s="4"/>
    </row>
    <row r="952">
      <c r="A952" s="4"/>
      <c r="B952" s="4"/>
      <c r="C952" s="4"/>
      <c r="D952" s="4"/>
      <c r="E952" s="4"/>
      <c r="F952" s="4"/>
      <c r="G952" s="4"/>
      <c r="H952" s="4"/>
      <c r="I952" s="4"/>
      <c r="J952" s="4"/>
      <c r="K952" s="4"/>
      <c r="L952" s="4"/>
      <c r="M952" s="4"/>
    </row>
    <row r="953">
      <c r="A953" s="4"/>
      <c r="B953" s="4"/>
      <c r="C953" s="4"/>
      <c r="D953" s="4"/>
      <c r="E953" s="4"/>
      <c r="F953" s="4"/>
      <c r="G953" s="4"/>
      <c r="H953" s="4"/>
      <c r="I953" s="4"/>
      <c r="J953" s="4"/>
      <c r="K953" s="4"/>
      <c r="L953" s="4"/>
      <c r="M953" s="4"/>
    </row>
    <row r="954">
      <c r="A954" s="4"/>
      <c r="B954" s="4"/>
      <c r="C954" s="4"/>
      <c r="D954" s="4"/>
      <c r="E954" s="4"/>
      <c r="F954" s="4"/>
      <c r="G954" s="4"/>
      <c r="H954" s="4"/>
      <c r="I954" s="4"/>
      <c r="J954" s="4"/>
      <c r="K954" s="4"/>
      <c r="L954" s="4"/>
      <c r="M954" s="4"/>
    </row>
    <row r="955">
      <c r="A955" s="4"/>
      <c r="B955" s="4"/>
      <c r="C955" s="4"/>
      <c r="D955" s="4"/>
      <c r="E955" s="4"/>
      <c r="F955" s="4"/>
      <c r="G955" s="4"/>
      <c r="H955" s="4"/>
      <c r="I955" s="4"/>
      <c r="J955" s="4"/>
      <c r="K955" s="4"/>
      <c r="L955" s="4"/>
      <c r="M955" s="4"/>
    </row>
    <row r="956">
      <c r="A956" s="4"/>
      <c r="B956" s="4"/>
      <c r="C956" s="4"/>
      <c r="D956" s="4"/>
      <c r="E956" s="4"/>
      <c r="F956" s="4"/>
      <c r="G956" s="4"/>
      <c r="H956" s="4"/>
      <c r="I956" s="4"/>
      <c r="J956" s="4"/>
      <c r="K956" s="4"/>
      <c r="L956" s="4"/>
      <c r="M956" s="4"/>
    </row>
    <row r="957">
      <c r="A957" s="4"/>
      <c r="B957" s="4"/>
      <c r="C957" s="4"/>
      <c r="D957" s="4"/>
      <c r="E957" s="4"/>
      <c r="F957" s="4"/>
      <c r="G957" s="4"/>
      <c r="H957" s="4"/>
      <c r="I957" s="4"/>
      <c r="J957" s="4"/>
      <c r="K957" s="4"/>
      <c r="L957" s="4"/>
      <c r="M957" s="4"/>
    </row>
    <row r="958">
      <c r="A958" s="4"/>
      <c r="B958" s="4"/>
      <c r="C958" s="4"/>
      <c r="D958" s="4"/>
      <c r="E958" s="4"/>
      <c r="F958" s="4"/>
      <c r="G958" s="4"/>
      <c r="H958" s="4"/>
      <c r="I958" s="4"/>
      <c r="J958" s="4"/>
      <c r="K958" s="4"/>
      <c r="L958" s="4"/>
      <c r="M958" s="4"/>
    </row>
    <row r="959">
      <c r="A959" s="4"/>
      <c r="B959" s="4"/>
      <c r="C959" s="4"/>
      <c r="D959" s="4"/>
      <c r="E959" s="4"/>
      <c r="F959" s="4"/>
      <c r="G959" s="4"/>
      <c r="H959" s="4"/>
      <c r="I959" s="4"/>
      <c r="J959" s="4"/>
      <c r="K959" s="4"/>
      <c r="L959" s="4"/>
      <c r="M959" s="4"/>
    </row>
    <row r="960">
      <c r="A960" s="4"/>
      <c r="B960" s="4"/>
      <c r="C960" s="4"/>
      <c r="D960" s="4"/>
      <c r="E960" s="4"/>
      <c r="F960" s="4"/>
      <c r="G960" s="4"/>
      <c r="H960" s="4"/>
      <c r="I960" s="4"/>
      <c r="J960" s="4"/>
      <c r="K960" s="4"/>
      <c r="L960" s="4"/>
      <c r="M960" s="4"/>
    </row>
    <row r="961">
      <c r="A961" s="4"/>
      <c r="B961" s="4"/>
      <c r="C961" s="4"/>
      <c r="D961" s="4"/>
      <c r="E961" s="4"/>
      <c r="F961" s="4"/>
      <c r="G961" s="4"/>
      <c r="H961" s="4"/>
      <c r="I961" s="4"/>
      <c r="J961" s="4"/>
      <c r="K961" s="4"/>
      <c r="L961" s="4"/>
      <c r="M961" s="4"/>
    </row>
    <row r="962">
      <c r="A962" s="4"/>
      <c r="B962" s="4"/>
      <c r="C962" s="4"/>
      <c r="D962" s="4"/>
      <c r="E962" s="4"/>
      <c r="F962" s="4"/>
      <c r="G962" s="4"/>
      <c r="H962" s="4"/>
      <c r="I962" s="4"/>
      <c r="J962" s="4"/>
      <c r="K962" s="4"/>
      <c r="L962" s="4"/>
      <c r="M962" s="4"/>
    </row>
    <row r="963">
      <c r="A963" s="4"/>
      <c r="B963" s="4"/>
      <c r="C963" s="4"/>
      <c r="D963" s="4"/>
      <c r="E963" s="4"/>
      <c r="F963" s="4"/>
      <c r="G963" s="4"/>
      <c r="H963" s="4"/>
      <c r="I963" s="4"/>
      <c r="J963" s="4"/>
      <c r="K963" s="4"/>
      <c r="L963" s="4"/>
      <c r="M963" s="4"/>
    </row>
    <row r="964">
      <c r="A964" s="4"/>
      <c r="B964" s="4"/>
      <c r="C964" s="4"/>
      <c r="D964" s="4"/>
      <c r="E964" s="4"/>
      <c r="F964" s="4"/>
      <c r="G964" s="4"/>
      <c r="H964" s="4"/>
      <c r="I964" s="4"/>
      <c r="J964" s="4"/>
      <c r="K964" s="4"/>
      <c r="L964" s="4"/>
      <c r="M964" s="4"/>
    </row>
    <row r="965">
      <c r="A965" s="4"/>
      <c r="B965" s="4"/>
      <c r="C965" s="4"/>
      <c r="D965" s="4"/>
      <c r="E965" s="4"/>
      <c r="F965" s="4"/>
      <c r="G965" s="4"/>
      <c r="H965" s="4"/>
      <c r="I965" s="4"/>
      <c r="J965" s="4"/>
      <c r="K965" s="4"/>
      <c r="L965" s="4"/>
      <c r="M965" s="4"/>
    </row>
    <row r="966">
      <c r="A966" s="4"/>
      <c r="B966" s="4"/>
      <c r="C966" s="4"/>
      <c r="D966" s="4"/>
      <c r="E966" s="4"/>
      <c r="F966" s="4"/>
      <c r="G966" s="4"/>
      <c r="H966" s="4"/>
      <c r="I966" s="4"/>
      <c r="J966" s="4"/>
      <c r="K966" s="4"/>
      <c r="L966" s="4"/>
      <c r="M966" s="4"/>
    </row>
    <row r="967">
      <c r="A967" s="4"/>
      <c r="B967" s="4"/>
      <c r="C967" s="4"/>
      <c r="D967" s="4"/>
      <c r="E967" s="4"/>
      <c r="F967" s="4"/>
      <c r="G967" s="4"/>
      <c r="H967" s="4"/>
      <c r="I967" s="4"/>
      <c r="J967" s="4"/>
      <c r="K967" s="4"/>
      <c r="L967" s="4"/>
      <c r="M967" s="4"/>
    </row>
    <row r="968">
      <c r="A968" s="4"/>
      <c r="B968" s="4"/>
      <c r="C968" s="4"/>
      <c r="D968" s="4"/>
      <c r="E968" s="4"/>
      <c r="F968" s="4"/>
      <c r="G968" s="4"/>
      <c r="H968" s="4"/>
      <c r="I968" s="4"/>
      <c r="J968" s="4"/>
      <c r="K968" s="4"/>
      <c r="L968" s="4"/>
      <c r="M968" s="4"/>
    </row>
    <row r="969">
      <c r="A969" s="4"/>
      <c r="B969" s="4"/>
      <c r="C969" s="4"/>
      <c r="D969" s="4"/>
      <c r="E969" s="4"/>
      <c r="F969" s="4"/>
      <c r="G969" s="4"/>
      <c r="H969" s="4"/>
      <c r="I969" s="4"/>
      <c r="J969" s="4"/>
      <c r="K969" s="4"/>
      <c r="L969" s="4"/>
      <c r="M969" s="4"/>
    </row>
    <row r="970">
      <c r="A970" s="4"/>
      <c r="B970" s="4"/>
      <c r="C970" s="4"/>
      <c r="D970" s="4"/>
      <c r="E970" s="4"/>
      <c r="F970" s="4"/>
      <c r="G970" s="4"/>
      <c r="H970" s="4"/>
      <c r="I970" s="4"/>
      <c r="J970" s="4"/>
      <c r="K970" s="4"/>
      <c r="L970" s="4"/>
      <c r="M970" s="4"/>
    </row>
    <row r="971">
      <c r="A971" s="4"/>
      <c r="B971" s="4"/>
      <c r="C971" s="4"/>
      <c r="D971" s="4"/>
      <c r="E971" s="4"/>
      <c r="F971" s="4"/>
      <c r="G971" s="4"/>
      <c r="H971" s="4"/>
      <c r="I971" s="4"/>
      <c r="J971" s="4"/>
      <c r="K971" s="4"/>
      <c r="L971" s="4"/>
      <c r="M971" s="4"/>
    </row>
    <row r="972">
      <c r="A972" s="4"/>
      <c r="B972" s="4"/>
      <c r="C972" s="4"/>
      <c r="D972" s="4"/>
      <c r="E972" s="4"/>
      <c r="F972" s="4"/>
      <c r="G972" s="4"/>
      <c r="H972" s="4"/>
      <c r="I972" s="4"/>
      <c r="J972" s="4"/>
      <c r="K972" s="4"/>
      <c r="L972" s="4"/>
      <c r="M972" s="4"/>
    </row>
    <row r="973">
      <c r="A973" s="4"/>
      <c r="B973" s="4"/>
      <c r="C973" s="4"/>
      <c r="D973" s="4"/>
      <c r="E973" s="4"/>
      <c r="F973" s="4"/>
      <c r="G973" s="4"/>
      <c r="H973" s="4"/>
      <c r="I973" s="4"/>
      <c r="J973" s="4"/>
      <c r="K973" s="4"/>
      <c r="L973" s="4"/>
      <c r="M973" s="4"/>
    </row>
    <row r="974">
      <c r="A974" s="4"/>
      <c r="B974" s="4"/>
      <c r="C974" s="4"/>
      <c r="D974" s="4"/>
      <c r="E974" s="4"/>
      <c r="F974" s="4"/>
      <c r="G974" s="4"/>
      <c r="H974" s="4"/>
      <c r="I974" s="4"/>
      <c r="J974" s="4"/>
      <c r="K974" s="4"/>
      <c r="L974" s="4"/>
      <c r="M974" s="4"/>
    </row>
    <row r="975">
      <c r="A975" s="4"/>
      <c r="B975" s="4"/>
      <c r="C975" s="4"/>
      <c r="D975" s="4"/>
      <c r="E975" s="4"/>
      <c r="F975" s="4"/>
      <c r="G975" s="4"/>
      <c r="H975" s="4"/>
      <c r="I975" s="4"/>
      <c r="J975" s="4"/>
      <c r="K975" s="4"/>
      <c r="L975" s="4"/>
      <c r="M975" s="4"/>
    </row>
    <row r="976">
      <c r="A976" s="4"/>
      <c r="B976" s="4"/>
      <c r="C976" s="4"/>
      <c r="D976" s="4"/>
      <c r="E976" s="4"/>
      <c r="F976" s="4"/>
      <c r="G976" s="4"/>
      <c r="H976" s="4"/>
      <c r="I976" s="4"/>
      <c r="J976" s="4"/>
      <c r="K976" s="4"/>
      <c r="L976" s="4"/>
      <c r="M976" s="4"/>
    </row>
    <row r="977">
      <c r="A977" s="4"/>
      <c r="B977" s="4"/>
      <c r="C977" s="4"/>
      <c r="D977" s="4"/>
      <c r="E977" s="4"/>
      <c r="F977" s="4"/>
      <c r="G977" s="4"/>
      <c r="H977" s="4"/>
      <c r="I977" s="4"/>
      <c r="J977" s="4"/>
      <c r="K977" s="4"/>
      <c r="L977" s="4"/>
      <c r="M977" s="4"/>
    </row>
    <row r="978">
      <c r="A978" s="4"/>
      <c r="B978" s="4"/>
      <c r="C978" s="4"/>
      <c r="D978" s="4"/>
      <c r="E978" s="4"/>
      <c r="F978" s="4"/>
      <c r="G978" s="4"/>
      <c r="H978" s="4"/>
      <c r="I978" s="4"/>
      <c r="J978" s="4"/>
      <c r="K978" s="4"/>
      <c r="L978" s="4"/>
      <c r="M978" s="4"/>
    </row>
    <row r="979">
      <c r="A979" s="4"/>
      <c r="B979" s="4"/>
      <c r="C979" s="4"/>
      <c r="D979" s="4"/>
      <c r="E979" s="4"/>
      <c r="F979" s="4"/>
      <c r="G979" s="4"/>
      <c r="H979" s="4"/>
      <c r="I979" s="4"/>
      <c r="J979" s="4"/>
      <c r="K979" s="4"/>
      <c r="L979" s="4"/>
      <c r="M979" s="4"/>
    </row>
    <row r="980">
      <c r="A980" s="4"/>
      <c r="B980" s="4"/>
      <c r="C980" s="4"/>
      <c r="D980" s="4"/>
      <c r="E980" s="4"/>
      <c r="F980" s="4"/>
      <c r="G980" s="4"/>
      <c r="H980" s="4"/>
      <c r="I980" s="4"/>
      <c r="J980" s="4"/>
      <c r="K980" s="4"/>
      <c r="L980" s="4"/>
      <c r="M980" s="4"/>
    </row>
    <row r="981">
      <c r="A981" s="4"/>
      <c r="B981" s="4"/>
      <c r="C981" s="4"/>
      <c r="D981" s="4"/>
      <c r="E981" s="4"/>
      <c r="F981" s="4"/>
      <c r="G981" s="4"/>
      <c r="H981" s="4"/>
      <c r="I981" s="4"/>
      <c r="J981" s="4"/>
      <c r="K981" s="4"/>
      <c r="L981" s="4"/>
      <c r="M981" s="4"/>
    </row>
    <row r="982">
      <c r="A982" s="4"/>
      <c r="B982" s="4"/>
      <c r="C982" s="4"/>
      <c r="D982" s="4"/>
      <c r="E982" s="4"/>
      <c r="F982" s="4"/>
      <c r="G982" s="4"/>
      <c r="H982" s="4"/>
      <c r="I982" s="4"/>
      <c r="J982" s="4"/>
      <c r="K982" s="4"/>
      <c r="L982" s="4"/>
      <c r="M982" s="4"/>
    </row>
    <row r="983">
      <c r="A983" s="4"/>
      <c r="B983" s="4"/>
      <c r="C983" s="4"/>
      <c r="D983" s="4"/>
      <c r="E983" s="4"/>
      <c r="F983" s="4"/>
      <c r="G983" s="4"/>
      <c r="H983" s="4"/>
      <c r="I983" s="4"/>
      <c r="J983" s="4"/>
      <c r="K983" s="4"/>
      <c r="L983" s="4"/>
      <c r="M983" s="4"/>
    </row>
    <row r="984">
      <c r="A984" s="4"/>
      <c r="B984" s="4"/>
      <c r="C984" s="4"/>
      <c r="D984" s="4"/>
      <c r="E984" s="4"/>
      <c r="F984" s="4"/>
      <c r="G984" s="4"/>
      <c r="H984" s="4"/>
      <c r="I984" s="4"/>
      <c r="J984" s="4"/>
      <c r="K984" s="4"/>
      <c r="L984" s="4"/>
      <c r="M984" s="4"/>
    </row>
    <row r="985">
      <c r="A985" s="4"/>
      <c r="B985" s="4"/>
      <c r="C985" s="4"/>
      <c r="D985" s="4"/>
      <c r="E985" s="4"/>
      <c r="F985" s="4"/>
      <c r="G985" s="4"/>
      <c r="H985" s="4"/>
      <c r="I985" s="4"/>
      <c r="J985" s="4"/>
      <c r="K985" s="4"/>
      <c r="L985" s="4"/>
      <c r="M985" s="4"/>
    </row>
    <row r="986">
      <c r="A986" s="4"/>
      <c r="B986" s="4"/>
      <c r="C986" s="4"/>
      <c r="D986" s="4"/>
      <c r="E986" s="4"/>
      <c r="F986" s="4"/>
      <c r="G986" s="4"/>
      <c r="H986" s="4"/>
      <c r="I986" s="4"/>
      <c r="J986" s="4"/>
      <c r="K986" s="4"/>
      <c r="L986" s="4"/>
      <c r="M986" s="4"/>
    </row>
    <row r="987">
      <c r="A987" s="4"/>
      <c r="B987" s="4"/>
      <c r="C987" s="4"/>
      <c r="D987" s="4"/>
      <c r="E987" s="4"/>
      <c r="F987" s="4"/>
      <c r="G987" s="4"/>
      <c r="H987" s="4"/>
      <c r="I987" s="4"/>
      <c r="J987" s="4"/>
      <c r="K987" s="4"/>
      <c r="L987" s="4"/>
      <c r="M987" s="4"/>
    </row>
    <row r="988">
      <c r="A988" s="4"/>
      <c r="B988" s="4"/>
      <c r="C988" s="4"/>
      <c r="D988" s="4"/>
      <c r="E988" s="4"/>
      <c r="F988" s="4"/>
      <c r="G988" s="4"/>
      <c r="H988" s="4"/>
      <c r="I988" s="4"/>
      <c r="J988" s="4"/>
      <c r="K988" s="4"/>
      <c r="L988" s="4"/>
      <c r="M988" s="4"/>
    </row>
    <row r="989">
      <c r="A989" s="4"/>
      <c r="B989" s="4"/>
      <c r="C989" s="4"/>
      <c r="D989" s="4"/>
      <c r="E989" s="4"/>
      <c r="F989" s="4"/>
      <c r="G989" s="4"/>
      <c r="H989" s="4"/>
      <c r="I989" s="4"/>
      <c r="J989" s="4"/>
      <c r="K989" s="4"/>
      <c r="L989" s="4"/>
      <c r="M989" s="4"/>
    </row>
    <row r="990">
      <c r="A990" s="4"/>
      <c r="B990" s="4"/>
      <c r="C990" s="4"/>
      <c r="D990" s="4"/>
      <c r="E990" s="4"/>
      <c r="F990" s="4"/>
      <c r="G990" s="4"/>
      <c r="H990" s="4"/>
      <c r="I990" s="4"/>
      <c r="J990" s="4"/>
      <c r="K990" s="4"/>
      <c r="L990" s="4"/>
      <c r="M990" s="4"/>
    </row>
    <row r="991">
      <c r="A991" s="4"/>
      <c r="B991" s="4"/>
      <c r="C991" s="4"/>
      <c r="D991" s="4"/>
      <c r="E991" s="4"/>
      <c r="F991" s="4"/>
      <c r="G991" s="4"/>
      <c r="H991" s="4"/>
      <c r="I991" s="4"/>
      <c r="J991" s="4"/>
      <c r="K991" s="4"/>
      <c r="L991" s="4"/>
      <c r="M991" s="4"/>
    </row>
    <row r="992">
      <c r="A992" s="4"/>
      <c r="B992" s="4"/>
      <c r="C992" s="4"/>
      <c r="D992" s="4"/>
      <c r="E992" s="4"/>
      <c r="F992" s="4"/>
      <c r="G992" s="4"/>
      <c r="H992" s="4"/>
      <c r="I992" s="4"/>
      <c r="J992" s="4"/>
      <c r="K992" s="4"/>
      <c r="L992" s="4"/>
      <c r="M992" s="4"/>
    </row>
    <row r="993">
      <c r="A993" s="4"/>
      <c r="B993" s="4"/>
      <c r="C993" s="4"/>
      <c r="D993" s="4"/>
      <c r="E993" s="4"/>
      <c r="F993" s="4"/>
      <c r="G993" s="4"/>
      <c r="H993" s="4"/>
      <c r="I993" s="4"/>
      <c r="J993" s="4"/>
      <c r="K993" s="4"/>
      <c r="L993" s="4"/>
      <c r="M993" s="4"/>
    </row>
    <row r="994">
      <c r="A994" s="4"/>
      <c r="B994" s="4"/>
      <c r="C994" s="4"/>
      <c r="D994" s="4"/>
      <c r="E994" s="4"/>
      <c r="F994" s="4"/>
      <c r="G994" s="4"/>
      <c r="H994" s="4"/>
      <c r="I994" s="4"/>
      <c r="J994" s="4"/>
      <c r="K994" s="4"/>
      <c r="L994" s="4"/>
      <c r="M994" s="4"/>
    </row>
    <row r="995">
      <c r="A995" s="4"/>
      <c r="B995" s="4"/>
      <c r="C995" s="4"/>
      <c r="D995" s="4"/>
      <c r="E995" s="4"/>
      <c r="F995" s="4"/>
      <c r="G995" s="4"/>
      <c r="H995" s="4"/>
      <c r="I995" s="4"/>
      <c r="J995" s="4"/>
      <c r="K995" s="4"/>
      <c r="L995" s="4"/>
      <c r="M995" s="4"/>
    </row>
    <row r="996">
      <c r="A996" s="4"/>
      <c r="B996" s="4"/>
      <c r="C996" s="4"/>
      <c r="D996" s="4"/>
      <c r="E996" s="4"/>
      <c r="F996" s="4"/>
      <c r="G996" s="4"/>
      <c r="H996" s="4"/>
      <c r="I996" s="4"/>
      <c r="J996" s="4"/>
      <c r="K996" s="4"/>
      <c r="L996" s="4"/>
      <c r="M996" s="4"/>
    </row>
    <row r="997">
      <c r="A997" s="4"/>
      <c r="B997" s="4"/>
      <c r="C997" s="4"/>
      <c r="D997" s="4"/>
      <c r="E997" s="4"/>
      <c r="F997" s="4"/>
      <c r="G997" s="4"/>
      <c r="H997" s="4"/>
      <c r="I997" s="4"/>
      <c r="J997" s="4"/>
      <c r="K997" s="4"/>
      <c r="L997" s="4"/>
      <c r="M997" s="4"/>
    </row>
    <row r="998">
      <c r="A998" s="4"/>
      <c r="B998" s="4"/>
      <c r="C998" s="4"/>
      <c r="D998" s="4"/>
      <c r="E998" s="4"/>
      <c r="F998" s="4"/>
      <c r="G998" s="4"/>
      <c r="H998" s="4"/>
      <c r="I998" s="4"/>
      <c r="J998" s="4"/>
      <c r="K998" s="4"/>
      <c r="L998" s="4"/>
      <c r="M998" s="4"/>
    </row>
    <row r="999">
      <c r="A999" s="4"/>
      <c r="B999" s="4"/>
      <c r="C999" s="4"/>
      <c r="D999" s="4"/>
      <c r="E999" s="4"/>
      <c r="F999" s="4"/>
      <c r="G999" s="4"/>
      <c r="H999" s="4"/>
      <c r="I999" s="4"/>
      <c r="J999" s="4"/>
      <c r="K999" s="4"/>
      <c r="L999" s="4"/>
      <c r="M999" s="4"/>
    </row>
    <row r="1000">
      <c r="A1000" s="4"/>
      <c r="B1000" s="4"/>
      <c r="C1000" s="4"/>
      <c r="D1000" s="4"/>
      <c r="E1000" s="4"/>
      <c r="F1000" s="4"/>
      <c r="G1000" s="4"/>
      <c r="H1000" s="4"/>
      <c r="I1000" s="4"/>
      <c r="J1000" s="4"/>
      <c r="K1000" s="4"/>
      <c r="L1000" s="4"/>
      <c r="M1000" s="4"/>
    </row>
    <row r="1001">
      <c r="A1001" s="4"/>
      <c r="B1001" s="4"/>
      <c r="C1001" s="4"/>
      <c r="D1001" s="4"/>
      <c r="E1001" s="4"/>
      <c r="F1001" s="4"/>
      <c r="G1001" s="4"/>
      <c r="H1001" s="4"/>
      <c r="I1001" s="4"/>
      <c r="J1001" s="4"/>
      <c r="K1001" s="4"/>
      <c r="L1001" s="4"/>
      <c r="M1001" s="4"/>
    </row>
  </sheetData>
  <mergeCells count="109">
    <mergeCell ref="D20:J20"/>
    <mergeCell ref="C49:E49"/>
    <mergeCell ref="F49:H49"/>
    <mergeCell ref="I49:K49"/>
    <mergeCell ref="C50:E50"/>
    <mergeCell ref="F50:H50"/>
    <mergeCell ref="I50:K50"/>
    <mergeCell ref="F53:H53"/>
    <mergeCell ref="I53:K53"/>
    <mergeCell ref="C51:E51"/>
    <mergeCell ref="F51:H51"/>
    <mergeCell ref="I51:K51"/>
    <mergeCell ref="C52:E52"/>
    <mergeCell ref="F52:H52"/>
    <mergeCell ref="I52:K52"/>
    <mergeCell ref="C53:E53"/>
    <mergeCell ref="F56:H56"/>
    <mergeCell ref="I56:K56"/>
    <mergeCell ref="C54:E54"/>
    <mergeCell ref="F54:H54"/>
    <mergeCell ref="I54:K54"/>
    <mergeCell ref="C55:E55"/>
    <mergeCell ref="F55:H55"/>
    <mergeCell ref="I55:K55"/>
    <mergeCell ref="C56:E56"/>
    <mergeCell ref="F59:H59"/>
    <mergeCell ref="I59:K59"/>
    <mergeCell ref="C57:E57"/>
    <mergeCell ref="F57:H57"/>
    <mergeCell ref="I57:K57"/>
    <mergeCell ref="C58:E58"/>
    <mergeCell ref="F58:H58"/>
    <mergeCell ref="I58:K58"/>
    <mergeCell ref="C59:E59"/>
    <mergeCell ref="F71:H71"/>
    <mergeCell ref="I71:K71"/>
    <mergeCell ref="C69:E69"/>
    <mergeCell ref="F69:H69"/>
    <mergeCell ref="I69:K69"/>
    <mergeCell ref="C70:E70"/>
    <mergeCell ref="F70:H70"/>
    <mergeCell ref="I70:K70"/>
    <mergeCell ref="C71:E71"/>
    <mergeCell ref="F74:H74"/>
    <mergeCell ref="I74:K74"/>
    <mergeCell ref="C72:E72"/>
    <mergeCell ref="F72:H72"/>
    <mergeCell ref="I72:K72"/>
    <mergeCell ref="C73:E73"/>
    <mergeCell ref="F73:H73"/>
    <mergeCell ref="I73:K73"/>
    <mergeCell ref="C74:E74"/>
    <mergeCell ref="F77:H77"/>
    <mergeCell ref="I77:K77"/>
    <mergeCell ref="C75:E75"/>
    <mergeCell ref="F75:H75"/>
    <mergeCell ref="I75:K75"/>
    <mergeCell ref="C76:E76"/>
    <mergeCell ref="F76:H76"/>
    <mergeCell ref="I76:K76"/>
    <mergeCell ref="C77:E77"/>
    <mergeCell ref="F80:H80"/>
    <mergeCell ref="I80:K80"/>
    <mergeCell ref="C78:E78"/>
    <mergeCell ref="F78:H78"/>
    <mergeCell ref="I78:K78"/>
    <mergeCell ref="C79:E79"/>
    <mergeCell ref="F79:H79"/>
    <mergeCell ref="I79:K79"/>
    <mergeCell ref="C80:E80"/>
    <mergeCell ref="F83:H83"/>
    <mergeCell ref="I83:K83"/>
    <mergeCell ref="C81:E81"/>
    <mergeCell ref="F81:H81"/>
    <mergeCell ref="I81:K81"/>
    <mergeCell ref="C82:E82"/>
    <mergeCell ref="F82:H82"/>
    <mergeCell ref="I82:K82"/>
    <mergeCell ref="C83:E83"/>
    <mergeCell ref="F62:H62"/>
    <mergeCell ref="I62:K62"/>
    <mergeCell ref="C60:E60"/>
    <mergeCell ref="F60:H60"/>
    <mergeCell ref="I60:K60"/>
    <mergeCell ref="C61:E61"/>
    <mergeCell ref="F61:H61"/>
    <mergeCell ref="I61:K61"/>
    <mergeCell ref="C62:E62"/>
    <mergeCell ref="F65:H65"/>
    <mergeCell ref="I65:K65"/>
    <mergeCell ref="C63:E63"/>
    <mergeCell ref="F63:H63"/>
    <mergeCell ref="I63:K63"/>
    <mergeCell ref="C64:E64"/>
    <mergeCell ref="F64:H64"/>
    <mergeCell ref="I64:K64"/>
    <mergeCell ref="C65:E65"/>
    <mergeCell ref="F68:H68"/>
    <mergeCell ref="I68:K68"/>
    <mergeCell ref="C66:E66"/>
    <mergeCell ref="F66:H66"/>
    <mergeCell ref="I66:K66"/>
    <mergeCell ref="C67:E67"/>
    <mergeCell ref="F67:H67"/>
    <mergeCell ref="I67:K67"/>
    <mergeCell ref="C68:E68"/>
    <mergeCell ref="C84:E84"/>
    <mergeCell ref="F84:H84"/>
    <mergeCell ref="I84:K84"/>
  </mergeCell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63"/>
    <col customWidth="1" min="2" max="2" width="29.38"/>
    <col customWidth="1" min="3" max="4" width="13.88"/>
    <col customWidth="1" min="11" max="11" width="14.25"/>
    <col customWidth="1" min="12" max="12" width="20.75"/>
  </cols>
  <sheetData>
    <row r="1">
      <c r="A1" s="427" t="s">
        <v>609</v>
      </c>
      <c r="B1" s="353" t="s">
        <v>795</v>
      </c>
      <c r="C1" s="256"/>
      <c r="D1" s="256"/>
      <c r="E1" s="256"/>
      <c r="F1" s="256"/>
      <c r="G1" s="240"/>
      <c r="H1" s="4"/>
      <c r="I1" s="4"/>
      <c r="J1" s="4"/>
      <c r="K1" s="4"/>
    </row>
    <row r="2">
      <c r="A2" s="428"/>
      <c r="B2" s="355" t="s">
        <v>689</v>
      </c>
      <c r="C2" s="429">
        <v>44468.0</v>
      </c>
      <c r="D2" s="331"/>
      <c r="E2" s="355" t="s">
        <v>690</v>
      </c>
      <c r="F2" s="358" t="s">
        <v>691</v>
      </c>
      <c r="G2" s="548"/>
      <c r="H2" s="234" t="s">
        <v>690</v>
      </c>
      <c r="I2" s="424" t="s">
        <v>692</v>
      </c>
      <c r="J2" s="357" t="s">
        <v>691</v>
      </c>
      <c r="K2" s="4"/>
    </row>
    <row r="3">
      <c r="A3" s="428"/>
      <c r="B3" s="355" t="s">
        <v>694</v>
      </c>
      <c r="C3" s="429">
        <v>44474.0</v>
      </c>
      <c r="D3" s="331"/>
      <c r="E3" s="331">
        <v>0.0</v>
      </c>
      <c r="F3" s="243">
        <v>56.5</v>
      </c>
      <c r="G3" s="299"/>
      <c r="H3" s="239">
        <v>0.0</v>
      </c>
      <c r="I3" s="243">
        <f>C7</f>
        <v>56.5</v>
      </c>
      <c r="J3" s="243">
        <f>I3</f>
        <v>56.5</v>
      </c>
      <c r="K3" s="4"/>
    </row>
    <row r="4">
      <c r="A4" s="428"/>
      <c r="B4" s="355" t="s">
        <v>695</v>
      </c>
      <c r="C4" s="336">
        <v>7.0</v>
      </c>
      <c r="D4" s="331"/>
      <c r="E4" s="331">
        <v>1.0</v>
      </c>
      <c r="F4" s="321">
        <v>53.0</v>
      </c>
      <c r="G4" s="299"/>
      <c r="H4" s="239">
        <v>1.0</v>
      </c>
      <c r="I4" s="243">
        <f>I3-C8</f>
        <v>48.42857143</v>
      </c>
      <c r="J4" s="243">
        <f>J3-4.5</f>
        <v>52</v>
      </c>
      <c r="K4" s="4"/>
    </row>
    <row r="5">
      <c r="A5" s="428"/>
      <c r="B5" s="355" t="s">
        <v>696</v>
      </c>
      <c r="C5" s="331">
        <v>5.0</v>
      </c>
      <c r="D5" s="331"/>
      <c r="E5" s="331">
        <v>2.0</v>
      </c>
      <c r="F5" s="321">
        <v>53.0</v>
      </c>
      <c r="G5" s="299"/>
      <c r="H5" s="239">
        <v>2.0</v>
      </c>
      <c r="I5" s="243">
        <f>I4-C8</f>
        <v>40.35714286</v>
      </c>
      <c r="J5" s="243">
        <f>J4-0</f>
        <v>52</v>
      </c>
      <c r="K5" s="4"/>
    </row>
    <row r="6">
      <c r="A6" s="428"/>
      <c r="B6" s="355" t="s">
        <v>697</v>
      </c>
      <c r="C6" s="336">
        <v>60.0</v>
      </c>
      <c r="D6" s="331"/>
      <c r="E6" s="331">
        <v>3.0</v>
      </c>
      <c r="F6" s="321">
        <v>45.0</v>
      </c>
      <c r="G6" s="299"/>
      <c r="H6" s="239">
        <v>3.0</v>
      </c>
      <c r="I6" s="243">
        <f>I5-C8</f>
        <v>32.28571429</v>
      </c>
      <c r="J6" s="243">
        <f>J5-8</f>
        <v>44</v>
      </c>
      <c r="K6" s="4"/>
    </row>
    <row r="7">
      <c r="A7" s="428"/>
      <c r="B7" s="355" t="s">
        <v>698</v>
      </c>
      <c r="C7" s="336">
        <v>56.5</v>
      </c>
      <c r="D7" s="331"/>
      <c r="E7" s="331">
        <v>4.0</v>
      </c>
      <c r="F7" s="321">
        <v>40.0</v>
      </c>
      <c r="G7" s="299"/>
      <c r="H7" s="239">
        <v>4.0</v>
      </c>
      <c r="I7" s="243">
        <f>I6-C8</f>
        <v>24.21428571</v>
      </c>
      <c r="J7" s="243">
        <f>J6-6</f>
        <v>38</v>
      </c>
      <c r="K7" s="4"/>
    </row>
    <row r="8">
      <c r="A8" s="428"/>
      <c r="B8" s="355" t="s">
        <v>699</v>
      </c>
      <c r="C8" s="336">
        <f>C7/C4</f>
        <v>8.071428571</v>
      </c>
      <c r="D8" s="331"/>
      <c r="E8" s="331">
        <v>5.0</v>
      </c>
      <c r="F8" s="321">
        <v>26.0</v>
      </c>
      <c r="G8" s="299"/>
      <c r="H8" s="239">
        <v>5.0</v>
      </c>
      <c r="I8" s="243">
        <f>I7-C8</f>
        <v>16.14285714</v>
      </c>
      <c r="J8" s="243">
        <f>J7-13</f>
        <v>25</v>
      </c>
      <c r="K8" s="4"/>
    </row>
    <row r="9">
      <c r="A9" s="428"/>
      <c r="B9" s="331"/>
      <c r="C9" s="331"/>
      <c r="D9" s="331"/>
      <c r="E9" s="331">
        <v>6.0</v>
      </c>
      <c r="F9" s="321">
        <v>15.0</v>
      </c>
      <c r="G9" s="299"/>
      <c r="H9" s="239">
        <v>6.0</v>
      </c>
      <c r="I9" s="243">
        <f>I8-C8</f>
        <v>8.071428571</v>
      </c>
      <c r="J9" s="243">
        <f>J8-11</f>
        <v>14</v>
      </c>
      <c r="K9" s="4"/>
    </row>
    <row r="10">
      <c r="A10" s="428"/>
      <c r="B10" s="239"/>
      <c r="C10" s="239"/>
      <c r="D10" s="239"/>
      <c r="E10" s="239">
        <v>7.0</v>
      </c>
      <c r="F10" s="243">
        <v>0.0</v>
      </c>
      <c r="G10" s="299"/>
      <c r="H10" s="239">
        <v>7.0</v>
      </c>
      <c r="I10" s="239">
        <v>0.0</v>
      </c>
      <c r="J10" s="243">
        <v>0.0</v>
      </c>
      <c r="K10" s="4"/>
    </row>
    <row r="11">
      <c r="A11" s="379"/>
      <c r="B11" s="4"/>
      <c r="C11" s="4"/>
      <c r="D11" s="4"/>
      <c r="E11" s="4"/>
      <c r="F11" s="4"/>
      <c r="G11" s="4"/>
      <c r="H11" s="4"/>
      <c r="I11" s="4"/>
      <c r="J11" s="4"/>
      <c r="K11" s="4"/>
    </row>
    <row r="12">
      <c r="A12" s="379"/>
      <c r="B12" s="4"/>
      <c r="C12" s="4"/>
      <c r="D12" s="4"/>
      <c r="E12" s="4"/>
      <c r="F12" s="4"/>
      <c r="G12" s="4"/>
      <c r="H12" s="4"/>
      <c r="I12" s="4"/>
      <c r="J12" s="4"/>
      <c r="K12" s="4"/>
    </row>
    <row r="13">
      <c r="A13" s="379"/>
      <c r="B13" s="4"/>
      <c r="C13" s="4"/>
      <c r="D13" s="4"/>
      <c r="E13" s="4"/>
      <c r="F13" s="4"/>
      <c r="G13" s="4"/>
      <c r="H13" s="4"/>
      <c r="I13" s="4"/>
      <c r="J13" s="4"/>
      <c r="K13" s="4"/>
    </row>
    <row r="14">
      <c r="A14" s="379"/>
      <c r="B14" s="4"/>
      <c r="C14" s="4"/>
      <c r="D14" s="4"/>
      <c r="E14" s="4"/>
      <c r="F14" s="4"/>
      <c r="G14" s="4"/>
      <c r="H14" s="4"/>
      <c r="I14" s="4"/>
      <c r="J14" s="4"/>
      <c r="K14" s="4"/>
    </row>
    <row r="15">
      <c r="A15" s="379"/>
      <c r="B15" s="4"/>
      <c r="C15" s="4"/>
      <c r="D15" s="4"/>
      <c r="E15" s="4"/>
      <c r="F15" s="4"/>
      <c r="G15" s="4"/>
      <c r="H15" s="4"/>
      <c r="I15" s="4"/>
      <c r="J15" s="4"/>
      <c r="K15" s="4"/>
    </row>
    <row r="16">
      <c r="A16" s="379"/>
      <c r="B16" s="4"/>
      <c r="C16" s="4"/>
      <c r="D16" s="4"/>
      <c r="E16" s="3"/>
      <c r="F16" s="3"/>
      <c r="G16" s="3"/>
      <c r="H16" s="3"/>
      <c r="I16" s="3"/>
      <c r="J16" s="3"/>
      <c r="K16" s="3"/>
    </row>
    <row r="17">
      <c r="A17" s="379"/>
      <c r="B17" s="4"/>
      <c r="C17" s="4"/>
      <c r="D17" s="4"/>
      <c r="E17" s="3" t="s">
        <v>701</v>
      </c>
      <c r="F17" s="3" t="s">
        <v>702</v>
      </c>
      <c r="G17" s="3" t="s">
        <v>703</v>
      </c>
      <c r="H17" s="3" t="s">
        <v>704</v>
      </c>
      <c r="I17" s="3" t="s">
        <v>704</v>
      </c>
      <c r="J17" s="3" t="s">
        <v>705</v>
      </c>
      <c r="K17" s="3" t="s">
        <v>700</v>
      </c>
    </row>
    <row r="18">
      <c r="A18" s="519" t="s">
        <v>706</v>
      </c>
      <c r="B18" s="519" t="s">
        <v>707</v>
      </c>
      <c r="C18" s="519" t="s">
        <v>388</v>
      </c>
      <c r="D18" s="520" t="s">
        <v>708</v>
      </c>
      <c r="E18" s="365"/>
      <c r="F18" s="365"/>
      <c r="G18" s="365"/>
      <c r="H18" s="365"/>
      <c r="I18" s="365"/>
      <c r="J18" s="365"/>
      <c r="K18" s="366"/>
    </row>
    <row r="19">
      <c r="A19" s="552"/>
      <c r="B19" s="552"/>
      <c r="C19" s="522"/>
      <c r="D19" s="519">
        <v>0.0</v>
      </c>
      <c r="E19" s="519">
        <v>1.0</v>
      </c>
      <c r="F19" s="519">
        <v>2.0</v>
      </c>
      <c r="G19" s="519">
        <v>3.0</v>
      </c>
      <c r="H19" s="519">
        <v>4.0</v>
      </c>
      <c r="I19" s="519">
        <v>5.0</v>
      </c>
      <c r="J19" s="519">
        <v>6.0</v>
      </c>
      <c r="K19" s="519">
        <v>7.0</v>
      </c>
    </row>
    <row r="20">
      <c r="A20" s="246" t="s">
        <v>68</v>
      </c>
      <c r="B20" s="237"/>
      <c r="C20" s="237"/>
      <c r="D20" s="247"/>
      <c r="E20" s="247"/>
      <c r="F20" s="247"/>
      <c r="G20" s="247"/>
      <c r="H20" s="247"/>
      <c r="I20" s="247"/>
      <c r="J20" s="247"/>
      <c r="K20" s="247"/>
    </row>
    <row r="21">
      <c r="A21" s="553"/>
      <c r="B21" s="237" t="s">
        <v>1396</v>
      </c>
      <c r="C21" s="237">
        <v>2.0</v>
      </c>
      <c r="D21" s="237">
        <v>0.0</v>
      </c>
      <c r="E21" s="237">
        <v>1.0</v>
      </c>
      <c r="F21" s="237">
        <v>0.0</v>
      </c>
      <c r="G21" s="237">
        <v>1.0</v>
      </c>
      <c r="H21" s="237">
        <v>0.0</v>
      </c>
      <c r="I21" s="237">
        <v>0.0</v>
      </c>
      <c r="J21" s="237">
        <v>1.0</v>
      </c>
      <c r="K21" s="237">
        <v>0.0</v>
      </c>
    </row>
    <row r="22">
      <c r="A22" s="246"/>
      <c r="B22" s="237" t="s">
        <v>1397</v>
      </c>
      <c r="C22" s="237">
        <v>2.0</v>
      </c>
      <c r="D22" s="237">
        <v>0.0</v>
      </c>
      <c r="E22" s="237">
        <v>1.0</v>
      </c>
      <c r="F22" s="237">
        <v>0.0</v>
      </c>
      <c r="G22" s="237">
        <v>1.0</v>
      </c>
      <c r="H22" s="237">
        <v>0.0</v>
      </c>
      <c r="I22" s="237">
        <v>0.0</v>
      </c>
      <c r="J22" s="237">
        <v>0.0</v>
      </c>
      <c r="K22" s="237">
        <v>1.0</v>
      </c>
    </row>
    <row r="23">
      <c r="A23" s="246"/>
      <c r="B23" s="237" t="s">
        <v>1398</v>
      </c>
      <c r="C23" s="237">
        <v>2.0</v>
      </c>
      <c r="D23" s="237">
        <v>0.0</v>
      </c>
      <c r="E23" s="237">
        <v>1.0</v>
      </c>
      <c r="F23" s="237">
        <v>0.0</v>
      </c>
      <c r="G23" s="237">
        <v>0.0</v>
      </c>
      <c r="H23" s="237">
        <v>2.0</v>
      </c>
      <c r="I23" s="237">
        <v>2.0</v>
      </c>
      <c r="J23" s="237">
        <v>1.0</v>
      </c>
      <c r="K23" s="237">
        <v>1.0</v>
      </c>
    </row>
    <row r="24">
      <c r="A24" s="553"/>
      <c r="B24" s="237" t="s">
        <v>1399</v>
      </c>
      <c r="C24" s="237">
        <v>2.0</v>
      </c>
      <c r="D24" s="237">
        <v>0.0</v>
      </c>
      <c r="E24" s="237">
        <v>0.0</v>
      </c>
      <c r="F24" s="237">
        <v>0.0</v>
      </c>
      <c r="G24" s="237">
        <v>1.0</v>
      </c>
      <c r="H24" s="237">
        <v>1.0</v>
      </c>
      <c r="I24" s="237">
        <v>2.0</v>
      </c>
      <c r="J24" s="237">
        <v>0.0</v>
      </c>
      <c r="K24" s="237">
        <v>1.5</v>
      </c>
    </row>
    <row r="25">
      <c r="A25" s="246"/>
      <c r="B25" s="237" t="s">
        <v>1400</v>
      </c>
      <c r="C25" s="237">
        <v>0.5</v>
      </c>
      <c r="D25" s="237">
        <v>0.0</v>
      </c>
      <c r="E25" s="237">
        <v>0.0</v>
      </c>
      <c r="F25" s="237">
        <v>0.0</v>
      </c>
      <c r="G25" s="237">
        <v>1.0</v>
      </c>
      <c r="H25" s="237">
        <v>0.0</v>
      </c>
      <c r="I25" s="237">
        <v>0.0</v>
      </c>
      <c r="J25" s="237">
        <v>0.0</v>
      </c>
      <c r="K25" s="237">
        <v>0.5</v>
      </c>
    </row>
    <row r="26">
      <c r="A26" s="246"/>
      <c r="B26" s="237" t="s">
        <v>1401</v>
      </c>
      <c r="C26" s="237">
        <v>0.5</v>
      </c>
      <c r="D26" s="237">
        <v>0.0</v>
      </c>
      <c r="E26" s="237">
        <v>0.0</v>
      </c>
      <c r="F26" s="237">
        <v>0.0</v>
      </c>
      <c r="G26" s="237">
        <v>0.0</v>
      </c>
      <c r="H26" s="237">
        <v>0.0</v>
      </c>
      <c r="I26" s="237">
        <v>1.0</v>
      </c>
      <c r="J26" s="237">
        <v>1.0</v>
      </c>
      <c r="K26" s="237">
        <v>0.0</v>
      </c>
    </row>
    <row r="27">
      <c r="A27" s="553"/>
      <c r="B27" s="237" t="s">
        <v>1402</v>
      </c>
      <c r="C27" s="237">
        <v>1.0</v>
      </c>
      <c r="D27" s="237">
        <v>0.0</v>
      </c>
      <c r="E27" s="237">
        <v>0.0</v>
      </c>
      <c r="F27" s="237">
        <v>0.0</v>
      </c>
      <c r="G27" s="237">
        <v>0.0</v>
      </c>
      <c r="H27" s="237">
        <v>0.0</v>
      </c>
      <c r="I27" s="237">
        <v>0.0</v>
      </c>
      <c r="J27" s="237">
        <v>0.0</v>
      </c>
      <c r="K27" s="237">
        <v>2.0</v>
      </c>
    </row>
    <row r="28">
      <c r="A28" s="554" t="s">
        <v>709</v>
      </c>
      <c r="B28" s="248"/>
      <c r="C28" s="237"/>
      <c r="D28" s="522">
        <v>0.0</v>
      </c>
      <c r="E28" s="522">
        <v>1.0</v>
      </c>
      <c r="F28" s="522">
        <v>0.0</v>
      </c>
      <c r="G28" s="522">
        <v>2.0</v>
      </c>
      <c r="H28" s="522">
        <v>1.0</v>
      </c>
      <c r="I28" s="522">
        <v>2.0</v>
      </c>
      <c r="J28" s="522">
        <v>1.0</v>
      </c>
      <c r="K28" s="522">
        <v>3.0</v>
      </c>
    </row>
    <row r="29">
      <c r="A29" s="246" t="s">
        <v>85</v>
      </c>
      <c r="B29" s="247"/>
      <c r="C29" s="247"/>
      <c r="D29" s="237"/>
      <c r="E29" s="237"/>
      <c r="F29" s="237"/>
      <c r="G29" s="237"/>
      <c r="H29" s="237"/>
      <c r="I29" s="237"/>
      <c r="J29" s="237"/>
      <c r="K29" s="237"/>
    </row>
    <row r="30">
      <c r="A30" s="555"/>
      <c r="B30" s="556" t="s">
        <v>200</v>
      </c>
      <c r="C30" s="237">
        <v>0.5</v>
      </c>
      <c r="D30" s="237">
        <v>0.0</v>
      </c>
      <c r="E30" s="237">
        <v>0.5</v>
      </c>
      <c r="F30" s="237">
        <v>0.0</v>
      </c>
      <c r="G30" s="237">
        <v>0.0</v>
      </c>
      <c r="H30" s="237">
        <v>0.0</v>
      </c>
      <c r="I30" s="237">
        <v>0.0</v>
      </c>
      <c r="J30" s="237">
        <v>0.0</v>
      </c>
      <c r="K30" s="237">
        <v>0.0</v>
      </c>
    </row>
    <row r="31">
      <c r="A31" s="246"/>
      <c r="B31" s="237" t="s">
        <v>1403</v>
      </c>
      <c r="C31" s="237">
        <v>0.5</v>
      </c>
      <c r="D31" s="237">
        <v>0.0</v>
      </c>
      <c r="E31" s="237">
        <v>0.5</v>
      </c>
      <c r="F31" s="237">
        <v>0.0</v>
      </c>
      <c r="G31" s="237">
        <v>0.0</v>
      </c>
      <c r="H31" s="237">
        <v>0.0</v>
      </c>
      <c r="I31" s="237">
        <v>0.0</v>
      </c>
      <c r="J31" s="237">
        <v>0.0</v>
      </c>
      <c r="K31" s="237">
        <v>0.0</v>
      </c>
    </row>
    <row r="32">
      <c r="A32" s="246"/>
      <c r="B32" s="237" t="s">
        <v>1404</v>
      </c>
      <c r="C32" s="237">
        <v>1.0</v>
      </c>
      <c r="D32" s="237">
        <v>0.0</v>
      </c>
      <c r="E32" s="237">
        <v>1.0</v>
      </c>
      <c r="F32" s="237">
        <v>0.0</v>
      </c>
      <c r="G32" s="237">
        <v>1.0</v>
      </c>
      <c r="H32" s="237">
        <v>0.0</v>
      </c>
      <c r="I32" s="237">
        <v>1.0</v>
      </c>
      <c r="J32" s="237">
        <v>1.0</v>
      </c>
      <c r="K32" s="237">
        <v>0.0</v>
      </c>
    </row>
    <row r="33">
      <c r="A33" s="553"/>
      <c r="B33" s="237" t="s">
        <v>185</v>
      </c>
      <c r="C33" s="237">
        <v>2.0</v>
      </c>
      <c r="D33" s="237">
        <v>0.0</v>
      </c>
      <c r="E33" s="237">
        <v>0.0</v>
      </c>
      <c r="F33" s="237">
        <v>0.0</v>
      </c>
      <c r="G33" s="237">
        <v>1.0</v>
      </c>
      <c r="H33" s="237">
        <v>0.0</v>
      </c>
      <c r="I33" s="237">
        <v>1.0</v>
      </c>
      <c r="J33" s="237">
        <v>1.0</v>
      </c>
      <c r="K33" s="237">
        <v>1.0</v>
      </c>
    </row>
    <row r="34">
      <c r="A34" s="555"/>
      <c r="B34" s="556" t="s">
        <v>1405</v>
      </c>
      <c r="C34" s="237">
        <v>2.0</v>
      </c>
      <c r="D34" s="237">
        <v>0.0</v>
      </c>
      <c r="E34" s="237">
        <v>0.0</v>
      </c>
      <c r="F34" s="237">
        <v>0.0</v>
      </c>
      <c r="G34" s="237">
        <v>1.0</v>
      </c>
      <c r="H34" s="237">
        <v>0.0</v>
      </c>
      <c r="I34" s="237">
        <v>1.0</v>
      </c>
      <c r="J34" s="237">
        <v>1.0</v>
      </c>
      <c r="K34" s="237">
        <v>1.0</v>
      </c>
    </row>
    <row r="35">
      <c r="A35" s="246"/>
      <c r="B35" s="237" t="s">
        <v>1406</v>
      </c>
      <c r="C35" s="237">
        <v>0.5</v>
      </c>
      <c r="D35" s="237">
        <v>0.0</v>
      </c>
      <c r="E35" s="237">
        <v>0.0</v>
      </c>
      <c r="F35" s="237">
        <v>0.0</v>
      </c>
      <c r="G35" s="237">
        <v>1.0</v>
      </c>
      <c r="H35" s="237">
        <v>1.0</v>
      </c>
      <c r="I35" s="237">
        <v>1.0</v>
      </c>
      <c r="J35" s="237">
        <v>1.0</v>
      </c>
      <c r="K35" s="237">
        <v>1.0</v>
      </c>
    </row>
    <row r="36">
      <c r="A36" s="553"/>
      <c r="B36" s="237" t="s">
        <v>1407</v>
      </c>
      <c r="C36" s="237">
        <v>4.0</v>
      </c>
      <c r="D36" s="237">
        <v>0.0</v>
      </c>
      <c r="E36" s="237">
        <v>0.0</v>
      </c>
      <c r="F36" s="237">
        <v>0.0</v>
      </c>
      <c r="G36" s="237">
        <v>0.0</v>
      </c>
      <c r="H36" s="237">
        <v>1.0</v>
      </c>
      <c r="I36" s="237">
        <v>1.0</v>
      </c>
      <c r="J36" s="237">
        <v>1.0</v>
      </c>
      <c r="K36" s="237">
        <v>2.0</v>
      </c>
    </row>
    <row r="37">
      <c r="A37" s="555"/>
      <c r="B37" s="556" t="s">
        <v>217</v>
      </c>
      <c r="C37" s="237">
        <v>1.5</v>
      </c>
      <c r="D37" s="237">
        <v>0.0</v>
      </c>
      <c r="E37" s="237">
        <v>0.0</v>
      </c>
      <c r="F37" s="237">
        <v>0.0</v>
      </c>
      <c r="G37" s="237">
        <v>0.0</v>
      </c>
      <c r="H37" s="237">
        <v>1.0</v>
      </c>
      <c r="I37" s="237">
        <v>1.0</v>
      </c>
      <c r="J37" s="237">
        <v>1.0</v>
      </c>
      <c r="K37" s="237">
        <v>1.0</v>
      </c>
    </row>
    <row r="38">
      <c r="A38" s="554" t="s">
        <v>709</v>
      </c>
      <c r="B38" s="248"/>
      <c r="C38" s="237"/>
      <c r="D38" s="522">
        <v>0.0</v>
      </c>
      <c r="E38" s="522">
        <v>1.0</v>
      </c>
      <c r="F38" s="522">
        <v>0.0</v>
      </c>
      <c r="G38" s="522">
        <v>2.0</v>
      </c>
      <c r="H38" s="522">
        <v>1.0</v>
      </c>
      <c r="I38" s="522">
        <v>3.0</v>
      </c>
      <c r="J38" s="522">
        <v>3.0</v>
      </c>
      <c r="K38" s="522">
        <v>2.0</v>
      </c>
    </row>
    <row r="39">
      <c r="A39" s="555" t="s">
        <v>97</v>
      </c>
      <c r="B39" s="237"/>
      <c r="C39" s="247"/>
      <c r="D39" s="237"/>
      <c r="E39" s="237"/>
      <c r="F39" s="237"/>
      <c r="G39" s="237"/>
      <c r="H39" s="237"/>
      <c r="I39" s="237"/>
      <c r="J39" s="237"/>
      <c r="K39" s="237"/>
    </row>
    <row r="40">
      <c r="A40" s="246"/>
      <c r="B40" s="237" t="s">
        <v>189</v>
      </c>
      <c r="C40" s="237">
        <v>2.0</v>
      </c>
      <c r="D40" s="237">
        <v>0.0</v>
      </c>
      <c r="E40" s="237">
        <v>1.0</v>
      </c>
      <c r="F40" s="237">
        <v>0.0</v>
      </c>
      <c r="G40" s="237">
        <v>0.0</v>
      </c>
      <c r="H40" s="237">
        <v>1.0</v>
      </c>
      <c r="I40" s="237">
        <v>0.0</v>
      </c>
      <c r="J40" s="237">
        <v>0.0</v>
      </c>
      <c r="K40" s="237">
        <v>0.0</v>
      </c>
    </row>
    <row r="41">
      <c r="A41" s="553"/>
      <c r="B41" s="237" t="s">
        <v>183</v>
      </c>
      <c r="C41" s="237">
        <v>2.0</v>
      </c>
      <c r="D41" s="237">
        <v>0.0</v>
      </c>
      <c r="E41" s="237">
        <v>1.0</v>
      </c>
      <c r="F41" s="237">
        <v>0.0</v>
      </c>
      <c r="G41" s="237">
        <v>0.0</v>
      </c>
      <c r="H41" s="237">
        <v>1.0</v>
      </c>
      <c r="I41" s="237">
        <v>0.0</v>
      </c>
      <c r="J41" s="237">
        <v>0.0</v>
      </c>
      <c r="K41" s="237">
        <v>0.0</v>
      </c>
    </row>
    <row r="42">
      <c r="A42" s="555"/>
      <c r="B42" s="556" t="s">
        <v>196</v>
      </c>
      <c r="C42" s="237">
        <v>2.0</v>
      </c>
      <c r="D42" s="237">
        <v>0.0</v>
      </c>
      <c r="E42" s="237">
        <v>1.0</v>
      </c>
      <c r="F42" s="237">
        <v>0.0</v>
      </c>
      <c r="G42" s="237">
        <v>1.0</v>
      </c>
      <c r="H42" s="237">
        <v>1.0</v>
      </c>
      <c r="I42" s="237">
        <v>1.0</v>
      </c>
      <c r="J42" s="237">
        <v>0.0</v>
      </c>
      <c r="K42" s="237">
        <v>1.0</v>
      </c>
    </row>
    <row r="43">
      <c r="A43" s="246"/>
      <c r="B43" s="237" t="s">
        <v>190</v>
      </c>
      <c r="C43" s="237">
        <v>2.0</v>
      </c>
      <c r="D43" s="237">
        <v>0.0</v>
      </c>
      <c r="E43" s="237">
        <v>0.0</v>
      </c>
      <c r="F43" s="237">
        <v>0.0</v>
      </c>
      <c r="G43" s="237">
        <v>1.0</v>
      </c>
      <c r="H43" s="237">
        <v>1.0</v>
      </c>
      <c r="I43" s="237">
        <v>1.0</v>
      </c>
      <c r="J43" s="237">
        <v>1.0</v>
      </c>
      <c r="K43" s="237">
        <v>2.0</v>
      </c>
    </row>
    <row r="44">
      <c r="A44" s="553"/>
      <c r="B44" s="237" t="s">
        <v>1408</v>
      </c>
      <c r="C44" s="237">
        <v>2.0</v>
      </c>
      <c r="D44" s="237">
        <v>0.0</v>
      </c>
      <c r="E44" s="237">
        <v>0.0</v>
      </c>
      <c r="F44" s="237">
        <v>0.0</v>
      </c>
      <c r="G44" s="237">
        <v>1.0</v>
      </c>
      <c r="H44" s="237">
        <v>1.0</v>
      </c>
      <c r="I44" s="237">
        <v>1.0</v>
      </c>
      <c r="J44" s="237">
        <v>0.0</v>
      </c>
      <c r="K44" s="237">
        <v>0.0</v>
      </c>
    </row>
    <row r="45">
      <c r="A45" s="555"/>
      <c r="B45" s="556" t="s">
        <v>1409</v>
      </c>
      <c r="C45" s="237">
        <v>0.5</v>
      </c>
      <c r="D45" s="237">
        <v>0.0</v>
      </c>
      <c r="E45" s="237">
        <v>0.0</v>
      </c>
      <c r="F45" s="237">
        <v>0.0</v>
      </c>
      <c r="G45" s="237">
        <v>0.0</v>
      </c>
      <c r="H45" s="237">
        <v>0.0</v>
      </c>
      <c r="I45" s="237">
        <v>1.0</v>
      </c>
      <c r="J45" s="237">
        <v>1.0</v>
      </c>
      <c r="K45" s="237">
        <v>1.0</v>
      </c>
    </row>
    <row r="46">
      <c r="A46" s="246"/>
      <c r="B46" s="237" t="s">
        <v>211</v>
      </c>
      <c r="C46" s="237">
        <v>0.5</v>
      </c>
      <c r="D46" s="237">
        <v>0.0</v>
      </c>
      <c r="E46" s="237">
        <v>0.0</v>
      </c>
      <c r="F46" s="237">
        <v>0.0</v>
      </c>
      <c r="G46" s="237">
        <v>0.0</v>
      </c>
      <c r="H46" s="237">
        <v>0.0</v>
      </c>
      <c r="I46" s="237">
        <v>1.0</v>
      </c>
      <c r="J46" s="237">
        <v>1.0</v>
      </c>
      <c r="K46" s="237">
        <v>0.0</v>
      </c>
    </row>
    <row r="47">
      <c r="A47" s="246"/>
      <c r="B47" s="237" t="s">
        <v>203</v>
      </c>
      <c r="C47" s="237">
        <v>0.5</v>
      </c>
      <c r="D47" s="237">
        <v>0.0</v>
      </c>
      <c r="E47" s="237">
        <v>0.0</v>
      </c>
      <c r="F47" s="237">
        <v>0.0</v>
      </c>
      <c r="G47" s="237">
        <v>1.0</v>
      </c>
      <c r="H47" s="237">
        <v>0.0</v>
      </c>
      <c r="I47" s="237">
        <v>1.0</v>
      </c>
      <c r="J47" s="237">
        <v>1.0</v>
      </c>
      <c r="K47" s="237">
        <v>1.0</v>
      </c>
    </row>
    <row r="48">
      <c r="A48" s="555"/>
      <c r="B48" s="556" t="s">
        <v>214</v>
      </c>
      <c r="C48" s="237">
        <v>3.0</v>
      </c>
      <c r="D48" s="237">
        <v>0.0</v>
      </c>
      <c r="E48" s="237">
        <v>0.0</v>
      </c>
      <c r="F48" s="237">
        <v>0.0</v>
      </c>
      <c r="G48" s="237">
        <v>0.0</v>
      </c>
      <c r="H48" s="237">
        <v>0.0</v>
      </c>
      <c r="I48" s="237">
        <v>0.0</v>
      </c>
      <c r="J48" s="237">
        <v>1.0</v>
      </c>
      <c r="K48" s="237">
        <v>1.0</v>
      </c>
    </row>
    <row r="49">
      <c r="A49" s="246"/>
      <c r="B49" s="237" t="s">
        <v>212</v>
      </c>
      <c r="C49" s="237">
        <v>3.0</v>
      </c>
      <c r="D49" s="237">
        <v>0.0</v>
      </c>
      <c r="E49" s="237">
        <v>0.0</v>
      </c>
      <c r="F49" s="237">
        <v>0.0</v>
      </c>
      <c r="G49" s="237">
        <v>0.0</v>
      </c>
      <c r="H49" s="237">
        <v>0.0</v>
      </c>
      <c r="I49" s="237">
        <v>0.0</v>
      </c>
      <c r="J49" s="237">
        <v>1.0</v>
      </c>
      <c r="K49" s="237">
        <v>1.0</v>
      </c>
    </row>
    <row r="50">
      <c r="A50" s="553"/>
      <c r="B50" s="237" t="s">
        <v>1410</v>
      </c>
      <c r="C50" s="237">
        <v>1.0</v>
      </c>
      <c r="D50" s="237">
        <v>0.0</v>
      </c>
      <c r="E50" s="237">
        <v>0.0</v>
      </c>
      <c r="F50" s="237">
        <v>0.0</v>
      </c>
      <c r="G50" s="237">
        <v>0.0</v>
      </c>
      <c r="H50" s="237">
        <v>1.0</v>
      </c>
      <c r="I50" s="237">
        <v>0.0</v>
      </c>
      <c r="J50" s="237">
        <v>1.0</v>
      </c>
      <c r="K50" s="237">
        <v>0.0</v>
      </c>
    </row>
    <row r="51">
      <c r="A51" s="554" t="s">
        <v>709</v>
      </c>
      <c r="B51" s="248"/>
      <c r="C51" s="237"/>
      <c r="D51" s="522">
        <v>0.0</v>
      </c>
      <c r="E51" s="522">
        <v>1.0</v>
      </c>
      <c r="F51" s="522">
        <v>0.0</v>
      </c>
      <c r="G51" s="522">
        <v>1.0</v>
      </c>
      <c r="H51" s="522">
        <v>2.0</v>
      </c>
      <c r="I51" s="522">
        <v>5.0</v>
      </c>
      <c r="J51" s="522">
        <v>4.0</v>
      </c>
      <c r="K51" s="522">
        <v>5.5</v>
      </c>
    </row>
    <row r="52">
      <c r="A52" s="555" t="s">
        <v>168</v>
      </c>
      <c r="B52" s="556"/>
      <c r="C52" s="247"/>
      <c r="D52" s="237"/>
      <c r="E52" s="237"/>
      <c r="F52" s="237"/>
      <c r="G52" s="237"/>
      <c r="H52" s="237"/>
      <c r="I52" s="237"/>
      <c r="J52" s="237"/>
      <c r="K52" s="237"/>
    </row>
    <row r="53">
      <c r="A53" s="246"/>
      <c r="B53" s="237" t="s">
        <v>1411</v>
      </c>
      <c r="C53" s="237">
        <v>0.5</v>
      </c>
      <c r="D53" s="237">
        <v>0.0</v>
      </c>
      <c r="E53" s="237">
        <v>0.5</v>
      </c>
      <c r="F53" s="237">
        <v>0.0</v>
      </c>
      <c r="G53" s="237">
        <v>0.0</v>
      </c>
      <c r="H53" s="237">
        <v>0.0</v>
      </c>
      <c r="I53" s="237">
        <v>0.0</v>
      </c>
      <c r="J53" s="237">
        <v>0.0</v>
      </c>
      <c r="K53" s="237">
        <v>0.0</v>
      </c>
    </row>
    <row r="54">
      <c r="A54" s="553"/>
      <c r="B54" s="237" t="s">
        <v>180</v>
      </c>
      <c r="C54" s="237">
        <v>0.5</v>
      </c>
      <c r="D54" s="237">
        <v>0.0</v>
      </c>
      <c r="E54" s="237">
        <v>0.5</v>
      </c>
      <c r="F54" s="237">
        <v>0.0</v>
      </c>
      <c r="G54" s="237">
        <v>0.5</v>
      </c>
      <c r="H54" s="237">
        <v>0.0</v>
      </c>
      <c r="I54" s="237">
        <v>0.0</v>
      </c>
      <c r="J54" s="237">
        <v>0.0</v>
      </c>
      <c r="K54" s="237">
        <v>0.0</v>
      </c>
    </row>
    <row r="55">
      <c r="A55" s="553"/>
      <c r="B55" s="237" t="s">
        <v>187</v>
      </c>
      <c r="C55" s="237">
        <v>2.0</v>
      </c>
      <c r="D55" s="237">
        <v>0.0</v>
      </c>
      <c r="E55" s="237">
        <v>1.0</v>
      </c>
      <c r="F55" s="237">
        <v>0.0</v>
      </c>
      <c r="G55" s="237">
        <v>1.5</v>
      </c>
      <c r="H55" s="237">
        <v>1.0</v>
      </c>
      <c r="I55" s="237">
        <v>2.0</v>
      </c>
      <c r="J55" s="237">
        <v>2.0</v>
      </c>
      <c r="K55" s="237">
        <v>2.0</v>
      </c>
    </row>
    <row r="56">
      <c r="A56" s="553"/>
      <c r="B56" s="237" t="s">
        <v>1412</v>
      </c>
      <c r="C56" s="237">
        <v>2.0</v>
      </c>
      <c r="D56" s="237">
        <v>0.0</v>
      </c>
      <c r="E56" s="237">
        <v>1.0</v>
      </c>
      <c r="F56" s="237">
        <v>0.0</v>
      </c>
      <c r="G56" s="237">
        <v>0.0</v>
      </c>
      <c r="H56" s="237">
        <v>2.0</v>
      </c>
      <c r="I56" s="237">
        <v>1.0</v>
      </c>
      <c r="J56" s="237">
        <v>2.0</v>
      </c>
      <c r="K56" s="237">
        <v>2.0</v>
      </c>
    </row>
    <row r="57">
      <c r="A57" s="555"/>
      <c r="B57" s="556" t="s">
        <v>1413</v>
      </c>
      <c r="C57" s="237">
        <v>0.5</v>
      </c>
      <c r="D57" s="237">
        <v>0.0</v>
      </c>
      <c r="E57" s="237">
        <v>0.0</v>
      </c>
      <c r="F57" s="237">
        <v>0.0</v>
      </c>
      <c r="G57" s="237">
        <v>0.0</v>
      </c>
      <c r="H57" s="237">
        <v>0.0</v>
      </c>
      <c r="I57" s="237">
        <v>1.0</v>
      </c>
      <c r="J57" s="237">
        <v>2.0</v>
      </c>
      <c r="K57" s="237">
        <v>2.0</v>
      </c>
    </row>
    <row r="58">
      <c r="A58" s="554" t="s">
        <v>709</v>
      </c>
      <c r="B58" s="248"/>
      <c r="C58" s="237"/>
      <c r="D58" s="522">
        <v>0.0</v>
      </c>
      <c r="E58" s="522">
        <v>0.5</v>
      </c>
      <c r="F58" s="522">
        <v>0.0</v>
      </c>
      <c r="G58" s="522">
        <v>1.0</v>
      </c>
      <c r="H58" s="522">
        <v>1.0</v>
      </c>
      <c r="I58" s="522">
        <v>1.0</v>
      </c>
      <c r="J58" s="522">
        <v>1.0</v>
      </c>
      <c r="K58" s="522">
        <v>1.0</v>
      </c>
    </row>
    <row r="59">
      <c r="A59" s="246" t="s">
        <v>166</v>
      </c>
      <c r="B59" s="237"/>
      <c r="C59" s="237"/>
      <c r="D59" s="247"/>
      <c r="E59" s="247"/>
      <c r="F59" s="247"/>
      <c r="G59" s="247"/>
      <c r="H59" s="247"/>
      <c r="I59" s="247"/>
      <c r="J59" s="247"/>
      <c r="K59" s="247"/>
    </row>
    <row r="60">
      <c r="A60" s="553"/>
      <c r="B60" s="237" t="s">
        <v>182</v>
      </c>
      <c r="C60" s="237">
        <v>1.0</v>
      </c>
      <c r="D60" s="237">
        <v>0.0</v>
      </c>
      <c r="E60" s="237">
        <v>0.0</v>
      </c>
      <c r="F60" s="237">
        <v>0.0</v>
      </c>
      <c r="G60" s="237">
        <v>0.0</v>
      </c>
      <c r="H60" s="237">
        <v>0.0</v>
      </c>
      <c r="I60" s="237">
        <v>1.0</v>
      </c>
      <c r="J60" s="237">
        <v>1.0</v>
      </c>
      <c r="K60" s="237">
        <v>1.0</v>
      </c>
    </row>
    <row r="61">
      <c r="A61" s="555"/>
      <c r="B61" s="556" t="s">
        <v>184</v>
      </c>
      <c r="C61" s="237">
        <v>2.0</v>
      </c>
      <c r="D61" s="237">
        <v>0.0</v>
      </c>
      <c r="E61" s="237">
        <v>2.0</v>
      </c>
      <c r="F61" s="237">
        <v>0.0</v>
      </c>
      <c r="G61" s="237">
        <v>1.0</v>
      </c>
      <c r="H61" s="237">
        <v>1.0</v>
      </c>
      <c r="I61" s="237">
        <v>0.0</v>
      </c>
      <c r="J61" s="237">
        <v>1.0</v>
      </c>
      <c r="K61" s="237">
        <v>1.0</v>
      </c>
    </row>
    <row r="62">
      <c r="A62" s="246"/>
      <c r="B62" s="237" t="s">
        <v>191</v>
      </c>
      <c r="C62" s="237">
        <v>2.0</v>
      </c>
      <c r="D62" s="237">
        <v>0.0</v>
      </c>
      <c r="E62" s="237">
        <v>1.0</v>
      </c>
      <c r="F62" s="237">
        <v>0.0</v>
      </c>
      <c r="G62" s="237">
        <v>2.0</v>
      </c>
      <c r="H62" s="237">
        <v>1.0</v>
      </c>
      <c r="I62" s="237">
        <v>0.0</v>
      </c>
      <c r="J62" s="237">
        <v>1.0</v>
      </c>
      <c r="K62" s="237">
        <v>2.0</v>
      </c>
    </row>
    <row r="63">
      <c r="A63" s="553"/>
      <c r="B63" s="237" t="s">
        <v>198</v>
      </c>
      <c r="C63" s="237">
        <v>2.0</v>
      </c>
      <c r="D63" s="237">
        <v>0.0</v>
      </c>
      <c r="E63" s="237">
        <v>0.0</v>
      </c>
      <c r="F63" s="237">
        <v>0.0</v>
      </c>
      <c r="G63" s="237">
        <v>2.0</v>
      </c>
      <c r="H63" s="237">
        <v>1.0</v>
      </c>
      <c r="I63" s="237">
        <v>2.0</v>
      </c>
      <c r="J63" s="237">
        <v>0.0</v>
      </c>
      <c r="K63" s="237">
        <v>0.0</v>
      </c>
    </row>
    <row r="64">
      <c r="A64" s="553"/>
      <c r="B64" s="237" t="s">
        <v>199</v>
      </c>
      <c r="C64" s="237">
        <v>1.0</v>
      </c>
      <c r="D64" s="237">
        <v>0.0</v>
      </c>
      <c r="E64" s="237">
        <v>0.0</v>
      </c>
      <c r="F64" s="237">
        <v>0.0</v>
      </c>
      <c r="G64" s="237">
        <v>0.0</v>
      </c>
      <c r="H64" s="237">
        <v>0.0</v>
      </c>
      <c r="I64" s="237">
        <v>0.0</v>
      </c>
      <c r="J64" s="237">
        <v>1.0</v>
      </c>
      <c r="K64" s="237">
        <v>0.0</v>
      </c>
    </row>
    <row r="65">
      <c r="A65" s="246"/>
      <c r="B65" s="237" t="s">
        <v>1414</v>
      </c>
      <c r="C65" s="237">
        <v>0.5</v>
      </c>
      <c r="D65" s="237">
        <v>0.0</v>
      </c>
      <c r="E65" s="237">
        <v>0.0</v>
      </c>
      <c r="F65" s="237">
        <v>0.0</v>
      </c>
      <c r="G65" s="237">
        <v>1.0</v>
      </c>
      <c r="H65" s="237">
        <v>1.0</v>
      </c>
      <c r="I65" s="237">
        <v>0.0</v>
      </c>
      <c r="J65" s="237">
        <v>0.0</v>
      </c>
      <c r="K65" s="237">
        <v>0.0</v>
      </c>
    </row>
    <row r="66">
      <c r="A66" s="246"/>
      <c r="B66" s="237" t="s">
        <v>1415</v>
      </c>
      <c r="C66" s="237">
        <v>0.5</v>
      </c>
      <c r="D66" s="237">
        <v>0.0</v>
      </c>
      <c r="E66" s="237">
        <v>0.0</v>
      </c>
      <c r="F66" s="237">
        <v>0.0</v>
      </c>
      <c r="G66" s="237">
        <v>1.0</v>
      </c>
      <c r="H66" s="237">
        <v>1.0</v>
      </c>
      <c r="I66" s="237">
        <v>1.0</v>
      </c>
      <c r="J66" s="237">
        <v>0.0</v>
      </c>
      <c r="K66" s="237">
        <v>1.0</v>
      </c>
    </row>
    <row r="67">
      <c r="A67" s="553"/>
      <c r="B67" s="237" t="s">
        <v>218</v>
      </c>
      <c r="C67" s="237">
        <v>1.5</v>
      </c>
      <c r="D67" s="237">
        <v>0.0</v>
      </c>
      <c r="E67" s="237">
        <v>0.0</v>
      </c>
      <c r="F67" s="237">
        <v>0.0</v>
      </c>
      <c r="G67" s="237">
        <v>0.0</v>
      </c>
      <c r="H67" s="237">
        <v>0.0</v>
      </c>
      <c r="I67" s="237">
        <v>1.0</v>
      </c>
      <c r="J67" s="237">
        <v>1.0</v>
      </c>
      <c r="K67" s="237">
        <v>0.0</v>
      </c>
    </row>
    <row r="68">
      <c r="A68" s="554" t="s">
        <v>709</v>
      </c>
      <c r="B68" s="248"/>
      <c r="C68" s="247"/>
      <c r="D68" s="522">
        <v>0.0</v>
      </c>
      <c r="E68" s="522">
        <v>1.0</v>
      </c>
      <c r="F68" s="522">
        <v>0.0</v>
      </c>
      <c r="G68" s="522">
        <v>2.0</v>
      </c>
      <c r="H68" s="522">
        <v>1.0</v>
      </c>
      <c r="I68" s="522">
        <v>2.0</v>
      </c>
      <c r="J68" s="522">
        <v>2.0</v>
      </c>
      <c r="K68" s="522">
        <v>2.5</v>
      </c>
    </row>
    <row r="69">
      <c r="A69" s="557"/>
      <c r="B69" s="558"/>
      <c r="C69" s="9"/>
      <c r="D69" s="8"/>
      <c r="E69" s="8"/>
      <c r="F69" s="8"/>
      <c r="G69" s="8"/>
      <c r="H69" s="8"/>
      <c r="I69" s="8"/>
      <c r="J69" s="8"/>
      <c r="K69" s="8"/>
    </row>
    <row r="70">
      <c r="A70" s="367"/>
      <c r="B70" s="8"/>
      <c r="C70" s="8"/>
      <c r="D70" s="9"/>
      <c r="E70" s="9"/>
      <c r="F70" s="9"/>
      <c r="G70" s="9"/>
      <c r="H70" s="9"/>
      <c r="I70" s="9"/>
      <c r="J70" s="9"/>
      <c r="K70" s="9"/>
    </row>
    <row r="71">
      <c r="A71" s="551"/>
      <c r="B71" s="9"/>
      <c r="C71" s="9"/>
      <c r="D71" s="8"/>
      <c r="E71" s="8"/>
      <c r="F71" s="8"/>
      <c r="G71" s="8"/>
      <c r="H71" s="8"/>
      <c r="I71" s="8"/>
      <c r="J71" s="8"/>
      <c r="K71" s="8"/>
    </row>
    <row r="72">
      <c r="A72" s="551"/>
      <c r="B72" s="9"/>
      <c r="C72" s="9"/>
      <c r="D72" s="8"/>
      <c r="E72" s="8"/>
      <c r="F72" s="8"/>
      <c r="G72" s="8"/>
      <c r="H72" s="8"/>
      <c r="I72" s="8"/>
      <c r="J72" s="8"/>
      <c r="K72" s="8"/>
    </row>
    <row r="73">
      <c r="A73" s="557"/>
      <c r="B73" s="558"/>
      <c r="C73" s="9"/>
      <c r="D73" s="8"/>
      <c r="E73" s="8"/>
      <c r="F73" s="8"/>
      <c r="G73" s="8"/>
      <c r="H73" s="8"/>
      <c r="I73" s="8"/>
      <c r="J73" s="8"/>
      <c r="K73" s="8"/>
    </row>
    <row r="74">
      <c r="A74" s="367"/>
      <c r="B74" s="8"/>
      <c r="C74" s="8"/>
      <c r="D74" s="8"/>
      <c r="E74" s="9"/>
      <c r="F74" s="9"/>
      <c r="G74" s="9"/>
      <c r="H74" s="9"/>
      <c r="I74" s="8"/>
      <c r="J74" s="9"/>
      <c r="K74" s="9"/>
    </row>
    <row r="75">
      <c r="A75" s="551"/>
      <c r="B75" s="9"/>
      <c r="C75" s="9"/>
      <c r="D75" s="8"/>
      <c r="E75" s="8"/>
      <c r="F75" s="8"/>
      <c r="G75" s="8"/>
      <c r="H75" s="8"/>
      <c r="I75" s="8"/>
      <c r="J75" s="8"/>
      <c r="K75" s="8"/>
    </row>
    <row r="76">
      <c r="A76" s="551"/>
      <c r="B76" s="9"/>
      <c r="C76" s="9"/>
      <c r="D76" s="8"/>
      <c r="E76" s="8"/>
      <c r="F76" s="8"/>
      <c r="G76" s="8"/>
      <c r="H76" s="8"/>
      <c r="I76" s="8"/>
      <c r="J76" s="8"/>
      <c r="K76" s="8"/>
    </row>
    <row r="77">
      <c r="A77" s="551"/>
      <c r="B77" s="9"/>
      <c r="C77" s="9"/>
      <c r="D77" s="8"/>
      <c r="E77" s="8"/>
      <c r="F77" s="8"/>
      <c r="G77" s="8"/>
      <c r="H77" s="8"/>
      <c r="I77" s="8"/>
      <c r="J77" s="8"/>
      <c r="K77" s="8"/>
    </row>
    <row r="78">
      <c r="A78" s="367"/>
      <c r="B78" s="8"/>
      <c r="C78" s="9"/>
      <c r="D78" s="8"/>
      <c r="E78" s="8"/>
      <c r="F78" s="8"/>
      <c r="G78" s="8"/>
      <c r="H78" s="8"/>
      <c r="I78" s="8"/>
      <c r="J78" s="8"/>
      <c r="K78" s="8"/>
    </row>
    <row r="79">
      <c r="A79" s="367"/>
      <c r="B79" s="8"/>
      <c r="C79" s="8"/>
      <c r="D79" s="9"/>
      <c r="E79" s="9"/>
      <c r="F79" s="9"/>
      <c r="G79" s="9"/>
      <c r="H79" s="9"/>
      <c r="I79" s="9"/>
      <c r="J79" s="9"/>
      <c r="K79" s="9"/>
    </row>
    <row r="80">
      <c r="A80" s="551"/>
      <c r="B80" s="9"/>
      <c r="C80" s="9"/>
      <c r="D80" s="8"/>
      <c r="E80" s="8"/>
      <c r="F80" s="8"/>
      <c r="G80" s="8"/>
      <c r="H80" s="8"/>
      <c r="I80" s="8"/>
      <c r="J80" s="8"/>
      <c r="K80" s="8"/>
    </row>
    <row r="81">
      <c r="A81" s="551"/>
      <c r="B81" s="9"/>
      <c r="C81" s="9"/>
      <c r="D81" s="8"/>
      <c r="E81" s="8"/>
      <c r="F81" s="8"/>
      <c r="G81" s="8"/>
      <c r="H81" s="8"/>
      <c r="I81" s="8"/>
      <c r="J81" s="8"/>
      <c r="K81" s="8"/>
    </row>
    <row r="82">
      <c r="A82" s="367"/>
      <c r="B82" s="8"/>
      <c r="C82" s="9"/>
      <c r="D82" s="8"/>
      <c r="E82" s="8"/>
      <c r="F82" s="8"/>
      <c r="G82" s="8"/>
      <c r="H82" s="8"/>
      <c r="I82" s="8"/>
      <c r="J82" s="8"/>
      <c r="K82" s="8"/>
    </row>
    <row r="83">
      <c r="A83" s="367"/>
      <c r="B83" s="8"/>
      <c r="C83" s="8"/>
      <c r="D83" s="9"/>
      <c r="E83" s="9"/>
      <c r="F83" s="9"/>
      <c r="G83" s="9"/>
      <c r="H83" s="9"/>
      <c r="I83" s="9"/>
      <c r="J83" s="9"/>
      <c r="K83" s="9"/>
    </row>
    <row r="84">
      <c r="A84" s="551"/>
      <c r="B84" s="9"/>
      <c r="C84" s="9"/>
      <c r="D84" s="8"/>
      <c r="E84" s="8"/>
      <c r="F84" s="8"/>
      <c r="G84" s="8"/>
      <c r="H84" s="8"/>
      <c r="I84" s="8"/>
      <c r="J84" s="8"/>
      <c r="K84" s="8"/>
    </row>
    <row r="85">
      <c r="A85" s="551"/>
      <c r="B85" s="9"/>
      <c r="C85" s="9"/>
      <c r="D85" s="8"/>
      <c r="E85" s="8"/>
      <c r="F85" s="8"/>
      <c r="G85" s="8"/>
      <c r="H85" s="8"/>
      <c r="I85" s="8"/>
      <c r="J85" s="8"/>
      <c r="K85" s="8"/>
    </row>
    <row r="86">
      <c r="A86" s="551"/>
      <c r="B86" s="9"/>
      <c r="C86" s="9"/>
      <c r="D86" s="8"/>
      <c r="E86" s="8"/>
      <c r="F86" s="8"/>
      <c r="G86" s="8"/>
      <c r="H86" s="8"/>
      <c r="I86" s="8"/>
      <c r="J86" s="8"/>
      <c r="K86" s="8"/>
    </row>
    <row r="87">
      <c r="A87" s="367"/>
      <c r="B87" s="8"/>
      <c r="C87" s="9"/>
      <c r="D87" s="8"/>
      <c r="E87" s="8"/>
      <c r="F87" s="8"/>
      <c r="G87" s="8"/>
      <c r="H87" s="8"/>
      <c r="I87" s="8"/>
      <c r="J87" s="8"/>
      <c r="K87" s="8"/>
    </row>
    <row r="88">
      <c r="A88" s="379"/>
      <c r="B88" s="4"/>
      <c r="C88" s="4"/>
      <c r="D88" s="4"/>
      <c r="E88" s="4"/>
      <c r="F88" s="4"/>
      <c r="G88" s="4"/>
      <c r="H88" s="4"/>
      <c r="I88" s="4"/>
      <c r="J88" s="4"/>
      <c r="K88" s="4"/>
    </row>
    <row r="89">
      <c r="A89" s="379"/>
      <c r="B89" s="4"/>
      <c r="C89" s="4"/>
      <c r="D89" s="4"/>
      <c r="E89" s="4"/>
      <c r="F89" s="4"/>
      <c r="G89" s="4"/>
      <c r="H89" s="4"/>
      <c r="I89" s="4"/>
      <c r="J89" s="4"/>
      <c r="K89" s="4"/>
    </row>
    <row r="90">
      <c r="A90" s="379"/>
      <c r="B90" s="4"/>
      <c r="C90" s="4"/>
      <c r="D90" s="4"/>
      <c r="E90" s="4"/>
      <c r="F90" s="4"/>
      <c r="G90" s="4"/>
      <c r="H90" s="4"/>
      <c r="I90" s="4"/>
      <c r="J90" s="4"/>
      <c r="K90" s="4"/>
    </row>
    <row r="91">
      <c r="A91" s="379"/>
      <c r="B91" s="4"/>
      <c r="C91" s="4"/>
      <c r="D91" s="4"/>
      <c r="E91" s="4"/>
      <c r="F91" s="4"/>
      <c r="G91" s="4"/>
      <c r="H91" s="4"/>
      <c r="I91" s="4"/>
      <c r="J91" s="4"/>
      <c r="K91" s="4"/>
    </row>
    <row r="92">
      <c r="A92" s="379"/>
      <c r="B92" s="4"/>
      <c r="C92" s="4"/>
      <c r="D92" s="4"/>
      <c r="E92" s="4"/>
      <c r="F92" s="4"/>
      <c r="G92" s="4"/>
      <c r="H92" s="4"/>
      <c r="I92" s="4"/>
      <c r="J92" s="4"/>
      <c r="K92" s="4"/>
    </row>
    <row r="93">
      <c r="A93" s="379"/>
      <c r="B93" s="4"/>
      <c r="C93" s="4"/>
      <c r="D93" s="4"/>
      <c r="E93" s="4"/>
      <c r="F93" s="4"/>
      <c r="G93" s="4"/>
      <c r="H93" s="4"/>
      <c r="I93" s="4"/>
      <c r="J93" s="4"/>
      <c r="K93" s="4"/>
    </row>
    <row r="94">
      <c r="A94" s="379"/>
      <c r="B94" s="4"/>
      <c r="C94" s="4"/>
      <c r="D94" s="4"/>
      <c r="E94" s="4"/>
      <c r="F94" s="4"/>
      <c r="G94" s="4"/>
      <c r="H94" s="4"/>
      <c r="I94" s="4"/>
      <c r="J94" s="4"/>
      <c r="K94" s="4"/>
    </row>
    <row r="95">
      <c r="A95" s="379"/>
      <c r="B95" s="4"/>
      <c r="C95" s="4"/>
      <c r="D95" s="4"/>
      <c r="E95" s="4"/>
      <c r="F95" s="4"/>
      <c r="G95" s="4"/>
      <c r="H95" s="4"/>
      <c r="I95" s="4"/>
      <c r="J95" s="4"/>
      <c r="K95" s="4"/>
    </row>
    <row r="96">
      <c r="A96" s="379"/>
      <c r="B96" s="4"/>
      <c r="C96" s="4"/>
      <c r="D96" s="4"/>
      <c r="E96" s="4"/>
      <c r="F96" s="4"/>
      <c r="G96" s="4"/>
      <c r="H96" s="4"/>
      <c r="I96" s="4"/>
      <c r="J96" s="4"/>
      <c r="K96" s="4"/>
    </row>
    <row r="97">
      <c r="A97" s="379"/>
      <c r="B97" s="4"/>
      <c r="C97" s="4"/>
      <c r="D97" s="4"/>
      <c r="E97" s="4"/>
      <c r="F97" s="4"/>
      <c r="G97" s="4"/>
      <c r="H97" s="4"/>
      <c r="I97" s="4"/>
      <c r="J97" s="4"/>
      <c r="K97" s="4"/>
    </row>
    <row r="98">
      <c r="A98" s="379"/>
      <c r="B98" s="4"/>
      <c r="C98" s="4"/>
      <c r="D98" s="4"/>
      <c r="E98" s="4"/>
      <c r="F98" s="4"/>
      <c r="G98" s="4"/>
      <c r="H98" s="4"/>
      <c r="I98" s="4"/>
      <c r="J98" s="4"/>
      <c r="K98" s="4"/>
    </row>
    <row r="99">
      <c r="A99" s="379"/>
      <c r="B99" s="4"/>
      <c r="C99" s="4"/>
      <c r="D99" s="4"/>
      <c r="E99" s="4"/>
      <c r="F99" s="4"/>
      <c r="G99" s="4"/>
      <c r="H99" s="4"/>
      <c r="I99" s="4"/>
      <c r="J99" s="4"/>
      <c r="K99" s="4"/>
    </row>
    <row r="100">
      <c r="A100" s="379"/>
      <c r="B100" s="4"/>
      <c r="C100" s="4"/>
      <c r="D100" s="4"/>
      <c r="E100" s="4"/>
      <c r="F100" s="4"/>
      <c r="G100" s="4"/>
      <c r="H100" s="4"/>
      <c r="I100" s="4"/>
      <c r="J100" s="4"/>
      <c r="K100" s="4"/>
    </row>
    <row r="101">
      <c r="A101" s="379"/>
      <c r="B101" s="4"/>
      <c r="C101" s="4"/>
      <c r="D101" s="4"/>
      <c r="E101" s="4"/>
      <c r="F101" s="4"/>
      <c r="G101" s="4"/>
      <c r="H101" s="4"/>
      <c r="I101" s="4"/>
      <c r="J101" s="4"/>
      <c r="K101" s="4"/>
    </row>
    <row r="102">
      <c r="A102" s="379"/>
      <c r="B102" s="4"/>
      <c r="C102" s="4"/>
      <c r="D102" s="4"/>
      <c r="E102" s="4"/>
      <c r="F102" s="4"/>
      <c r="G102" s="4"/>
      <c r="H102" s="4"/>
      <c r="I102" s="4"/>
      <c r="J102" s="4"/>
      <c r="K102" s="4"/>
    </row>
    <row r="103">
      <c r="A103" s="379"/>
      <c r="B103" s="4"/>
      <c r="C103" s="4"/>
      <c r="D103" s="4"/>
      <c r="E103" s="4"/>
      <c r="F103" s="4"/>
      <c r="G103" s="4"/>
      <c r="H103" s="4"/>
      <c r="I103" s="4"/>
      <c r="J103" s="4"/>
      <c r="K103" s="4"/>
    </row>
    <row r="104">
      <c r="A104" s="379"/>
      <c r="B104" s="4"/>
      <c r="C104" s="4"/>
      <c r="D104" s="4"/>
      <c r="E104" s="4"/>
      <c r="F104" s="4"/>
      <c r="G104" s="4"/>
      <c r="H104" s="4"/>
      <c r="I104" s="4"/>
      <c r="J104" s="4"/>
      <c r="K104" s="4"/>
    </row>
    <row r="105">
      <c r="A105" s="379"/>
      <c r="B105" s="4"/>
      <c r="C105" s="4"/>
      <c r="D105" s="4"/>
      <c r="E105" s="4"/>
      <c r="F105" s="4"/>
      <c r="G105" s="4"/>
      <c r="H105" s="4"/>
      <c r="I105" s="4"/>
      <c r="J105" s="4"/>
      <c r="K105" s="4"/>
    </row>
    <row r="106">
      <c r="A106" s="379"/>
      <c r="B106" s="4"/>
      <c r="C106" s="4"/>
      <c r="D106" s="4"/>
      <c r="E106" s="4"/>
      <c r="F106" s="4"/>
      <c r="G106" s="4"/>
      <c r="H106" s="4"/>
      <c r="I106" s="4"/>
      <c r="J106" s="4"/>
      <c r="K106" s="4"/>
    </row>
    <row r="107">
      <c r="A107" s="379"/>
      <c r="B107" s="4"/>
      <c r="C107" s="4"/>
      <c r="D107" s="4"/>
      <c r="E107" s="4"/>
      <c r="F107" s="4"/>
      <c r="G107" s="4"/>
      <c r="H107" s="4"/>
      <c r="I107" s="4"/>
      <c r="J107" s="4"/>
      <c r="K107" s="4"/>
    </row>
    <row r="108">
      <c r="A108" s="379"/>
      <c r="B108" s="4"/>
      <c r="C108" s="4"/>
      <c r="D108" s="4"/>
      <c r="E108" s="4"/>
      <c r="F108" s="4"/>
      <c r="G108" s="4"/>
      <c r="H108" s="4"/>
      <c r="I108" s="4"/>
      <c r="J108" s="4"/>
      <c r="K108" s="4"/>
    </row>
    <row r="109">
      <c r="A109" s="379"/>
      <c r="B109" s="4"/>
      <c r="C109" s="4"/>
      <c r="D109" s="4"/>
      <c r="E109" s="4"/>
      <c r="F109" s="4"/>
      <c r="G109" s="4"/>
      <c r="H109" s="4"/>
      <c r="I109" s="4"/>
      <c r="J109" s="4"/>
      <c r="K109" s="4"/>
    </row>
    <row r="110">
      <c r="A110" s="379"/>
      <c r="B110" s="4"/>
      <c r="C110" s="4"/>
      <c r="D110" s="4"/>
      <c r="E110" s="4"/>
      <c r="F110" s="4"/>
      <c r="G110" s="4"/>
      <c r="H110" s="4"/>
      <c r="I110" s="4"/>
      <c r="J110" s="4"/>
      <c r="K110" s="4"/>
    </row>
    <row r="111">
      <c r="A111" s="379"/>
      <c r="B111" s="4"/>
      <c r="C111" s="4"/>
      <c r="D111" s="4"/>
      <c r="E111" s="4"/>
      <c r="F111" s="4"/>
      <c r="G111" s="4"/>
      <c r="H111" s="4"/>
      <c r="I111" s="4"/>
      <c r="J111" s="4"/>
      <c r="K111" s="4"/>
    </row>
    <row r="112">
      <c r="A112" s="379"/>
      <c r="B112" s="4"/>
      <c r="C112" s="4"/>
      <c r="D112" s="4"/>
      <c r="E112" s="4"/>
      <c r="F112" s="4"/>
      <c r="G112" s="4"/>
      <c r="H112" s="4"/>
      <c r="I112" s="4"/>
      <c r="J112" s="4"/>
      <c r="K112" s="4"/>
    </row>
    <row r="113">
      <c r="A113" s="379"/>
      <c r="B113" s="4"/>
      <c r="C113" s="4"/>
      <c r="D113" s="4"/>
      <c r="E113" s="4"/>
      <c r="F113" s="4"/>
      <c r="G113" s="4"/>
      <c r="H113" s="4"/>
      <c r="I113" s="4"/>
      <c r="J113" s="4"/>
      <c r="K113" s="4"/>
    </row>
    <row r="114">
      <c r="A114" s="379"/>
      <c r="B114" s="4"/>
      <c r="C114" s="4"/>
      <c r="D114" s="4"/>
      <c r="E114" s="4"/>
      <c r="F114" s="4"/>
      <c r="G114" s="4"/>
      <c r="H114" s="4"/>
      <c r="I114" s="4"/>
      <c r="J114" s="4"/>
      <c r="K114" s="4"/>
    </row>
    <row r="115">
      <c r="A115" s="379"/>
      <c r="B115" s="4"/>
      <c r="C115" s="4"/>
      <c r="D115" s="4"/>
      <c r="E115" s="4"/>
      <c r="F115" s="4"/>
      <c r="G115" s="4"/>
      <c r="H115" s="4"/>
      <c r="I115" s="4"/>
      <c r="J115" s="4"/>
      <c r="K115" s="4"/>
    </row>
    <row r="116">
      <c r="A116" s="379"/>
      <c r="B116" s="4"/>
      <c r="C116" s="4"/>
      <c r="D116" s="4"/>
      <c r="E116" s="4"/>
      <c r="F116" s="4"/>
      <c r="G116" s="4"/>
      <c r="H116" s="4"/>
      <c r="I116" s="4"/>
      <c r="J116" s="4"/>
      <c r="K116" s="4"/>
    </row>
    <row r="117">
      <c r="A117" s="379"/>
      <c r="B117" s="4"/>
      <c r="C117" s="4"/>
      <c r="D117" s="4"/>
      <c r="E117" s="4"/>
      <c r="F117" s="4"/>
      <c r="G117" s="4"/>
      <c r="H117" s="4"/>
      <c r="I117" s="4"/>
      <c r="J117" s="4"/>
      <c r="K117" s="4"/>
    </row>
    <row r="118">
      <c r="A118" s="379"/>
      <c r="B118" s="4"/>
      <c r="C118" s="4"/>
      <c r="D118" s="4"/>
      <c r="E118" s="4"/>
      <c r="F118" s="4"/>
      <c r="G118" s="4"/>
      <c r="H118" s="4"/>
      <c r="I118" s="4"/>
      <c r="J118" s="4"/>
      <c r="K118" s="4"/>
    </row>
    <row r="119">
      <c r="A119" s="379"/>
      <c r="B119" s="4"/>
      <c r="C119" s="4"/>
      <c r="D119" s="4"/>
      <c r="E119" s="4"/>
      <c r="F119" s="4"/>
      <c r="G119" s="4"/>
      <c r="H119" s="4"/>
      <c r="I119" s="4"/>
      <c r="J119" s="4"/>
      <c r="K119" s="4"/>
    </row>
    <row r="120">
      <c r="A120" s="379"/>
      <c r="B120" s="4"/>
      <c r="C120" s="4"/>
      <c r="D120" s="4"/>
      <c r="E120" s="4"/>
      <c r="F120" s="4"/>
      <c r="G120" s="4"/>
      <c r="H120" s="4"/>
      <c r="I120" s="4"/>
      <c r="J120" s="4"/>
      <c r="K120" s="4"/>
    </row>
    <row r="121">
      <c r="A121" s="379"/>
      <c r="B121" s="4"/>
      <c r="C121" s="4"/>
      <c r="D121" s="4"/>
      <c r="E121" s="4"/>
      <c r="F121" s="4"/>
      <c r="G121" s="4"/>
      <c r="H121" s="4"/>
      <c r="I121" s="4"/>
      <c r="J121" s="4"/>
      <c r="K121" s="4"/>
    </row>
    <row r="122">
      <c r="A122" s="379"/>
      <c r="B122" s="4"/>
      <c r="C122" s="4"/>
      <c r="D122" s="4"/>
      <c r="E122" s="4"/>
      <c r="F122" s="4"/>
      <c r="G122" s="4"/>
      <c r="H122" s="4"/>
      <c r="I122" s="4"/>
      <c r="J122" s="4"/>
      <c r="K122" s="4"/>
    </row>
    <row r="123">
      <c r="A123" s="379"/>
      <c r="B123" s="4"/>
      <c r="C123" s="4"/>
      <c r="D123" s="4"/>
      <c r="E123" s="4"/>
      <c r="F123" s="4"/>
      <c r="G123" s="4"/>
      <c r="H123" s="4"/>
      <c r="I123" s="4"/>
      <c r="J123" s="4"/>
      <c r="K123" s="4"/>
    </row>
    <row r="124">
      <c r="A124" s="379"/>
      <c r="B124" s="4"/>
      <c r="C124" s="4"/>
      <c r="D124" s="4"/>
      <c r="E124" s="4"/>
      <c r="F124" s="4"/>
      <c r="G124" s="4"/>
      <c r="H124" s="4"/>
      <c r="I124" s="4"/>
      <c r="J124" s="4"/>
      <c r="K124" s="4"/>
    </row>
    <row r="125">
      <c r="A125" s="379"/>
      <c r="B125" s="4"/>
      <c r="C125" s="4"/>
      <c r="D125" s="4"/>
      <c r="E125" s="4"/>
      <c r="F125" s="4"/>
      <c r="G125" s="4"/>
      <c r="H125" s="4"/>
      <c r="I125" s="4"/>
      <c r="J125" s="4"/>
      <c r="K125" s="4"/>
    </row>
    <row r="126">
      <c r="A126" s="379"/>
      <c r="B126" s="4"/>
      <c r="C126" s="4"/>
      <c r="D126" s="4"/>
      <c r="E126" s="4"/>
      <c r="F126" s="4"/>
      <c r="G126" s="4"/>
      <c r="H126" s="4"/>
      <c r="I126" s="4"/>
      <c r="J126" s="4"/>
      <c r="K126" s="4"/>
    </row>
    <row r="127">
      <c r="A127" s="379"/>
      <c r="B127" s="4"/>
      <c r="C127" s="4"/>
      <c r="D127" s="4"/>
      <c r="E127" s="4"/>
      <c r="F127" s="4"/>
      <c r="G127" s="4"/>
      <c r="H127" s="4"/>
      <c r="I127" s="4"/>
      <c r="J127" s="4"/>
      <c r="K127" s="4"/>
    </row>
    <row r="128">
      <c r="A128" s="379"/>
      <c r="B128" s="4"/>
      <c r="C128" s="4"/>
      <c r="D128" s="4"/>
      <c r="E128" s="4"/>
      <c r="F128" s="4"/>
      <c r="G128" s="4"/>
      <c r="H128" s="4"/>
      <c r="I128" s="4"/>
      <c r="J128" s="4"/>
      <c r="K128" s="4"/>
    </row>
    <row r="129">
      <c r="A129" s="379"/>
      <c r="B129" s="4"/>
      <c r="C129" s="4"/>
      <c r="D129" s="4"/>
      <c r="E129" s="4"/>
      <c r="F129" s="4"/>
      <c r="G129" s="4"/>
      <c r="H129" s="4"/>
      <c r="I129" s="4"/>
      <c r="J129" s="4"/>
      <c r="K129" s="4"/>
    </row>
    <row r="130">
      <c r="A130" s="379"/>
      <c r="B130" s="4"/>
      <c r="C130" s="4"/>
      <c r="D130" s="4"/>
      <c r="E130" s="4"/>
      <c r="F130" s="4"/>
      <c r="G130" s="4"/>
      <c r="H130" s="4"/>
      <c r="I130" s="4"/>
      <c r="J130" s="4"/>
      <c r="K130" s="4"/>
    </row>
    <row r="131">
      <c r="A131" s="379"/>
      <c r="B131" s="4"/>
      <c r="C131" s="4"/>
      <c r="D131" s="4"/>
      <c r="E131" s="4"/>
      <c r="F131" s="4"/>
      <c r="G131" s="4"/>
      <c r="H131" s="4"/>
      <c r="I131" s="4"/>
      <c r="J131" s="4"/>
      <c r="K131" s="4"/>
    </row>
    <row r="132">
      <c r="A132" s="379"/>
      <c r="B132" s="4"/>
      <c r="C132" s="4"/>
      <c r="D132" s="4"/>
      <c r="E132" s="4"/>
      <c r="F132" s="4"/>
      <c r="G132" s="4"/>
      <c r="H132" s="4"/>
      <c r="I132" s="4"/>
      <c r="J132" s="4"/>
      <c r="K132" s="4"/>
    </row>
    <row r="133">
      <c r="A133" s="379"/>
      <c r="B133" s="4"/>
      <c r="C133" s="4"/>
      <c r="D133" s="4"/>
      <c r="E133" s="4"/>
      <c r="F133" s="4"/>
      <c r="G133" s="4"/>
      <c r="H133" s="4"/>
      <c r="I133" s="4"/>
      <c r="J133" s="4"/>
      <c r="K133" s="4"/>
    </row>
    <row r="134">
      <c r="A134" s="379"/>
      <c r="B134" s="4"/>
      <c r="C134" s="4"/>
      <c r="D134" s="4"/>
      <c r="E134" s="4"/>
      <c r="F134" s="4"/>
      <c r="G134" s="4"/>
      <c r="H134" s="4"/>
      <c r="I134" s="4"/>
      <c r="J134" s="4"/>
      <c r="K134" s="4"/>
    </row>
    <row r="135">
      <c r="A135" s="379"/>
      <c r="B135" s="4"/>
      <c r="C135" s="4"/>
      <c r="D135" s="4"/>
      <c r="E135" s="4"/>
      <c r="F135" s="4"/>
      <c r="G135" s="4"/>
      <c r="H135" s="4"/>
      <c r="I135" s="4"/>
      <c r="J135" s="4"/>
      <c r="K135" s="4"/>
    </row>
    <row r="136">
      <c r="A136" s="379"/>
      <c r="B136" s="4"/>
      <c r="C136" s="4"/>
      <c r="D136" s="4"/>
      <c r="E136" s="4"/>
      <c r="F136" s="4"/>
      <c r="G136" s="4"/>
      <c r="H136" s="4"/>
      <c r="I136" s="4"/>
      <c r="J136" s="4"/>
      <c r="K136" s="4"/>
    </row>
    <row r="137">
      <c r="A137" s="379"/>
      <c r="B137" s="4"/>
      <c r="C137" s="4"/>
      <c r="D137" s="4"/>
      <c r="E137" s="4"/>
      <c r="F137" s="4"/>
      <c r="G137" s="4"/>
      <c r="H137" s="4"/>
      <c r="I137" s="4"/>
      <c r="J137" s="4"/>
      <c r="K137" s="4"/>
    </row>
    <row r="138">
      <c r="A138" s="379"/>
      <c r="B138" s="4"/>
      <c r="C138" s="4"/>
      <c r="D138" s="4"/>
      <c r="E138" s="4"/>
      <c r="F138" s="4"/>
      <c r="G138" s="4"/>
      <c r="H138" s="4"/>
      <c r="I138" s="4"/>
      <c r="J138" s="4"/>
      <c r="K138" s="4"/>
    </row>
    <row r="139">
      <c r="A139" s="379"/>
      <c r="B139" s="4"/>
      <c r="C139" s="4"/>
      <c r="D139" s="4"/>
      <c r="E139" s="4"/>
      <c r="F139" s="4"/>
      <c r="G139" s="4"/>
      <c r="H139" s="4"/>
      <c r="I139" s="4"/>
      <c r="J139" s="4"/>
      <c r="K139" s="4"/>
    </row>
    <row r="140">
      <c r="A140" s="379"/>
      <c r="B140" s="4"/>
      <c r="C140" s="4"/>
      <c r="D140" s="4"/>
      <c r="E140" s="4"/>
      <c r="F140" s="4"/>
      <c r="G140" s="4"/>
      <c r="H140" s="4"/>
      <c r="I140" s="4"/>
      <c r="J140" s="4"/>
      <c r="K140" s="4"/>
    </row>
    <row r="141">
      <c r="A141" s="379"/>
      <c r="B141" s="4"/>
      <c r="C141" s="4"/>
      <c r="D141" s="4"/>
      <c r="E141" s="4"/>
      <c r="F141" s="4"/>
      <c r="G141" s="4"/>
      <c r="H141" s="4"/>
      <c r="I141" s="4"/>
      <c r="J141" s="4"/>
      <c r="K141" s="4"/>
    </row>
    <row r="142">
      <c r="A142" s="379"/>
      <c r="B142" s="4"/>
      <c r="C142" s="4"/>
      <c r="D142" s="4"/>
      <c r="E142" s="4"/>
      <c r="F142" s="4"/>
      <c r="G142" s="4"/>
      <c r="H142" s="4"/>
      <c r="I142" s="4"/>
      <c r="J142" s="4"/>
      <c r="K142" s="4"/>
    </row>
    <row r="143">
      <c r="A143" s="379"/>
      <c r="B143" s="4"/>
      <c r="C143" s="4"/>
      <c r="D143" s="4"/>
      <c r="E143" s="4"/>
      <c r="F143" s="4"/>
      <c r="G143" s="4"/>
      <c r="H143" s="4"/>
      <c r="I143" s="4"/>
      <c r="J143" s="4"/>
      <c r="K143" s="4"/>
    </row>
    <row r="144">
      <c r="A144" s="379"/>
      <c r="B144" s="4"/>
      <c r="C144" s="4"/>
      <c r="D144" s="4"/>
      <c r="E144" s="4"/>
      <c r="F144" s="4"/>
      <c r="G144" s="4"/>
      <c r="H144" s="4"/>
      <c r="I144" s="4"/>
      <c r="J144" s="4"/>
      <c r="K144" s="4"/>
    </row>
    <row r="145">
      <c r="A145" s="379"/>
      <c r="B145" s="4"/>
      <c r="C145" s="4"/>
      <c r="D145" s="4"/>
      <c r="E145" s="4"/>
      <c r="F145" s="4"/>
      <c r="G145" s="4"/>
      <c r="H145" s="4"/>
      <c r="I145" s="4"/>
      <c r="J145" s="4"/>
      <c r="K145" s="4"/>
    </row>
    <row r="146">
      <c r="A146" s="379"/>
      <c r="B146" s="4"/>
      <c r="C146" s="4"/>
      <c r="D146" s="4"/>
      <c r="E146" s="4"/>
      <c r="F146" s="4"/>
      <c r="G146" s="4"/>
      <c r="H146" s="4"/>
      <c r="I146" s="4"/>
      <c r="J146" s="4"/>
      <c r="K146" s="4"/>
    </row>
    <row r="147">
      <c r="A147" s="379"/>
      <c r="B147" s="4"/>
      <c r="C147" s="4"/>
      <c r="D147" s="4"/>
      <c r="E147" s="4"/>
      <c r="F147" s="4"/>
      <c r="G147" s="4"/>
      <c r="H147" s="4"/>
      <c r="I147" s="4"/>
      <c r="J147" s="4"/>
      <c r="K147" s="4"/>
    </row>
    <row r="148">
      <c r="A148" s="379"/>
      <c r="B148" s="4"/>
      <c r="C148" s="4"/>
      <c r="D148" s="4"/>
      <c r="E148" s="4"/>
      <c r="F148" s="4"/>
      <c r="G148" s="4"/>
      <c r="H148" s="4"/>
      <c r="I148" s="4"/>
      <c r="J148" s="4"/>
      <c r="K148" s="4"/>
    </row>
    <row r="149">
      <c r="A149" s="379"/>
      <c r="B149" s="4"/>
      <c r="C149" s="4"/>
      <c r="D149" s="4"/>
      <c r="E149" s="4"/>
      <c r="F149" s="4"/>
      <c r="G149" s="4"/>
      <c r="H149" s="4"/>
      <c r="I149" s="4"/>
      <c r="J149" s="4"/>
      <c r="K149" s="4"/>
    </row>
    <row r="150">
      <c r="A150" s="379"/>
      <c r="B150" s="4"/>
      <c r="C150" s="4"/>
      <c r="D150" s="4"/>
      <c r="E150" s="4"/>
      <c r="F150" s="4"/>
      <c r="G150" s="4"/>
      <c r="H150" s="4"/>
      <c r="I150" s="4"/>
      <c r="J150" s="4"/>
      <c r="K150" s="4"/>
    </row>
    <row r="151">
      <c r="A151" s="379"/>
      <c r="B151" s="4"/>
      <c r="C151" s="4"/>
      <c r="D151" s="4"/>
      <c r="E151" s="4"/>
      <c r="F151" s="4"/>
      <c r="G151" s="4"/>
      <c r="H151" s="4"/>
      <c r="I151" s="4"/>
      <c r="J151" s="4"/>
      <c r="K151" s="4"/>
    </row>
    <row r="152">
      <c r="A152" s="379"/>
      <c r="B152" s="4"/>
      <c r="C152" s="4"/>
      <c r="D152" s="4"/>
      <c r="E152" s="4"/>
      <c r="F152" s="4"/>
      <c r="G152" s="4"/>
      <c r="H152" s="4"/>
      <c r="I152" s="4"/>
      <c r="J152" s="4"/>
      <c r="K152" s="4"/>
    </row>
    <row r="153">
      <c r="A153" s="379"/>
      <c r="B153" s="4"/>
      <c r="C153" s="4"/>
      <c r="D153" s="4"/>
      <c r="E153" s="4"/>
      <c r="F153" s="4"/>
      <c r="G153" s="4"/>
      <c r="H153" s="4"/>
      <c r="I153" s="4"/>
      <c r="J153" s="4"/>
      <c r="K153" s="4"/>
    </row>
    <row r="154">
      <c r="A154" s="379"/>
      <c r="B154" s="4"/>
      <c r="C154" s="4"/>
      <c r="D154" s="4"/>
      <c r="E154" s="4"/>
      <c r="F154" s="4"/>
      <c r="G154" s="4"/>
      <c r="H154" s="4"/>
      <c r="I154" s="4"/>
      <c r="J154" s="4"/>
      <c r="K154" s="4"/>
    </row>
    <row r="155">
      <c r="A155" s="379"/>
      <c r="B155" s="4"/>
      <c r="C155" s="4"/>
      <c r="D155" s="4"/>
      <c r="E155" s="4"/>
      <c r="F155" s="4"/>
      <c r="G155" s="4"/>
      <c r="H155" s="4"/>
      <c r="I155" s="4"/>
      <c r="J155" s="4"/>
      <c r="K155" s="4"/>
    </row>
    <row r="156">
      <c r="A156" s="379"/>
      <c r="B156" s="4"/>
      <c r="C156" s="4"/>
      <c r="D156" s="4"/>
      <c r="E156" s="4"/>
      <c r="F156" s="4"/>
      <c r="G156" s="4"/>
      <c r="H156" s="4"/>
      <c r="I156" s="4"/>
      <c r="J156" s="4"/>
      <c r="K156" s="4"/>
    </row>
    <row r="157">
      <c r="A157" s="379"/>
      <c r="B157" s="4"/>
      <c r="C157" s="4"/>
      <c r="D157" s="4"/>
      <c r="E157" s="4"/>
      <c r="F157" s="4"/>
      <c r="G157" s="4"/>
      <c r="H157" s="4"/>
      <c r="I157" s="4"/>
      <c r="J157" s="4"/>
      <c r="K157" s="4"/>
    </row>
    <row r="158">
      <c r="A158" s="379"/>
      <c r="B158" s="4"/>
      <c r="C158" s="4"/>
      <c r="D158" s="4"/>
      <c r="E158" s="4"/>
      <c r="F158" s="4"/>
      <c r="G158" s="4"/>
      <c r="H158" s="4"/>
      <c r="I158" s="4"/>
      <c r="J158" s="4"/>
      <c r="K158" s="4"/>
    </row>
    <row r="159">
      <c r="A159" s="379"/>
      <c r="B159" s="4"/>
      <c r="C159" s="4"/>
      <c r="D159" s="4"/>
      <c r="E159" s="4"/>
      <c r="F159" s="4"/>
      <c r="G159" s="4"/>
      <c r="H159" s="4"/>
      <c r="I159" s="4"/>
      <c r="J159" s="4"/>
      <c r="K159" s="4"/>
    </row>
    <row r="160">
      <c r="A160" s="379"/>
      <c r="B160" s="4"/>
      <c r="C160" s="4"/>
      <c r="D160" s="4"/>
      <c r="E160" s="4"/>
      <c r="F160" s="4"/>
      <c r="G160" s="4"/>
      <c r="H160" s="4"/>
      <c r="I160" s="4"/>
      <c r="J160" s="4"/>
      <c r="K160" s="4"/>
    </row>
    <row r="161">
      <c r="A161" s="379"/>
      <c r="B161" s="4"/>
      <c r="C161" s="4"/>
      <c r="D161" s="4"/>
      <c r="E161" s="4"/>
      <c r="F161" s="4"/>
      <c r="G161" s="4"/>
      <c r="H161" s="4"/>
      <c r="I161" s="4"/>
      <c r="J161" s="4"/>
      <c r="K161" s="4"/>
    </row>
    <row r="162">
      <c r="A162" s="379"/>
      <c r="B162" s="4"/>
      <c r="C162" s="4"/>
      <c r="D162" s="4"/>
      <c r="E162" s="4"/>
      <c r="F162" s="4"/>
      <c r="G162" s="4"/>
      <c r="H162" s="4"/>
      <c r="I162" s="4"/>
      <c r="J162" s="4"/>
      <c r="K162" s="4"/>
    </row>
    <row r="163">
      <c r="A163" s="379"/>
      <c r="B163" s="4"/>
      <c r="C163" s="4"/>
      <c r="D163" s="4"/>
      <c r="E163" s="4"/>
      <c r="F163" s="4"/>
      <c r="G163" s="4"/>
      <c r="H163" s="4"/>
      <c r="I163" s="4"/>
      <c r="J163" s="4"/>
      <c r="K163" s="4"/>
    </row>
    <row r="164">
      <c r="A164" s="379"/>
      <c r="B164" s="4"/>
      <c r="C164" s="4"/>
      <c r="D164" s="4"/>
      <c r="E164" s="4"/>
      <c r="F164" s="4"/>
      <c r="G164" s="4"/>
      <c r="H164" s="4"/>
      <c r="I164" s="4"/>
      <c r="J164" s="4"/>
      <c r="K164" s="4"/>
    </row>
    <row r="165">
      <c r="A165" s="379"/>
      <c r="B165" s="4"/>
      <c r="C165" s="4"/>
      <c r="D165" s="4"/>
      <c r="E165" s="4"/>
      <c r="F165" s="4"/>
      <c r="G165" s="4"/>
      <c r="H165" s="4"/>
      <c r="I165" s="4"/>
      <c r="J165" s="4"/>
      <c r="K165" s="4"/>
    </row>
    <row r="166">
      <c r="A166" s="379"/>
      <c r="B166" s="4"/>
      <c r="C166" s="4"/>
      <c r="D166" s="4"/>
      <c r="E166" s="4"/>
      <c r="F166" s="4"/>
      <c r="G166" s="4"/>
      <c r="H166" s="4"/>
      <c r="I166" s="4"/>
      <c r="J166" s="4"/>
      <c r="K166" s="4"/>
    </row>
    <row r="167">
      <c r="A167" s="379"/>
      <c r="B167" s="4"/>
      <c r="C167" s="4"/>
      <c r="D167" s="4"/>
      <c r="E167" s="4"/>
      <c r="F167" s="4"/>
      <c r="G167" s="4"/>
      <c r="H167" s="4"/>
      <c r="I167" s="4"/>
      <c r="J167" s="4"/>
      <c r="K167" s="4"/>
    </row>
    <row r="168">
      <c r="A168" s="379"/>
      <c r="B168" s="4"/>
      <c r="C168" s="4"/>
      <c r="D168" s="4"/>
      <c r="E168" s="4"/>
      <c r="F168" s="4"/>
      <c r="G168" s="4"/>
      <c r="H168" s="4"/>
      <c r="I168" s="4"/>
      <c r="J168" s="4"/>
      <c r="K168" s="4"/>
    </row>
    <row r="169">
      <c r="A169" s="379"/>
      <c r="B169" s="4"/>
      <c r="C169" s="4"/>
      <c r="D169" s="4"/>
      <c r="E169" s="4"/>
      <c r="F169" s="4"/>
      <c r="G169" s="4"/>
      <c r="H169" s="4"/>
      <c r="I169" s="4"/>
      <c r="J169" s="4"/>
      <c r="K169" s="4"/>
    </row>
    <row r="170">
      <c r="A170" s="379"/>
      <c r="B170" s="4"/>
      <c r="C170" s="4"/>
      <c r="D170" s="4"/>
      <c r="E170" s="4"/>
      <c r="F170" s="4"/>
      <c r="G170" s="4"/>
      <c r="H170" s="4"/>
      <c r="I170" s="4"/>
      <c r="J170" s="4"/>
      <c r="K170" s="4"/>
    </row>
    <row r="171">
      <c r="A171" s="379"/>
      <c r="B171" s="4"/>
      <c r="C171" s="4"/>
      <c r="D171" s="4"/>
      <c r="E171" s="4"/>
      <c r="F171" s="4"/>
      <c r="G171" s="4"/>
      <c r="H171" s="4"/>
      <c r="I171" s="4"/>
      <c r="J171" s="4"/>
      <c r="K171" s="4"/>
    </row>
    <row r="172">
      <c r="A172" s="379"/>
      <c r="B172" s="4"/>
      <c r="C172" s="4"/>
      <c r="D172" s="4"/>
      <c r="E172" s="4"/>
      <c r="F172" s="4"/>
      <c r="G172" s="4"/>
      <c r="H172" s="4"/>
      <c r="I172" s="4"/>
      <c r="J172" s="4"/>
      <c r="K172" s="4"/>
    </row>
    <row r="173">
      <c r="A173" s="379"/>
      <c r="B173" s="4"/>
      <c r="C173" s="4"/>
      <c r="D173" s="4"/>
      <c r="E173" s="4"/>
      <c r="F173" s="4"/>
      <c r="G173" s="4"/>
      <c r="H173" s="4"/>
      <c r="I173" s="4"/>
      <c r="J173" s="4"/>
      <c r="K173" s="4"/>
    </row>
    <row r="174">
      <c r="A174" s="379"/>
      <c r="B174" s="4"/>
      <c r="C174" s="4"/>
      <c r="D174" s="4"/>
      <c r="E174" s="4"/>
      <c r="F174" s="4"/>
      <c r="G174" s="4"/>
      <c r="H174" s="4"/>
      <c r="I174" s="4"/>
      <c r="J174" s="4"/>
      <c r="K174" s="4"/>
    </row>
    <row r="175">
      <c r="A175" s="379"/>
      <c r="B175" s="4"/>
      <c r="C175" s="4"/>
      <c r="D175" s="4"/>
      <c r="E175" s="4"/>
      <c r="F175" s="4"/>
      <c r="G175" s="4"/>
      <c r="H175" s="4"/>
      <c r="I175" s="4"/>
      <c r="J175" s="4"/>
      <c r="K175" s="4"/>
    </row>
    <row r="176">
      <c r="A176" s="379"/>
      <c r="B176" s="4"/>
      <c r="C176" s="4"/>
      <c r="D176" s="4"/>
      <c r="E176" s="4"/>
      <c r="F176" s="4"/>
      <c r="G176" s="4"/>
      <c r="H176" s="4"/>
      <c r="I176" s="4"/>
      <c r="J176" s="4"/>
      <c r="K176" s="4"/>
    </row>
    <row r="177">
      <c r="A177" s="379"/>
      <c r="B177" s="4"/>
      <c r="C177" s="4"/>
      <c r="D177" s="4"/>
      <c r="E177" s="4"/>
      <c r="F177" s="4"/>
      <c r="G177" s="4"/>
      <c r="H177" s="4"/>
      <c r="I177" s="4"/>
      <c r="J177" s="4"/>
      <c r="K177" s="4"/>
    </row>
    <row r="178">
      <c r="A178" s="379"/>
      <c r="B178" s="4"/>
      <c r="C178" s="4"/>
      <c r="D178" s="4"/>
      <c r="E178" s="4"/>
      <c r="F178" s="4"/>
      <c r="G178" s="4"/>
      <c r="H178" s="4"/>
      <c r="I178" s="4"/>
      <c r="J178" s="4"/>
      <c r="K178" s="4"/>
    </row>
    <row r="179">
      <c r="A179" s="379"/>
      <c r="B179" s="4"/>
      <c r="C179" s="4"/>
      <c r="D179" s="4"/>
      <c r="E179" s="4"/>
      <c r="F179" s="4"/>
      <c r="G179" s="4"/>
      <c r="H179" s="4"/>
      <c r="I179" s="4"/>
      <c r="J179" s="4"/>
      <c r="K179" s="4"/>
    </row>
    <row r="180">
      <c r="A180" s="379"/>
      <c r="B180" s="4"/>
      <c r="C180" s="4"/>
      <c r="D180" s="4"/>
      <c r="E180" s="4"/>
      <c r="F180" s="4"/>
      <c r="G180" s="4"/>
      <c r="H180" s="4"/>
      <c r="I180" s="4"/>
      <c r="J180" s="4"/>
      <c r="K180" s="4"/>
    </row>
    <row r="181">
      <c r="A181" s="379"/>
      <c r="B181" s="4"/>
      <c r="C181" s="4"/>
      <c r="D181" s="4"/>
      <c r="E181" s="4"/>
      <c r="F181" s="4"/>
      <c r="G181" s="4"/>
      <c r="H181" s="4"/>
      <c r="I181" s="4"/>
      <c r="J181" s="4"/>
      <c r="K181" s="4"/>
    </row>
    <row r="182">
      <c r="A182" s="379"/>
      <c r="B182" s="4"/>
      <c r="C182" s="4"/>
      <c r="D182" s="4"/>
      <c r="E182" s="4"/>
      <c r="F182" s="4"/>
      <c r="G182" s="4"/>
      <c r="H182" s="4"/>
      <c r="I182" s="4"/>
      <c r="J182" s="4"/>
      <c r="K182" s="4"/>
    </row>
    <row r="183">
      <c r="A183" s="379"/>
      <c r="B183" s="4"/>
      <c r="C183" s="4"/>
      <c r="D183" s="4"/>
      <c r="E183" s="4"/>
      <c r="F183" s="4"/>
      <c r="G183" s="4"/>
      <c r="H183" s="4"/>
      <c r="I183" s="4"/>
      <c r="J183" s="4"/>
      <c r="K183" s="4"/>
    </row>
    <row r="184">
      <c r="A184" s="379"/>
      <c r="B184" s="4"/>
      <c r="C184" s="4"/>
      <c r="D184" s="4"/>
      <c r="E184" s="4"/>
      <c r="F184" s="4"/>
      <c r="G184" s="4"/>
      <c r="H184" s="4"/>
      <c r="I184" s="4"/>
      <c r="J184" s="4"/>
      <c r="K184" s="4"/>
    </row>
    <row r="185">
      <c r="A185" s="379"/>
      <c r="B185" s="4"/>
      <c r="C185" s="4"/>
      <c r="D185" s="4"/>
      <c r="E185" s="4"/>
      <c r="F185" s="4"/>
      <c r="G185" s="4"/>
      <c r="H185" s="4"/>
      <c r="I185" s="4"/>
      <c r="J185" s="4"/>
      <c r="K185" s="4"/>
    </row>
    <row r="186">
      <c r="A186" s="379"/>
      <c r="B186" s="4"/>
      <c r="C186" s="4"/>
      <c r="D186" s="4"/>
      <c r="E186" s="4"/>
      <c r="F186" s="4"/>
      <c r="G186" s="4"/>
      <c r="H186" s="4"/>
      <c r="I186" s="4"/>
      <c r="J186" s="4"/>
      <c r="K186" s="4"/>
    </row>
    <row r="187">
      <c r="A187" s="379"/>
      <c r="B187" s="4"/>
      <c r="C187" s="4"/>
      <c r="D187" s="4"/>
      <c r="E187" s="4"/>
      <c r="F187" s="4"/>
      <c r="G187" s="4"/>
      <c r="H187" s="4"/>
      <c r="I187" s="4"/>
      <c r="J187" s="4"/>
      <c r="K187" s="4"/>
    </row>
    <row r="188">
      <c r="A188" s="379"/>
      <c r="B188" s="4"/>
      <c r="C188" s="4"/>
      <c r="D188" s="4"/>
      <c r="E188" s="4"/>
      <c r="F188" s="4"/>
      <c r="G188" s="4"/>
      <c r="H188" s="4"/>
      <c r="I188" s="4"/>
      <c r="J188" s="4"/>
      <c r="K188" s="4"/>
    </row>
    <row r="189">
      <c r="A189" s="379"/>
      <c r="B189" s="4"/>
      <c r="C189" s="4"/>
      <c r="D189" s="4"/>
      <c r="E189" s="4"/>
      <c r="F189" s="4"/>
      <c r="G189" s="4"/>
      <c r="H189" s="4"/>
      <c r="I189" s="4"/>
      <c r="J189" s="4"/>
      <c r="K189" s="4"/>
    </row>
    <row r="190">
      <c r="A190" s="379"/>
      <c r="B190" s="4"/>
      <c r="C190" s="4"/>
      <c r="D190" s="4"/>
      <c r="E190" s="4"/>
      <c r="F190" s="4"/>
      <c r="G190" s="4"/>
      <c r="H190" s="4"/>
      <c r="I190" s="4"/>
      <c r="J190" s="4"/>
      <c r="K190" s="4"/>
    </row>
    <row r="191">
      <c r="A191" s="379"/>
      <c r="B191" s="4"/>
      <c r="C191" s="4"/>
      <c r="D191" s="4"/>
      <c r="E191" s="4"/>
      <c r="F191" s="4"/>
      <c r="G191" s="4"/>
      <c r="H191" s="4"/>
      <c r="I191" s="4"/>
      <c r="J191" s="4"/>
      <c r="K191" s="4"/>
    </row>
    <row r="192">
      <c r="A192" s="379"/>
      <c r="B192" s="4"/>
      <c r="C192" s="4"/>
      <c r="D192" s="4"/>
      <c r="E192" s="4"/>
      <c r="F192" s="4"/>
      <c r="G192" s="4"/>
      <c r="H192" s="4"/>
      <c r="I192" s="4"/>
      <c r="J192" s="4"/>
      <c r="K192" s="4"/>
    </row>
    <row r="193">
      <c r="A193" s="379"/>
      <c r="B193" s="4"/>
      <c r="C193" s="4"/>
      <c r="D193" s="4"/>
      <c r="E193" s="4"/>
      <c r="F193" s="4"/>
      <c r="G193" s="4"/>
      <c r="H193" s="4"/>
      <c r="I193" s="4"/>
      <c r="J193" s="4"/>
      <c r="K193" s="4"/>
    </row>
    <row r="194">
      <c r="A194" s="379"/>
      <c r="B194" s="4"/>
      <c r="C194" s="4"/>
      <c r="D194" s="4"/>
      <c r="E194" s="4"/>
      <c r="F194" s="4"/>
      <c r="G194" s="4"/>
      <c r="H194" s="4"/>
      <c r="I194" s="4"/>
      <c r="J194" s="4"/>
      <c r="K194" s="4"/>
    </row>
    <row r="195">
      <c r="A195" s="379"/>
      <c r="B195" s="4"/>
      <c r="C195" s="4"/>
      <c r="D195" s="4"/>
      <c r="E195" s="4"/>
      <c r="F195" s="4"/>
      <c r="G195" s="4"/>
      <c r="H195" s="4"/>
      <c r="I195" s="4"/>
      <c r="J195" s="4"/>
      <c r="K195" s="4"/>
    </row>
    <row r="196">
      <c r="A196" s="379"/>
      <c r="B196" s="4"/>
      <c r="C196" s="4"/>
      <c r="D196" s="4"/>
      <c r="E196" s="4"/>
      <c r="F196" s="4"/>
      <c r="G196" s="4"/>
      <c r="H196" s="4"/>
      <c r="I196" s="4"/>
      <c r="J196" s="4"/>
      <c r="K196" s="4"/>
    </row>
    <row r="197">
      <c r="A197" s="379"/>
      <c r="B197" s="4"/>
      <c r="C197" s="4"/>
      <c r="D197" s="4"/>
      <c r="E197" s="4"/>
      <c r="F197" s="4"/>
      <c r="G197" s="4"/>
      <c r="H197" s="4"/>
      <c r="I197" s="4"/>
      <c r="J197" s="4"/>
      <c r="K197" s="4"/>
    </row>
    <row r="198">
      <c r="A198" s="379"/>
      <c r="B198" s="4"/>
      <c r="C198" s="4"/>
      <c r="D198" s="4"/>
      <c r="E198" s="4"/>
      <c r="F198" s="4"/>
      <c r="G198" s="4"/>
      <c r="H198" s="4"/>
      <c r="I198" s="4"/>
      <c r="J198" s="4"/>
      <c r="K198" s="4"/>
    </row>
    <row r="199">
      <c r="A199" s="379"/>
      <c r="B199" s="4"/>
      <c r="C199" s="4"/>
      <c r="D199" s="4"/>
      <c r="E199" s="4"/>
      <c r="F199" s="4"/>
      <c r="G199" s="4"/>
      <c r="H199" s="4"/>
      <c r="I199" s="4"/>
      <c r="J199" s="4"/>
      <c r="K199" s="4"/>
    </row>
    <row r="200">
      <c r="A200" s="379"/>
      <c r="B200" s="4"/>
      <c r="C200" s="4"/>
      <c r="D200" s="4"/>
      <c r="E200" s="4"/>
      <c r="F200" s="4"/>
      <c r="G200" s="4"/>
      <c r="H200" s="4"/>
      <c r="I200" s="4"/>
      <c r="J200" s="4"/>
      <c r="K200" s="4"/>
    </row>
    <row r="201">
      <c r="A201" s="379"/>
      <c r="B201" s="4"/>
      <c r="C201" s="4"/>
      <c r="D201" s="4"/>
      <c r="E201" s="4"/>
      <c r="F201" s="4"/>
      <c r="G201" s="4"/>
      <c r="H201" s="4"/>
      <c r="I201" s="4"/>
      <c r="J201" s="4"/>
      <c r="K201" s="4"/>
    </row>
    <row r="202">
      <c r="A202" s="379"/>
      <c r="B202" s="4"/>
      <c r="C202" s="4"/>
      <c r="D202" s="4"/>
      <c r="E202" s="4"/>
      <c r="F202" s="4"/>
      <c r="G202" s="4"/>
      <c r="H202" s="4"/>
      <c r="I202" s="4"/>
      <c r="J202" s="4"/>
      <c r="K202" s="4"/>
    </row>
    <row r="203">
      <c r="A203" s="379"/>
      <c r="B203" s="4"/>
      <c r="C203" s="4"/>
      <c r="D203" s="4"/>
      <c r="E203" s="4"/>
      <c r="F203" s="4"/>
      <c r="G203" s="4"/>
      <c r="H203" s="4"/>
      <c r="I203" s="4"/>
      <c r="J203" s="4"/>
      <c r="K203" s="4"/>
    </row>
    <row r="204">
      <c r="A204" s="379"/>
      <c r="B204" s="4"/>
      <c r="C204" s="4"/>
      <c r="D204" s="4"/>
      <c r="E204" s="4"/>
      <c r="F204" s="4"/>
      <c r="G204" s="4"/>
      <c r="H204" s="4"/>
      <c r="I204" s="4"/>
      <c r="J204" s="4"/>
      <c r="K204" s="4"/>
    </row>
    <row r="205">
      <c r="A205" s="379"/>
      <c r="B205" s="4"/>
      <c r="C205" s="4"/>
      <c r="D205" s="4"/>
      <c r="E205" s="4"/>
      <c r="F205" s="4"/>
      <c r="G205" s="4"/>
      <c r="H205" s="4"/>
      <c r="I205" s="4"/>
      <c r="J205" s="4"/>
      <c r="K205" s="4"/>
    </row>
    <row r="206">
      <c r="A206" s="379"/>
      <c r="B206" s="4"/>
      <c r="C206" s="4"/>
      <c r="D206" s="4"/>
      <c r="E206" s="4"/>
      <c r="F206" s="4"/>
      <c r="G206" s="4"/>
      <c r="H206" s="4"/>
      <c r="I206" s="4"/>
      <c r="J206" s="4"/>
      <c r="K206" s="4"/>
    </row>
    <row r="207">
      <c r="A207" s="379"/>
      <c r="B207" s="4"/>
      <c r="C207" s="4"/>
      <c r="D207" s="4"/>
      <c r="E207" s="4"/>
      <c r="F207" s="4"/>
      <c r="G207" s="4"/>
      <c r="H207" s="4"/>
      <c r="I207" s="4"/>
      <c r="J207" s="4"/>
      <c r="K207" s="4"/>
    </row>
    <row r="208">
      <c r="A208" s="379"/>
      <c r="B208" s="4"/>
      <c r="C208" s="4"/>
      <c r="D208" s="4"/>
      <c r="E208" s="4"/>
      <c r="F208" s="4"/>
      <c r="G208" s="4"/>
      <c r="H208" s="4"/>
      <c r="I208" s="4"/>
      <c r="J208" s="4"/>
      <c r="K208" s="4"/>
    </row>
    <row r="209">
      <c r="A209" s="379"/>
      <c r="B209" s="4"/>
      <c r="C209" s="4"/>
      <c r="D209" s="4"/>
      <c r="E209" s="4"/>
      <c r="F209" s="4"/>
      <c r="G209" s="4"/>
      <c r="H209" s="4"/>
      <c r="I209" s="4"/>
      <c r="J209" s="4"/>
      <c r="K209" s="4"/>
    </row>
    <row r="210">
      <c r="A210" s="379"/>
      <c r="B210" s="4"/>
      <c r="C210" s="4"/>
      <c r="D210" s="4"/>
      <c r="E210" s="4"/>
      <c r="F210" s="4"/>
      <c r="G210" s="4"/>
      <c r="H210" s="4"/>
      <c r="I210" s="4"/>
      <c r="J210" s="4"/>
      <c r="K210" s="4"/>
    </row>
    <row r="211">
      <c r="A211" s="379"/>
      <c r="B211" s="4"/>
      <c r="C211" s="4"/>
      <c r="D211" s="4"/>
      <c r="E211" s="4"/>
      <c r="F211" s="4"/>
      <c r="G211" s="4"/>
      <c r="H211" s="4"/>
      <c r="I211" s="4"/>
      <c r="J211" s="4"/>
      <c r="K211" s="4"/>
    </row>
    <row r="212">
      <c r="A212" s="379"/>
      <c r="B212" s="4"/>
      <c r="C212" s="4"/>
      <c r="D212" s="4"/>
      <c r="E212" s="4"/>
      <c r="F212" s="4"/>
      <c r="G212" s="4"/>
      <c r="H212" s="4"/>
      <c r="I212" s="4"/>
      <c r="J212" s="4"/>
      <c r="K212" s="4"/>
    </row>
    <row r="213">
      <c r="A213" s="379"/>
      <c r="B213" s="4"/>
      <c r="C213" s="4"/>
      <c r="D213" s="4"/>
      <c r="E213" s="4"/>
      <c r="F213" s="4"/>
      <c r="G213" s="4"/>
      <c r="H213" s="4"/>
      <c r="I213" s="4"/>
      <c r="J213" s="4"/>
      <c r="K213" s="4"/>
    </row>
    <row r="214">
      <c r="A214" s="379"/>
      <c r="B214" s="4"/>
      <c r="C214" s="4"/>
      <c r="D214" s="4"/>
      <c r="E214" s="4"/>
      <c r="F214" s="4"/>
      <c r="G214" s="4"/>
      <c r="H214" s="4"/>
      <c r="I214" s="4"/>
      <c r="J214" s="4"/>
      <c r="K214" s="4"/>
    </row>
    <row r="215">
      <c r="A215" s="379"/>
      <c r="B215" s="4"/>
      <c r="C215" s="4"/>
      <c r="D215" s="4"/>
      <c r="E215" s="4"/>
      <c r="F215" s="4"/>
      <c r="G215" s="4"/>
      <c r="H215" s="4"/>
      <c r="I215" s="4"/>
      <c r="J215" s="4"/>
      <c r="K215" s="4"/>
    </row>
    <row r="216">
      <c r="A216" s="379"/>
      <c r="B216" s="4"/>
      <c r="C216" s="4"/>
      <c r="D216" s="4"/>
      <c r="E216" s="4"/>
      <c r="F216" s="4"/>
      <c r="G216" s="4"/>
      <c r="H216" s="4"/>
      <c r="I216" s="4"/>
      <c r="J216" s="4"/>
      <c r="K216" s="4"/>
    </row>
    <row r="217">
      <c r="A217" s="379"/>
      <c r="B217" s="4"/>
      <c r="C217" s="4"/>
      <c r="D217" s="4"/>
      <c r="E217" s="4"/>
      <c r="F217" s="4"/>
      <c r="G217" s="4"/>
      <c r="H217" s="4"/>
      <c r="I217" s="4"/>
      <c r="J217" s="4"/>
      <c r="K217" s="4"/>
    </row>
    <row r="218">
      <c r="A218" s="379"/>
      <c r="B218" s="4"/>
      <c r="C218" s="4"/>
      <c r="D218" s="4"/>
      <c r="E218" s="4"/>
      <c r="F218" s="4"/>
      <c r="G218" s="4"/>
      <c r="H218" s="4"/>
      <c r="I218" s="4"/>
      <c r="J218" s="4"/>
      <c r="K218" s="4"/>
    </row>
    <row r="219">
      <c r="A219" s="379"/>
      <c r="B219" s="4"/>
      <c r="C219" s="4"/>
      <c r="D219" s="4"/>
      <c r="E219" s="4"/>
      <c r="F219" s="4"/>
      <c r="G219" s="4"/>
      <c r="H219" s="4"/>
      <c r="I219" s="4"/>
      <c r="J219" s="4"/>
      <c r="K219" s="4"/>
    </row>
    <row r="220">
      <c r="A220" s="379"/>
      <c r="B220" s="4"/>
      <c r="C220" s="4"/>
      <c r="D220" s="4"/>
      <c r="E220" s="4"/>
      <c r="F220" s="4"/>
      <c r="G220" s="4"/>
      <c r="H220" s="4"/>
      <c r="I220" s="4"/>
      <c r="J220" s="4"/>
      <c r="K220" s="4"/>
    </row>
    <row r="221">
      <c r="A221" s="379"/>
      <c r="B221" s="4"/>
      <c r="C221" s="4"/>
      <c r="D221" s="4"/>
      <c r="E221" s="4"/>
      <c r="F221" s="4"/>
      <c r="G221" s="4"/>
      <c r="H221" s="4"/>
      <c r="I221" s="4"/>
      <c r="J221" s="4"/>
      <c r="K221" s="4"/>
    </row>
    <row r="222">
      <c r="A222" s="379"/>
      <c r="B222" s="4"/>
      <c r="C222" s="4"/>
      <c r="D222" s="4"/>
      <c r="E222" s="4"/>
      <c r="F222" s="4"/>
      <c r="G222" s="4"/>
      <c r="H222" s="4"/>
      <c r="I222" s="4"/>
      <c r="J222" s="4"/>
      <c r="K222" s="4"/>
    </row>
    <row r="223">
      <c r="A223" s="379"/>
      <c r="B223" s="4"/>
      <c r="C223" s="4"/>
      <c r="D223" s="4"/>
      <c r="E223" s="4"/>
      <c r="F223" s="4"/>
      <c r="G223" s="4"/>
      <c r="H223" s="4"/>
      <c r="I223" s="4"/>
      <c r="J223" s="4"/>
      <c r="K223" s="4"/>
    </row>
    <row r="224">
      <c r="A224" s="379"/>
      <c r="B224" s="4"/>
      <c r="C224" s="4"/>
      <c r="D224" s="4"/>
      <c r="E224" s="4"/>
      <c r="F224" s="4"/>
      <c r="G224" s="4"/>
      <c r="H224" s="4"/>
      <c r="I224" s="4"/>
      <c r="J224" s="4"/>
      <c r="K224" s="4"/>
    </row>
    <row r="225">
      <c r="A225" s="379"/>
      <c r="B225" s="4"/>
      <c r="C225" s="4"/>
      <c r="D225" s="4"/>
      <c r="E225" s="4"/>
      <c r="F225" s="4"/>
      <c r="G225" s="4"/>
      <c r="H225" s="4"/>
      <c r="I225" s="4"/>
      <c r="J225" s="4"/>
      <c r="K225" s="4"/>
    </row>
    <row r="226">
      <c r="A226" s="379"/>
      <c r="B226" s="4"/>
      <c r="C226" s="4"/>
      <c r="D226" s="4"/>
      <c r="E226" s="4"/>
      <c r="F226" s="4"/>
      <c r="G226" s="4"/>
      <c r="H226" s="4"/>
      <c r="I226" s="4"/>
      <c r="J226" s="4"/>
      <c r="K226" s="4"/>
    </row>
    <row r="227">
      <c r="A227" s="379"/>
      <c r="B227" s="4"/>
      <c r="C227" s="4"/>
      <c r="D227" s="4"/>
      <c r="E227" s="4"/>
      <c r="F227" s="4"/>
      <c r="G227" s="4"/>
      <c r="H227" s="4"/>
      <c r="I227" s="4"/>
      <c r="J227" s="4"/>
      <c r="K227" s="4"/>
    </row>
    <row r="228">
      <c r="A228" s="379"/>
      <c r="B228" s="4"/>
      <c r="C228" s="4"/>
      <c r="D228" s="4"/>
      <c r="E228" s="4"/>
      <c r="F228" s="4"/>
      <c r="G228" s="4"/>
      <c r="H228" s="4"/>
      <c r="I228" s="4"/>
      <c r="J228" s="4"/>
      <c r="K228" s="4"/>
    </row>
    <row r="229">
      <c r="A229" s="379"/>
      <c r="B229" s="4"/>
      <c r="C229" s="4"/>
      <c r="D229" s="4"/>
      <c r="E229" s="4"/>
      <c r="F229" s="4"/>
      <c r="G229" s="4"/>
      <c r="H229" s="4"/>
      <c r="I229" s="4"/>
      <c r="J229" s="4"/>
      <c r="K229" s="4"/>
    </row>
    <row r="230">
      <c r="A230" s="379"/>
      <c r="B230" s="4"/>
      <c r="C230" s="4"/>
      <c r="D230" s="4"/>
      <c r="E230" s="4"/>
      <c r="F230" s="4"/>
      <c r="G230" s="4"/>
      <c r="H230" s="4"/>
      <c r="I230" s="4"/>
      <c r="J230" s="4"/>
      <c r="K230" s="4"/>
    </row>
    <row r="231">
      <c r="A231" s="379"/>
      <c r="B231" s="4"/>
      <c r="C231" s="4"/>
      <c r="D231" s="4"/>
      <c r="E231" s="4"/>
      <c r="F231" s="4"/>
      <c r="G231" s="4"/>
      <c r="H231" s="4"/>
      <c r="I231" s="4"/>
      <c r="J231" s="4"/>
      <c r="K231" s="4"/>
    </row>
    <row r="232">
      <c r="A232" s="379"/>
      <c r="B232" s="4"/>
      <c r="C232" s="4"/>
      <c r="D232" s="4"/>
      <c r="E232" s="4"/>
      <c r="F232" s="4"/>
      <c r="G232" s="4"/>
      <c r="H232" s="4"/>
      <c r="I232" s="4"/>
      <c r="J232" s="4"/>
      <c r="K232" s="4"/>
    </row>
    <row r="233">
      <c r="A233" s="379"/>
      <c r="B233" s="4"/>
      <c r="C233" s="4"/>
      <c r="D233" s="4"/>
      <c r="E233" s="4"/>
      <c r="F233" s="4"/>
      <c r="G233" s="4"/>
      <c r="H233" s="4"/>
      <c r="I233" s="4"/>
      <c r="J233" s="4"/>
      <c r="K233" s="4"/>
    </row>
    <row r="234">
      <c r="A234" s="379"/>
      <c r="B234" s="4"/>
      <c r="C234" s="4"/>
      <c r="D234" s="4"/>
      <c r="E234" s="4"/>
      <c r="F234" s="4"/>
      <c r="G234" s="4"/>
      <c r="H234" s="4"/>
      <c r="I234" s="4"/>
      <c r="J234" s="4"/>
      <c r="K234" s="4"/>
    </row>
    <row r="235">
      <c r="A235" s="379"/>
      <c r="B235" s="4"/>
      <c r="C235" s="4"/>
      <c r="D235" s="4"/>
      <c r="E235" s="4"/>
      <c r="F235" s="4"/>
      <c r="G235" s="4"/>
      <c r="H235" s="4"/>
      <c r="I235" s="4"/>
      <c r="J235" s="4"/>
      <c r="K235" s="4"/>
    </row>
    <row r="236">
      <c r="A236" s="379"/>
      <c r="B236" s="4"/>
      <c r="C236" s="4"/>
      <c r="D236" s="4"/>
      <c r="E236" s="4"/>
      <c r="F236" s="4"/>
      <c r="G236" s="4"/>
      <c r="H236" s="4"/>
      <c r="I236" s="4"/>
      <c r="J236" s="4"/>
      <c r="K236" s="4"/>
    </row>
    <row r="237">
      <c r="A237" s="379"/>
      <c r="B237" s="4"/>
      <c r="C237" s="4"/>
      <c r="D237" s="4"/>
      <c r="E237" s="4"/>
      <c r="F237" s="4"/>
      <c r="G237" s="4"/>
      <c r="H237" s="4"/>
      <c r="I237" s="4"/>
      <c r="J237" s="4"/>
      <c r="K237" s="4"/>
    </row>
    <row r="238">
      <c r="A238" s="379"/>
      <c r="B238" s="4"/>
      <c r="C238" s="4"/>
      <c r="D238" s="4"/>
      <c r="E238" s="4"/>
      <c r="F238" s="4"/>
      <c r="G238" s="4"/>
      <c r="H238" s="4"/>
      <c r="I238" s="4"/>
      <c r="J238" s="4"/>
      <c r="K238" s="4"/>
    </row>
    <row r="239">
      <c r="A239" s="379"/>
      <c r="B239" s="4"/>
      <c r="C239" s="4"/>
      <c r="D239" s="4"/>
      <c r="E239" s="4"/>
      <c r="F239" s="4"/>
      <c r="G239" s="4"/>
      <c r="H239" s="4"/>
      <c r="I239" s="4"/>
      <c r="J239" s="4"/>
      <c r="K239" s="4"/>
    </row>
    <row r="240">
      <c r="A240" s="379"/>
      <c r="B240" s="4"/>
      <c r="C240" s="4"/>
      <c r="D240" s="4"/>
      <c r="E240" s="4"/>
      <c r="F240" s="4"/>
      <c r="G240" s="4"/>
      <c r="H240" s="4"/>
      <c r="I240" s="4"/>
      <c r="J240" s="4"/>
      <c r="K240" s="4"/>
    </row>
    <row r="241">
      <c r="A241" s="379"/>
      <c r="B241" s="4"/>
      <c r="C241" s="4"/>
      <c r="D241" s="4"/>
      <c r="E241" s="4"/>
      <c r="F241" s="4"/>
      <c r="G241" s="4"/>
      <c r="H241" s="4"/>
      <c r="I241" s="4"/>
      <c r="J241" s="4"/>
      <c r="K241" s="4"/>
    </row>
    <row r="242">
      <c r="A242" s="379"/>
      <c r="B242" s="4"/>
      <c r="C242" s="4"/>
      <c r="D242" s="4"/>
      <c r="E242" s="4"/>
      <c r="F242" s="4"/>
      <c r="G242" s="4"/>
      <c r="H242" s="4"/>
      <c r="I242" s="4"/>
      <c r="J242" s="4"/>
      <c r="K242" s="4"/>
    </row>
    <row r="243">
      <c r="A243" s="379"/>
      <c r="B243" s="4"/>
      <c r="C243" s="4"/>
      <c r="D243" s="4"/>
      <c r="E243" s="4"/>
      <c r="F243" s="4"/>
      <c r="G243" s="4"/>
      <c r="H243" s="4"/>
      <c r="I243" s="4"/>
      <c r="J243" s="4"/>
      <c r="K243" s="4"/>
    </row>
    <row r="244">
      <c r="A244" s="379"/>
      <c r="B244" s="4"/>
      <c r="C244" s="4"/>
      <c r="D244" s="4"/>
      <c r="E244" s="4"/>
      <c r="F244" s="4"/>
      <c r="G244" s="4"/>
      <c r="H244" s="4"/>
      <c r="I244" s="4"/>
      <c r="J244" s="4"/>
      <c r="K244" s="4"/>
    </row>
    <row r="245">
      <c r="A245" s="379"/>
      <c r="B245" s="4"/>
      <c r="C245" s="4"/>
      <c r="D245" s="4"/>
      <c r="E245" s="4"/>
      <c r="F245" s="4"/>
      <c r="G245" s="4"/>
      <c r="H245" s="4"/>
      <c r="I245" s="4"/>
      <c r="J245" s="4"/>
      <c r="K245" s="4"/>
    </row>
    <row r="246">
      <c r="A246" s="379"/>
      <c r="B246" s="4"/>
      <c r="C246" s="4"/>
      <c r="D246" s="4"/>
      <c r="E246" s="4"/>
      <c r="F246" s="4"/>
      <c r="G246" s="4"/>
      <c r="H246" s="4"/>
      <c r="I246" s="4"/>
      <c r="J246" s="4"/>
      <c r="K246" s="4"/>
    </row>
    <row r="247">
      <c r="A247" s="379"/>
      <c r="B247" s="4"/>
      <c r="C247" s="4"/>
      <c r="D247" s="4"/>
      <c r="E247" s="4"/>
      <c r="F247" s="4"/>
      <c r="G247" s="4"/>
      <c r="H247" s="4"/>
      <c r="I247" s="4"/>
      <c r="J247" s="4"/>
      <c r="K247" s="4"/>
    </row>
    <row r="248">
      <c r="A248" s="379"/>
      <c r="B248" s="4"/>
      <c r="C248" s="4"/>
      <c r="D248" s="4"/>
      <c r="E248" s="4"/>
      <c r="F248" s="4"/>
      <c r="G248" s="4"/>
      <c r="H248" s="4"/>
      <c r="I248" s="4"/>
      <c r="J248" s="4"/>
      <c r="K248" s="4"/>
    </row>
    <row r="249">
      <c r="A249" s="379"/>
      <c r="B249" s="4"/>
      <c r="C249" s="4"/>
      <c r="D249" s="4"/>
      <c r="E249" s="4"/>
      <c r="F249" s="4"/>
      <c r="G249" s="4"/>
      <c r="H249" s="4"/>
      <c r="I249" s="4"/>
      <c r="J249" s="4"/>
      <c r="K249" s="4"/>
    </row>
    <row r="250">
      <c r="A250" s="379"/>
      <c r="B250" s="4"/>
      <c r="C250" s="4"/>
      <c r="D250" s="4"/>
      <c r="E250" s="4"/>
      <c r="F250" s="4"/>
      <c r="G250" s="4"/>
      <c r="H250" s="4"/>
      <c r="I250" s="4"/>
      <c r="J250" s="4"/>
      <c r="K250" s="4"/>
    </row>
    <row r="251">
      <c r="A251" s="379"/>
      <c r="B251" s="4"/>
      <c r="C251" s="4"/>
      <c r="D251" s="4"/>
      <c r="E251" s="4"/>
      <c r="F251" s="4"/>
      <c r="G251" s="4"/>
      <c r="H251" s="4"/>
      <c r="I251" s="4"/>
      <c r="J251" s="4"/>
      <c r="K251" s="4"/>
    </row>
    <row r="252">
      <c r="A252" s="379"/>
      <c r="B252" s="4"/>
      <c r="C252" s="4"/>
      <c r="D252" s="4"/>
      <c r="E252" s="4"/>
      <c r="F252" s="4"/>
      <c r="G252" s="4"/>
      <c r="H252" s="4"/>
      <c r="I252" s="4"/>
      <c r="J252" s="4"/>
      <c r="K252" s="4"/>
    </row>
    <row r="253">
      <c r="A253" s="379"/>
      <c r="B253" s="4"/>
      <c r="C253" s="4"/>
      <c r="D253" s="4"/>
      <c r="E253" s="4"/>
      <c r="F253" s="4"/>
      <c r="G253" s="4"/>
      <c r="H253" s="4"/>
      <c r="I253" s="4"/>
      <c r="J253" s="4"/>
      <c r="K253" s="4"/>
    </row>
    <row r="254">
      <c r="A254" s="379"/>
      <c r="B254" s="4"/>
      <c r="C254" s="4"/>
      <c r="D254" s="4"/>
      <c r="E254" s="4"/>
      <c r="F254" s="4"/>
      <c r="G254" s="4"/>
      <c r="H254" s="4"/>
      <c r="I254" s="4"/>
      <c r="J254" s="4"/>
      <c r="K254" s="4"/>
    </row>
    <row r="255">
      <c r="A255" s="379"/>
      <c r="B255" s="4"/>
      <c r="C255" s="4"/>
      <c r="D255" s="4"/>
      <c r="E255" s="4"/>
      <c r="F255" s="4"/>
      <c r="G255" s="4"/>
      <c r="H255" s="4"/>
      <c r="I255" s="4"/>
      <c r="J255" s="4"/>
      <c r="K255" s="4"/>
    </row>
    <row r="256">
      <c r="A256" s="379"/>
      <c r="B256" s="4"/>
      <c r="C256" s="4"/>
      <c r="D256" s="4"/>
      <c r="E256" s="4"/>
      <c r="F256" s="4"/>
      <c r="G256" s="4"/>
      <c r="H256" s="4"/>
      <c r="I256" s="4"/>
      <c r="J256" s="4"/>
      <c r="K256" s="4"/>
    </row>
    <row r="257">
      <c r="A257" s="379"/>
      <c r="B257" s="4"/>
      <c r="C257" s="4"/>
      <c r="D257" s="4"/>
      <c r="E257" s="4"/>
      <c r="F257" s="4"/>
      <c r="G257" s="4"/>
      <c r="H257" s="4"/>
      <c r="I257" s="4"/>
      <c r="J257" s="4"/>
      <c r="K257" s="4"/>
    </row>
    <row r="258">
      <c r="A258" s="379"/>
      <c r="B258" s="4"/>
      <c r="C258" s="4"/>
      <c r="D258" s="4"/>
      <c r="E258" s="4"/>
      <c r="F258" s="4"/>
      <c r="G258" s="4"/>
      <c r="H258" s="4"/>
      <c r="I258" s="4"/>
      <c r="J258" s="4"/>
      <c r="K258" s="4"/>
    </row>
    <row r="259">
      <c r="A259" s="379"/>
      <c r="B259" s="4"/>
      <c r="C259" s="4"/>
      <c r="D259" s="4"/>
      <c r="E259" s="4"/>
      <c r="F259" s="4"/>
      <c r="G259" s="4"/>
      <c r="H259" s="4"/>
      <c r="I259" s="4"/>
      <c r="J259" s="4"/>
      <c r="K259" s="4"/>
    </row>
    <row r="260">
      <c r="A260" s="379"/>
      <c r="B260" s="4"/>
      <c r="C260" s="4"/>
      <c r="D260" s="4"/>
      <c r="E260" s="4"/>
      <c r="F260" s="4"/>
      <c r="G260" s="4"/>
      <c r="H260" s="4"/>
      <c r="I260" s="4"/>
      <c r="J260" s="4"/>
      <c r="K260" s="4"/>
    </row>
    <row r="261">
      <c r="A261" s="379"/>
      <c r="B261" s="4"/>
      <c r="C261" s="4"/>
      <c r="D261" s="4"/>
      <c r="E261" s="4"/>
      <c r="F261" s="4"/>
      <c r="G261" s="4"/>
      <c r="H261" s="4"/>
      <c r="I261" s="4"/>
      <c r="J261" s="4"/>
      <c r="K261" s="4"/>
    </row>
    <row r="262">
      <c r="A262" s="379"/>
      <c r="B262" s="4"/>
      <c r="C262" s="4"/>
      <c r="D262" s="4"/>
      <c r="E262" s="4"/>
      <c r="F262" s="4"/>
      <c r="G262" s="4"/>
      <c r="H262" s="4"/>
      <c r="I262" s="4"/>
      <c r="J262" s="4"/>
      <c r="K262" s="4"/>
    </row>
    <row r="263">
      <c r="A263" s="379"/>
      <c r="B263" s="4"/>
      <c r="C263" s="4"/>
      <c r="D263" s="4"/>
      <c r="E263" s="4"/>
      <c r="F263" s="4"/>
      <c r="G263" s="4"/>
      <c r="H263" s="4"/>
      <c r="I263" s="4"/>
      <c r="J263" s="4"/>
      <c r="K263" s="4"/>
    </row>
    <row r="264">
      <c r="A264" s="379"/>
      <c r="B264" s="4"/>
      <c r="C264" s="4"/>
      <c r="D264" s="4"/>
      <c r="E264" s="4"/>
      <c r="F264" s="4"/>
      <c r="G264" s="4"/>
      <c r="H264" s="4"/>
      <c r="I264" s="4"/>
      <c r="J264" s="4"/>
      <c r="K264" s="4"/>
    </row>
    <row r="265">
      <c r="A265" s="379"/>
      <c r="B265" s="4"/>
      <c r="C265" s="4"/>
      <c r="D265" s="4"/>
      <c r="E265" s="4"/>
      <c r="F265" s="4"/>
      <c r="G265" s="4"/>
      <c r="H265" s="4"/>
      <c r="I265" s="4"/>
      <c r="J265" s="4"/>
      <c r="K265" s="4"/>
    </row>
    <row r="266">
      <c r="A266" s="379"/>
      <c r="B266" s="4"/>
      <c r="C266" s="4"/>
      <c r="D266" s="4"/>
      <c r="E266" s="4"/>
      <c r="F266" s="4"/>
      <c r="G266" s="4"/>
      <c r="H266" s="4"/>
      <c r="I266" s="4"/>
      <c r="J266" s="4"/>
      <c r="K266" s="4"/>
    </row>
    <row r="267">
      <c r="A267" s="379"/>
      <c r="B267" s="4"/>
      <c r="C267" s="4"/>
      <c r="D267" s="4"/>
      <c r="E267" s="4"/>
      <c r="F267" s="4"/>
      <c r="G267" s="4"/>
      <c r="H267" s="4"/>
      <c r="I267" s="4"/>
      <c r="J267" s="4"/>
      <c r="K267" s="4"/>
    </row>
    <row r="268">
      <c r="A268" s="379"/>
      <c r="B268" s="4"/>
      <c r="C268" s="4"/>
      <c r="D268" s="4"/>
      <c r="E268" s="4"/>
      <c r="F268" s="4"/>
      <c r="G268" s="4"/>
      <c r="H268" s="4"/>
      <c r="I268" s="4"/>
      <c r="J268" s="4"/>
      <c r="K268" s="4"/>
    </row>
    <row r="269">
      <c r="A269" s="379"/>
      <c r="B269" s="4"/>
      <c r="C269" s="4"/>
      <c r="D269" s="4"/>
      <c r="E269" s="4"/>
      <c r="F269" s="4"/>
      <c r="G269" s="4"/>
      <c r="H269" s="4"/>
      <c r="I269" s="4"/>
      <c r="J269" s="4"/>
      <c r="K269" s="4"/>
    </row>
    <row r="270">
      <c r="A270" s="379"/>
      <c r="B270" s="4"/>
      <c r="C270" s="4"/>
      <c r="D270" s="4"/>
      <c r="E270" s="4"/>
      <c r="F270" s="4"/>
      <c r="G270" s="4"/>
      <c r="H270" s="4"/>
      <c r="I270" s="4"/>
      <c r="J270" s="4"/>
      <c r="K270" s="4"/>
    </row>
    <row r="271">
      <c r="A271" s="379"/>
      <c r="B271" s="4"/>
      <c r="C271" s="4"/>
      <c r="D271" s="4"/>
      <c r="E271" s="4"/>
      <c r="F271" s="4"/>
      <c r="G271" s="4"/>
      <c r="H271" s="4"/>
      <c r="I271" s="4"/>
      <c r="J271" s="4"/>
      <c r="K271" s="4"/>
    </row>
    <row r="272">
      <c r="A272" s="379"/>
      <c r="B272" s="4"/>
      <c r="C272" s="4"/>
      <c r="D272" s="4"/>
      <c r="E272" s="4"/>
      <c r="F272" s="4"/>
      <c r="G272" s="4"/>
      <c r="H272" s="4"/>
      <c r="I272" s="4"/>
      <c r="J272" s="4"/>
      <c r="K272" s="4"/>
    </row>
    <row r="273">
      <c r="A273" s="379"/>
      <c r="B273" s="4"/>
      <c r="C273" s="4"/>
      <c r="D273" s="4"/>
      <c r="E273" s="4"/>
      <c r="F273" s="4"/>
      <c r="G273" s="4"/>
      <c r="H273" s="4"/>
      <c r="I273" s="4"/>
      <c r="J273" s="4"/>
      <c r="K273" s="4"/>
    </row>
    <row r="274">
      <c r="A274" s="379"/>
      <c r="B274" s="4"/>
      <c r="C274" s="4"/>
      <c r="D274" s="4"/>
      <c r="E274" s="4"/>
      <c r="F274" s="4"/>
      <c r="G274" s="4"/>
      <c r="H274" s="4"/>
      <c r="I274" s="4"/>
      <c r="J274" s="4"/>
      <c r="K274" s="4"/>
    </row>
    <row r="275">
      <c r="A275" s="379"/>
      <c r="B275" s="4"/>
      <c r="C275" s="4"/>
      <c r="D275" s="4"/>
      <c r="E275" s="4"/>
      <c r="F275" s="4"/>
      <c r="G275" s="4"/>
      <c r="H275" s="4"/>
      <c r="I275" s="4"/>
      <c r="J275" s="4"/>
      <c r="K275" s="4"/>
    </row>
    <row r="276">
      <c r="A276" s="379"/>
      <c r="B276" s="4"/>
      <c r="C276" s="4"/>
      <c r="D276" s="4"/>
      <c r="E276" s="4"/>
      <c r="F276" s="4"/>
      <c r="G276" s="4"/>
      <c r="H276" s="4"/>
      <c r="I276" s="4"/>
      <c r="J276" s="4"/>
      <c r="K276" s="4"/>
    </row>
    <row r="277">
      <c r="A277" s="379"/>
      <c r="B277" s="4"/>
      <c r="C277" s="4"/>
      <c r="D277" s="4"/>
      <c r="E277" s="4"/>
      <c r="F277" s="4"/>
      <c r="G277" s="4"/>
      <c r="H277" s="4"/>
      <c r="I277" s="4"/>
      <c r="J277" s="4"/>
      <c r="K277" s="4"/>
    </row>
    <row r="278">
      <c r="A278" s="379"/>
      <c r="B278" s="4"/>
      <c r="C278" s="4"/>
      <c r="D278" s="4"/>
      <c r="E278" s="4"/>
      <c r="F278" s="4"/>
      <c r="G278" s="4"/>
      <c r="H278" s="4"/>
      <c r="I278" s="4"/>
      <c r="J278" s="4"/>
      <c r="K278" s="4"/>
    </row>
    <row r="279">
      <c r="A279" s="379"/>
      <c r="B279" s="4"/>
      <c r="C279" s="4"/>
      <c r="D279" s="4"/>
      <c r="E279" s="4"/>
      <c r="F279" s="4"/>
      <c r="G279" s="4"/>
      <c r="H279" s="4"/>
      <c r="I279" s="4"/>
      <c r="J279" s="4"/>
      <c r="K279" s="4"/>
    </row>
    <row r="280">
      <c r="A280" s="379"/>
      <c r="B280" s="4"/>
      <c r="C280" s="4"/>
      <c r="D280" s="4"/>
      <c r="E280" s="4"/>
      <c r="F280" s="4"/>
      <c r="G280" s="4"/>
      <c r="H280" s="4"/>
      <c r="I280" s="4"/>
      <c r="J280" s="4"/>
      <c r="K280" s="4"/>
    </row>
    <row r="281">
      <c r="A281" s="379"/>
      <c r="B281" s="4"/>
      <c r="C281" s="4"/>
      <c r="D281" s="4"/>
      <c r="E281" s="4"/>
      <c r="F281" s="4"/>
      <c r="G281" s="4"/>
      <c r="H281" s="4"/>
      <c r="I281" s="4"/>
      <c r="J281" s="4"/>
      <c r="K281" s="4"/>
    </row>
    <row r="282">
      <c r="A282" s="379"/>
      <c r="B282" s="4"/>
      <c r="C282" s="4"/>
      <c r="D282" s="4"/>
      <c r="E282" s="4"/>
      <c r="F282" s="4"/>
      <c r="G282" s="4"/>
      <c r="H282" s="4"/>
      <c r="I282" s="4"/>
      <c r="J282" s="4"/>
      <c r="K282" s="4"/>
    </row>
    <row r="283">
      <c r="A283" s="379"/>
      <c r="B283" s="4"/>
      <c r="C283" s="4"/>
      <c r="D283" s="4"/>
      <c r="E283" s="4"/>
      <c r="F283" s="4"/>
      <c r="G283" s="4"/>
      <c r="H283" s="4"/>
      <c r="I283" s="4"/>
      <c r="J283" s="4"/>
      <c r="K283" s="4"/>
    </row>
    <row r="284">
      <c r="A284" s="379"/>
      <c r="B284" s="4"/>
      <c r="C284" s="4"/>
      <c r="D284" s="4"/>
      <c r="E284" s="4"/>
      <c r="F284" s="4"/>
      <c r="G284" s="4"/>
      <c r="H284" s="4"/>
      <c r="I284" s="4"/>
      <c r="J284" s="4"/>
      <c r="K284" s="4"/>
    </row>
    <row r="285">
      <c r="A285" s="379"/>
      <c r="B285" s="4"/>
      <c r="C285" s="4"/>
      <c r="D285" s="4"/>
      <c r="E285" s="4"/>
      <c r="F285" s="4"/>
      <c r="G285" s="4"/>
      <c r="H285" s="4"/>
      <c r="I285" s="4"/>
      <c r="J285" s="4"/>
      <c r="K285" s="4"/>
    </row>
    <row r="286">
      <c r="A286" s="379"/>
      <c r="B286" s="4"/>
      <c r="C286" s="4"/>
      <c r="D286" s="4"/>
      <c r="E286" s="4"/>
      <c r="F286" s="4"/>
      <c r="G286" s="4"/>
      <c r="H286" s="4"/>
      <c r="I286" s="4"/>
      <c r="J286" s="4"/>
      <c r="K286" s="4"/>
    </row>
    <row r="287">
      <c r="A287" s="379"/>
      <c r="B287" s="4"/>
      <c r="C287" s="4"/>
      <c r="D287" s="4"/>
      <c r="E287" s="4"/>
      <c r="F287" s="4"/>
      <c r="G287" s="4"/>
      <c r="H287" s="4"/>
      <c r="I287" s="4"/>
      <c r="J287" s="4"/>
      <c r="K287" s="4"/>
    </row>
    <row r="288">
      <c r="A288" s="379"/>
      <c r="B288" s="4"/>
      <c r="C288" s="4"/>
      <c r="D288" s="4"/>
      <c r="E288" s="4"/>
      <c r="F288" s="4"/>
      <c r="G288" s="4"/>
      <c r="H288" s="4"/>
      <c r="I288" s="4"/>
      <c r="J288" s="4"/>
      <c r="K288" s="4"/>
    </row>
    <row r="289">
      <c r="A289" s="379"/>
      <c r="B289" s="4"/>
      <c r="C289" s="4"/>
      <c r="D289" s="4"/>
      <c r="E289" s="4"/>
      <c r="F289" s="4"/>
      <c r="G289" s="4"/>
      <c r="H289" s="4"/>
      <c r="I289" s="4"/>
      <c r="J289" s="4"/>
      <c r="K289" s="4"/>
    </row>
    <row r="290">
      <c r="A290" s="379"/>
      <c r="B290" s="4"/>
      <c r="C290" s="4"/>
      <c r="D290" s="4"/>
      <c r="E290" s="4"/>
      <c r="F290" s="4"/>
      <c r="G290" s="4"/>
      <c r="H290" s="4"/>
      <c r="I290" s="4"/>
      <c r="J290" s="4"/>
      <c r="K290" s="4"/>
    </row>
    <row r="291">
      <c r="A291" s="379"/>
      <c r="B291" s="4"/>
      <c r="C291" s="4"/>
      <c r="D291" s="4"/>
      <c r="E291" s="4"/>
      <c r="F291" s="4"/>
      <c r="G291" s="4"/>
      <c r="H291" s="4"/>
      <c r="I291" s="4"/>
      <c r="J291" s="4"/>
      <c r="K291" s="4"/>
    </row>
    <row r="292">
      <c r="A292" s="379"/>
      <c r="B292" s="4"/>
      <c r="C292" s="4"/>
      <c r="D292" s="4"/>
      <c r="E292" s="4"/>
      <c r="F292" s="4"/>
      <c r="G292" s="4"/>
      <c r="H292" s="4"/>
      <c r="I292" s="4"/>
      <c r="J292" s="4"/>
      <c r="K292" s="4"/>
    </row>
    <row r="293">
      <c r="A293" s="379"/>
      <c r="B293" s="4"/>
      <c r="C293" s="4"/>
      <c r="D293" s="4"/>
      <c r="E293" s="4"/>
      <c r="F293" s="4"/>
      <c r="G293" s="4"/>
      <c r="H293" s="4"/>
      <c r="I293" s="4"/>
      <c r="J293" s="4"/>
      <c r="K293" s="4"/>
    </row>
    <row r="294">
      <c r="A294" s="379"/>
      <c r="B294" s="4"/>
      <c r="C294" s="4"/>
      <c r="D294" s="4"/>
      <c r="E294" s="4"/>
      <c r="F294" s="4"/>
      <c r="G294" s="4"/>
      <c r="H294" s="4"/>
      <c r="I294" s="4"/>
      <c r="J294" s="4"/>
      <c r="K294" s="4"/>
    </row>
    <row r="295">
      <c r="A295" s="379"/>
      <c r="B295" s="4"/>
      <c r="C295" s="4"/>
      <c r="D295" s="4"/>
      <c r="E295" s="4"/>
      <c r="F295" s="4"/>
      <c r="G295" s="4"/>
      <c r="H295" s="4"/>
      <c r="I295" s="4"/>
      <c r="J295" s="4"/>
      <c r="K295" s="4"/>
    </row>
    <row r="296">
      <c r="A296" s="379"/>
      <c r="B296" s="4"/>
      <c r="C296" s="4"/>
      <c r="D296" s="4"/>
      <c r="E296" s="4"/>
      <c r="F296" s="4"/>
      <c r="G296" s="4"/>
      <c r="H296" s="4"/>
      <c r="I296" s="4"/>
      <c r="J296" s="4"/>
      <c r="K296" s="4"/>
    </row>
    <row r="297">
      <c r="A297" s="379"/>
      <c r="B297" s="4"/>
      <c r="C297" s="4"/>
      <c r="D297" s="4"/>
      <c r="E297" s="4"/>
      <c r="F297" s="4"/>
      <c r="G297" s="4"/>
      <c r="H297" s="4"/>
      <c r="I297" s="4"/>
      <c r="J297" s="4"/>
      <c r="K297" s="4"/>
    </row>
    <row r="298">
      <c r="A298" s="379"/>
      <c r="B298" s="4"/>
      <c r="C298" s="4"/>
      <c r="D298" s="4"/>
      <c r="E298" s="4"/>
      <c r="F298" s="4"/>
      <c r="G298" s="4"/>
      <c r="H298" s="4"/>
      <c r="I298" s="4"/>
      <c r="J298" s="4"/>
      <c r="K298" s="4"/>
    </row>
    <row r="299">
      <c r="A299" s="379"/>
      <c r="B299" s="4"/>
      <c r="C299" s="4"/>
      <c r="D299" s="4"/>
      <c r="E299" s="4"/>
      <c r="F299" s="4"/>
      <c r="G299" s="4"/>
      <c r="H299" s="4"/>
      <c r="I299" s="4"/>
      <c r="J299" s="4"/>
      <c r="K299" s="4"/>
    </row>
    <row r="300">
      <c r="A300" s="379"/>
      <c r="B300" s="4"/>
      <c r="C300" s="4"/>
      <c r="D300" s="4"/>
      <c r="E300" s="4"/>
      <c r="F300" s="4"/>
      <c r="G300" s="4"/>
      <c r="H300" s="4"/>
      <c r="I300" s="4"/>
      <c r="J300" s="4"/>
      <c r="K300" s="4"/>
    </row>
    <row r="301">
      <c r="A301" s="379"/>
      <c r="B301" s="4"/>
      <c r="C301" s="4"/>
      <c r="D301" s="4"/>
      <c r="E301" s="4"/>
      <c r="F301" s="4"/>
      <c r="G301" s="4"/>
      <c r="H301" s="4"/>
      <c r="I301" s="4"/>
      <c r="J301" s="4"/>
      <c r="K301" s="4"/>
    </row>
    <row r="302">
      <c r="A302" s="379"/>
      <c r="B302" s="4"/>
      <c r="C302" s="4"/>
      <c r="D302" s="4"/>
      <c r="E302" s="4"/>
      <c r="F302" s="4"/>
      <c r="G302" s="4"/>
      <c r="H302" s="4"/>
      <c r="I302" s="4"/>
      <c r="J302" s="4"/>
      <c r="K302" s="4"/>
    </row>
    <row r="303">
      <c r="A303" s="379"/>
      <c r="B303" s="4"/>
      <c r="C303" s="4"/>
      <c r="D303" s="4"/>
      <c r="E303" s="4"/>
      <c r="F303" s="4"/>
      <c r="G303" s="4"/>
      <c r="H303" s="4"/>
      <c r="I303" s="4"/>
      <c r="J303" s="4"/>
      <c r="K303" s="4"/>
    </row>
    <row r="304">
      <c r="A304" s="379"/>
      <c r="B304" s="4"/>
      <c r="C304" s="4"/>
      <c r="D304" s="4"/>
      <c r="E304" s="4"/>
      <c r="F304" s="4"/>
      <c r="G304" s="4"/>
      <c r="H304" s="4"/>
      <c r="I304" s="4"/>
      <c r="J304" s="4"/>
      <c r="K304" s="4"/>
    </row>
    <row r="305">
      <c r="A305" s="379"/>
      <c r="B305" s="4"/>
      <c r="C305" s="4"/>
      <c r="D305" s="4"/>
      <c r="E305" s="4"/>
      <c r="F305" s="4"/>
      <c r="G305" s="4"/>
      <c r="H305" s="4"/>
      <c r="I305" s="4"/>
      <c r="J305" s="4"/>
      <c r="K305" s="4"/>
    </row>
    <row r="306">
      <c r="A306" s="379"/>
      <c r="B306" s="4"/>
      <c r="C306" s="4"/>
      <c r="D306" s="4"/>
      <c r="E306" s="4"/>
      <c r="F306" s="4"/>
      <c r="G306" s="4"/>
      <c r="H306" s="4"/>
      <c r="I306" s="4"/>
      <c r="J306" s="4"/>
      <c r="K306" s="4"/>
    </row>
    <row r="307">
      <c r="A307" s="379"/>
      <c r="B307" s="4"/>
      <c r="C307" s="4"/>
      <c r="D307" s="4"/>
      <c r="E307" s="4"/>
      <c r="F307" s="4"/>
      <c r="G307" s="4"/>
      <c r="H307" s="4"/>
      <c r="I307" s="4"/>
      <c r="J307" s="4"/>
      <c r="K307" s="4"/>
    </row>
    <row r="308">
      <c r="A308" s="379"/>
      <c r="B308" s="4"/>
      <c r="C308" s="4"/>
      <c r="D308" s="4"/>
      <c r="E308" s="4"/>
      <c r="F308" s="4"/>
      <c r="G308" s="4"/>
      <c r="H308" s="4"/>
      <c r="I308" s="4"/>
      <c r="J308" s="4"/>
      <c r="K308" s="4"/>
    </row>
    <row r="309">
      <c r="A309" s="379"/>
      <c r="B309" s="4"/>
      <c r="C309" s="4"/>
      <c r="D309" s="4"/>
      <c r="E309" s="4"/>
      <c r="F309" s="4"/>
      <c r="G309" s="4"/>
      <c r="H309" s="4"/>
      <c r="I309" s="4"/>
      <c r="J309" s="4"/>
      <c r="K309" s="4"/>
    </row>
    <row r="310">
      <c r="A310" s="379"/>
      <c r="B310" s="4"/>
      <c r="C310" s="4"/>
      <c r="D310" s="4"/>
      <c r="E310" s="4"/>
      <c r="F310" s="4"/>
      <c r="G310" s="4"/>
      <c r="H310" s="4"/>
      <c r="I310" s="4"/>
      <c r="J310" s="4"/>
      <c r="K310" s="4"/>
    </row>
    <row r="311">
      <c r="A311" s="379"/>
      <c r="B311" s="4"/>
      <c r="C311" s="4"/>
      <c r="D311" s="4"/>
      <c r="E311" s="4"/>
      <c r="F311" s="4"/>
      <c r="G311" s="4"/>
      <c r="H311" s="4"/>
      <c r="I311" s="4"/>
      <c r="J311" s="4"/>
      <c r="K311" s="4"/>
    </row>
    <row r="312">
      <c r="A312" s="379"/>
      <c r="B312" s="4"/>
      <c r="C312" s="4"/>
      <c r="D312" s="4"/>
      <c r="E312" s="4"/>
      <c r="F312" s="4"/>
      <c r="G312" s="4"/>
      <c r="H312" s="4"/>
      <c r="I312" s="4"/>
      <c r="J312" s="4"/>
      <c r="K312" s="4"/>
    </row>
    <row r="313">
      <c r="A313" s="379"/>
      <c r="B313" s="4"/>
      <c r="C313" s="4"/>
      <c r="D313" s="4"/>
      <c r="E313" s="4"/>
      <c r="F313" s="4"/>
      <c r="G313" s="4"/>
      <c r="H313" s="4"/>
      <c r="I313" s="4"/>
      <c r="J313" s="4"/>
      <c r="K313" s="4"/>
    </row>
    <row r="314">
      <c r="A314" s="379"/>
      <c r="B314" s="4"/>
      <c r="C314" s="4"/>
      <c r="D314" s="4"/>
      <c r="E314" s="4"/>
      <c r="F314" s="4"/>
      <c r="G314" s="4"/>
      <c r="H314" s="4"/>
      <c r="I314" s="4"/>
      <c r="J314" s="4"/>
      <c r="K314" s="4"/>
    </row>
    <row r="315">
      <c r="A315" s="379"/>
      <c r="B315" s="4"/>
      <c r="C315" s="4"/>
      <c r="D315" s="4"/>
      <c r="E315" s="4"/>
      <c r="F315" s="4"/>
      <c r="G315" s="4"/>
      <c r="H315" s="4"/>
      <c r="I315" s="4"/>
      <c r="J315" s="4"/>
      <c r="K315" s="4"/>
    </row>
    <row r="316">
      <c r="A316" s="379"/>
      <c r="B316" s="4"/>
      <c r="C316" s="4"/>
      <c r="D316" s="4"/>
      <c r="E316" s="4"/>
      <c r="F316" s="4"/>
      <c r="G316" s="4"/>
      <c r="H316" s="4"/>
      <c r="I316" s="4"/>
      <c r="J316" s="4"/>
      <c r="K316" s="4"/>
    </row>
    <row r="317">
      <c r="A317" s="379"/>
      <c r="B317" s="4"/>
      <c r="C317" s="4"/>
      <c r="D317" s="4"/>
      <c r="E317" s="4"/>
      <c r="F317" s="4"/>
      <c r="G317" s="4"/>
      <c r="H317" s="4"/>
      <c r="I317" s="4"/>
      <c r="J317" s="4"/>
      <c r="K317" s="4"/>
    </row>
    <row r="318">
      <c r="A318" s="379"/>
      <c r="B318" s="4"/>
      <c r="C318" s="4"/>
      <c r="D318" s="4"/>
      <c r="E318" s="4"/>
      <c r="F318" s="4"/>
      <c r="G318" s="4"/>
      <c r="H318" s="4"/>
      <c r="I318" s="4"/>
      <c r="J318" s="4"/>
      <c r="K318" s="4"/>
    </row>
    <row r="319">
      <c r="A319" s="379"/>
      <c r="B319" s="4"/>
      <c r="C319" s="4"/>
      <c r="D319" s="4"/>
      <c r="E319" s="4"/>
      <c r="F319" s="4"/>
      <c r="G319" s="4"/>
      <c r="H319" s="4"/>
      <c r="I319" s="4"/>
      <c r="J319" s="4"/>
      <c r="K319" s="4"/>
    </row>
    <row r="320">
      <c r="A320" s="379"/>
      <c r="B320" s="4"/>
      <c r="C320" s="4"/>
      <c r="D320" s="4"/>
      <c r="E320" s="4"/>
      <c r="F320" s="4"/>
      <c r="G320" s="4"/>
      <c r="H320" s="4"/>
      <c r="I320" s="4"/>
      <c r="J320" s="4"/>
      <c r="K320" s="4"/>
    </row>
    <row r="321">
      <c r="A321" s="379"/>
      <c r="B321" s="4"/>
      <c r="C321" s="4"/>
      <c r="D321" s="4"/>
      <c r="E321" s="4"/>
      <c r="F321" s="4"/>
      <c r="G321" s="4"/>
      <c r="H321" s="4"/>
      <c r="I321" s="4"/>
      <c r="J321" s="4"/>
      <c r="K321" s="4"/>
    </row>
    <row r="322">
      <c r="A322" s="379"/>
      <c r="B322" s="4"/>
      <c r="C322" s="4"/>
      <c r="D322" s="4"/>
      <c r="E322" s="4"/>
      <c r="F322" s="4"/>
      <c r="G322" s="4"/>
      <c r="H322" s="4"/>
      <c r="I322" s="4"/>
      <c r="J322" s="4"/>
      <c r="K322" s="4"/>
    </row>
    <row r="323">
      <c r="A323" s="379"/>
      <c r="B323" s="4"/>
      <c r="C323" s="4"/>
      <c r="D323" s="4"/>
      <c r="E323" s="4"/>
      <c r="F323" s="4"/>
      <c r="G323" s="4"/>
      <c r="H323" s="4"/>
      <c r="I323" s="4"/>
      <c r="J323" s="4"/>
      <c r="K323" s="4"/>
    </row>
    <row r="324">
      <c r="A324" s="379"/>
      <c r="B324" s="4"/>
      <c r="C324" s="4"/>
      <c r="D324" s="4"/>
      <c r="E324" s="4"/>
      <c r="F324" s="4"/>
      <c r="G324" s="4"/>
      <c r="H324" s="4"/>
      <c r="I324" s="4"/>
      <c r="J324" s="4"/>
      <c r="K324" s="4"/>
    </row>
    <row r="325">
      <c r="A325" s="379"/>
      <c r="B325" s="4"/>
      <c r="C325" s="4"/>
      <c r="D325" s="4"/>
      <c r="E325" s="4"/>
      <c r="F325" s="4"/>
      <c r="G325" s="4"/>
      <c r="H325" s="4"/>
      <c r="I325" s="4"/>
      <c r="J325" s="4"/>
      <c r="K325" s="4"/>
    </row>
    <row r="326">
      <c r="A326" s="379"/>
      <c r="B326" s="4"/>
      <c r="C326" s="4"/>
      <c r="D326" s="4"/>
      <c r="E326" s="4"/>
      <c r="F326" s="4"/>
      <c r="G326" s="4"/>
      <c r="H326" s="4"/>
      <c r="I326" s="4"/>
      <c r="J326" s="4"/>
      <c r="K326" s="4"/>
    </row>
    <row r="327">
      <c r="A327" s="379"/>
      <c r="B327" s="4"/>
      <c r="C327" s="4"/>
      <c r="D327" s="4"/>
      <c r="E327" s="4"/>
      <c r="F327" s="4"/>
      <c r="G327" s="4"/>
      <c r="H327" s="4"/>
      <c r="I327" s="4"/>
      <c r="J327" s="4"/>
      <c r="K327" s="4"/>
    </row>
    <row r="328">
      <c r="A328" s="379"/>
      <c r="B328" s="4"/>
      <c r="C328" s="4"/>
      <c r="D328" s="4"/>
      <c r="E328" s="4"/>
      <c r="F328" s="4"/>
      <c r="G328" s="4"/>
      <c r="H328" s="4"/>
      <c r="I328" s="4"/>
      <c r="J328" s="4"/>
      <c r="K328" s="4"/>
    </row>
    <row r="329">
      <c r="A329" s="379"/>
      <c r="B329" s="4"/>
      <c r="C329" s="4"/>
      <c r="D329" s="4"/>
      <c r="E329" s="4"/>
      <c r="F329" s="4"/>
      <c r="G329" s="4"/>
      <c r="H329" s="4"/>
      <c r="I329" s="4"/>
      <c r="J329" s="4"/>
      <c r="K329" s="4"/>
    </row>
    <row r="330">
      <c r="A330" s="379"/>
      <c r="B330" s="4"/>
      <c r="C330" s="4"/>
      <c r="D330" s="4"/>
      <c r="E330" s="4"/>
      <c r="F330" s="4"/>
      <c r="G330" s="4"/>
      <c r="H330" s="4"/>
      <c r="I330" s="4"/>
      <c r="J330" s="4"/>
      <c r="K330" s="4"/>
    </row>
    <row r="331">
      <c r="A331" s="379"/>
      <c r="B331" s="4"/>
      <c r="C331" s="4"/>
      <c r="D331" s="4"/>
      <c r="E331" s="4"/>
      <c r="F331" s="4"/>
      <c r="G331" s="4"/>
      <c r="H331" s="4"/>
      <c r="I331" s="4"/>
      <c r="J331" s="4"/>
      <c r="K331" s="4"/>
    </row>
    <row r="332">
      <c r="A332" s="379"/>
      <c r="B332" s="4"/>
      <c r="C332" s="4"/>
      <c r="D332" s="4"/>
      <c r="E332" s="4"/>
      <c r="F332" s="4"/>
      <c r="G332" s="4"/>
      <c r="H332" s="4"/>
      <c r="I332" s="4"/>
      <c r="J332" s="4"/>
      <c r="K332" s="4"/>
    </row>
    <row r="333">
      <c r="A333" s="379"/>
      <c r="B333" s="4"/>
      <c r="C333" s="4"/>
      <c r="D333" s="4"/>
      <c r="E333" s="4"/>
      <c r="F333" s="4"/>
      <c r="G333" s="4"/>
      <c r="H333" s="4"/>
      <c r="I333" s="4"/>
      <c r="J333" s="4"/>
      <c r="K333" s="4"/>
    </row>
    <row r="334">
      <c r="A334" s="379"/>
      <c r="B334" s="4"/>
      <c r="C334" s="4"/>
      <c r="D334" s="4"/>
      <c r="E334" s="4"/>
      <c r="F334" s="4"/>
      <c r="G334" s="4"/>
      <c r="H334" s="4"/>
      <c r="I334" s="4"/>
      <c r="J334" s="4"/>
      <c r="K334" s="4"/>
    </row>
    <row r="335">
      <c r="A335" s="379"/>
      <c r="B335" s="4"/>
      <c r="C335" s="4"/>
      <c r="D335" s="4"/>
      <c r="E335" s="4"/>
      <c r="F335" s="4"/>
      <c r="G335" s="4"/>
      <c r="H335" s="4"/>
      <c r="I335" s="4"/>
      <c r="J335" s="4"/>
      <c r="K335" s="4"/>
    </row>
    <row r="336">
      <c r="A336" s="379"/>
      <c r="B336" s="4"/>
      <c r="C336" s="4"/>
      <c r="D336" s="4"/>
      <c r="E336" s="4"/>
      <c r="F336" s="4"/>
      <c r="G336" s="4"/>
      <c r="H336" s="4"/>
      <c r="I336" s="4"/>
      <c r="J336" s="4"/>
      <c r="K336" s="4"/>
    </row>
    <row r="337">
      <c r="A337" s="379"/>
      <c r="B337" s="4"/>
      <c r="C337" s="4"/>
      <c r="D337" s="4"/>
      <c r="E337" s="4"/>
      <c r="F337" s="4"/>
      <c r="G337" s="4"/>
      <c r="H337" s="4"/>
      <c r="I337" s="4"/>
      <c r="J337" s="4"/>
      <c r="K337" s="4"/>
    </row>
    <row r="338">
      <c r="A338" s="379"/>
      <c r="B338" s="4"/>
      <c r="C338" s="4"/>
      <c r="D338" s="4"/>
      <c r="E338" s="4"/>
      <c r="F338" s="4"/>
      <c r="G338" s="4"/>
      <c r="H338" s="4"/>
      <c r="I338" s="4"/>
      <c r="J338" s="4"/>
      <c r="K338" s="4"/>
    </row>
    <row r="339">
      <c r="A339" s="379"/>
      <c r="B339" s="4"/>
      <c r="C339" s="4"/>
      <c r="D339" s="4"/>
      <c r="E339" s="4"/>
      <c r="F339" s="4"/>
      <c r="G339" s="4"/>
      <c r="H339" s="4"/>
      <c r="I339" s="4"/>
      <c r="J339" s="4"/>
      <c r="K339" s="4"/>
    </row>
    <row r="340">
      <c r="A340" s="379"/>
      <c r="B340" s="4"/>
      <c r="C340" s="4"/>
      <c r="D340" s="4"/>
      <c r="E340" s="4"/>
      <c r="F340" s="4"/>
      <c r="G340" s="4"/>
      <c r="H340" s="4"/>
      <c r="I340" s="4"/>
      <c r="J340" s="4"/>
      <c r="K340" s="4"/>
    </row>
    <row r="341">
      <c r="A341" s="379"/>
      <c r="B341" s="4"/>
      <c r="C341" s="4"/>
      <c r="D341" s="4"/>
      <c r="E341" s="4"/>
      <c r="F341" s="4"/>
      <c r="G341" s="4"/>
      <c r="H341" s="4"/>
      <c r="I341" s="4"/>
      <c r="J341" s="4"/>
      <c r="K341" s="4"/>
    </row>
    <row r="342">
      <c r="A342" s="379"/>
      <c r="B342" s="4"/>
      <c r="C342" s="4"/>
      <c r="D342" s="4"/>
      <c r="E342" s="4"/>
      <c r="F342" s="4"/>
      <c r="G342" s="4"/>
      <c r="H342" s="4"/>
      <c r="I342" s="4"/>
      <c r="J342" s="4"/>
      <c r="K342" s="4"/>
    </row>
    <row r="343">
      <c r="A343" s="379"/>
      <c r="B343" s="4"/>
      <c r="C343" s="4"/>
      <c r="D343" s="4"/>
      <c r="E343" s="4"/>
      <c r="F343" s="4"/>
      <c r="G343" s="4"/>
      <c r="H343" s="4"/>
      <c r="I343" s="4"/>
      <c r="J343" s="4"/>
      <c r="K343" s="4"/>
    </row>
    <row r="344">
      <c r="A344" s="379"/>
      <c r="B344" s="4"/>
      <c r="C344" s="4"/>
      <c r="D344" s="4"/>
      <c r="E344" s="4"/>
      <c r="F344" s="4"/>
      <c r="G344" s="4"/>
      <c r="H344" s="4"/>
      <c r="I344" s="4"/>
      <c r="J344" s="4"/>
      <c r="K344" s="4"/>
    </row>
    <row r="345">
      <c r="A345" s="379"/>
      <c r="B345" s="4"/>
      <c r="C345" s="4"/>
      <c r="D345" s="4"/>
      <c r="E345" s="4"/>
      <c r="F345" s="4"/>
      <c r="G345" s="4"/>
      <c r="H345" s="4"/>
      <c r="I345" s="4"/>
      <c r="J345" s="4"/>
      <c r="K345" s="4"/>
    </row>
    <row r="346">
      <c r="A346" s="379"/>
      <c r="B346" s="4"/>
      <c r="C346" s="4"/>
      <c r="D346" s="4"/>
      <c r="E346" s="4"/>
      <c r="F346" s="4"/>
      <c r="G346" s="4"/>
      <c r="H346" s="4"/>
      <c r="I346" s="4"/>
      <c r="J346" s="4"/>
      <c r="K346" s="4"/>
    </row>
    <row r="347">
      <c r="A347" s="379"/>
      <c r="B347" s="4"/>
      <c r="C347" s="4"/>
      <c r="D347" s="4"/>
      <c r="E347" s="4"/>
      <c r="F347" s="4"/>
      <c r="G347" s="4"/>
      <c r="H347" s="4"/>
      <c r="I347" s="4"/>
      <c r="J347" s="4"/>
      <c r="K347" s="4"/>
    </row>
    <row r="348">
      <c r="A348" s="379"/>
      <c r="B348" s="4"/>
      <c r="C348" s="4"/>
      <c r="D348" s="4"/>
      <c r="E348" s="4"/>
      <c r="F348" s="4"/>
      <c r="G348" s="4"/>
      <c r="H348" s="4"/>
      <c r="I348" s="4"/>
      <c r="J348" s="4"/>
      <c r="K348" s="4"/>
    </row>
    <row r="349">
      <c r="A349" s="379"/>
      <c r="B349" s="4"/>
      <c r="C349" s="4"/>
      <c r="D349" s="4"/>
      <c r="E349" s="4"/>
      <c r="F349" s="4"/>
      <c r="G349" s="4"/>
      <c r="H349" s="4"/>
      <c r="I349" s="4"/>
      <c r="J349" s="4"/>
      <c r="K349" s="4"/>
    </row>
    <row r="350">
      <c r="A350" s="379"/>
      <c r="B350" s="4"/>
      <c r="C350" s="4"/>
      <c r="D350" s="4"/>
      <c r="E350" s="4"/>
      <c r="F350" s="4"/>
      <c r="G350" s="4"/>
      <c r="H350" s="4"/>
      <c r="I350" s="4"/>
      <c r="J350" s="4"/>
      <c r="K350" s="4"/>
    </row>
    <row r="351">
      <c r="A351" s="379"/>
      <c r="B351" s="4"/>
      <c r="C351" s="4"/>
      <c r="D351" s="4"/>
      <c r="E351" s="4"/>
      <c r="F351" s="4"/>
      <c r="G351" s="4"/>
      <c r="H351" s="4"/>
      <c r="I351" s="4"/>
      <c r="J351" s="4"/>
      <c r="K351" s="4"/>
    </row>
    <row r="352">
      <c r="A352" s="379"/>
      <c r="B352" s="4"/>
      <c r="C352" s="4"/>
      <c r="D352" s="4"/>
      <c r="E352" s="4"/>
      <c r="F352" s="4"/>
      <c r="G352" s="4"/>
      <c r="H352" s="4"/>
      <c r="I352" s="4"/>
      <c r="J352" s="4"/>
      <c r="K352" s="4"/>
    </row>
    <row r="353">
      <c r="A353" s="379"/>
      <c r="B353" s="4"/>
      <c r="C353" s="4"/>
      <c r="D353" s="4"/>
      <c r="E353" s="4"/>
      <c r="F353" s="4"/>
      <c r="G353" s="4"/>
      <c r="H353" s="4"/>
      <c r="I353" s="4"/>
      <c r="J353" s="4"/>
      <c r="K353" s="4"/>
    </row>
    <row r="354">
      <c r="A354" s="379"/>
      <c r="B354" s="4"/>
      <c r="C354" s="4"/>
      <c r="D354" s="4"/>
      <c r="E354" s="4"/>
      <c r="F354" s="4"/>
      <c r="G354" s="4"/>
      <c r="H354" s="4"/>
      <c r="I354" s="4"/>
      <c r="J354" s="4"/>
      <c r="K354" s="4"/>
    </row>
    <row r="355">
      <c r="A355" s="379"/>
      <c r="B355" s="4"/>
      <c r="C355" s="4"/>
      <c r="D355" s="4"/>
      <c r="E355" s="4"/>
      <c r="F355" s="4"/>
      <c r="G355" s="4"/>
      <c r="H355" s="4"/>
      <c r="I355" s="4"/>
      <c r="J355" s="4"/>
      <c r="K355" s="4"/>
    </row>
    <row r="356">
      <c r="A356" s="379"/>
      <c r="B356" s="4"/>
      <c r="C356" s="4"/>
      <c r="D356" s="4"/>
      <c r="E356" s="4"/>
      <c r="F356" s="4"/>
      <c r="G356" s="4"/>
      <c r="H356" s="4"/>
      <c r="I356" s="4"/>
      <c r="J356" s="4"/>
      <c r="K356" s="4"/>
    </row>
    <row r="357">
      <c r="A357" s="379"/>
      <c r="B357" s="4"/>
      <c r="C357" s="4"/>
      <c r="D357" s="4"/>
      <c r="E357" s="4"/>
      <c r="F357" s="4"/>
      <c r="G357" s="4"/>
      <c r="H357" s="4"/>
      <c r="I357" s="4"/>
      <c r="J357" s="4"/>
      <c r="K357" s="4"/>
    </row>
    <row r="358">
      <c r="A358" s="379"/>
      <c r="B358" s="4"/>
      <c r="C358" s="4"/>
      <c r="D358" s="4"/>
      <c r="E358" s="4"/>
      <c r="F358" s="4"/>
      <c r="G358" s="4"/>
      <c r="H358" s="4"/>
      <c r="I358" s="4"/>
      <c r="J358" s="4"/>
      <c r="K358" s="4"/>
    </row>
    <row r="359">
      <c r="A359" s="379"/>
      <c r="B359" s="4"/>
      <c r="C359" s="4"/>
      <c r="D359" s="4"/>
      <c r="E359" s="4"/>
      <c r="F359" s="4"/>
      <c r="G359" s="4"/>
      <c r="H359" s="4"/>
      <c r="I359" s="4"/>
      <c r="J359" s="4"/>
      <c r="K359" s="4"/>
    </row>
    <row r="360">
      <c r="A360" s="379"/>
      <c r="B360" s="4"/>
      <c r="C360" s="4"/>
      <c r="D360" s="4"/>
      <c r="E360" s="4"/>
      <c r="F360" s="4"/>
      <c r="G360" s="4"/>
      <c r="H360" s="4"/>
      <c r="I360" s="4"/>
      <c r="J360" s="4"/>
      <c r="K360" s="4"/>
    </row>
    <row r="361">
      <c r="A361" s="379"/>
      <c r="B361" s="4"/>
      <c r="C361" s="4"/>
      <c r="D361" s="4"/>
      <c r="E361" s="4"/>
      <c r="F361" s="4"/>
      <c r="G361" s="4"/>
      <c r="H361" s="4"/>
      <c r="I361" s="4"/>
      <c r="J361" s="4"/>
      <c r="K361" s="4"/>
    </row>
    <row r="362">
      <c r="A362" s="379"/>
      <c r="B362" s="4"/>
      <c r="C362" s="4"/>
      <c r="D362" s="4"/>
      <c r="E362" s="4"/>
      <c r="F362" s="4"/>
      <c r="G362" s="4"/>
      <c r="H362" s="4"/>
      <c r="I362" s="4"/>
      <c r="J362" s="4"/>
      <c r="K362" s="4"/>
    </row>
    <row r="363">
      <c r="A363" s="379"/>
      <c r="B363" s="4"/>
      <c r="C363" s="4"/>
      <c r="D363" s="4"/>
      <c r="E363" s="4"/>
      <c r="F363" s="4"/>
      <c r="G363" s="4"/>
      <c r="H363" s="4"/>
      <c r="I363" s="4"/>
      <c r="J363" s="4"/>
      <c r="K363" s="4"/>
    </row>
    <row r="364">
      <c r="A364" s="379"/>
      <c r="B364" s="4"/>
      <c r="C364" s="4"/>
      <c r="D364" s="4"/>
      <c r="E364" s="4"/>
      <c r="F364" s="4"/>
      <c r="G364" s="4"/>
      <c r="H364" s="4"/>
      <c r="I364" s="4"/>
      <c r="J364" s="4"/>
      <c r="K364" s="4"/>
    </row>
    <row r="365">
      <c r="A365" s="379"/>
      <c r="B365" s="4"/>
      <c r="C365" s="4"/>
      <c r="D365" s="4"/>
      <c r="E365" s="4"/>
      <c r="F365" s="4"/>
      <c r="G365" s="4"/>
      <c r="H365" s="4"/>
      <c r="I365" s="4"/>
      <c r="J365" s="4"/>
      <c r="K365" s="4"/>
    </row>
    <row r="366">
      <c r="A366" s="379"/>
      <c r="B366" s="4"/>
      <c r="C366" s="4"/>
      <c r="D366" s="4"/>
      <c r="E366" s="4"/>
      <c r="F366" s="4"/>
      <c r="G366" s="4"/>
      <c r="H366" s="4"/>
      <c r="I366" s="4"/>
      <c r="J366" s="4"/>
      <c r="K366" s="4"/>
    </row>
    <row r="367">
      <c r="A367" s="379"/>
      <c r="B367" s="4"/>
      <c r="C367" s="4"/>
      <c r="D367" s="4"/>
      <c r="E367" s="4"/>
      <c r="F367" s="4"/>
      <c r="G367" s="4"/>
      <c r="H367" s="4"/>
      <c r="I367" s="4"/>
      <c r="J367" s="4"/>
      <c r="K367" s="4"/>
    </row>
    <row r="368">
      <c r="A368" s="379"/>
      <c r="B368" s="4"/>
      <c r="C368" s="4"/>
      <c r="D368" s="4"/>
      <c r="E368" s="4"/>
      <c r="F368" s="4"/>
      <c r="G368" s="4"/>
      <c r="H368" s="4"/>
      <c r="I368" s="4"/>
      <c r="J368" s="4"/>
      <c r="K368" s="4"/>
    </row>
    <row r="369">
      <c r="A369" s="379"/>
      <c r="B369" s="4"/>
      <c r="C369" s="4"/>
      <c r="D369" s="4"/>
      <c r="E369" s="4"/>
      <c r="F369" s="4"/>
      <c r="G369" s="4"/>
      <c r="H369" s="4"/>
      <c r="I369" s="4"/>
      <c r="J369" s="4"/>
      <c r="K369" s="4"/>
    </row>
    <row r="370">
      <c r="A370" s="379"/>
      <c r="B370" s="4"/>
      <c r="C370" s="4"/>
      <c r="D370" s="4"/>
      <c r="E370" s="4"/>
      <c r="F370" s="4"/>
      <c r="G370" s="4"/>
      <c r="H370" s="4"/>
      <c r="I370" s="4"/>
      <c r="J370" s="4"/>
      <c r="K370" s="4"/>
    </row>
    <row r="371">
      <c r="A371" s="379"/>
      <c r="B371" s="4"/>
      <c r="C371" s="4"/>
      <c r="D371" s="4"/>
      <c r="E371" s="4"/>
      <c r="F371" s="4"/>
      <c r="G371" s="4"/>
      <c r="H371" s="4"/>
      <c r="I371" s="4"/>
      <c r="J371" s="4"/>
      <c r="K371" s="4"/>
    </row>
    <row r="372">
      <c r="A372" s="379"/>
      <c r="B372" s="4"/>
      <c r="C372" s="4"/>
      <c r="D372" s="4"/>
      <c r="E372" s="4"/>
      <c r="F372" s="4"/>
      <c r="G372" s="4"/>
      <c r="H372" s="4"/>
      <c r="I372" s="4"/>
      <c r="J372" s="4"/>
      <c r="K372" s="4"/>
    </row>
    <row r="373">
      <c r="A373" s="379"/>
      <c r="B373" s="4"/>
      <c r="C373" s="4"/>
      <c r="D373" s="4"/>
      <c r="E373" s="4"/>
      <c r="F373" s="4"/>
      <c r="G373" s="4"/>
      <c r="H373" s="4"/>
      <c r="I373" s="4"/>
      <c r="J373" s="4"/>
      <c r="K373" s="4"/>
    </row>
    <row r="374">
      <c r="A374" s="379"/>
      <c r="B374" s="4"/>
      <c r="C374" s="4"/>
      <c r="D374" s="4"/>
      <c r="E374" s="4"/>
      <c r="F374" s="4"/>
      <c r="G374" s="4"/>
      <c r="H374" s="4"/>
      <c r="I374" s="4"/>
      <c r="J374" s="4"/>
      <c r="K374" s="4"/>
    </row>
    <row r="375">
      <c r="A375" s="379"/>
      <c r="B375" s="4"/>
      <c r="C375" s="4"/>
      <c r="D375" s="4"/>
      <c r="E375" s="4"/>
      <c r="F375" s="4"/>
      <c r="G375" s="4"/>
      <c r="H375" s="4"/>
      <c r="I375" s="4"/>
      <c r="J375" s="4"/>
      <c r="K375" s="4"/>
    </row>
    <row r="376">
      <c r="A376" s="379"/>
      <c r="B376" s="4"/>
      <c r="C376" s="4"/>
      <c r="D376" s="4"/>
      <c r="E376" s="4"/>
      <c r="F376" s="4"/>
      <c r="G376" s="4"/>
      <c r="H376" s="4"/>
      <c r="I376" s="4"/>
      <c r="J376" s="4"/>
      <c r="K376" s="4"/>
    </row>
    <row r="377">
      <c r="A377" s="379"/>
      <c r="B377" s="4"/>
      <c r="C377" s="4"/>
      <c r="D377" s="4"/>
      <c r="E377" s="4"/>
      <c r="F377" s="4"/>
      <c r="G377" s="4"/>
      <c r="H377" s="4"/>
      <c r="I377" s="4"/>
      <c r="J377" s="4"/>
      <c r="K377" s="4"/>
    </row>
    <row r="378">
      <c r="A378" s="379"/>
      <c r="B378" s="4"/>
      <c r="C378" s="4"/>
      <c r="D378" s="4"/>
      <c r="E378" s="4"/>
      <c r="F378" s="4"/>
      <c r="G378" s="4"/>
      <c r="H378" s="4"/>
      <c r="I378" s="4"/>
      <c r="J378" s="4"/>
      <c r="K378" s="4"/>
    </row>
    <row r="379">
      <c r="A379" s="379"/>
      <c r="B379" s="4"/>
      <c r="C379" s="4"/>
      <c r="D379" s="4"/>
      <c r="E379" s="4"/>
      <c r="F379" s="4"/>
      <c r="G379" s="4"/>
      <c r="H379" s="4"/>
      <c r="I379" s="4"/>
      <c r="J379" s="4"/>
      <c r="K379" s="4"/>
    </row>
    <row r="380">
      <c r="A380" s="379"/>
      <c r="B380" s="4"/>
      <c r="C380" s="4"/>
      <c r="D380" s="4"/>
      <c r="E380" s="4"/>
      <c r="F380" s="4"/>
      <c r="G380" s="4"/>
      <c r="H380" s="4"/>
      <c r="I380" s="4"/>
      <c r="J380" s="4"/>
      <c r="K380" s="4"/>
    </row>
    <row r="381">
      <c r="A381" s="379"/>
      <c r="B381" s="4"/>
      <c r="C381" s="4"/>
      <c r="D381" s="4"/>
      <c r="E381" s="4"/>
      <c r="F381" s="4"/>
      <c r="G381" s="4"/>
      <c r="H381" s="4"/>
      <c r="I381" s="4"/>
      <c r="J381" s="4"/>
      <c r="K381" s="4"/>
    </row>
    <row r="382">
      <c r="A382" s="379"/>
      <c r="B382" s="4"/>
      <c r="C382" s="4"/>
      <c r="D382" s="4"/>
      <c r="E382" s="4"/>
      <c r="F382" s="4"/>
      <c r="G382" s="4"/>
      <c r="H382" s="4"/>
      <c r="I382" s="4"/>
      <c r="J382" s="4"/>
      <c r="K382" s="4"/>
    </row>
    <row r="383">
      <c r="A383" s="379"/>
      <c r="B383" s="4"/>
      <c r="C383" s="4"/>
      <c r="D383" s="4"/>
      <c r="E383" s="4"/>
      <c r="F383" s="4"/>
      <c r="G383" s="4"/>
      <c r="H383" s="4"/>
      <c r="I383" s="4"/>
      <c r="J383" s="4"/>
      <c r="K383" s="4"/>
    </row>
    <row r="384">
      <c r="A384" s="379"/>
      <c r="B384" s="4"/>
      <c r="C384" s="4"/>
      <c r="D384" s="4"/>
      <c r="E384" s="4"/>
      <c r="F384" s="4"/>
      <c r="G384" s="4"/>
      <c r="H384" s="4"/>
      <c r="I384" s="4"/>
      <c r="J384" s="4"/>
      <c r="K384" s="4"/>
    </row>
    <row r="385">
      <c r="A385" s="379"/>
      <c r="B385" s="4"/>
      <c r="C385" s="4"/>
      <c r="D385" s="4"/>
      <c r="E385" s="4"/>
      <c r="F385" s="4"/>
      <c r="G385" s="4"/>
      <c r="H385" s="4"/>
      <c r="I385" s="4"/>
      <c r="J385" s="4"/>
      <c r="K385" s="4"/>
    </row>
    <row r="386">
      <c r="A386" s="379"/>
      <c r="B386" s="4"/>
      <c r="C386" s="4"/>
      <c r="D386" s="4"/>
      <c r="E386" s="4"/>
      <c r="F386" s="4"/>
      <c r="G386" s="4"/>
      <c r="H386" s="4"/>
      <c r="I386" s="4"/>
      <c r="J386" s="4"/>
      <c r="K386" s="4"/>
    </row>
    <row r="387">
      <c r="A387" s="379"/>
      <c r="B387" s="4"/>
      <c r="C387" s="4"/>
      <c r="D387" s="4"/>
      <c r="E387" s="4"/>
      <c r="F387" s="4"/>
      <c r="G387" s="4"/>
      <c r="H387" s="4"/>
      <c r="I387" s="4"/>
      <c r="J387" s="4"/>
      <c r="K387" s="4"/>
    </row>
    <row r="388">
      <c r="A388" s="379"/>
      <c r="B388" s="4"/>
      <c r="C388" s="4"/>
      <c r="D388" s="4"/>
      <c r="E388" s="4"/>
      <c r="F388" s="4"/>
      <c r="G388" s="4"/>
      <c r="H388" s="4"/>
      <c r="I388" s="4"/>
      <c r="J388" s="4"/>
      <c r="K388" s="4"/>
    </row>
    <row r="389">
      <c r="A389" s="379"/>
      <c r="B389" s="4"/>
      <c r="C389" s="4"/>
      <c r="D389" s="4"/>
      <c r="E389" s="4"/>
      <c r="F389" s="4"/>
      <c r="G389" s="4"/>
      <c r="H389" s="4"/>
      <c r="I389" s="4"/>
      <c r="J389" s="4"/>
      <c r="K389" s="4"/>
    </row>
    <row r="390">
      <c r="A390" s="379"/>
      <c r="B390" s="4"/>
      <c r="C390" s="4"/>
      <c r="D390" s="4"/>
      <c r="E390" s="4"/>
      <c r="F390" s="4"/>
      <c r="G390" s="4"/>
      <c r="H390" s="4"/>
      <c r="I390" s="4"/>
      <c r="J390" s="4"/>
      <c r="K390" s="4"/>
    </row>
    <row r="391">
      <c r="A391" s="379"/>
      <c r="B391" s="4"/>
      <c r="C391" s="4"/>
      <c r="D391" s="4"/>
      <c r="E391" s="4"/>
      <c r="F391" s="4"/>
      <c r="G391" s="4"/>
      <c r="H391" s="4"/>
      <c r="I391" s="4"/>
      <c r="J391" s="4"/>
      <c r="K391" s="4"/>
    </row>
    <row r="392">
      <c r="A392" s="379"/>
      <c r="B392" s="4"/>
      <c r="C392" s="4"/>
      <c r="D392" s="4"/>
      <c r="E392" s="4"/>
      <c r="F392" s="4"/>
      <c r="G392" s="4"/>
      <c r="H392" s="4"/>
      <c r="I392" s="4"/>
      <c r="J392" s="4"/>
      <c r="K392" s="4"/>
    </row>
    <row r="393">
      <c r="A393" s="379"/>
      <c r="B393" s="4"/>
      <c r="C393" s="4"/>
      <c r="D393" s="4"/>
      <c r="E393" s="4"/>
      <c r="F393" s="4"/>
      <c r="G393" s="4"/>
      <c r="H393" s="4"/>
      <c r="I393" s="4"/>
      <c r="J393" s="4"/>
      <c r="K393" s="4"/>
    </row>
    <row r="394">
      <c r="A394" s="379"/>
      <c r="B394" s="4"/>
      <c r="C394" s="4"/>
      <c r="D394" s="4"/>
      <c r="E394" s="4"/>
      <c r="F394" s="4"/>
      <c r="G394" s="4"/>
      <c r="H394" s="4"/>
      <c r="I394" s="4"/>
      <c r="J394" s="4"/>
      <c r="K394" s="4"/>
    </row>
    <row r="395">
      <c r="A395" s="379"/>
      <c r="B395" s="4"/>
      <c r="C395" s="4"/>
      <c r="D395" s="4"/>
      <c r="E395" s="4"/>
      <c r="F395" s="4"/>
      <c r="G395" s="4"/>
      <c r="H395" s="4"/>
      <c r="I395" s="4"/>
      <c r="J395" s="4"/>
      <c r="K395" s="4"/>
    </row>
    <row r="396">
      <c r="A396" s="379"/>
      <c r="B396" s="4"/>
      <c r="C396" s="4"/>
      <c r="D396" s="4"/>
      <c r="E396" s="4"/>
      <c r="F396" s="4"/>
      <c r="G396" s="4"/>
      <c r="H396" s="4"/>
      <c r="I396" s="4"/>
      <c r="J396" s="4"/>
      <c r="K396" s="4"/>
    </row>
    <row r="397">
      <c r="A397" s="379"/>
      <c r="B397" s="4"/>
      <c r="C397" s="4"/>
      <c r="D397" s="4"/>
      <c r="E397" s="4"/>
      <c r="F397" s="4"/>
      <c r="G397" s="4"/>
      <c r="H397" s="4"/>
      <c r="I397" s="4"/>
      <c r="J397" s="4"/>
      <c r="K397" s="4"/>
    </row>
    <row r="398">
      <c r="A398" s="379"/>
      <c r="B398" s="4"/>
      <c r="C398" s="4"/>
      <c r="D398" s="4"/>
      <c r="E398" s="4"/>
      <c r="F398" s="4"/>
      <c r="G398" s="4"/>
      <c r="H398" s="4"/>
      <c r="I398" s="4"/>
      <c r="J398" s="4"/>
      <c r="K398" s="4"/>
    </row>
    <row r="399">
      <c r="A399" s="379"/>
      <c r="B399" s="4"/>
      <c r="C399" s="4"/>
      <c r="D399" s="4"/>
      <c r="E399" s="4"/>
      <c r="F399" s="4"/>
      <c r="G399" s="4"/>
      <c r="H399" s="4"/>
      <c r="I399" s="4"/>
      <c r="J399" s="4"/>
      <c r="K399" s="4"/>
    </row>
    <row r="400">
      <c r="A400" s="379"/>
      <c r="B400" s="4"/>
      <c r="C400" s="4"/>
      <c r="D400" s="4"/>
      <c r="E400" s="4"/>
      <c r="F400" s="4"/>
      <c r="G400" s="4"/>
      <c r="H400" s="4"/>
      <c r="I400" s="4"/>
      <c r="J400" s="4"/>
      <c r="K400" s="4"/>
    </row>
    <row r="401">
      <c r="A401" s="379"/>
      <c r="B401" s="4"/>
      <c r="C401" s="4"/>
      <c r="D401" s="4"/>
      <c r="E401" s="4"/>
      <c r="F401" s="4"/>
      <c r="G401" s="4"/>
      <c r="H401" s="4"/>
      <c r="I401" s="4"/>
      <c r="J401" s="4"/>
      <c r="K401" s="4"/>
    </row>
    <row r="402">
      <c r="A402" s="379"/>
      <c r="B402" s="4"/>
      <c r="C402" s="4"/>
      <c r="D402" s="4"/>
      <c r="E402" s="4"/>
      <c r="F402" s="4"/>
      <c r="G402" s="4"/>
      <c r="H402" s="4"/>
      <c r="I402" s="4"/>
      <c r="J402" s="4"/>
      <c r="K402" s="4"/>
    </row>
    <row r="403">
      <c r="A403" s="379"/>
      <c r="B403" s="4"/>
      <c r="C403" s="4"/>
      <c r="D403" s="4"/>
      <c r="E403" s="4"/>
      <c r="F403" s="4"/>
      <c r="G403" s="4"/>
      <c r="H403" s="4"/>
      <c r="I403" s="4"/>
      <c r="J403" s="4"/>
      <c r="K403" s="4"/>
    </row>
    <row r="404">
      <c r="A404" s="379"/>
      <c r="B404" s="4"/>
      <c r="C404" s="4"/>
      <c r="D404" s="4"/>
      <c r="E404" s="4"/>
      <c r="F404" s="4"/>
      <c r="G404" s="4"/>
      <c r="H404" s="4"/>
      <c r="I404" s="4"/>
      <c r="J404" s="4"/>
      <c r="K404" s="4"/>
    </row>
    <row r="405">
      <c r="A405" s="379"/>
      <c r="B405" s="4"/>
      <c r="C405" s="4"/>
      <c r="D405" s="4"/>
      <c r="E405" s="4"/>
      <c r="F405" s="4"/>
      <c r="G405" s="4"/>
      <c r="H405" s="4"/>
      <c r="I405" s="4"/>
      <c r="J405" s="4"/>
      <c r="K405" s="4"/>
    </row>
    <row r="406">
      <c r="A406" s="379"/>
      <c r="B406" s="4"/>
      <c r="C406" s="4"/>
      <c r="D406" s="4"/>
      <c r="E406" s="4"/>
      <c r="F406" s="4"/>
      <c r="G406" s="4"/>
      <c r="H406" s="4"/>
      <c r="I406" s="4"/>
      <c r="J406" s="4"/>
      <c r="K406" s="4"/>
    </row>
    <row r="407">
      <c r="A407" s="379"/>
      <c r="B407" s="4"/>
      <c r="C407" s="4"/>
      <c r="D407" s="4"/>
      <c r="E407" s="4"/>
      <c r="F407" s="4"/>
      <c r="G407" s="4"/>
      <c r="H407" s="4"/>
      <c r="I407" s="4"/>
      <c r="J407" s="4"/>
      <c r="K407" s="4"/>
    </row>
    <row r="408">
      <c r="A408" s="379"/>
      <c r="B408" s="4"/>
      <c r="C408" s="4"/>
      <c r="D408" s="4"/>
      <c r="E408" s="4"/>
      <c r="F408" s="4"/>
      <c r="G408" s="4"/>
      <c r="H408" s="4"/>
      <c r="I408" s="4"/>
      <c r="J408" s="4"/>
      <c r="K408" s="4"/>
    </row>
    <row r="409">
      <c r="A409" s="379"/>
      <c r="B409" s="4"/>
      <c r="C409" s="4"/>
      <c r="D409" s="4"/>
      <c r="E409" s="4"/>
      <c r="F409" s="4"/>
      <c r="G409" s="4"/>
      <c r="H409" s="4"/>
      <c r="I409" s="4"/>
      <c r="J409" s="4"/>
      <c r="K409" s="4"/>
    </row>
    <row r="410">
      <c r="A410" s="379"/>
      <c r="B410" s="4"/>
      <c r="C410" s="4"/>
      <c r="D410" s="4"/>
      <c r="E410" s="4"/>
      <c r="F410" s="4"/>
      <c r="G410" s="4"/>
      <c r="H410" s="4"/>
      <c r="I410" s="4"/>
      <c r="J410" s="4"/>
      <c r="K410" s="4"/>
    </row>
    <row r="411">
      <c r="A411" s="379"/>
      <c r="B411" s="4"/>
      <c r="C411" s="4"/>
      <c r="D411" s="4"/>
      <c r="E411" s="4"/>
      <c r="F411" s="4"/>
      <c r="G411" s="4"/>
      <c r="H411" s="4"/>
      <c r="I411" s="4"/>
      <c r="J411" s="4"/>
      <c r="K411" s="4"/>
    </row>
    <row r="412">
      <c r="A412" s="379"/>
      <c r="B412" s="4"/>
      <c r="C412" s="4"/>
      <c r="D412" s="4"/>
      <c r="E412" s="4"/>
      <c r="F412" s="4"/>
      <c r="G412" s="4"/>
      <c r="H412" s="4"/>
      <c r="I412" s="4"/>
      <c r="J412" s="4"/>
      <c r="K412" s="4"/>
    </row>
    <row r="413">
      <c r="A413" s="379"/>
      <c r="B413" s="4"/>
      <c r="C413" s="4"/>
      <c r="D413" s="4"/>
      <c r="E413" s="4"/>
      <c r="F413" s="4"/>
      <c r="G413" s="4"/>
      <c r="H413" s="4"/>
      <c r="I413" s="4"/>
      <c r="J413" s="4"/>
      <c r="K413" s="4"/>
    </row>
    <row r="414">
      <c r="A414" s="379"/>
      <c r="B414" s="4"/>
      <c r="C414" s="4"/>
      <c r="D414" s="4"/>
      <c r="E414" s="4"/>
      <c r="F414" s="4"/>
      <c r="G414" s="4"/>
      <c r="H414" s="4"/>
      <c r="I414" s="4"/>
      <c r="J414" s="4"/>
      <c r="K414" s="4"/>
    </row>
    <row r="415">
      <c r="A415" s="379"/>
      <c r="B415" s="4"/>
      <c r="C415" s="4"/>
      <c r="D415" s="4"/>
      <c r="E415" s="4"/>
      <c r="F415" s="4"/>
      <c r="G415" s="4"/>
      <c r="H415" s="4"/>
      <c r="I415" s="4"/>
      <c r="J415" s="4"/>
      <c r="K415" s="4"/>
    </row>
    <row r="416">
      <c r="A416" s="379"/>
      <c r="B416" s="4"/>
      <c r="C416" s="4"/>
      <c r="D416" s="4"/>
      <c r="E416" s="4"/>
      <c r="F416" s="4"/>
      <c r="G416" s="4"/>
      <c r="H416" s="4"/>
      <c r="I416" s="4"/>
      <c r="J416" s="4"/>
      <c r="K416" s="4"/>
    </row>
    <row r="417">
      <c r="A417" s="379"/>
      <c r="B417" s="4"/>
      <c r="C417" s="4"/>
      <c r="D417" s="4"/>
      <c r="E417" s="4"/>
      <c r="F417" s="4"/>
      <c r="G417" s="4"/>
      <c r="H417" s="4"/>
      <c r="I417" s="4"/>
      <c r="J417" s="4"/>
      <c r="K417" s="4"/>
    </row>
    <row r="418">
      <c r="A418" s="379"/>
      <c r="B418" s="4"/>
      <c r="C418" s="4"/>
      <c r="D418" s="4"/>
      <c r="E418" s="4"/>
      <c r="F418" s="4"/>
      <c r="G418" s="4"/>
      <c r="H418" s="4"/>
      <c r="I418" s="4"/>
      <c r="J418" s="4"/>
      <c r="K418" s="4"/>
    </row>
    <row r="419">
      <c r="A419" s="379"/>
      <c r="B419" s="4"/>
      <c r="C419" s="4"/>
      <c r="D419" s="4"/>
      <c r="E419" s="4"/>
      <c r="F419" s="4"/>
      <c r="G419" s="4"/>
      <c r="H419" s="4"/>
      <c r="I419" s="4"/>
      <c r="J419" s="4"/>
      <c r="K419" s="4"/>
    </row>
    <row r="420">
      <c r="A420" s="379"/>
      <c r="B420" s="4"/>
      <c r="C420" s="4"/>
      <c r="D420" s="4"/>
      <c r="E420" s="4"/>
      <c r="F420" s="4"/>
      <c r="G420" s="4"/>
      <c r="H420" s="4"/>
      <c r="I420" s="4"/>
      <c r="J420" s="4"/>
      <c r="K420" s="4"/>
    </row>
    <row r="421">
      <c r="A421" s="379"/>
      <c r="B421" s="4"/>
      <c r="C421" s="4"/>
      <c r="D421" s="4"/>
      <c r="E421" s="4"/>
      <c r="F421" s="4"/>
      <c r="G421" s="4"/>
      <c r="H421" s="4"/>
      <c r="I421" s="4"/>
      <c r="J421" s="4"/>
      <c r="K421" s="4"/>
    </row>
    <row r="422">
      <c r="A422" s="379"/>
      <c r="B422" s="4"/>
      <c r="C422" s="4"/>
      <c r="D422" s="4"/>
      <c r="E422" s="4"/>
      <c r="F422" s="4"/>
      <c r="G422" s="4"/>
      <c r="H422" s="4"/>
      <c r="I422" s="4"/>
      <c r="J422" s="4"/>
      <c r="K422" s="4"/>
    </row>
    <row r="423">
      <c r="A423" s="379"/>
      <c r="B423" s="4"/>
      <c r="C423" s="4"/>
      <c r="D423" s="4"/>
      <c r="E423" s="4"/>
      <c r="F423" s="4"/>
      <c r="G423" s="4"/>
      <c r="H423" s="4"/>
      <c r="I423" s="4"/>
      <c r="J423" s="4"/>
      <c r="K423" s="4"/>
    </row>
    <row r="424">
      <c r="A424" s="379"/>
      <c r="B424" s="4"/>
      <c r="C424" s="4"/>
      <c r="D424" s="4"/>
      <c r="E424" s="4"/>
      <c r="F424" s="4"/>
      <c r="G424" s="4"/>
      <c r="H424" s="4"/>
      <c r="I424" s="4"/>
      <c r="J424" s="4"/>
      <c r="K424" s="4"/>
    </row>
    <row r="425">
      <c r="A425" s="379"/>
      <c r="B425" s="4"/>
      <c r="C425" s="4"/>
      <c r="D425" s="4"/>
      <c r="E425" s="4"/>
      <c r="F425" s="4"/>
      <c r="G425" s="4"/>
      <c r="H425" s="4"/>
      <c r="I425" s="4"/>
      <c r="J425" s="4"/>
      <c r="K425" s="4"/>
    </row>
    <row r="426">
      <c r="A426" s="379"/>
      <c r="B426" s="4"/>
      <c r="C426" s="4"/>
      <c r="D426" s="4"/>
      <c r="E426" s="4"/>
      <c r="F426" s="4"/>
      <c r="G426" s="4"/>
      <c r="H426" s="4"/>
      <c r="I426" s="4"/>
      <c r="J426" s="4"/>
      <c r="K426" s="4"/>
    </row>
    <row r="427">
      <c r="A427" s="379"/>
      <c r="B427" s="4"/>
      <c r="C427" s="4"/>
      <c r="D427" s="4"/>
      <c r="E427" s="4"/>
      <c r="F427" s="4"/>
      <c r="G427" s="4"/>
      <c r="H427" s="4"/>
      <c r="I427" s="4"/>
      <c r="J427" s="4"/>
      <c r="K427" s="4"/>
    </row>
    <row r="428">
      <c r="A428" s="379"/>
      <c r="B428" s="4"/>
      <c r="C428" s="4"/>
      <c r="D428" s="4"/>
      <c r="E428" s="4"/>
      <c r="F428" s="4"/>
      <c r="G428" s="4"/>
      <c r="H428" s="4"/>
      <c r="I428" s="4"/>
      <c r="J428" s="4"/>
      <c r="K428" s="4"/>
    </row>
    <row r="429">
      <c r="A429" s="379"/>
      <c r="B429" s="4"/>
      <c r="C429" s="4"/>
      <c r="D429" s="4"/>
      <c r="E429" s="4"/>
      <c r="F429" s="4"/>
      <c r="G429" s="4"/>
      <c r="H429" s="4"/>
      <c r="I429" s="4"/>
      <c r="J429" s="4"/>
      <c r="K429" s="4"/>
    </row>
    <row r="430">
      <c r="A430" s="379"/>
      <c r="B430" s="4"/>
      <c r="C430" s="4"/>
      <c r="D430" s="4"/>
      <c r="E430" s="4"/>
      <c r="F430" s="4"/>
      <c r="G430" s="4"/>
      <c r="H430" s="4"/>
      <c r="I430" s="4"/>
      <c r="J430" s="4"/>
      <c r="K430" s="4"/>
    </row>
    <row r="431">
      <c r="A431" s="379"/>
      <c r="B431" s="4"/>
      <c r="C431" s="4"/>
      <c r="D431" s="4"/>
      <c r="E431" s="4"/>
      <c r="F431" s="4"/>
      <c r="G431" s="4"/>
      <c r="H431" s="4"/>
      <c r="I431" s="4"/>
      <c r="J431" s="4"/>
      <c r="K431" s="4"/>
    </row>
    <row r="432">
      <c r="A432" s="379"/>
      <c r="B432" s="4"/>
      <c r="C432" s="4"/>
      <c r="D432" s="4"/>
      <c r="E432" s="4"/>
      <c r="F432" s="4"/>
      <c r="G432" s="4"/>
      <c r="H432" s="4"/>
      <c r="I432" s="4"/>
      <c r="J432" s="4"/>
      <c r="K432" s="4"/>
    </row>
    <row r="433">
      <c r="A433" s="379"/>
      <c r="B433" s="4"/>
      <c r="C433" s="4"/>
      <c r="D433" s="4"/>
      <c r="E433" s="4"/>
      <c r="F433" s="4"/>
      <c r="G433" s="4"/>
      <c r="H433" s="4"/>
      <c r="I433" s="4"/>
      <c r="J433" s="4"/>
      <c r="K433" s="4"/>
    </row>
    <row r="434">
      <c r="A434" s="379"/>
      <c r="B434" s="4"/>
      <c r="C434" s="4"/>
      <c r="D434" s="4"/>
      <c r="E434" s="4"/>
      <c r="F434" s="4"/>
      <c r="G434" s="4"/>
      <c r="H434" s="4"/>
      <c r="I434" s="4"/>
      <c r="J434" s="4"/>
      <c r="K434" s="4"/>
    </row>
    <row r="435">
      <c r="A435" s="379"/>
      <c r="B435" s="4"/>
      <c r="C435" s="4"/>
      <c r="D435" s="4"/>
      <c r="E435" s="4"/>
      <c r="F435" s="4"/>
      <c r="G435" s="4"/>
      <c r="H435" s="4"/>
      <c r="I435" s="4"/>
      <c r="J435" s="4"/>
      <c r="K435" s="4"/>
    </row>
    <row r="436">
      <c r="A436" s="379"/>
      <c r="B436" s="4"/>
      <c r="C436" s="4"/>
      <c r="D436" s="4"/>
      <c r="E436" s="4"/>
      <c r="F436" s="4"/>
      <c r="G436" s="4"/>
      <c r="H436" s="4"/>
      <c r="I436" s="4"/>
      <c r="J436" s="4"/>
      <c r="K436" s="4"/>
    </row>
    <row r="437">
      <c r="A437" s="379"/>
      <c r="B437" s="4"/>
      <c r="C437" s="4"/>
      <c r="D437" s="4"/>
      <c r="E437" s="4"/>
      <c r="F437" s="4"/>
      <c r="G437" s="4"/>
      <c r="H437" s="4"/>
      <c r="I437" s="4"/>
      <c r="J437" s="4"/>
      <c r="K437" s="4"/>
    </row>
    <row r="438">
      <c r="A438" s="379"/>
      <c r="B438" s="4"/>
      <c r="C438" s="4"/>
      <c r="D438" s="4"/>
      <c r="E438" s="4"/>
      <c r="F438" s="4"/>
      <c r="G438" s="4"/>
      <c r="H438" s="4"/>
      <c r="I438" s="4"/>
      <c r="J438" s="4"/>
      <c r="K438" s="4"/>
    </row>
    <row r="439">
      <c r="A439" s="379"/>
      <c r="B439" s="4"/>
      <c r="C439" s="4"/>
      <c r="D439" s="4"/>
      <c r="E439" s="4"/>
      <c r="F439" s="4"/>
      <c r="G439" s="4"/>
      <c r="H439" s="4"/>
      <c r="I439" s="4"/>
      <c r="J439" s="4"/>
      <c r="K439" s="4"/>
    </row>
    <row r="440">
      <c r="A440" s="379"/>
      <c r="B440" s="4"/>
      <c r="C440" s="4"/>
      <c r="D440" s="4"/>
      <c r="E440" s="4"/>
      <c r="F440" s="4"/>
      <c r="G440" s="4"/>
      <c r="H440" s="4"/>
      <c r="I440" s="4"/>
      <c r="J440" s="4"/>
      <c r="K440" s="4"/>
    </row>
    <row r="441">
      <c r="A441" s="379"/>
      <c r="B441" s="4"/>
      <c r="C441" s="4"/>
      <c r="D441" s="4"/>
      <c r="E441" s="4"/>
      <c r="F441" s="4"/>
      <c r="G441" s="4"/>
      <c r="H441" s="4"/>
      <c r="I441" s="4"/>
      <c r="J441" s="4"/>
      <c r="K441" s="4"/>
    </row>
    <row r="442">
      <c r="A442" s="379"/>
      <c r="B442" s="4"/>
      <c r="C442" s="4"/>
      <c r="D442" s="4"/>
      <c r="E442" s="4"/>
      <c r="F442" s="4"/>
      <c r="G442" s="4"/>
      <c r="H442" s="4"/>
      <c r="I442" s="4"/>
      <c r="J442" s="4"/>
      <c r="K442" s="4"/>
    </row>
    <row r="443">
      <c r="A443" s="379"/>
      <c r="B443" s="4"/>
      <c r="C443" s="4"/>
      <c r="D443" s="4"/>
      <c r="E443" s="4"/>
      <c r="F443" s="4"/>
      <c r="G443" s="4"/>
      <c r="H443" s="4"/>
      <c r="I443" s="4"/>
      <c r="J443" s="4"/>
      <c r="K443" s="4"/>
    </row>
    <row r="444">
      <c r="A444" s="379"/>
      <c r="B444" s="4"/>
      <c r="C444" s="4"/>
      <c r="D444" s="4"/>
      <c r="E444" s="4"/>
      <c r="F444" s="4"/>
      <c r="G444" s="4"/>
      <c r="H444" s="4"/>
      <c r="I444" s="4"/>
      <c r="J444" s="4"/>
      <c r="K444" s="4"/>
    </row>
    <row r="445">
      <c r="A445" s="379"/>
      <c r="B445" s="4"/>
      <c r="C445" s="4"/>
      <c r="D445" s="4"/>
      <c r="E445" s="4"/>
      <c r="F445" s="4"/>
      <c r="G445" s="4"/>
      <c r="H445" s="4"/>
      <c r="I445" s="4"/>
      <c r="J445" s="4"/>
      <c r="K445" s="4"/>
    </row>
    <row r="446">
      <c r="A446" s="379"/>
      <c r="B446" s="4"/>
      <c r="C446" s="4"/>
      <c r="D446" s="4"/>
      <c r="E446" s="4"/>
      <c r="F446" s="4"/>
      <c r="G446" s="4"/>
      <c r="H446" s="4"/>
      <c r="I446" s="4"/>
      <c r="J446" s="4"/>
      <c r="K446" s="4"/>
    </row>
    <row r="447">
      <c r="A447" s="379"/>
      <c r="B447" s="4"/>
      <c r="C447" s="4"/>
      <c r="D447" s="4"/>
      <c r="E447" s="4"/>
      <c r="F447" s="4"/>
      <c r="G447" s="4"/>
      <c r="H447" s="4"/>
      <c r="I447" s="4"/>
      <c r="J447" s="4"/>
      <c r="K447" s="4"/>
    </row>
    <row r="448">
      <c r="A448" s="379"/>
      <c r="B448" s="4"/>
      <c r="C448" s="4"/>
      <c r="D448" s="4"/>
      <c r="E448" s="4"/>
      <c r="F448" s="4"/>
      <c r="G448" s="4"/>
      <c r="H448" s="4"/>
      <c r="I448" s="4"/>
      <c r="J448" s="4"/>
      <c r="K448" s="4"/>
    </row>
    <row r="449">
      <c r="A449" s="379"/>
      <c r="B449" s="4"/>
      <c r="C449" s="4"/>
      <c r="D449" s="4"/>
      <c r="E449" s="4"/>
      <c r="F449" s="4"/>
      <c r="G449" s="4"/>
      <c r="H449" s="4"/>
      <c r="I449" s="4"/>
      <c r="J449" s="4"/>
      <c r="K449" s="4"/>
    </row>
    <row r="450">
      <c r="A450" s="379"/>
      <c r="B450" s="4"/>
      <c r="C450" s="4"/>
      <c r="D450" s="4"/>
      <c r="E450" s="4"/>
      <c r="F450" s="4"/>
      <c r="G450" s="4"/>
      <c r="H450" s="4"/>
      <c r="I450" s="4"/>
      <c r="J450" s="4"/>
      <c r="K450" s="4"/>
    </row>
    <row r="451">
      <c r="A451" s="379"/>
      <c r="B451" s="4"/>
      <c r="C451" s="4"/>
      <c r="D451" s="4"/>
      <c r="E451" s="4"/>
      <c r="F451" s="4"/>
      <c r="G451" s="4"/>
      <c r="H451" s="4"/>
      <c r="I451" s="4"/>
      <c r="J451" s="4"/>
      <c r="K451" s="4"/>
    </row>
    <row r="452">
      <c r="A452" s="379"/>
      <c r="B452" s="4"/>
      <c r="C452" s="4"/>
      <c r="D452" s="4"/>
      <c r="E452" s="4"/>
      <c r="F452" s="4"/>
      <c r="G452" s="4"/>
      <c r="H452" s="4"/>
      <c r="I452" s="4"/>
      <c r="J452" s="4"/>
      <c r="K452" s="4"/>
    </row>
    <row r="453">
      <c r="A453" s="379"/>
      <c r="B453" s="4"/>
      <c r="C453" s="4"/>
      <c r="D453" s="4"/>
      <c r="E453" s="4"/>
      <c r="F453" s="4"/>
      <c r="G453" s="4"/>
      <c r="H453" s="4"/>
      <c r="I453" s="4"/>
      <c r="J453" s="4"/>
      <c r="K453" s="4"/>
    </row>
    <row r="454">
      <c r="A454" s="379"/>
      <c r="B454" s="4"/>
      <c r="C454" s="4"/>
      <c r="D454" s="4"/>
      <c r="E454" s="4"/>
      <c r="F454" s="4"/>
      <c r="G454" s="4"/>
      <c r="H454" s="4"/>
      <c r="I454" s="4"/>
      <c r="J454" s="4"/>
      <c r="K454" s="4"/>
    </row>
    <row r="455">
      <c r="A455" s="379"/>
      <c r="B455" s="4"/>
      <c r="C455" s="4"/>
      <c r="D455" s="4"/>
      <c r="E455" s="4"/>
      <c r="F455" s="4"/>
      <c r="G455" s="4"/>
      <c r="H455" s="4"/>
      <c r="I455" s="4"/>
      <c r="J455" s="4"/>
      <c r="K455" s="4"/>
    </row>
    <row r="456">
      <c r="A456" s="379"/>
      <c r="B456" s="4"/>
      <c r="C456" s="4"/>
      <c r="D456" s="4"/>
      <c r="E456" s="4"/>
      <c r="F456" s="4"/>
      <c r="G456" s="4"/>
      <c r="H456" s="4"/>
      <c r="I456" s="4"/>
      <c r="J456" s="4"/>
      <c r="K456" s="4"/>
    </row>
    <row r="457">
      <c r="A457" s="379"/>
      <c r="B457" s="4"/>
      <c r="C457" s="4"/>
      <c r="D457" s="4"/>
      <c r="E457" s="4"/>
      <c r="F457" s="4"/>
      <c r="G457" s="4"/>
      <c r="H457" s="4"/>
      <c r="I457" s="4"/>
      <c r="J457" s="4"/>
      <c r="K457" s="4"/>
    </row>
    <row r="458">
      <c r="A458" s="379"/>
      <c r="B458" s="4"/>
      <c r="C458" s="4"/>
      <c r="D458" s="4"/>
      <c r="E458" s="4"/>
      <c r="F458" s="4"/>
      <c r="G458" s="4"/>
      <c r="H458" s="4"/>
      <c r="I458" s="4"/>
      <c r="J458" s="4"/>
      <c r="K458" s="4"/>
    </row>
    <row r="459">
      <c r="A459" s="379"/>
      <c r="B459" s="4"/>
      <c r="C459" s="4"/>
      <c r="D459" s="4"/>
      <c r="E459" s="4"/>
      <c r="F459" s="4"/>
      <c r="G459" s="4"/>
      <c r="H459" s="4"/>
      <c r="I459" s="4"/>
      <c r="J459" s="4"/>
      <c r="K459" s="4"/>
    </row>
    <row r="460">
      <c r="A460" s="379"/>
      <c r="B460" s="4"/>
      <c r="C460" s="4"/>
      <c r="D460" s="4"/>
      <c r="E460" s="4"/>
      <c r="F460" s="4"/>
      <c r="G460" s="4"/>
      <c r="H460" s="4"/>
      <c r="I460" s="4"/>
      <c r="J460" s="4"/>
      <c r="K460" s="4"/>
    </row>
    <row r="461">
      <c r="A461" s="379"/>
      <c r="B461" s="4"/>
      <c r="C461" s="4"/>
      <c r="D461" s="4"/>
      <c r="E461" s="4"/>
      <c r="F461" s="4"/>
      <c r="G461" s="4"/>
      <c r="H461" s="4"/>
      <c r="I461" s="4"/>
      <c r="J461" s="4"/>
      <c r="K461" s="4"/>
    </row>
    <row r="462">
      <c r="A462" s="379"/>
      <c r="B462" s="4"/>
      <c r="C462" s="4"/>
      <c r="D462" s="4"/>
      <c r="E462" s="4"/>
      <c r="F462" s="4"/>
      <c r="G462" s="4"/>
      <c r="H462" s="4"/>
      <c r="I462" s="4"/>
      <c r="J462" s="4"/>
      <c r="K462" s="4"/>
    </row>
    <row r="463">
      <c r="A463" s="379"/>
      <c r="B463" s="4"/>
      <c r="C463" s="4"/>
      <c r="D463" s="4"/>
      <c r="E463" s="4"/>
      <c r="F463" s="4"/>
      <c r="G463" s="4"/>
      <c r="H463" s="4"/>
      <c r="I463" s="4"/>
      <c r="J463" s="4"/>
      <c r="K463" s="4"/>
    </row>
    <row r="464">
      <c r="A464" s="379"/>
      <c r="B464" s="4"/>
      <c r="C464" s="4"/>
      <c r="D464" s="4"/>
      <c r="E464" s="4"/>
      <c r="F464" s="4"/>
      <c r="G464" s="4"/>
      <c r="H464" s="4"/>
      <c r="I464" s="4"/>
      <c r="J464" s="4"/>
      <c r="K464" s="4"/>
    </row>
    <row r="465">
      <c r="A465" s="379"/>
      <c r="B465" s="4"/>
      <c r="C465" s="4"/>
      <c r="D465" s="4"/>
      <c r="E465" s="4"/>
      <c r="F465" s="4"/>
      <c r="G465" s="4"/>
      <c r="H465" s="4"/>
      <c r="I465" s="4"/>
      <c r="J465" s="4"/>
      <c r="K465" s="4"/>
    </row>
    <row r="466">
      <c r="A466" s="379"/>
      <c r="B466" s="4"/>
      <c r="C466" s="4"/>
      <c r="D466" s="4"/>
      <c r="E466" s="4"/>
      <c r="F466" s="4"/>
      <c r="G466" s="4"/>
      <c r="H466" s="4"/>
      <c r="I466" s="4"/>
      <c r="J466" s="4"/>
      <c r="K466" s="4"/>
    </row>
    <row r="467">
      <c r="A467" s="379"/>
      <c r="B467" s="4"/>
      <c r="C467" s="4"/>
      <c r="D467" s="4"/>
      <c r="E467" s="4"/>
      <c r="F467" s="4"/>
      <c r="G467" s="4"/>
      <c r="H467" s="4"/>
      <c r="I467" s="4"/>
      <c r="J467" s="4"/>
      <c r="K467" s="4"/>
    </row>
    <row r="468">
      <c r="A468" s="379"/>
      <c r="B468" s="4"/>
      <c r="C468" s="4"/>
      <c r="D468" s="4"/>
      <c r="E468" s="4"/>
      <c r="F468" s="4"/>
      <c r="G468" s="4"/>
      <c r="H468" s="4"/>
      <c r="I468" s="4"/>
      <c r="J468" s="4"/>
      <c r="K468" s="4"/>
    </row>
    <row r="469">
      <c r="A469" s="379"/>
      <c r="B469" s="4"/>
      <c r="C469" s="4"/>
      <c r="D469" s="4"/>
      <c r="E469" s="4"/>
      <c r="F469" s="4"/>
      <c r="G469" s="4"/>
      <c r="H469" s="4"/>
      <c r="I469" s="4"/>
      <c r="J469" s="4"/>
      <c r="K469" s="4"/>
    </row>
    <row r="470">
      <c r="A470" s="379"/>
      <c r="B470" s="4"/>
      <c r="C470" s="4"/>
      <c r="D470" s="4"/>
      <c r="E470" s="4"/>
      <c r="F470" s="4"/>
      <c r="G470" s="4"/>
      <c r="H470" s="4"/>
      <c r="I470" s="4"/>
      <c r="J470" s="4"/>
      <c r="K470" s="4"/>
    </row>
    <row r="471">
      <c r="A471" s="379"/>
      <c r="B471" s="4"/>
      <c r="C471" s="4"/>
      <c r="D471" s="4"/>
      <c r="E471" s="4"/>
      <c r="F471" s="4"/>
      <c r="G471" s="4"/>
      <c r="H471" s="4"/>
      <c r="I471" s="4"/>
      <c r="J471" s="4"/>
      <c r="K471" s="4"/>
    </row>
    <row r="472">
      <c r="A472" s="379"/>
      <c r="B472" s="4"/>
      <c r="C472" s="4"/>
      <c r="D472" s="4"/>
      <c r="E472" s="4"/>
      <c r="F472" s="4"/>
      <c r="G472" s="4"/>
      <c r="H472" s="4"/>
      <c r="I472" s="4"/>
      <c r="J472" s="4"/>
      <c r="K472" s="4"/>
    </row>
    <row r="473">
      <c r="A473" s="379"/>
      <c r="B473" s="4"/>
      <c r="C473" s="4"/>
      <c r="D473" s="4"/>
      <c r="E473" s="4"/>
      <c r="F473" s="4"/>
      <c r="G473" s="4"/>
      <c r="H473" s="4"/>
      <c r="I473" s="4"/>
      <c r="J473" s="4"/>
      <c r="K473" s="4"/>
    </row>
    <row r="474">
      <c r="A474" s="379"/>
      <c r="B474" s="4"/>
      <c r="C474" s="4"/>
      <c r="D474" s="4"/>
      <c r="E474" s="4"/>
      <c r="F474" s="4"/>
      <c r="G474" s="4"/>
      <c r="H474" s="4"/>
      <c r="I474" s="4"/>
      <c r="J474" s="4"/>
      <c r="K474" s="4"/>
    </row>
    <row r="475">
      <c r="A475" s="379"/>
      <c r="B475" s="4"/>
      <c r="C475" s="4"/>
      <c r="D475" s="4"/>
      <c r="E475" s="4"/>
      <c r="F475" s="4"/>
      <c r="G475" s="4"/>
      <c r="H475" s="4"/>
      <c r="I475" s="4"/>
      <c r="J475" s="4"/>
      <c r="K475" s="4"/>
    </row>
    <row r="476">
      <c r="A476" s="379"/>
      <c r="B476" s="4"/>
      <c r="C476" s="4"/>
      <c r="D476" s="4"/>
      <c r="E476" s="4"/>
      <c r="F476" s="4"/>
      <c r="G476" s="4"/>
      <c r="H476" s="4"/>
      <c r="I476" s="4"/>
      <c r="J476" s="4"/>
      <c r="K476" s="4"/>
    </row>
    <row r="477">
      <c r="A477" s="379"/>
      <c r="B477" s="4"/>
      <c r="C477" s="4"/>
      <c r="D477" s="4"/>
      <c r="E477" s="4"/>
      <c r="F477" s="4"/>
      <c r="G477" s="4"/>
      <c r="H477" s="4"/>
      <c r="I477" s="4"/>
      <c r="J477" s="4"/>
      <c r="K477" s="4"/>
    </row>
    <row r="478">
      <c r="A478" s="379"/>
      <c r="B478" s="4"/>
      <c r="C478" s="4"/>
      <c r="D478" s="4"/>
      <c r="E478" s="4"/>
      <c r="F478" s="4"/>
      <c r="G478" s="4"/>
      <c r="H478" s="4"/>
      <c r="I478" s="4"/>
      <c r="J478" s="4"/>
      <c r="K478" s="4"/>
    </row>
    <row r="479">
      <c r="A479" s="379"/>
      <c r="B479" s="4"/>
      <c r="C479" s="4"/>
      <c r="D479" s="4"/>
      <c r="E479" s="4"/>
      <c r="F479" s="4"/>
      <c r="G479" s="4"/>
      <c r="H479" s="4"/>
      <c r="I479" s="4"/>
      <c r="J479" s="4"/>
      <c r="K479" s="4"/>
    </row>
    <row r="480">
      <c r="A480" s="379"/>
      <c r="B480" s="4"/>
      <c r="C480" s="4"/>
      <c r="D480" s="4"/>
      <c r="E480" s="4"/>
      <c r="F480" s="4"/>
      <c r="G480" s="4"/>
      <c r="H480" s="4"/>
      <c r="I480" s="4"/>
      <c r="J480" s="4"/>
      <c r="K480" s="4"/>
    </row>
    <row r="481">
      <c r="A481" s="379"/>
      <c r="B481" s="4"/>
      <c r="C481" s="4"/>
      <c r="D481" s="4"/>
      <c r="E481" s="4"/>
      <c r="F481" s="4"/>
      <c r="G481" s="4"/>
      <c r="H481" s="4"/>
      <c r="I481" s="4"/>
      <c r="J481" s="4"/>
      <c r="K481" s="4"/>
    </row>
    <row r="482">
      <c r="A482" s="379"/>
      <c r="B482" s="4"/>
      <c r="C482" s="4"/>
      <c r="D482" s="4"/>
      <c r="E482" s="4"/>
      <c r="F482" s="4"/>
      <c r="G482" s="4"/>
      <c r="H482" s="4"/>
      <c r="I482" s="4"/>
      <c r="J482" s="4"/>
      <c r="K482" s="4"/>
    </row>
    <row r="483">
      <c r="A483" s="379"/>
      <c r="B483" s="4"/>
      <c r="C483" s="4"/>
      <c r="D483" s="4"/>
      <c r="E483" s="4"/>
      <c r="F483" s="4"/>
      <c r="G483" s="4"/>
      <c r="H483" s="4"/>
      <c r="I483" s="4"/>
      <c r="J483" s="4"/>
      <c r="K483" s="4"/>
    </row>
    <row r="484">
      <c r="A484" s="379"/>
      <c r="B484" s="4"/>
      <c r="C484" s="4"/>
      <c r="D484" s="4"/>
      <c r="E484" s="4"/>
      <c r="F484" s="4"/>
      <c r="G484" s="4"/>
      <c r="H484" s="4"/>
      <c r="I484" s="4"/>
      <c r="J484" s="4"/>
      <c r="K484" s="4"/>
    </row>
    <row r="485">
      <c r="A485" s="379"/>
      <c r="B485" s="4"/>
      <c r="C485" s="4"/>
      <c r="D485" s="4"/>
      <c r="E485" s="4"/>
      <c r="F485" s="4"/>
      <c r="G485" s="4"/>
      <c r="H485" s="4"/>
      <c r="I485" s="4"/>
      <c r="J485" s="4"/>
      <c r="K485" s="4"/>
    </row>
    <row r="486">
      <c r="A486" s="379"/>
      <c r="B486" s="4"/>
      <c r="C486" s="4"/>
      <c r="D486" s="4"/>
      <c r="E486" s="4"/>
      <c r="F486" s="4"/>
      <c r="G486" s="4"/>
      <c r="H486" s="4"/>
      <c r="I486" s="4"/>
      <c r="J486" s="4"/>
      <c r="K486" s="4"/>
    </row>
    <row r="487">
      <c r="A487" s="379"/>
      <c r="B487" s="4"/>
      <c r="C487" s="4"/>
      <c r="D487" s="4"/>
      <c r="E487" s="4"/>
      <c r="F487" s="4"/>
      <c r="G487" s="4"/>
      <c r="H487" s="4"/>
      <c r="I487" s="4"/>
      <c r="J487" s="4"/>
      <c r="K487" s="4"/>
    </row>
    <row r="488">
      <c r="A488" s="379"/>
      <c r="B488" s="4"/>
      <c r="C488" s="4"/>
      <c r="D488" s="4"/>
      <c r="E488" s="4"/>
      <c r="F488" s="4"/>
      <c r="G488" s="4"/>
      <c r="H488" s="4"/>
      <c r="I488" s="4"/>
      <c r="J488" s="4"/>
      <c r="K488" s="4"/>
    </row>
    <row r="489">
      <c r="A489" s="379"/>
      <c r="B489" s="4"/>
      <c r="C489" s="4"/>
      <c r="D489" s="4"/>
      <c r="E489" s="4"/>
      <c r="F489" s="4"/>
      <c r="G489" s="4"/>
      <c r="H489" s="4"/>
      <c r="I489" s="4"/>
      <c r="J489" s="4"/>
      <c r="K489" s="4"/>
    </row>
    <row r="490">
      <c r="A490" s="379"/>
      <c r="B490" s="4"/>
      <c r="C490" s="4"/>
      <c r="D490" s="4"/>
      <c r="E490" s="4"/>
      <c r="F490" s="4"/>
      <c r="G490" s="4"/>
      <c r="H490" s="4"/>
      <c r="I490" s="4"/>
      <c r="J490" s="4"/>
      <c r="K490" s="4"/>
    </row>
    <row r="491">
      <c r="A491" s="379"/>
      <c r="B491" s="4"/>
      <c r="C491" s="4"/>
      <c r="D491" s="4"/>
      <c r="E491" s="4"/>
      <c r="F491" s="4"/>
      <c r="G491" s="4"/>
      <c r="H491" s="4"/>
      <c r="I491" s="4"/>
      <c r="J491" s="4"/>
      <c r="K491" s="4"/>
    </row>
    <row r="492">
      <c r="A492" s="379"/>
      <c r="B492" s="4"/>
      <c r="C492" s="4"/>
      <c r="D492" s="4"/>
      <c r="E492" s="4"/>
      <c r="F492" s="4"/>
      <c r="G492" s="4"/>
      <c r="H492" s="4"/>
      <c r="I492" s="4"/>
      <c r="J492" s="4"/>
      <c r="K492" s="4"/>
    </row>
    <row r="493">
      <c r="A493" s="379"/>
      <c r="B493" s="4"/>
      <c r="C493" s="4"/>
      <c r="D493" s="4"/>
      <c r="E493" s="4"/>
      <c r="F493" s="4"/>
      <c r="G493" s="4"/>
      <c r="H493" s="4"/>
      <c r="I493" s="4"/>
      <c r="J493" s="4"/>
      <c r="K493" s="4"/>
    </row>
    <row r="494">
      <c r="A494" s="379"/>
      <c r="B494" s="4"/>
      <c r="C494" s="4"/>
      <c r="D494" s="4"/>
      <c r="E494" s="4"/>
      <c r="F494" s="4"/>
      <c r="G494" s="4"/>
      <c r="H494" s="4"/>
      <c r="I494" s="4"/>
      <c r="J494" s="4"/>
      <c r="K494" s="4"/>
    </row>
    <row r="495">
      <c r="A495" s="379"/>
      <c r="B495" s="4"/>
      <c r="C495" s="4"/>
      <c r="D495" s="4"/>
      <c r="E495" s="4"/>
      <c r="F495" s="4"/>
      <c r="G495" s="4"/>
      <c r="H495" s="4"/>
      <c r="I495" s="4"/>
      <c r="J495" s="4"/>
      <c r="K495" s="4"/>
    </row>
    <row r="496">
      <c r="A496" s="379"/>
      <c r="B496" s="4"/>
      <c r="C496" s="4"/>
      <c r="D496" s="4"/>
      <c r="E496" s="4"/>
      <c r="F496" s="4"/>
      <c r="G496" s="4"/>
      <c r="H496" s="4"/>
      <c r="I496" s="4"/>
      <c r="J496" s="4"/>
      <c r="K496" s="4"/>
    </row>
    <row r="497">
      <c r="A497" s="379"/>
      <c r="B497" s="4"/>
      <c r="C497" s="4"/>
      <c r="D497" s="4"/>
      <c r="E497" s="4"/>
      <c r="F497" s="4"/>
      <c r="G497" s="4"/>
      <c r="H497" s="4"/>
      <c r="I497" s="4"/>
      <c r="J497" s="4"/>
      <c r="K497" s="4"/>
    </row>
    <row r="498">
      <c r="A498" s="379"/>
      <c r="B498" s="4"/>
      <c r="C498" s="4"/>
      <c r="D498" s="4"/>
      <c r="E498" s="4"/>
      <c r="F498" s="4"/>
      <c r="G498" s="4"/>
      <c r="H498" s="4"/>
      <c r="I498" s="4"/>
      <c r="J498" s="4"/>
      <c r="K498" s="4"/>
    </row>
    <row r="499">
      <c r="A499" s="379"/>
      <c r="B499" s="4"/>
      <c r="C499" s="4"/>
      <c r="D499" s="4"/>
      <c r="E499" s="4"/>
      <c r="F499" s="4"/>
      <c r="G499" s="4"/>
      <c r="H499" s="4"/>
      <c r="I499" s="4"/>
      <c r="J499" s="4"/>
      <c r="K499" s="4"/>
    </row>
    <row r="500">
      <c r="A500" s="379"/>
      <c r="B500" s="4"/>
      <c r="C500" s="4"/>
      <c r="D500" s="4"/>
      <c r="E500" s="4"/>
      <c r="F500" s="4"/>
      <c r="G500" s="4"/>
      <c r="H500" s="4"/>
      <c r="I500" s="4"/>
      <c r="J500" s="4"/>
      <c r="K500" s="4"/>
    </row>
    <row r="501">
      <c r="A501" s="379"/>
      <c r="B501" s="4"/>
      <c r="C501" s="4"/>
      <c r="D501" s="4"/>
      <c r="E501" s="4"/>
      <c r="F501" s="4"/>
      <c r="G501" s="4"/>
      <c r="H501" s="4"/>
      <c r="I501" s="4"/>
      <c r="J501" s="4"/>
      <c r="K501" s="4"/>
    </row>
    <row r="502">
      <c r="A502" s="379"/>
      <c r="B502" s="4"/>
      <c r="C502" s="4"/>
      <c r="D502" s="4"/>
      <c r="E502" s="4"/>
      <c r="F502" s="4"/>
      <c r="G502" s="4"/>
      <c r="H502" s="4"/>
      <c r="I502" s="4"/>
      <c r="J502" s="4"/>
      <c r="K502" s="4"/>
    </row>
    <row r="503">
      <c r="A503" s="379"/>
      <c r="B503" s="4"/>
      <c r="C503" s="4"/>
      <c r="D503" s="4"/>
      <c r="E503" s="4"/>
      <c r="F503" s="4"/>
      <c r="G503" s="4"/>
      <c r="H503" s="4"/>
      <c r="I503" s="4"/>
      <c r="J503" s="4"/>
      <c r="K503" s="4"/>
    </row>
    <row r="504">
      <c r="A504" s="379"/>
      <c r="B504" s="4"/>
      <c r="C504" s="4"/>
      <c r="D504" s="4"/>
      <c r="E504" s="4"/>
      <c r="F504" s="4"/>
      <c r="G504" s="4"/>
      <c r="H504" s="4"/>
      <c r="I504" s="4"/>
      <c r="J504" s="4"/>
      <c r="K504" s="4"/>
    </row>
    <row r="505">
      <c r="A505" s="379"/>
      <c r="B505" s="4"/>
      <c r="C505" s="4"/>
      <c r="D505" s="4"/>
      <c r="E505" s="4"/>
      <c r="F505" s="4"/>
      <c r="G505" s="4"/>
      <c r="H505" s="4"/>
      <c r="I505" s="4"/>
      <c r="J505" s="4"/>
      <c r="K505" s="4"/>
    </row>
    <row r="506">
      <c r="A506" s="379"/>
      <c r="B506" s="4"/>
      <c r="C506" s="4"/>
      <c r="D506" s="4"/>
      <c r="E506" s="4"/>
      <c r="F506" s="4"/>
      <c r="G506" s="4"/>
      <c r="H506" s="4"/>
      <c r="I506" s="4"/>
      <c r="J506" s="4"/>
      <c r="K506" s="4"/>
    </row>
    <row r="507">
      <c r="A507" s="379"/>
      <c r="B507" s="4"/>
      <c r="C507" s="4"/>
      <c r="D507" s="4"/>
      <c r="E507" s="4"/>
      <c r="F507" s="4"/>
      <c r="G507" s="4"/>
      <c r="H507" s="4"/>
      <c r="I507" s="4"/>
      <c r="J507" s="4"/>
      <c r="K507" s="4"/>
    </row>
    <row r="508">
      <c r="A508" s="379"/>
      <c r="B508" s="4"/>
      <c r="C508" s="4"/>
      <c r="D508" s="4"/>
      <c r="E508" s="4"/>
      <c r="F508" s="4"/>
      <c r="G508" s="4"/>
      <c r="H508" s="4"/>
      <c r="I508" s="4"/>
      <c r="J508" s="4"/>
      <c r="K508" s="4"/>
    </row>
    <row r="509">
      <c r="A509" s="379"/>
      <c r="B509" s="4"/>
      <c r="C509" s="4"/>
      <c r="D509" s="4"/>
      <c r="E509" s="4"/>
      <c r="F509" s="4"/>
      <c r="G509" s="4"/>
      <c r="H509" s="4"/>
      <c r="I509" s="4"/>
      <c r="J509" s="4"/>
      <c r="K509" s="4"/>
    </row>
    <row r="510">
      <c r="A510" s="379"/>
      <c r="B510" s="4"/>
      <c r="C510" s="4"/>
      <c r="D510" s="4"/>
      <c r="E510" s="4"/>
      <c r="F510" s="4"/>
      <c r="G510" s="4"/>
      <c r="H510" s="4"/>
      <c r="I510" s="4"/>
      <c r="J510" s="4"/>
      <c r="K510" s="4"/>
    </row>
    <row r="511">
      <c r="A511" s="379"/>
      <c r="B511" s="4"/>
      <c r="C511" s="4"/>
      <c r="D511" s="4"/>
      <c r="E511" s="4"/>
      <c r="F511" s="4"/>
      <c r="G511" s="4"/>
      <c r="H511" s="4"/>
      <c r="I511" s="4"/>
      <c r="J511" s="4"/>
      <c r="K511" s="4"/>
    </row>
    <row r="512">
      <c r="A512" s="379"/>
      <c r="B512" s="4"/>
      <c r="C512" s="4"/>
      <c r="D512" s="4"/>
      <c r="E512" s="4"/>
      <c r="F512" s="4"/>
      <c r="G512" s="4"/>
      <c r="H512" s="4"/>
      <c r="I512" s="4"/>
      <c r="J512" s="4"/>
      <c r="K512" s="4"/>
    </row>
    <row r="513">
      <c r="A513" s="379"/>
      <c r="B513" s="4"/>
      <c r="C513" s="4"/>
      <c r="D513" s="4"/>
      <c r="E513" s="4"/>
      <c r="F513" s="4"/>
      <c r="G513" s="4"/>
      <c r="H513" s="4"/>
      <c r="I513" s="4"/>
      <c r="J513" s="4"/>
      <c r="K513" s="4"/>
    </row>
    <row r="514">
      <c r="A514" s="379"/>
      <c r="B514" s="4"/>
      <c r="C514" s="4"/>
      <c r="D514" s="4"/>
      <c r="E514" s="4"/>
      <c r="F514" s="4"/>
      <c r="G514" s="4"/>
      <c r="H514" s="4"/>
      <c r="I514" s="4"/>
      <c r="J514" s="4"/>
      <c r="K514" s="4"/>
    </row>
    <row r="515">
      <c r="A515" s="379"/>
      <c r="B515" s="4"/>
      <c r="C515" s="4"/>
      <c r="D515" s="4"/>
      <c r="E515" s="4"/>
      <c r="F515" s="4"/>
      <c r="G515" s="4"/>
      <c r="H515" s="4"/>
      <c r="I515" s="4"/>
      <c r="J515" s="4"/>
      <c r="K515" s="4"/>
    </row>
    <row r="516">
      <c r="A516" s="379"/>
      <c r="B516" s="4"/>
      <c r="C516" s="4"/>
      <c r="D516" s="4"/>
      <c r="E516" s="4"/>
      <c r="F516" s="4"/>
      <c r="G516" s="4"/>
      <c r="H516" s="4"/>
      <c r="I516" s="4"/>
      <c r="J516" s="4"/>
      <c r="K516" s="4"/>
    </row>
    <row r="517">
      <c r="A517" s="379"/>
      <c r="B517" s="4"/>
      <c r="C517" s="4"/>
      <c r="D517" s="4"/>
      <c r="E517" s="4"/>
      <c r="F517" s="4"/>
      <c r="G517" s="4"/>
      <c r="H517" s="4"/>
      <c r="I517" s="4"/>
      <c r="J517" s="4"/>
      <c r="K517" s="4"/>
    </row>
    <row r="518">
      <c r="A518" s="379"/>
      <c r="B518" s="4"/>
      <c r="C518" s="4"/>
      <c r="D518" s="4"/>
      <c r="E518" s="4"/>
      <c r="F518" s="4"/>
      <c r="G518" s="4"/>
      <c r="H518" s="4"/>
      <c r="I518" s="4"/>
      <c r="J518" s="4"/>
      <c r="K518" s="4"/>
    </row>
    <row r="519">
      <c r="A519" s="379"/>
      <c r="B519" s="4"/>
      <c r="C519" s="4"/>
      <c r="D519" s="4"/>
      <c r="E519" s="4"/>
      <c r="F519" s="4"/>
      <c r="G519" s="4"/>
      <c r="H519" s="4"/>
      <c r="I519" s="4"/>
      <c r="J519" s="4"/>
      <c r="K519" s="4"/>
    </row>
    <row r="520">
      <c r="A520" s="379"/>
      <c r="B520" s="4"/>
      <c r="C520" s="4"/>
      <c r="D520" s="4"/>
      <c r="E520" s="4"/>
      <c r="F520" s="4"/>
      <c r="G520" s="4"/>
      <c r="H520" s="4"/>
      <c r="I520" s="4"/>
      <c r="J520" s="4"/>
      <c r="K520" s="4"/>
    </row>
    <row r="521">
      <c r="A521" s="379"/>
      <c r="B521" s="4"/>
      <c r="C521" s="4"/>
      <c r="D521" s="4"/>
      <c r="E521" s="4"/>
      <c r="F521" s="4"/>
      <c r="G521" s="4"/>
      <c r="H521" s="4"/>
      <c r="I521" s="4"/>
      <c r="J521" s="4"/>
      <c r="K521" s="4"/>
    </row>
    <row r="522">
      <c r="A522" s="379"/>
      <c r="B522" s="4"/>
      <c r="C522" s="4"/>
      <c r="D522" s="4"/>
      <c r="E522" s="4"/>
      <c r="F522" s="4"/>
      <c r="G522" s="4"/>
      <c r="H522" s="4"/>
      <c r="I522" s="4"/>
      <c r="J522" s="4"/>
      <c r="K522" s="4"/>
    </row>
    <row r="523">
      <c r="A523" s="379"/>
      <c r="B523" s="4"/>
      <c r="C523" s="4"/>
      <c r="D523" s="4"/>
      <c r="E523" s="4"/>
      <c r="F523" s="4"/>
      <c r="G523" s="4"/>
      <c r="H523" s="4"/>
      <c r="I523" s="4"/>
      <c r="J523" s="4"/>
      <c r="K523" s="4"/>
    </row>
    <row r="524">
      <c r="A524" s="379"/>
      <c r="B524" s="4"/>
      <c r="C524" s="4"/>
      <c r="D524" s="4"/>
      <c r="E524" s="4"/>
      <c r="F524" s="4"/>
      <c r="G524" s="4"/>
      <c r="H524" s="4"/>
      <c r="I524" s="4"/>
      <c r="J524" s="4"/>
      <c r="K524" s="4"/>
    </row>
    <row r="525">
      <c r="A525" s="379"/>
      <c r="B525" s="4"/>
      <c r="C525" s="4"/>
      <c r="D525" s="4"/>
      <c r="E525" s="4"/>
      <c r="F525" s="4"/>
      <c r="G525" s="4"/>
      <c r="H525" s="4"/>
      <c r="I525" s="4"/>
      <c r="J525" s="4"/>
      <c r="K525" s="4"/>
    </row>
    <row r="526">
      <c r="A526" s="379"/>
      <c r="B526" s="4"/>
      <c r="C526" s="4"/>
      <c r="D526" s="4"/>
      <c r="E526" s="4"/>
      <c r="F526" s="4"/>
      <c r="G526" s="4"/>
      <c r="H526" s="4"/>
      <c r="I526" s="4"/>
      <c r="J526" s="4"/>
      <c r="K526" s="4"/>
    </row>
    <row r="527">
      <c r="A527" s="379"/>
      <c r="B527" s="4"/>
      <c r="C527" s="4"/>
      <c r="D527" s="4"/>
      <c r="E527" s="4"/>
      <c r="F527" s="4"/>
      <c r="G527" s="4"/>
      <c r="H527" s="4"/>
      <c r="I527" s="4"/>
      <c r="J527" s="4"/>
      <c r="K527" s="4"/>
    </row>
    <row r="528">
      <c r="A528" s="379"/>
      <c r="B528" s="4"/>
      <c r="C528" s="4"/>
      <c r="D528" s="4"/>
      <c r="E528" s="4"/>
      <c r="F528" s="4"/>
      <c r="G528" s="4"/>
      <c r="H528" s="4"/>
      <c r="I528" s="4"/>
      <c r="J528" s="4"/>
      <c r="K528" s="4"/>
    </row>
    <row r="529">
      <c r="A529" s="379"/>
      <c r="B529" s="4"/>
      <c r="C529" s="4"/>
      <c r="D529" s="4"/>
      <c r="E529" s="4"/>
      <c r="F529" s="4"/>
      <c r="G529" s="4"/>
      <c r="H529" s="4"/>
      <c r="I529" s="4"/>
      <c r="J529" s="4"/>
      <c r="K529" s="4"/>
    </row>
    <row r="530">
      <c r="A530" s="379"/>
      <c r="B530" s="4"/>
      <c r="C530" s="4"/>
      <c r="D530" s="4"/>
      <c r="E530" s="4"/>
      <c r="F530" s="4"/>
      <c r="G530" s="4"/>
      <c r="H530" s="4"/>
      <c r="I530" s="4"/>
      <c r="J530" s="4"/>
      <c r="K530" s="4"/>
    </row>
    <row r="531">
      <c r="A531" s="379"/>
      <c r="B531" s="4"/>
      <c r="C531" s="4"/>
      <c r="D531" s="4"/>
      <c r="E531" s="4"/>
      <c r="F531" s="4"/>
      <c r="G531" s="4"/>
      <c r="H531" s="4"/>
      <c r="I531" s="4"/>
      <c r="J531" s="4"/>
      <c r="K531" s="4"/>
    </row>
    <row r="532">
      <c r="A532" s="379"/>
      <c r="B532" s="4"/>
      <c r="C532" s="4"/>
      <c r="D532" s="4"/>
      <c r="E532" s="4"/>
      <c r="F532" s="4"/>
      <c r="G532" s="4"/>
      <c r="H532" s="4"/>
      <c r="I532" s="4"/>
      <c r="J532" s="4"/>
      <c r="K532" s="4"/>
    </row>
    <row r="533">
      <c r="A533" s="379"/>
      <c r="B533" s="4"/>
      <c r="C533" s="4"/>
      <c r="D533" s="4"/>
      <c r="E533" s="4"/>
      <c r="F533" s="4"/>
      <c r="G533" s="4"/>
      <c r="H533" s="4"/>
      <c r="I533" s="4"/>
      <c r="J533" s="4"/>
      <c r="K533" s="4"/>
    </row>
    <row r="534">
      <c r="A534" s="379"/>
      <c r="B534" s="4"/>
      <c r="C534" s="4"/>
      <c r="D534" s="4"/>
      <c r="E534" s="4"/>
      <c r="F534" s="4"/>
      <c r="G534" s="4"/>
      <c r="H534" s="4"/>
      <c r="I534" s="4"/>
      <c r="J534" s="4"/>
      <c r="K534" s="4"/>
    </row>
    <row r="535">
      <c r="A535" s="379"/>
      <c r="B535" s="4"/>
      <c r="C535" s="4"/>
      <c r="D535" s="4"/>
      <c r="E535" s="4"/>
      <c r="F535" s="4"/>
      <c r="G535" s="4"/>
      <c r="H535" s="4"/>
      <c r="I535" s="4"/>
      <c r="J535" s="4"/>
      <c r="K535" s="4"/>
    </row>
    <row r="536">
      <c r="A536" s="379"/>
      <c r="B536" s="4"/>
      <c r="C536" s="4"/>
      <c r="D536" s="4"/>
      <c r="E536" s="4"/>
      <c r="F536" s="4"/>
      <c r="G536" s="4"/>
      <c r="H536" s="4"/>
      <c r="I536" s="4"/>
      <c r="J536" s="4"/>
      <c r="K536" s="4"/>
    </row>
    <row r="537">
      <c r="A537" s="379"/>
      <c r="B537" s="4"/>
      <c r="C537" s="4"/>
      <c r="D537" s="4"/>
      <c r="E537" s="4"/>
      <c r="F537" s="4"/>
      <c r="G537" s="4"/>
      <c r="H537" s="4"/>
      <c r="I537" s="4"/>
      <c r="J537" s="4"/>
      <c r="K537" s="4"/>
    </row>
    <row r="538">
      <c r="A538" s="379"/>
      <c r="B538" s="4"/>
      <c r="C538" s="4"/>
      <c r="D538" s="4"/>
      <c r="E538" s="4"/>
      <c r="F538" s="4"/>
      <c r="G538" s="4"/>
      <c r="H538" s="4"/>
      <c r="I538" s="4"/>
      <c r="J538" s="4"/>
      <c r="K538" s="4"/>
    </row>
    <row r="539">
      <c r="A539" s="379"/>
      <c r="B539" s="4"/>
      <c r="C539" s="4"/>
      <c r="D539" s="4"/>
      <c r="E539" s="4"/>
      <c r="F539" s="4"/>
      <c r="G539" s="4"/>
      <c r="H539" s="4"/>
      <c r="I539" s="4"/>
      <c r="J539" s="4"/>
      <c r="K539" s="4"/>
    </row>
    <row r="540">
      <c r="A540" s="379"/>
      <c r="B540" s="4"/>
      <c r="C540" s="4"/>
      <c r="D540" s="4"/>
      <c r="E540" s="4"/>
      <c r="F540" s="4"/>
      <c r="G540" s="4"/>
      <c r="H540" s="4"/>
      <c r="I540" s="4"/>
      <c r="J540" s="4"/>
      <c r="K540" s="4"/>
    </row>
    <row r="541">
      <c r="A541" s="379"/>
      <c r="B541" s="4"/>
      <c r="C541" s="4"/>
      <c r="D541" s="4"/>
      <c r="E541" s="4"/>
      <c r="F541" s="4"/>
      <c r="G541" s="4"/>
      <c r="H541" s="4"/>
      <c r="I541" s="4"/>
      <c r="J541" s="4"/>
      <c r="K541" s="4"/>
    </row>
    <row r="542">
      <c r="A542" s="379"/>
      <c r="B542" s="4"/>
      <c r="C542" s="4"/>
      <c r="D542" s="4"/>
      <c r="E542" s="4"/>
      <c r="F542" s="4"/>
      <c r="G542" s="4"/>
      <c r="H542" s="4"/>
      <c r="I542" s="4"/>
      <c r="J542" s="4"/>
      <c r="K542" s="4"/>
    </row>
    <row r="543">
      <c r="A543" s="379"/>
      <c r="B543" s="4"/>
      <c r="C543" s="4"/>
      <c r="D543" s="4"/>
      <c r="E543" s="4"/>
      <c r="F543" s="4"/>
      <c r="G543" s="4"/>
      <c r="H543" s="4"/>
      <c r="I543" s="4"/>
      <c r="J543" s="4"/>
      <c r="K543" s="4"/>
    </row>
    <row r="544">
      <c r="A544" s="379"/>
      <c r="B544" s="4"/>
      <c r="C544" s="4"/>
      <c r="D544" s="4"/>
      <c r="E544" s="4"/>
      <c r="F544" s="4"/>
      <c r="G544" s="4"/>
      <c r="H544" s="4"/>
      <c r="I544" s="4"/>
      <c r="J544" s="4"/>
      <c r="K544" s="4"/>
    </row>
    <row r="545">
      <c r="A545" s="379"/>
      <c r="B545" s="4"/>
      <c r="C545" s="4"/>
      <c r="D545" s="4"/>
      <c r="E545" s="4"/>
      <c r="F545" s="4"/>
      <c r="G545" s="4"/>
      <c r="H545" s="4"/>
      <c r="I545" s="4"/>
      <c r="J545" s="4"/>
      <c r="K545" s="4"/>
    </row>
    <row r="546">
      <c r="A546" s="379"/>
      <c r="B546" s="4"/>
      <c r="C546" s="4"/>
      <c r="D546" s="4"/>
      <c r="E546" s="4"/>
      <c r="F546" s="4"/>
      <c r="G546" s="4"/>
      <c r="H546" s="4"/>
      <c r="I546" s="4"/>
      <c r="J546" s="4"/>
      <c r="K546" s="4"/>
    </row>
    <row r="547">
      <c r="A547" s="379"/>
      <c r="B547" s="4"/>
      <c r="C547" s="4"/>
      <c r="D547" s="4"/>
      <c r="E547" s="4"/>
      <c r="F547" s="4"/>
      <c r="G547" s="4"/>
      <c r="H547" s="4"/>
      <c r="I547" s="4"/>
      <c r="J547" s="4"/>
      <c r="K547" s="4"/>
    </row>
    <row r="548">
      <c r="A548" s="379"/>
      <c r="B548" s="4"/>
      <c r="C548" s="4"/>
      <c r="D548" s="4"/>
      <c r="E548" s="4"/>
      <c r="F548" s="4"/>
      <c r="G548" s="4"/>
      <c r="H548" s="4"/>
      <c r="I548" s="4"/>
      <c r="J548" s="4"/>
      <c r="K548" s="4"/>
    </row>
    <row r="549">
      <c r="A549" s="379"/>
      <c r="B549" s="4"/>
      <c r="C549" s="4"/>
      <c r="D549" s="4"/>
      <c r="E549" s="4"/>
      <c r="F549" s="4"/>
      <c r="G549" s="4"/>
      <c r="H549" s="4"/>
      <c r="I549" s="4"/>
      <c r="J549" s="4"/>
      <c r="K549" s="4"/>
    </row>
    <row r="550">
      <c r="A550" s="379"/>
      <c r="B550" s="4"/>
      <c r="C550" s="4"/>
      <c r="D550" s="4"/>
      <c r="E550" s="4"/>
      <c r="F550" s="4"/>
      <c r="G550" s="4"/>
      <c r="H550" s="4"/>
      <c r="I550" s="4"/>
      <c r="J550" s="4"/>
      <c r="K550" s="4"/>
    </row>
    <row r="551">
      <c r="A551" s="379"/>
      <c r="B551" s="4"/>
      <c r="C551" s="4"/>
      <c r="D551" s="4"/>
      <c r="E551" s="4"/>
      <c r="F551" s="4"/>
      <c r="G551" s="4"/>
      <c r="H551" s="4"/>
      <c r="I551" s="4"/>
      <c r="J551" s="4"/>
      <c r="K551" s="4"/>
    </row>
    <row r="552">
      <c r="A552" s="379"/>
      <c r="B552" s="4"/>
      <c r="C552" s="4"/>
      <c r="D552" s="4"/>
      <c r="E552" s="4"/>
      <c r="F552" s="4"/>
      <c r="G552" s="4"/>
      <c r="H552" s="4"/>
      <c r="I552" s="4"/>
      <c r="J552" s="4"/>
      <c r="K552" s="4"/>
    </row>
    <row r="553">
      <c r="A553" s="379"/>
      <c r="B553" s="4"/>
      <c r="C553" s="4"/>
      <c r="D553" s="4"/>
      <c r="E553" s="4"/>
      <c r="F553" s="4"/>
      <c r="G553" s="4"/>
      <c r="H553" s="4"/>
      <c r="I553" s="4"/>
      <c r="J553" s="4"/>
      <c r="K553" s="4"/>
    </row>
    <row r="554">
      <c r="A554" s="379"/>
      <c r="B554" s="4"/>
      <c r="C554" s="4"/>
      <c r="D554" s="4"/>
      <c r="E554" s="4"/>
      <c r="F554" s="4"/>
      <c r="G554" s="4"/>
      <c r="H554" s="4"/>
      <c r="I554" s="4"/>
      <c r="J554" s="4"/>
      <c r="K554" s="4"/>
    </row>
    <row r="555">
      <c r="A555" s="379"/>
      <c r="B555" s="4"/>
      <c r="C555" s="4"/>
      <c r="D555" s="4"/>
      <c r="E555" s="4"/>
      <c r="F555" s="4"/>
      <c r="G555" s="4"/>
      <c r="H555" s="4"/>
      <c r="I555" s="4"/>
      <c r="J555" s="4"/>
      <c r="K555" s="4"/>
    </row>
    <row r="556">
      <c r="A556" s="379"/>
      <c r="B556" s="4"/>
      <c r="C556" s="4"/>
      <c r="D556" s="4"/>
      <c r="E556" s="4"/>
      <c r="F556" s="4"/>
      <c r="G556" s="4"/>
      <c r="H556" s="4"/>
      <c r="I556" s="4"/>
      <c r="J556" s="4"/>
      <c r="K556" s="4"/>
    </row>
    <row r="557">
      <c r="A557" s="379"/>
      <c r="B557" s="4"/>
      <c r="C557" s="4"/>
      <c r="D557" s="4"/>
      <c r="E557" s="4"/>
      <c r="F557" s="4"/>
      <c r="G557" s="4"/>
      <c r="H557" s="4"/>
      <c r="I557" s="4"/>
      <c r="J557" s="4"/>
      <c r="K557" s="4"/>
    </row>
    <row r="558">
      <c r="A558" s="379"/>
      <c r="B558" s="4"/>
      <c r="C558" s="4"/>
      <c r="D558" s="4"/>
      <c r="E558" s="4"/>
      <c r="F558" s="4"/>
      <c r="G558" s="4"/>
      <c r="H558" s="4"/>
      <c r="I558" s="4"/>
      <c r="J558" s="4"/>
      <c r="K558" s="4"/>
    </row>
    <row r="559">
      <c r="A559" s="379"/>
      <c r="B559" s="4"/>
      <c r="C559" s="4"/>
      <c r="D559" s="4"/>
      <c r="E559" s="4"/>
      <c r="F559" s="4"/>
      <c r="G559" s="4"/>
      <c r="H559" s="4"/>
      <c r="I559" s="4"/>
      <c r="J559" s="4"/>
      <c r="K559" s="4"/>
    </row>
    <row r="560">
      <c r="A560" s="379"/>
      <c r="B560" s="4"/>
      <c r="C560" s="4"/>
      <c r="D560" s="4"/>
      <c r="E560" s="4"/>
      <c r="F560" s="4"/>
      <c r="G560" s="4"/>
      <c r="H560" s="4"/>
      <c r="I560" s="4"/>
      <c r="J560" s="4"/>
      <c r="K560" s="4"/>
    </row>
    <row r="561">
      <c r="A561" s="379"/>
      <c r="B561" s="4"/>
      <c r="C561" s="4"/>
      <c r="D561" s="4"/>
      <c r="E561" s="4"/>
      <c r="F561" s="4"/>
      <c r="G561" s="4"/>
      <c r="H561" s="4"/>
      <c r="I561" s="4"/>
      <c r="J561" s="4"/>
      <c r="K561" s="4"/>
    </row>
    <row r="562">
      <c r="A562" s="379"/>
      <c r="B562" s="4"/>
      <c r="C562" s="4"/>
      <c r="D562" s="4"/>
      <c r="E562" s="4"/>
      <c r="F562" s="4"/>
      <c r="G562" s="4"/>
      <c r="H562" s="4"/>
      <c r="I562" s="4"/>
      <c r="J562" s="4"/>
      <c r="K562" s="4"/>
    </row>
    <row r="563">
      <c r="A563" s="379"/>
      <c r="B563" s="4"/>
      <c r="C563" s="4"/>
      <c r="D563" s="4"/>
      <c r="E563" s="4"/>
      <c r="F563" s="4"/>
      <c r="G563" s="4"/>
      <c r="H563" s="4"/>
      <c r="I563" s="4"/>
      <c r="J563" s="4"/>
      <c r="K563" s="4"/>
    </row>
    <row r="564">
      <c r="A564" s="379"/>
      <c r="B564" s="4"/>
      <c r="C564" s="4"/>
      <c r="D564" s="4"/>
      <c r="E564" s="4"/>
      <c r="F564" s="4"/>
      <c r="G564" s="4"/>
      <c r="H564" s="4"/>
      <c r="I564" s="4"/>
      <c r="J564" s="4"/>
      <c r="K564" s="4"/>
    </row>
    <row r="565">
      <c r="A565" s="379"/>
      <c r="B565" s="4"/>
      <c r="C565" s="4"/>
      <c r="D565" s="4"/>
      <c r="E565" s="4"/>
      <c r="F565" s="4"/>
      <c r="G565" s="4"/>
      <c r="H565" s="4"/>
      <c r="I565" s="4"/>
      <c r="J565" s="4"/>
      <c r="K565" s="4"/>
    </row>
    <row r="566">
      <c r="A566" s="379"/>
      <c r="B566" s="4"/>
      <c r="C566" s="4"/>
      <c r="D566" s="4"/>
      <c r="E566" s="4"/>
      <c r="F566" s="4"/>
      <c r="G566" s="4"/>
      <c r="H566" s="4"/>
      <c r="I566" s="4"/>
      <c r="J566" s="4"/>
      <c r="K566" s="4"/>
    </row>
    <row r="567">
      <c r="A567" s="379"/>
      <c r="B567" s="4"/>
      <c r="C567" s="4"/>
      <c r="D567" s="4"/>
      <c r="E567" s="4"/>
      <c r="F567" s="4"/>
      <c r="G567" s="4"/>
      <c r="H567" s="4"/>
      <c r="I567" s="4"/>
      <c r="J567" s="4"/>
      <c r="K567" s="4"/>
    </row>
    <row r="568">
      <c r="A568" s="379"/>
      <c r="B568" s="4"/>
      <c r="C568" s="4"/>
      <c r="D568" s="4"/>
      <c r="E568" s="4"/>
      <c r="F568" s="4"/>
      <c r="G568" s="4"/>
      <c r="H568" s="4"/>
      <c r="I568" s="4"/>
      <c r="J568" s="4"/>
      <c r="K568" s="4"/>
    </row>
    <row r="569">
      <c r="A569" s="379"/>
      <c r="B569" s="4"/>
      <c r="C569" s="4"/>
      <c r="D569" s="4"/>
      <c r="E569" s="4"/>
      <c r="F569" s="4"/>
      <c r="G569" s="4"/>
      <c r="H569" s="4"/>
      <c r="I569" s="4"/>
      <c r="J569" s="4"/>
      <c r="K569" s="4"/>
    </row>
    <row r="570">
      <c r="A570" s="379"/>
      <c r="B570" s="4"/>
      <c r="C570" s="4"/>
      <c r="D570" s="4"/>
      <c r="E570" s="4"/>
      <c r="F570" s="4"/>
      <c r="G570" s="4"/>
      <c r="H570" s="4"/>
      <c r="I570" s="4"/>
      <c r="J570" s="4"/>
      <c r="K570" s="4"/>
    </row>
    <row r="571">
      <c r="A571" s="379"/>
      <c r="B571" s="4"/>
      <c r="C571" s="4"/>
      <c r="D571" s="4"/>
      <c r="E571" s="4"/>
      <c r="F571" s="4"/>
      <c r="G571" s="4"/>
      <c r="H571" s="4"/>
      <c r="I571" s="4"/>
      <c r="J571" s="4"/>
      <c r="K571" s="4"/>
    </row>
    <row r="572">
      <c r="A572" s="379"/>
      <c r="B572" s="4"/>
      <c r="C572" s="4"/>
      <c r="D572" s="4"/>
      <c r="E572" s="4"/>
      <c r="F572" s="4"/>
      <c r="G572" s="4"/>
      <c r="H572" s="4"/>
      <c r="I572" s="4"/>
      <c r="J572" s="4"/>
      <c r="K572" s="4"/>
    </row>
    <row r="573">
      <c r="A573" s="379"/>
      <c r="B573" s="4"/>
      <c r="C573" s="4"/>
      <c r="D573" s="4"/>
      <c r="E573" s="4"/>
      <c r="F573" s="4"/>
      <c r="G573" s="4"/>
      <c r="H573" s="4"/>
      <c r="I573" s="4"/>
      <c r="J573" s="4"/>
      <c r="K573" s="4"/>
    </row>
    <row r="574">
      <c r="A574" s="379"/>
      <c r="B574" s="4"/>
      <c r="C574" s="4"/>
      <c r="D574" s="4"/>
      <c r="E574" s="4"/>
      <c r="F574" s="4"/>
      <c r="G574" s="4"/>
      <c r="H574" s="4"/>
      <c r="I574" s="4"/>
      <c r="J574" s="4"/>
      <c r="K574" s="4"/>
    </row>
    <row r="575">
      <c r="A575" s="379"/>
      <c r="B575" s="4"/>
      <c r="C575" s="4"/>
      <c r="D575" s="4"/>
      <c r="E575" s="4"/>
      <c r="F575" s="4"/>
      <c r="G575" s="4"/>
      <c r="H575" s="4"/>
      <c r="I575" s="4"/>
      <c r="J575" s="4"/>
      <c r="K575" s="4"/>
    </row>
    <row r="576">
      <c r="A576" s="379"/>
      <c r="B576" s="4"/>
      <c r="C576" s="4"/>
      <c r="D576" s="4"/>
      <c r="E576" s="4"/>
      <c r="F576" s="4"/>
      <c r="G576" s="4"/>
      <c r="H576" s="4"/>
      <c r="I576" s="4"/>
      <c r="J576" s="4"/>
      <c r="K576" s="4"/>
    </row>
    <row r="577">
      <c r="A577" s="379"/>
      <c r="B577" s="4"/>
      <c r="C577" s="4"/>
      <c r="D577" s="4"/>
      <c r="E577" s="4"/>
      <c r="F577" s="4"/>
      <c r="G577" s="4"/>
      <c r="H577" s="4"/>
      <c r="I577" s="4"/>
      <c r="J577" s="4"/>
      <c r="K577" s="4"/>
    </row>
    <row r="578">
      <c r="A578" s="379"/>
      <c r="B578" s="4"/>
      <c r="C578" s="4"/>
      <c r="D578" s="4"/>
      <c r="E578" s="4"/>
      <c r="F578" s="4"/>
      <c r="G578" s="4"/>
      <c r="H578" s="4"/>
      <c r="I578" s="4"/>
      <c r="J578" s="4"/>
      <c r="K578" s="4"/>
    </row>
    <row r="579">
      <c r="A579" s="379"/>
      <c r="B579" s="4"/>
      <c r="C579" s="4"/>
      <c r="D579" s="4"/>
      <c r="E579" s="4"/>
      <c r="F579" s="4"/>
      <c r="G579" s="4"/>
      <c r="H579" s="4"/>
      <c r="I579" s="4"/>
      <c r="J579" s="4"/>
      <c r="K579" s="4"/>
    </row>
    <row r="580">
      <c r="A580" s="379"/>
      <c r="B580" s="4"/>
      <c r="C580" s="4"/>
      <c r="D580" s="4"/>
      <c r="E580" s="4"/>
      <c r="F580" s="4"/>
      <c r="G580" s="4"/>
      <c r="H580" s="4"/>
      <c r="I580" s="4"/>
      <c r="J580" s="4"/>
      <c r="K580" s="4"/>
    </row>
    <row r="581">
      <c r="A581" s="379"/>
      <c r="B581" s="4"/>
      <c r="C581" s="4"/>
      <c r="D581" s="4"/>
      <c r="E581" s="4"/>
      <c r="F581" s="4"/>
      <c r="G581" s="4"/>
      <c r="H581" s="4"/>
      <c r="I581" s="4"/>
      <c r="J581" s="4"/>
      <c r="K581" s="4"/>
    </row>
    <row r="582">
      <c r="A582" s="379"/>
      <c r="B582" s="4"/>
      <c r="C582" s="4"/>
      <c r="D582" s="4"/>
      <c r="E582" s="4"/>
      <c r="F582" s="4"/>
      <c r="G582" s="4"/>
      <c r="H582" s="4"/>
      <c r="I582" s="4"/>
      <c r="J582" s="4"/>
      <c r="K582" s="4"/>
    </row>
    <row r="583">
      <c r="A583" s="379"/>
      <c r="B583" s="4"/>
      <c r="C583" s="4"/>
      <c r="D583" s="4"/>
      <c r="E583" s="4"/>
      <c r="F583" s="4"/>
      <c r="G583" s="4"/>
      <c r="H583" s="4"/>
      <c r="I583" s="4"/>
      <c r="J583" s="4"/>
      <c r="K583" s="4"/>
    </row>
    <row r="584">
      <c r="A584" s="379"/>
      <c r="B584" s="4"/>
      <c r="C584" s="4"/>
      <c r="D584" s="4"/>
      <c r="E584" s="4"/>
      <c r="F584" s="4"/>
      <c r="G584" s="4"/>
      <c r="H584" s="4"/>
      <c r="I584" s="4"/>
      <c r="J584" s="4"/>
      <c r="K584" s="4"/>
    </row>
    <row r="585">
      <c r="A585" s="379"/>
      <c r="B585" s="4"/>
      <c r="C585" s="4"/>
      <c r="D585" s="4"/>
      <c r="E585" s="4"/>
      <c r="F585" s="4"/>
      <c r="G585" s="4"/>
      <c r="H585" s="4"/>
      <c r="I585" s="4"/>
      <c r="J585" s="4"/>
      <c r="K585" s="4"/>
    </row>
    <row r="586">
      <c r="A586" s="379"/>
      <c r="B586" s="4"/>
      <c r="C586" s="4"/>
      <c r="D586" s="4"/>
      <c r="E586" s="4"/>
      <c r="F586" s="4"/>
      <c r="G586" s="4"/>
      <c r="H586" s="4"/>
      <c r="I586" s="4"/>
      <c r="J586" s="4"/>
      <c r="K586" s="4"/>
    </row>
    <row r="587">
      <c r="A587" s="379"/>
      <c r="B587" s="4"/>
      <c r="C587" s="4"/>
      <c r="D587" s="4"/>
      <c r="E587" s="4"/>
      <c r="F587" s="4"/>
      <c r="G587" s="4"/>
      <c r="H587" s="4"/>
      <c r="I587" s="4"/>
      <c r="J587" s="4"/>
      <c r="K587" s="4"/>
    </row>
    <row r="588">
      <c r="A588" s="379"/>
      <c r="B588" s="4"/>
      <c r="C588" s="4"/>
      <c r="D588" s="4"/>
      <c r="E588" s="4"/>
      <c r="F588" s="4"/>
      <c r="G588" s="4"/>
      <c r="H588" s="4"/>
      <c r="I588" s="4"/>
      <c r="J588" s="4"/>
      <c r="K588" s="4"/>
    </row>
    <row r="589">
      <c r="A589" s="379"/>
      <c r="B589" s="4"/>
      <c r="C589" s="4"/>
      <c r="D589" s="4"/>
      <c r="E589" s="4"/>
      <c r="F589" s="4"/>
      <c r="G589" s="4"/>
      <c r="H589" s="4"/>
      <c r="I589" s="4"/>
      <c r="J589" s="4"/>
      <c r="K589" s="4"/>
    </row>
    <row r="590">
      <c r="A590" s="379"/>
      <c r="B590" s="4"/>
      <c r="C590" s="4"/>
      <c r="D590" s="4"/>
      <c r="E590" s="4"/>
      <c r="F590" s="4"/>
      <c r="G590" s="4"/>
      <c r="H590" s="4"/>
      <c r="I590" s="4"/>
      <c r="J590" s="4"/>
      <c r="K590" s="4"/>
    </row>
    <row r="591">
      <c r="A591" s="379"/>
      <c r="B591" s="4"/>
      <c r="C591" s="4"/>
      <c r="D591" s="4"/>
      <c r="E591" s="4"/>
      <c r="F591" s="4"/>
      <c r="G591" s="4"/>
      <c r="H591" s="4"/>
      <c r="I591" s="4"/>
      <c r="J591" s="4"/>
      <c r="K591" s="4"/>
    </row>
    <row r="592">
      <c r="A592" s="379"/>
      <c r="B592" s="4"/>
      <c r="C592" s="4"/>
      <c r="D592" s="4"/>
      <c r="E592" s="4"/>
      <c r="F592" s="4"/>
      <c r="G592" s="4"/>
      <c r="H592" s="4"/>
      <c r="I592" s="4"/>
      <c r="J592" s="4"/>
      <c r="K592" s="4"/>
    </row>
    <row r="593">
      <c r="A593" s="379"/>
      <c r="B593" s="4"/>
      <c r="C593" s="4"/>
      <c r="D593" s="4"/>
      <c r="E593" s="4"/>
      <c r="F593" s="4"/>
      <c r="G593" s="4"/>
      <c r="H593" s="4"/>
      <c r="I593" s="4"/>
      <c r="J593" s="4"/>
      <c r="K593" s="4"/>
    </row>
    <row r="594">
      <c r="A594" s="379"/>
      <c r="B594" s="4"/>
      <c r="C594" s="4"/>
      <c r="D594" s="4"/>
      <c r="E594" s="4"/>
      <c r="F594" s="4"/>
      <c r="G594" s="4"/>
      <c r="H594" s="4"/>
      <c r="I594" s="4"/>
      <c r="J594" s="4"/>
      <c r="K594" s="4"/>
    </row>
    <row r="595">
      <c r="A595" s="379"/>
      <c r="B595" s="4"/>
      <c r="C595" s="4"/>
      <c r="D595" s="4"/>
      <c r="E595" s="4"/>
      <c r="F595" s="4"/>
      <c r="G595" s="4"/>
      <c r="H595" s="4"/>
      <c r="I595" s="4"/>
      <c r="J595" s="4"/>
      <c r="K595" s="4"/>
    </row>
    <row r="596">
      <c r="A596" s="379"/>
      <c r="B596" s="4"/>
      <c r="C596" s="4"/>
      <c r="D596" s="4"/>
      <c r="E596" s="4"/>
      <c r="F596" s="4"/>
      <c r="G596" s="4"/>
      <c r="H596" s="4"/>
      <c r="I596" s="4"/>
      <c r="J596" s="4"/>
      <c r="K596" s="4"/>
    </row>
    <row r="597">
      <c r="A597" s="379"/>
      <c r="B597" s="4"/>
      <c r="C597" s="4"/>
      <c r="D597" s="4"/>
      <c r="E597" s="4"/>
      <c r="F597" s="4"/>
      <c r="G597" s="4"/>
      <c r="H597" s="4"/>
      <c r="I597" s="4"/>
      <c r="J597" s="4"/>
      <c r="K597" s="4"/>
    </row>
    <row r="598">
      <c r="A598" s="379"/>
      <c r="B598" s="4"/>
      <c r="C598" s="4"/>
      <c r="D598" s="4"/>
      <c r="E598" s="4"/>
      <c r="F598" s="4"/>
      <c r="G598" s="4"/>
      <c r="H598" s="4"/>
      <c r="I598" s="4"/>
      <c r="J598" s="4"/>
      <c r="K598" s="4"/>
    </row>
    <row r="599">
      <c r="A599" s="379"/>
      <c r="B599" s="4"/>
      <c r="C599" s="4"/>
      <c r="D599" s="4"/>
      <c r="E599" s="4"/>
      <c r="F599" s="4"/>
      <c r="G599" s="4"/>
      <c r="H599" s="4"/>
      <c r="I599" s="4"/>
      <c r="J599" s="4"/>
      <c r="K599" s="4"/>
    </row>
    <row r="600">
      <c r="A600" s="379"/>
      <c r="B600" s="4"/>
      <c r="C600" s="4"/>
      <c r="D600" s="4"/>
      <c r="E600" s="4"/>
      <c r="F600" s="4"/>
      <c r="G600" s="4"/>
      <c r="H600" s="4"/>
      <c r="I600" s="4"/>
      <c r="J600" s="4"/>
      <c r="K600" s="4"/>
    </row>
    <row r="601">
      <c r="A601" s="379"/>
      <c r="B601" s="4"/>
      <c r="C601" s="4"/>
      <c r="D601" s="4"/>
      <c r="E601" s="4"/>
      <c r="F601" s="4"/>
      <c r="G601" s="4"/>
      <c r="H601" s="4"/>
      <c r="I601" s="4"/>
      <c r="J601" s="4"/>
      <c r="K601" s="4"/>
    </row>
    <row r="602">
      <c r="A602" s="379"/>
      <c r="B602" s="4"/>
      <c r="C602" s="4"/>
      <c r="D602" s="4"/>
      <c r="E602" s="4"/>
      <c r="F602" s="4"/>
      <c r="G602" s="4"/>
      <c r="H602" s="4"/>
      <c r="I602" s="4"/>
      <c r="J602" s="4"/>
      <c r="K602" s="4"/>
    </row>
    <row r="603">
      <c r="A603" s="379"/>
      <c r="B603" s="4"/>
      <c r="C603" s="4"/>
      <c r="D603" s="4"/>
      <c r="E603" s="4"/>
      <c r="F603" s="4"/>
      <c r="G603" s="4"/>
      <c r="H603" s="4"/>
      <c r="I603" s="4"/>
      <c r="J603" s="4"/>
      <c r="K603" s="4"/>
    </row>
    <row r="604">
      <c r="A604" s="379"/>
      <c r="B604" s="4"/>
      <c r="C604" s="4"/>
      <c r="D604" s="4"/>
      <c r="E604" s="4"/>
      <c r="F604" s="4"/>
      <c r="G604" s="4"/>
      <c r="H604" s="4"/>
      <c r="I604" s="4"/>
      <c r="J604" s="4"/>
      <c r="K604" s="4"/>
    </row>
    <row r="605">
      <c r="A605" s="379"/>
      <c r="B605" s="4"/>
      <c r="C605" s="4"/>
      <c r="D605" s="4"/>
      <c r="E605" s="4"/>
      <c r="F605" s="4"/>
      <c r="G605" s="4"/>
      <c r="H605" s="4"/>
      <c r="I605" s="4"/>
      <c r="J605" s="4"/>
      <c r="K605" s="4"/>
    </row>
    <row r="606">
      <c r="A606" s="379"/>
      <c r="B606" s="4"/>
      <c r="C606" s="4"/>
      <c r="D606" s="4"/>
      <c r="E606" s="4"/>
      <c r="F606" s="4"/>
      <c r="G606" s="4"/>
      <c r="H606" s="4"/>
      <c r="I606" s="4"/>
      <c r="J606" s="4"/>
      <c r="K606" s="4"/>
    </row>
    <row r="607">
      <c r="A607" s="379"/>
      <c r="B607" s="4"/>
      <c r="C607" s="4"/>
      <c r="D607" s="4"/>
      <c r="E607" s="4"/>
      <c r="F607" s="4"/>
      <c r="G607" s="4"/>
      <c r="H607" s="4"/>
      <c r="I607" s="4"/>
      <c r="J607" s="4"/>
      <c r="K607" s="4"/>
    </row>
    <row r="608">
      <c r="A608" s="379"/>
      <c r="B608" s="4"/>
      <c r="C608" s="4"/>
      <c r="D608" s="4"/>
      <c r="E608" s="4"/>
      <c r="F608" s="4"/>
      <c r="G608" s="4"/>
      <c r="H608" s="4"/>
      <c r="I608" s="4"/>
      <c r="J608" s="4"/>
      <c r="K608" s="4"/>
    </row>
    <row r="609">
      <c r="A609" s="379"/>
      <c r="B609" s="4"/>
      <c r="C609" s="4"/>
      <c r="D609" s="4"/>
      <c r="E609" s="4"/>
      <c r="F609" s="4"/>
      <c r="G609" s="4"/>
      <c r="H609" s="4"/>
      <c r="I609" s="4"/>
      <c r="J609" s="4"/>
      <c r="K609" s="4"/>
    </row>
    <row r="610">
      <c r="A610" s="379"/>
      <c r="B610" s="4"/>
      <c r="C610" s="4"/>
      <c r="D610" s="4"/>
      <c r="E610" s="4"/>
      <c r="F610" s="4"/>
      <c r="G610" s="4"/>
      <c r="H610" s="4"/>
      <c r="I610" s="4"/>
      <c r="J610" s="4"/>
      <c r="K610" s="4"/>
    </row>
    <row r="611">
      <c r="A611" s="379"/>
      <c r="B611" s="4"/>
      <c r="C611" s="4"/>
      <c r="D611" s="4"/>
      <c r="E611" s="4"/>
      <c r="F611" s="4"/>
      <c r="G611" s="4"/>
      <c r="H611" s="4"/>
      <c r="I611" s="4"/>
      <c r="J611" s="4"/>
      <c r="K611" s="4"/>
    </row>
    <row r="612">
      <c r="A612" s="379"/>
      <c r="B612" s="4"/>
      <c r="C612" s="4"/>
      <c r="D612" s="4"/>
      <c r="E612" s="4"/>
      <c r="F612" s="4"/>
      <c r="G612" s="4"/>
      <c r="H612" s="4"/>
      <c r="I612" s="4"/>
      <c r="J612" s="4"/>
      <c r="K612" s="4"/>
    </row>
    <row r="613">
      <c r="A613" s="379"/>
      <c r="B613" s="4"/>
      <c r="C613" s="4"/>
      <c r="D613" s="4"/>
      <c r="E613" s="4"/>
      <c r="F613" s="4"/>
      <c r="G613" s="4"/>
      <c r="H613" s="4"/>
      <c r="I613" s="4"/>
      <c r="J613" s="4"/>
      <c r="K613" s="4"/>
    </row>
    <row r="614">
      <c r="A614" s="379"/>
      <c r="B614" s="4"/>
      <c r="C614" s="4"/>
      <c r="D614" s="4"/>
      <c r="E614" s="4"/>
      <c r="F614" s="4"/>
      <c r="G614" s="4"/>
      <c r="H614" s="4"/>
      <c r="I614" s="4"/>
      <c r="J614" s="4"/>
      <c r="K614" s="4"/>
    </row>
    <row r="615">
      <c r="A615" s="379"/>
      <c r="B615" s="4"/>
      <c r="C615" s="4"/>
      <c r="D615" s="4"/>
      <c r="E615" s="4"/>
      <c r="F615" s="4"/>
      <c r="G615" s="4"/>
      <c r="H615" s="4"/>
      <c r="I615" s="4"/>
      <c r="J615" s="4"/>
      <c r="K615" s="4"/>
    </row>
    <row r="616">
      <c r="A616" s="379"/>
      <c r="B616" s="4"/>
      <c r="C616" s="4"/>
      <c r="D616" s="4"/>
      <c r="E616" s="4"/>
      <c r="F616" s="4"/>
      <c r="G616" s="4"/>
      <c r="H616" s="4"/>
      <c r="I616" s="4"/>
      <c r="J616" s="4"/>
      <c r="K616" s="4"/>
    </row>
    <row r="617">
      <c r="A617" s="379"/>
      <c r="B617" s="4"/>
      <c r="C617" s="4"/>
      <c r="D617" s="4"/>
      <c r="E617" s="4"/>
      <c r="F617" s="4"/>
      <c r="G617" s="4"/>
      <c r="H617" s="4"/>
      <c r="I617" s="4"/>
      <c r="J617" s="4"/>
      <c r="K617" s="4"/>
    </row>
    <row r="618">
      <c r="A618" s="379"/>
      <c r="B618" s="4"/>
      <c r="C618" s="4"/>
      <c r="D618" s="4"/>
      <c r="E618" s="4"/>
      <c r="F618" s="4"/>
      <c r="G618" s="4"/>
      <c r="H618" s="4"/>
      <c r="I618" s="4"/>
      <c r="J618" s="4"/>
      <c r="K618" s="4"/>
    </row>
    <row r="619">
      <c r="A619" s="379"/>
      <c r="B619" s="4"/>
      <c r="C619" s="4"/>
      <c r="D619" s="4"/>
      <c r="E619" s="4"/>
      <c r="F619" s="4"/>
      <c r="G619" s="4"/>
      <c r="H619" s="4"/>
      <c r="I619" s="4"/>
      <c r="J619" s="4"/>
      <c r="K619" s="4"/>
    </row>
    <row r="620">
      <c r="A620" s="379"/>
      <c r="B620" s="4"/>
      <c r="C620" s="4"/>
      <c r="D620" s="4"/>
      <c r="E620" s="4"/>
      <c r="F620" s="4"/>
      <c r="G620" s="4"/>
      <c r="H620" s="4"/>
      <c r="I620" s="4"/>
      <c r="J620" s="4"/>
      <c r="K620" s="4"/>
    </row>
    <row r="621">
      <c r="A621" s="379"/>
      <c r="B621" s="4"/>
      <c r="C621" s="4"/>
      <c r="D621" s="4"/>
      <c r="E621" s="4"/>
      <c r="F621" s="4"/>
      <c r="G621" s="4"/>
      <c r="H621" s="4"/>
      <c r="I621" s="4"/>
      <c r="J621" s="4"/>
      <c r="K621" s="4"/>
    </row>
    <row r="622">
      <c r="A622" s="379"/>
      <c r="B622" s="4"/>
      <c r="C622" s="4"/>
      <c r="D622" s="4"/>
      <c r="E622" s="4"/>
      <c r="F622" s="4"/>
      <c r="G622" s="4"/>
      <c r="H622" s="4"/>
      <c r="I622" s="4"/>
      <c r="J622" s="4"/>
      <c r="K622" s="4"/>
    </row>
    <row r="623">
      <c r="A623" s="379"/>
      <c r="B623" s="4"/>
      <c r="C623" s="4"/>
      <c r="D623" s="4"/>
      <c r="E623" s="4"/>
      <c r="F623" s="4"/>
      <c r="G623" s="4"/>
      <c r="H623" s="4"/>
      <c r="I623" s="4"/>
      <c r="J623" s="4"/>
      <c r="K623" s="4"/>
    </row>
    <row r="624">
      <c r="A624" s="379"/>
      <c r="B624" s="4"/>
      <c r="C624" s="4"/>
      <c r="D624" s="4"/>
      <c r="E624" s="4"/>
      <c r="F624" s="4"/>
      <c r="G624" s="4"/>
      <c r="H624" s="4"/>
      <c r="I624" s="4"/>
      <c r="J624" s="4"/>
      <c r="K624" s="4"/>
    </row>
    <row r="625">
      <c r="A625" s="379"/>
      <c r="B625" s="4"/>
      <c r="C625" s="4"/>
      <c r="D625" s="4"/>
      <c r="E625" s="4"/>
      <c r="F625" s="4"/>
      <c r="G625" s="4"/>
      <c r="H625" s="4"/>
      <c r="I625" s="4"/>
      <c r="J625" s="4"/>
      <c r="K625" s="4"/>
    </row>
    <row r="626">
      <c r="A626" s="379"/>
      <c r="B626" s="4"/>
      <c r="C626" s="4"/>
      <c r="D626" s="4"/>
      <c r="E626" s="4"/>
      <c r="F626" s="4"/>
      <c r="G626" s="4"/>
      <c r="H626" s="4"/>
      <c r="I626" s="4"/>
      <c r="J626" s="4"/>
      <c r="K626" s="4"/>
    </row>
    <row r="627">
      <c r="A627" s="379"/>
      <c r="B627" s="4"/>
      <c r="C627" s="4"/>
      <c r="D627" s="4"/>
      <c r="E627" s="4"/>
      <c r="F627" s="4"/>
      <c r="G627" s="4"/>
      <c r="H627" s="4"/>
      <c r="I627" s="4"/>
      <c r="J627" s="4"/>
      <c r="K627" s="4"/>
    </row>
    <row r="628">
      <c r="A628" s="379"/>
      <c r="B628" s="4"/>
      <c r="C628" s="4"/>
      <c r="D628" s="4"/>
      <c r="E628" s="4"/>
      <c r="F628" s="4"/>
      <c r="G628" s="4"/>
      <c r="H628" s="4"/>
      <c r="I628" s="4"/>
      <c r="J628" s="4"/>
      <c r="K628" s="4"/>
    </row>
    <row r="629">
      <c r="A629" s="379"/>
      <c r="B629" s="4"/>
      <c r="C629" s="4"/>
      <c r="D629" s="4"/>
      <c r="E629" s="4"/>
      <c r="F629" s="4"/>
      <c r="G629" s="4"/>
      <c r="H629" s="4"/>
      <c r="I629" s="4"/>
      <c r="J629" s="4"/>
      <c r="K629" s="4"/>
    </row>
    <row r="630">
      <c r="A630" s="379"/>
      <c r="B630" s="4"/>
      <c r="C630" s="4"/>
      <c r="D630" s="4"/>
      <c r="E630" s="4"/>
      <c r="F630" s="4"/>
      <c r="G630" s="4"/>
      <c r="H630" s="4"/>
      <c r="I630" s="4"/>
      <c r="J630" s="4"/>
      <c r="K630" s="4"/>
    </row>
    <row r="631">
      <c r="A631" s="379"/>
      <c r="B631" s="4"/>
      <c r="C631" s="4"/>
      <c r="D631" s="4"/>
      <c r="E631" s="4"/>
      <c r="F631" s="4"/>
      <c r="G631" s="4"/>
      <c r="H631" s="4"/>
      <c r="I631" s="4"/>
      <c r="J631" s="4"/>
      <c r="K631" s="4"/>
    </row>
    <row r="632">
      <c r="A632" s="379"/>
      <c r="B632" s="4"/>
      <c r="C632" s="4"/>
      <c r="D632" s="4"/>
      <c r="E632" s="4"/>
      <c r="F632" s="4"/>
      <c r="G632" s="4"/>
      <c r="H632" s="4"/>
      <c r="I632" s="4"/>
      <c r="J632" s="4"/>
      <c r="K632" s="4"/>
    </row>
    <row r="633">
      <c r="A633" s="379"/>
      <c r="B633" s="4"/>
      <c r="C633" s="4"/>
      <c r="D633" s="4"/>
      <c r="E633" s="4"/>
      <c r="F633" s="4"/>
      <c r="G633" s="4"/>
      <c r="H633" s="4"/>
      <c r="I633" s="4"/>
      <c r="J633" s="4"/>
      <c r="K633" s="4"/>
    </row>
    <row r="634">
      <c r="A634" s="379"/>
      <c r="B634" s="4"/>
      <c r="C634" s="4"/>
      <c r="D634" s="4"/>
      <c r="E634" s="4"/>
      <c r="F634" s="4"/>
      <c r="G634" s="4"/>
      <c r="H634" s="4"/>
      <c r="I634" s="4"/>
      <c r="J634" s="4"/>
      <c r="K634" s="4"/>
    </row>
    <row r="635">
      <c r="A635" s="379"/>
      <c r="B635" s="4"/>
      <c r="C635" s="4"/>
      <c r="D635" s="4"/>
      <c r="E635" s="4"/>
      <c r="F635" s="4"/>
      <c r="G635" s="4"/>
      <c r="H635" s="4"/>
      <c r="I635" s="4"/>
      <c r="J635" s="4"/>
      <c r="K635" s="4"/>
    </row>
    <row r="636">
      <c r="A636" s="379"/>
      <c r="B636" s="4"/>
      <c r="C636" s="4"/>
      <c r="D636" s="4"/>
      <c r="E636" s="4"/>
      <c r="F636" s="4"/>
      <c r="G636" s="4"/>
      <c r="H636" s="4"/>
      <c r="I636" s="4"/>
      <c r="J636" s="4"/>
      <c r="K636" s="4"/>
    </row>
    <row r="637">
      <c r="A637" s="379"/>
      <c r="B637" s="4"/>
      <c r="C637" s="4"/>
      <c r="D637" s="4"/>
      <c r="E637" s="4"/>
      <c r="F637" s="4"/>
      <c r="G637" s="4"/>
      <c r="H637" s="4"/>
      <c r="I637" s="4"/>
      <c r="J637" s="4"/>
      <c r="K637" s="4"/>
    </row>
    <row r="638">
      <c r="A638" s="379"/>
      <c r="B638" s="4"/>
      <c r="C638" s="4"/>
      <c r="D638" s="4"/>
      <c r="E638" s="4"/>
      <c r="F638" s="4"/>
      <c r="G638" s="4"/>
      <c r="H638" s="4"/>
      <c r="I638" s="4"/>
      <c r="J638" s="4"/>
      <c r="K638" s="4"/>
    </row>
    <row r="639">
      <c r="A639" s="379"/>
      <c r="B639" s="4"/>
      <c r="C639" s="4"/>
      <c r="D639" s="4"/>
      <c r="E639" s="4"/>
      <c r="F639" s="4"/>
      <c r="G639" s="4"/>
      <c r="H639" s="4"/>
      <c r="I639" s="4"/>
      <c r="J639" s="4"/>
      <c r="K639" s="4"/>
    </row>
    <row r="640">
      <c r="A640" s="379"/>
      <c r="B640" s="4"/>
      <c r="C640" s="4"/>
      <c r="D640" s="4"/>
      <c r="E640" s="4"/>
      <c r="F640" s="4"/>
      <c r="G640" s="4"/>
      <c r="H640" s="4"/>
      <c r="I640" s="4"/>
      <c r="J640" s="4"/>
      <c r="K640" s="4"/>
    </row>
    <row r="641">
      <c r="A641" s="379"/>
      <c r="B641" s="4"/>
      <c r="C641" s="4"/>
      <c r="D641" s="4"/>
      <c r="E641" s="4"/>
      <c r="F641" s="4"/>
      <c r="G641" s="4"/>
      <c r="H641" s="4"/>
      <c r="I641" s="4"/>
      <c r="J641" s="4"/>
      <c r="K641" s="4"/>
    </row>
    <row r="642">
      <c r="A642" s="379"/>
      <c r="B642" s="4"/>
      <c r="C642" s="4"/>
      <c r="D642" s="4"/>
      <c r="E642" s="4"/>
      <c r="F642" s="4"/>
      <c r="G642" s="4"/>
      <c r="H642" s="4"/>
      <c r="I642" s="4"/>
      <c r="J642" s="4"/>
      <c r="K642" s="4"/>
    </row>
    <row r="643">
      <c r="A643" s="379"/>
      <c r="B643" s="4"/>
      <c r="C643" s="4"/>
      <c r="D643" s="4"/>
      <c r="E643" s="4"/>
      <c r="F643" s="4"/>
      <c r="G643" s="4"/>
      <c r="H643" s="4"/>
      <c r="I643" s="4"/>
      <c r="J643" s="4"/>
      <c r="K643" s="4"/>
    </row>
    <row r="644">
      <c r="A644" s="379"/>
      <c r="B644" s="4"/>
      <c r="C644" s="4"/>
      <c r="D644" s="4"/>
      <c r="E644" s="4"/>
      <c r="F644" s="4"/>
      <c r="G644" s="4"/>
      <c r="H644" s="4"/>
      <c r="I644" s="4"/>
      <c r="J644" s="4"/>
      <c r="K644" s="4"/>
    </row>
    <row r="645">
      <c r="A645" s="379"/>
      <c r="B645" s="4"/>
      <c r="C645" s="4"/>
      <c r="D645" s="4"/>
      <c r="E645" s="4"/>
      <c r="F645" s="4"/>
      <c r="G645" s="4"/>
      <c r="H645" s="4"/>
      <c r="I645" s="4"/>
      <c r="J645" s="4"/>
      <c r="K645" s="4"/>
    </row>
    <row r="646">
      <c r="A646" s="379"/>
      <c r="B646" s="4"/>
      <c r="C646" s="4"/>
      <c r="D646" s="4"/>
      <c r="E646" s="4"/>
      <c r="F646" s="4"/>
      <c r="G646" s="4"/>
      <c r="H646" s="4"/>
      <c r="I646" s="4"/>
      <c r="J646" s="4"/>
      <c r="K646" s="4"/>
    </row>
    <row r="647">
      <c r="A647" s="379"/>
      <c r="B647" s="4"/>
      <c r="C647" s="4"/>
      <c r="D647" s="4"/>
      <c r="E647" s="4"/>
      <c r="F647" s="4"/>
      <c r="G647" s="4"/>
      <c r="H647" s="4"/>
      <c r="I647" s="4"/>
      <c r="J647" s="4"/>
      <c r="K647" s="4"/>
    </row>
    <row r="648">
      <c r="A648" s="379"/>
      <c r="B648" s="4"/>
      <c r="C648" s="4"/>
      <c r="D648" s="4"/>
      <c r="E648" s="4"/>
      <c r="F648" s="4"/>
      <c r="G648" s="4"/>
      <c r="H648" s="4"/>
      <c r="I648" s="4"/>
      <c r="J648" s="4"/>
      <c r="K648" s="4"/>
    </row>
    <row r="649">
      <c r="A649" s="379"/>
      <c r="B649" s="4"/>
      <c r="C649" s="4"/>
      <c r="D649" s="4"/>
      <c r="E649" s="4"/>
      <c r="F649" s="4"/>
      <c r="G649" s="4"/>
      <c r="H649" s="4"/>
      <c r="I649" s="4"/>
      <c r="J649" s="4"/>
      <c r="K649" s="4"/>
    </row>
    <row r="650">
      <c r="A650" s="379"/>
      <c r="B650" s="4"/>
      <c r="C650" s="4"/>
      <c r="D650" s="4"/>
      <c r="E650" s="4"/>
      <c r="F650" s="4"/>
      <c r="G650" s="4"/>
      <c r="H650" s="4"/>
      <c r="I650" s="4"/>
      <c r="J650" s="4"/>
      <c r="K650" s="4"/>
    </row>
    <row r="651">
      <c r="A651" s="379"/>
      <c r="B651" s="4"/>
      <c r="C651" s="4"/>
      <c r="D651" s="4"/>
      <c r="E651" s="4"/>
      <c r="F651" s="4"/>
      <c r="G651" s="4"/>
      <c r="H651" s="4"/>
      <c r="I651" s="4"/>
      <c r="J651" s="4"/>
      <c r="K651" s="4"/>
    </row>
    <row r="652">
      <c r="A652" s="379"/>
      <c r="B652" s="4"/>
      <c r="C652" s="4"/>
      <c r="D652" s="4"/>
      <c r="E652" s="4"/>
      <c r="F652" s="4"/>
      <c r="G652" s="4"/>
      <c r="H652" s="4"/>
      <c r="I652" s="4"/>
      <c r="J652" s="4"/>
      <c r="K652" s="4"/>
    </row>
    <row r="653">
      <c r="A653" s="379"/>
      <c r="B653" s="4"/>
      <c r="C653" s="4"/>
      <c r="D653" s="4"/>
      <c r="E653" s="4"/>
      <c r="F653" s="4"/>
      <c r="G653" s="4"/>
      <c r="H653" s="4"/>
      <c r="I653" s="4"/>
      <c r="J653" s="4"/>
      <c r="K653" s="4"/>
    </row>
    <row r="654">
      <c r="A654" s="379"/>
      <c r="B654" s="4"/>
      <c r="C654" s="4"/>
      <c r="D654" s="4"/>
      <c r="E654" s="4"/>
      <c r="F654" s="4"/>
      <c r="G654" s="4"/>
      <c r="H654" s="4"/>
      <c r="I654" s="4"/>
      <c r="J654" s="4"/>
      <c r="K654" s="4"/>
    </row>
    <row r="655">
      <c r="A655" s="379"/>
      <c r="B655" s="4"/>
      <c r="C655" s="4"/>
      <c r="D655" s="4"/>
      <c r="E655" s="4"/>
      <c r="F655" s="4"/>
      <c r="G655" s="4"/>
      <c r="H655" s="4"/>
      <c r="I655" s="4"/>
      <c r="J655" s="4"/>
      <c r="K655" s="4"/>
    </row>
    <row r="656">
      <c r="A656" s="379"/>
      <c r="B656" s="4"/>
      <c r="C656" s="4"/>
      <c r="D656" s="4"/>
      <c r="E656" s="4"/>
      <c r="F656" s="4"/>
      <c r="G656" s="4"/>
      <c r="H656" s="4"/>
      <c r="I656" s="4"/>
      <c r="J656" s="4"/>
      <c r="K656" s="4"/>
    </row>
    <row r="657">
      <c r="A657" s="379"/>
      <c r="B657" s="4"/>
      <c r="C657" s="4"/>
      <c r="D657" s="4"/>
      <c r="E657" s="4"/>
      <c r="F657" s="4"/>
      <c r="G657" s="4"/>
      <c r="H657" s="4"/>
      <c r="I657" s="4"/>
      <c r="J657" s="4"/>
      <c r="K657" s="4"/>
    </row>
    <row r="658">
      <c r="A658" s="379"/>
      <c r="B658" s="4"/>
      <c r="C658" s="4"/>
      <c r="D658" s="4"/>
      <c r="E658" s="4"/>
      <c r="F658" s="4"/>
      <c r="G658" s="4"/>
      <c r="H658" s="4"/>
      <c r="I658" s="4"/>
      <c r="J658" s="4"/>
      <c r="K658" s="4"/>
    </row>
    <row r="659">
      <c r="A659" s="379"/>
      <c r="B659" s="4"/>
      <c r="C659" s="4"/>
      <c r="D659" s="4"/>
      <c r="E659" s="4"/>
      <c r="F659" s="4"/>
      <c r="G659" s="4"/>
      <c r="H659" s="4"/>
      <c r="I659" s="4"/>
      <c r="J659" s="4"/>
      <c r="K659" s="4"/>
    </row>
    <row r="660">
      <c r="A660" s="379"/>
      <c r="B660" s="4"/>
      <c r="C660" s="4"/>
      <c r="D660" s="4"/>
      <c r="E660" s="4"/>
      <c r="F660" s="4"/>
      <c r="G660" s="4"/>
      <c r="H660" s="4"/>
      <c r="I660" s="4"/>
      <c r="J660" s="4"/>
      <c r="K660" s="4"/>
    </row>
    <row r="661">
      <c r="A661" s="379"/>
      <c r="B661" s="4"/>
      <c r="C661" s="4"/>
      <c r="D661" s="4"/>
      <c r="E661" s="4"/>
      <c r="F661" s="4"/>
      <c r="G661" s="4"/>
      <c r="H661" s="4"/>
      <c r="I661" s="4"/>
      <c r="J661" s="4"/>
      <c r="K661" s="4"/>
    </row>
    <row r="662">
      <c r="A662" s="379"/>
      <c r="B662" s="4"/>
      <c r="C662" s="4"/>
      <c r="D662" s="4"/>
      <c r="E662" s="4"/>
      <c r="F662" s="4"/>
      <c r="G662" s="4"/>
      <c r="H662" s="4"/>
      <c r="I662" s="4"/>
      <c r="J662" s="4"/>
      <c r="K662" s="4"/>
    </row>
    <row r="663">
      <c r="A663" s="379"/>
      <c r="B663" s="4"/>
      <c r="C663" s="4"/>
      <c r="D663" s="4"/>
      <c r="E663" s="4"/>
      <c r="F663" s="4"/>
      <c r="G663" s="4"/>
      <c r="H663" s="4"/>
      <c r="I663" s="4"/>
      <c r="J663" s="4"/>
      <c r="K663" s="4"/>
    </row>
    <row r="664">
      <c r="A664" s="379"/>
      <c r="B664" s="4"/>
      <c r="C664" s="4"/>
      <c r="D664" s="4"/>
      <c r="E664" s="4"/>
      <c r="F664" s="4"/>
      <c r="G664" s="4"/>
      <c r="H664" s="4"/>
      <c r="I664" s="4"/>
      <c r="J664" s="4"/>
      <c r="K664" s="4"/>
    </row>
    <row r="665">
      <c r="A665" s="379"/>
      <c r="B665" s="4"/>
      <c r="C665" s="4"/>
      <c r="D665" s="4"/>
      <c r="E665" s="4"/>
      <c r="F665" s="4"/>
      <c r="G665" s="4"/>
      <c r="H665" s="4"/>
      <c r="I665" s="4"/>
      <c r="J665" s="4"/>
      <c r="K665" s="4"/>
    </row>
    <row r="666">
      <c r="A666" s="379"/>
      <c r="B666" s="4"/>
      <c r="C666" s="4"/>
      <c r="D666" s="4"/>
      <c r="E666" s="4"/>
      <c r="F666" s="4"/>
      <c r="G666" s="4"/>
      <c r="H666" s="4"/>
      <c r="I666" s="4"/>
      <c r="J666" s="4"/>
      <c r="K666" s="4"/>
    </row>
    <row r="667">
      <c r="A667" s="379"/>
      <c r="B667" s="4"/>
      <c r="C667" s="4"/>
      <c r="D667" s="4"/>
      <c r="E667" s="4"/>
      <c r="F667" s="4"/>
      <c r="G667" s="4"/>
      <c r="H667" s="4"/>
      <c r="I667" s="4"/>
      <c r="J667" s="4"/>
      <c r="K667" s="4"/>
    </row>
    <row r="668">
      <c r="A668" s="379"/>
      <c r="B668" s="4"/>
      <c r="C668" s="4"/>
      <c r="D668" s="4"/>
      <c r="E668" s="4"/>
      <c r="F668" s="4"/>
      <c r="G668" s="4"/>
      <c r="H668" s="4"/>
      <c r="I668" s="4"/>
      <c r="J668" s="4"/>
      <c r="K668" s="4"/>
    </row>
    <row r="669">
      <c r="A669" s="379"/>
      <c r="B669" s="4"/>
      <c r="C669" s="4"/>
      <c r="D669" s="4"/>
      <c r="E669" s="4"/>
      <c r="F669" s="4"/>
      <c r="G669" s="4"/>
      <c r="H669" s="4"/>
      <c r="I669" s="4"/>
      <c r="J669" s="4"/>
      <c r="K669" s="4"/>
    </row>
    <row r="670">
      <c r="A670" s="379"/>
      <c r="B670" s="4"/>
      <c r="C670" s="4"/>
      <c r="D670" s="4"/>
      <c r="E670" s="4"/>
      <c r="F670" s="4"/>
      <c r="G670" s="4"/>
      <c r="H670" s="4"/>
      <c r="I670" s="4"/>
      <c r="J670" s="4"/>
      <c r="K670" s="4"/>
    </row>
    <row r="671">
      <c r="A671" s="379"/>
      <c r="B671" s="4"/>
      <c r="C671" s="4"/>
      <c r="D671" s="4"/>
      <c r="E671" s="4"/>
      <c r="F671" s="4"/>
      <c r="G671" s="4"/>
      <c r="H671" s="4"/>
      <c r="I671" s="4"/>
      <c r="J671" s="4"/>
      <c r="K671" s="4"/>
    </row>
    <row r="672">
      <c r="A672" s="379"/>
      <c r="B672" s="4"/>
      <c r="C672" s="4"/>
      <c r="D672" s="4"/>
      <c r="E672" s="4"/>
      <c r="F672" s="4"/>
      <c r="G672" s="4"/>
      <c r="H672" s="4"/>
      <c r="I672" s="4"/>
      <c r="J672" s="4"/>
      <c r="K672" s="4"/>
    </row>
    <row r="673">
      <c r="A673" s="379"/>
      <c r="B673" s="4"/>
      <c r="C673" s="4"/>
      <c r="D673" s="4"/>
      <c r="E673" s="4"/>
      <c r="F673" s="4"/>
      <c r="G673" s="4"/>
      <c r="H673" s="4"/>
      <c r="I673" s="4"/>
      <c r="J673" s="4"/>
      <c r="K673" s="4"/>
    </row>
    <row r="674">
      <c r="A674" s="379"/>
      <c r="B674" s="4"/>
      <c r="C674" s="4"/>
      <c r="D674" s="4"/>
      <c r="E674" s="4"/>
      <c r="F674" s="4"/>
      <c r="G674" s="4"/>
      <c r="H674" s="4"/>
      <c r="I674" s="4"/>
      <c r="J674" s="4"/>
      <c r="K674" s="4"/>
    </row>
    <row r="675">
      <c r="A675" s="379"/>
      <c r="B675" s="4"/>
      <c r="C675" s="4"/>
      <c r="D675" s="4"/>
      <c r="E675" s="4"/>
      <c r="F675" s="4"/>
      <c r="G675" s="4"/>
      <c r="H675" s="4"/>
      <c r="I675" s="4"/>
      <c r="J675" s="4"/>
      <c r="K675" s="4"/>
    </row>
    <row r="676">
      <c r="A676" s="379"/>
      <c r="B676" s="4"/>
      <c r="C676" s="4"/>
      <c r="D676" s="4"/>
      <c r="E676" s="4"/>
      <c r="F676" s="4"/>
      <c r="G676" s="4"/>
      <c r="H676" s="4"/>
      <c r="I676" s="4"/>
      <c r="J676" s="4"/>
      <c r="K676" s="4"/>
    </row>
    <row r="677">
      <c r="A677" s="379"/>
      <c r="B677" s="4"/>
      <c r="C677" s="4"/>
      <c r="D677" s="4"/>
      <c r="E677" s="4"/>
      <c r="F677" s="4"/>
      <c r="G677" s="4"/>
      <c r="H677" s="4"/>
      <c r="I677" s="4"/>
      <c r="J677" s="4"/>
      <c r="K677" s="4"/>
    </row>
    <row r="678">
      <c r="A678" s="379"/>
      <c r="B678" s="4"/>
      <c r="C678" s="4"/>
      <c r="D678" s="4"/>
      <c r="E678" s="4"/>
      <c r="F678" s="4"/>
      <c r="G678" s="4"/>
      <c r="H678" s="4"/>
      <c r="I678" s="4"/>
      <c r="J678" s="4"/>
      <c r="K678" s="4"/>
    </row>
    <row r="679">
      <c r="A679" s="379"/>
      <c r="B679" s="4"/>
      <c r="C679" s="4"/>
      <c r="D679" s="4"/>
      <c r="E679" s="4"/>
      <c r="F679" s="4"/>
      <c r="G679" s="4"/>
      <c r="H679" s="4"/>
      <c r="I679" s="4"/>
      <c r="J679" s="4"/>
      <c r="K679" s="4"/>
    </row>
    <row r="680">
      <c r="A680" s="379"/>
      <c r="B680" s="4"/>
      <c r="C680" s="4"/>
      <c r="D680" s="4"/>
      <c r="E680" s="4"/>
      <c r="F680" s="4"/>
      <c r="G680" s="4"/>
      <c r="H680" s="4"/>
      <c r="I680" s="4"/>
      <c r="J680" s="4"/>
      <c r="K680" s="4"/>
    </row>
    <row r="681">
      <c r="A681" s="379"/>
      <c r="B681" s="4"/>
      <c r="C681" s="4"/>
      <c r="D681" s="4"/>
      <c r="E681" s="4"/>
      <c r="F681" s="4"/>
      <c r="G681" s="4"/>
      <c r="H681" s="4"/>
      <c r="I681" s="4"/>
      <c r="J681" s="4"/>
      <c r="K681" s="4"/>
    </row>
    <row r="682">
      <c r="A682" s="379"/>
      <c r="B682" s="4"/>
      <c r="C682" s="4"/>
      <c r="D682" s="4"/>
      <c r="E682" s="4"/>
      <c r="F682" s="4"/>
      <c r="G682" s="4"/>
      <c r="H682" s="4"/>
      <c r="I682" s="4"/>
      <c r="J682" s="4"/>
      <c r="K682" s="4"/>
    </row>
    <row r="683">
      <c r="A683" s="379"/>
      <c r="B683" s="4"/>
      <c r="C683" s="4"/>
      <c r="D683" s="4"/>
      <c r="E683" s="4"/>
      <c r="F683" s="4"/>
      <c r="G683" s="4"/>
      <c r="H683" s="4"/>
      <c r="I683" s="4"/>
      <c r="J683" s="4"/>
      <c r="K683" s="4"/>
    </row>
    <row r="684">
      <c r="A684" s="379"/>
      <c r="B684" s="4"/>
      <c r="C684" s="4"/>
      <c r="D684" s="4"/>
      <c r="E684" s="4"/>
      <c r="F684" s="4"/>
      <c r="G684" s="4"/>
      <c r="H684" s="4"/>
      <c r="I684" s="4"/>
      <c r="J684" s="4"/>
      <c r="K684" s="4"/>
    </row>
    <row r="685">
      <c r="A685" s="379"/>
      <c r="B685" s="4"/>
      <c r="C685" s="4"/>
      <c r="D685" s="4"/>
      <c r="E685" s="4"/>
      <c r="F685" s="4"/>
      <c r="G685" s="4"/>
      <c r="H685" s="4"/>
      <c r="I685" s="4"/>
      <c r="J685" s="4"/>
      <c r="K685" s="4"/>
    </row>
    <row r="686">
      <c r="A686" s="379"/>
      <c r="B686" s="4"/>
      <c r="C686" s="4"/>
      <c r="D686" s="4"/>
      <c r="E686" s="4"/>
      <c r="F686" s="4"/>
      <c r="G686" s="4"/>
      <c r="H686" s="4"/>
      <c r="I686" s="4"/>
      <c r="J686" s="4"/>
      <c r="K686" s="4"/>
    </row>
    <row r="687">
      <c r="A687" s="379"/>
      <c r="B687" s="4"/>
      <c r="C687" s="4"/>
      <c r="D687" s="4"/>
      <c r="E687" s="4"/>
      <c r="F687" s="4"/>
      <c r="G687" s="4"/>
      <c r="H687" s="4"/>
      <c r="I687" s="4"/>
      <c r="J687" s="4"/>
      <c r="K687" s="4"/>
    </row>
    <row r="688">
      <c r="A688" s="379"/>
      <c r="B688" s="4"/>
      <c r="C688" s="4"/>
      <c r="D688" s="4"/>
      <c r="E688" s="4"/>
      <c r="F688" s="4"/>
      <c r="G688" s="4"/>
      <c r="H688" s="4"/>
      <c r="I688" s="4"/>
      <c r="J688" s="4"/>
      <c r="K688" s="4"/>
    </row>
    <row r="689">
      <c r="A689" s="379"/>
      <c r="B689" s="4"/>
      <c r="C689" s="4"/>
      <c r="D689" s="4"/>
      <c r="E689" s="4"/>
      <c r="F689" s="4"/>
      <c r="G689" s="4"/>
      <c r="H689" s="4"/>
      <c r="I689" s="4"/>
      <c r="J689" s="4"/>
      <c r="K689" s="4"/>
    </row>
    <row r="690">
      <c r="A690" s="379"/>
      <c r="B690" s="4"/>
      <c r="C690" s="4"/>
      <c r="D690" s="4"/>
      <c r="E690" s="4"/>
      <c r="F690" s="4"/>
      <c r="G690" s="4"/>
      <c r="H690" s="4"/>
      <c r="I690" s="4"/>
      <c r="J690" s="4"/>
      <c r="K690" s="4"/>
    </row>
    <row r="691">
      <c r="A691" s="379"/>
      <c r="B691" s="4"/>
      <c r="C691" s="4"/>
      <c r="D691" s="4"/>
      <c r="E691" s="4"/>
      <c r="F691" s="4"/>
      <c r="G691" s="4"/>
      <c r="H691" s="4"/>
      <c r="I691" s="4"/>
      <c r="J691" s="4"/>
      <c r="K691" s="4"/>
    </row>
    <row r="692">
      <c r="A692" s="379"/>
      <c r="B692" s="4"/>
      <c r="C692" s="4"/>
      <c r="D692" s="4"/>
      <c r="E692" s="4"/>
      <c r="F692" s="4"/>
      <c r="G692" s="4"/>
      <c r="H692" s="4"/>
      <c r="I692" s="4"/>
      <c r="J692" s="4"/>
      <c r="K692" s="4"/>
    </row>
    <row r="693">
      <c r="A693" s="379"/>
      <c r="B693" s="4"/>
      <c r="C693" s="4"/>
      <c r="D693" s="4"/>
      <c r="E693" s="4"/>
      <c r="F693" s="4"/>
      <c r="G693" s="4"/>
      <c r="H693" s="4"/>
      <c r="I693" s="4"/>
      <c r="J693" s="4"/>
      <c r="K693" s="4"/>
    </row>
    <row r="694">
      <c r="A694" s="379"/>
      <c r="B694" s="4"/>
      <c r="C694" s="4"/>
      <c r="D694" s="4"/>
      <c r="E694" s="4"/>
      <c r="F694" s="4"/>
      <c r="G694" s="4"/>
      <c r="H694" s="4"/>
      <c r="I694" s="4"/>
      <c r="J694" s="4"/>
      <c r="K694" s="4"/>
    </row>
    <row r="695">
      <c r="A695" s="379"/>
      <c r="B695" s="4"/>
      <c r="C695" s="4"/>
      <c r="D695" s="4"/>
      <c r="E695" s="4"/>
      <c r="F695" s="4"/>
      <c r="G695" s="4"/>
      <c r="H695" s="4"/>
      <c r="I695" s="4"/>
      <c r="J695" s="4"/>
      <c r="K695" s="4"/>
    </row>
    <row r="696">
      <c r="A696" s="379"/>
      <c r="B696" s="4"/>
      <c r="C696" s="4"/>
      <c r="D696" s="4"/>
      <c r="E696" s="4"/>
      <c r="F696" s="4"/>
      <c r="G696" s="4"/>
      <c r="H696" s="4"/>
      <c r="I696" s="4"/>
      <c r="J696" s="4"/>
      <c r="K696" s="4"/>
    </row>
    <row r="697">
      <c r="A697" s="379"/>
      <c r="B697" s="4"/>
      <c r="C697" s="4"/>
      <c r="D697" s="4"/>
      <c r="E697" s="4"/>
      <c r="F697" s="4"/>
      <c r="G697" s="4"/>
      <c r="H697" s="4"/>
      <c r="I697" s="4"/>
      <c r="J697" s="4"/>
      <c r="K697" s="4"/>
    </row>
    <row r="698">
      <c r="A698" s="379"/>
      <c r="B698" s="4"/>
      <c r="C698" s="4"/>
      <c r="D698" s="4"/>
      <c r="E698" s="4"/>
      <c r="F698" s="4"/>
      <c r="G698" s="4"/>
      <c r="H698" s="4"/>
      <c r="I698" s="4"/>
      <c r="J698" s="4"/>
      <c r="K698" s="4"/>
    </row>
    <row r="699">
      <c r="A699" s="379"/>
      <c r="B699" s="4"/>
      <c r="C699" s="4"/>
      <c r="D699" s="4"/>
      <c r="E699" s="4"/>
      <c r="F699" s="4"/>
      <c r="G699" s="4"/>
      <c r="H699" s="4"/>
      <c r="I699" s="4"/>
      <c r="J699" s="4"/>
      <c r="K699" s="4"/>
    </row>
    <row r="700">
      <c r="A700" s="379"/>
      <c r="B700" s="4"/>
      <c r="C700" s="4"/>
      <c r="D700" s="4"/>
      <c r="E700" s="4"/>
      <c r="F700" s="4"/>
      <c r="G700" s="4"/>
      <c r="H700" s="4"/>
      <c r="I700" s="4"/>
      <c r="J700" s="4"/>
      <c r="K700" s="4"/>
    </row>
    <row r="701">
      <c r="A701" s="379"/>
      <c r="B701" s="4"/>
      <c r="C701" s="4"/>
      <c r="D701" s="4"/>
      <c r="E701" s="4"/>
      <c r="F701" s="4"/>
      <c r="G701" s="4"/>
      <c r="H701" s="4"/>
      <c r="I701" s="4"/>
      <c r="J701" s="4"/>
      <c r="K701" s="4"/>
    </row>
    <row r="702">
      <c r="A702" s="379"/>
      <c r="B702" s="4"/>
      <c r="C702" s="4"/>
      <c r="D702" s="4"/>
      <c r="E702" s="4"/>
      <c r="F702" s="4"/>
      <c r="G702" s="4"/>
      <c r="H702" s="4"/>
      <c r="I702" s="4"/>
      <c r="J702" s="4"/>
      <c r="K702" s="4"/>
    </row>
    <row r="703">
      <c r="A703" s="379"/>
      <c r="B703" s="4"/>
      <c r="C703" s="4"/>
      <c r="D703" s="4"/>
      <c r="E703" s="4"/>
      <c r="F703" s="4"/>
      <c r="G703" s="4"/>
      <c r="H703" s="4"/>
      <c r="I703" s="4"/>
      <c r="J703" s="4"/>
      <c r="K703" s="4"/>
    </row>
    <row r="704">
      <c r="A704" s="379"/>
      <c r="B704" s="4"/>
      <c r="C704" s="4"/>
      <c r="D704" s="4"/>
      <c r="E704" s="4"/>
      <c r="F704" s="4"/>
      <c r="G704" s="4"/>
      <c r="H704" s="4"/>
      <c r="I704" s="4"/>
      <c r="J704" s="4"/>
      <c r="K704" s="4"/>
    </row>
    <row r="705">
      <c r="A705" s="379"/>
      <c r="B705" s="4"/>
      <c r="C705" s="4"/>
      <c r="D705" s="4"/>
      <c r="E705" s="4"/>
      <c r="F705" s="4"/>
      <c r="G705" s="4"/>
      <c r="H705" s="4"/>
      <c r="I705" s="4"/>
      <c r="J705" s="4"/>
      <c r="K705" s="4"/>
    </row>
    <row r="706">
      <c r="A706" s="379"/>
      <c r="B706" s="4"/>
      <c r="C706" s="4"/>
      <c r="D706" s="4"/>
      <c r="E706" s="4"/>
      <c r="F706" s="4"/>
      <c r="G706" s="4"/>
      <c r="H706" s="4"/>
      <c r="I706" s="4"/>
      <c r="J706" s="4"/>
      <c r="K706" s="4"/>
    </row>
    <row r="707">
      <c r="A707" s="379"/>
      <c r="B707" s="4"/>
      <c r="C707" s="4"/>
      <c r="D707" s="4"/>
      <c r="E707" s="4"/>
      <c r="F707" s="4"/>
      <c r="G707" s="4"/>
      <c r="H707" s="4"/>
      <c r="I707" s="4"/>
      <c r="J707" s="4"/>
      <c r="K707" s="4"/>
    </row>
    <row r="708">
      <c r="A708" s="379"/>
      <c r="B708" s="4"/>
      <c r="C708" s="4"/>
      <c r="D708" s="4"/>
      <c r="E708" s="4"/>
      <c r="F708" s="4"/>
      <c r="G708" s="4"/>
      <c r="H708" s="4"/>
      <c r="I708" s="4"/>
      <c r="J708" s="4"/>
      <c r="K708" s="4"/>
    </row>
    <row r="709">
      <c r="A709" s="379"/>
      <c r="B709" s="4"/>
      <c r="C709" s="4"/>
      <c r="D709" s="4"/>
      <c r="E709" s="4"/>
      <c r="F709" s="4"/>
      <c r="G709" s="4"/>
      <c r="H709" s="4"/>
      <c r="I709" s="4"/>
      <c r="J709" s="4"/>
      <c r="K709" s="4"/>
    </row>
    <row r="710">
      <c r="A710" s="379"/>
      <c r="B710" s="4"/>
      <c r="C710" s="4"/>
      <c r="D710" s="4"/>
      <c r="E710" s="4"/>
      <c r="F710" s="4"/>
      <c r="G710" s="4"/>
      <c r="H710" s="4"/>
      <c r="I710" s="4"/>
      <c r="J710" s="4"/>
      <c r="K710" s="4"/>
    </row>
    <row r="711">
      <c r="A711" s="379"/>
      <c r="B711" s="4"/>
      <c r="C711" s="4"/>
      <c r="D711" s="4"/>
      <c r="E711" s="4"/>
      <c r="F711" s="4"/>
      <c r="G711" s="4"/>
      <c r="H711" s="4"/>
      <c r="I711" s="4"/>
      <c r="J711" s="4"/>
      <c r="K711" s="4"/>
    </row>
    <row r="712">
      <c r="A712" s="379"/>
      <c r="B712" s="4"/>
      <c r="C712" s="4"/>
      <c r="D712" s="4"/>
      <c r="E712" s="4"/>
      <c r="F712" s="4"/>
      <c r="G712" s="4"/>
      <c r="H712" s="4"/>
      <c r="I712" s="4"/>
      <c r="J712" s="4"/>
      <c r="K712" s="4"/>
    </row>
    <row r="713">
      <c r="A713" s="379"/>
      <c r="B713" s="4"/>
      <c r="C713" s="4"/>
      <c r="D713" s="4"/>
      <c r="E713" s="4"/>
      <c r="F713" s="4"/>
      <c r="G713" s="4"/>
      <c r="H713" s="4"/>
      <c r="I713" s="4"/>
      <c r="J713" s="4"/>
      <c r="K713" s="4"/>
    </row>
    <row r="714">
      <c r="A714" s="379"/>
      <c r="B714" s="4"/>
      <c r="C714" s="4"/>
      <c r="D714" s="4"/>
      <c r="E714" s="4"/>
      <c r="F714" s="4"/>
      <c r="G714" s="4"/>
      <c r="H714" s="4"/>
      <c r="I714" s="4"/>
      <c r="J714" s="4"/>
      <c r="K714" s="4"/>
    </row>
    <row r="715">
      <c r="A715" s="379"/>
      <c r="B715" s="4"/>
      <c r="C715" s="4"/>
      <c r="D715" s="4"/>
      <c r="E715" s="4"/>
      <c r="F715" s="4"/>
      <c r="G715" s="4"/>
      <c r="H715" s="4"/>
      <c r="I715" s="4"/>
      <c r="J715" s="4"/>
      <c r="K715" s="4"/>
    </row>
    <row r="716">
      <c r="A716" s="379"/>
      <c r="B716" s="4"/>
      <c r="C716" s="4"/>
      <c r="D716" s="4"/>
      <c r="E716" s="4"/>
      <c r="F716" s="4"/>
      <c r="G716" s="4"/>
      <c r="H716" s="4"/>
      <c r="I716" s="4"/>
      <c r="J716" s="4"/>
      <c r="K716" s="4"/>
    </row>
    <row r="717">
      <c r="A717" s="379"/>
      <c r="B717" s="4"/>
      <c r="C717" s="4"/>
      <c r="D717" s="4"/>
      <c r="E717" s="4"/>
      <c r="F717" s="4"/>
      <c r="G717" s="4"/>
      <c r="H717" s="4"/>
      <c r="I717" s="4"/>
      <c r="J717" s="4"/>
      <c r="K717" s="4"/>
    </row>
    <row r="718">
      <c r="A718" s="379"/>
      <c r="B718" s="4"/>
      <c r="C718" s="4"/>
      <c r="D718" s="4"/>
      <c r="E718" s="4"/>
      <c r="F718" s="4"/>
      <c r="G718" s="4"/>
      <c r="H718" s="4"/>
      <c r="I718" s="4"/>
      <c r="J718" s="4"/>
      <c r="K718" s="4"/>
    </row>
    <row r="719">
      <c r="A719" s="379"/>
      <c r="B719" s="4"/>
      <c r="C719" s="4"/>
      <c r="D719" s="4"/>
      <c r="E719" s="4"/>
      <c r="F719" s="4"/>
      <c r="G719" s="4"/>
      <c r="H719" s="4"/>
      <c r="I719" s="4"/>
      <c r="J719" s="4"/>
      <c r="K719" s="4"/>
    </row>
    <row r="720">
      <c r="A720" s="379"/>
      <c r="B720" s="4"/>
      <c r="C720" s="4"/>
      <c r="D720" s="4"/>
      <c r="E720" s="4"/>
      <c r="F720" s="4"/>
      <c r="G720" s="4"/>
      <c r="H720" s="4"/>
      <c r="I720" s="4"/>
      <c r="J720" s="4"/>
      <c r="K720" s="4"/>
    </row>
    <row r="721">
      <c r="A721" s="379"/>
      <c r="B721" s="4"/>
      <c r="C721" s="4"/>
      <c r="D721" s="4"/>
      <c r="E721" s="4"/>
      <c r="F721" s="4"/>
      <c r="G721" s="4"/>
      <c r="H721" s="4"/>
      <c r="I721" s="4"/>
      <c r="J721" s="4"/>
      <c r="K721" s="4"/>
    </row>
    <row r="722">
      <c r="A722" s="379"/>
      <c r="B722" s="4"/>
      <c r="C722" s="4"/>
      <c r="D722" s="4"/>
      <c r="E722" s="4"/>
      <c r="F722" s="4"/>
      <c r="G722" s="4"/>
      <c r="H722" s="4"/>
      <c r="I722" s="4"/>
      <c r="J722" s="4"/>
      <c r="K722" s="4"/>
    </row>
    <row r="723">
      <c r="A723" s="379"/>
      <c r="B723" s="4"/>
      <c r="C723" s="4"/>
      <c r="D723" s="4"/>
      <c r="E723" s="4"/>
      <c r="F723" s="4"/>
      <c r="G723" s="4"/>
      <c r="H723" s="4"/>
      <c r="I723" s="4"/>
      <c r="J723" s="4"/>
      <c r="K723" s="4"/>
    </row>
    <row r="724">
      <c r="A724" s="379"/>
      <c r="B724" s="4"/>
      <c r="C724" s="4"/>
      <c r="D724" s="4"/>
      <c r="E724" s="4"/>
      <c r="F724" s="4"/>
      <c r="G724" s="4"/>
      <c r="H724" s="4"/>
      <c r="I724" s="4"/>
      <c r="J724" s="4"/>
      <c r="K724" s="4"/>
    </row>
    <row r="725">
      <c r="A725" s="379"/>
      <c r="B725" s="4"/>
      <c r="C725" s="4"/>
      <c r="D725" s="4"/>
      <c r="E725" s="4"/>
      <c r="F725" s="4"/>
      <c r="G725" s="4"/>
      <c r="H725" s="4"/>
      <c r="I725" s="4"/>
      <c r="J725" s="4"/>
      <c r="K725" s="4"/>
    </row>
    <row r="726">
      <c r="A726" s="379"/>
      <c r="B726" s="4"/>
      <c r="C726" s="4"/>
      <c r="D726" s="4"/>
      <c r="E726" s="4"/>
      <c r="F726" s="4"/>
      <c r="G726" s="4"/>
      <c r="H726" s="4"/>
      <c r="I726" s="4"/>
      <c r="J726" s="4"/>
      <c r="K726" s="4"/>
    </row>
    <row r="727">
      <c r="A727" s="379"/>
      <c r="B727" s="4"/>
      <c r="C727" s="4"/>
      <c r="D727" s="4"/>
      <c r="E727" s="4"/>
      <c r="F727" s="4"/>
      <c r="G727" s="4"/>
      <c r="H727" s="4"/>
      <c r="I727" s="4"/>
      <c r="J727" s="4"/>
      <c r="K727" s="4"/>
    </row>
    <row r="728">
      <c r="A728" s="379"/>
      <c r="B728" s="4"/>
      <c r="C728" s="4"/>
      <c r="D728" s="4"/>
      <c r="E728" s="4"/>
      <c r="F728" s="4"/>
      <c r="G728" s="4"/>
      <c r="H728" s="4"/>
      <c r="I728" s="4"/>
      <c r="J728" s="4"/>
      <c r="K728" s="4"/>
    </row>
    <row r="729">
      <c r="A729" s="379"/>
      <c r="B729" s="4"/>
      <c r="C729" s="4"/>
      <c r="D729" s="4"/>
      <c r="E729" s="4"/>
      <c r="F729" s="4"/>
      <c r="G729" s="4"/>
      <c r="H729" s="4"/>
      <c r="I729" s="4"/>
      <c r="J729" s="4"/>
      <c r="K729" s="4"/>
    </row>
    <row r="730">
      <c r="A730" s="379"/>
      <c r="B730" s="4"/>
      <c r="C730" s="4"/>
      <c r="D730" s="4"/>
      <c r="E730" s="4"/>
      <c r="F730" s="4"/>
      <c r="G730" s="4"/>
      <c r="H730" s="4"/>
      <c r="I730" s="4"/>
      <c r="J730" s="4"/>
      <c r="K730" s="4"/>
    </row>
    <row r="731">
      <c r="A731" s="379"/>
      <c r="B731" s="4"/>
      <c r="C731" s="4"/>
      <c r="D731" s="4"/>
      <c r="E731" s="4"/>
      <c r="F731" s="4"/>
      <c r="G731" s="4"/>
      <c r="H731" s="4"/>
      <c r="I731" s="4"/>
      <c r="J731" s="4"/>
      <c r="K731" s="4"/>
    </row>
    <row r="732">
      <c r="A732" s="379"/>
      <c r="B732" s="4"/>
      <c r="C732" s="4"/>
      <c r="D732" s="4"/>
      <c r="E732" s="4"/>
      <c r="F732" s="4"/>
      <c r="G732" s="4"/>
      <c r="H732" s="4"/>
      <c r="I732" s="4"/>
      <c r="J732" s="4"/>
      <c r="K732" s="4"/>
    </row>
    <row r="733">
      <c r="A733" s="379"/>
      <c r="B733" s="4"/>
      <c r="C733" s="4"/>
      <c r="D733" s="4"/>
      <c r="E733" s="4"/>
      <c r="F733" s="4"/>
      <c r="G733" s="4"/>
      <c r="H733" s="4"/>
      <c r="I733" s="4"/>
      <c r="J733" s="4"/>
      <c r="K733" s="4"/>
    </row>
    <row r="734">
      <c r="A734" s="379"/>
      <c r="B734" s="4"/>
      <c r="C734" s="4"/>
      <c r="D734" s="4"/>
      <c r="E734" s="4"/>
      <c r="F734" s="4"/>
      <c r="G734" s="4"/>
      <c r="H734" s="4"/>
      <c r="I734" s="4"/>
      <c r="J734" s="4"/>
      <c r="K734" s="4"/>
    </row>
    <row r="735">
      <c r="A735" s="379"/>
      <c r="B735" s="4"/>
      <c r="C735" s="4"/>
      <c r="D735" s="4"/>
      <c r="E735" s="4"/>
      <c r="F735" s="4"/>
      <c r="G735" s="4"/>
      <c r="H735" s="4"/>
      <c r="I735" s="4"/>
      <c r="J735" s="4"/>
      <c r="K735" s="4"/>
    </row>
    <row r="736">
      <c r="A736" s="379"/>
      <c r="B736" s="4"/>
      <c r="C736" s="4"/>
      <c r="D736" s="4"/>
      <c r="E736" s="4"/>
      <c r="F736" s="4"/>
      <c r="G736" s="4"/>
      <c r="H736" s="4"/>
      <c r="I736" s="4"/>
      <c r="J736" s="4"/>
      <c r="K736" s="4"/>
    </row>
    <row r="737">
      <c r="A737" s="379"/>
      <c r="B737" s="4"/>
      <c r="C737" s="4"/>
      <c r="D737" s="4"/>
      <c r="E737" s="4"/>
      <c r="F737" s="4"/>
      <c r="G737" s="4"/>
      <c r="H737" s="4"/>
      <c r="I737" s="4"/>
      <c r="J737" s="4"/>
      <c r="K737" s="4"/>
    </row>
    <row r="738">
      <c r="A738" s="379"/>
      <c r="B738" s="4"/>
      <c r="C738" s="4"/>
      <c r="D738" s="4"/>
      <c r="E738" s="4"/>
      <c r="F738" s="4"/>
      <c r="G738" s="4"/>
      <c r="H738" s="4"/>
      <c r="I738" s="4"/>
      <c r="J738" s="4"/>
      <c r="K738" s="4"/>
    </row>
    <row r="739">
      <c r="A739" s="379"/>
      <c r="B739" s="4"/>
      <c r="C739" s="4"/>
      <c r="D739" s="4"/>
      <c r="E739" s="4"/>
      <c r="F739" s="4"/>
      <c r="G739" s="4"/>
      <c r="H739" s="4"/>
      <c r="I739" s="4"/>
      <c r="J739" s="4"/>
      <c r="K739" s="4"/>
    </row>
    <row r="740">
      <c r="A740" s="379"/>
      <c r="B740" s="4"/>
      <c r="C740" s="4"/>
      <c r="D740" s="4"/>
      <c r="E740" s="4"/>
      <c r="F740" s="4"/>
      <c r="G740" s="4"/>
      <c r="H740" s="4"/>
      <c r="I740" s="4"/>
      <c r="J740" s="4"/>
      <c r="K740" s="4"/>
    </row>
    <row r="741">
      <c r="A741" s="379"/>
      <c r="B741" s="4"/>
      <c r="C741" s="4"/>
      <c r="D741" s="4"/>
      <c r="E741" s="4"/>
      <c r="F741" s="4"/>
      <c r="G741" s="4"/>
      <c r="H741" s="4"/>
      <c r="I741" s="4"/>
      <c r="J741" s="4"/>
      <c r="K741" s="4"/>
    </row>
    <row r="742">
      <c r="A742" s="379"/>
      <c r="B742" s="4"/>
      <c r="C742" s="4"/>
      <c r="D742" s="4"/>
      <c r="E742" s="4"/>
      <c r="F742" s="4"/>
      <c r="G742" s="4"/>
      <c r="H742" s="4"/>
      <c r="I742" s="4"/>
      <c r="J742" s="4"/>
      <c r="K742" s="4"/>
    </row>
    <row r="743">
      <c r="A743" s="379"/>
      <c r="B743" s="4"/>
      <c r="C743" s="4"/>
      <c r="D743" s="4"/>
      <c r="E743" s="4"/>
      <c r="F743" s="4"/>
      <c r="G743" s="4"/>
      <c r="H743" s="4"/>
      <c r="I743" s="4"/>
      <c r="J743" s="4"/>
      <c r="K743" s="4"/>
    </row>
    <row r="744">
      <c r="A744" s="379"/>
      <c r="B744" s="4"/>
      <c r="C744" s="4"/>
      <c r="D744" s="4"/>
      <c r="E744" s="4"/>
      <c r="F744" s="4"/>
      <c r="G744" s="4"/>
      <c r="H744" s="4"/>
      <c r="I744" s="4"/>
      <c r="J744" s="4"/>
      <c r="K744" s="4"/>
    </row>
    <row r="745">
      <c r="A745" s="379"/>
      <c r="B745" s="4"/>
      <c r="C745" s="4"/>
      <c r="D745" s="4"/>
      <c r="E745" s="4"/>
      <c r="F745" s="4"/>
      <c r="G745" s="4"/>
      <c r="H745" s="4"/>
      <c r="I745" s="4"/>
      <c r="J745" s="4"/>
      <c r="K745" s="4"/>
    </row>
    <row r="746">
      <c r="A746" s="379"/>
      <c r="B746" s="4"/>
      <c r="C746" s="4"/>
      <c r="D746" s="4"/>
      <c r="E746" s="4"/>
      <c r="F746" s="4"/>
      <c r="G746" s="4"/>
      <c r="H746" s="4"/>
      <c r="I746" s="4"/>
      <c r="J746" s="4"/>
      <c r="K746" s="4"/>
    </row>
    <row r="747">
      <c r="A747" s="379"/>
      <c r="B747" s="4"/>
      <c r="C747" s="4"/>
      <c r="D747" s="4"/>
      <c r="E747" s="4"/>
      <c r="F747" s="4"/>
      <c r="G747" s="4"/>
      <c r="H747" s="4"/>
      <c r="I747" s="4"/>
      <c r="J747" s="4"/>
      <c r="K747" s="4"/>
    </row>
    <row r="748">
      <c r="A748" s="379"/>
      <c r="B748" s="4"/>
      <c r="C748" s="4"/>
      <c r="D748" s="4"/>
      <c r="E748" s="4"/>
      <c r="F748" s="4"/>
      <c r="G748" s="4"/>
      <c r="H748" s="4"/>
      <c r="I748" s="4"/>
      <c r="J748" s="4"/>
      <c r="K748" s="4"/>
    </row>
    <row r="749">
      <c r="A749" s="379"/>
      <c r="B749" s="4"/>
      <c r="C749" s="4"/>
      <c r="D749" s="4"/>
      <c r="E749" s="4"/>
      <c r="F749" s="4"/>
      <c r="G749" s="4"/>
      <c r="H749" s="4"/>
      <c r="I749" s="4"/>
      <c r="J749" s="4"/>
      <c r="K749" s="4"/>
    </row>
    <row r="750">
      <c r="A750" s="379"/>
      <c r="B750" s="4"/>
      <c r="C750" s="4"/>
      <c r="D750" s="4"/>
      <c r="E750" s="4"/>
      <c r="F750" s="4"/>
      <c r="G750" s="4"/>
      <c r="H750" s="4"/>
      <c r="I750" s="4"/>
      <c r="J750" s="4"/>
      <c r="K750" s="4"/>
    </row>
    <row r="751">
      <c r="A751" s="379"/>
      <c r="B751" s="4"/>
      <c r="C751" s="4"/>
      <c r="D751" s="4"/>
      <c r="E751" s="4"/>
      <c r="F751" s="4"/>
      <c r="G751" s="4"/>
      <c r="H751" s="4"/>
      <c r="I751" s="4"/>
      <c r="J751" s="4"/>
      <c r="K751" s="4"/>
    </row>
    <row r="752">
      <c r="A752" s="379"/>
      <c r="B752" s="4"/>
      <c r="C752" s="4"/>
      <c r="D752" s="4"/>
      <c r="E752" s="4"/>
      <c r="F752" s="4"/>
      <c r="G752" s="4"/>
      <c r="H752" s="4"/>
      <c r="I752" s="4"/>
      <c r="J752" s="4"/>
      <c r="K752" s="4"/>
    </row>
    <row r="753">
      <c r="A753" s="379"/>
      <c r="B753" s="4"/>
      <c r="C753" s="4"/>
      <c r="D753" s="4"/>
      <c r="E753" s="4"/>
      <c r="F753" s="4"/>
      <c r="G753" s="4"/>
      <c r="H753" s="4"/>
      <c r="I753" s="4"/>
      <c r="J753" s="4"/>
      <c r="K753" s="4"/>
    </row>
    <row r="754">
      <c r="A754" s="379"/>
      <c r="B754" s="4"/>
      <c r="C754" s="4"/>
      <c r="D754" s="4"/>
      <c r="E754" s="4"/>
      <c r="F754" s="4"/>
      <c r="G754" s="4"/>
      <c r="H754" s="4"/>
      <c r="I754" s="4"/>
      <c r="J754" s="4"/>
      <c r="K754" s="4"/>
    </row>
    <row r="755">
      <c r="A755" s="379"/>
      <c r="B755" s="4"/>
      <c r="C755" s="4"/>
      <c r="D755" s="4"/>
      <c r="E755" s="4"/>
      <c r="F755" s="4"/>
      <c r="G755" s="4"/>
      <c r="H755" s="4"/>
      <c r="I755" s="4"/>
      <c r="J755" s="4"/>
      <c r="K755" s="4"/>
    </row>
    <row r="756">
      <c r="A756" s="379"/>
      <c r="B756" s="4"/>
      <c r="C756" s="4"/>
      <c r="D756" s="4"/>
      <c r="E756" s="4"/>
      <c r="F756" s="4"/>
      <c r="G756" s="4"/>
      <c r="H756" s="4"/>
      <c r="I756" s="4"/>
      <c r="J756" s="4"/>
      <c r="K756" s="4"/>
    </row>
    <row r="757">
      <c r="A757" s="379"/>
      <c r="B757" s="4"/>
      <c r="C757" s="4"/>
      <c r="D757" s="4"/>
      <c r="E757" s="4"/>
      <c r="F757" s="4"/>
      <c r="G757" s="4"/>
      <c r="H757" s="4"/>
      <c r="I757" s="4"/>
      <c r="J757" s="4"/>
      <c r="K757" s="4"/>
    </row>
    <row r="758">
      <c r="A758" s="379"/>
      <c r="B758" s="4"/>
      <c r="C758" s="4"/>
      <c r="D758" s="4"/>
      <c r="E758" s="4"/>
      <c r="F758" s="4"/>
      <c r="G758" s="4"/>
      <c r="H758" s="4"/>
      <c r="I758" s="4"/>
      <c r="J758" s="4"/>
      <c r="K758" s="4"/>
    </row>
    <row r="759">
      <c r="A759" s="379"/>
      <c r="B759" s="4"/>
      <c r="C759" s="4"/>
      <c r="D759" s="4"/>
      <c r="E759" s="4"/>
      <c r="F759" s="4"/>
      <c r="G759" s="4"/>
      <c r="H759" s="4"/>
      <c r="I759" s="4"/>
      <c r="J759" s="4"/>
      <c r="K759" s="4"/>
    </row>
    <row r="760">
      <c r="A760" s="379"/>
      <c r="B760" s="4"/>
      <c r="C760" s="4"/>
      <c r="D760" s="4"/>
      <c r="E760" s="4"/>
      <c r="F760" s="4"/>
      <c r="G760" s="4"/>
      <c r="H760" s="4"/>
      <c r="I760" s="4"/>
      <c r="J760" s="4"/>
      <c r="K760" s="4"/>
    </row>
    <row r="761">
      <c r="A761" s="379"/>
      <c r="B761" s="4"/>
      <c r="C761" s="4"/>
      <c r="D761" s="4"/>
      <c r="E761" s="4"/>
      <c r="F761" s="4"/>
      <c r="G761" s="4"/>
      <c r="H761" s="4"/>
      <c r="I761" s="4"/>
      <c r="J761" s="4"/>
      <c r="K761" s="4"/>
    </row>
    <row r="762">
      <c r="A762" s="379"/>
      <c r="B762" s="4"/>
      <c r="C762" s="4"/>
      <c r="D762" s="4"/>
      <c r="E762" s="4"/>
      <c r="F762" s="4"/>
      <c r="G762" s="4"/>
      <c r="H762" s="4"/>
      <c r="I762" s="4"/>
      <c r="J762" s="4"/>
      <c r="K762" s="4"/>
    </row>
    <row r="763">
      <c r="A763" s="379"/>
      <c r="B763" s="4"/>
      <c r="C763" s="4"/>
      <c r="D763" s="4"/>
      <c r="E763" s="4"/>
      <c r="F763" s="4"/>
      <c r="G763" s="4"/>
      <c r="H763" s="4"/>
      <c r="I763" s="4"/>
      <c r="J763" s="4"/>
      <c r="K763" s="4"/>
    </row>
    <row r="764">
      <c r="A764" s="379"/>
      <c r="B764" s="4"/>
      <c r="C764" s="4"/>
      <c r="D764" s="4"/>
      <c r="E764" s="4"/>
      <c r="F764" s="4"/>
      <c r="G764" s="4"/>
      <c r="H764" s="4"/>
      <c r="I764" s="4"/>
      <c r="J764" s="4"/>
      <c r="K764" s="4"/>
    </row>
    <row r="765">
      <c r="A765" s="379"/>
      <c r="B765" s="4"/>
      <c r="C765" s="4"/>
      <c r="D765" s="4"/>
      <c r="E765" s="4"/>
      <c r="F765" s="4"/>
      <c r="G765" s="4"/>
      <c r="H765" s="4"/>
      <c r="I765" s="4"/>
      <c r="J765" s="4"/>
      <c r="K765" s="4"/>
    </row>
    <row r="766">
      <c r="A766" s="379"/>
      <c r="B766" s="4"/>
      <c r="C766" s="4"/>
      <c r="D766" s="4"/>
      <c r="E766" s="4"/>
      <c r="F766" s="4"/>
      <c r="G766" s="4"/>
      <c r="H766" s="4"/>
      <c r="I766" s="4"/>
      <c r="J766" s="4"/>
      <c r="K766" s="4"/>
    </row>
    <row r="767">
      <c r="A767" s="379"/>
      <c r="B767" s="4"/>
      <c r="C767" s="4"/>
      <c r="D767" s="4"/>
      <c r="E767" s="4"/>
      <c r="F767" s="4"/>
      <c r="G767" s="4"/>
      <c r="H767" s="4"/>
      <c r="I767" s="4"/>
      <c r="J767" s="4"/>
      <c r="K767" s="4"/>
    </row>
    <row r="768">
      <c r="A768" s="379"/>
      <c r="B768" s="4"/>
      <c r="C768" s="4"/>
      <c r="D768" s="4"/>
      <c r="E768" s="4"/>
      <c r="F768" s="4"/>
      <c r="G768" s="4"/>
      <c r="H768" s="4"/>
      <c r="I768" s="4"/>
      <c r="J768" s="4"/>
      <c r="K768" s="4"/>
    </row>
    <row r="769">
      <c r="A769" s="379"/>
      <c r="B769" s="4"/>
      <c r="C769" s="4"/>
      <c r="D769" s="4"/>
      <c r="E769" s="4"/>
      <c r="F769" s="4"/>
      <c r="G769" s="4"/>
      <c r="H769" s="4"/>
      <c r="I769" s="4"/>
      <c r="J769" s="4"/>
      <c r="K769" s="4"/>
    </row>
    <row r="770">
      <c r="A770" s="379"/>
      <c r="B770" s="4"/>
      <c r="C770" s="4"/>
      <c r="D770" s="4"/>
      <c r="E770" s="4"/>
      <c r="F770" s="4"/>
      <c r="G770" s="4"/>
      <c r="H770" s="4"/>
      <c r="I770" s="4"/>
      <c r="J770" s="4"/>
      <c r="K770" s="4"/>
    </row>
    <row r="771">
      <c r="A771" s="379"/>
      <c r="B771" s="4"/>
      <c r="C771" s="4"/>
      <c r="D771" s="4"/>
      <c r="E771" s="4"/>
      <c r="F771" s="4"/>
      <c r="G771" s="4"/>
      <c r="H771" s="4"/>
      <c r="I771" s="4"/>
      <c r="J771" s="4"/>
      <c r="K771" s="4"/>
    </row>
    <row r="772">
      <c r="A772" s="379"/>
      <c r="B772" s="4"/>
      <c r="C772" s="4"/>
      <c r="D772" s="4"/>
      <c r="E772" s="4"/>
      <c r="F772" s="4"/>
      <c r="G772" s="4"/>
      <c r="H772" s="4"/>
      <c r="I772" s="4"/>
      <c r="J772" s="4"/>
      <c r="K772" s="4"/>
    </row>
    <row r="773">
      <c r="A773" s="379"/>
      <c r="B773" s="4"/>
      <c r="C773" s="4"/>
      <c r="D773" s="4"/>
      <c r="E773" s="4"/>
      <c r="F773" s="4"/>
      <c r="G773" s="4"/>
      <c r="H773" s="4"/>
      <c r="I773" s="4"/>
      <c r="J773" s="4"/>
      <c r="K773" s="4"/>
    </row>
    <row r="774">
      <c r="A774" s="379"/>
      <c r="B774" s="4"/>
      <c r="C774" s="4"/>
      <c r="D774" s="4"/>
      <c r="E774" s="4"/>
      <c r="F774" s="4"/>
      <c r="G774" s="4"/>
      <c r="H774" s="4"/>
      <c r="I774" s="4"/>
      <c r="J774" s="4"/>
      <c r="K774" s="4"/>
    </row>
    <row r="775">
      <c r="A775" s="379"/>
      <c r="B775" s="4"/>
      <c r="C775" s="4"/>
      <c r="D775" s="4"/>
      <c r="E775" s="4"/>
      <c r="F775" s="4"/>
      <c r="G775" s="4"/>
      <c r="H775" s="4"/>
      <c r="I775" s="4"/>
      <c r="J775" s="4"/>
      <c r="K775" s="4"/>
    </row>
    <row r="776">
      <c r="A776" s="379"/>
      <c r="B776" s="4"/>
      <c r="C776" s="4"/>
      <c r="D776" s="4"/>
      <c r="E776" s="4"/>
      <c r="F776" s="4"/>
      <c r="G776" s="4"/>
      <c r="H776" s="4"/>
      <c r="I776" s="4"/>
      <c r="J776" s="4"/>
      <c r="K776" s="4"/>
    </row>
    <row r="777">
      <c r="A777" s="379"/>
      <c r="B777" s="4"/>
      <c r="C777" s="4"/>
      <c r="D777" s="4"/>
      <c r="E777" s="4"/>
      <c r="F777" s="4"/>
      <c r="G777" s="4"/>
      <c r="H777" s="4"/>
      <c r="I777" s="4"/>
      <c r="J777" s="4"/>
      <c r="K777" s="4"/>
    </row>
    <row r="778">
      <c r="A778" s="379"/>
      <c r="B778" s="4"/>
      <c r="C778" s="4"/>
      <c r="D778" s="4"/>
      <c r="E778" s="4"/>
      <c r="F778" s="4"/>
      <c r="G778" s="4"/>
      <c r="H778" s="4"/>
      <c r="I778" s="4"/>
      <c r="J778" s="4"/>
      <c r="K778" s="4"/>
    </row>
    <row r="779">
      <c r="A779" s="379"/>
      <c r="B779" s="4"/>
      <c r="C779" s="4"/>
      <c r="D779" s="4"/>
      <c r="E779" s="4"/>
      <c r="F779" s="4"/>
      <c r="G779" s="4"/>
      <c r="H779" s="4"/>
      <c r="I779" s="4"/>
      <c r="J779" s="4"/>
      <c r="K779" s="4"/>
    </row>
    <row r="780">
      <c r="A780" s="379"/>
      <c r="B780" s="4"/>
      <c r="C780" s="4"/>
      <c r="D780" s="4"/>
      <c r="E780" s="4"/>
      <c r="F780" s="4"/>
      <c r="G780" s="4"/>
      <c r="H780" s="4"/>
      <c r="I780" s="4"/>
      <c r="J780" s="4"/>
      <c r="K780" s="4"/>
    </row>
    <row r="781">
      <c r="A781" s="379"/>
      <c r="B781" s="4"/>
      <c r="C781" s="4"/>
      <c r="D781" s="4"/>
      <c r="E781" s="4"/>
      <c r="F781" s="4"/>
      <c r="G781" s="4"/>
      <c r="H781" s="4"/>
      <c r="I781" s="4"/>
      <c r="J781" s="4"/>
      <c r="K781" s="4"/>
    </row>
    <row r="782">
      <c r="A782" s="379"/>
      <c r="B782" s="4"/>
      <c r="C782" s="4"/>
      <c r="D782" s="4"/>
      <c r="E782" s="4"/>
      <c r="F782" s="4"/>
      <c r="G782" s="4"/>
      <c r="H782" s="4"/>
      <c r="I782" s="4"/>
      <c r="J782" s="4"/>
      <c r="K782" s="4"/>
    </row>
    <row r="783">
      <c r="A783" s="379"/>
      <c r="B783" s="4"/>
      <c r="C783" s="4"/>
      <c r="D783" s="4"/>
      <c r="E783" s="4"/>
      <c r="F783" s="4"/>
      <c r="G783" s="4"/>
      <c r="H783" s="4"/>
      <c r="I783" s="4"/>
      <c r="J783" s="4"/>
      <c r="K783" s="4"/>
    </row>
    <row r="784">
      <c r="A784" s="379"/>
      <c r="B784" s="4"/>
      <c r="C784" s="4"/>
      <c r="D784" s="4"/>
      <c r="E784" s="4"/>
      <c r="F784" s="4"/>
      <c r="G784" s="4"/>
      <c r="H784" s="4"/>
      <c r="I784" s="4"/>
      <c r="J784" s="4"/>
      <c r="K784" s="4"/>
    </row>
    <row r="785">
      <c r="A785" s="379"/>
      <c r="B785" s="4"/>
      <c r="C785" s="4"/>
      <c r="D785" s="4"/>
      <c r="E785" s="4"/>
      <c r="F785" s="4"/>
      <c r="G785" s="4"/>
      <c r="H785" s="4"/>
      <c r="I785" s="4"/>
      <c r="J785" s="4"/>
      <c r="K785" s="4"/>
    </row>
    <row r="786">
      <c r="A786" s="379"/>
      <c r="B786" s="4"/>
      <c r="C786" s="4"/>
      <c r="D786" s="4"/>
      <c r="E786" s="4"/>
      <c r="F786" s="4"/>
      <c r="G786" s="4"/>
      <c r="H786" s="4"/>
      <c r="I786" s="4"/>
      <c r="J786" s="4"/>
      <c r="K786" s="4"/>
    </row>
    <row r="787">
      <c r="A787" s="379"/>
      <c r="B787" s="4"/>
      <c r="C787" s="4"/>
      <c r="D787" s="4"/>
      <c r="E787" s="4"/>
      <c r="F787" s="4"/>
      <c r="G787" s="4"/>
      <c r="H787" s="4"/>
      <c r="I787" s="4"/>
      <c r="J787" s="4"/>
      <c r="K787" s="4"/>
    </row>
    <row r="788">
      <c r="A788" s="379"/>
      <c r="B788" s="4"/>
      <c r="C788" s="4"/>
      <c r="D788" s="4"/>
      <c r="E788" s="4"/>
      <c r="F788" s="4"/>
      <c r="G788" s="4"/>
      <c r="H788" s="4"/>
      <c r="I788" s="4"/>
      <c r="J788" s="4"/>
      <c r="K788" s="4"/>
    </row>
    <row r="789">
      <c r="A789" s="379"/>
      <c r="B789" s="4"/>
      <c r="C789" s="4"/>
      <c r="D789" s="4"/>
      <c r="E789" s="4"/>
      <c r="F789" s="4"/>
      <c r="G789" s="4"/>
      <c r="H789" s="4"/>
      <c r="I789" s="4"/>
      <c r="J789" s="4"/>
      <c r="K789" s="4"/>
    </row>
    <row r="790">
      <c r="A790" s="379"/>
      <c r="B790" s="4"/>
      <c r="C790" s="4"/>
      <c r="D790" s="4"/>
      <c r="E790" s="4"/>
      <c r="F790" s="4"/>
      <c r="G790" s="4"/>
      <c r="H790" s="4"/>
      <c r="I790" s="4"/>
      <c r="J790" s="4"/>
      <c r="K790" s="4"/>
    </row>
    <row r="791">
      <c r="A791" s="379"/>
      <c r="B791" s="4"/>
      <c r="C791" s="4"/>
      <c r="D791" s="4"/>
      <c r="E791" s="4"/>
      <c r="F791" s="4"/>
      <c r="G791" s="4"/>
      <c r="H791" s="4"/>
      <c r="I791" s="4"/>
      <c r="J791" s="4"/>
      <c r="K791" s="4"/>
    </row>
    <row r="792">
      <c r="A792" s="379"/>
      <c r="B792" s="4"/>
      <c r="C792" s="4"/>
      <c r="D792" s="4"/>
      <c r="E792" s="4"/>
      <c r="F792" s="4"/>
      <c r="G792" s="4"/>
      <c r="H792" s="4"/>
      <c r="I792" s="4"/>
      <c r="J792" s="4"/>
      <c r="K792" s="4"/>
    </row>
    <row r="793">
      <c r="A793" s="379"/>
      <c r="B793" s="4"/>
      <c r="C793" s="4"/>
      <c r="D793" s="4"/>
      <c r="E793" s="4"/>
      <c r="F793" s="4"/>
      <c r="G793" s="4"/>
      <c r="H793" s="4"/>
      <c r="I793" s="4"/>
      <c r="J793" s="4"/>
      <c r="K793" s="4"/>
    </row>
    <row r="794">
      <c r="A794" s="379"/>
      <c r="B794" s="4"/>
      <c r="C794" s="4"/>
      <c r="D794" s="4"/>
      <c r="E794" s="4"/>
      <c r="F794" s="4"/>
      <c r="G794" s="4"/>
      <c r="H794" s="4"/>
      <c r="I794" s="4"/>
      <c r="J794" s="4"/>
      <c r="K794" s="4"/>
    </row>
    <row r="795">
      <c r="A795" s="379"/>
      <c r="B795" s="4"/>
      <c r="C795" s="4"/>
      <c r="D795" s="4"/>
      <c r="E795" s="4"/>
      <c r="F795" s="4"/>
      <c r="G795" s="4"/>
      <c r="H795" s="4"/>
      <c r="I795" s="4"/>
      <c r="J795" s="4"/>
      <c r="K795" s="4"/>
    </row>
    <row r="796">
      <c r="A796" s="379"/>
      <c r="B796" s="4"/>
      <c r="C796" s="4"/>
      <c r="D796" s="4"/>
      <c r="E796" s="4"/>
      <c r="F796" s="4"/>
      <c r="G796" s="4"/>
      <c r="H796" s="4"/>
      <c r="I796" s="4"/>
      <c r="J796" s="4"/>
      <c r="K796" s="4"/>
    </row>
    <row r="797">
      <c r="A797" s="379"/>
      <c r="B797" s="4"/>
      <c r="C797" s="4"/>
      <c r="D797" s="4"/>
      <c r="E797" s="4"/>
      <c r="F797" s="4"/>
      <c r="G797" s="4"/>
      <c r="H797" s="4"/>
      <c r="I797" s="4"/>
      <c r="J797" s="4"/>
      <c r="K797" s="4"/>
    </row>
    <row r="798">
      <c r="A798" s="379"/>
      <c r="B798" s="4"/>
      <c r="C798" s="4"/>
      <c r="D798" s="4"/>
      <c r="E798" s="4"/>
      <c r="F798" s="4"/>
      <c r="G798" s="4"/>
      <c r="H798" s="4"/>
      <c r="I798" s="4"/>
      <c r="J798" s="4"/>
      <c r="K798" s="4"/>
    </row>
    <row r="799">
      <c r="A799" s="379"/>
      <c r="B799" s="4"/>
      <c r="C799" s="4"/>
      <c r="D799" s="4"/>
      <c r="E799" s="4"/>
      <c r="F799" s="4"/>
      <c r="G799" s="4"/>
      <c r="H799" s="4"/>
      <c r="I799" s="4"/>
      <c r="J799" s="4"/>
      <c r="K799" s="4"/>
    </row>
    <row r="800">
      <c r="A800" s="379"/>
      <c r="B800" s="4"/>
      <c r="C800" s="4"/>
      <c r="D800" s="4"/>
      <c r="E800" s="4"/>
      <c r="F800" s="4"/>
      <c r="G800" s="4"/>
      <c r="H800" s="4"/>
      <c r="I800" s="4"/>
      <c r="J800" s="4"/>
      <c r="K800" s="4"/>
    </row>
    <row r="801">
      <c r="A801" s="379"/>
      <c r="B801" s="4"/>
      <c r="C801" s="4"/>
      <c r="D801" s="4"/>
      <c r="E801" s="4"/>
      <c r="F801" s="4"/>
      <c r="G801" s="4"/>
      <c r="H801" s="4"/>
      <c r="I801" s="4"/>
      <c r="J801" s="4"/>
      <c r="K801" s="4"/>
    </row>
    <row r="802">
      <c r="A802" s="379"/>
      <c r="B802" s="4"/>
      <c r="C802" s="4"/>
      <c r="D802" s="4"/>
      <c r="E802" s="4"/>
      <c r="F802" s="4"/>
      <c r="G802" s="4"/>
      <c r="H802" s="4"/>
      <c r="I802" s="4"/>
      <c r="J802" s="4"/>
      <c r="K802" s="4"/>
    </row>
    <row r="803">
      <c r="A803" s="379"/>
      <c r="B803" s="4"/>
      <c r="C803" s="4"/>
      <c r="D803" s="4"/>
      <c r="E803" s="4"/>
      <c r="F803" s="4"/>
      <c r="G803" s="4"/>
      <c r="H803" s="4"/>
      <c r="I803" s="4"/>
      <c r="J803" s="4"/>
      <c r="K803" s="4"/>
    </row>
  </sheetData>
  <mergeCells count="1">
    <mergeCell ref="D18:K18"/>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63"/>
    <col customWidth="1" min="2" max="2" width="21.63"/>
    <col customWidth="1" min="3" max="3" width="15.63"/>
    <col customWidth="1" min="4" max="4" width="15.38"/>
    <col customWidth="1" min="5" max="5" width="14.38"/>
    <col customWidth="1" min="6" max="6" width="14.63"/>
    <col customWidth="1" min="7" max="7" width="15.0"/>
    <col customWidth="1" min="8" max="8" width="14.75"/>
    <col customWidth="1" min="9" max="9" width="14.25"/>
    <col customWidth="1" min="10" max="10" width="14.5"/>
    <col customWidth="1" min="11" max="11" width="14.38"/>
  </cols>
  <sheetData>
    <row r="1">
      <c r="A1" s="443" t="s">
        <v>810</v>
      </c>
      <c r="B1" s="3" t="s">
        <v>787</v>
      </c>
      <c r="C1" s="4"/>
      <c r="D1" s="4"/>
      <c r="E1" s="4"/>
      <c r="F1" s="4"/>
      <c r="G1" s="4"/>
      <c r="H1" s="234" t="s">
        <v>690</v>
      </c>
      <c r="I1" s="424" t="s">
        <v>692</v>
      </c>
      <c r="J1" s="559" t="s">
        <v>691</v>
      </c>
      <c r="K1" s="4"/>
      <c r="L1" s="4"/>
    </row>
    <row r="2">
      <c r="A2" s="4"/>
      <c r="B2" s="233" t="s">
        <v>689</v>
      </c>
      <c r="C2" s="423">
        <v>44461.0</v>
      </c>
      <c r="D2" s="238"/>
      <c r="E2" s="233" t="s">
        <v>690</v>
      </c>
      <c r="F2" s="233" t="s">
        <v>691</v>
      </c>
      <c r="G2" s="241"/>
      <c r="H2" s="330">
        <v>0.0</v>
      </c>
      <c r="I2" s="331">
        <v>33.0</v>
      </c>
      <c r="J2" s="270">
        <v>33.0</v>
      </c>
      <c r="K2" s="548"/>
      <c r="L2" s="241"/>
    </row>
    <row r="3">
      <c r="A3" s="4"/>
      <c r="B3" s="233" t="s">
        <v>694</v>
      </c>
      <c r="C3" s="423">
        <v>44466.0</v>
      </c>
      <c r="D3" s="238"/>
      <c r="E3" s="235">
        <v>0.0</v>
      </c>
      <c r="F3" s="235">
        <v>33.0</v>
      </c>
      <c r="G3" s="3"/>
      <c r="H3" s="330">
        <v>1.0</v>
      </c>
      <c r="I3" s="331">
        <v>27.5</v>
      </c>
      <c r="J3" s="270">
        <v>29.0</v>
      </c>
      <c r="K3" s="3"/>
      <c r="L3" s="3"/>
    </row>
    <row r="4">
      <c r="A4" s="4"/>
      <c r="B4" s="233" t="s">
        <v>695</v>
      </c>
      <c r="C4" s="235">
        <v>6.0</v>
      </c>
      <c r="D4" s="238"/>
      <c r="E4" s="235">
        <v>1.0</v>
      </c>
      <c r="F4" s="235">
        <v>29.0</v>
      </c>
      <c r="G4" s="3"/>
      <c r="H4" s="330">
        <v>2.0</v>
      </c>
      <c r="I4" s="331">
        <v>22.0</v>
      </c>
      <c r="J4" s="270">
        <v>29.0</v>
      </c>
      <c r="K4" s="3"/>
      <c r="L4" s="3"/>
    </row>
    <row r="5">
      <c r="A5" s="4"/>
      <c r="B5" s="233" t="s">
        <v>696</v>
      </c>
      <c r="C5" s="235">
        <v>5.0</v>
      </c>
      <c r="D5" s="238"/>
      <c r="E5" s="235">
        <v>2.0</v>
      </c>
      <c r="F5" s="235">
        <v>29.0</v>
      </c>
      <c r="G5" s="3"/>
      <c r="H5" s="330">
        <v>3.0</v>
      </c>
      <c r="I5" s="331">
        <v>16.5</v>
      </c>
      <c r="J5" s="270">
        <v>19.0</v>
      </c>
      <c r="K5" s="3"/>
      <c r="L5" s="3"/>
    </row>
    <row r="6">
      <c r="A6" s="4"/>
      <c r="B6" s="233" t="s">
        <v>697</v>
      </c>
      <c r="C6" s="235">
        <v>50.0</v>
      </c>
      <c r="D6" s="238"/>
      <c r="E6" s="235">
        <v>3.0</v>
      </c>
      <c r="F6" s="235">
        <v>19.0</v>
      </c>
      <c r="G6" s="3"/>
      <c r="H6" s="330">
        <v>4.0</v>
      </c>
      <c r="I6" s="331">
        <v>11.0</v>
      </c>
      <c r="J6" s="270">
        <v>16.0</v>
      </c>
      <c r="K6" s="3"/>
      <c r="L6" s="3"/>
    </row>
    <row r="7">
      <c r="A7" s="4"/>
      <c r="B7" s="233" t="s">
        <v>698</v>
      </c>
      <c r="C7" s="235">
        <v>33.0</v>
      </c>
      <c r="D7" s="238"/>
      <c r="E7" s="235">
        <v>4.0</v>
      </c>
      <c r="F7" s="235">
        <v>16.0</v>
      </c>
      <c r="G7" s="3"/>
      <c r="H7" s="330">
        <v>5.0</v>
      </c>
      <c r="I7" s="331">
        <v>5.5</v>
      </c>
      <c r="J7" s="270">
        <v>10.0</v>
      </c>
      <c r="K7" s="3"/>
      <c r="L7" s="3"/>
    </row>
    <row r="8">
      <c r="A8" s="4"/>
      <c r="B8" s="233" t="s">
        <v>699</v>
      </c>
      <c r="C8" s="235">
        <v>5.5</v>
      </c>
      <c r="D8" s="238"/>
      <c r="E8" s="235">
        <v>5.0</v>
      </c>
      <c r="F8" s="235">
        <v>10.0</v>
      </c>
      <c r="G8" s="3"/>
      <c r="H8" s="330">
        <v>6.0</v>
      </c>
      <c r="I8" s="331">
        <v>0.0</v>
      </c>
      <c r="J8" s="270">
        <v>5.0</v>
      </c>
      <c r="K8" s="3"/>
      <c r="L8" s="3"/>
    </row>
    <row r="9">
      <c r="A9" s="4"/>
      <c r="B9" s="238"/>
      <c r="C9" s="238"/>
      <c r="D9" s="238"/>
      <c r="E9" s="235">
        <v>6.0</v>
      </c>
      <c r="F9" s="235">
        <v>5.0</v>
      </c>
      <c r="G9" s="3"/>
      <c r="K9" s="3"/>
      <c r="L9" s="3"/>
    </row>
    <row r="10">
      <c r="A10" s="4"/>
      <c r="B10" s="4"/>
      <c r="C10" s="4"/>
      <c r="D10" s="4"/>
      <c r="E10" s="4"/>
      <c r="F10" s="4"/>
      <c r="G10" s="4"/>
      <c r="H10" s="4"/>
      <c r="I10" s="4"/>
      <c r="J10" s="4"/>
      <c r="K10" s="4"/>
      <c r="L10" s="4"/>
    </row>
    <row r="11">
      <c r="A11" s="4"/>
      <c r="B11" s="4"/>
      <c r="C11" s="4"/>
      <c r="D11" s="4"/>
      <c r="E11" s="4"/>
      <c r="F11" s="4"/>
      <c r="G11" s="4"/>
      <c r="H11" s="4"/>
      <c r="I11" s="4"/>
      <c r="J11" s="4"/>
      <c r="K11" s="4"/>
      <c r="L11" s="4"/>
    </row>
    <row r="12">
      <c r="A12" s="4"/>
      <c r="B12" s="4"/>
      <c r="C12" s="4"/>
      <c r="D12" s="4"/>
      <c r="E12" s="4"/>
      <c r="F12" s="4"/>
      <c r="G12" s="4"/>
      <c r="H12" s="4"/>
      <c r="I12" s="4"/>
      <c r="J12" s="4"/>
      <c r="K12" s="4"/>
      <c r="L12" s="4"/>
    </row>
    <row r="13">
      <c r="A13" s="4"/>
      <c r="B13" s="4"/>
      <c r="C13" s="4"/>
      <c r="D13" s="4"/>
      <c r="E13" s="4"/>
      <c r="F13" s="4"/>
      <c r="G13" s="4"/>
      <c r="H13" s="4"/>
      <c r="I13" s="4"/>
      <c r="J13" s="4"/>
      <c r="K13" s="4"/>
      <c r="L13" s="4"/>
    </row>
    <row r="14">
      <c r="A14" s="4"/>
      <c r="B14" s="4"/>
      <c r="C14" s="4"/>
      <c r="D14" s="4"/>
      <c r="E14" s="4"/>
      <c r="F14" s="4"/>
      <c r="G14" s="4"/>
      <c r="H14" s="4"/>
      <c r="I14" s="4"/>
      <c r="J14" s="4"/>
      <c r="K14" s="4"/>
      <c r="L14" s="4"/>
    </row>
    <row r="15">
      <c r="A15" s="4"/>
      <c r="B15" s="4"/>
      <c r="C15" s="4"/>
      <c r="D15" s="4"/>
      <c r="E15" s="4"/>
      <c r="F15" s="4"/>
      <c r="G15" s="4"/>
      <c r="H15" s="4"/>
      <c r="I15" s="4"/>
      <c r="J15" s="4"/>
      <c r="K15" s="4"/>
      <c r="L15" s="4"/>
    </row>
    <row r="16">
      <c r="A16" s="4"/>
      <c r="B16" s="4"/>
      <c r="C16" s="4"/>
      <c r="D16" s="4"/>
      <c r="E16" s="4"/>
      <c r="F16" s="4"/>
      <c r="G16" s="4"/>
      <c r="H16" s="4"/>
      <c r="I16" s="4"/>
      <c r="J16" s="4"/>
      <c r="K16" s="4"/>
      <c r="L16" s="4"/>
    </row>
    <row r="17">
      <c r="A17" s="4"/>
      <c r="B17" s="4"/>
      <c r="C17" s="4"/>
      <c r="D17" s="4"/>
      <c r="E17" s="3" t="s">
        <v>701</v>
      </c>
      <c r="F17" s="3" t="s">
        <v>702</v>
      </c>
      <c r="G17" s="3" t="s">
        <v>703</v>
      </c>
      <c r="H17" s="3" t="s">
        <v>704</v>
      </c>
      <c r="I17" s="3" t="s">
        <v>704</v>
      </c>
      <c r="J17" s="3" t="s">
        <v>705</v>
      </c>
      <c r="K17" s="4"/>
      <c r="L17" s="4"/>
    </row>
    <row r="18">
      <c r="A18" s="526" t="s">
        <v>706</v>
      </c>
      <c r="B18" s="526" t="s">
        <v>707</v>
      </c>
      <c r="C18" s="526" t="s">
        <v>388</v>
      </c>
      <c r="D18" s="527" t="s">
        <v>708</v>
      </c>
      <c r="E18" s="365"/>
      <c r="F18" s="365"/>
      <c r="G18" s="365"/>
      <c r="H18" s="365"/>
      <c r="I18" s="365"/>
      <c r="J18" s="366"/>
      <c r="K18" s="4"/>
      <c r="L18" s="4"/>
    </row>
    <row r="19">
      <c r="A19" s="528"/>
      <c r="B19" s="528"/>
      <c r="C19" s="529"/>
      <c r="D19" s="526">
        <v>0.0</v>
      </c>
      <c r="E19" s="526">
        <v>1.0</v>
      </c>
      <c r="F19" s="526">
        <v>2.0</v>
      </c>
      <c r="G19" s="526">
        <v>3.0</v>
      </c>
      <c r="H19" s="526">
        <v>4.0</v>
      </c>
      <c r="I19" s="526">
        <v>5.0</v>
      </c>
      <c r="J19" s="526">
        <v>6.0</v>
      </c>
      <c r="K19" s="4"/>
      <c r="L19" s="241"/>
      <c r="M19" s="548"/>
      <c r="N19" s="241"/>
    </row>
    <row r="20">
      <c r="A20" s="233" t="s">
        <v>68</v>
      </c>
      <c r="B20" s="237"/>
      <c r="C20" s="237"/>
      <c r="D20" s="238"/>
      <c r="E20" s="238"/>
      <c r="F20" s="238"/>
      <c r="G20" s="238"/>
      <c r="H20" s="238"/>
      <c r="I20" s="238"/>
      <c r="J20" s="238"/>
      <c r="K20" s="4"/>
      <c r="L20" s="3"/>
      <c r="M20" s="3"/>
      <c r="N20" s="3"/>
    </row>
    <row r="21">
      <c r="A21" s="233"/>
      <c r="B21" s="237" t="s">
        <v>1367</v>
      </c>
      <c r="C21" s="237">
        <v>2.0</v>
      </c>
      <c r="D21" s="235">
        <v>0.0</v>
      </c>
      <c r="E21" s="235">
        <v>2.0</v>
      </c>
      <c r="F21" s="235">
        <v>0.0</v>
      </c>
      <c r="G21" s="235">
        <v>1.0</v>
      </c>
      <c r="H21" s="235">
        <v>1.0</v>
      </c>
      <c r="I21" s="235">
        <v>0.0</v>
      </c>
      <c r="J21" s="235">
        <v>1.0</v>
      </c>
      <c r="K21" s="4"/>
      <c r="L21" s="3"/>
      <c r="M21" s="3"/>
      <c r="N21" s="3"/>
    </row>
    <row r="22">
      <c r="A22" s="233"/>
      <c r="B22" s="237" t="s">
        <v>1416</v>
      </c>
      <c r="C22" s="237">
        <v>3.0</v>
      </c>
      <c r="D22" s="235">
        <v>0.0</v>
      </c>
      <c r="E22" s="235">
        <v>0.0</v>
      </c>
      <c r="F22" s="235">
        <v>0.0</v>
      </c>
      <c r="G22" s="235">
        <v>0.0</v>
      </c>
      <c r="H22" s="235">
        <v>0.0</v>
      </c>
      <c r="I22" s="235">
        <v>2.0</v>
      </c>
      <c r="J22" s="235">
        <v>2.0</v>
      </c>
      <c r="K22" s="4"/>
      <c r="L22" s="3"/>
      <c r="M22" s="3"/>
      <c r="N22" s="3"/>
    </row>
    <row r="23">
      <c r="A23" s="233"/>
      <c r="B23" s="237" t="s">
        <v>1417</v>
      </c>
      <c r="C23" s="237">
        <v>3.0</v>
      </c>
      <c r="D23" s="235">
        <v>0.0</v>
      </c>
      <c r="E23" s="235">
        <v>0.0</v>
      </c>
      <c r="F23" s="235">
        <v>0.0</v>
      </c>
      <c r="G23" s="235">
        <v>0.0</v>
      </c>
      <c r="H23" s="235">
        <v>3.0</v>
      </c>
      <c r="I23" s="235">
        <v>1.0</v>
      </c>
      <c r="J23" s="235">
        <v>0.0</v>
      </c>
      <c r="K23" s="4"/>
      <c r="L23" s="3"/>
      <c r="M23" s="3"/>
      <c r="N23" s="3"/>
    </row>
    <row r="24">
      <c r="A24" s="529" t="s">
        <v>1418</v>
      </c>
      <c r="B24" s="237"/>
      <c r="C24" s="247"/>
      <c r="D24" s="529">
        <v>0.0</v>
      </c>
      <c r="E24" s="529">
        <v>1.0</v>
      </c>
      <c r="F24" s="529">
        <v>0.0</v>
      </c>
      <c r="G24" s="529">
        <v>0.0</v>
      </c>
      <c r="H24" s="529">
        <v>3.0</v>
      </c>
      <c r="I24" s="529">
        <v>1.5</v>
      </c>
      <c r="J24" s="529">
        <v>2.5</v>
      </c>
      <c r="K24" s="4"/>
      <c r="L24" s="3"/>
      <c r="M24" s="3"/>
      <c r="N24" s="3"/>
    </row>
    <row r="25">
      <c r="A25" s="233" t="s">
        <v>85</v>
      </c>
      <c r="B25" s="237"/>
      <c r="C25" s="237"/>
      <c r="D25" s="238"/>
      <c r="E25" s="238"/>
      <c r="F25" s="238"/>
      <c r="G25" s="238"/>
      <c r="H25" s="238"/>
      <c r="I25" s="238"/>
      <c r="J25" s="238"/>
      <c r="K25" s="4"/>
      <c r="L25" s="3"/>
      <c r="M25" s="3"/>
      <c r="N25" s="3"/>
    </row>
    <row r="26">
      <c r="A26" s="233"/>
      <c r="B26" s="237" t="s">
        <v>1419</v>
      </c>
      <c r="C26" s="237">
        <v>1.0</v>
      </c>
      <c r="D26" s="235">
        <v>0.0</v>
      </c>
      <c r="E26" s="235">
        <v>1.0</v>
      </c>
      <c r="F26" s="235">
        <v>0.0</v>
      </c>
      <c r="G26" s="235">
        <v>0.0</v>
      </c>
      <c r="H26" s="235">
        <v>0.0</v>
      </c>
      <c r="I26" s="235">
        <v>0.0</v>
      </c>
      <c r="J26" s="235">
        <v>1.0</v>
      </c>
      <c r="K26" s="4"/>
      <c r="L26" s="3"/>
      <c r="M26" s="3"/>
      <c r="N26" s="3"/>
    </row>
    <row r="27">
      <c r="A27" s="233"/>
      <c r="B27" s="237" t="s">
        <v>172</v>
      </c>
      <c r="C27" s="237">
        <v>3.0</v>
      </c>
      <c r="D27" s="235">
        <v>0.0</v>
      </c>
      <c r="E27" s="235">
        <v>0.0</v>
      </c>
      <c r="F27" s="235">
        <v>1.0</v>
      </c>
      <c r="G27" s="235">
        <v>4.0</v>
      </c>
      <c r="H27" s="235">
        <v>1.0</v>
      </c>
      <c r="I27" s="235">
        <v>4.0</v>
      </c>
      <c r="J27" s="235">
        <v>4.0</v>
      </c>
      <c r="K27" s="4"/>
      <c r="L27" s="4"/>
    </row>
    <row r="28">
      <c r="A28" s="529" t="s">
        <v>1418</v>
      </c>
      <c r="B28" s="558"/>
      <c r="C28" s="247"/>
      <c r="D28" s="529">
        <v>0.0</v>
      </c>
      <c r="E28" s="529">
        <v>1.0</v>
      </c>
      <c r="F28" s="529">
        <v>0.0</v>
      </c>
      <c r="G28" s="529">
        <v>2.0</v>
      </c>
      <c r="H28" s="529">
        <v>0.0</v>
      </c>
      <c r="I28" s="529">
        <v>0.5</v>
      </c>
      <c r="J28" s="529">
        <v>0.5</v>
      </c>
      <c r="K28" s="4"/>
      <c r="L28" s="4"/>
    </row>
    <row r="29">
      <c r="A29" s="233" t="s">
        <v>97</v>
      </c>
      <c r="B29" s="237"/>
      <c r="C29" s="237"/>
      <c r="D29" s="238"/>
      <c r="E29" s="238"/>
      <c r="F29" s="238"/>
      <c r="G29" s="238"/>
      <c r="H29" s="238"/>
      <c r="I29" s="238"/>
      <c r="J29" s="238"/>
      <c r="K29" s="4"/>
      <c r="L29" s="4"/>
    </row>
    <row r="30">
      <c r="A30" s="233"/>
      <c r="B30" s="237" t="s">
        <v>1420</v>
      </c>
      <c r="C30" s="237">
        <v>3.0</v>
      </c>
      <c r="D30" s="235">
        <v>0.0</v>
      </c>
      <c r="E30" s="235">
        <v>2.0</v>
      </c>
      <c r="F30" s="235">
        <v>0.0</v>
      </c>
      <c r="G30" s="235">
        <v>2.0</v>
      </c>
      <c r="H30" s="235">
        <v>1.0</v>
      </c>
      <c r="I30" s="235">
        <v>2.0</v>
      </c>
      <c r="J30" s="235">
        <v>2.0</v>
      </c>
      <c r="K30" s="4"/>
      <c r="L30" s="4"/>
    </row>
    <row r="31">
      <c r="A31" s="233"/>
      <c r="B31" s="237" t="s">
        <v>1421</v>
      </c>
      <c r="C31" s="237">
        <v>3.0</v>
      </c>
      <c r="D31" s="235">
        <v>0.0</v>
      </c>
      <c r="E31" s="235">
        <v>0.0</v>
      </c>
      <c r="F31" s="235">
        <v>0.0</v>
      </c>
      <c r="G31" s="235">
        <v>2.0</v>
      </c>
      <c r="H31" s="235">
        <v>2.0</v>
      </c>
      <c r="I31" s="235">
        <v>2.0</v>
      </c>
      <c r="J31" s="235">
        <v>2.0</v>
      </c>
      <c r="K31" s="4"/>
      <c r="L31" s="4"/>
    </row>
    <row r="32">
      <c r="A32" s="233"/>
      <c r="B32" s="237" t="s">
        <v>1422</v>
      </c>
      <c r="C32" s="237">
        <v>3.0</v>
      </c>
      <c r="D32" s="235">
        <v>0.0</v>
      </c>
      <c r="E32" s="235">
        <v>0.0</v>
      </c>
      <c r="F32" s="235">
        <v>0.0</v>
      </c>
      <c r="G32" s="235">
        <v>2.0</v>
      </c>
      <c r="H32" s="235">
        <v>0.0</v>
      </c>
      <c r="I32" s="235">
        <v>0.0</v>
      </c>
      <c r="J32" s="235">
        <v>1.0</v>
      </c>
      <c r="K32" s="4"/>
      <c r="L32" s="4"/>
    </row>
    <row r="33">
      <c r="A33" s="529" t="s">
        <v>1418</v>
      </c>
      <c r="B33" s="237"/>
      <c r="C33" s="247"/>
      <c r="D33" s="529"/>
      <c r="E33" s="529">
        <v>1.0</v>
      </c>
      <c r="F33" s="529">
        <v>0.0</v>
      </c>
      <c r="G33" s="529">
        <v>3.0</v>
      </c>
      <c r="H33" s="529">
        <v>0.0</v>
      </c>
      <c r="I33" s="529">
        <v>2.0</v>
      </c>
      <c r="J33" s="529">
        <v>3.0</v>
      </c>
      <c r="K33" s="4"/>
      <c r="L33" s="4"/>
    </row>
    <row r="34">
      <c r="A34" s="233" t="s">
        <v>616</v>
      </c>
      <c r="B34" s="247"/>
      <c r="C34" s="247"/>
      <c r="D34" s="235"/>
      <c r="E34" s="235"/>
      <c r="F34" s="235"/>
      <c r="G34" s="235"/>
      <c r="H34" s="235"/>
      <c r="I34" s="235"/>
      <c r="J34" s="235"/>
      <c r="K34" s="4"/>
      <c r="L34" s="4"/>
    </row>
    <row r="35">
      <c r="A35" s="233"/>
      <c r="B35" s="237" t="s">
        <v>1366</v>
      </c>
      <c r="C35" s="237">
        <v>1.0</v>
      </c>
      <c r="D35" s="235">
        <v>0.0</v>
      </c>
      <c r="E35" s="235">
        <v>1.0</v>
      </c>
      <c r="F35" s="235">
        <v>0.0</v>
      </c>
      <c r="G35" s="235">
        <v>2.0</v>
      </c>
      <c r="H35" s="235">
        <v>0.0</v>
      </c>
      <c r="I35" s="235">
        <v>1.0</v>
      </c>
      <c r="J35" s="235">
        <v>0.0</v>
      </c>
      <c r="K35" s="4"/>
      <c r="L35" s="4"/>
    </row>
    <row r="36">
      <c r="A36" s="233"/>
      <c r="B36" s="237" t="s">
        <v>174</v>
      </c>
      <c r="C36" s="237">
        <v>3.0</v>
      </c>
      <c r="D36" s="235">
        <v>0.0</v>
      </c>
      <c r="E36" s="235">
        <v>0.0</v>
      </c>
      <c r="F36" s="235">
        <v>0.0</v>
      </c>
      <c r="G36" s="235">
        <v>4.0</v>
      </c>
      <c r="H36" s="235">
        <v>1.0</v>
      </c>
      <c r="I36" s="235">
        <v>4.0</v>
      </c>
      <c r="J36" s="235">
        <v>5.0</v>
      </c>
      <c r="K36" s="4"/>
      <c r="L36" s="4"/>
    </row>
    <row r="37">
      <c r="A37" s="529" t="s">
        <v>1418</v>
      </c>
      <c r="B37" s="558"/>
      <c r="C37" s="247"/>
      <c r="D37" s="529">
        <v>0.0</v>
      </c>
      <c r="E37" s="529">
        <v>0.0</v>
      </c>
      <c r="F37" s="529">
        <v>0.0</v>
      </c>
      <c r="G37" s="529">
        <v>2.0</v>
      </c>
      <c r="H37" s="529">
        <v>2.0</v>
      </c>
      <c r="I37" s="529">
        <v>0.0</v>
      </c>
      <c r="J37" s="529">
        <v>0.0</v>
      </c>
      <c r="K37" s="4"/>
      <c r="L37" s="4"/>
    </row>
    <row r="38">
      <c r="A38" s="233" t="s">
        <v>166</v>
      </c>
      <c r="B38" s="247"/>
      <c r="C38" s="247"/>
      <c r="D38" s="235"/>
      <c r="E38" s="235"/>
      <c r="F38" s="235"/>
      <c r="G38" s="235"/>
      <c r="H38" s="235"/>
      <c r="I38" s="235"/>
      <c r="J38" s="235"/>
      <c r="K38" s="4"/>
      <c r="L38" s="4"/>
    </row>
    <row r="39">
      <c r="A39" s="233"/>
      <c r="B39" s="235" t="s">
        <v>1365</v>
      </c>
      <c r="C39" s="235">
        <v>2.0</v>
      </c>
      <c r="D39" s="235">
        <v>0.0</v>
      </c>
      <c r="E39" s="235">
        <v>0.0</v>
      </c>
      <c r="F39" s="235">
        <v>0.0</v>
      </c>
      <c r="G39" s="235">
        <v>1.0</v>
      </c>
      <c r="H39" s="235">
        <v>0.0</v>
      </c>
      <c r="I39" s="235">
        <v>0.0</v>
      </c>
      <c r="J39" s="235">
        <v>1.0</v>
      </c>
      <c r="K39" s="4"/>
      <c r="L39" s="4"/>
    </row>
    <row r="40">
      <c r="A40" s="233"/>
      <c r="B40" s="235" t="s">
        <v>1423</v>
      </c>
      <c r="C40" s="235">
        <v>3.0</v>
      </c>
      <c r="D40" s="235">
        <v>0.0</v>
      </c>
      <c r="E40" s="235">
        <v>1.0</v>
      </c>
      <c r="F40" s="235">
        <v>0.0</v>
      </c>
      <c r="G40" s="235">
        <v>4.0</v>
      </c>
      <c r="H40" s="235">
        <v>0.0</v>
      </c>
      <c r="I40" s="235">
        <v>2.0</v>
      </c>
      <c r="J40" s="235">
        <v>2.0</v>
      </c>
      <c r="K40" s="4"/>
      <c r="L40" s="4"/>
    </row>
    <row r="41">
      <c r="A41" s="233"/>
      <c r="B41" s="235" t="s">
        <v>1424</v>
      </c>
      <c r="C41" s="235">
        <v>3.0</v>
      </c>
      <c r="D41" s="235">
        <v>0.0</v>
      </c>
      <c r="E41" s="235">
        <v>0.0</v>
      </c>
      <c r="F41" s="235">
        <v>0.0</v>
      </c>
      <c r="G41" s="235">
        <v>1.0</v>
      </c>
      <c r="H41" s="235">
        <v>1.0</v>
      </c>
      <c r="I41" s="235">
        <v>2.0</v>
      </c>
      <c r="J41" s="235">
        <v>2.0</v>
      </c>
      <c r="K41" s="4"/>
      <c r="L41" s="4"/>
    </row>
    <row r="42">
      <c r="A42" s="529" t="s">
        <v>1418</v>
      </c>
      <c r="B42" s="556"/>
      <c r="C42" s="247"/>
      <c r="D42" s="529">
        <v>0.0</v>
      </c>
      <c r="E42" s="529">
        <v>1.0</v>
      </c>
      <c r="F42" s="529">
        <v>0.0</v>
      </c>
      <c r="G42" s="529">
        <v>3.0</v>
      </c>
      <c r="H42" s="529">
        <v>0.0</v>
      </c>
      <c r="I42" s="529">
        <v>2.0</v>
      </c>
      <c r="J42" s="529">
        <v>2.0</v>
      </c>
      <c r="K42" s="4"/>
      <c r="L42" s="4"/>
    </row>
    <row r="43">
      <c r="A43" s="4"/>
      <c r="B43" s="4"/>
      <c r="C43" s="4"/>
      <c r="D43" s="4"/>
      <c r="E43" s="4"/>
      <c r="F43" s="4"/>
      <c r="G43" s="4"/>
      <c r="H43" s="4"/>
      <c r="I43" s="4"/>
      <c r="J43" s="4"/>
      <c r="K43" s="4"/>
      <c r="L43" s="4"/>
    </row>
    <row r="44">
      <c r="A44" s="4"/>
      <c r="B44" s="4"/>
      <c r="C44" s="4"/>
      <c r="D44" s="4"/>
      <c r="E44" s="4"/>
      <c r="F44" s="4"/>
      <c r="G44" s="4"/>
      <c r="H44" s="4"/>
      <c r="I44" s="4"/>
      <c r="J44" s="4"/>
      <c r="K44" s="4"/>
      <c r="L44" s="4"/>
    </row>
    <row r="45">
      <c r="A45" s="4"/>
      <c r="B45" s="4"/>
      <c r="C45" s="4"/>
      <c r="D45" s="4"/>
      <c r="E45" s="4"/>
      <c r="F45" s="4"/>
      <c r="G45" s="4"/>
      <c r="H45" s="4"/>
      <c r="I45" s="4"/>
      <c r="J45" s="4"/>
      <c r="K45" s="4"/>
      <c r="L45" s="4"/>
    </row>
    <row r="46">
      <c r="A46" s="4"/>
      <c r="B46" s="4"/>
      <c r="C46" s="241"/>
      <c r="D46" s="4"/>
      <c r="E46" s="4"/>
      <c r="F46" s="4"/>
      <c r="G46" s="4"/>
      <c r="H46" s="4"/>
      <c r="I46" s="4"/>
      <c r="J46" s="4"/>
      <c r="K46" s="4"/>
      <c r="L46" s="4"/>
    </row>
    <row r="47">
      <c r="A47" s="4"/>
      <c r="B47" s="4"/>
      <c r="C47" s="4"/>
      <c r="D47" s="4"/>
      <c r="E47" s="4"/>
      <c r="F47" s="4"/>
      <c r="G47" s="4"/>
      <c r="H47" s="4"/>
      <c r="I47" s="4"/>
      <c r="J47" s="4"/>
      <c r="K47" s="4"/>
      <c r="L47" s="4"/>
    </row>
    <row r="48">
      <c r="A48" s="4"/>
      <c r="B48" s="4"/>
      <c r="C48" s="241"/>
      <c r="D48" s="4"/>
      <c r="E48" s="4"/>
      <c r="F48" s="4"/>
      <c r="G48" s="4"/>
      <c r="H48" s="4"/>
      <c r="I48" s="4"/>
      <c r="J48" s="4"/>
      <c r="K48" s="4"/>
      <c r="L48" s="4"/>
    </row>
    <row r="49">
      <c r="A49" s="4"/>
      <c r="B49" s="4"/>
      <c r="C49" s="379"/>
      <c r="D49" s="4"/>
      <c r="E49" s="4"/>
      <c r="F49" s="4"/>
      <c r="G49" s="4"/>
      <c r="H49" s="4"/>
      <c r="I49" s="4"/>
      <c r="J49" s="4"/>
      <c r="K49" s="4"/>
      <c r="L49" s="4"/>
    </row>
    <row r="50">
      <c r="A50" s="4"/>
      <c r="B50" s="4"/>
      <c r="C50" s="379"/>
      <c r="D50" s="4"/>
      <c r="E50" s="4"/>
      <c r="F50" s="4"/>
      <c r="G50" s="4"/>
      <c r="H50" s="4"/>
      <c r="I50" s="4"/>
      <c r="J50" s="4"/>
      <c r="K50" s="4"/>
      <c r="L50" s="4"/>
    </row>
    <row r="51">
      <c r="A51" s="4"/>
      <c r="B51" s="4"/>
      <c r="C51" s="379"/>
      <c r="D51" s="4"/>
      <c r="E51" s="4"/>
      <c r="F51" s="4"/>
      <c r="G51" s="4"/>
      <c r="H51" s="4"/>
      <c r="I51" s="4"/>
      <c r="J51" s="4"/>
      <c r="K51" s="4"/>
      <c r="L51" s="4"/>
    </row>
    <row r="52">
      <c r="A52" s="4"/>
      <c r="B52" s="4"/>
      <c r="C52" s="379"/>
      <c r="D52" s="4"/>
      <c r="E52" s="4"/>
      <c r="F52" s="4"/>
      <c r="G52" s="4"/>
      <c r="H52" s="4"/>
      <c r="I52" s="4"/>
      <c r="J52" s="4"/>
      <c r="K52" s="4"/>
      <c r="L52" s="4"/>
    </row>
    <row r="53">
      <c r="A53" s="4"/>
      <c r="B53" s="4"/>
      <c r="C53" s="379"/>
      <c r="D53" s="4"/>
      <c r="E53" s="4"/>
      <c r="F53" s="4"/>
      <c r="G53" s="4"/>
      <c r="H53" s="4"/>
      <c r="I53" s="4"/>
      <c r="J53" s="4"/>
      <c r="K53" s="4"/>
      <c r="L53" s="4"/>
    </row>
    <row r="54">
      <c r="A54" s="4"/>
      <c r="B54" s="4"/>
      <c r="C54" s="241"/>
      <c r="D54" s="4"/>
      <c r="E54" s="4"/>
      <c r="F54" s="4"/>
      <c r="G54" s="4"/>
      <c r="H54" s="4"/>
      <c r="I54" s="4"/>
      <c r="J54" s="4"/>
      <c r="K54" s="4"/>
      <c r="L54" s="4"/>
    </row>
    <row r="55">
      <c r="A55" s="4"/>
      <c r="B55" s="4"/>
      <c r="C55" s="241"/>
      <c r="D55" s="4"/>
      <c r="E55" s="4"/>
      <c r="F55" s="4"/>
      <c r="G55" s="4"/>
      <c r="H55" s="4"/>
      <c r="I55" s="4"/>
      <c r="J55" s="4"/>
      <c r="K55" s="4"/>
      <c r="L55" s="4"/>
    </row>
    <row r="56">
      <c r="A56" s="4"/>
      <c r="B56" s="4"/>
      <c r="C56" s="379"/>
      <c r="D56" s="4"/>
      <c r="E56" s="4"/>
      <c r="F56" s="4"/>
      <c r="G56" s="4"/>
      <c r="H56" s="4"/>
      <c r="I56" s="4"/>
      <c r="J56" s="4"/>
      <c r="K56" s="4"/>
      <c r="L56" s="4"/>
    </row>
    <row r="57">
      <c r="A57" s="4"/>
      <c r="B57" s="4"/>
      <c r="C57" s="379"/>
      <c r="D57" s="4"/>
      <c r="E57" s="4"/>
      <c r="F57" s="4"/>
      <c r="G57" s="4"/>
      <c r="H57" s="4"/>
      <c r="I57" s="4"/>
      <c r="J57" s="4"/>
      <c r="K57" s="4"/>
      <c r="L57" s="4"/>
    </row>
    <row r="58">
      <c r="A58" s="4"/>
      <c r="B58" s="4"/>
      <c r="C58" s="379"/>
      <c r="D58" s="4"/>
      <c r="E58" s="4"/>
      <c r="F58" s="4"/>
      <c r="G58" s="4"/>
      <c r="H58" s="4"/>
      <c r="I58" s="4"/>
      <c r="J58" s="4"/>
      <c r="K58" s="4"/>
      <c r="L58" s="4"/>
    </row>
    <row r="59">
      <c r="A59" s="4"/>
      <c r="B59" s="4"/>
      <c r="C59" s="379"/>
      <c r="D59" s="4"/>
      <c r="E59" s="4"/>
      <c r="F59" s="4"/>
      <c r="G59" s="4"/>
      <c r="H59" s="4"/>
      <c r="I59" s="4"/>
      <c r="J59" s="4"/>
      <c r="K59" s="4"/>
      <c r="L59" s="4"/>
    </row>
    <row r="60">
      <c r="A60" s="4"/>
      <c r="B60" s="4"/>
      <c r="C60" s="379"/>
      <c r="D60" s="4"/>
      <c r="E60" s="4"/>
      <c r="F60" s="4"/>
      <c r="G60" s="4"/>
      <c r="H60" s="4"/>
      <c r="I60" s="4"/>
      <c r="J60" s="4"/>
      <c r="K60" s="4"/>
      <c r="L60" s="4"/>
    </row>
    <row r="61">
      <c r="A61" s="4"/>
      <c r="B61" s="4"/>
      <c r="C61" s="560"/>
      <c r="D61" s="4"/>
      <c r="E61" s="4"/>
      <c r="F61" s="4"/>
      <c r="G61" s="4"/>
      <c r="H61" s="4"/>
      <c r="I61" s="4"/>
      <c r="J61" s="4"/>
      <c r="K61" s="4"/>
      <c r="L61" s="4"/>
    </row>
    <row r="62">
      <c r="A62" s="4"/>
      <c r="B62" s="4"/>
      <c r="C62" s="241"/>
      <c r="D62" s="4"/>
      <c r="E62" s="4"/>
      <c r="F62" s="4"/>
      <c r="G62" s="4"/>
      <c r="H62" s="4"/>
      <c r="I62" s="4"/>
      <c r="J62" s="4"/>
      <c r="K62" s="4"/>
      <c r="L62" s="4"/>
    </row>
    <row r="63">
      <c r="A63" s="4"/>
      <c r="B63" s="4"/>
      <c r="C63" s="379"/>
      <c r="D63" s="4"/>
      <c r="E63" s="4"/>
      <c r="F63" s="4"/>
      <c r="G63" s="4"/>
      <c r="H63" s="4"/>
      <c r="I63" s="4"/>
      <c r="J63" s="4"/>
      <c r="K63" s="4"/>
      <c r="L63" s="4"/>
    </row>
    <row r="64">
      <c r="A64" s="4"/>
      <c r="B64" s="4"/>
      <c r="C64" s="379"/>
      <c r="D64" s="4"/>
      <c r="E64" s="4"/>
      <c r="F64" s="4"/>
      <c r="G64" s="4"/>
      <c r="H64" s="4"/>
      <c r="I64" s="4"/>
      <c r="J64" s="4"/>
      <c r="K64" s="4"/>
      <c r="L64" s="4"/>
    </row>
    <row r="65">
      <c r="A65" s="4"/>
      <c r="B65" s="4"/>
      <c r="C65" s="379"/>
      <c r="D65" s="4"/>
      <c r="E65" s="4"/>
      <c r="F65" s="4"/>
      <c r="G65" s="4"/>
      <c r="H65" s="4"/>
      <c r="I65" s="4"/>
      <c r="J65" s="4"/>
      <c r="K65" s="4"/>
      <c r="L65" s="4"/>
    </row>
    <row r="66">
      <c r="A66" s="4"/>
      <c r="B66" s="4"/>
      <c r="C66" s="379"/>
      <c r="D66" s="4"/>
      <c r="E66" s="4"/>
      <c r="F66" s="4"/>
      <c r="G66" s="4"/>
      <c r="H66" s="4"/>
      <c r="I66" s="4"/>
      <c r="J66" s="4"/>
      <c r="K66" s="4"/>
      <c r="L66" s="4"/>
    </row>
    <row r="67">
      <c r="A67" s="4"/>
      <c r="B67" s="4"/>
      <c r="C67" s="379"/>
      <c r="D67" s="4"/>
      <c r="E67" s="4"/>
      <c r="F67" s="4"/>
      <c r="G67" s="4"/>
      <c r="H67" s="4"/>
      <c r="I67" s="4"/>
      <c r="J67" s="4"/>
      <c r="K67" s="4"/>
      <c r="L67" s="4"/>
    </row>
    <row r="68">
      <c r="A68" s="4"/>
      <c r="B68" s="4"/>
      <c r="C68" s="560"/>
      <c r="D68" s="4"/>
      <c r="E68" s="4"/>
      <c r="F68" s="4"/>
      <c r="G68" s="4"/>
      <c r="H68" s="4"/>
      <c r="I68" s="4"/>
      <c r="J68" s="4"/>
      <c r="K68" s="4"/>
      <c r="L68" s="4"/>
    </row>
    <row r="69">
      <c r="A69" s="4"/>
      <c r="B69" s="4"/>
      <c r="C69" s="241"/>
      <c r="D69" s="4"/>
      <c r="E69" s="4"/>
      <c r="F69" s="4"/>
      <c r="G69" s="4"/>
      <c r="H69" s="4"/>
      <c r="I69" s="4"/>
      <c r="J69" s="4"/>
      <c r="K69" s="4"/>
      <c r="L69" s="4"/>
    </row>
    <row r="70">
      <c r="A70" s="4"/>
      <c r="B70" s="4"/>
      <c r="C70" s="379"/>
      <c r="D70" s="4"/>
      <c r="E70" s="4"/>
      <c r="F70" s="4"/>
      <c r="G70" s="4"/>
      <c r="H70" s="4"/>
      <c r="I70" s="4"/>
      <c r="J70" s="4"/>
      <c r="K70" s="4"/>
      <c r="L70" s="4"/>
    </row>
    <row r="71">
      <c r="A71" s="4"/>
      <c r="B71" s="4"/>
      <c r="C71" s="379"/>
      <c r="D71" s="4"/>
      <c r="E71" s="4"/>
      <c r="F71" s="4"/>
      <c r="G71" s="4"/>
      <c r="H71" s="4"/>
      <c r="I71" s="4"/>
      <c r="J71" s="4"/>
      <c r="K71" s="4"/>
      <c r="L71" s="4"/>
    </row>
    <row r="72">
      <c r="A72" s="4"/>
      <c r="B72" s="4"/>
      <c r="C72" s="379"/>
      <c r="D72" s="4"/>
      <c r="E72" s="4"/>
      <c r="F72" s="4"/>
      <c r="G72" s="4"/>
      <c r="H72" s="4"/>
      <c r="I72" s="4"/>
      <c r="J72" s="4"/>
      <c r="K72" s="4"/>
      <c r="L72" s="4"/>
    </row>
    <row r="73">
      <c r="A73" s="4"/>
      <c r="B73" s="4"/>
      <c r="C73" s="379"/>
      <c r="D73" s="4"/>
      <c r="E73" s="4"/>
      <c r="F73" s="4"/>
      <c r="G73" s="4"/>
      <c r="H73" s="4"/>
      <c r="I73" s="4"/>
      <c r="J73" s="4"/>
      <c r="K73" s="4"/>
      <c r="L73" s="4"/>
    </row>
    <row r="74">
      <c r="A74" s="4"/>
      <c r="B74" s="4"/>
      <c r="C74" s="379"/>
      <c r="D74" s="4"/>
      <c r="E74" s="4"/>
      <c r="F74" s="4"/>
      <c r="G74" s="4"/>
      <c r="H74" s="4"/>
      <c r="I74" s="4"/>
      <c r="J74" s="4"/>
      <c r="K74" s="4"/>
      <c r="L74" s="4"/>
    </row>
    <row r="75">
      <c r="A75" s="4"/>
      <c r="B75" s="4"/>
      <c r="C75" s="560"/>
      <c r="D75" s="4"/>
      <c r="E75" s="4"/>
      <c r="F75" s="4"/>
      <c r="G75" s="4"/>
      <c r="H75" s="4"/>
      <c r="I75" s="4"/>
      <c r="J75" s="4"/>
      <c r="K75" s="4"/>
      <c r="L75" s="4"/>
    </row>
    <row r="76">
      <c r="A76" s="4"/>
      <c r="B76" s="4"/>
      <c r="C76" s="4"/>
      <c r="D76" s="4"/>
      <c r="E76" s="4"/>
      <c r="F76" s="4"/>
      <c r="G76" s="4"/>
      <c r="H76" s="4"/>
      <c r="I76" s="4"/>
      <c r="J76" s="4"/>
      <c r="K76" s="4"/>
      <c r="L76" s="4"/>
    </row>
    <row r="77">
      <c r="A77" s="4"/>
      <c r="B77" s="4"/>
      <c r="C77" s="4"/>
      <c r="D77" s="4"/>
      <c r="E77" s="4"/>
      <c r="F77" s="4"/>
      <c r="G77" s="4"/>
      <c r="H77" s="4"/>
      <c r="I77" s="4"/>
      <c r="J77" s="4"/>
      <c r="K77" s="4"/>
      <c r="L77" s="4"/>
    </row>
    <row r="78">
      <c r="A78" s="4"/>
      <c r="B78" s="4"/>
      <c r="C78" s="4"/>
      <c r="D78" s="4"/>
      <c r="E78" s="4"/>
      <c r="F78" s="4"/>
      <c r="G78" s="4"/>
      <c r="H78" s="4"/>
      <c r="I78" s="4"/>
      <c r="J78" s="4"/>
      <c r="K78" s="4"/>
      <c r="L78" s="4"/>
    </row>
    <row r="79">
      <c r="A79" s="4"/>
      <c r="B79" s="4"/>
      <c r="C79" s="4"/>
      <c r="D79" s="4"/>
      <c r="E79" s="4"/>
      <c r="F79" s="4"/>
      <c r="G79" s="4"/>
      <c r="H79" s="4"/>
      <c r="I79" s="4"/>
      <c r="J79" s="4"/>
      <c r="K79" s="4"/>
      <c r="L79" s="4"/>
    </row>
    <row r="80">
      <c r="A80" s="4"/>
      <c r="B80" s="4"/>
      <c r="C80" s="4"/>
      <c r="D80" s="4"/>
      <c r="E80" s="4"/>
      <c r="F80" s="4"/>
      <c r="G80" s="4"/>
      <c r="H80" s="4"/>
      <c r="I80" s="4"/>
      <c r="J80" s="4"/>
      <c r="K80" s="4"/>
      <c r="L80" s="4"/>
    </row>
    <row r="81">
      <c r="A81" s="4"/>
      <c r="B81" s="4"/>
      <c r="C81" s="4"/>
      <c r="D81" s="4"/>
      <c r="E81" s="4"/>
      <c r="F81" s="4"/>
      <c r="G81" s="4"/>
      <c r="H81" s="4"/>
      <c r="I81" s="4"/>
      <c r="J81" s="4"/>
      <c r="K81" s="4"/>
      <c r="L81" s="4"/>
    </row>
    <row r="82">
      <c r="A82" s="4"/>
      <c r="B82" s="4"/>
      <c r="C82" s="4"/>
      <c r="D82" s="4"/>
      <c r="E82" s="4"/>
      <c r="F82" s="4"/>
      <c r="G82" s="4"/>
      <c r="H82" s="4"/>
      <c r="I82" s="4"/>
      <c r="J82" s="4"/>
      <c r="K82" s="4"/>
      <c r="L82" s="4"/>
    </row>
    <row r="83">
      <c r="A83" s="4"/>
      <c r="B83" s="4"/>
      <c r="C83" s="4"/>
      <c r="D83" s="4"/>
      <c r="E83" s="4"/>
      <c r="F83" s="4"/>
      <c r="G83" s="4"/>
      <c r="H83" s="4"/>
      <c r="I83" s="4"/>
      <c r="J83" s="4"/>
      <c r="K83" s="4"/>
      <c r="L83" s="4"/>
    </row>
    <row r="84">
      <c r="A84" s="4"/>
      <c r="B84" s="4"/>
      <c r="C84" s="4"/>
      <c r="D84" s="4"/>
      <c r="E84" s="4"/>
      <c r="F84" s="4"/>
      <c r="G84" s="4"/>
      <c r="H84" s="4"/>
      <c r="I84" s="4"/>
      <c r="J84" s="4"/>
      <c r="K84" s="4"/>
      <c r="L84" s="4"/>
    </row>
    <row r="85">
      <c r="A85" s="4"/>
      <c r="B85" s="4"/>
      <c r="C85" s="4"/>
      <c r="D85" s="4"/>
      <c r="E85" s="4"/>
      <c r="F85" s="4"/>
      <c r="G85" s="4"/>
      <c r="H85" s="4"/>
      <c r="I85" s="4"/>
      <c r="J85" s="4"/>
      <c r="K85" s="4"/>
      <c r="L85" s="4"/>
    </row>
    <row r="86">
      <c r="A86" s="4"/>
      <c r="B86" s="4"/>
      <c r="C86" s="4"/>
      <c r="D86" s="4"/>
      <c r="E86" s="4"/>
      <c r="F86" s="4"/>
      <c r="G86" s="4"/>
      <c r="H86" s="4"/>
      <c r="I86" s="4"/>
      <c r="J86" s="4"/>
      <c r="K86" s="4"/>
      <c r="L86" s="4"/>
    </row>
    <row r="87">
      <c r="A87" s="4"/>
      <c r="B87" s="4"/>
      <c r="C87" s="4"/>
      <c r="D87" s="4"/>
      <c r="E87" s="4"/>
      <c r="F87" s="4"/>
      <c r="G87" s="4"/>
      <c r="H87" s="4"/>
      <c r="I87" s="4"/>
      <c r="J87" s="4"/>
      <c r="K87" s="4"/>
      <c r="L87" s="4"/>
    </row>
    <row r="88">
      <c r="A88" s="4"/>
      <c r="B88" s="4"/>
      <c r="C88" s="4"/>
      <c r="D88" s="4"/>
      <c r="E88" s="4"/>
      <c r="F88" s="4"/>
      <c r="G88" s="4"/>
      <c r="H88" s="4"/>
      <c r="I88" s="4"/>
      <c r="J88" s="4"/>
      <c r="K88" s="4"/>
      <c r="L88" s="4"/>
    </row>
    <row r="89">
      <c r="A89" s="4"/>
      <c r="B89" s="4"/>
      <c r="C89" s="4"/>
      <c r="D89" s="4"/>
      <c r="E89" s="4"/>
      <c r="F89" s="4"/>
      <c r="G89" s="4"/>
      <c r="H89" s="4"/>
      <c r="I89" s="4"/>
      <c r="J89" s="4"/>
      <c r="K89" s="4"/>
      <c r="L89" s="4"/>
    </row>
    <row r="90">
      <c r="A90" s="4"/>
      <c r="B90" s="4"/>
      <c r="C90" s="4"/>
      <c r="D90" s="4"/>
      <c r="E90" s="4"/>
      <c r="F90" s="4"/>
      <c r="G90" s="4"/>
      <c r="H90" s="4"/>
      <c r="I90" s="4"/>
      <c r="J90" s="4"/>
      <c r="K90" s="4"/>
      <c r="L90" s="4"/>
    </row>
    <row r="91">
      <c r="A91" s="4"/>
      <c r="B91" s="4"/>
      <c r="C91" s="4"/>
      <c r="D91" s="4"/>
      <c r="E91" s="4"/>
      <c r="F91" s="4"/>
      <c r="G91" s="4"/>
      <c r="H91" s="4"/>
      <c r="I91" s="4"/>
      <c r="J91" s="4"/>
      <c r="K91" s="4"/>
      <c r="L91" s="4"/>
    </row>
    <row r="92">
      <c r="A92" s="4"/>
      <c r="B92" s="4"/>
      <c r="C92" s="4"/>
      <c r="D92" s="4"/>
      <c r="E92" s="4"/>
      <c r="F92" s="4"/>
      <c r="G92" s="4"/>
      <c r="H92" s="4"/>
      <c r="I92" s="4"/>
      <c r="J92" s="4"/>
      <c r="K92" s="4"/>
      <c r="L92" s="4"/>
    </row>
    <row r="93">
      <c r="A93" s="4"/>
      <c r="B93" s="4"/>
      <c r="C93" s="4"/>
      <c r="D93" s="4"/>
      <c r="E93" s="4"/>
      <c r="F93" s="4"/>
      <c r="G93" s="4"/>
      <c r="H93" s="4"/>
      <c r="I93" s="4"/>
      <c r="J93" s="4"/>
      <c r="K93" s="4"/>
      <c r="L93" s="4"/>
    </row>
    <row r="94">
      <c r="A94" s="4"/>
      <c r="B94" s="4"/>
      <c r="C94" s="4"/>
      <c r="D94" s="4"/>
      <c r="E94" s="4"/>
      <c r="F94" s="4"/>
      <c r="G94" s="4"/>
      <c r="H94" s="4"/>
      <c r="I94" s="4"/>
      <c r="J94" s="4"/>
      <c r="K94" s="4"/>
      <c r="L94" s="4"/>
    </row>
    <row r="95">
      <c r="A95" s="4"/>
      <c r="B95" s="4"/>
      <c r="C95" s="4"/>
      <c r="D95" s="4"/>
      <c r="E95" s="4"/>
      <c r="F95" s="4"/>
      <c r="G95" s="4"/>
      <c r="H95" s="4"/>
      <c r="I95" s="4"/>
      <c r="J95" s="4"/>
      <c r="K95" s="4"/>
      <c r="L95" s="4"/>
    </row>
    <row r="96">
      <c r="A96" s="4"/>
      <c r="B96" s="4"/>
      <c r="C96" s="4"/>
      <c r="D96" s="4"/>
      <c r="E96" s="4"/>
      <c r="F96" s="4"/>
      <c r="G96" s="4"/>
      <c r="H96" s="4"/>
      <c r="I96" s="4"/>
      <c r="J96" s="4"/>
      <c r="K96" s="4"/>
      <c r="L96" s="4"/>
    </row>
    <row r="97">
      <c r="A97" s="4"/>
      <c r="B97" s="4"/>
      <c r="C97" s="4"/>
      <c r="D97" s="4"/>
      <c r="E97" s="4"/>
      <c r="F97" s="4"/>
      <c r="G97" s="4"/>
      <c r="H97" s="4"/>
      <c r="I97" s="4"/>
      <c r="J97" s="4"/>
      <c r="K97" s="4"/>
      <c r="L97" s="4"/>
    </row>
    <row r="98">
      <c r="A98" s="4"/>
      <c r="B98" s="4"/>
      <c r="C98" s="4"/>
      <c r="D98" s="4"/>
      <c r="E98" s="4"/>
      <c r="F98" s="4"/>
      <c r="G98" s="4"/>
      <c r="H98" s="4"/>
      <c r="I98" s="4"/>
      <c r="J98" s="4"/>
      <c r="K98" s="4"/>
      <c r="L98" s="4"/>
    </row>
    <row r="99">
      <c r="A99" s="4"/>
      <c r="B99" s="4"/>
      <c r="C99" s="4"/>
      <c r="D99" s="4"/>
      <c r="E99" s="4"/>
      <c r="F99" s="4"/>
      <c r="G99" s="4"/>
      <c r="H99" s="4"/>
      <c r="I99" s="4"/>
      <c r="J99" s="4"/>
      <c r="K99" s="4"/>
      <c r="L99" s="4"/>
    </row>
    <row r="100">
      <c r="A100" s="4"/>
      <c r="B100" s="4"/>
      <c r="C100" s="4"/>
      <c r="D100" s="4"/>
      <c r="E100" s="4"/>
      <c r="F100" s="4"/>
      <c r="G100" s="4"/>
      <c r="H100" s="4"/>
      <c r="I100" s="4"/>
      <c r="J100" s="4"/>
      <c r="K100" s="4"/>
      <c r="L100" s="4"/>
    </row>
    <row r="101">
      <c r="A101" s="4"/>
      <c r="B101" s="4"/>
      <c r="C101" s="4"/>
      <c r="D101" s="4"/>
      <c r="E101" s="4"/>
      <c r="F101" s="4"/>
      <c r="G101" s="4"/>
      <c r="H101" s="4"/>
      <c r="I101" s="4"/>
      <c r="J101" s="4"/>
      <c r="K101" s="4"/>
      <c r="L101" s="4"/>
    </row>
    <row r="102">
      <c r="A102" s="4"/>
      <c r="B102" s="4"/>
      <c r="C102" s="4"/>
      <c r="D102" s="4"/>
      <c r="E102" s="4"/>
      <c r="F102" s="4"/>
      <c r="G102" s="4"/>
      <c r="H102" s="4"/>
      <c r="I102" s="4"/>
      <c r="J102" s="4"/>
      <c r="K102" s="4"/>
      <c r="L102" s="4"/>
    </row>
    <row r="103">
      <c r="A103" s="4"/>
      <c r="B103" s="4"/>
      <c r="C103" s="4"/>
      <c r="D103" s="4"/>
      <c r="E103" s="4"/>
      <c r="F103" s="4"/>
      <c r="G103" s="4"/>
      <c r="H103" s="4"/>
      <c r="I103" s="4"/>
      <c r="J103" s="4"/>
      <c r="K103" s="4"/>
      <c r="L103" s="4"/>
    </row>
    <row r="104">
      <c r="A104" s="4"/>
      <c r="B104" s="4"/>
      <c r="C104" s="4"/>
      <c r="D104" s="4"/>
      <c r="E104" s="4"/>
      <c r="F104" s="4"/>
      <c r="G104" s="4"/>
      <c r="H104" s="4"/>
      <c r="I104" s="4"/>
      <c r="J104" s="4"/>
      <c r="K104" s="4"/>
      <c r="L104" s="4"/>
    </row>
    <row r="105">
      <c r="A105" s="4"/>
      <c r="B105" s="4"/>
      <c r="C105" s="4"/>
      <c r="D105" s="4"/>
      <c r="E105" s="4"/>
      <c r="F105" s="4"/>
      <c r="G105" s="4"/>
      <c r="H105" s="4"/>
      <c r="I105" s="4"/>
      <c r="J105" s="4"/>
      <c r="K105" s="4"/>
      <c r="L105" s="4"/>
    </row>
    <row r="106">
      <c r="A106" s="4"/>
      <c r="B106" s="4"/>
      <c r="C106" s="4"/>
      <c r="D106" s="4"/>
      <c r="E106" s="4"/>
      <c r="F106" s="4"/>
      <c r="G106" s="4"/>
      <c r="H106" s="4"/>
      <c r="I106" s="4"/>
      <c r="J106" s="4"/>
      <c r="K106" s="4"/>
      <c r="L106" s="4"/>
    </row>
    <row r="107">
      <c r="A107" s="4"/>
      <c r="B107" s="4"/>
      <c r="C107" s="4"/>
      <c r="D107" s="4"/>
      <c r="E107" s="4"/>
      <c r="F107" s="4"/>
      <c r="G107" s="4"/>
      <c r="H107" s="4"/>
      <c r="I107" s="4"/>
      <c r="J107" s="4"/>
      <c r="K107" s="4"/>
      <c r="L107" s="4"/>
    </row>
    <row r="108">
      <c r="A108" s="4"/>
      <c r="B108" s="4"/>
      <c r="C108" s="4"/>
      <c r="D108" s="4"/>
      <c r="E108" s="4"/>
      <c r="F108" s="4"/>
      <c r="G108" s="4"/>
      <c r="H108" s="4"/>
      <c r="I108" s="4"/>
      <c r="J108" s="4"/>
      <c r="K108" s="4"/>
      <c r="L108" s="4"/>
    </row>
    <row r="109">
      <c r="A109" s="4"/>
      <c r="B109" s="4"/>
      <c r="C109" s="4"/>
      <c r="D109" s="4"/>
      <c r="E109" s="4"/>
      <c r="F109" s="4"/>
      <c r="G109" s="4"/>
      <c r="H109" s="4"/>
      <c r="I109" s="4"/>
      <c r="J109" s="4"/>
      <c r="K109" s="4"/>
      <c r="L109" s="4"/>
    </row>
    <row r="110">
      <c r="A110" s="4"/>
      <c r="B110" s="4"/>
      <c r="C110" s="4"/>
      <c r="D110" s="4"/>
      <c r="E110" s="4"/>
      <c r="F110" s="4"/>
      <c r="G110" s="4"/>
      <c r="H110" s="4"/>
      <c r="I110" s="4"/>
      <c r="J110" s="4"/>
      <c r="K110" s="4"/>
      <c r="L110" s="4"/>
    </row>
    <row r="111">
      <c r="A111" s="4"/>
      <c r="B111" s="4"/>
      <c r="C111" s="4"/>
      <c r="D111" s="4"/>
      <c r="E111" s="4"/>
      <c r="F111" s="4"/>
      <c r="G111" s="4"/>
      <c r="H111" s="4"/>
      <c r="I111" s="4"/>
      <c r="J111" s="4"/>
      <c r="K111" s="4"/>
      <c r="L111" s="4"/>
    </row>
    <row r="112">
      <c r="A112" s="4"/>
      <c r="B112" s="4"/>
      <c r="C112" s="4"/>
      <c r="D112" s="4"/>
      <c r="E112" s="4"/>
      <c r="F112" s="4"/>
      <c r="G112" s="4"/>
      <c r="H112" s="4"/>
      <c r="I112" s="4"/>
      <c r="J112" s="4"/>
      <c r="K112" s="4"/>
      <c r="L112" s="4"/>
    </row>
    <row r="113">
      <c r="A113" s="4"/>
      <c r="B113" s="4"/>
      <c r="C113" s="4"/>
      <c r="D113" s="4"/>
      <c r="E113" s="4"/>
      <c r="F113" s="4"/>
      <c r="G113" s="4"/>
      <c r="H113" s="4"/>
      <c r="I113" s="4"/>
      <c r="J113" s="4"/>
      <c r="K113" s="4"/>
      <c r="L113" s="4"/>
    </row>
    <row r="114">
      <c r="A114" s="4"/>
      <c r="B114" s="4"/>
      <c r="C114" s="4"/>
      <c r="D114" s="4"/>
      <c r="E114" s="4"/>
      <c r="F114" s="4"/>
      <c r="G114" s="4"/>
      <c r="H114" s="4"/>
      <c r="I114" s="4"/>
      <c r="J114" s="4"/>
      <c r="K114" s="4"/>
      <c r="L114" s="4"/>
    </row>
    <row r="115">
      <c r="A115" s="4"/>
      <c r="B115" s="4"/>
      <c r="C115" s="4"/>
      <c r="D115" s="4"/>
      <c r="E115" s="4"/>
      <c r="F115" s="4"/>
      <c r="G115" s="4"/>
      <c r="H115" s="4"/>
      <c r="I115" s="4"/>
      <c r="J115" s="4"/>
      <c r="K115" s="4"/>
      <c r="L115" s="4"/>
    </row>
    <row r="116">
      <c r="A116" s="4"/>
      <c r="B116" s="4"/>
      <c r="C116" s="4"/>
      <c r="D116" s="4"/>
      <c r="E116" s="4"/>
      <c r="F116" s="4"/>
      <c r="G116" s="4"/>
      <c r="H116" s="4"/>
      <c r="I116" s="4"/>
      <c r="J116" s="4"/>
      <c r="K116" s="4"/>
      <c r="L116" s="4"/>
    </row>
    <row r="117">
      <c r="A117" s="4"/>
      <c r="B117" s="4"/>
      <c r="C117" s="4"/>
      <c r="D117" s="4"/>
      <c r="E117" s="4"/>
      <c r="F117" s="4"/>
      <c r="G117" s="4"/>
      <c r="H117" s="4"/>
      <c r="I117" s="4"/>
      <c r="J117" s="4"/>
      <c r="K117" s="4"/>
      <c r="L117" s="4"/>
    </row>
    <row r="118">
      <c r="A118" s="4"/>
      <c r="B118" s="4"/>
      <c r="C118" s="4"/>
      <c r="D118" s="4"/>
      <c r="E118" s="4"/>
      <c r="F118" s="4"/>
      <c r="G118" s="4"/>
      <c r="H118" s="4"/>
      <c r="I118" s="4"/>
      <c r="J118" s="4"/>
      <c r="K118" s="4"/>
      <c r="L118" s="4"/>
    </row>
    <row r="119">
      <c r="A119" s="4"/>
      <c r="B119" s="4"/>
      <c r="C119" s="4"/>
      <c r="D119" s="4"/>
      <c r="E119" s="4"/>
      <c r="F119" s="4"/>
      <c r="G119" s="4"/>
      <c r="H119" s="4"/>
      <c r="I119" s="4"/>
      <c r="J119" s="4"/>
      <c r="K119" s="4"/>
      <c r="L119" s="4"/>
    </row>
    <row r="120">
      <c r="A120" s="4"/>
      <c r="B120" s="4"/>
      <c r="C120" s="4"/>
      <c r="D120" s="4"/>
      <c r="E120" s="4"/>
      <c r="F120" s="4"/>
      <c r="G120" s="4"/>
      <c r="H120" s="4"/>
      <c r="I120" s="4"/>
      <c r="J120" s="4"/>
      <c r="K120" s="4"/>
      <c r="L120" s="4"/>
    </row>
    <row r="121">
      <c r="A121" s="4"/>
      <c r="B121" s="4"/>
      <c r="C121" s="4"/>
      <c r="D121" s="4"/>
      <c r="E121" s="4"/>
      <c r="F121" s="4"/>
      <c r="G121" s="4"/>
      <c r="H121" s="4"/>
      <c r="I121" s="4"/>
      <c r="J121" s="4"/>
      <c r="K121" s="4"/>
      <c r="L121" s="4"/>
    </row>
    <row r="122">
      <c r="A122" s="4"/>
      <c r="B122" s="4"/>
      <c r="C122" s="4"/>
      <c r="D122" s="4"/>
      <c r="E122" s="4"/>
      <c r="F122" s="4"/>
      <c r="G122" s="4"/>
      <c r="H122" s="4"/>
      <c r="I122" s="4"/>
      <c r="J122" s="4"/>
      <c r="K122" s="4"/>
      <c r="L122" s="4"/>
    </row>
    <row r="123">
      <c r="A123" s="4"/>
      <c r="B123" s="4"/>
      <c r="C123" s="4"/>
      <c r="D123" s="4"/>
      <c r="E123" s="4"/>
      <c r="F123" s="4"/>
      <c r="G123" s="4"/>
      <c r="H123" s="4"/>
      <c r="I123" s="4"/>
      <c r="J123" s="4"/>
      <c r="K123" s="4"/>
      <c r="L123" s="4"/>
    </row>
    <row r="124">
      <c r="A124" s="4"/>
      <c r="B124" s="4"/>
      <c r="C124" s="4"/>
      <c r="D124" s="4"/>
      <c r="E124" s="4"/>
      <c r="F124" s="4"/>
      <c r="G124" s="4"/>
      <c r="H124" s="4"/>
      <c r="I124" s="4"/>
      <c r="J124" s="4"/>
      <c r="K124" s="4"/>
      <c r="L124" s="4"/>
    </row>
    <row r="125">
      <c r="A125" s="4"/>
      <c r="B125" s="4"/>
      <c r="C125" s="4"/>
      <c r="D125" s="4"/>
      <c r="E125" s="4"/>
      <c r="F125" s="4"/>
      <c r="G125" s="4"/>
      <c r="H125" s="4"/>
      <c r="I125" s="4"/>
      <c r="J125" s="4"/>
      <c r="K125" s="4"/>
      <c r="L125" s="4"/>
    </row>
    <row r="126">
      <c r="A126" s="4"/>
      <c r="B126" s="4"/>
      <c r="C126" s="4"/>
      <c r="D126" s="4"/>
      <c r="E126" s="4"/>
      <c r="F126" s="4"/>
      <c r="G126" s="4"/>
      <c r="H126" s="4"/>
      <c r="I126" s="4"/>
      <c r="J126" s="4"/>
      <c r="K126" s="4"/>
      <c r="L126" s="4"/>
    </row>
    <row r="127">
      <c r="A127" s="4"/>
      <c r="B127" s="4"/>
      <c r="C127" s="4"/>
      <c r="D127" s="4"/>
      <c r="E127" s="4"/>
      <c r="F127" s="4"/>
      <c r="G127" s="4"/>
      <c r="H127" s="4"/>
      <c r="I127" s="4"/>
      <c r="J127" s="4"/>
      <c r="K127" s="4"/>
      <c r="L127" s="4"/>
    </row>
    <row r="128">
      <c r="A128" s="4"/>
      <c r="B128" s="4"/>
      <c r="C128" s="4"/>
      <c r="D128" s="4"/>
      <c r="E128" s="4"/>
      <c r="F128" s="4"/>
      <c r="G128" s="4"/>
      <c r="H128" s="4"/>
      <c r="I128" s="4"/>
      <c r="J128" s="4"/>
      <c r="K128" s="4"/>
      <c r="L128" s="4"/>
    </row>
    <row r="129">
      <c r="A129" s="4"/>
      <c r="B129" s="4"/>
      <c r="C129" s="4"/>
      <c r="D129" s="4"/>
      <c r="E129" s="4"/>
      <c r="F129" s="4"/>
      <c r="G129" s="4"/>
      <c r="H129" s="4"/>
      <c r="I129" s="4"/>
      <c r="J129" s="4"/>
      <c r="K129" s="4"/>
      <c r="L129" s="4"/>
    </row>
    <row r="130">
      <c r="A130" s="4"/>
      <c r="B130" s="4"/>
      <c r="C130" s="4"/>
      <c r="D130" s="4"/>
      <c r="E130" s="4"/>
      <c r="F130" s="4"/>
      <c r="G130" s="4"/>
      <c r="H130" s="4"/>
      <c r="I130" s="4"/>
      <c r="J130" s="4"/>
      <c r="K130" s="4"/>
      <c r="L130" s="4"/>
    </row>
    <row r="131">
      <c r="A131" s="4"/>
      <c r="B131" s="4"/>
      <c r="C131" s="4"/>
      <c r="D131" s="4"/>
      <c r="E131" s="4"/>
      <c r="F131" s="4"/>
      <c r="G131" s="4"/>
      <c r="H131" s="4"/>
      <c r="I131" s="4"/>
      <c r="J131" s="4"/>
      <c r="K131" s="4"/>
      <c r="L131" s="4"/>
    </row>
    <row r="132">
      <c r="A132" s="4"/>
      <c r="B132" s="4"/>
      <c r="C132" s="4"/>
      <c r="D132" s="4"/>
      <c r="E132" s="4"/>
      <c r="F132" s="4"/>
      <c r="G132" s="4"/>
      <c r="H132" s="4"/>
      <c r="I132" s="4"/>
      <c r="J132" s="4"/>
      <c r="K132" s="4"/>
      <c r="L132" s="4"/>
    </row>
    <row r="133">
      <c r="A133" s="4"/>
      <c r="B133" s="4"/>
      <c r="C133" s="4"/>
      <c r="D133" s="4"/>
      <c r="E133" s="4"/>
      <c r="F133" s="4"/>
      <c r="G133" s="4"/>
      <c r="H133" s="4"/>
      <c r="I133" s="4"/>
      <c r="J133" s="4"/>
      <c r="K133" s="4"/>
      <c r="L133" s="4"/>
    </row>
    <row r="134">
      <c r="A134" s="4"/>
      <c r="B134" s="4"/>
      <c r="C134" s="4"/>
      <c r="D134" s="4"/>
      <c r="E134" s="4"/>
      <c r="F134" s="4"/>
      <c r="G134" s="4"/>
      <c r="H134" s="4"/>
      <c r="I134" s="4"/>
      <c r="J134" s="4"/>
      <c r="K134" s="4"/>
      <c r="L134" s="4"/>
    </row>
    <row r="135">
      <c r="A135" s="4"/>
      <c r="B135" s="4"/>
      <c r="C135" s="4"/>
      <c r="D135" s="4"/>
      <c r="E135" s="4"/>
      <c r="F135" s="4"/>
      <c r="G135" s="4"/>
      <c r="H135" s="4"/>
      <c r="I135" s="4"/>
      <c r="J135" s="4"/>
      <c r="K135" s="4"/>
      <c r="L135" s="4"/>
    </row>
    <row r="136">
      <c r="A136" s="4"/>
      <c r="B136" s="4"/>
      <c r="C136" s="4"/>
      <c r="D136" s="4"/>
      <c r="E136" s="4"/>
      <c r="F136" s="4"/>
      <c r="G136" s="4"/>
      <c r="H136" s="4"/>
      <c r="I136" s="4"/>
      <c r="J136" s="4"/>
      <c r="K136" s="4"/>
      <c r="L136" s="4"/>
    </row>
    <row r="137">
      <c r="A137" s="4"/>
      <c r="B137" s="4"/>
      <c r="C137" s="4"/>
      <c r="D137" s="4"/>
      <c r="E137" s="4"/>
      <c r="F137" s="4"/>
      <c r="G137" s="4"/>
      <c r="H137" s="4"/>
      <c r="I137" s="4"/>
      <c r="J137" s="4"/>
      <c r="K137" s="4"/>
      <c r="L137" s="4"/>
    </row>
    <row r="138">
      <c r="A138" s="4"/>
      <c r="B138" s="4"/>
      <c r="C138" s="4"/>
      <c r="D138" s="4"/>
      <c r="E138" s="4"/>
      <c r="F138" s="4"/>
      <c r="G138" s="4"/>
      <c r="H138" s="4"/>
      <c r="I138" s="4"/>
      <c r="J138" s="4"/>
      <c r="K138" s="4"/>
      <c r="L138" s="4"/>
    </row>
    <row r="139">
      <c r="A139" s="4"/>
      <c r="B139" s="4"/>
      <c r="C139" s="4"/>
      <c r="D139" s="4"/>
      <c r="E139" s="4"/>
      <c r="F139" s="4"/>
      <c r="G139" s="4"/>
      <c r="H139" s="4"/>
      <c r="I139" s="4"/>
      <c r="J139" s="4"/>
      <c r="K139" s="4"/>
      <c r="L139" s="4"/>
    </row>
    <row r="140">
      <c r="A140" s="4"/>
      <c r="B140" s="4"/>
      <c r="C140" s="4"/>
      <c r="D140" s="4"/>
      <c r="E140" s="4"/>
      <c r="F140" s="4"/>
      <c r="G140" s="4"/>
      <c r="H140" s="4"/>
      <c r="I140" s="4"/>
      <c r="J140" s="4"/>
      <c r="K140" s="4"/>
      <c r="L140" s="4"/>
    </row>
    <row r="141">
      <c r="A141" s="4"/>
      <c r="B141" s="4"/>
      <c r="C141" s="4"/>
      <c r="D141" s="4"/>
      <c r="E141" s="4"/>
      <c r="F141" s="4"/>
      <c r="G141" s="4"/>
      <c r="H141" s="4"/>
      <c r="I141" s="4"/>
      <c r="J141" s="4"/>
      <c r="K141" s="4"/>
      <c r="L141" s="4"/>
    </row>
    <row r="142">
      <c r="A142" s="4"/>
      <c r="B142" s="4"/>
      <c r="C142" s="4"/>
      <c r="D142" s="4"/>
      <c r="E142" s="4"/>
      <c r="F142" s="4"/>
      <c r="G142" s="4"/>
      <c r="H142" s="4"/>
      <c r="I142" s="4"/>
      <c r="J142" s="4"/>
      <c r="K142" s="4"/>
      <c r="L142" s="4"/>
    </row>
    <row r="143">
      <c r="A143" s="4"/>
      <c r="B143" s="4"/>
      <c r="C143" s="4"/>
      <c r="D143" s="4"/>
      <c r="E143" s="4"/>
      <c r="F143" s="4"/>
      <c r="G143" s="4"/>
      <c r="H143" s="4"/>
      <c r="I143" s="4"/>
      <c r="J143" s="4"/>
      <c r="K143" s="4"/>
      <c r="L143" s="4"/>
    </row>
    <row r="144">
      <c r="A144" s="4"/>
      <c r="B144" s="4"/>
      <c r="C144" s="4"/>
      <c r="D144" s="4"/>
      <c r="E144" s="4"/>
      <c r="F144" s="4"/>
      <c r="G144" s="4"/>
      <c r="H144" s="4"/>
      <c r="I144" s="4"/>
      <c r="J144" s="4"/>
      <c r="K144" s="4"/>
      <c r="L144" s="4"/>
    </row>
    <row r="145">
      <c r="A145" s="4"/>
      <c r="B145" s="4"/>
      <c r="C145" s="4"/>
      <c r="D145" s="4"/>
      <c r="E145" s="4"/>
      <c r="F145" s="4"/>
      <c r="G145" s="4"/>
      <c r="H145" s="4"/>
      <c r="I145" s="4"/>
      <c r="J145" s="4"/>
      <c r="K145" s="4"/>
      <c r="L145" s="4"/>
    </row>
    <row r="146">
      <c r="A146" s="4"/>
      <c r="B146" s="4"/>
      <c r="C146" s="4"/>
      <c r="D146" s="4"/>
      <c r="E146" s="4"/>
      <c r="F146" s="4"/>
      <c r="G146" s="4"/>
      <c r="H146" s="4"/>
      <c r="I146" s="4"/>
      <c r="J146" s="4"/>
      <c r="K146" s="4"/>
      <c r="L146" s="4"/>
    </row>
    <row r="147">
      <c r="A147" s="4"/>
      <c r="B147" s="4"/>
      <c r="C147" s="4"/>
      <c r="D147" s="4"/>
      <c r="E147" s="4"/>
      <c r="F147" s="4"/>
      <c r="G147" s="4"/>
      <c r="H147" s="4"/>
      <c r="I147" s="4"/>
      <c r="J147" s="4"/>
      <c r="K147" s="4"/>
      <c r="L147" s="4"/>
    </row>
    <row r="148">
      <c r="A148" s="4"/>
      <c r="B148" s="4"/>
      <c r="C148" s="4"/>
      <c r="D148" s="4"/>
      <c r="E148" s="4"/>
      <c r="F148" s="4"/>
      <c r="G148" s="4"/>
      <c r="H148" s="4"/>
      <c r="I148" s="4"/>
      <c r="J148" s="4"/>
      <c r="K148" s="4"/>
      <c r="L148" s="4"/>
    </row>
    <row r="149">
      <c r="A149" s="4"/>
      <c r="B149" s="4"/>
      <c r="C149" s="4"/>
      <c r="D149" s="4"/>
      <c r="E149" s="4"/>
      <c r="F149" s="4"/>
      <c r="G149" s="4"/>
      <c r="H149" s="4"/>
      <c r="I149" s="4"/>
      <c r="J149" s="4"/>
      <c r="K149" s="4"/>
      <c r="L149" s="4"/>
    </row>
    <row r="150">
      <c r="A150" s="4"/>
      <c r="B150" s="4"/>
      <c r="C150" s="4"/>
      <c r="D150" s="4"/>
      <c r="E150" s="4"/>
      <c r="F150" s="4"/>
      <c r="G150" s="4"/>
      <c r="H150" s="4"/>
      <c r="I150" s="4"/>
      <c r="J150" s="4"/>
      <c r="K150" s="4"/>
      <c r="L150" s="4"/>
    </row>
    <row r="151">
      <c r="A151" s="4"/>
      <c r="B151" s="4"/>
      <c r="C151" s="4"/>
      <c r="D151" s="4"/>
      <c r="E151" s="4"/>
      <c r="F151" s="4"/>
      <c r="G151" s="4"/>
      <c r="H151" s="4"/>
      <c r="I151" s="4"/>
      <c r="J151" s="4"/>
      <c r="K151" s="4"/>
      <c r="L151" s="4"/>
    </row>
    <row r="152">
      <c r="A152" s="4"/>
      <c r="B152" s="4"/>
      <c r="C152" s="4"/>
      <c r="D152" s="4"/>
      <c r="E152" s="4"/>
      <c r="F152" s="4"/>
      <c r="G152" s="4"/>
      <c r="H152" s="4"/>
      <c r="I152" s="4"/>
      <c r="J152" s="4"/>
      <c r="K152" s="4"/>
      <c r="L152" s="4"/>
    </row>
    <row r="153">
      <c r="A153" s="4"/>
      <c r="B153" s="4"/>
      <c r="C153" s="4"/>
      <c r="D153" s="4"/>
      <c r="E153" s="4"/>
      <c r="F153" s="4"/>
      <c r="G153" s="4"/>
      <c r="H153" s="4"/>
      <c r="I153" s="4"/>
      <c r="J153" s="4"/>
      <c r="K153" s="4"/>
      <c r="L153" s="4"/>
    </row>
    <row r="154">
      <c r="A154" s="4"/>
      <c r="B154" s="4"/>
      <c r="C154" s="4"/>
      <c r="D154" s="4"/>
      <c r="E154" s="4"/>
      <c r="F154" s="4"/>
      <c r="G154" s="4"/>
      <c r="H154" s="4"/>
      <c r="I154" s="4"/>
      <c r="J154" s="4"/>
      <c r="K154" s="4"/>
      <c r="L154" s="4"/>
    </row>
    <row r="155">
      <c r="A155" s="4"/>
      <c r="B155" s="4"/>
      <c r="C155" s="4"/>
      <c r="D155" s="4"/>
      <c r="E155" s="4"/>
      <c r="F155" s="4"/>
      <c r="G155" s="4"/>
      <c r="H155" s="4"/>
      <c r="I155" s="4"/>
      <c r="J155" s="4"/>
      <c r="K155" s="4"/>
      <c r="L155" s="4"/>
    </row>
    <row r="156">
      <c r="A156" s="4"/>
      <c r="B156" s="4"/>
      <c r="C156" s="4"/>
      <c r="D156" s="4"/>
      <c r="E156" s="4"/>
      <c r="F156" s="4"/>
      <c r="G156" s="4"/>
      <c r="H156" s="4"/>
      <c r="I156" s="4"/>
      <c r="J156" s="4"/>
      <c r="K156" s="4"/>
      <c r="L156" s="4"/>
    </row>
    <row r="157">
      <c r="A157" s="4"/>
      <c r="B157" s="4"/>
      <c r="C157" s="4"/>
      <c r="D157" s="4"/>
      <c r="E157" s="4"/>
      <c r="F157" s="4"/>
      <c r="G157" s="4"/>
      <c r="H157" s="4"/>
      <c r="I157" s="4"/>
      <c r="J157" s="4"/>
      <c r="K157" s="4"/>
      <c r="L157" s="4"/>
    </row>
    <row r="158">
      <c r="A158" s="4"/>
      <c r="B158" s="4"/>
      <c r="C158" s="4"/>
      <c r="D158" s="4"/>
      <c r="E158" s="4"/>
      <c r="F158" s="4"/>
      <c r="G158" s="4"/>
      <c r="H158" s="4"/>
      <c r="I158" s="4"/>
      <c r="J158" s="4"/>
      <c r="K158" s="4"/>
      <c r="L158" s="4"/>
    </row>
    <row r="159">
      <c r="A159" s="4"/>
      <c r="B159" s="4"/>
      <c r="C159" s="4"/>
      <c r="D159" s="4"/>
      <c r="E159" s="4"/>
      <c r="F159" s="4"/>
      <c r="G159" s="4"/>
      <c r="H159" s="4"/>
      <c r="I159" s="4"/>
      <c r="J159" s="4"/>
      <c r="K159" s="4"/>
      <c r="L159" s="4"/>
    </row>
    <row r="160">
      <c r="A160" s="4"/>
      <c r="B160" s="4"/>
      <c r="C160" s="4"/>
      <c r="D160" s="4"/>
      <c r="E160" s="4"/>
      <c r="F160" s="4"/>
      <c r="G160" s="4"/>
      <c r="H160" s="4"/>
      <c r="I160" s="4"/>
      <c r="J160" s="4"/>
      <c r="K160" s="4"/>
      <c r="L160" s="4"/>
    </row>
    <row r="161">
      <c r="A161" s="4"/>
      <c r="B161" s="4"/>
      <c r="C161" s="4"/>
      <c r="D161" s="4"/>
      <c r="E161" s="4"/>
      <c r="F161" s="4"/>
      <c r="G161" s="4"/>
      <c r="H161" s="4"/>
      <c r="I161" s="4"/>
      <c r="J161" s="4"/>
      <c r="K161" s="4"/>
      <c r="L161" s="4"/>
    </row>
    <row r="162">
      <c r="A162" s="4"/>
      <c r="B162" s="4"/>
      <c r="C162" s="4"/>
      <c r="D162" s="4"/>
      <c r="E162" s="4"/>
      <c r="F162" s="4"/>
      <c r="G162" s="4"/>
      <c r="H162" s="4"/>
      <c r="I162" s="4"/>
      <c r="J162" s="4"/>
      <c r="K162" s="4"/>
      <c r="L162" s="4"/>
    </row>
    <row r="163">
      <c r="A163" s="4"/>
      <c r="B163" s="4"/>
      <c r="C163" s="4"/>
      <c r="D163" s="4"/>
      <c r="E163" s="4"/>
      <c r="F163" s="4"/>
      <c r="G163" s="4"/>
      <c r="H163" s="4"/>
      <c r="I163" s="4"/>
      <c r="J163" s="4"/>
      <c r="K163" s="4"/>
      <c r="L163" s="4"/>
    </row>
    <row r="164">
      <c r="A164" s="4"/>
      <c r="B164" s="4"/>
      <c r="C164" s="4"/>
      <c r="D164" s="4"/>
      <c r="E164" s="4"/>
      <c r="F164" s="4"/>
      <c r="G164" s="4"/>
      <c r="H164" s="4"/>
      <c r="I164" s="4"/>
      <c r="J164" s="4"/>
      <c r="K164" s="4"/>
      <c r="L164" s="4"/>
    </row>
    <row r="165">
      <c r="A165" s="4"/>
      <c r="B165" s="4"/>
      <c r="C165" s="4"/>
      <c r="D165" s="4"/>
      <c r="E165" s="4"/>
      <c r="F165" s="4"/>
      <c r="G165" s="4"/>
      <c r="H165" s="4"/>
      <c r="I165" s="4"/>
      <c r="J165" s="4"/>
      <c r="K165" s="4"/>
      <c r="L165" s="4"/>
    </row>
    <row r="166">
      <c r="A166" s="4"/>
      <c r="B166" s="4"/>
      <c r="C166" s="4"/>
      <c r="D166" s="4"/>
      <c r="E166" s="4"/>
      <c r="F166" s="4"/>
      <c r="G166" s="4"/>
      <c r="H166" s="4"/>
      <c r="I166" s="4"/>
      <c r="J166" s="4"/>
      <c r="K166" s="4"/>
      <c r="L166" s="4"/>
    </row>
    <row r="167">
      <c r="A167" s="4"/>
      <c r="B167" s="4"/>
      <c r="C167" s="4"/>
      <c r="D167" s="4"/>
      <c r="E167" s="4"/>
      <c r="F167" s="4"/>
      <c r="G167" s="4"/>
      <c r="H167" s="4"/>
      <c r="I167" s="4"/>
      <c r="J167" s="4"/>
      <c r="K167" s="4"/>
      <c r="L167" s="4"/>
    </row>
    <row r="168">
      <c r="A168" s="4"/>
      <c r="B168" s="4"/>
      <c r="C168" s="4"/>
      <c r="D168" s="4"/>
      <c r="E168" s="4"/>
      <c r="F168" s="4"/>
      <c r="G168" s="4"/>
      <c r="H168" s="4"/>
      <c r="I168" s="4"/>
      <c r="J168" s="4"/>
      <c r="K168" s="4"/>
      <c r="L168" s="4"/>
    </row>
    <row r="169">
      <c r="A169" s="4"/>
      <c r="B169" s="4"/>
      <c r="C169" s="4"/>
      <c r="D169" s="4"/>
      <c r="E169" s="4"/>
      <c r="F169" s="4"/>
      <c r="G169" s="4"/>
      <c r="H169" s="4"/>
      <c r="I169" s="4"/>
      <c r="J169" s="4"/>
      <c r="K169" s="4"/>
      <c r="L169" s="4"/>
    </row>
    <row r="170">
      <c r="A170" s="4"/>
      <c r="B170" s="4"/>
      <c r="C170" s="4"/>
      <c r="D170" s="4"/>
      <c r="E170" s="4"/>
      <c r="F170" s="4"/>
      <c r="G170" s="4"/>
      <c r="H170" s="4"/>
      <c r="I170" s="4"/>
      <c r="J170" s="4"/>
      <c r="K170" s="4"/>
      <c r="L170" s="4"/>
    </row>
    <row r="171">
      <c r="A171" s="4"/>
      <c r="B171" s="4"/>
      <c r="C171" s="4"/>
      <c r="D171" s="4"/>
      <c r="E171" s="4"/>
      <c r="F171" s="4"/>
      <c r="G171" s="4"/>
      <c r="H171" s="4"/>
      <c r="I171" s="4"/>
      <c r="J171" s="4"/>
      <c r="K171" s="4"/>
      <c r="L171" s="4"/>
    </row>
    <row r="172">
      <c r="A172" s="4"/>
      <c r="B172" s="4"/>
      <c r="C172" s="4"/>
      <c r="D172" s="4"/>
      <c r="E172" s="4"/>
      <c r="F172" s="4"/>
      <c r="G172" s="4"/>
      <c r="H172" s="4"/>
      <c r="I172" s="4"/>
      <c r="J172" s="4"/>
      <c r="K172" s="4"/>
      <c r="L172" s="4"/>
    </row>
    <row r="173">
      <c r="A173" s="4"/>
      <c r="B173" s="4"/>
      <c r="C173" s="4"/>
      <c r="D173" s="4"/>
      <c r="E173" s="4"/>
      <c r="F173" s="4"/>
      <c r="G173" s="4"/>
      <c r="H173" s="4"/>
      <c r="I173" s="4"/>
      <c r="J173" s="4"/>
      <c r="K173" s="4"/>
      <c r="L173" s="4"/>
    </row>
    <row r="174">
      <c r="A174" s="4"/>
      <c r="B174" s="4"/>
      <c r="C174" s="4"/>
      <c r="D174" s="4"/>
      <c r="E174" s="4"/>
      <c r="F174" s="4"/>
      <c r="G174" s="4"/>
      <c r="H174" s="4"/>
      <c r="I174" s="4"/>
      <c r="J174" s="4"/>
      <c r="K174" s="4"/>
      <c r="L174" s="4"/>
    </row>
    <row r="175">
      <c r="A175" s="4"/>
      <c r="B175" s="4"/>
      <c r="C175" s="4"/>
      <c r="D175" s="4"/>
      <c r="E175" s="4"/>
      <c r="F175" s="4"/>
      <c r="G175" s="4"/>
      <c r="H175" s="4"/>
      <c r="I175" s="4"/>
      <c r="J175" s="4"/>
      <c r="K175" s="4"/>
      <c r="L175" s="4"/>
    </row>
    <row r="176">
      <c r="A176" s="4"/>
      <c r="B176" s="4"/>
      <c r="C176" s="4"/>
      <c r="D176" s="4"/>
      <c r="E176" s="4"/>
      <c r="F176" s="4"/>
      <c r="G176" s="4"/>
      <c r="H176" s="4"/>
      <c r="I176" s="4"/>
      <c r="J176" s="4"/>
      <c r="K176" s="4"/>
      <c r="L176" s="4"/>
    </row>
    <row r="177">
      <c r="A177" s="4"/>
      <c r="B177" s="4"/>
      <c r="C177" s="4"/>
      <c r="D177" s="4"/>
      <c r="E177" s="4"/>
      <c r="F177" s="4"/>
      <c r="G177" s="4"/>
      <c r="H177" s="4"/>
      <c r="I177" s="4"/>
      <c r="J177" s="4"/>
      <c r="K177" s="4"/>
      <c r="L177" s="4"/>
    </row>
    <row r="178">
      <c r="A178" s="4"/>
      <c r="B178" s="4"/>
      <c r="C178" s="4"/>
      <c r="D178" s="4"/>
      <c r="E178" s="4"/>
      <c r="F178" s="4"/>
      <c r="G178" s="4"/>
      <c r="H178" s="4"/>
      <c r="I178" s="4"/>
      <c r="J178" s="4"/>
      <c r="K178" s="4"/>
      <c r="L178" s="4"/>
    </row>
    <row r="179">
      <c r="A179" s="4"/>
      <c r="B179" s="4"/>
      <c r="C179" s="4"/>
      <c r="D179" s="4"/>
      <c r="E179" s="4"/>
      <c r="F179" s="4"/>
      <c r="G179" s="4"/>
      <c r="H179" s="4"/>
      <c r="I179" s="4"/>
      <c r="J179" s="4"/>
      <c r="K179" s="4"/>
      <c r="L179" s="4"/>
    </row>
    <row r="180">
      <c r="A180" s="4"/>
      <c r="B180" s="4"/>
      <c r="C180" s="4"/>
      <c r="D180" s="4"/>
      <c r="E180" s="4"/>
      <c r="F180" s="4"/>
      <c r="G180" s="4"/>
      <c r="H180" s="4"/>
      <c r="I180" s="4"/>
      <c r="J180" s="4"/>
      <c r="K180" s="4"/>
      <c r="L180" s="4"/>
    </row>
    <row r="181">
      <c r="A181" s="4"/>
      <c r="B181" s="4"/>
      <c r="C181" s="4"/>
      <c r="D181" s="4"/>
      <c r="E181" s="4"/>
      <c r="F181" s="4"/>
      <c r="G181" s="4"/>
      <c r="H181" s="4"/>
      <c r="I181" s="4"/>
      <c r="J181" s="4"/>
      <c r="K181" s="4"/>
      <c r="L181" s="4"/>
    </row>
    <row r="182">
      <c r="A182" s="4"/>
      <c r="B182" s="4"/>
      <c r="C182" s="4"/>
      <c r="D182" s="4"/>
      <c r="E182" s="4"/>
      <c r="F182" s="4"/>
      <c r="G182" s="4"/>
      <c r="H182" s="4"/>
      <c r="I182" s="4"/>
      <c r="J182" s="4"/>
      <c r="K182" s="4"/>
      <c r="L182" s="4"/>
    </row>
    <row r="183">
      <c r="A183" s="4"/>
      <c r="B183" s="4"/>
      <c r="C183" s="4"/>
      <c r="D183" s="4"/>
      <c r="E183" s="4"/>
      <c r="F183" s="4"/>
      <c r="G183" s="4"/>
      <c r="H183" s="4"/>
      <c r="I183" s="4"/>
      <c r="J183" s="4"/>
      <c r="K183" s="4"/>
      <c r="L183" s="4"/>
    </row>
    <row r="184">
      <c r="A184" s="4"/>
      <c r="B184" s="4"/>
      <c r="C184" s="4"/>
      <c r="D184" s="4"/>
      <c r="E184" s="4"/>
      <c r="F184" s="4"/>
      <c r="G184" s="4"/>
      <c r="H184" s="4"/>
      <c r="I184" s="4"/>
      <c r="J184" s="4"/>
      <c r="K184" s="4"/>
      <c r="L184" s="4"/>
    </row>
    <row r="185">
      <c r="A185" s="4"/>
      <c r="B185" s="4"/>
      <c r="C185" s="4"/>
      <c r="D185" s="4"/>
      <c r="E185" s="4"/>
      <c r="F185" s="4"/>
      <c r="G185" s="4"/>
      <c r="H185" s="4"/>
      <c r="I185" s="4"/>
      <c r="J185" s="4"/>
      <c r="K185" s="4"/>
      <c r="L185" s="4"/>
    </row>
    <row r="186">
      <c r="A186" s="4"/>
      <c r="B186" s="4"/>
      <c r="C186" s="4"/>
      <c r="D186" s="4"/>
      <c r="E186" s="4"/>
      <c r="F186" s="4"/>
      <c r="G186" s="4"/>
      <c r="H186" s="4"/>
      <c r="I186" s="4"/>
      <c r="J186" s="4"/>
      <c r="K186" s="4"/>
      <c r="L186" s="4"/>
    </row>
    <row r="187">
      <c r="A187" s="4"/>
      <c r="B187" s="4"/>
      <c r="C187" s="4"/>
      <c r="D187" s="4"/>
      <c r="E187" s="4"/>
      <c r="F187" s="4"/>
      <c r="G187" s="4"/>
      <c r="H187" s="4"/>
      <c r="I187" s="4"/>
      <c r="J187" s="4"/>
      <c r="K187" s="4"/>
      <c r="L187" s="4"/>
    </row>
    <row r="188">
      <c r="A188" s="4"/>
      <c r="B188" s="4"/>
      <c r="C188" s="4"/>
      <c r="D188" s="4"/>
      <c r="E188" s="4"/>
      <c r="F188" s="4"/>
      <c r="G188" s="4"/>
      <c r="H188" s="4"/>
      <c r="I188" s="4"/>
      <c r="J188" s="4"/>
      <c r="K188" s="4"/>
      <c r="L188" s="4"/>
    </row>
    <row r="189">
      <c r="A189" s="4"/>
      <c r="B189" s="4"/>
      <c r="C189" s="4"/>
      <c r="D189" s="4"/>
      <c r="E189" s="4"/>
      <c r="F189" s="4"/>
      <c r="G189" s="4"/>
      <c r="H189" s="4"/>
      <c r="I189" s="4"/>
      <c r="J189" s="4"/>
      <c r="K189" s="4"/>
      <c r="L189" s="4"/>
    </row>
    <row r="190">
      <c r="A190" s="4"/>
      <c r="B190" s="4"/>
      <c r="C190" s="4"/>
      <c r="D190" s="4"/>
      <c r="E190" s="4"/>
      <c r="F190" s="4"/>
      <c r="G190" s="4"/>
      <c r="H190" s="4"/>
      <c r="I190" s="4"/>
      <c r="J190" s="4"/>
      <c r="K190" s="4"/>
      <c r="L190" s="4"/>
    </row>
    <row r="191">
      <c r="A191" s="4"/>
      <c r="B191" s="4"/>
      <c r="C191" s="4"/>
      <c r="D191" s="4"/>
      <c r="E191" s="4"/>
      <c r="F191" s="4"/>
      <c r="G191" s="4"/>
      <c r="H191" s="4"/>
      <c r="I191" s="4"/>
      <c r="J191" s="4"/>
      <c r="K191" s="4"/>
      <c r="L191" s="4"/>
    </row>
    <row r="192">
      <c r="A192" s="4"/>
      <c r="B192" s="4"/>
      <c r="C192" s="4"/>
      <c r="D192" s="4"/>
      <c r="E192" s="4"/>
      <c r="F192" s="4"/>
      <c r="G192" s="4"/>
      <c r="H192" s="4"/>
      <c r="I192" s="4"/>
      <c r="J192" s="4"/>
      <c r="K192" s="4"/>
      <c r="L192" s="4"/>
    </row>
    <row r="193">
      <c r="A193" s="4"/>
      <c r="B193" s="4"/>
      <c r="C193" s="4"/>
      <c r="D193" s="4"/>
      <c r="E193" s="4"/>
      <c r="F193" s="4"/>
      <c r="G193" s="4"/>
      <c r="H193" s="4"/>
      <c r="I193" s="4"/>
      <c r="J193" s="4"/>
      <c r="K193" s="4"/>
      <c r="L193" s="4"/>
    </row>
    <row r="194">
      <c r="A194" s="4"/>
      <c r="B194" s="4"/>
      <c r="C194" s="4"/>
      <c r="D194" s="4"/>
      <c r="E194" s="4"/>
      <c r="F194" s="4"/>
      <c r="G194" s="4"/>
      <c r="H194" s="4"/>
      <c r="I194" s="4"/>
      <c r="J194" s="4"/>
      <c r="K194" s="4"/>
      <c r="L194" s="4"/>
    </row>
    <row r="195">
      <c r="A195" s="4"/>
      <c r="B195" s="4"/>
      <c r="C195" s="4"/>
      <c r="D195" s="4"/>
      <c r="E195" s="4"/>
      <c r="F195" s="4"/>
      <c r="G195" s="4"/>
      <c r="H195" s="4"/>
      <c r="I195" s="4"/>
      <c r="J195" s="4"/>
      <c r="K195" s="4"/>
      <c r="L195" s="4"/>
    </row>
    <row r="196">
      <c r="A196" s="4"/>
      <c r="B196" s="4"/>
      <c r="C196" s="4"/>
      <c r="D196" s="4"/>
      <c r="E196" s="4"/>
      <c r="F196" s="4"/>
      <c r="G196" s="4"/>
      <c r="H196" s="4"/>
      <c r="I196" s="4"/>
      <c r="J196" s="4"/>
      <c r="K196" s="4"/>
      <c r="L196" s="4"/>
    </row>
    <row r="197">
      <c r="A197" s="4"/>
      <c r="B197" s="4"/>
      <c r="C197" s="4"/>
      <c r="D197" s="4"/>
      <c r="E197" s="4"/>
      <c r="F197" s="4"/>
      <c r="G197" s="4"/>
      <c r="H197" s="4"/>
      <c r="I197" s="4"/>
      <c r="J197" s="4"/>
      <c r="K197" s="4"/>
      <c r="L197" s="4"/>
    </row>
    <row r="198">
      <c r="A198" s="4"/>
      <c r="B198" s="4"/>
      <c r="C198" s="4"/>
      <c r="D198" s="4"/>
      <c r="E198" s="4"/>
      <c r="F198" s="4"/>
      <c r="G198" s="4"/>
      <c r="H198" s="4"/>
      <c r="I198" s="4"/>
      <c r="J198" s="4"/>
      <c r="K198" s="4"/>
      <c r="L198" s="4"/>
    </row>
    <row r="199">
      <c r="A199" s="4"/>
      <c r="B199" s="4"/>
      <c r="C199" s="4"/>
      <c r="D199" s="4"/>
      <c r="E199" s="4"/>
      <c r="F199" s="4"/>
      <c r="G199" s="4"/>
      <c r="H199" s="4"/>
      <c r="I199" s="4"/>
      <c r="J199" s="4"/>
      <c r="K199" s="4"/>
      <c r="L199" s="4"/>
    </row>
    <row r="200">
      <c r="A200" s="4"/>
      <c r="B200" s="4"/>
      <c r="C200" s="4"/>
      <c r="D200" s="4"/>
      <c r="E200" s="4"/>
      <c r="F200" s="4"/>
      <c r="G200" s="4"/>
      <c r="H200" s="4"/>
      <c r="I200" s="4"/>
      <c r="J200" s="4"/>
      <c r="K200" s="4"/>
      <c r="L200" s="4"/>
    </row>
    <row r="201">
      <c r="A201" s="4"/>
      <c r="B201" s="4"/>
      <c r="C201" s="4"/>
      <c r="D201" s="4"/>
      <c r="E201" s="4"/>
      <c r="F201" s="4"/>
      <c r="G201" s="4"/>
      <c r="H201" s="4"/>
      <c r="I201" s="4"/>
      <c r="J201" s="4"/>
      <c r="K201" s="4"/>
      <c r="L201" s="4"/>
    </row>
    <row r="202">
      <c r="A202" s="4"/>
      <c r="B202" s="4"/>
      <c r="C202" s="4"/>
      <c r="D202" s="4"/>
      <c r="E202" s="4"/>
      <c r="F202" s="4"/>
      <c r="G202" s="4"/>
      <c r="H202" s="4"/>
      <c r="I202" s="4"/>
      <c r="J202" s="4"/>
      <c r="K202" s="4"/>
      <c r="L202" s="4"/>
    </row>
    <row r="203">
      <c r="A203" s="4"/>
      <c r="B203" s="4"/>
      <c r="C203" s="4"/>
      <c r="D203" s="4"/>
      <c r="E203" s="4"/>
      <c r="F203" s="4"/>
      <c r="G203" s="4"/>
      <c r="H203" s="4"/>
      <c r="I203" s="4"/>
      <c r="J203" s="4"/>
      <c r="K203" s="4"/>
      <c r="L203" s="4"/>
    </row>
    <row r="204">
      <c r="A204" s="4"/>
      <c r="B204" s="4"/>
      <c r="C204" s="4"/>
      <c r="D204" s="4"/>
      <c r="E204" s="4"/>
      <c r="F204" s="4"/>
      <c r="G204" s="4"/>
      <c r="H204" s="4"/>
      <c r="I204" s="4"/>
      <c r="J204" s="4"/>
      <c r="K204" s="4"/>
      <c r="L204" s="4"/>
    </row>
    <row r="205">
      <c r="A205" s="4"/>
      <c r="B205" s="4"/>
      <c r="C205" s="4"/>
      <c r="D205" s="4"/>
      <c r="E205" s="4"/>
      <c r="F205" s="4"/>
      <c r="G205" s="4"/>
      <c r="H205" s="4"/>
      <c r="I205" s="4"/>
      <c r="J205" s="4"/>
      <c r="K205" s="4"/>
      <c r="L205" s="4"/>
    </row>
    <row r="206">
      <c r="A206" s="4"/>
      <c r="B206" s="4"/>
      <c r="C206" s="4"/>
      <c r="D206" s="4"/>
      <c r="E206" s="4"/>
      <c r="F206" s="4"/>
      <c r="G206" s="4"/>
      <c r="H206" s="4"/>
      <c r="I206" s="4"/>
      <c r="J206" s="4"/>
      <c r="K206" s="4"/>
      <c r="L206" s="4"/>
    </row>
    <row r="207">
      <c r="A207" s="4"/>
      <c r="B207" s="4"/>
      <c r="C207" s="4"/>
      <c r="D207" s="4"/>
      <c r="E207" s="4"/>
      <c r="F207" s="4"/>
      <c r="G207" s="4"/>
      <c r="H207" s="4"/>
      <c r="I207" s="4"/>
      <c r="J207" s="4"/>
      <c r="K207" s="4"/>
      <c r="L207" s="4"/>
    </row>
    <row r="208">
      <c r="A208" s="4"/>
      <c r="B208" s="4"/>
      <c r="C208" s="4"/>
      <c r="D208" s="4"/>
      <c r="E208" s="4"/>
      <c r="F208" s="4"/>
      <c r="G208" s="4"/>
      <c r="H208" s="4"/>
      <c r="I208" s="4"/>
      <c r="J208" s="4"/>
      <c r="K208" s="4"/>
      <c r="L208" s="4"/>
    </row>
    <row r="209">
      <c r="A209" s="4"/>
      <c r="B209" s="4"/>
      <c r="C209" s="4"/>
      <c r="D209" s="4"/>
      <c r="E209" s="4"/>
      <c r="F209" s="4"/>
      <c r="G209" s="4"/>
      <c r="H209" s="4"/>
      <c r="I209" s="4"/>
      <c r="J209" s="4"/>
      <c r="K209" s="4"/>
      <c r="L209" s="4"/>
    </row>
    <row r="210">
      <c r="A210" s="4"/>
      <c r="B210" s="4"/>
      <c r="C210" s="4"/>
      <c r="D210" s="4"/>
      <c r="E210" s="4"/>
      <c r="F210" s="4"/>
      <c r="G210" s="4"/>
      <c r="H210" s="4"/>
      <c r="I210" s="4"/>
      <c r="J210" s="4"/>
      <c r="K210" s="4"/>
      <c r="L210" s="4"/>
    </row>
    <row r="211">
      <c r="A211" s="4"/>
      <c r="B211" s="4"/>
      <c r="C211" s="4"/>
      <c r="D211" s="4"/>
      <c r="E211" s="4"/>
      <c r="F211" s="4"/>
      <c r="G211" s="4"/>
      <c r="H211" s="4"/>
      <c r="I211" s="4"/>
      <c r="J211" s="4"/>
      <c r="K211" s="4"/>
      <c r="L211" s="4"/>
    </row>
    <row r="212">
      <c r="A212" s="4"/>
      <c r="B212" s="4"/>
      <c r="C212" s="4"/>
      <c r="D212" s="4"/>
      <c r="E212" s="4"/>
      <c r="F212" s="4"/>
      <c r="G212" s="4"/>
      <c r="H212" s="4"/>
      <c r="I212" s="4"/>
      <c r="J212" s="4"/>
      <c r="K212" s="4"/>
      <c r="L212" s="4"/>
    </row>
    <row r="213">
      <c r="A213" s="4"/>
      <c r="B213" s="4"/>
      <c r="C213" s="4"/>
      <c r="D213" s="4"/>
      <c r="E213" s="4"/>
      <c r="F213" s="4"/>
      <c r="G213" s="4"/>
      <c r="H213" s="4"/>
      <c r="I213" s="4"/>
      <c r="J213" s="4"/>
      <c r="K213" s="4"/>
      <c r="L213" s="4"/>
    </row>
    <row r="214">
      <c r="A214" s="4"/>
      <c r="B214" s="4"/>
      <c r="C214" s="4"/>
      <c r="D214" s="4"/>
      <c r="E214" s="4"/>
      <c r="F214" s="4"/>
      <c r="G214" s="4"/>
      <c r="H214" s="4"/>
      <c r="I214" s="4"/>
      <c r="J214" s="4"/>
      <c r="K214" s="4"/>
      <c r="L214" s="4"/>
    </row>
    <row r="215">
      <c r="A215" s="4"/>
      <c r="B215" s="4"/>
      <c r="C215" s="4"/>
      <c r="D215" s="4"/>
      <c r="E215" s="4"/>
      <c r="F215" s="4"/>
      <c r="G215" s="4"/>
      <c r="H215" s="4"/>
      <c r="I215" s="4"/>
      <c r="J215" s="4"/>
      <c r="K215" s="4"/>
      <c r="L215" s="4"/>
    </row>
    <row r="216">
      <c r="A216" s="4"/>
      <c r="B216" s="4"/>
      <c r="C216" s="4"/>
      <c r="D216" s="4"/>
      <c r="E216" s="4"/>
      <c r="F216" s="4"/>
      <c r="G216" s="4"/>
      <c r="H216" s="4"/>
      <c r="I216" s="4"/>
      <c r="J216" s="4"/>
      <c r="K216" s="4"/>
      <c r="L216" s="4"/>
    </row>
    <row r="217">
      <c r="A217" s="4"/>
      <c r="B217" s="4"/>
      <c r="C217" s="4"/>
      <c r="D217" s="4"/>
      <c r="E217" s="4"/>
      <c r="F217" s="4"/>
      <c r="G217" s="4"/>
      <c r="H217" s="4"/>
      <c r="I217" s="4"/>
      <c r="J217" s="4"/>
      <c r="K217" s="4"/>
      <c r="L217" s="4"/>
    </row>
    <row r="218">
      <c r="A218" s="4"/>
      <c r="B218" s="4"/>
      <c r="C218" s="4"/>
      <c r="D218" s="4"/>
      <c r="E218" s="4"/>
      <c r="F218" s="4"/>
      <c r="G218" s="4"/>
      <c r="H218" s="4"/>
      <c r="I218" s="4"/>
      <c r="J218" s="4"/>
      <c r="K218" s="4"/>
      <c r="L218" s="4"/>
    </row>
    <row r="219">
      <c r="A219" s="4"/>
      <c r="B219" s="4"/>
      <c r="C219" s="4"/>
      <c r="D219" s="4"/>
      <c r="E219" s="4"/>
      <c r="F219" s="4"/>
      <c r="G219" s="4"/>
      <c r="H219" s="4"/>
      <c r="I219" s="4"/>
      <c r="J219" s="4"/>
      <c r="K219" s="4"/>
      <c r="L219" s="4"/>
    </row>
    <row r="220">
      <c r="A220" s="4"/>
      <c r="B220" s="4"/>
      <c r="C220" s="4"/>
      <c r="D220" s="4"/>
      <c r="E220" s="4"/>
      <c r="F220" s="4"/>
      <c r="G220" s="4"/>
      <c r="H220" s="4"/>
      <c r="I220" s="4"/>
      <c r="J220" s="4"/>
      <c r="K220" s="4"/>
      <c r="L220" s="4"/>
    </row>
    <row r="221">
      <c r="A221" s="4"/>
      <c r="B221" s="4"/>
      <c r="C221" s="4"/>
      <c r="D221" s="4"/>
      <c r="E221" s="4"/>
      <c r="F221" s="4"/>
      <c r="G221" s="4"/>
      <c r="H221" s="4"/>
      <c r="I221" s="4"/>
      <c r="J221" s="4"/>
      <c r="K221" s="4"/>
      <c r="L221" s="4"/>
    </row>
    <row r="222">
      <c r="A222" s="4"/>
      <c r="B222" s="4"/>
      <c r="C222" s="4"/>
      <c r="D222" s="4"/>
      <c r="E222" s="4"/>
      <c r="F222" s="4"/>
      <c r="G222" s="4"/>
      <c r="H222" s="4"/>
      <c r="I222" s="4"/>
      <c r="J222" s="4"/>
      <c r="K222" s="4"/>
      <c r="L222" s="4"/>
    </row>
    <row r="223">
      <c r="A223" s="4"/>
      <c r="B223" s="4"/>
      <c r="C223" s="4"/>
      <c r="D223" s="4"/>
      <c r="E223" s="4"/>
      <c r="F223" s="4"/>
      <c r="G223" s="4"/>
      <c r="H223" s="4"/>
      <c r="I223" s="4"/>
      <c r="J223" s="4"/>
      <c r="K223" s="4"/>
      <c r="L223" s="4"/>
    </row>
    <row r="224">
      <c r="A224" s="4"/>
      <c r="B224" s="4"/>
      <c r="C224" s="4"/>
      <c r="D224" s="4"/>
      <c r="E224" s="4"/>
      <c r="F224" s="4"/>
      <c r="G224" s="4"/>
      <c r="H224" s="4"/>
      <c r="I224" s="4"/>
      <c r="J224" s="4"/>
      <c r="K224" s="4"/>
      <c r="L224" s="4"/>
    </row>
    <row r="225">
      <c r="A225" s="4"/>
      <c r="B225" s="4"/>
      <c r="C225" s="4"/>
      <c r="D225" s="4"/>
      <c r="E225" s="4"/>
      <c r="F225" s="4"/>
      <c r="G225" s="4"/>
      <c r="H225" s="4"/>
      <c r="I225" s="4"/>
      <c r="J225" s="4"/>
      <c r="K225" s="4"/>
      <c r="L225" s="4"/>
    </row>
    <row r="226">
      <c r="A226" s="4"/>
      <c r="B226" s="4"/>
      <c r="C226" s="4"/>
      <c r="D226" s="4"/>
      <c r="E226" s="4"/>
      <c r="F226" s="4"/>
      <c r="G226" s="4"/>
      <c r="H226" s="4"/>
      <c r="I226" s="4"/>
      <c r="J226" s="4"/>
      <c r="K226" s="4"/>
      <c r="L226" s="4"/>
    </row>
    <row r="227">
      <c r="A227" s="4"/>
      <c r="B227" s="4"/>
      <c r="C227" s="4"/>
      <c r="D227" s="4"/>
      <c r="E227" s="4"/>
      <c r="F227" s="4"/>
      <c r="G227" s="4"/>
      <c r="H227" s="4"/>
      <c r="I227" s="4"/>
      <c r="J227" s="4"/>
      <c r="K227" s="4"/>
      <c r="L227" s="4"/>
    </row>
    <row r="228">
      <c r="A228" s="4"/>
      <c r="B228" s="4"/>
      <c r="C228" s="4"/>
      <c r="D228" s="4"/>
      <c r="E228" s="4"/>
      <c r="F228" s="4"/>
      <c r="G228" s="4"/>
      <c r="H228" s="4"/>
      <c r="I228" s="4"/>
      <c r="J228" s="4"/>
      <c r="K228" s="4"/>
      <c r="L228" s="4"/>
    </row>
    <row r="229">
      <c r="A229" s="4"/>
      <c r="B229" s="4"/>
      <c r="C229" s="4"/>
      <c r="D229" s="4"/>
      <c r="E229" s="4"/>
      <c r="F229" s="4"/>
      <c r="G229" s="4"/>
      <c r="H229" s="4"/>
      <c r="I229" s="4"/>
      <c r="J229" s="4"/>
      <c r="K229" s="4"/>
      <c r="L229" s="4"/>
    </row>
    <row r="230">
      <c r="A230" s="4"/>
      <c r="B230" s="4"/>
      <c r="C230" s="4"/>
      <c r="D230" s="4"/>
      <c r="E230" s="4"/>
      <c r="F230" s="4"/>
      <c r="G230" s="4"/>
      <c r="H230" s="4"/>
      <c r="I230" s="4"/>
      <c r="J230" s="4"/>
      <c r="K230" s="4"/>
      <c r="L230" s="4"/>
    </row>
    <row r="231">
      <c r="A231" s="4"/>
      <c r="B231" s="4"/>
      <c r="C231" s="4"/>
      <c r="D231" s="4"/>
      <c r="E231" s="4"/>
      <c r="F231" s="4"/>
      <c r="G231" s="4"/>
      <c r="H231" s="4"/>
      <c r="I231" s="4"/>
      <c r="J231" s="4"/>
      <c r="K231" s="4"/>
      <c r="L231" s="4"/>
    </row>
    <row r="232">
      <c r="A232" s="4"/>
      <c r="B232" s="4"/>
      <c r="C232" s="4"/>
      <c r="D232" s="4"/>
      <c r="E232" s="4"/>
      <c r="F232" s="4"/>
      <c r="G232" s="4"/>
      <c r="H232" s="4"/>
      <c r="I232" s="4"/>
      <c r="J232" s="4"/>
      <c r="K232" s="4"/>
      <c r="L232" s="4"/>
    </row>
    <row r="233">
      <c r="A233" s="4"/>
      <c r="B233" s="4"/>
      <c r="C233" s="4"/>
      <c r="D233" s="4"/>
      <c r="E233" s="4"/>
      <c r="F233" s="4"/>
      <c r="G233" s="4"/>
      <c r="H233" s="4"/>
      <c r="I233" s="4"/>
      <c r="J233" s="4"/>
      <c r="K233" s="4"/>
      <c r="L233" s="4"/>
    </row>
    <row r="234">
      <c r="A234" s="4"/>
      <c r="B234" s="4"/>
      <c r="C234" s="4"/>
      <c r="D234" s="4"/>
      <c r="E234" s="4"/>
      <c r="F234" s="4"/>
      <c r="G234" s="4"/>
      <c r="H234" s="4"/>
      <c r="I234" s="4"/>
      <c r="J234" s="4"/>
      <c r="K234" s="4"/>
      <c r="L234" s="4"/>
    </row>
    <row r="235">
      <c r="A235" s="4"/>
      <c r="B235" s="4"/>
      <c r="C235" s="4"/>
      <c r="D235" s="4"/>
      <c r="E235" s="4"/>
      <c r="F235" s="4"/>
      <c r="G235" s="4"/>
      <c r="H235" s="4"/>
      <c r="I235" s="4"/>
      <c r="J235" s="4"/>
      <c r="K235" s="4"/>
      <c r="L235" s="4"/>
    </row>
    <row r="236">
      <c r="A236" s="4"/>
      <c r="B236" s="4"/>
      <c r="C236" s="4"/>
      <c r="D236" s="4"/>
      <c r="E236" s="4"/>
      <c r="F236" s="4"/>
      <c r="G236" s="4"/>
      <c r="H236" s="4"/>
      <c r="I236" s="4"/>
      <c r="J236" s="4"/>
      <c r="K236" s="4"/>
      <c r="L236" s="4"/>
    </row>
    <row r="237">
      <c r="A237" s="4"/>
      <c r="B237" s="4"/>
      <c r="C237" s="4"/>
      <c r="D237" s="4"/>
      <c r="E237" s="4"/>
      <c r="F237" s="4"/>
      <c r="G237" s="4"/>
      <c r="H237" s="4"/>
      <c r="I237" s="4"/>
      <c r="J237" s="4"/>
      <c r="K237" s="4"/>
      <c r="L237" s="4"/>
    </row>
    <row r="238">
      <c r="A238" s="4"/>
      <c r="B238" s="4"/>
      <c r="C238" s="4"/>
      <c r="D238" s="4"/>
      <c r="E238" s="4"/>
      <c r="F238" s="4"/>
      <c r="G238" s="4"/>
      <c r="H238" s="4"/>
      <c r="I238" s="4"/>
      <c r="J238" s="4"/>
      <c r="K238" s="4"/>
      <c r="L238" s="4"/>
    </row>
    <row r="239">
      <c r="A239" s="4"/>
      <c r="B239" s="4"/>
      <c r="C239" s="4"/>
      <c r="D239" s="4"/>
      <c r="E239" s="4"/>
      <c r="F239" s="4"/>
      <c r="G239" s="4"/>
      <c r="H239" s="4"/>
      <c r="I239" s="4"/>
      <c r="J239" s="4"/>
      <c r="K239" s="4"/>
      <c r="L239" s="4"/>
    </row>
    <row r="240">
      <c r="A240" s="4"/>
      <c r="B240" s="4"/>
      <c r="C240" s="4"/>
      <c r="D240" s="4"/>
      <c r="E240" s="4"/>
      <c r="F240" s="4"/>
      <c r="G240" s="4"/>
      <c r="H240" s="4"/>
      <c r="I240" s="4"/>
      <c r="J240" s="4"/>
      <c r="K240" s="4"/>
      <c r="L240" s="4"/>
    </row>
    <row r="241">
      <c r="A241" s="4"/>
      <c r="B241" s="4"/>
      <c r="C241" s="4"/>
      <c r="D241" s="4"/>
      <c r="E241" s="4"/>
      <c r="F241" s="4"/>
      <c r="G241" s="4"/>
      <c r="H241" s="4"/>
      <c r="I241" s="4"/>
      <c r="J241" s="4"/>
      <c r="K241" s="4"/>
      <c r="L241" s="4"/>
    </row>
    <row r="242">
      <c r="A242" s="4"/>
      <c r="B242" s="4"/>
      <c r="C242" s="4"/>
      <c r="D242" s="4"/>
      <c r="E242" s="4"/>
      <c r="F242" s="4"/>
      <c r="G242" s="4"/>
      <c r="H242" s="4"/>
      <c r="I242" s="4"/>
      <c r="J242" s="4"/>
      <c r="K242" s="4"/>
      <c r="L242" s="4"/>
    </row>
    <row r="243">
      <c r="A243" s="4"/>
      <c r="B243" s="4"/>
      <c r="C243" s="4"/>
      <c r="D243" s="4"/>
      <c r="E243" s="4"/>
      <c r="F243" s="4"/>
      <c r="G243" s="4"/>
      <c r="H243" s="4"/>
      <c r="I243" s="4"/>
      <c r="J243" s="4"/>
      <c r="K243" s="4"/>
      <c r="L243" s="4"/>
    </row>
    <row r="244">
      <c r="A244" s="4"/>
      <c r="B244" s="4"/>
      <c r="C244" s="4"/>
      <c r="D244" s="4"/>
      <c r="E244" s="4"/>
      <c r="F244" s="4"/>
      <c r="G244" s="4"/>
      <c r="H244" s="4"/>
      <c r="I244" s="4"/>
      <c r="J244" s="4"/>
      <c r="K244" s="4"/>
      <c r="L244" s="4"/>
    </row>
    <row r="245">
      <c r="A245" s="4"/>
      <c r="B245" s="4"/>
      <c r="C245" s="4"/>
      <c r="D245" s="4"/>
      <c r="E245" s="4"/>
      <c r="F245" s="4"/>
      <c r="G245" s="4"/>
      <c r="H245" s="4"/>
      <c r="I245" s="4"/>
      <c r="J245" s="4"/>
      <c r="K245" s="4"/>
      <c r="L245" s="4"/>
    </row>
    <row r="246">
      <c r="A246" s="4"/>
      <c r="B246" s="4"/>
      <c r="C246" s="4"/>
      <c r="D246" s="4"/>
      <c r="E246" s="4"/>
      <c r="F246" s="4"/>
      <c r="G246" s="4"/>
      <c r="H246" s="4"/>
      <c r="I246" s="4"/>
      <c r="J246" s="4"/>
      <c r="K246" s="4"/>
      <c r="L246" s="4"/>
    </row>
    <row r="247">
      <c r="A247" s="4"/>
      <c r="B247" s="4"/>
      <c r="C247" s="4"/>
      <c r="D247" s="4"/>
      <c r="E247" s="4"/>
      <c r="F247" s="4"/>
      <c r="G247" s="4"/>
      <c r="H247" s="4"/>
      <c r="I247" s="4"/>
      <c r="J247" s="4"/>
      <c r="K247" s="4"/>
      <c r="L247" s="4"/>
    </row>
    <row r="248">
      <c r="A248" s="4"/>
      <c r="B248" s="4"/>
      <c r="C248" s="4"/>
      <c r="D248" s="4"/>
      <c r="E248" s="4"/>
      <c r="F248" s="4"/>
      <c r="G248" s="4"/>
      <c r="H248" s="4"/>
      <c r="I248" s="4"/>
      <c r="J248" s="4"/>
      <c r="K248" s="4"/>
      <c r="L248" s="4"/>
    </row>
    <row r="249">
      <c r="A249" s="4"/>
      <c r="B249" s="4"/>
      <c r="C249" s="4"/>
      <c r="D249" s="4"/>
      <c r="E249" s="4"/>
      <c r="F249" s="4"/>
      <c r="G249" s="4"/>
      <c r="H249" s="4"/>
      <c r="I249" s="4"/>
      <c r="J249" s="4"/>
      <c r="K249" s="4"/>
      <c r="L249" s="4"/>
    </row>
    <row r="250">
      <c r="A250" s="4"/>
      <c r="B250" s="4"/>
      <c r="C250" s="4"/>
      <c r="D250" s="4"/>
      <c r="E250" s="4"/>
      <c r="F250" s="4"/>
      <c r="G250" s="4"/>
      <c r="H250" s="4"/>
      <c r="I250" s="4"/>
      <c r="J250" s="4"/>
      <c r="K250" s="4"/>
      <c r="L250" s="4"/>
    </row>
    <row r="251">
      <c r="A251" s="4"/>
      <c r="B251" s="4"/>
      <c r="C251" s="4"/>
      <c r="D251" s="4"/>
      <c r="E251" s="4"/>
      <c r="F251" s="4"/>
      <c r="G251" s="4"/>
      <c r="H251" s="4"/>
      <c r="I251" s="4"/>
      <c r="J251" s="4"/>
      <c r="K251" s="4"/>
      <c r="L251" s="4"/>
    </row>
    <row r="252">
      <c r="A252" s="4"/>
      <c r="B252" s="4"/>
      <c r="C252" s="4"/>
      <c r="D252" s="4"/>
      <c r="E252" s="4"/>
      <c r="F252" s="4"/>
      <c r="G252" s="4"/>
      <c r="H252" s="4"/>
      <c r="I252" s="4"/>
      <c r="J252" s="4"/>
      <c r="K252" s="4"/>
      <c r="L252" s="4"/>
    </row>
    <row r="253">
      <c r="A253" s="4"/>
      <c r="B253" s="4"/>
      <c r="C253" s="4"/>
      <c r="D253" s="4"/>
      <c r="E253" s="4"/>
      <c r="F253" s="4"/>
      <c r="G253" s="4"/>
      <c r="H253" s="4"/>
      <c r="I253" s="4"/>
      <c r="J253" s="4"/>
      <c r="K253" s="4"/>
      <c r="L253" s="4"/>
    </row>
    <row r="254">
      <c r="A254" s="4"/>
      <c r="B254" s="4"/>
      <c r="C254" s="4"/>
      <c r="D254" s="4"/>
      <c r="E254" s="4"/>
      <c r="F254" s="4"/>
      <c r="G254" s="4"/>
      <c r="H254" s="4"/>
      <c r="I254" s="4"/>
      <c r="J254" s="4"/>
      <c r="K254" s="4"/>
      <c r="L254" s="4"/>
    </row>
    <row r="255">
      <c r="A255" s="4"/>
      <c r="B255" s="4"/>
      <c r="C255" s="4"/>
      <c r="D255" s="4"/>
      <c r="E255" s="4"/>
      <c r="F255" s="4"/>
      <c r="G255" s="4"/>
      <c r="H255" s="4"/>
      <c r="I255" s="4"/>
      <c r="J255" s="4"/>
      <c r="K255" s="4"/>
      <c r="L255" s="4"/>
    </row>
    <row r="256">
      <c r="A256" s="4"/>
      <c r="B256" s="4"/>
      <c r="C256" s="4"/>
      <c r="D256" s="4"/>
      <c r="E256" s="4"/>
      <c r="F256" s="4"/>
      <c r="G256" s="4"/>
      <c r="H256" s="4"/>
      <c r="I256" s="4"/>
      <c r="J256" s="4"/>
      <c r="K256" s="4"/>
      <c r="L256" s="4"/>
    </row>
    <row r="257">
      <c r="A257" s="4"/>
      <c r="B257" s="4"/>
      <c r="C257" s="4"/>
      <c r="D257" s="4"/>
      <c r="E257" s="4"/>
      <c r="F257" s="4"/>
      <c r="G257" s="4"/>
      <c r="H257" s="4"/>
      <c r="I257" s="4"/>
      <c r="J257" s="4"/>
      <c r="K257" s="4"/>
      <c r="L257" s="4"/>
    </row>
    <row r="258">
      <c r="A258" s="4"/>
      <c r="B258" s="4"/>
      <c r="C258" s="4"/>
      <c r="D258" s="4"/>
      <c r="E258" s="4"/>
      <c r="F258" s="4"/>
      <c r="G258" s="4"/>
      <c r="H258" s="4"/>
      <c r="I258" s="4"/>
      <c r="J258" s="4"/>
      <c r="K258" s="4"/>
      <c r="L258" s="4"/>
    </row>
    <row r="259">
      <c r="A259" s="4"/>
      <c r="B259" s="4"/>
      <c r="C259" s="4"/>
      <c r="D259" s="4"/>
      <c r="E259" s="4"/>
      <c r="F259" s="4"/>
      <c r="G259" s="4"/>
      <c r="H259" s="4"/>
      <c r="I259" s="4"/>
      <c r="J259" s="4"/>
      <c r="K259" s="4"/>
      <c r="L259" s="4"/>
    </row>
    <row r="260">
      <c r="A260" s="4"/>
      <c r="B260" s="4"/>
      <c r="C260" s="4"/>
      <c r="D260" s="4"/>
      <c r="E260" s="4"/>
      <c r="F260" s="4"/>
      <c r="G260" s="4"/>
      <c r="H260" s="4"/>
      <c r="I260" s="4"/>
      <c r="J260" s="4"/>
      <c r="K260" s="4"/>
      <c r="L260" s="4"/>
    </row>
    <row r="261">
      <c r="A261" s="4"/>
      <c r="B261" s="4"/>
      <c r="C261" s="4"/>
      <c r="D261" s="4"/>
      <c r="E261" s="4"/>
      <c r="F261" s="4"/>
      <c r="G261" s="4"/>
      <c r="H261" s="4"/>
      <c r="I261" s="4"/>
      <c r="J261" s="4"/>
      <c r="K261" s="4"/>
      <c r="L261" s="4"/>
    </row>
    <row r="262">
      <c r="A262" s="4"/>
      <c r="B262" s="4"/>
      <c r="C262" s="4"/>
      <c r="D262" s="4"/>
      <c r="E262" s="4"/>
      <c r="F262" s="4"/>
      <c r="G262" s="4"/>
      <c r="H262" s="4"/>
      <c r="I262" s="4"/>
      <c r="J262" s="4"/>
      <c r="K262" s="4"/>
      <c r="L262" s="4"/>
    </row>
    <row r="263">
      <c r="A263" s="4"/>
      <c r="B263" s="4"/>
      <c r="C263" s="4"/>
      <c r="D263" s="4"/>
      <c r="E263" s="4"/>
      <c r="F263" s="4"/>
      <c r="G263" s="4"/>
      <c r="H263" s="4"/>
      <c r="I263" s="4"/>
      <c r="J263" s="4"/>
      <c r="K263" s="4"/>
      <c r="L263" s="4"/>
    </row>
    <row r="264">
      <c r="A264" s="4"/>
      <c r="B264" s="4"/>
      <c r="C264" s="4"/>
      <c r="D264" s="4"/>
      <c r="E264" s="4"/>
      <c r="F264" s="4"/>
      <c r="G264" s="4"/>
      <c r="H264" s="4"/>
      <c r="I264" s="4"/>
      <c r="J264" s="4"/>
      <c r="K264" s="4"/>
      <c r="L264" s="4"/>
    </row>
    <row r="265">
      <c r="A265" s="4"/>
      <c r="B265" s="4"/>
      <c r="C265" s="4"/>
      <c r="D265" s="4"/>
      <c r="E265" s="4"/>
      <c r="F265" s="4"/>
      <c r="G265" s="4"/>
      <c r="H265" s="4"/>
      <c r="I265" s="4"/>
      <c r="J265" s="4"/>
      <c r="K265" s="4"/>
      <c r="L265" s="4"/>
    </row>
    <row r="266">
      <c r="A266" s="4"/>
      <c r="B266" s="4"/>
      <c r="C266" s="4"/>
      <c r="D266" s="4"/>
      <c r="E266" s="4"/>
      <c r="F266" s="4"/>
      <c r="G266" s="4"/>
      <c r="H266" s="4"/>
      <c r="I266" s="4"/>
      <c r="J266" s="4"/>
      <c r="K266" s="4"/>
      <c r="L266" s="4"/>
    </row>
    <row r="267">
      <c r="A267" s="4"/>
      <c r="B267" s="4"/>
      <c r="C267" s="4"/>
      <c r="D267" s="4"/>
      <c r="E267" s="4"/>
      <c r="F267" s="4"/>
      <c r="G267" s="4"/>
      <c r="H267" s="4"/>
      <c r="I267" s="4"/>
      <c r="J267" s="4"/>
      <c r="K267" s="4"/>
      <c r="L267" s="4"/>
    </row>
    <row r="268">
      <c r="A268" s="4"/>
      <c r="B268" s="4"/>
      <c r="C268" s="4"/>
      <c r="D268" s="4"/>
      <c r="E268" s="4"/>
      <c r="F268" s="4"/>
      <c r="G268" s="4"/>
      <c r="H268" s="4"/>
      <c r="I268" s="4"/>
      <c r="J268" s="4"/>
      <c r="K268" s="4"/>
      <c r="L268" s="4"/>
    </row>
    <row r="269">
      <c r="A269" s="4"/>
      <c r="B269" s="4"/>
      <c r="C269" s="4"/>
      <c r="D269" s="4"/>
      <c r="E269" s="4"/>
      <c r="F269" s="4"/>
      <c r="G269" s="4"/>
      <c r="H269" s="4"/>
      <c r="I269" s="4"/>
      <c r="J269" s="4"/>
      <c r="K269" s="4"/>
      <c r="L269" s="4"/>
    </row>
    <row r="270">
      <c r="A270" s="4"/>
      <c r="B270" s="4"/>
      <c r="C270" s="4"/>
      <c r="D270" s="4"/>
      <c r="E270" s="4"/>
      <c r="F270" s="4"/>
      <c r="G270" s="4"/>
      <c r="H270" s="4"/>
      <c r="I270" s="4"/>
      <c r="J270" s="4"/>
      <c r="K270" s="4"/>
      <c r="L270" s="4"/>
    </row>
    <row r="271">
      <c r="A271" s="4"/>
      <c r="B271" s="4"/>
      <c r="C271" s="4"/>
      <c r="D271" s="4"/>
      <c r="E271" s="4"/>
      <c r="F271" s="4"/>
      <c r="G271" s="4"/>
      <c r="H271" s="4"/>
      <c r="I271" s="4"/>
      <c r="J271" s="4"/>
      <c r="K271" s="4"/>
      <c r="L271" s="4"/>
    </row>
    <row r="272">
      <c r="A272" s="4"/>
      <c r="B272" s="4"/>
      <c r="C272" s="4"/>
      <c r="D272" s="4"/>
      <c r="E272" s="4"/>
      <c r="F272" s="4"/>
      <c r="G272" s="4"/>
      <c r="H272" s="4"/>
      <c r="I272" s="4"/>
      <c r="J272" s="4"/>
      <c r="K272" s="4"/>
      <c r="L272" s="4"/>
    </row>
    <row r="273">
      <c r="A273" s="4"/>
      <c r="B273" s="4"/>
      <c r="C273" s="4"/>
      <c r="D273" s="4"/>
      <c r="E273" s="4"/>
      <c r="F273" s="4"/>
      <c r="G273" s="4"/>
      <c r="H273" s="4"/>
      <c r="I273" s="4"/>
      <c r="J273" s="4"/>
      <c r="K273" s="4"/>
      <c r="L273" s="4"/>
    </row>
    <row r="274">
      <c r="A274" s="4"/>
      <c r="B274" s="4"/>
      <c r="C274" s="4"/>
      <c r="D274" s="4"/>
      <c r="E274" s="4"/>
      <c r="F274" s="4"/>
      <c r="G274" s="4"/>
      <c r="H274" s="4"/>
      <c r="I274" s="4"/>
      <c r="J274" s="4"/>
      <c r="K274" s="4"/>
      <c r="L274" s="4"/>
    </row>
    <row r="275">
      <c r="A275" s="4"/>
      <c r="B275" s="4"/>
      <c r="C275" s="4"/>
      <c r="D275" s="4"/>
      <c r="E275" s="4"/>
      <c r="F275" s="4"/>
      <c r="G275" s="4"/>
      <c r="H275" s="4"/>
      <c r="I275" s="4"/>
      <c r="J275" s="4"/>
      <c r="K275" s="4"/>
      <c r="L275" s="4"/>
    </row>
    <row r="276">
      <c r="A276" s="4"/>
      <c r="B276" s="4"/>
      <c r="C276" s="4"/>
      <c r="D276" s="4"/>
      <c r="E276" s="4"/>
      <c r="F276" s="4"/>
      <c r="G276" s="4"/>
      <c r="H276" s="4"/>
      <c r="I276" s="4"/>
      <c r="J276" s="4"/>
      <c r="K276" s="4"/>
      <c r="L276" s="4"/>
    </row>
    <row r="277">
      <c r="A277" s="4"/>
      <c r="B277" s="4"/>
      <c r="C277" s="4"/>
      <c r="D277" s="4"/>
      <c r="E277" s="4"/>
      <c r="F277" s="4"/>
      <c r="G277" s="4"/>
      <c r="H277" s="4"/>
      <c r="I277" s="4"/>
      <c r="J277" s="4"/>
      <c r="K277" s="4"/>
      <c r="L277" s="4"/>
    </row>
    <row r="278">
      <c r="A278" s="4"/>
      <c r="B278" s="4"/>
      <c r="C278" s="4"/>
      <c r="D278" s="4"/>
      <c r="E278" s="4"/>
      <c r="F278" s="4"/>
      <c r="G278" s="4"/>
      <c r="H278" s="4"/>
      <c r="I278" s="4"/>
      <c r="J278" s="4"/>
      <c r="K278" s="4"/>
      <c r="L278" s="4"/>
    </row>
    <row r="279">
      <c r="A279" s="4"/>
      <c r="B279" s="4"/>
      <c r="C279" s="4"/>
      <c r="D279" s="4"/>
      <c r="E279" s="4"/>
      <c r="F279" s="4"/>
      <c r="G279" s="4"/>
      <c r="H279" s="4"/>
      <c r="I279" s="4"/>
      <c r="J279" s="4"/>
      <c r="K279" s="4"/>
      <c r="L279" s="4"/>
    </row>
    <row r="280">
      <c r="A280" s="4"/>
      <c r="B280" s="4"/>
      <c r="C280" s="4"/>
      <c r="D280" s="4"/>
      <c r="E280" s="4"/>
      <c r="F280" s="4"/>
      <c r="G280" s="4"/>
      <c r="H280" s="4"/>
      <c r="I280" s="4"/>
      <c r="J280" s="4"/>
      <c r="K280" s="4"/>
      <c r="L280" s="4"/>
    </row>
    <row r="281">
      <c r="A281" s="4"/>
      <c r="B281" s="4"/>
      <c r="C281" s="4"/>
      <c r="D281" s="4"/>
      <c r="E281" s="4"/>
      <c r="F281" s="4"/>
      <c r="G281" s="4"/>
      <c r="H281" s="4"/>
      <c r="I281" s="4"/>
      <c r="J281" s="4"/>
      <c r="K281" s="4"/>
      <c r="L281" s="4"/>
    </row>
    <row r="282">
      <c r="A282" s="4"/>
      <c r="B282" s="4"/>
      <c r="C282" s="4"/>
      <c r="D282" s="4"/>
      <c r="E282" s="4"/>
      <c r="F282" s="4"/>
      <c r="G282" s="4"/>
      <c r="H282" s="4"/>
      <c r="I282" s="4"/>
      <c r="J282" s="4"/>
      <c r="K282" s="4"/>
      <c r="L282" s="4"/>
    </row>
    <row r="283">
      <c r="A283" s="4"/>
      <c r="B283" s="4"/>
      <c r="C283" s="4"/>
      <c r="D283" s="4"/>
      <c r="E283" s="4"/>
      <c r="F283" s="4"/>
      <c r="G283" s="4"/>
      <c r="H283" s="4"/>
      <c r="I283" s="4"/>
      <c r="J283" s="4"/>
      <c r="K283" s="4"/>
      <c r="L283" s="4"/>
    </row>
    <row r="284">
      <c r="A284" s="4"/>
      <c r="B284" s="4"/>
      <c r="C284" s="4"/>
      <c r="D284" s="4"/>
      <c r="E284" s="4"/>
      <c r="F284" s="4"/>
      <c r="G284" s="4"/>
      <c r="H284" s="4"/>
      <c r="I284" s="4"/>
      <c r="J284" s="4"/>
      <c r="K284" s="4"/>
      <c r="L284" s="4"/>
    </row>
    <row r="285">
      <c r="A285" s="4"/>
      <c r="B285" s="4"/>
      <c r="C285" s="4"/>
      <c r="D285" s="4"/>
      <c r="E285" s="4"/>
      <c r="F285" s="4"/>
      <c r="G285" s="4"/>
      <c r="H285" s="4"/>
      <c r="I285" s="4"/>
      <c r="J285" s="4"/>
      <c r="K285" s="4"/>
      <c r="L285" s="4"/>
    </row>
    <row r="286">
      <c r="A286" s="4"/>
      <c r="B286" s="4"/>
      <c r="C286" s="4"/>
      <c r="D286" s="4"/>
      <c r="E286" s="4"/>
      <c r="F286" s="4"/>
      <c r="G286" s="4"/>
      <c r="H286" s="4"/>
      <c r="I286" s="4"/>
      <c r="J286" s="4"/>
      <c r="K286" s="4"/>
      <c r="L286" s="4"/>
    </row>
    <row r="287">
      <c r="A287" s="4"/>
      <c r="B287" s="4"/>
      <c r="C287" s="4"/>
      <c r="D287" s="4"/>
      <c r="E287" s="4"/>
      <c r="F287" s="4"/>
      <c r="G287" s="4"/>
      <c r="H287" s="4"/>
      <c r="I287" s="4"/>
      <c r="J287" s="4"/>
      <c r="K287" s="4"/>
      <c r="L287" s="4"/>
    </row>
    <row r="288">
      <c r="A288" s="4"/>
      <c r="B288" s="4"/>
      <c r="C288" s="4"/>
      <c r="D288" s="4"/>
      <c r="E288" s="4"/>
      <c r="F288" s="4"/>
      <c r="G288" s="4"/>
      <c r="H288" s="4"/>
      <c r="I288" s="4"/>
      <c r="J288" s="4"/>
      <c r="K288" s="4"/>
      <c r="L288" s="4"/>
    </row>
    <row r="289">
      <c r="A289" s="4"/>
      <c r="B289" s="4"/>
      <c r="C289" s="4"/>
      <c r="D289" s="4"/>
      <c r="E289" s="4"/>
      <c r="F289" s="4"/>
      <c r="G289" s="4"/>
      <c r="H289" s="4"/>
      <c r="I289" s="4"/>
      <c r="J289" s="4"/>
      <c r="K289" s="4"/>
      <c r="L289" s="4"/>
    </row>
    <row r="290">
      <c r="A290" s="4"/>
      <c r="B290" s="4"/>
      <c r="C290" s="4"/>
      <c r="D290" s="4"/>
      <c r="E290" s="4"/>
      <c r="F290" s="4"/>
      <c r="G290" s="4"/>
      <c r="H290" s="4"/>
      <c r="I290" s="4"/>
      <c r="J290" s="4"/>
      <c r="K290" s="4"/>
      <c r="L290" s="4"/>
    </row>
    <row r="291">
      <c r="A291" s="4"/>
      <c r="B291" s="4"/>
      <c r="C291" s="4"/>
      <c r="D291" s="4"/>
      <c r="E291" s="4"/>
      <c r="F291" s="4"/>
      <c r="G291" s="4"/>
      <c r="H291" s="4"/>
      <c r="I291" s="4"/>
      <c r="J291" s="4"/>
      <c r="K291" s="4"/>
      <c r="L291" s="4"/>
    </row>
    <row r="292">
      <c r="A292" s="4"/>
      <c r="B292" s="4"/>
      <c r="C292" s="4"/>
      <c r="D292" s="4"/>
      <c r="E292" s="4"/>
      <c r="F292" s="4"/>
      <c r="G292" s="4"/>
      <c r="H292" s="4"/>
      <c r="I292" s="4"/>
      <c r="J292" s="4"/>
      <c r="K292" s="4"/>
      <c r="L292" s="4"/>
    </row>
    <row r="293">
      <c r="A293" s="4"/>
      <c r="B293" s="4"/>
      <c r="C293" s="4"/>
      <c r="D293" s="4"/>
      <c r="E293" s="4"/>
      <c r="F293" s="4"/>
      <c r="G293" s="4"/>
      <c r="H293" s="4"/>
      <c r="I293" s="4"/>
      <c r="J293" s="4"/>
      <c r="K293" s="4"/>
      <c r="L293" s="4"/>
    </row>
    <row r="294">
      <c r="A294" s="4"/>
      <c r="B294" s="4"/>
      <c r="C294" s="4"/>
      <c r="D294" s="4"/>
      <c r="E294" s="4"/>
      <c r="F294" s="4"/>
      <c r="G294" s="4"/>
      <c r="H294" s="4"/>
      <c r="I294" s="4"/>
      <c r="J294" s="4"/>
      <c r="K294" s="4"/>
      <c r="L294" s="4"/>
    </row>
    <row r="295">
      <c r="A295" s="4"/>
      <c r="B295" s="4"/>
      <c r="C295" s="4"/>
      <c r="D295" s="4"/>
      <c r="E295" s="4"/>
      <c r="F295" s="4"/>
      <c r="G295" s="4"/>
      <c r="H295" s="4"/>
      <c r="I295" s="4"/>
      <c r="J295" s="4"/>
      <c r="K295" s="4"/>
      <c r="L295" s="4"/>
    </row>
    <row r="296">
      <c r="A296" s="4"/>
      <c r="B296" s="4"/>
      <c r="C296" s="4"/>
      <c r="D296" s="4"/>
      <c r="E296" s="4"/>
      <c r="F296" s="4"/>
      <c r="G296" s="4"/>
      <c r="H296" s="4"/>
      <c r="I296" s="4"/>
      <c r="J296" s="4"/>
      <c r="K296" s="4"/>
      <c r="L296" s="4"/>
    </row>
    <row r="297">
      <c r="A297" s="4"/>
      <c r="B297" s="4"/>
      <c r="C297" s="4"/>
      <c r="D297" s="4"/>
      <c r="E297" s="4"/>
      <c r="F297" s="4"/>
      <c r="G297" s="4"/>
      <c r="H297" s="4"/>
      <c r="I297" s="4"/>
      <c r="J297" s="4"/>
      <c r="K297" s="4"/>
      <c r="L297" s="4"/>
    </row>
    <row r="298">
      <c r="A298" s="4"/>
      <c r="B298" s="4"/>
      <c r="C298" s="4"/>
      <c r="D298" s="4"/>
      <c r="E298" s="4"/>
      <c r="F298" s="4"/>
      <c r="G298" s="4"/>
      <c r="H298" s="4"/>
      <c r="I298" s="4"/>
      <c r="J298" s="4"/>
      <c r="K298" s="4"/>
      <c r="L298" s="4"/>
    </row>
    <row r="299">
      <c r="A299" s="4"/>
      <c r="B299" s="4"/>
      <c r="C299" s="4"/>
      <c r="D299" s="4"/>
      <c r="E299" s="4"/>
      <c r="F299" s="4"/>
      <c r="G299" s="4"/>
      <c r="H299" s="4"/>
      <c r="I299" s="4"/>
      <c r="J299" s="4"/>
      <c r="K299" s="4"/>
      <c r="L299" s="4"/>
    </row>
    <row r="300">
      <c r="A300" s="4"/>
      <c r="B300" s="4"/>
      <c r="C300" s="4"/>
      <c r="D300" s="4"/>
      <c r="E300" s="4"/>
      <c r="F300" s="4"/>
      <c r="G300" s="4"/>
      <c r="H300" s="4"/>
      <c r="I300" s="4"/>
      <c r="J300" s="4"/>
      <c r="K300" s="4"/>
      <c r="L300" s="4"/>
    </row>
    <row r="301">
      <c r="A301" s="4"/>
      <c r="B301" s="4"/>
      <c r="C301" s="4"/>
      <c r="D301" s="4"/>
      <c r="E301" s="4"/>
      <c r="F301" s="4"/>
      <c r="G301" s="4"/>
      <c r="H301" s="4"/>
      <c r="I301" s="4"/>
      <c r="J301" s="4"/>
      <c r="K301" s="4"/>
      <c r="L301" s="4"/>
    </row>
    <row r="302">
      <c r="A302" s="4"/>
      <c r="B302" s="4"/>
      <c r="C302" s="4"/>
      <c r="D302" s="4"/>
      <c r="E302" s="4"/>
      <c r="F302" s="4"/>
      <c r="G302" s="4"/>
      <c r="H302" s="4"/>
      <c r="I302" s="4"/>
      <c r="J302" s="4"/>
      <c r="K302" s="4"/>
      <c r="L302" s="4"/>
    </row>
    <row r="303">
      <c r="A303" s="4"/>
      <c r="B303" s="4"/>
      <c r="C303" s="4"/>
      <c r="D303" s="4"/>
      <c r="E303" s="4"/>
      <c r="F303" s="4"/>
      <c r="G303" s="4"/>
      <c r="H303" s="4"/>
      <c r="I303" s="4"/>
      <c r="J303" s="4"/>
      <c r="K303" s="4"/>
      <c r="L303" s="4"/>
    </row>
    <row r="304">
      <c r="A304" s="4"/>
      <c r="B304" s="4"/>
      <c r="C304" s="4"/>
      <c r="D304" s="4"/>
      <c r="E304" s="4"/>
      <c r="F304" s="4"/>
      <c r="G304" s="4"/>
      <c r="H304" s="4"/>
      <c r="I304" s="4"/>
      <c r="J304" s="4"/>
      <c r="K304" s="4"/>
      <c r="L304" s="4"/>
    </row>
    <row r="305">
      <c r="A305" s="4"/>
      <c r="B305" s="4"/>
      <c r="C305" s="4"/>
      <c r="D305" s="4"/>
      <c r="E305" s="4"/>
      <c r="F305" s="4"/>
      <c r="G305" s="4"/>
      <c r="H305" s="4"/>
      <c r="I305" s="4"/>
      <c r="J305" s="4"/>
      <c r="K305" s="4"/>
      <c r="L305" s="4"/>
    </row>
    <row r="306">
      <c r="A306" s="4"/>
      <c r="B306" s="4"/>
      <c r="C306" s="4"/>
      <c r="D306" s="4"/>
      <c r="E306" s="4"/>
      <c r="F306" s="4"/>
      <c r="G306" s="4"/>
      <c r="H306" s="4"/>
      <c r="I306" s="4"/>
      <c r="J306" s="4"/>
      <c r="K306" s="4"/>
      <c r="L306" s="4"/>
    </row>
    <row r="307">
      <c r="A307" s="4"/>
      <c r="B307" s="4"/>
      <c r="C307" s="4"/>
      <c r="D307" s="4"/>
      <c r="E307" s="4"/>
      <c r="F307" s="4"/>
      <c r="G307" s="4"/>
      <c r="H307" s="4"/>
      <c r="I307" s="4"/>
      <c r="J307" s="4"/>
      <c r="K307" s="4"/>
      <c r="L307" s="4"/>
    </row>
    <row r="308">
      <c r="A308" s="4"/>
      <c r="B308" s="4"/>
      <c r="C308" s="4"/>
      <c r="D308" s="4"/>
      <c r="E308" s="4"/>
      <c r="F308" s="4"/>
      <c r="G308" s="4"/>
      <c r="H308" s="4"/>
      <c r="I308" s="4"/>
      <c r="J308" s="4"/>
      <c r="K308" s="4"/>
      <c r="L308" s="4"/>
    </row>
    <row r="309">
      <c r="A309" s="4"/>
      <c r="B309" s="4"/>
      <c r="C309" s="4"/>
      <c r="D309" s="4"/>
      <c r="E309" s="4"/>
      <c r="F309" s="4"/>
      <c r="G309" s="4"/>
      <c r="H309" s="4"/>
      <c r="I309" s="4"/>
      <c r="J309" s="4"/>
      <c r="K309" s="4"/>
      <c r="L309" s="4"/>
    </row>
    <row r="310">
      <c r="A310" s="4"/>
      <c r="B310" s="4"/>
      <c r="C310" s="4"/>
      <c r="D310" s="4"/>
      <c r="E310" s="4"/>
      <c r="F310" s="4"/>
      <c r="G310" s="4"/>
      <c r="H310" s="4"/>
      <c r="I310" s="4"/>
      <c r="J310" s="4"/>
      <c r="K310" s="4"/>
      <c r="L310" s="4"/>
    </row>
    <row r="311">
      <c r="A311" s="4"/>
      <c r="B311" s="4"/>
      <c r="C311" s="4"/>
      <c r="D311" s="4"/>
      <c r="E311" s="4"/>
      <c r="F311" s="4"/>
      <c r="G311" s="4"/>
      <c r="H311" s="4"/>
      <c r="I311" s="4"/>
      <c r="J311" s="4"/>
      <c r="K311" s="4"/>
      <c r="L311" s="4"/>
    </row>
    <row r="312">
      <c r="A312" s="4"/>
      <c r="B312" s="4"/>
      <c r="C312" s="4"/>
      <c r="D312" s="4"/>
      <c r="E312" s="4"/>
      <c r="F312" s="4"/>
      <c r="G312" s="4"/>
      <c r="H312" s="4"/>
      <c r="I312" s="4"/>
      <c r="J312" s="4"/>
      <c r="K312" s="4"/>
      <c r="L312" s="4"/>
    </row>
    <row r="313">
      <c r="A313" s="4"/>
      <c r="B313" s="4"/>
      <c r="C313" s="4"/>
      <c r="D313" s="4"/>
      <c r="E313" s="4"/>
      <c r="F313" s="4"/>
      <c r="G313" s="4"/>
      <c r="H313" s="4"/>
      <c r="I313" s="4"/>
      <c r="J313" s="4"/>
      <c r="K313" s="4"/>
      <c r="L313" s="4"/>
    </row>
    <row r="314">
      <c r="A314" s="4"/>
      <c r="B314" s="4"/>
      <c r="C314" s="4"/>
      <c r="D314" s="4"/>
      <c r="E314" s="4"/>
      <c r="F314" s="4"/>
      <c r="G314" s="4"/>
      <c r="H314" s="4"/>
      <c r="I314" s="4"/>
      <c r="J314" s="4"/>
      <c r="K314" s="4"/>
      <c r="L314" s="4"/>
    </row>
    <row r="315">
      <c r="A315" s="4"/>
      <c r="B315" s="4"/>
      <c r="C315" s="4"/>
      <c r="D315" s="4"/>
      <c r="E315" s="4"/>
      <c r="F315" s="4"/>
      <c r="G315" s="4"/>
      <c r="H315" s="4"/>
      <c r="I315" s="4"/>
      <c r="J315" s="4"/>
      <c r="K315" s="4"/>
      <c r="L315" s="4"/>
    </row>
    <row r="316">
      <c r="A316" s="4"/>
      <c r="B316" s="4"/>
      <c r="C316" s="4"/>
      <c r="D316" s="4"/>
      <c r="E316" s="4"/>
      <c r="F316" s="4"/>
      <c r="G316" s="4"/>
      <c r="H316" s="4"/>
      <c r="I316" s="4"/>
      <c r="J316" s="4"/>
      <c r="K316" s="4"/>
      <c r="L316" s="4"/>
    </row>
    <row r="317">
      <c r="A317" s="4"/>
      <c r="B317" s="4"/>
      <c r="C317" s="4"/>
      <c r="D317" s="4"/>
      <c r="E317" s="4"/>
      <c r="F317" s="4"/>
      <c r="G317" s="4"/>
      <c r="H317" s="4"/>
      <c r="I317" s="4"/>
      <c r="J317" s="4"/>
      <c r="K317" s="4"/>
      <c r="L317" s="4"/>
    </row>
    <row r="318">
      <c r="A318" s="4"/>
      <c r="B318" s="4"/>
      <c r="C318" s="4"/>
      <c r="D318" s="4"/>
      <c r="E318" s="4"/>
      <c r="F318" s="4"/>
      <c r="G318" s="4"/>
      <c r="H318" s="4"/>
      <c r="I318" s="4"/>
      <c r="J318" s="4"/>
      <c r="K318" s="4"/>
      <c r="L318" s="4"/>
    </row>
    <row r="319">
      <c r="A319" s="4"/>
      <c r="B319" s="4"/>
      <c r="C319" s="4"/>
      <c r="D319" s="4"/>
      <c r="E319" s="4"/>
      <c r="F319" s="4"/>
      <c r="G319" s="4"/>
      <c r="H319" s="4"/>
      <c r="I319" s="4"/>
      <c r="J319" s="4"/>
      <c r="K319" s="4"/>
      <c r="L319" s="4"/>
    </row>
    <row r="320">
      <c r="A320" s="4"/>
      <c r="B320" s="4"/>
      <c r="C320" s="4"/>
      <c r="D320" s="4"/>
      <c r="E320" s="4"/>
      <c r="F320" s="4"/>
      <c r="G320" s="4"/>
      <c r="H320" s="4"/>
      <c r="I320" s="4"/>
      <c r="J320" s="4"/>
      <c r="K320" s="4"/>
      <c r="L320" s="4"/>
    </row>
    <row r="321">
      <c r="A321" s="4"/>
      <c r="B321" s="4"/>
      <c r="C321" s="4"/>
      <c r="D321" s="4"/>
      <c r="E321" s="4"/>
      <c r="F321" s="4"/>
      <c r="G321" s="4"/>
      <c r="H321" s="4"/>
      <c r="I321" s="4"/>
      <c r="J321" s="4"/>
      <c r="K321" s="4"/>
      <c r="L321" s="4"/>
    </row>
    <row r="322">
      <c r="A322" s="4"/>
      <c r="B322" s="4"/>
      <c r="C322" s="4"/>
      <c r="D322" s="4"/>
      <c r="E322" s="4"/>
      <c r="F322" s="4"/>
      <c r="G322" s="4"/>
      <c r="H322" s="4"/>
      <c r="I322" s="4"/>
      <c r="J322" s="4"/>
      <c r="K322" s="4"/>
      <c r="L322" s="4"/>
    </row>
    <row r="323">
      <c r="A323" s="4"/>
      <c r="B323" s="4"/>
      <c r="C323" s="4"/>
      <c r="D323" s="4"/>
      <c r="E323" s="4"/>
      <c r="F323" s="4"/>
      <c r="G323" s="4"/>
      <c r="H323" s="4"/>
      <c r="I323" s="4"/>
      <c r="J323" s="4"/>
      <c r="K323" s="4"/>
      <c r="L323" s="4"/>
    </row>
    <row r="324">
      <c r="A324" s="4"/>
      <c r="B324" s="4"/>
      <c r="C324" s="4"/>
      <c r="D324" s="4"/>
      <c r="E324" s="4"/>
      <c r="F324" s="4"/>
      <c r="G324" s="4"/>
      <c r="H324" s="4"/>
      <c r="I324" s="4"/>
      <c r="J324" s="4"/>
      <c r="K324" s="4"/>
      <c r="L324" s="4"/>
    </row>
    <row r="325">
      <c r="A325" s="4"/>
      <c r="B325" s="4"/>
      <c r="C325" s="4"/>
      <c r="D325" s="4"/>
      <c r="E325" s="4"/>
      <c r="F325" s="4"/>
      <c r="G325" s="4"/>
      <c r="H325" s="4"/>
      <c r="I325" s="4"/>
      <c r="J325" s="4"/>
      <c r="K325" s="4"/>
      <c r="L325" s="4"/>
    </row>
    <row r="326">
      <c r="A326" s="4"/>
      <c r="B326" s="4"/>
      <c r="C326" s="4"/>
      <c r="D326" s="4"/>
      <c r="E326" s="4"/>
      <c r="F326" s="4"/>
      <c r="G326" s="4"/>
      <c r="H326" s="4"/>
      <c r="I326" s="4"/>
      <c r="J326" s="4"/>
      <c r="K326" s="4"/>
      <c r="L326" s="4"/>
    </row>
    <row r="327">
      <c r="A327" s="4"/>
      <c r="B327" s="4"/>
      <c r="C327" s="4"/>
      <c r="D327" s="4"/>
      <c r="E327" s="4"/>
      <c r="F327" s="4"/>
      <c r="G327" s="4"/>
      <c r="H327" s="4"/>
      <c r="I327" s="4"/>
      <c r="J327" s="4"/>
      <c r="K327" s="4"/>
      <c r="L327" s="4"/>
    </row>
    <row r="328">
      <c r="A328" s="4"/>
      <c r="B328" s="4"/>
      <c r="C328" s="4"/>
      <c r="D328" s="4"/>
      <c r="E328" s="4"/>
      <c r="F328" s="4"/>
      <c r="G328" s="4"/>
      <c r="H328" s="4"/>
      <c r="I328" s="4"/>
      <c r="J328" s="4"/>
      <c r="K328" s="4"/>
      <c r="L328" s="4"/>
    </row>
    <row r="329">
      <c r="A329" s="4"/>
      <c r="B329" s="4"/>
      <c r="C329" s="4"/>
      <c r="D329" s="4"/>
      <c r="E329" s="4"/>
      <c r="F329" s="4"/>
      <c r="G329" s="4"/>
      <c r="H329" s="4"/>
      <c r="I329" s="4"/>
      <c r="J329" s="4"/>
      <c r="K329" s="4"/>
      <c r="L329" s="4"/>
    </row>
    <row r="330">
      <c r="A330" s="4"/>
      <c r="B330" s="4"/>
      <c r="C330" s="4"/>
      <c r="D330" s="4"/>
      <c r="E330" s="4"/>
      <c r="F330" s="4"/>
      <c r="G330" s="4"/>
      <c r="H330" s="4"/>
      <c r="I330" s="4"/>
      <c r="J330" s="4"/>
      <c r="K330" s="4"/>
      <c r="L330" s="4"/>
    </row>
    <row r="331">
      <c r="A331" s="4"/>
      <c r="B331" s="4"/>
      <c r="C331" s="4"/>
      <c r="D331" s="4"/>
      <c r="E331" s="4"/>
      <c r="F331" s="4"/>
      <c r="G331" s="4"/>
      <c r="H331" s="4"/>
      <c r="I331" s="4"/>
      <c r="J331" s="4"/>
      <c r="K331" s="4"/>
      <c r="L331" s="4"/>
    </row>
    <row r="332">
      <c r="A332" s="4"/>
      <c r="B332" s="4"/>
      <c r="C332" s="4"/>
      <c r="D332" s="4"/>
      <c r="E332" s="4"/>
      <c r="F332" s="4"/>
      <c r="G332" s="4"/>
      <c r="H332" s="4"/>
      <c r="I332" s="4"/>
      <c r="J332" s="4"/>
      <c r="K332" s="4"/>
      <c r="L332" s="4"/>
    </row>
    <row r="333">
      <c r="A333" s="4"/>
      <c r="B333" s="4"/>
      <c r="C333" s="4"/>
      <c r="D333" s="4"/>
      <c r="E333" s="4"/>
      <c r="F333" s="4"/>
      <c r="G333" s="4"/>
      <c r="H333" s="4"/>
      <c r="I333" s="4"/>
      <c r="J333" s="4"/>
      <c r="K333" s="4"/>
      <c r="L333" s="4"/>
    </row>
    <row r="334">
      <c r="A334" s="4"/>
      <c r="B334" s="4"/>
      <c r="C334" s="4"/>
      <c r="D334" s="4"/>
      <c r="E334" s="4"/>
      <c r="F334" s="4"/>
      <c r="G334" s="4"/>
      <c r="H334" s="4"/>
      <c r="I334" s="4"/>
      <c r="J334" s="4"/>
      <c r="K334" s="4"/>
      <c r="L334" s="4"/>
    </row>
    <row r="335">
      <c r="A335" s="4"/>
      <c r="B335" s="4"/>
      <c r="C335" s="4"/>
      <c r="D335" s="4"/>
      <c r="E335" s="4"/>
      <c r="F335" s="4"/>
      <c r="G335" s="4"/>
      <c r="H335" s="4"/>
      <c r="I335" s="4"/>
      <c r="J335" s="4"/>
      <c r="K335" s="4"/>
      <c r="L335" s="4"/>
    </row>
    <row r="336">
      <c r="A336" s="4"/>
      <c r="B336" s="4"/>
      <c r="C336" s="4"/>
      <c r="D336" s="4"/>
      <c r="E336" s="4"/>
      <c r="F336" s="4"/>
      <c r="G336" s="4"/>
      <c r="H336" s="4"/>
      <c r="I336" s="4"/>
      <c r="J336" s="4"/>
      <c r="K336" s="4"/>
      <c r="L336" s="4"/>
    </row>
    <row r="337">
      <c r="A337" s="4"/>
      <c r="B337" s="4"/>
      <c r="C337" s="4"/>
      <c r="D337" s="4"/>
      <c r="E337" s="4"/>
      <c r="F337" s="4"/>
      <c r="G337" s="4"/>
      <c r="H337" s="4"/>
      <c r="I337" s="4"/>
      <c r="J337" s="4"/>
      <c r="K337" s="4"/>
      <c r="L337" s="4"/>
    </row>
    <row r="338">
      <c r="A338" s="4"/>
      <c r="B338" s="4"/>
      <c r="C338" s="4"/>
      <c r="D338" s="4"/>
      <c r="E338" s="4"/>
      <c r="F338" s="4"/>
      <c r="G338" s="4"/>
      <c r="H338" s="4"/>
      <c r="I338" s="4"/>
      <c r="J338" s="4"/>
      <c r="K338" s="4"/>
      <c r="L338" s="4"/>
    </row>
    <row r="339">
      <c r="A339" s="4"/>
      <c r="B339" s="4"/>
      <c r="C339" s="4"/>
      <c r="D339" s="4"/>
      <c r="E339" s="4"/>
      <c r="F339" s="4"/>
      <c r="G339" s="4"/>
      <c r="H339" s="4"/>
      <c r="I339" s="4"/>
      <c r="J339" s="4"/>
      <c r="K339" s="4"/>
      <c r="L339" s="4"/>
    </row>
    <row r="340">
      <c r="A340" s="4"/>
      <c r="B340" s="4"/>
      <c r="C340" s="4"/>
      <c r="D340" s="4"/>
      <c r="E340" s="4"/>
      <c r="F340" s="4"/>
      <c r="G340" s="4"/>
      <c r="H340" s="4"/>
      <c r="I340" s="4"/>
      <c r="J340" s="4"/>
      <c r="K340" s="4"/>
      <c r="L340" s="4"/>
    </row>
    <row r="341">
      <c r="A341" s="4"/>
      <c r="B341" s="4"/>
      <c r="C341" s="4"/>
      <c r="D341" s="4"/>
      <c r="E341" s="4"/>
      <c r="F341" s="4"/>
      <c r="G341" s="4"/>
      <c r="H341" s="4"/>
      <c r="I341" s="4"/>
      <c r="J341" s="4"/>
      <c r="K341" s="4"/>
      <c r="L341" s="4"/>
    </row>
    <row r="342">
      <c r="A342" s="4"/>
      <c r="B342" s="4"/>
      <c r="C342" s="4"/>
      <c r="D342" s="4"/>
      <c r="E342" s="4"/>
      <c r="F342" s="4"/>
      <c r="G342" s="4"/>
      <c r="H342" s="4"/>
      <c r="I342" s="4"/>
      <c r="J342" s="4"/>
      <c r="K342" s="4"/>
      <c r="L342" s="4"/>
    </row>
    <row r="343">
      <c r="A343" s="4"/>
      <c r="B343" s="4"/>
      <c r="C343" s="4"/>
      <c r="D343" s="4"/>
      <c r="E343" s="4"/>
      <c r="F343" s="4"/>
      <c r="G343" s="4"/>
      <c r="H343" s="4"/>
      <c r="I343" s="4"/>
      <c r="J343" s="4"/>
      <c r="K343" s="4"/>
      <c r="L343" s="4"/>
    </row>
    <row r="344">
      <c r="A344" s="4"/>
      <c r="B344" s="4"/>
      <c r="C344" s="4"/>
      <c r="D344" s="4"/>
      <c r="E344" s="4"/>
      <c r="F344" s="4"/>
      <c r="G344" s="4"/>
      <c r="H344" s="4"/>
      <c r="I344" s="4"/>
      <c r="J344" s="4"/>
      <c r="K344" s="4"/>
      <c r="L344" s="4"/>
    </row>
    <row r="345">
      <c r="A345" s="4"/>
      <c r="B345" s="4"/>
      <c r="C345" s="4"/>
      <c r="D345" s="4"/>
      <c r="E345" s="4"/>
      <c r="F345" s="4"/>
      <c r="G345" s="4"/>
      <c r="H345" s="4"/>
      <c r="I345" s="4"/>
      <c r="J345" s="4"/>
      <c r="K345" s="4"/>
      <c r="L345" s="4"/>
    </row>
    <row r="346">
      <c r="A346" s="4"/>
      <c r="B346" s="4"/>
      <c r="C346" s="4"/>
      <c r="D346" s="4"/>
      <c r="E346" s="4"/>
      <c r="F346" s="4"/>
      <c r="G346" s="4"/>
      <c r="H346" s="4"/>
      <c r="I346" s="4"/>
      <c r="J346" s="4"/>
      <c r="K346" s="4"/>
      <c r="L346" s="4"/>
    </row>
    <row r="347">
      <c r="A347" s="4"/>
      <c r="B347" s="4"/>
      <c r="C347" s="4"/>
      <c r="D347" s="4"/>
      <c r="E347" s="4"/>
      <c r="F347" s="4"/>
      <c r="G347" s="4"/>
      <c r="H347" s="4"/>
      <c r="I347" s="4"/>
      <c r="J347" s="4"/>
      <c r="K347" s="4"/>
      <c r="L347" s="4"/>
    </row>
    <row r="348">
      <c r="A348" s="4"/>
      <c r="B348" s="4"/>
      <c r="C348" s="4"/>
      <c r="D348" s="4"/>
      <c r="E348" s="4"/>
      <c r="F348" s="4"/>
      <c r="G348" s="4"/>
      <c r="H348" s="4"/>
      <c r="I348" s="4"/>
      <c r="J348" s="4"/>
      <c r="K348" s="4"/>
      <c r="L348" s="4"/>
    </row>
    <row r="349">
      <c r="A349" s="4"/>
      <c r="B349" s="4"/>
      <c r="C349" s="4"/>
      <c r="D349" s="4"/>
      <c r="E349" s="4"/>
      <c r="F349" s="4"/>
      <c r="G349" s="4"/>
      <c r="H349" s="4"/>
      <c r="I349" s="4"/>
      <c r="J349" s="4"/>
      <c r="K349" s="4"/>
      <c r="L349" s="4"/>
    </row>
    <row r="350">
      <c r="A350" s="4"/>
      <c r="B350" s="4"/>
      <c r="C350" s="4"/>
      <c r="D350" s="4"/>
      <c r="E350" s="4"/>
      <c r="F350" s="4"/>
      <c r="G350" s="4"/>
      <c r="H350" s="4"/>
      <c r="I350" s="4"/>
      <c r="J350" s="4"/>
      <c r="K350" s="4"/>
      <c r="L350" s="4"/>
    </row>
    <row r="351">
      <c r="A351" s="4"/>
      <c r="B351" s="4"/>
      <c r="C351" s="4"/>
      <c r="D351" s="4"/>
      <c r="E351" s="4"/>
      <c r="F351" s="4"/>
      <c r="G351" s="4"/>
      <c r="H351" s="4"/>
      <c r="I351" s="4"/>
      <c r="J351" s="4"/>
      <c r="K351" s="4"/>
      <c r="L351" s="4"/>
    </row>
    <row r="352">
      <c r="A352" s="4"/>
      <c r="B352" s="4"/>
      <c r="C352" s="4"/>
      <c r="D352" s="4"/>
      <c r="E352" s="4"/>
      <c r="F352" s="4"/>
      <c r="G352" s="4"/>
      <c r="H352" s="4"/>
      <c r="I352" s="4"/>
      <c r="J352" s="4"/>
      <c r="K352" s="4"/>
      <c r="L352" s="4"/>
    </row>
    <row r="353">
      <c r="A353" s="4"/>
      <c r="B353" s="4"/>
      <c r="C353" s="4"/>
      <c r="D353" s="4"/>
      <c r="E353" s="4"/>
      <c r="F353" s="4"/>
      <c r="G353" s="4"/>
      <c r="H353" s="4"/>
      <c r="I353" s="4"/>
      <c r="J353" s="4"/>
      <c r="K353" s="4"/>
      <c r="L353" s="4"/>
    </row>
    <row r="354">
      <c r="A354" s="4"/>
      <c r="B354" s="4"/>
      <c r="C354" s="4"/>
      <c r="D354" s="4"/>
      <c r="E354" s="4"/>
      <c r="F354" s="4"/>
      <c r="G354" s="4"/>
      <c r="H354" s="4"/>
      <c r="I354" s="4"/>
      <c r="J354" s="4"/>
      <c r="K354" s="4"/>
      <c r="L354" s="4"/>
    </row>
    <row r="355">
      <c r="A355" s="4"/>
      <c r="B355" s="4"/>
      <c r="C355" s="4"/>
      <c r="D355" s="4"/>
      <c r="E355" s="4"/>
      <c r="F355" s="4"/>
      <c r="G355" s="4"/>
      <c r="H355" s="4"/>
      <c r="I355" s="4"/>
      <c r="J355" s="4"/>
      <c r="K355" s="4"/>
      <c r="L355" s="4"/>
    </row>
    <row r="356">
      <c r="A356" s="4"/>
      <c r="B356" s="4"/>
      <c r="C356" s="4"/>
      <c r="D356" s="4"/>
      <c r="E356" s="4"/>
      <c r="F356" s="4"/>
      <c r="G356" s="4"/>
      <c r="H356" s="4"/>
      <c r="I356" s="4"/>
      <c r="J356" s="4"/>
      <c r="K356" s="4"/>
      <c r="L356" s="4"/>
    </row>
    <row r="357">
      <c r="A357" s="4"/>
      <c r="B357" s="4"/>
      <c r="C357" s="4"/>
      <c r="D357" s="4"/>
      <c r="E357" s="4"/>
      <c r="F357" s="4"/>
      <c r="G357" s="4"/>
      <c r="H357" s="4"/>
      <c r="I357" s="4"/>
      <c r="J357" s="4"/>
      <c r="K357" s="4"/>
      <c r="L357" s="4"/>
    </row>
    <row r="358">
      <c r="A358" s="4"/>
      <c r="B358" s="4"/>
      <c r="C358" s="4"/>
      <c r="D358" s="4"/>
      <c r="E358" s="4"/>
      <c r="F358" s="4"/>
      <c r="G358" s="4"/>
      <c r="H358" s="4"/>
      <c r="I358" s="4"/>
      <c r="J358" s="4"/>
      <c r="K358" s="4"/>
      <c r="L358" s="4"/>
    </row>
    <row r="359">
      <c r="A359" s="4"/>
      <c r="B359" s="4"/>
      <c r="C359" s="4"/>
      <c r="D359" s="4"/>
      <c r="E359" s="4"/>
      <c r="F359" s="4"/>
      <c r="G359" s="4"/>
      <c r="H359" s="4"/>
      <c r="I359" s="4"/>
      <c r="J359" s="4"/>
      <c r="K359" s="4"/>
      <c r="L359" s="4"/>
    </row>
    <row r="360">
      <c r="A360" s="4"/>
      <c r="B360" s="4"/>
      <c r="C360" s="4"/>
      <c r="D360" s="4"/>
      <c r="E360" s="4"/>
      <c r="F360" s="4"/>
      <c r="G360" s="4"/>
      <c r="H360" s="4"/>
      <c r="I360" s="4"/>
      <c r="J360" s="4"/>
      <c r="K360" s="4"/>
      <c r="L360" s="4"/>
    </row>
    <row r="361">
      <c r="A361" s="4"/>
      <c r="B361" s="4"/>
      <c r="C361" s="4"/>
      <c r="D361" s="4"/>
      <c r="E361" s="4"/>
      <c r="F361" s="4"/>
      <c r="G361" s="4"/>
      <c r="H361" s="4"/>
      <c r="I361" s="4"/>
      <c r="J361" s="4"/>
      <c r="K361" s="4"/>
      <c r="L361" s="4"/>
    </row>
    <row r="362">
      <c r="A362" s="4"/>
      <c r="B362" s="4"/>
      <c r="C362" s="4"/>
      <c r="D362" s="4"/>
      <c r="E362" s="4"/>
      <c r="F362" s="4"/>
      <c r="G362" s="4"/>
      <c r="H362" s="4"/>
      <c r="I362" s="4"/>
      <c r="J362" s="4"/>
      <c r="K362" s="4"/>
      <c r="L362" s="4"/>
    </row>
    <row r="363">
      <c r="A363" s="4"/>
      <c r="B363" s="4"/>
      <c r="C363" s="4"/>
      <c r="D363" s="4"/>
      <c r="E363" s="4"/>
      <c r="F363" s="4"/>
      <c r="G363" s="4"/>
      <c r="H363" s="4"/>
      <c r="I363" s="4"/>
      <c r="J363" s="4"/>
      <c r="K363" s="4"/>
      <c r="L363" s="4"/>
    </row>
    <row r="364">
      <c r="A364" s="4"/>
      <c r="B364" s="4"/>
      <c r="C364" s="4"/>
      <c r="D364" s="4"/>
      <c r="E364" s="4"/>
      <c r="F364" s="4"/>
      <c r="G364" s="4"/>
      <c r="H364" s="4"/>
      <c r="I364" s="4"/>
      <c r="J364" s="4"/>
      <c r="K364" s="4"/>
      <c r="L364" s="4"/>
    </row>
    <row r="365">
      <c r="A365" s="4"/>
      <c r="B365" s="4"/>
      <c r="C365" s="4"/>
      <c r="D365" s="4"/>
      <c r="E365" s="4"/>
      <c r="F365" s="4"/>
      <c r="G365" s="4"/>
      <c r="H365" s="4"/>
      <c r="I365" s="4"/>
      <c r="J365" s="4"/>
      <c r="K365" s="4"/>
      <c r="L365" s="4"/>
    </row>
    <row r="366">
      <c r="A366" s="4"/>
      <c r="B366" s="4"/>
      <c r="C366" s="4"/>
      <c r="D366" s="4"/>
      <c r="E366" s="4"/>
      <c r="F366" s="4"/>
      <c r="G366" s="4"/>
      <c r="H366" s="4"/>
      <c r="I366" s="4"/>
      <c r="J366" s="4"/>
      <c r="K366" s="4"/>
      <c r="L366" s="4"/>
    </row>
    <row r="367">
      <c r="A367" s="4"/>
      <c r="B367" s="4"/>
      <c r="C367" s="4"/>
      <c r="D367" s="4"/>
      <c r="E367" s="4"/>
      <c r="F367" s="4"/>
      <c r="G367" s="4"/>
      <c r="H367" s="4"/>
      <c r="I367" s="4"/>
      <c r="J367" s="4"/>
      <c r="K367" s="4"/>
      <c r="L367" s="4"/>
    </row>
    <row r="368">
      <c r="A368" s="4"/>
      <c r="B368" s="4"/>
      <c r="C368" s="4"/>
      <c r="D368" s="4"/>
      <c r="E368" s="4"/>
      <c r="F368" s="4"/>
      <c r="G368" s="4"/>
      <c r="H368" s="4"/>
      <c r="I368" s="4"/>
      <c r="J368" s="4"/>
      <c r="K368" s="4"/>
      <c r="L368" s="4"/>
    </row>
    <row r="369">
      <c r="A369" s="4"/>
      <c r="B369" s="4"/>
      <c r="C369" s="4"/>
      <c r="D369" s="4"/>
      <c r="E369" s="4"/>
      <c r="F369" s="4"/>
      <c r="G369" s="4"/>
      <c r="H369" s="4"/>
      <c r="I369" s="4"/>
      <c r="J369" s="4"/>
      <c r="K369" s="4"/>
      <c r="L369" s="4"/>
    </row>
    <row r="370">
      <c r="A370" s="4"/>
      <c r="B370" s="4"/>
      <c r="C370" s="4"/>
      <c r="D370" s="4"/>
      <c r="E370" s="4"/>
      <c r="F370" s="4"/>
      <c r="G370" s="4"/>
      <c r="H370" s="4"/>
      <c r="I370" s="4"/>
      <c r="J370" s="4"/>
      <c r="K370" s="4"/>
      <c r="L370" s="4"/>
    </row>
    <row r="371">
      <c r="A371" s="4"/>
      <c r="B371" s="4"/>
      <c r="C371" s="4"/>
      <c r="D371" s="4"/>
      <c r="E371" s="4"/>
      <c r="F371" s="4"/>
      <c r="G371" s="4"/>
      <c r="H371" s="4"/>
      <c r="I371" s="4"/>
      <c r="J371" s="4"/>
      <c r="K371" s="4"/>
      <c r="L371" s="4"/>
    </row>
    <row r="372">
      <c r="A372" s="4"/>
      <c r="B372" s="4"/>
      <c r="C372" s="4"/>
      <c r="D372" s="4"/>
      <c r="E372" s="4"/>
      <c r="F372" s="4"/>
      <c r="G372" s="4"/>
      <c r="H372" s="4"/>
      <c r="I372" s="4"/>
      <c r="J372" s="4"/>
      <c r="K372" s="4"/>
      <c r="L372" s="4"/>
    </row>
    <row r="373">
      <c r="A373" s="4"/>
      <c r="B373" s="4"/>
      <c r="C373" s="4"/>
      <c r="D373" s="4"/>
      <c r="E373" s="4"/>
      <c r="F373" s="4"/>
      <c r="G373" s="4"/>
      <c r="H373" s="4"/>
      <c r="I373" s="4"/>
      <c r="J373" s="4"/>
      <c r="K373" s="4"/>
      <c r="L373" s="4"/>
    </row>
    <row r="374">
      <c r="A374" s="4"/>
      <c r="B374" s="4"/>
      <c r="C374" s="4"/>
      <c r="D374" s="4"/>
      <c r="E374" s="4"/>
      <c r="F374" s="4"/>
      <c r="G374" s="4"/>
      <c r="H374" s="4"/>
      <c r="I374" s="4"/>
      <c r="J374" s="4"/>
      <c r="K374" s="4"/>
      <c r="L374" s="4"/>
    </row>
    <row r="375">
      <c r="A375" s="4"/>
      <c r="B375" s="4"/>
      <c r="C375" s="4"/>
      <c r="D375" s="4"/>
      <c r="E375" s="4"/>
      <c r="F375" s="4"/>
      <c r="G375" s="4"/>
      <c r="H375" s="4"/>
      <c r="I375" s="4"/>
      <c r="J375" s="4"/>
      <c r="K375" s="4"/>
      <c r="L375" s="4"/>
    </row>
    <row r="376">
      <c r="A376" s="4"/>
      <c r="B376" s="4"/>
      <c r="C376" s="4"/>
      <c r="D376" s="4"/>
      <c r="E376" s="4"/>
      <c r="F376" s="4"/>
      <c r="G376" s="4"/>
      <c r="H376" s="4"/>
      <c r="I376" s="4"/>
      <c r="J376" s="4"/>
      <c r="K376" s="4"/>
      <c r="L376" s="4"/>
    </row>
    <row r="377">
      <c r="A377" s="4"/>
      <c r="B377" s="4"/>
      <c r="C377" s="4"/>
      <c r="D377" s="4"/>
      <c r="E377" s="4"/>
      <c r="F377" s="4"/>
      <c r="G377" s="4"/>
      <c r="H377" s="4"/>
      <c r="I377" s="4"/>
      <c r="J377" s="4"/>
      <c r="K377" s="4"/>
      <c r="L377" s="4"/>
    </row>
    <row r="378">
      <c r="A378" s="4"/>
      <c r="B378" s="4"/>
      <c r="C378" s="4"/>
      <c r="D378" s="4"/>
      <c r="E378" s="4"/>
      <c r="F378" s="4"/>
      <c r="G378" s="4"/>
      <c r="H378" s="4"/>
      <c r="I378" s="4"/>
      <c r="J378" s="4"/>
      <c r="K378" s="4"/>
      <c r="L378" s="4"/>
    </row>
    <row r="379">
      <c r="A379" s="4"/>
      <c r="B379" s="4"/>
      <c r="C379" s="4"/>
      <c r="D379" s="4"/>
      <c r="E379" s="4"/>
      <c r="F379" s="4"/>
      <c r="G379" s="4"/>
      <c r="H379" s="4"/>
      <c r="I379" s="4"/>
      <c r="J379" s="4"/>
      <c r="K379" s="4"/>
      <c r="L379" s="4"/>
    </row>
    <row r="380">
      <c r="A380" s="4"/>
      <c r="B380" s="4"/>
      <c r="C380" s="4"/>
      <c r="D380" s="4"/>
      <c r="E380" s="4"/>
      <c r="F380" s="4"/>
      <c r="G380" s="4"/>
      <c r="H380" s="4"/>
      <c r="I380" s="4"/>
      <c r="J380" s="4"/>
      <c r="K380" s="4"/>
      <c r="L380" s="4"/>
    </row>
    <row r="381">
      <c r="A381" s="4"/>
      <c r="B381" s="4"/>
      <c r="C381" s="4"/>
      <c r="D381" s="4"/>
      <c r="E381" s="4"/>
      <c r="F381" s="4"/>
      <c r="G381" s="4"/>
      <c r="H381" s="4"/>
      <c r="I381" s="4"/>
      <c r="J381" s="4"/>
      <c r="K381" s="4"/>
      <c r="L381" s="4"/>
    </row>
    <row r="382">
      <c r="A382" s="4"/>
      <c r="B382" s="4"/>
      <c r="C382" s="4"/>
      <c r="D382" s="4"/>
      <c r="E382" s="4"/>
      <c r="F382" s="4"/>
      <c r="G382" s="4"/>
      <c r="H382" s="4"/>
      <c r="I382" s="4"/>
      <c r="J382" s="4"/>
      <c r="K382" s="4"/>
      <c r="L382" s="4"/>
    </row>
    <row r="383">
      <c r="A383" s="4"/>
      <c r="B383" s="4"/>
      <c r="C383" s="4"/>
      <c r="D383" s="4"/>
      <c r="E383" s="4"/>
      <c r="F383" s="4"/>
      <c r="G383" s="4"/>
      <c r="H383" s="4"/>
      <c r="I383" s="4"/>
      <c r="J383" s="4"/>
      <c r="K383" s="4"/>
      <c r="L383" s="4"/>
    </row>
    <row r="384">
      <c r="A384" s="4"/>
      <c r="B384" s="4"/>
      <c r="C384" s="4"/>
      <c r="D384" s="4"/>
      <c r="E384" s="4"/>
      <c r="F384" s="4"/>
      <c r="G384" s="4"/>
      <c r="H384" s="4"/>
      <c r="I384" s="4"/>
      <c r="J384" s="4"/>
      <c r="K384" s="4"/>
      <c r="L384" s="4"/>
    </row>
    <row r="385">
      <c r="A385" s="4"/>
      <c r="B385" s="4"/>
      <c r="C385" s="4"/>
      <c r="D385" s="4"/>
      <c r="E385" s="4"/>
      <c r="F385" s="4"/>
      <c r="G385" s="4"/>
      <c r="H385" s="4"/>
      <c r="I385" s="4"/>
      <c r="J385" s="4"/>
      <c r="K385" s="4"/>
      <c r="L385" s="4"/>
    </row>
    <row r="386">
      <c r="A386" s="4"/>
      <c r="B386" s="4"/>
      <c r="C386" s="4"/>
      <c r="D386" s="4"/>
      <c r="E386" s="4"/>
      <c r="F386" s="4"/>
      <c r="G386" s="4"/>
      <c r="H386" s="4"/>
      <c r="I386" s="4"/>
      <c r="J386" s="4"/>
      <c r="K386" s="4"/>
      <c r="L386" s="4"/>
    </row>
    <row r="387">
      <c r="A387" s="4"/>
      <c r="B387" s="4"/>
      <c r="C387" s="4"/>
      <c r="D387" s="4"/>
      <c r="E387" s="4"/>
      <c r="F387" s="4"/>
      <c r="G387" s="4"/>
      <c r="H387" s="4"/>
      <c r="I387" s="4"/>
      <c r="J387" s="4"/>
      <c r="K387" s="4"/>
      <c r="L387" s="4"/>
    </row>
    <row r="388">
      <c r="A388" s="4"/>
      <c r="B388" s="4"/>
      <c r="C388" s="4"/>
      <c r="D388" s="4"/>
      <c r="E388" s="4"/>
      <c r="F388" s="4"/>
      <c r="G388" s="4"/>
      <c r="H388" s="4"/>
      <c r="I388" s="4"/>
      <c r="J388" s="4"/>
      <c r="K388" s="4"/>
      <c r="L388" s="4"/>
    </row>
    <row r="389">
      <c r="A389" s="4"/>
      <c r="B389" s="4"/>
      <c r="C389" s="4"/>
      <c r="D389" s="4"/>
      <c r="E389" s="4"/>
      <c r="F389" s="4"/>
      <c r="G389" s="4"/>
      <c r="H389" s="4"/>
      <c r="I389" s="4"/>
      <c r="J389" s="4"/>
      <c r="K389" s="4"/>
      <c r="L389" s="4"/>
    </row>
    <row r="390">
      <c r="A390" s="4"/>
      <c r="B390" s="4"/>
      <c r="C390" s="4"/>
      <c r="D390" s="4"/>
      <c r="E390" s="4"/>
      <c r="F390" s="4"/>
      <c r="G390" s="4"/>
      <c r="H390" s="4"/>
      <c r="I390" s="4"/>
      <c r="J390" s="4"/>
      <c r="K390" s="4"/>
      <c r="L390" s="4"/>
    </row>
    <row r="391">
      <c r="A391" s="4"/>
      <c r="B391" s="4"/>
      <c r="C391" s="4"/>
      <c r="D391" s="4"/>
      <c r="E391" s="4"/>
      <c r="F391" s="4"/>
      <c r="G391" s="4"/>
      <c r="H391" s="4"/>
      <c r="I391" s="4"/>
      <c r="J391" s="4"/>
      <c r="K391" s="4"/>
      <c r="L391" s="4"/>
    </row>
    <row r="392">
      <c r="A392" s="4"/>
      <c r="B392" s="4"/>
      <c r="C392" s="4"/>
      <c r="D392" s="4"/>
      <c r="E392" s="4"/>
      <c r="F392" s="4"/>
      <c r="G392" s="4"/>
      <c r="H392" s="4"/>
      <c r="I392" s="4"/>
      <c r="J392" s="4"/>
      <c r="K392" s="4"/>
      <c r="L392" s="4"/>
    </row>
    <row r="393">
      <c r="A393" s="4"/>
      <c r="B393" s="4"/>
      <c r="C393" s="4"/>
      <c r="D393" s="4"/>
      <c r="E393" s="4"/>
      <c r="F393" s="4"/>
      <c r="G393" s="4"/>
      <c r="H393" s="4"/>
      <c r="I393" s="4"/>
      <c r="J393" s="4"/>
      <c r="K393" s="4"/>
      <c r="L393" s="4"/>
    </row>
    <row r="394">
      <c r="A394" s="4"/>
      <c r="B394" s="4"/>
      <c r="C394" s="4"/>
      <c r="D394" s="4"/>
      <c r="E394" s="4"/>
      <c r="F394" s="4"/>
      <c r="G394" s="4"/>
      <c r="H394" s="4"/>
      <c r="I394" s="4"/>
      <c r="J394" s="4"/>
      <c r="K394" s="4"/>
      <c r="L394" s="4"/>
    </row>
    <row r="395">
      <c r="A395" s="4"/>
      <c r="B395" s="4"/>
      <c r="C395" s="4"/>
      <c r="D395" s="4"/>
      <c r="E395" s="4"/>
      <c r="F395" s="4"/>
      <c r="G395" s="4"/>
      <c r="H395" s="4"/>
      <c r="I395" s="4"/>
      <c r="J395" s="4"/>
      <c r="K395" s="4"/>
      <c r="L395" s="4"/>
    </row>
    <row r="396">
      <c r="A396" s="4"/>
      <c r="B396" s="4"/>
      <c r="C396" s="4"/>
      <c r="D396" s="4"/>
      <c r="E396" s="4"/>
      <c r="F396" s="4"/>
      <c r="G396" s="4"/>
      <c r="H396" s="4"/>
      <c r="I396" s="4"/>
      <c r="J396" s="4"/>
      <c r="K396" s="4"/>
      <c r="L396" s="4"/>
    </row>
    <row r="397">
      <c r="A397" s="4"/>
      <c r="B397" s="4"/>
      <c r="C397" s="4"/>
      <c r="D397" s="4"/>
      <c r="E397" s="4"/>
      <c r="F397" s="4"/>
      <c r="G397" s="4"/>
      <c r="H397" s="4"/>
      <c r="I397" s="4"/>
      <c r="J397" s="4"/>
      <c r="K397" s="4"/>
      <c r="L397" s="4"/>
    </row>
    <row r="398">
      <c r="A398" s="4"/>
      <c r="B398" s="4"/>
      <c r="C398" s="4"/>
      <c r="D398" s="4"/>
      <c r="E398" s="4"/>
      <c r="F398" s="4"/>
      <c r="G398" s="4"/>
      <c r="H398" s="4"/>
      <c r="I398" s="4"/>
      <c r="J398" s="4"/>
      <c r="K398" s="4"/>
      <c r="L398" s="4"/>
    </row>
    <row r="399">
      <c r="A399" s="4"/>
      <c r="B399" s="4"/>
      <c r="C399" s="4"/>
      <c r="D399" s="4"/>
      <c r="E399" s="4"/>
      <c r="F399" s="4"/>
      <c r="G399" s="4"/>
      <c r="H399" s="4"/>
      <c r="I399" s="4"/>
      <c r="J399" s="4"/>
      <c r="K399" s="4"/>
      <c r="L399" s="4"/>
    </row>
    <row r="400">
      <c r="A400" s="4"/>
      <c r="B400" s="4"/>
      <c r="C400" s="4"/>
      <c r="D400" s="4"/>
      <c r="E400" s="4"/>
      <c r="F400" s="4"/>
      <c r="G400" s="4"/>
      <c r="H400" s="4"/>
      <c r="I400" s="4"/>
      <c r="J400" s="4"/>
      <c r="K400" s="4"/>
      <c r="L400" s="4"/>
    </row>
    <row r="401">
      <c r="A401" s="4"/>
      <c r="B401" s="4"/>
      <c r="C401" s="4"/>
      <c r="D401" s="4"/>
      <c r="E401" s="4"/>
      <c r="F401" s="4"/>
      <c r="G401" s="4"/>
      <c r="H401" s="4"/>
      <c r="I401" s="4"/>
      <c r="J401" s="4"/>
      <c r="K401" s="4"/>
      <c r="L401" s="4"/>
    </row>
    <row r="402">
      <c r="A402" s="4"/>
      <c r="B402" s="4"/>
      <c r="C402" s="4"/>
      <c r="D402" s="4"/>
      <c r="E402" s="4"/>
      <c r="F402" s="4"/>
      <c r="G402" s="4"/>
      <c r="H402" s="4"/>
      <c r="I402" s="4"/>
      <c r="J402" s="4"/>
      <c r="K402" s="4"/>
      <c r="L402" s="4"/>
    </row>
    <row r="403">
      <c r="A403" s="4"/>
      <c r="B403" s="4"/>
      <c r="C403" s="4"/>
      <c r="D403" s="4"/>
      <c r="E403" s="4"/>
      <c r="F403" s="4"/>
      <c r="G403" s="4"/>
      <c r="H403" s="4"/>
      <c r="I403" s="4"/>
      <c r="J403" s="4"/>
      <c r="K403" s="4"/>
      <c r="L403" s="4"/>
    </row>
    <row r="404">
      <c r="A404" s="4"/>
      <c r="B404" s="4"/>
      <c r="C404" s="4"/>
      <c r="D404" s="4"/>
      <c r="E404" s="4"/>
      <c r="F404" s="4"/>
      <c r="G404" s="4"/>
      <c r="H404" s="4"/>
      <c r="I404" s="4"/>
      <c r="J404" s="4"/>
      <c r="K404" s="4"/>
      <c r="L404" s="4"/>
    </row>
    <row r="405">
      <c r="A405" s="4"/>
      <c r="B405" s="4"/>
      <c r="C405" s="4"/>
      <c r="D405" s="4"/>
      <c r="E405" s="4"/>
      <c r="F405" s="4"/>
      <c r="G405" s="4"/>
      <c r="H405" s="4"/>
      <c r="I405" s="4"/>
      <c r="J405" s="4"/>
      <c r="K405" s="4"/>
      <c r="L405" s="4"/>
    </row>
    <row r="406">
      <c r="A406" s="4"/>
      <c r="B406" s="4"/>
      <c r="C406" s="4"/>
      <c r="D406" s="4"/>
      <c r="E406" s="4"/>
      <c r="F406" s="4"/>
      <c r="G406" s="4"/>
      <c r="H406" s="4"/>
      <c r="I406" s="4"/>
      <c r="J406" s="4"/>
      <c r="K406" s="4"/>
      <c r="L406" s="4"/>
    </row>
    <row r="407">
      <c r="A407" s="4"/>
      <c r="B407" s="4"/>
      <c r="C407" s="4"/>
      <c r="D407" s="4"/>
      <c r="E407" s="4"/>
      <c r="F407" s="4"/>
      <c r="G407" s="4"/>
      <c r="H407" s="4"/>
      <c r="I407" s="4"/>
      <c r="J407" s="4"/>
      <c r="K407" s="4"/>
      <c r="L407" s="4"/>
    </row>
    <row r="408">
      <c r="A408" s="4"/>
      <c r="B408" s="4"/>
      <c r="C408" s="4"/>
      <c r="D408" s="4"/>
      <c r="E408" s="4"/>
      <c r="F408" s="4"/>
      <c r="G408" s="4"/>
      <c r="H408" s="4"/>
      <c r="I408" s="4"/>
      <c r="J408" s="4"/>
      <c r="K408" s="4"/>
      <c r="L408" s="4"/>
    </row>
    <row r="409">
      <c r="A409" s="4"/>
      <c r="B409" s="4"/>
      <c r="C409" s="4"/>
      <c r="D409" s="4"/>
      <c r="E409" s="4"/>
      <c r="F409" s="4"/>
      <c r="G409" s="4"/>
      <c r="H409" s="4"/>
      <c r="I409" s="4"/>
      <c r="J409" s="4"/>
      <c r="K409" s="4"/>
      <c r="L409" s="4"/>
    </row>
    <row r="410">
      <c r="A410" s="4"/>
      <c r="B410" s="4"/>
      <c r="C410" s="4"/>
      <c r="D410" s="4"/>
      <c r="E410" s="4"/>
      <c r="F410" s="4"/>
      <c r="G410" s="4"/>
      <c r="H410" s="4"/>
      <c r="I410" s="4"/>
      <c r="J410" s="4"/>
      <c r="K410" s="4"/>
      <c r="L410" s="4"/>
    </row>
    <row r="411">
      <c r="A411" s="4"/>
      <c r="B411" s="4"/>
      <c r="C411" s="4"/>
      <c r="D411" s="4"/>
      <c r="E411" s="4"/>
      <c r="F411" s="4"/>
      <c r="G411" s="4"/>
      <c r="H411" s="4"/>
      <c r="I411" s="4"/>
      <c r="J411" s="4"/>
      <c r="K411" s="4"/>
      <c r="L411" s="4"/>
    </row>
    <row r="412">
      <c r="A412" s="4"/>
      <c r="B412" s="4"/>
      <c r="C412" s="4"/>
      <c r="D412" s="4"/>
      <c r="E412" s="4"/>
      <c r="F412" s="4"/>
      <c r="G412" s="4"/>
      <c r="H412" s="4"/>
      <c r="I412" s="4"/>
      <c r="J412" s="4"/>
      <c r="K412" s="4"/>
      <c r="L412" s="4"/>
    </row>
    <row r="413">
      <c r="A413" s="4"/>
      <c r="B413" s="4"/>
      <c r="C413" s="4"/>
      <c r="D413" s="4"/>
      <c r="E413" s="4"/>
      <c r="F413" s="4"/>
      <c r="G413" s="4"/>
      <c r="H413" s="4"/>
      <c r="I413" s="4"/>
      <c r="J413" s="4"/>
      <c r="K413" s="4"/>
      <c r="L413" s="4"/>
    </row>
    <row r="414">
      <c r="A414" s="4"/>
      <c r="B414" s="4"/>
      <c r="C414" s="4"/>
      <c r="D414" s="4"/>
      <c r="E414" s="4"/>
      <c r="F414" s="4"/>
      <c r="G414" s="4"/>
      <c r="H414" s="4"/>
      <c r="I414" s="4"/>
      <c r="J414" s="4"/>
      <c r="K414" s="4"/>
      <c r="L414" s="4"/>
    </row>
    <row r="415">
      <c r="A415" s="4"/>
      <c r="B415" s="4"/>
      <c r="C415" s="4"/>
      <c r="D415" s="4"/>
      <c r="E415" s="4"/>
      <c r="F415" s="4"/>
      <c r="G415" s="4"/>
      <c r="H415" s="4"/>
      <c r="I415" s="4"/>
      <c r="J415" s="4"/>
      <c r="K415" s="4"/>
      <c r="L415" s="4"/>
    </row>
    <row r="416">
      <c r="A416" s="4"/>
      <c r="B416" s="4"/>
      <c r="C416" s="4"/>
      <c r="D416" s="4"/>
      <c r="E416" s="4"/>
      <c r="F416" s="4"/>
      <c r="G416" s="4"/>
      <c r="H416" s="4"/>
      <c r="I416" s="4"/>
      <c r="J416" s="4"/>
      <c r="K416" s="4"/>
      <c r="L416" s="4"/>
    </row>
    <row r="417">
      <c r="A417" s="4"/>
      <c r="B417" s="4"/>
      <c r="C417" s="4"/>
      <c r="D417" s="4"/>
      <c r="E417" s="4"/>
      <c r="F417" s="4"/>
      <c r="G417" s="4"/>
      <c r="H417" s="4"/>
      <c r="I417" s="4"/>
      <c r="J417" s="4"/>
      <c r="K417" s="4"/>
      <c r="L417" s="4"/>
    </row>
    <row r="418">
      <c r="A418" s="4"/>
      <c r="B418" s="4"/>
      <c r="C418" s="4"/>
      <c r="D418" s="4"/>
      <c r="E418" s="4"/>
      <c r="F418" s="4"/>
      <c r="G418" s="4"/>
      <c r="H418" s="4"/>
      <c r="I418" s="4"/>
      <c r="J418" s="4"/>
      <c r="K418" s="4"/>
      <c r="L418" s="4"/>
    </row>
    <row r="419">
      <c r="A419" s="4"/>
      <c r="B419" s="4"/>
      <c r="C419" s="4"/>
      <c r="D419" s="4"/>
      <c r="E419" s="4"/>
      <c r="F419" s="4"/>
      <c r="G419" s="4"/>
      <c r="H419" s="4"/>
      <c r="I419" s="4"/>
      <c r="J419" s="4"/>
      <c r="K419" s="4"/>
      <c r="L419" s="4"/>
    </row>
    <row r="420">
      <c r="A420" s="4"/>
      <c r="B420" s="4"/>
      <c r="C420" s="4"/>
      <c r="D420" s="4"/>
      <c r="E420" s="4"/>
      <c r="F420" s="4"/>
      <c r="G420" s="4"/>
      <c r="H420" s="4"/>
      <c r="I420" s="4"/>
      <c r="J420" s="4"/>
      <c r="K420" s="4"/>
      <c r="L420" s="4"/>
    </row>
    <row r="421">
      <c r="A421" s="4"/>
      <c r="B421" s="4"/>
      <c r="C421" s="4"/>
      <c r="D421" s="4"/>
      <c r="E421" s="4"/>
      <c r="F421" s="4"/>
      <c r="G421" s="4"/>
      <c r="H421" s="4"/>
      <c r="I421" s="4"/>
      <c r="J421" s="4"/>
      <c r="K421" s="4"/>
      <c r="L421" s="4"/>
    </row>
    <row r="422">
      <c r="A422" s="4"/>
      <c r="B422" s="4"/>
      <c r="C422" s="4"/>
      <c r="D422" s="4"/>
      <c r="E422" s="4"/>
      <c r="F422" s="4"/>
      <c r="G422" s="4"/>
      <c r="H422" s="4"/>
      <c r="I422" s="4"/>
      <c r="J422" s="4"/>
      <c r="K422" s="4"/>
      <c r="L422" s="4"/>
    </row>
    <row r="423">
      <c r="A423" s="4"/>
      <c r="B423" s="4"/>
      <c r="C423" s="4"/>
      <c r="D423" s="4"/>
      <c r="E423" s="4"/>
      <c r="F423" s="4"/>
      <c r="G423" s="4"/>
      <c r="H423" s="4"/>
      <c r="I423" s="4"/>
      <c r="J423" s="4"/>
      <c r="K423" s="4"/>
      <c r="L423" s="4"/>
    </row>
    <row r="424">
      <c r="A424" s="4"/>
      <c r="B424" s="4"/>
      <c r="C424" s="4"/>
      <c r="D424" s="4"/>
      <c r="E424" s="4"/>
      <c r="F424" s="4"/>
      <c r="G424" s="4"/>
      <c r="H424" s="4"/>
      <c r="I424" s="4"/>
      <c r="J424" s="4"/>
      <c r="K424" s="4"/>
      <c r="L424" s="4"/>
    </row>
    <row r="425">
      <c r="A425" s="4"/>
      <c r="B425" s="4"/>
      <c r="C425" s="4"/>
      <c r="D425" s="4"/>
      <c r="E425" s="4"/>
      <c r="F425" s="4"/>
      <c r="G425" s="4"/>
      <c r="H425" s="4"/>
      <c r="I425" s="4"/>
      <c r="J425" s="4"/>
      <c r="K425" s="4"/>
      <c r="L425" s="4"/>
    </row>
    <row r="426">
      <c r="A426" s="4"/>
      <c r="B426" s="4"/>
      <c r="C426" s="4"/>
      <c r="D426" s="4"/>
      <c r="E426" s="4"/>
      <c r="F426" s="4"/>
      <c r="G426" s="4"/>
      <c r="H426" s="4"/>
      <c r="I426" s="4"/>
      <c r="J426" s="4"/>
      <c r="K426" s="4"/>
      <c r="L426" s="4"/>
    </row>
    <row r="427">
      <c r="A427" s="4"/>
      <c r="B427" s="4"/>
      <c r="C427" s="4"/>
      <c r="D427" s="4"/>
      <c r="E427" s="4"/>
      <c r="F427" s="4"/>
      <c r="G427" s="4"/>
      <c r="H427" s="4"/>
      <c r="I427" s="4"/>
      <c r="J427" s="4"/>
      <c r="K427" s="4"/>
      <c r="L427" s="4"/>
    </row>
    <row r="428">
      <c r="A428" s="4"/>
      <c r="B428" s="4"/>
      <c r="C428" s="4"/>
      <c r="D428" s="4"/>
      <c r="E428" s="4"/>
      <c r="F428" s="4"/>
      <c r="G428" s="4"/>
      <c r="H428" s="4"/>
      <c r="I428" s="4"/>
      <c r="J428" s="4"/>
      <c r="K428" s="4"/>
      <c r="L428" s="4"/>
    </row>
    <row r="429">
      <c r="A429" s="4"/>
      <c r="B429" s="4"/>
      <c r="C429" s="4"/>
      <c r="D429" s="4"/>
      <c r="E429" s="4"/>
      <c r="F429" s="4"/>
      <c r="G429" s="4"/>
      <c r="H429" s="4"/>
      <c r="I429" s="4"/>
      <c r="J429" s="4"/>
      <c r="K429" s="4"/>
      <c r="L429" s="4"/>
    </row>
    <row r="430">
      <c r="A430" s="4"/>
      <c r="B430" s="4"/>
      <c r="C430" s="4"/>
      <c r="D430" s="4"/>
      <c r="E430" s="4"/>
      <c r="F430" s="4"/>
      <c r="G430" s="4"/>
      <c r="H430" s="4"/>
      <c r="I430" s="4"/>
      <c r="J430" s="4"/>
      <c r="K430" s="4"/>
      <c r="L430" s="4"/>
    </row>
    <row r="431">
      <c r="A431" s="4"/>
      <c r="B431" s="4"/>
      <c r="C431" s="4"/>
      <c r="D431" s="4"/>
      <c r="E431" s="4"/>
      <c r="F431" s="4"/>
      <c r="G431" s="4"/>
      <c r="H431" s="4"/>
      <c r="I431" s="4"/>
      <c r="J431" s="4"/>
      <c r="K431" s="4"/>
      <c r="L431" s="4"/>
    </row>
    <row r="432">
      <c r="A432" s="4"/>
      <c r="B432" s="4"/>
      <c r="C432" s="4"/>
      <c r="D432" s="4"/>
      <c r="E432" s="4"/>
      <c r="F432" s="4"/>
      <c r="G432" s="4"/>
      <c r="H432" s="4"/>
      <c r="I432" s="4"/>
      <c r="J432" s="4"/>
      <c r="K432" s="4"/>
      <c r="L432" s="4"/>
    </row>
    <row r="433">
      <c r="A433" s="4"/>
      <c r="B433" s="4"/>
      <c r="C433" s="4"/>
      <c r="D433" s="4"/>
      <c r="E433" s="4"/>
      <c r="F433" s="4"/>
      <c r="G433" s="4"/>
      <c r="H433" s="4"/>
      <c r="I433" s="4"/>
      <c r="J433" s="4"/>
      <c r="K433" s="4"/>
      <c r="L433" s="4"/>
    </row>
    <row r="434">
      <c r="A434" s="4"/>
      <c r="B434" s="4"/>
      <c r="C434" s="4"/>
      <c r="D434" s="4"/>
      <c r="E434" s="4"/>
      <c r="F434" s="4"/>
      <c r="G434" s="4"/>
      <c r="H434" s="4"/>
      <c r="I434" s="4"/>
      <c r="J434" s="4"/>
      <c r="K434" s="4"/>
      <c r="L434" s="4"/>
    </row>
    <row r="435">
      <c r="A435" s="4"/>
      <c r="B435" s="4"/>
      <c r="C435" s="4"/>
      <c r="D435" s="4"/>
      <c r="E435" s="4"/>
      <c r="F435" s="4"/>
      <c r="G435" s="4"/>
      <c r="H435" s="4"/>
      <c r="I435" s="4"/>
      <c r="J435" s="4"/>
      <c r="K435" s="4"/>
      <c r="L435" s="4"/>
    </row>
    <row r="436">
      <c r="A436" s="4"/>
      <c r="B436" s="4"/>
      <c r="C436" s="4"/>
      <c r="D436" s="4"/>
      <c r="E436" s="4"/>
      <c r="F436" s="4"/>
      <c r="G436" s="4"/>
      <c r="H436" s="4"/>
      <c r="I436" s="4"/>
      <c r="J436" s="4"/>
      <c r="K436" s="4"/>
      <c r="L436" s="4"/>
    </row>
    <row r="437">
      <c r="A437" s="4"/>
      <c r="B437" s="4"/>
      <c r="C437" s="4"/>
      <c r="D437" s="4"/>
      <c r="E437" s="4"/>
      <c r="F437" s="4"/>
      <c r="G437" s="4"/>
      <c r="H437" s="4"/>
      <c r="I437" s="4"/>
      <c r="J437" s="4"/>
      <c r="K437" s="4"/>
      <c r="L437" s="4"/>
    </row>
    <row r="438">
      <c r="A438" s="4"/>
      <c r="B438" s="4"/>
      <c r="C438" s="4"/>
      <c r="D438" s="4"/>
      <c r="E438" s="4"/>
      <c r="F438" s="4"/>
      <c r="G438" s="4"/>
      <c r="H438" s="4"/>
      <c r="I438" s="4"/>
      <c r="J438" s="4"/>
      <c r="K438" s="4"/>
      <c r="L438" s="4"/>
    </row>
    <row r="439">
      <c r="A439" s="4"/>
      <c r="B439" s="4"/>
      <c r="C439" s="4"/>
      <c r="D439" s="4"/>
      <c r="E439" s="4"/>
      <c r="F439" s="4"/>
      <c r="G439" s="4"/>
      <c r="H439" s="4"/>
      <c r="I439" s="4"/>
      <c r="J439" s="4"/>
      <c r="K439" s="4"/>
      <c r="L439" s="4"/>
    </row>
    <row r="440">
      <c r="A440" s="4"/>
      <c r="B440" s="4"/>
      <c r="C440" s="4"/>
      <c r="D440" s="4"/>
      <c r="E440" s="4"/>
      <c r="F440" s="4"/>
      <c r="G440" s="4"/>
      <c r="H440" s="4"/>
      <c r="I440" s="4"/>
      <c r="J440" s="4"/>
      <c r="K440" s="4"/>
      <c r="L440" s="4"/>
    </row>
    <row r="441">
      <c r="A441" s="4"/>
      <c r="B441" s="4"/>
      <c r="C441" s="4"/>
      <c r="D441" s="4"/>
      <c r="E441" s="4"/>
      <c r="F441" s="4"/>
      <c r="G441" s="4"/>
      <c r="H441" s="4"/>
      <c r="I441" s="4"/>
      <c r="J441" s="4"/>
      <c r="K441" s="4"/>
      <c r="L441" s="4"/>
    </row>
    <row r="442">
      <c r="A442" s="4"/>
      <c r="B442" s="4"/>
      <c r="C442" s="4"/>
      <c r="D442" s="4"/>
      <c r="E442" s="4"/>
      <c r="F442" s="4"/>
      <c r="G442" s="4"/>
      <c r="H442" s="4"/>
      <c r="I442" s="4"/>
      <c r="J442" s="4"/>
      <c r="K442" s="4"/>
      <c r="L442" s="4"/>
    </row>
    <row r="443">
      <c r="A443" s="4"/>
      <c r="B443" s="4"/>
      <c r="C443" s="4"/>
      <c r="D443" s="4"/>
      <c r="E443" s="4"/>
      <c r="F443" s="4"/>
      <c r="G443" s="4"/>
      <c r="H443" s="4"/>
      <c r="I443" s="4"/>
      <c r="J443" s="4"/>
      <c r="K443" s="4"/>
      <c r="L443" s="4"/>
    </row>
    <row r="444">
      <c r="A444" s="4"/>
      <c r="B444" s="4"/>
      <c r="C444" s="4"/>
      <c r="D444" s="4"/>
      <c r="E444" s="4"/>
      <c r="F444" s="4"/>
      <c r="G444" s="4"/>
      <c r="H444" s="4"/>
      <c r="I444" s="4"/>
      <c r="J444" s="4"/>
      <c r="K444" s="4"/>
      <c r="L444" s="4"/>
    </row>
    <row r="445">
      <c r="A445" s="4"/>
      <c r="B445" s="4"/>
      <c r="C445" s="4"/>
      <c r="D445" s="4"/>
      <c r="E445" s="4"/>
      <c r="F445" s="4"/>
      <c r="G445" s="4"/>
      <c r="H445" s="4"/>
      <c r="I445" s="4"/>
      <c r="J445" s="4"/>
      <c r="K445" s="4"/>
      <c r="L445" s="4"/>
    </row>
    <row r="446">
      <c r="A446" s="4"/>
      <c r="B446" s="4"/>
      <c r="C446" s="4"/>
      <c r="D446" s="4"/>
      <c r="E446" s="4"/>
      <c r="F446" s="4"/>
      <c r="G446" s="4"/>
      <c r="H446" s="4"/>
      <c r="I446" s="4"/>
      <c r="J446" s="4"/>
      <c r="K446" s="4"/>
      <c r="L446" s="4"/>
    </row>
    <row r="447">
      <c r="A447" s="4"/>
      <c r="B447" s="4"/>
      <c r="C447" s="4"/>
      <c r="D447" s="4"/>
      <c r="E447" s="4"/>
      <c r="F447" s="4"/>
      <c r="G447" s="4"/>
      <c r="H447" s="4"/>
      <c r="I447" s="4"/>
      <c r="J447" s="4"/>
      <c r="K447" s="4"/>
      <c r="L447" s="4"/>
    </row>
    <row r="448">
      <c r="A448" s="4"/>
      <c r="B448" s="4"/>
      <c r="C448" s="4"/>
      <c r="D448" s="4"/>
      <c r="E448" s="4"/>
      <c r="F448" s="4"/>
      <c r="G448" s="4"/>
      <c r="H448" s="4"/>
      <c r="I448" s="4"/>
      <c r="J448" s="4"/>
      <c r="K448" s="4"/>
      <c r="L448" s="4"/>
    </row>
    <row r="449">
      <c r="A449" s="4"/>
      <c r="B449" s="4"/>
      <c r="C449" s="4"/>
      <c r="D449" s="4"/>
      <c r="E449" s="4"/>
      <c r="F449" s="4"/>
      <c r="G449" s="4"/>
      <c r="H449" s="4"/>
      <c r="I449" s="4"/>
      <c r="J449" s="4"/>
      <c r="K449" s="4"/>
      <c r="L449" s="4"/>
    </row>
    <row r="450">
      <c r="A450" s="4"/>
      <c r="B450" s="4"/>
      <c r="C450" s="4"/>
      <c r="D450" s="4"/>
      <c r="E450" s="4"/>
      <c r="F450" s="4"/>
      <c r="G450" s="4"/>
      <c r="H450" s="4"/>
      <c r="I450" s="4"/>
      <c r="J450" s="4"/>
      <c r="K450" s="4"/>
      <c r="L450" s="4"/>
    </row>
    <row r="451">
      <c r="A451" s="4"/>
      <c r="B451" s="4"/>
      <c r="C451" s="4"/>
      <c r="D451" s="4"/>
      <c r="E451" s="4"/>
      <c r="F451" s="4"/>
      <c r="G451" s="4"/>
      <c r="H451" s="4"/>
      <c r="I451" s="4"/>
      <c r="J451" s="4"/>
      <c r="K451" s="4"/>
      <c r="L451" s="4"/>
    </row>
    <row r="452">
      <c r="A452" s="4"/>
      <c r="B452" s="4"/>
      <c r="C452" s="4"/>
      <c r="D452" s="4"/>
      <c r="E452" s="4"/>
      <c r="F452" s="4"/>
      <c r="G452" s="4"/>
      <c r="H452" s="4"/>
      <c r="I452" s="4"/>
      <c r="J452" s="4"/>
      <c r="K452" s="4"/>
      <c r="L452" s="4"/>
    </row>
    <row r="453">
      <c r="A453" s="4"/>
      <c r="B453" s="4"/>
      <c r="C453" s="4"/>
      <c r="D453" s="4"/>
      <c r="E453" s="4"/>
      <c r="F453" s="4"/>
      <c r="G453" s="4"/>
      <c r="H453" s="4"/>
      <c r="I453" s="4"/>
      <c r="J453" s="4"/>
      <c r="K453" s="4"/>
      <c r="L453" s="4"/>
    </row>
    <row r="454">
      <c r="A454" s="4"/>
      <c r="B454" s="4"/>
      <c r="C454" s="4"/>
      <c r="D454" s="4"/>
      <c r="E454" s="4"/>
      <c r="F454" s="4"/>
      <c r="G454" s="4"/>
      <c r="H454" s="4"/>
      <c r="I454" s="4"/>
      <c r="J454" s="4"/>
      <c r="K454" s="4"/>
      <c r="L454" s="4"/>
    </row>
    <row r="455">
      <c r="A455" s="4"/>
      <c r="B455" s="4"/>
      <c r="C455" s="4"/>
      <c r="D455" s="4"/>
      <c r="E455" s="4"/>
      <c r="F455" s="4"/>
      <c r="G455" s="4"/>
      <c r="H455" s="4"/>
      <c r="I455" s="4"/>
      <c r="J455" s="4"/>
      <c r="K455" s="4"/>
      <c r="L455" s="4"/>
    </row>
    <row r="456">
      <c r="A456" s="4"/>
      <c r="B456" s="4"/>
      <c r="C456" s="4"/>
      <c r="D456" s="4"/>
      <c r="E456" s="4"/>
      <c r="F456" s="4"/>
      <c r="G456" s="4"/>
      <c r="H456" s="4"/>
      <c r="I456" s="4"/>
      <c r="J456" s="4"/>
      <c r="K456" s="4"/>
      <c r="L456" s="4"/>
    </row>
    <row r="457">
      <c r="A457" s="4"/>
      <c r="B457" s="4"/>
      <c r="C457" s="4"/>
      <c r="D457" s="4"/>
      <c r="E457" s="4"/>
      <c r="F457" s="4"/>
      <c r="G457" s="4"/>
      <c r="H457" s="4"/>
      <c r="I457" s="4"/>
      <c r="J457" s="4"/>
      <c r="K457" s="4"/>
      <c r="L457" s="4"/>
    </row>
    <row r="458">
      <c r="A458" s="4"/>
      <c r="B458" s="4"/>
      <c r="C458" s="4"/>
      <c r="D458" s="4"/>
      <c r="E458" s="4"/>
      <c r="F458" s="4"/>
      <c r="G458" s="4"/>
      <c r="H458" s="4"/>
      <c r="I458" s="4"/>
      <c r="J458" s="4"/>
      <c r="K458" s="4"/>
      <c r="L458" s="4"/>
    </row>
    <row r="459">
      <c r="A459" s="4"/>
      <c r="B459" s="4"/>
      <c r="C459" s="4"/>
      <c r="D459" s="4"/>
      <c r="E459" s="4"/>
      <c r="F459" s="4"/>
      <c r="G459" s="4"/>
      <c r="H459" s="4"/>
      <c r="I459" s="4"/>
      <c r="J459" s="4"/>
      <c r="K459" s="4"/>
      <c r="L459" s="4"/>
    </row>
    <row r="460">
      <c r="A460" s="4"/>
      <c r="B460" s="4"/>
      <c r="C460" s="4"/>
      <c r="D460" s="4"/>
      <c r="E460" s="4"/>
      <c r="F460" s="4"/>
      <c r="G460" s="4"/>
      <c r="H460" s="4"/>
      <c r="I460" s="4"/>
      <c r="J460" s="4"/>
      <c r="K460" s="4"/>
      <c r="L460" s="4"/>
    </row>
    <row r="461">
      <c r="A461" s="4"/>
      <c r="B461" s="4"/>
      <c r="C461" s="4"/>
      <c r="D461" s="4"/>
      <c r="E461" s="4"/>
      <c r="F461" s="4"/>
      <c r="G461" s="4"/>
      <c r="H461" s="4"/>
      <c r="I461" s="4"/>
      <c r="J461" s="4"/>
      <c r="K461" s="4"/>
      <c r="L461" s="4"/>
    </row>
    <row r="462">
      <c r="A462" s="4"/>
      <c r="B462" s="4"/>
      <c r="C462" s="4"/>
      <c r="D462" s="4"/>
      <c r="E462" s="4"/>
      <c r="F462" s="4"/>
      <c r="G462" s="4"/>
      <c r="H462" s="4"/>
      <c r="I462" s="4"/>
      <c r="J462" s="4"/>
      <c r="K462" s="4"/>
      <c r="L462" s="4"/>
    </row>
    <row r="463">
      <c r="A463" s="4"/>
      <c r="B463" s="4"/>
      <c r="C463" s="4"/>
      <c r="D463" s="4"/>
      <c r="E463" s="4"/>
      <c r="F463" s="4"/>
      <c r="G463" s="4"/>
      <c r="H463" s="4"/>
      <c r="I463" s="4"/>
      <c r="J463" s="4"/>
      <c r="K463" s="4"/>
      <c r="L463" s="4"/>
    </row>
    <row r="464">
      <c r="A464" s="4"/>
      <c r="B464" s="4"/>
      <c r="C464" s="4"/>
      <c r="D464" s="4"/>
      <c r="E464" s="4"/>
      <c r="F464" s="4"/>
      <c r="G464" s="4"/>
      <c r="H464" s="4"/>
      <c r="I464" s="4"/>
      <c r="J464" s="4"/>
      <c r="K464" s="4"/>
      <c r="L464" s="4"/>
    </row>
    <row r="465">
      <c r="A465" s="4"/>
      <c r="B465" s="4"/>
      <c r="C465" s="4"/>
      <c r="D465" s="4"/>
      <c r="E465" s="4"/>
      <c r="F465" s="4"/>
      <c r="G465" s="4"/>
      <c r="H465" s="4"/>
      <c r="I465" s="4"/>
      <c r="J465" s="4"/>
      <c r="K465" s="4"/>
      <c r="L465" s="4"/>
    </row>
    <row r="466">
      <c r="A466" s="4"/>
      <c r="B466" s="4"/>
      <c r="C466" s="4"/>
      <c r="D466" s="4"/>
      <c r="E466" s="4"/>
      <c r="F466" s="4"/>
      <c r="G466" s="4"/>
      <c r="H466" s="4"/>
      <c r="I466" s="4"/>
      <c r="J466" s="4"/>
      <c r="K466" s="4"/>
      <c r="L466" s="4"/>
    </row>
    <row r="467">
      <c r="A467" s="4"/>
      <c r="B467" s="4"/>
      <c r="C467" s="4"/>
      <c r="D467" s="4"/>
      <c r="E467" s="4"/>
      <c r="F467" s="4"/>
      <c r="G467" s="4"/>
      <c r="H467" s="4"/>
      <c r="I467" s="4"/>
      <c r="J467" s="4"/>
      <c r="K467" s="4"/>
      <c r="L467" s="4"/>
    </row>
    <row r="468">
      <c r="A468" s="4"/>
      <c r="B468" s="4"/>
      <c r="C468" s="4"/>
      <c r="D468" s="4"/>
      <c r="E468" s="4"/>
      <c r="F468" s="4"/>
      <c r="G468" s="4"/>
      <c r="H468" s="4"/>
      <c r="I468" s="4"/>
      <c r="J468" s="4"/>
      <c r="K468" s="4"/>
      <c r="L468" s="4"/>
    </row>
    <row r="469">
      <c r="A469" s="4"/>
      <c r="B469" s="4"/>
      <c r="C469" s="4"/>
      <c r="D469" s="4"/>
      <c r="E469" s="4"/>
      <c r="F469" s="4"/>
      <c r="G469" s="4"/>
      <c r="H469" s="4"/>
      <c r="I469" s="4"/>
      <c r="J469" s="4"/>
      <c r="K469" s="4"/>
      <c r="L469" s="4"/>
    </row>
    <row r="470">
      <c r="A470" s="4"/>
      <c r="B470" s="4"/>
      <c r="C470" s="4"/>
      <c r="D470" s="4"/>
      <c r="E470" s="4"/>
      <c r="F470" s="4"/>
      <c r="G470" s="4"/>
      <c r="H470" s="4"/>
      <c r="I470" s="4"/>
      <c r="J470" s="4"/>
      <c r="K470" s="4"/>
      <c r="L470" s="4"/>
    </row>
    <row r="471">
      <c r="A471" s="4"/>
      <c r="B471" s="4"/>
      <c r="C471" s="4"/>
      <c r="D471" s="4"/>
      <c r="E471" s="4"/>
      <c r="F471" s="4"/>
      <c r="G471" s="4"/>
      <c r="H471" s="4"/>
      <c r="I471" s="4"/>
      <c r="J471" s="4"/>
      <c r="K471" s="4"/>
      <c r="L471" s="4"/>
    </row>
    <row r="472">
      <c r="A472" s="4"/>
      <c r="B472" s="4"/>
      <c r="C472" s="4"/>
      <c r="D472" s="4"/>
      <c r="E472" s="4"/>
      <c r="F472" s="4"/>
      <c r="G472" s="4"/>
      <c r="H472" s="4"/>
      <c r="I472" s="4"/>
      <c r="J472" s="4"/>
      <c r="K472" s="4"/>
      <c r="L472" s="4"/>
    </row>
    <row r="473">
      <c r="A473" s="4"/>
      <c r="B473" s="4"/>
      <c r="C473" s="4"/>
      <c r="D473" s="4"/>
      <c r="E473" s="4"/>
      <c r="F473" s="4"/>
      <c r="G473" s="4"/>
      <c r="H473" s="4"/>
      <c r="I473" s="4"/>
      <c r="J473" s="4"/>
      <c r="K473" s="4"/>
      <c r="L473" s="4"/>
    </row>
    <row r="474">
      <c r="A474" s="4"/>
      <c r="B474" s="4"/>
      <c r="C474" s="4"/>
      <c r="D474" s="4"/>
      <c r="E474" s="4"/>
      <c r="F474" s="4"/>
      <c r="G474" s="4"/>
      <c r="H474" s="4"/>
      <c r="I474" s="4"/>
      <c r="J474" s="4"/>
      <c r="K474" s="4"/>
      <c r="L474" s="4"/>
    </row>
    <row r="475">
      <c r="A475" s="4"/>
      <c r="B475" s="4"/>
      <c r="C475" s="4"/>
      <c r="D475" s="4"/>
      <c r="E475" s="4"/>
      <c r="F475" s="4"/>
      <c r="G475" s="4"/>
      <c r="H475" s="4"/>
      <c r="I475" s="4"/>
      <c r="J475" s="4"/>
      <c r="K475" s="4"/>
      <c r="L475" s="4"/>
    </row>
    <row r="476">
      <c r="A476" s="4"/>
      <c r="B476" s="4"/>
      <c r="C476" s="4"/>
      <c r="D476" s="4"/>
      <c r="E476" s="4"/>
      <c r="F476" s="4"/>
      <c r="G476" s="4"/>
      <c r="H476" s="4"/>
      <c r="I476" s="4"/>
      <c r="J476" s="4"/>
      <c r="K476" s="4"/>
      <c r="L476" s="4"/>
    </row>
    <row r="477">
      <c r="A477" s="4"/>
      <c r="B477" s="4"/>
      <c r="C477" s="4"/>
      <c r="D477" s="4"/>
      <c r="E477" s="4"/>
      <c r="F477" s="4"/>
      <c r="G477" s="4"/>
      <c r="H477" s="4"/>
      <c r="I477" s="4"/>
      <c r="J477" s="4"/>
      <c r="K477" s="4"/>
      <c r="L477" s="4"/>
    </row>
    <row r="478">
      <c r="A478" s="4"/>
      <c r="B478" s="4"/>
      <c r="C478" s="4"/>
      <c r="D478" s="4"/>
      <c r="E478" s="4"/>
      <c r="F478" s="4"/>
      <c r="G478" s="4"/>
      <c r="H478" s="4"/>
      <c r="I478" s="4"/>
      <c r="J478" s="4"/>
      <c r="K478" s="4"/>
      <c r="L478" s="4"/>
    </row>
    <row r="479">
      <c r="A479" s="4"/>
      <c r="B479" s="4"/>
      <c r="C479" s="4"/>
      <c r="D479" s="4"/>
      <c r="E479" s="4"/>
      <c r="F479" s="4"/>
      <c r="G479" s="4"/>
      <c r="H479" s="4"/>
      <c r="I479" s="4"/>
      <c r="J479" s="4"/>
      <c r="K479" s="4"/>
      <c r="L479" s="4"/>
    </row>
    <row r="480">
      <c r="A480" s="4"/>
      <c r="B480" s="4"/>
      <c r="C480" s="4"/>
      <c r="D480" s="4"/>
      <c r="E480" s="4"/>
      <c r="F480" s="4"/>
      <c r="G480" s="4"/>
      <c r="H480" s="4"/>
      <c r="I480" s="4"/>
      <c r="J480" s="4"/>
      <c r="K480" s="4"/>
      <c r="L480" s="4"/>
    </row>
    <row r="481">
      <c r="A481" s="4"/>
      <c r="B481" s="4"/>
      <c r="C481" s="4"/>
      <c r="D481" s="4"/>
      <c r="E481" s="4"/>
      <c r="F481" s="4"/>
      <c r="G481" s="4"/>
      <c r="H481" s="4"/>
      <c r="I481" s="4"/>
      <c r="J481" s="4"/>
      <c r="K481" s="4"/>
      <c r="L481" s="4"/>
    </row>
    <row r="482">
      <c r="A482" s="4"/>
      <c r="B482" s="4"/>
      <c r="C482" s="4"/>
      <c r="D482" s="4"/>
      <c r="E482" s="4"/>
      <c r="F482" s="4"/>
      <c r="G482" s="4"/>
      <c r="H482" s="4"/>
      <c r="I482" s="4"/>
      <c r="J482" s="4"/>
      <c r="K482" s="4"/>
      <c r="L482" s="4"/>
    </row>
    <row r="483">
      <c r="A483" s="4"/>
      <c r="B483" s="4"/>
      <c r="C483" s="4"/>
      <c r="D483" s="4"/>
      <c r="E483" s="4"/>
      <c r="F483" s="4"/>
      <c r="G483" s="4"/>
      <c r="H483" s="4"/>
      <c r="I483" s="4"/>
      <c r="J483" s="4"/>
      <c r="K483" s="4"/>
      <c r="L483" s="4"/>
    </row>
    <row r="484">
      <c r="A484" s="4"/>
      <c r="B484" s="4"/>
      <c r="C484" s="4"/>
      <c r="D484" s="4"/>
      <c r="E484" s="4"/>
      <c r="F484" s="4"/>
      <c r="G484" s="4"/>
      <c r="H484" s="4"/>
      <c r="I484" s="4"/>
      <c r="J484" s="4"/>
      <c r="K484" s="4"/>
      <c r="L484" s="4"/>
    </row>
    <row r="485">
      <c r="A485" s="4"/>
      <c r="B485" s="4"/>
      <c r="C485" s="4"/>
      <c r="D485" s="4"/>
      <c r="E485" s="4"/>
      <c r="F485" s="4"/>
      <c r="G485" s="4"/>
      <c r="H485" s="4"/>
      <c r="I485" s="4"/>
      <c r="J485" s="4"/>
      <c r="K485" s="4"/>
      <c r="L485" s="4"/>
    </row>
    <row r="486">
      <c r="A486" s="4"/>
      <c r="B486" s="4"/>
      <c r="C486" s="4"/>
      <c r="D486" s="4"/>
      <c r="E486" s="4"/>
      <c r="F486" s="4"/>
      <c r="G486" s="4"/>
      <c r="H486" s="4"/>
      <c r="I486" s="4"/>
      <c r="J486" s="4"/>
      <c r="K486" s="4"/>
      <c r="L486" s="4"/>
    </row>
    <row r="487">
      <c r="A487" s="4"/>
      <c r="B487" s="4"/>
      <c r="C487" s="4"/>
      <c r="D487" s="4"/>
      <c r="E487" s="4"/>
      <c r="F487" s="4"/>
      <c r="G487" s="4"/>
      <c r="H487" s="4"/>
      <c r="I487" s="4"/>
      <c r="J487" s="4"/>
      <c r="K487" s="4"/>
      <c r="L487" s="4"/>
    </row>
    <row r="488">
      <c r="A488" s="4"/>
      <c r="B488" s="4"/>
      <c r="C488" s="4"/>
      <c r="D488" s="4"/>
      <c r="E488" s="4"/>
      <c r="F488" s="4"/>
      <c r="G488" s="4"/>
      <c r="H488" s="4"/>
      <c r="I488" s="4"/>
      <c r="J488" s="4"/>
      <c r="K488" s="4"/>
      <c r="L488" s="4"/>
    </row>
    <row r="489">
      <c r="A489" s="4"/>
      <c r="B489" s="4"/>
      <c r="C489" s="4"/>
      <c r="D489" s="4"/>
      <c r="E489" s="4"/>
      <c r="F489" s="4"/>
      <c r="G489" s="4"/>
      <c r="H489" s="4"/>
      <c r="I489" s="4"/>
      <c r="J489" s="4"/>
      <c r="K489" s="4"/>
      <c r="L489" s="4"/>
    </row>
    <row r="490">
      <c r="A490" s="4"/>
      <c r="B490" s="4"/>
      <c r="C490" s="4"/>
      <c r="D490" s="4"/>
      <c r="E490" s="4"/>
      <c r="F490" s="4"/>
      <c r="G490" s="4"/>
      <c r="H490" s="4"/>
      <c r="I490" s="4"/>
      <c r="J490" s="4"/>
      <c r="K490" s="4"/>
      <c r="L490" s="4"/>
    </row>
    <row r="491">
      <c r="A491" s="4"/>
      <c r="B491" s="4"/>
      <c r="C491" s="4"/>
      <c r="D491" s="4"/>
      <c r="E491" s="4"/>
      <c r="F491" s="4"/>
      <c r="G491" s="4"/>
      <c r="H491" s="4"/>
      <c r="I491" s="4"/>
      <c r="J491" s="4"/>
      <c r="K491" s="4"/>
      <c r="L491" s="4"/>
    </row>
    <row r="492">
      <c r="A492" s="4"/>
      <c r="B492" s="4"/>
      <c r="C492" s="4"/>
      <c r="D492" s="4"/>
      <c r="E492" s="4"/>
      <c r="F492" s="4"/>
      <c r="G492" s="4"/>
      <c r="H492" s="4"/>
      <c r="I492" s="4"/>
      <c r="J492" s="4"/>
      <c r="K492" s="4"/>
      <c r="L492" s="4"/>
    </row>
    <row r="493">
      <c r="A493" s="4"/>
      <c r="B493" s="4"/>
      <c r="C493" s="4"/>
      <c r="D493" s="4"/>
      <c r="E493" s="4"/>
      <c r="F493" s="4"/>
      <c r="G493" s="4"/>
      <c r="H493" s="4"/>
      <c r="I493" s="4"/>
      <c r="J493" s="4"/>
      <c r="K493" s="4"/>
      <c r="L493" s="4"/>
    </row>
    <row r="494">
      <c r="A494" s="4"/>
      <c r="B494" s="4"/>
      <c r="C494" s="4"/>
      <c r="D494" s="4"/>
      <c r="E494" s="4"/>
      <c r="F494" s="4"/>
      <c r="G494" s="4"/>
      <c r="H494" s="4"/>
      <c r="I494" s="4"/>
      <c r="J494" s="4"/>
      <c r="K494" s="4"/>
      <c r="L494" s="4"/>
    </row>
    <row r="495">
      <c r="A495" s="4"/>
      <c r="B495" s="4"/>
      <c r="C495" s="4"/>
      <c r="D495" s="4"/>
      <c r="E495" s="4"/>
      <c r="F495" s="4"/>
      <c r="G495" s="4"/>
      <c r="H495" s="4"/>
      <c r="I495" s="4"/>
      <c r="J495" s="4"/>
      <c r="K495" s="4"/>
      <c r="L495" s="4"/>
    </row>
    <row r="496">
      <c r="A496" s="4"/>
      <c r="B496" s="4"/>
      <c r="C496" s="4"/>
      <c r="D496" s="4"/>
      <c r="E496" s="4"/>
      <c r="F496" s="4"/>
      <c r="G496" s="4"/>
      <c r="H496" s="4"/>
      <c r="I496" s="4"/>
      <c r="J496" s="4"/>
      <c r="K496" s="4"/>
      <c r="L496" s="4"/>
    </row>
    <row r="497">
      <c r="A497" s="4"/>
      <c r="B497" s="4"/>
      <c r="C497" s="4"/>
      <c r="D497" s="4"/>
      <c r="E497" s="4"/>
      <c r="F497" s="4"/>
      <c r="G497" s="4"/>
      <c r="H497" s="4"/>
      <c r="I497" s="4"/>
      <c r="J497" s="4"/>
      <c r="K497" s="4"/>
      <c r="L497" s="4"/>
    </row>
    <row r="498">
      <c r="A498" s="4"/>
      <c r="B498" s="4"/>
      <c r="C498" s="4"/>
      <c r="D498" s="4"/>
      <c r="E498" s="4"/>
      <c r="F498" s="4"/>
      <c r="G498" s="4"/>
      <c r="H498" s="4"/>
      <c r="I498" s="4"/>
      <c r="J498" s="4"/>
      <c r="K498" s="4"/>
      <c r="L498" s="4"/>
    </row>
    <row r="499">
      <c r="A499" s="4"/>
      <c r="B499" s="4"/>
      <c r="C499" s="4"/>
      <c r="D499" s="4"/>
      <c r="E499" s="4"/>
      <c r="F499" s="4"/>
      <c r="G499" s="4"/>
      <c r="H499" s="4"/>
      <c r="I499" s="4"/>
      <c r="J499" s="4"/>
      <c r="K499" s="4"/>
      <c r="L499" s="4"/>
    </row>
    <row r="500">
      <c r="A500" s="4"/>
      <c r="B500" s="4"/>
      <c r="C500" s="4"/>
      <c r="D500" s="4"/>
      <c r="E500" s="4"/>
      <c r="F500" s="4"/>
      <c r="G500" s="4"/>
      <c r="H500" s="4"/>
      <c r="I500" s="4"/>
      <c r="J500" s="4"/>
      <c r="K500" s="4"/>
      <c r="L500" s="4"/>
    </row>
    <row r="501">
      <c r="A501" s="4"/>
      <c r="B501" s="4"/>
      <c r="C501" s="4"/>
      <c r="D501" s="4"/>
      <c r="E501" s="4"/>
      <c r="F501" s="4"/>
      <c r="G501" s="4"/>
      <c r="H501" s="4"/>
      <c r="I501" s="4"/>
      <c r="J501" s="4"/>
      <c r="K501" s="4"/>
      <c r="L501" s="4"/>
    </row>
    <row r="502">
      <c r="A502" s="4"/>
      <c r="B502" s="4"/>
      <c r="C502" s="4"/>
      <c r="D502" s="4"/>
      <c r="E502" s="4"/>
      <c r="F502" s="4"/>
      <c r="G502" s="4"/>
      <c r="H502" s="4"/>
      <c r="I502" s="4"/>
      <c r="J502" s="4"/>
      <c r="K502" s="4"/>
      <c r="L502" s="4"/>
    </row>
    <row r="503">
      <c r="A503" s="4"/>
      <c r="B503" s="4"/>
      <c r="C503" s="4"/>
      <c r="D503" s="4"/>
      <c r="E503" s="4"/>
      <c r="F503" s="4"/>
      <c r="G503" s="4"/>
      <c r="H503" s="4"/>
      <c r="I503" s="4"/>
      <c r="J503" s="4"/>
      <c r="K503" s="4"/>
      <c r="L503" s="4"/>
    </row>
    <row r="504">
      <c r="A504" s="4"/>
      <c r="B504" s="4"/>
      <c r="C504" s="4"/>
      <c r="D504" s="4"/>
      <c r="E504" s="4"/>
      <c r="F504" s="4"/>
      <c r="G504" s="4"/>
      <c r="H504" s="4"/>
      <c r="I504" s="4"/>
      <c r="J504" s="4"/>
      <c r="K504" s="4"/>
      <c r="L504" s="4"/>
    </row>
    <row r="505">
      <c r="A505" s="4"/>
      <c r="B505" s="4"/>
      <c r="C505" s="4"/>
      <c r="D505" s="4"/>
      <c r="E505" s="4"/>
      <c r="F505" s="4"/>
      <c r="G505" s="4"/>
      <c r="H505" s="4"/>
      <c r="I505" s="4"/>
      <c r="J505" s="4"/>
      <c r="K505" s="4"/>
      <c r="L505" s="4"/>
    </row>
    <row r="506">
      <c r="A506" s="4"/>
      <c r="B506" s="4"/>
      <c r="C506" s="4"/>
      <c r="D506" s="4"/>
      <c r="E506" s="4"/>
      <c r="F506" s="4"/>
      <c r="G506" s="4"/>
      <c r="H506" s="4"/>
      <c r="I506" s="4"/>
      <c r="J506" s="4"/>
      <c r="K506" s="4"/>
      <c r="L506" s="4"/>
    </row>
    <row r="507">
      <c r="A507" s="4"/>
      <c r="B507" s="4"/>
      <c r="C507" s="4"/>
      <c r="D507" s="4"/>
      <c r="E507" s="4"/>
      <c r="F507" s="4"/>
      <c r="G507" s="4"/>
      <c r="H507" s="4"/>
      <c r="I507" s="4"/>
      <c r="J507" s="4"/>
      <c r="K507" s="4"/>
      <c r="L507" s="4"/>
    </row>
    <row r="508">
      <c r="A508" s="4"/>
      <c r="B508" s="4"/>
      <c r="C508" s="4"/>
      <c r="D508" s="4"/>
      <c r="E508" s="4"/>
      <c r="F508" s="4"/>
      <c r="G508" s="4"/>
      <c r="H508" s="4"/>
      <c r="I508" s="4"/>
      <c r="J508" s="4"/>
      <c r="K508" s="4"/>
      <c r="L508" s="4"/>
    </row>
    <row r="509">
      <c r="A509" s="4"/>
      <c r="B509" s="4"/>
      <c r="C509" s="4"/>
      <c r="D509" s="4"/>
      <c r="E509" s="4"/>
      <c r="F509" s="4"/>
      <c r="G509" s="4"/>
      <c r="H509" s="4"/>
      <c r="I509" s="4"/>
      <c r="J509" s="4"/>
      <c r="K509" s="4"/>
      <c r="L509" s="4"/>
    </row>
    <row r="510">
      <c r="A510" s="4"/>
      <c r="B510" s="4"/>
      <c r="C510" s="4"/>
      <c r="D510" s="4"/>
      <c r="E510" s="4"/>
      <c r="F510" s="4"/>
      <c r="G510" s="4"/>
      <c r="H510" s="4"/>
      <c r="I510" s="4"/>
      <c r="J510" s="4"/>
      <c r="K510" s="4"/>
      <c r="L510" s="4"/>
    </row>
    <row r="511">
      <c r="A511" s="4"/>
      <c r="B511" s="4"/>
      <c r="C511" s="4"/>
      <c r="D511" s="4"/>
      <c r="E511" s="4"/>
      <c r="F511" s="4"/>
      <c r="G511" s="4"/>
      <c r="H511" s="4"/>
      <c r="I511" s="4"/>
      <c r="J511" s="4"/>
      <c r="K511" s="4"/>
      <c r="L511" s="4"/>
    </row>
    <row r="512">
      <c r="A512" s="4"/>
      <c r="B512" s="4"/>
      <c r="C512" s="4"/>
      <c r="D512" s="4"/>
      <c r="E512" s="4"/>
      <c r="F512" s="4"/>
      <c r="G512" s="4"/>
      <c r="H512" s="4"/>
      <c r="I512" s="4"/>
      <c r="J512" s="4"/>
      <c r="K512" s="4"/>
      <c r="L512" s="4"/>
    </row>
    <row r="513">
      <c r="A513" s="4"/>
      <c r="B513" s="4"/>
      <c r="C513" s="4"/>
      <c r="D513" s="4"/>
      <c r="E513" s="4"/>
      <c r="F513" s="4"/>
      <c r="G513" s="4"/>
      <c r="H513" s="4"/>
      <c r="I513" s="4"/>
      <c r="J513" s="4"/>
      <c r="K513" s="4"/>
      <c r="L513" s="4"/>
    </row>
    <row r="514">
      <c r="A514" s="4"/>
      <c r="B514" s="4"/>
      <c r="C514" s="4"/>
      <c r="D514" s="4"/>
      <c r="E514" s="4"/>
      <c r="F514" s="4"/>
      <c r="G514" s="4"/>
      <c r="H514" s="4"/>
      <c r="I514" s="4"/>
      <c r="J514" s="4"/>
      <c r="K514" s="4"/>
      <c r="L514" s="4"/>
    </row>
    <row r="515">
      <c r="A515" s="4"/>
      <c r="B515" s="4"/>
      <c r="C515" s="4"/>
      <c r="D515" s="4"/>
      <c r="E515" s="4"/>
      <c r="F515" s="4"/>
      <c r="G515" s="4"/>
      <c r="H515" s="4"/>
      <c r="I515" s="4"/>
      <c r="J515" s="4"/>
      <c r="K515" s="4"/>
      <c r="L515" s="4"/>
    </row>
    <row r="516">
      <c r="A516" s="4"/>
      <c r="B516" s="4"/>
      <c r="C516" s="4"/>
      <c r="D516" s="4"/>
      <c r="E516" s="4"/>
      <c r="F516" s="4"/>
      <c r="G516" s="4"/>
      <c r="H516" s="4"/>
      <c r="I516" s="4"/>
      <c r="J516" s="4"/>
      <c r="K516" s="4"/>
      <c r="L516" s="4"/>
    </row>
    <row r="517">
      <c r="A517" s="4"/>
      <c r="B517" s="4"/>
      <c r="C517" s="4"/>
      <c r="D517" s="4"/>
      <c r="E517" s="4"/>
      <c r="F517" s="4"/>
      <c r="G517" s="4"/>
      <c r="H517" s="4"/>
      <c r="I517" s="4"/>
      <c r="J517" s="4"/>
      <c r="K517" s="4"/>
      <c r="L517" s="4"/>
    </row>
    <row r="518">
      <c r="A518" s="4"/>
      <c r="B518" s="4"/>
      <c r="C518" s="4"/>
      <c r="D518" s="4"/>
      <c r="E518" s="4"/>
      <c r="F518" s="4"/>
      <c r="G518" s="4"/>
      <c r="H518" s="4"/>
      <c r="I518" s="4"/>
      <c r="J518" s="4"/>
      <c r="K518" s="4"/>
      <c r="L518" s="4"/>
    </row>
    <row r="519">
      <c r="A519" s="4"/>
      <c r="B519" s="4"/>
      <c r="C519" s="4"/>
      <c r="D519" s="4"/>
      <c r="E519" s="4"/>
      <c r="F519" s="4"/>
      <c r="G519" s="4"/>
      <c r="H519" s="4"/>
      <c r="I519" s="4"/>
      <c r="J519" s="4"/>
      <c r="K519" s="4"/>
      <c r="L519" s="4"/>
    </row>
    <row r="520">
      <c r="A520" s="4"/>
      <c r="B520" s="4"/>
      <c r="C520" s="4"/>
      <c r="D520" s="4"/>
      <c r="E520" s="4"/>
      <c r="F520" s="4"/>
      <c r="G520" s="4"/>
      <c r="H520" s="4"/>
      <c r="I520" s="4"/>
      <c r="J520" s="4"/>
      <c r="K520" s="4"/>
      <c r="L520" s="4"/>
    </row>
    <row r="521">
      <c r="A521" s="4"/>
      <c r="B521" s="4"/>
      <c r="C521" s="4"/>
      <c r="D521" s="4"/>
      <c r="E521" s="4"/>
      <c r="F521" s="4"/>
      <c r="G521" s="4"/>
      <c r="H521" s="4"/>
      <c r="I521" s="4"/>
      <c r="J521" s="4"/>
      <c r="K521" s="4"/>
      <c r="L521" s="4"/>
    </row>
    <row r="522">
      <c r="A522" s="4"/>
      <c r="B522" s="4"/>
      <c r="C522" s="4"/>
      <c r="D522" s="4"/>
      <c r="E522" s="4"/>
      <c r="F522" s="4"/>
      <c r="G522" s="4"/>
      <c r="H522" s="4"/>
      <c r="I522" s="4"/>
      <c r="J522" s="4"/>
      <c r="K522" s="4"/>
      <c r="L522" s="4"/>
    </row>
    <row r="523">
      <c r="A523" s="4"/>
      <c r="B523" s="4"/>
      <c r="C523" s="4"/>
      <c r="D523" s="4"/>
      <c r="E523" s="4"/>
      <c r="F523" s="4"/>
      <c r="G523" s="4"/>
      <c r="H523" s="4"/>
      <c r="I523" s="4"/>
      <c r="J523" s="4"/>
      <c r="K523" s="4"/>
      <c r="L523" s="4"/>
    </row>
    <row r="524">
      <c r="A524" s="4"/>
      <c r="B524" s="4"/>
      <c r="C524" s="4"/>
      <c r="D524" s="4"/>
      <c r="E524" s="4"/>
      <c r="F524" s="4"/>
      <c r="G524" s="4"/>
      <c r="H524" s="4"/>
      <c r="I524" s="4"/>
      <c r="J524" s="4"/>
      <c r="K524" s="4"/>
      <c r="L524" s="4"/>
    </row>
    <row r="525">
      <c r="A525" s="4"/>
      <c r="B525" s="4"/>
      <c r="C525" s="4"/>
      <c r="D525" s="4"/>
      <c r="E525" s="4"/>
      <c r="F525" s="4"/>
      <c r="G525" s="4"/>
      <c r="H525" s="4"/>
      <c r="I525" s="4"/>
      <c r="J525" s="4"/>
      <c r="K525" s="4"/>
      <c r="L525" s="4"/>
    </row>
    <row r="526">
      <c r="A526" s="4"/>
      <c r="B526" s="4"/>
      <c r="C526" s="4"/>
      <c r="D526" s="4"/>
      <c r="E526" s="4"/>
      <c r="F526" s="4"/>
      <c r="G526" s="4"/>
      <c r="H526" s="4"/>
      <c r="I526" s="4"/>
      <c r="J526" s="4"/>
      <c r="K526" s="4"/>
      <c r="L526" s="4"/>
    </row>
    <row r="527">
      <c r="A527" s="4"/>
      <c r="B527" s="4"/>
      <c r="C527" s="4"/>
      <c r="D527" s="4"/>
      <c r="E527" s="4"/>
      <c r="F527" s="4"/>
      <c r="G527" s="4"/>
      <c r="H527" s="4"/>
      <c r="I527" s="4"/>
      <c r="J527" s="4"/>
      <c r="K527" s="4"/>
      <c r="L527" s="4"/>
    </row>
    <row r="528">
      <c r="A528" s="4"/>
      <c r="B528" s="4"/>
      <c r="C528" s="4"/>
      <c r="D528" s="4"/>
      <c r="E528" s="4"/>
      <c r="F528" s="4"/>
      <c r="G528" s="4"/>
      <c r="H528" s="4"/>
      <c r="I528" s="4"/>
      <c r="J528" s="4"/>
      <c r="K528" s="4"/>
      <c r="L528" s="4"/>
    </row>
    <row r="529">
      <c r="A529" s="4"/>
      <c r="B529" s="4"/>
      <c r="C529" s="4"/>
      <c r="D529" s="4"/>
      <c r="E529" s="4"/>
      <c r="F529" s="4"/>
      <c r="G529" s="4"/>
      <c r="H529" s="4"/>
      <c r="I529" s="4"/>
      <c r="J529" s="4"/>
      <c r="K529" s="4"/>
      <c r="L529" s="4"/>
    </row>
    <row r="530">
      <c r="A530" s="4"/>
      <c r="B530" s="4"/>
      <c r="C530" s="4"/>
      <c r="D530" s="4"/>
      <c r="E530" s="4"/>
      <c r="F530" s="4"/>
      <c r="G530" s="4"/>
      <c r="H530" s="4"/>
      <c r="I530" s="4"/>
      <c r="J530" s="4"/>
      <c r="K530" s="4"/>
      <c r="L530" s="4"/>
    </row>
    <row r="531">
      <c r="A531" s="4"/>
      <c r="B531" s="4"/>
      <c r="C531" s="4"/>
      <c r="D531" s="4"/>
      <c r="E531" s="4"/>
      <c r="F531" s="4"/>
      <c r="G531" s="4"/>
      <c r="H531" s="4"/>
      <c r="I531" s="4"/>
      <c r="J531" s="4"/>
      <c r="K531" s="4"/>
      <c r="L531" s="4"/>
    </row>
    <row r="532">
      <c r="A532" s="4"/>
      <c r="B532" s="4"/>
      <c r="C532" s="4"/>
      <c r="D532" s="4"/>
      <c r="E532" s="4"/>
      <c r="F532" s="4"/>
      <c r="G532" s="4"/>
      <c r="H532" s="4"/>
      <c r="I532" s="4"/>
      <c r="J532" s="4"/>
      <c r="K532" s="4"/>
      <c r="L532" s="4"/>
    </row>
    <row r="533">
      <c r="A533" s="4"/>
      <c r="B533" s="4"/>
      <c r="C533" s="4"/>
      <c r="D533" s="4"/>
      <c r="E533" s="4"/>
      <c r="F533" s="4"/>
      <c r="G533" s="4"/>
      <c r="H533" s="4"/>
      <c r="I533" s="4"/>
      <c r="J533" s="4"/>
      <c r="K533" s="4"/>
      <c r="L533" s="4"/>
    </row>
    <row r="534">
      <c r="A534" s="4"/>
      <c r="B534" s="4"/>
      <c r="C534" s="4"/>
      <c r="D534" s="4"/>
      <c r="E534" s="4"/>
      <c r="F534" s="4"/>
      <c r="G534" s="4"/>
      <c r="H534" s="4"/>
      <c r="I534" s="4"/>
      <c r="J534" s="4"/>
      <c r="K534" s="4"/>
      <c r="L534" s="4"/>
    </row>
    <row r="535">
      <c r="A535" s="4"/>
      <c r="B535" s="4"/>
      <c r="C535" s="4"/>
      <c r="D535" s="4"/>
      <c r="E535" s="4"/>
      <c r="F535" s="4"/>
      <c r="G535" s="4"/>
      <c r="H535" s="4"/>
      <c r="I535" s="4"/>
      <c r="J535" s="4"/>
      <c r="K535" s="4"/>
      <c r="L535" s="4"/>
    </row>
    <row r="536">
      <c r="A536" s="4"/>
      <c r="B536" s="4"/>
      <c r="C536" s="4"/>
      <c r="D536" s="4"/>
      <c r="E536" s="4"/>
      <c r="F536" s="4"/>
      <c r="G536" s="4"/>
      <c r="H536" s="4"/>
      <c r="I536" s="4"/>
      <c r="J536" s="4"/>
      <c r="K536" s="4"/>
      <c r="L536" s="4"/>
    </row>
    <row r="537">
      <c r="A537" s="4"/>
      <c r="B537" s="4"/>
      <c r="C537" s="4"/>
      <c r="D537" s="4"/>
      <c r="E537" s="4"/>
      <c r="F537" s="4"/>
      <c r="G537" s="4"/>
      <c r="H537" s="4"/>
      <c r="I537" s="4"/>
      <c r="J537" s="4"/>
      <c r="K537" s="4"/>
      <c r="L537" s="4"/>
    </row>
    <row r="538">
      <c r="A538" s="4"/>
      <c r="B538" s="4"/>
      <c r="C538" s="4"/>
      <c r="D538" s="4"/>
      <c r="E538" s="4"/>
      <c r="F538" s="4"/>
      <c r="G538" s="4"/>
      <c r="H538" s="4"/>
      <c r="I538" s="4"/>
      <c r="J538" s="4"/>
      <c r="K538" s="4"/>
      <c r="L538" s="4"/>
    </row>
    <row r="539">
      <c r="A539" s="4"/>
      <c r="B539" s="4"/>
      <c r="C539" s="4"/>
      <c r="D539" s="4"/>
      <c r="E539" s="4"/>
      <c r="F539" s="4"/>
      <c r="G539" s="4"/>
      <c r="H539" s="4"/>
      <c r="I539" s="4"/>
      <c r="J539" s="4"/>
      <c r="K539" s="4"/>
      <c r="L539" s="4"/>
    </row>
    <row r="540">
      <c r="A540" s="4"/>
      <c r="B540" s="4"/>
      <c r="C540" s="4"/>
      <c r="D540" s="4"/>
      <c r="E540" s="4"/>
      <c r="F540" s="4"/>
      <c r="G540" s="4"/>
      <c r="H540" s="4"/>
      <c r="I540" s="4"/>
      <c r="J540" s="4"/>
      <c r="K540" s="4"/>
      <c r="L540" s="4"/>
    </row>
    <row r="541">
      <c r="A541" s="4"/>
      <c r="B541" s="4"/>
      <c r="C541" s="4"/>
      <c r="D541" s="4"/>
      <c r="E541" s="4"/>
      <c r="F541" s="4"/>
      <c r="G541" s="4"/>
      <c r="H541" s="4"/>
      <c r="I541" s="4"/>
      <c r="J541" s="4"/>
      <c r="K541" s="4"/>
      <c r="L541" s="4"/>
    </row>
    <row r="542">
      <c r="A542" s="4"/>
      <c r="B542" s="4"/>
      <c r="C542" s="4"/>
      <c r="D542" s="4"/>
      <c r="E542" s="4"/>
      <c r="F542" s="4"/>
      <c r="G542" s="4"/>
      <c r="H542" s="4"/>
      <c r="I542" s="4"/>
      <c r="J542" s="4"/>
      <c r="K542" s="4"/>
      <c r="L542" s="4"/>
    </row>
    <row r="543">
      <c r="A543" s="4"/>
      <c r="B543" s="4"/>
      <c r="C543" s="4"/>
      <c r="D543" s="4"/>
      <c r="E543" s="4"/>
      <c r="F543" s="4"/>
      <c r="G543" s="4"/>
      <c r="H543" s="4"/>
      <c r="I543" s="4"/>
      <c r="J543" s="4"/>
      <c r="K543" s="4"/>
      <c r="L543" s="4"/>
    </row>
    <row r="544">
      <c r="A544" s="4"/>
      <c r="B544" s="4"/>
      <c r="C544" s="4"/>
      <c r="D544" s="4"/>
      <c r="E544" s="4"/>
      <c r="F544" s="4"/>
      <c r="G544" s="4"/>
      <c r="H544" s="4"/>
      <c r="I544" s="4"/>
      <c r="J544" s="4"/>
      <c r="K544" s="4"/>
      <c r="L544" s="4"/>
    </row>
    <row r="545">
      <c r="A545" s="4"/>
      <c r="B545" s="4"/>
      <c r="C545" s="4"/>
      <c r="D545" s="4"/>
      <c r="E545" s="4"/>
      <c r="F545" s="4"/>
      <c r="G545" s="4"/>
      <c r="H545" s="4"/>
      <c r="I545" s="4"/>
      <c r="J545" s="4"/>
      <c r="K545" s="4"/>
      <c r="L545" s="4"/>
    </row>
    <row r="546">
      <c r="A546" s="4"/>
      <c r="B546" s="4"/>
      <c r="C546" s="4"/>
      <c r="D546" s="4"/>
      <c r="E546" s="4"/>
      <c r="F546" s="4"/>
      <c r="G546" s="4"/>
      <c r="H546" s="4"/>
      <c r="I546" s="4"/>
      <c r="J546" s="4"/>
      <c r="K546" s="4"/>
      <c r="L546" s="4"/>
    </row>
    <row r="547">
      <c r="A547" s="4"/>
      <c r="B547" s="4"/>
      <c r="C547" s="4"/>
      <c r="D547" s="4"/>
      <c r="E547" s="4"/>
      <c r="F547" s="4"/>
      <c r="G547" s="4"/>
      <c r="H547" s="4"/>
      <c r="I547" s="4"/>
      <c r="J547" s="4"/>
      <c r="K547" s="4"/>
      <c r="L547" s="4"/>
    </row>
    <row r="548">
      <c r="A548" s="4"/>
      <c r="B548" s="4"/>
      <c r="C548" s="4"/>
      <c r="D548" s="4"/>
      <c r="E548" s="4"/>
      <c r="F548" s="4"/>
      <c r="G548" s="4"/>
      <c r="H548" s="4"/>
      <c r="I548" s="4"/>
      <c r="J548" s="4"/>
      <c r="K548" s="4"/>
      <c r="L548" s="4"/>
    </row>
    <row r="549">
      <c r="A549" s="4"/>
      <c r="B549" s="4"/>
      <c r="C549" s="4"/>
      <c r="D549" s="4"/>
      <c r="E549" s="4"/>
      <c r="F549" s="4"/>
      <c r="G549" s="4"/>
      <c r="H549" s="4"/>
      <c r="I549" s="4"/>
      <c r="J549" s="4"/>
      <c r="K549" s="4"/>
      <c r="L549" s="4"/>
    </row>
    <row r="550">
      <c r="A550" s="4"/>
      <c r="B550" s="4"/>
      <c r="C550" s="4"/>
      <c r="D550" s="4"/>
      <c r="E550" s="4"/>
      <c r="F550" s="4"/>
      <c r="G550" s="4"/>
      <c r="H550" s="4"/>
      <c r="I550" s="4"/>
      <c r="J550" s="4"/>
      <c r="K550" s="4"/>
      <c r="L550" s="4"/>
    </row>
    <row r="551">
      <c r="A551" s="4"/>
      <c r="B551" s="4"/>
      <c r="C551" s="4"/>
      <c r="D551" s="4"/>
      <c r="E551" s="4"/>
      <c r="F551" s="4"/>
      <c r="G551" s="4"/>
      <c r="H551" s="4"/>
      <c r="I551" s="4"/>
      <c r="J551" s="4"/>
      <c r="K551" s="4"/>
      <c r="L551" s="4"/>
    </row>
    <row r="552">
      <c r="A552" s="4"/>
      <c r="B552" s="4"/>
      <c r="C552" s="4"/>
      <c r="D552" s="4"/>
      <c r="E552" s="4"/>
      <c r="F552" s="4"/>
      <c r="G552" s="4"/>
      <c r="H552" s="4"/>
      <c r="I552" s="4"/>
      <c r="J552" s="4"/>
      <c r="K552" s="4"/>
      <c r="L552" s="4"/>
    </row>
    <row r="553">
      <c r="A553" s="4"/>
      <c r="B553" s="4"/>
      <c r="C553" s="4"/>
      <c r="D553" s="4"/>
      <c r="E553" s="4"/>
      <c r="F553" s="4"/>
      <c r="G553" s="4"/>
      <c r="H553" s="4"/>
      <c r="I553" s="4"/>
      <c r="J553" s="4"/>
      <c r="K553" s="4"/>
      <c r="L553" s="4"/>
    </row>
    <row r="554">
      <c r="A554" s="4"/>
      <c r="B554" s="4"/>
      <c r="C554" s="4"/>
      <c r="D554" s="4"/>
      <c r="E554" s="4"/>
      <c r="F554" s="4"/>
      <c r="G554" s="4"/>
      <c r="H554" s="4"/>
      <c r="I554" s="4"/>
      <c r="J554" s="4"/>
      <c r="K554" s="4"/>
      <c r="L554" s="4"/>
    </row>
    <row r="555">
      <c r="A555" s="4"/>
      <c r="B555" s="4"/>
      <c r="C555" s="4"/>
      <c r="D555" s="4"/>
      <c r="E555" s="4"/>
      <c r="F555" s="4"/>
      <c r="G555" s="4"/>
      <c r="H555" s="4"/>
      <c r="I555" s="4"/>
      <c r="J555" s="4"/>
      <c r="K555" s="4"/>
      <c r="L555" s="4"/>
    </row>
    <row r="556">
      <c r="A556" s="4"/>
      <c r="B556" s="4"/>
      <c r="C556" s="4"/>
      <c r="D556" s="4"/>
      <c r="E556" s="4"/>
      <c r="F556" s="4"/>
      <c r="G556" s="4"/>
      <c r="H556" s="4"/>
      <c r="I556" s="4"/>
      <c r="J556" s="4"/>
      <c r="K556" s="4"/>
      <c r="L556" s="4"/>
    </row>
    <row r="557">
      <c r="A557" s="4"/>
      <c r="B557" s="4"/>
      <c r="C557" s="4"/>
      <c r="D557" s="4"/>
      <c r="E557" s="4"/>
      <c r="F557" s="4"/>
      <c r="G557" s="4"/>
      <c r="H557" s="4"/>
      <c r="I557" s="4"/>
      <c r="J557" s="4"/>
      <c r="K557" s="4"/>
      <c r="L557" s="4"/>
    </row>
    <row r="558">
      <c r="A558" s="4"/>
      <c r="B558" s="4"/>
      <c r="C558" s="4"/>
      <c r="D558" s="4"/>
      <c r="E558" s="4"/>
      <c r="F558" s="4"/>
      <c r="G558" s="4"/>
      <c r="H558" s="4"/>
      <c r="I558" s="4"/>
      <c r="J558" s="4"/>
      <c r="K558" s="4"/>
      <c r="L558" s="4"/>
    </row>
    <row r="559">
      <c r="A559" s="4"/>
      <c r="B559" s="4"/>
      <c r="C559" s="4"/>
      <c r="D559" s="4"/>
      <c r="E559" s="4"/>
      <c r="F559" s="4"/>
      <c r="G559" s="4"/>
      <c r="H559" s="4"/>
      <c r="I559" s="4"/>
      <c r="J559" s="4"/>
      <c r="K559" s="4"/>
      <c r="L559" s="4"/>
    </row>
    <row r="560">
      <c r="A560" s="4"/>
      <c r="B560" s="4"/>
      <c r="C560" s="4"/>
      <c r="D560" s="4"/>
      <c r="E560" s="4"/>
      <c r="F560" s="4"/>
      <c r="G560" s="4"/>
      <c r="H560" s="4"/>
      <c r="I560" s="4"/>
      <c r="J560" s="4"/>
      <c r="K560" s="4"/>
      <c r="L560" s="4"/>
    </row>
    <row r="561">
      <c r="A561" s="4"/>
      <c r="B561" s="4"/>
      <c r="C561" s="4"/>
      <c r="D561" s="4"/>
      <c r="E561" s="4"/>
      <c r="F561" s="4"/>
      <c r="G561" s="4"/>
      <c r="H561" s="4"/>
      <c r="I561" s="4"/>
      <c r="J561" s="4"/>
      <c r="K561" s="4"/>
      <c r="L561" s="4"/>
    </row>
    <row r="562">
      <c r="A562" s="4"/>
      <c r="B562" s="4"/>
      <c r="C562" s="4"/>
      <c r="D562" s="4"/>
      <c r="E562" s="4"/>
      <c r="F562" s="4"/>
      <c r="G562" s="4"/>
      <c r="H562" s="4"/>
      <c r="I562" s="4"/>
      <c r="J562" s="4"/>
      <c r="K562" s="4"/>
      <c r="L562" s="4"/>
    </row>
    <row r="563">
      <c r="A563" s="4"/>
      <c r="B563" s="4"/>
      <c r="C563" s="4"/>
      <c r="D563" s="4"/>
      <c r="E563" s="4"/>
      <c r="F563" s="4"/>
      <c r="G563" s="4"/>
      <c r="H563" s="4"/>
      <c r="I563" s="4"/>
      <c r="J563" s="4"/>
      <c r="K563" s="4"/>
      <c r="L563" s="4"/>
    </row>
    <row r="564">
      <c r="A564" s="4"/>
      <c r="B564" s="4"/>
      <c r="C564" s="4"/>
      <c r="D564" s="4"/>
      <c r="E564" s="4"/>
      <c r="F564" s="4"/>
      <c r="G564" s="4"/>
      <c r="H564" s="4"/>
      <c r="I564" s="4"/>
      <c r="J564" s="4"/>
      <c r="K564" s="4"/>
      <c r="L564" s="4"/>
    </row>
    <row r="565">
      <c r="A565" s="4"/>
      <c r="B565" s="4"/>
      <c r="C565" s="4"/>
      <c r="D565" s="4"/>
      <c r="E565" s="4"/>
      <c r="F565" s="4"/>
      <c r="G565" s="4"/>
      <c r="H565" s="4"/>
      <c r="I565" s="4"/>
      <c r="J565" s="4"/>
      <c r="K565" s="4"/>
      <c r="L565" s="4"/>
    </row>
    <row r="566">
      <c r="A566" s="4"/>
      <c r="B566" s="4"/>
      <c r="C566" s="4"/>
      <c r="D566" s="4"/>
      <c r="E566" s="4"/>
      <c r="F566" s="4"/>
      <c r="G566" s="4"/>
      <c r="H566" s="4"/>
      <c r="I566" s="4"/>
      <c r="J566" s="4"/>
      <c r="K566" s="4"/>
      <c r="L566" s="4"/>
    </row>
    <row r="567">
      <c r="A567" s="4"/>
      <c r="B567" s="4"/>
      <c r="C567" s="4"/>
      <c r="D567" s="4"/>
      <c r="E567" s="4"/>
      <c r="F567" s="4"/>
      <c r="G567" s="4"/>
      <c r="H567" s="4"/>
      <c r="I567" s="4"/>
      <c r="J567" s="4"/>
      <c r="K567" s="4"/>
      <c r="L567" s="4"/>
    </row>
    <row r="568">
      <c r="A568" s="4"/>
      <c r="B568" s="4"/>
      <c r="C568" s="4"/>
      <c r="D568" s="4"/>
      <c r="E568" s="4"/>
      <c r="F568" s="4"/>
      <c r="G568" s="4"/>
      <c r="H568" s="4"/>
      <c r="I568" s="4"/>
      <c r="J568" s="4"/>
      <c r="K568" s="4"/>
      <c r="L568" s="4"/>
    </row>
    <row r="569">
      <c r="A569" s="4"/>
      <c r="B569" s="4"/>
      <c r="C569" s="4"/>
      <c r="D569" s="4"/>
      <c r="E569" s="4"/>
      <c r="F569" s="4"/>
      <c r="G569" s="4"/>
      <c r="H569" s="4"/>
      <c r="I569" s="4"/>
      <c r="J569" s="4"/>
      <c r="K569" s="4"/>
      <c r="L569" s="4"/>
    </row>
    <row r="570">
      <c r="A570" s="4"/>
      <c r="B570" s="4"/>
      <c r="C570" s="4"/>
      <c r="D570" s="4"/>
      <c r="E570" s="4"/>
      <c r="F570" s="4"/>
      <c r="G570" s="4"/>
      <c r="H570" s="4"/>
      <c r="I570" s="4"/>
      <c r="J570" s="4"/>
      <c r="K570" s="4"/>
      <c r="L570" s="4"/>
    </row>
    <row r="571">
      <c r="A571" s="4"/>
      <c r="B571" s="4"/>
      <c r="C571" s="4"/>
      <c r="D571" s="4"/>
      <c r="E571" s="4"/>
      <c r="F571" s="4"/>
      <c r="G571" s="4"/>
      <c r="H571" s="4"/>
      <c r="I571" s="4"/>
      <c r="J571" s="4"/>
      <c r="K571" s="4"/>
      <c r="L571" s="4"/>
    </row>
    <row r="572">
      <c r="A572" s="4"/>
      <c r="B572" s="4"/>
      <c r="C572" s="4"/>
      <c r="D572" s="4"/>
      <c r="E572" s="4"/>
      <c r="F572" s="4"/>
      <c r="G572" s="4"/>
      <c r="H572" s="4"/>
      <c r="I572" s="4"/>
      <c r="J572" s="4"/>
      <c r="K572" s="4"/>
      <c r="L572" s="4"/>
    </row>
    <row r="573">
      <c r="A573" s="4"/>
      <c r="B573" s="4"/>
      <c r="C573" s="4"/>
      <c r="D573" s="4"/>
      <c r="E573" s="4"/>
      <c r="F573" s="4"/>
      <c r="G573" s="4"/>
      <c r="H573" s="4"/>
      <c r="I573" s="4"/>
      <c r="J573" s="4"/>
      <c r="K573" s="4"/>
      <c r="L573" s="4"/>
    </row>
    <row r="574">
      <c r="A574" s="4"/>
      <c r="B574" s="4"/>
      <c r="C574" s="4"/>
      <c r="D574" s="4"/>
      <c r="E574" s="4"/>
      <c r="F574" s="4"/>
      <c r="G574" s="4"/>
      <c r="H574" s="4"/>
      <c r="I574" s="4"/>
      <c r="J574" s="4"/>
      <c r="K574" s="4"/>
      <c r="L574" s="4"/>
    </row>
    <row r="575">
      <c r="A575" s="4"/>
      <c r="B575" s="4"/>
      <c r="C575" s="4"/>
      <c r="D575" s="4"/>
      <c r="E575" s="4"/>
      <c r="F575" s="4"/>
      <c r="G575" s="4"/>
      <c r="H575" s="4"/>
      <c r="I575" s="4"/>
      <c r="J575" s="4"/>
      <c r="K575" s="4"/>
      <c r="L575" s="4"/>
    </row>
    <row r="576">
      <c r="A576" s="4"/>
      <c r="B576" s="4"/>
      <c r="C576" s="4"/>
      <c r="D576" s="4"/>
      <c r="E576" s="4"/>
      <c r="F576" s="4"/>
      <c r="G576" s="4"/>
      <c r="H576" s="4"/>
      <c r="I576" s="4"/>
      <c r="J576" s="4"/>
      <c r="K576" s="4"/>
      <c r="L576" s="4"/>
    </row>
    <row r="577">
      <c r="A577" s="4"/>
      <c r="B577" s="4"/>
      <c r="C577" s="4"/>
      <c r="D577" s="4"/>
      <c r="E577" s="4"/>
      <c r="F577" s="4"/>
      <c r="G577" s="4"/>
      <c r="H577" s="4"/>
      <c r="I577" s="4"/>
      <c r="J577" s="4"/>
      <c r="K577" s="4"/>
      <c r="L577" s="4"/>
    </row>
    <row r="578">
      <c r="A578" s="4"/>
      <c r="B578" s="4"/>
      <c r="C578" s="4"/>
      <c r="D578" s="4"/>
      <c r="E578" s="4"/>
      <c r="F578" s="4"/>
      <c r="G578" s="4"/>
      <c r="H578" s="4"/>
      <c r="I578" s="4"/>
      <c r="J578" s="4"/>
      <c r="K578" s="4"/>
      <c r="L578" s="4"/>
    </row>
    <row r="579">
      <c r="A579" s="4"/>
      <c r="B579" s="4"/>
      <c r="C579" s="4"/>
      <c r="D579" s="4"/>
      <c r="E579" s="4"/>
      <c r="F579" s="4"/>
      <c r="G579" s="4"/>
      <c r="H579" s="4"/>
      <c r="I579" s="4"/>
      <c r="J579" s="4"/>
      <c r="K579" s="4"/>
      <c r="L579" s="4"/>
    </row>
    <row r="580">
      <c r="A580" s="4"/>
      <c r="B580" s="4"/>
      <c r="C580" s="4"/>
      <c r="D580" s="4"/>
      <c r="E580" s="4"/>
      <c r="F580" s="4"/>
      <c r="G580" s="4"/>
      <c r="H580" s="4"/>
      <c r="I580" s="4"/>
      <c r="J580" s="4"/>
      <c r="K580" s="4"/>
      <c r="L580" s="4"/>
    </row>
    <row r="581">
      <c r="A581" s="4"/>
      <c r="B581" s="4"/>
      <c r="C581" s="4"/>
      <c r="D581" s="4"/>
      <c r="E581" s="4"/>
      <c r="F581" s="4"/>
      <c r="G581" s="4"/>
      <c r="H581" s="4"/>
      <c r="I581" s="4"/>
      <c r="J581" s="4"/>
      <c r="K581" s="4"/>
      <c r="L581" s="4"/>
    </row>
    <row r="582">
      <c r="A582" s="4"/>
      <c r="B582" s="4"/>
      <c r="C582" s="4"/>
      <c r="D582" s="4"/>
      <c r="E582" s="4"/>
      <c r="F582" s="4"/>
      <c r="G582" s="4"/>
      <c r="H582" s="4"/>
      <c r="I582" s="4"/>
      <c r="J582" s="4"/>
      <c r="K582" s="4"/>
      <c r="L582" s="4"/>
    </row>
    <row r="583">
      <c r="A583" s="4"/>
      <c r="B583" s="4"/>
      <c r="C583" s="4"/>
      <c r="D583" s="4"/>
      <c r="E583" s="4"/>
      <c r="F583" s="4"/>
      <c r="G583" s="4"/>
      <c r="H583" s="4"/>
      <c r="I583" s="4"/>
      <c r="J583" s="4"/>
      <c r="K583" s="4"/>
      <c r="L583" s="4"/>
    </row>
    <row r="584">
      <c r="A584" s="4"/>
      <c r="B584" s="4"/>
      <c r="C584" s="4"/>
      <c r="D584" s="4"/>
      <c r="E584" s="4"/>
      <c r="F584" s="4"/>
      <c r="G584" s="4"/>
      <c r="H584" s="4"/>
      <c r="I584" s="4"/>
      <c r="J584" s="4"/>
      <c r="K584" s="4"/>
      <c r="L584" s="4"/>
    </row>
    <row r="585">
      <c r="A585" s="4"/>
      <c r="B585" s="4"/>
      <c r="C585" s="4"/>
      <c r="D585" s="4"/>
      <c r="E585" s="4"/>
      <c r="F585" s="4"/>
      <c r="G585" s="4"/>
      <c r="H585" s="4"/>
      <c r="I585" s="4"/>
      <c r="J585" s="4"/>
      <c r="K585" s="4"/>
      <c r="L585" s="4"/>
    </row>
    <row r="586">
      <c r="A586" s="4"/>
      <c r="B586" s="4"/>
      <c r="C586" s="4"/>
      <c r="D586" s="4"/>
      <c r="E586" s="4"/>
      <c r="F586" s="4"/>
      <c r="G586" s="4"/>
      <c r="H586" s="4"/>
      <c r="I586" s="4"/>
      <c r="J586" s="4"/>
      <c r="K586" s="4"/>
      <c r="L586" s="4"/>
    </row>
    <row r="587">
      <c r="A587" s="4"/>
      <c r="B587" s="4"/>
      <c r="C587" s="4"/>
      <c r="D587" s="4"/>
      <c r="E587" s="4"/>
      <c r="F587" s="4"/>
      <c r="G587" s="4"/>
      <c r="H587" s="4"/>
      <c r="I587" s="4"/>
      <c r="J587" s="4"/>
      <c r="K587" s="4"/>
      <c r="L587" s="4"/>
    </row>
    <row r="588">
      <c r="A588" s="4"/>
      <c r="B588" s="4"/>
      <c r="C588" s="4"/>
      <c r="D588" s="4"/>
      <c r="E588" s="4"/>
      <c r="F588" s="4"/>
      <c r="G588" s="4"/>
      <c r="H588" s="4"/>
      <c r="I588" s="4"/>
      <c r="J588" s="4"/>
      <c r="K588" s="4"/>
      <c r="L588" s="4"/>
    </row>
    <row r="589">
      <c r="A589" s="4"/>
      <c r="B589" s="4"/>
      <c r="C589" s="4"/>
      <c r="D589" s="4"/>
      <c r="E589" s="4"/>
      <c r="F589" s="4"/>
      <c r="G589" s="4"/>
      <c r="H589" s="4"/>
      <c r="I589" s="4"/>
      <c r="J589" s="4"/>
      <c r="K589" s="4"/>
      <c r="L589" s="4"/>
    </row>
    <row r="590">
      <c r="A590" s="4"/>
      <c r="B590" s="4"/>
      <c r="C590" s="4"/>
      <c r="D590" s="4"/>
      <c r="E590" s="4"/>
      <c r="F590" s="4"/>
      <c r="G590" s="4"/>
      <c r="H590" s="4"/>
      <c r="I590" s="4"/>
      <c r="J590" s="4"/>
      <c r="K590" s="4"/>
      <c r="L590" s="4"/>
    </row>
    <row r="591">
      <c r="A591" s="4"/>
      <c r="B591" s="4"/>
      <c r="C591" s="4"/>
      <c r="D591" s="4"/>
      <c r="E591" s="4"/>
      <c r="F591" s="4"/>
      <c r="G591" s="4"/>
      <c r="H591" s="4"/>
      <c r="I591" s="4"/>
      <c r="J591" s="4"/>
      <c r="K591" s="4"/>
      <c r="L591" s="4"/>
    </row>
    <row r="592">
      <c r="A592" s="4"/>
      <c r="B592" s="4"/>
      <c r="C592" s="4"/>
      <c r="D592" s="4"/>
      <c r="E592" s="4"/>
      <c r="F592" s="4"/>
      <c r="G592" s="4"/>
      <c r="H592" s="4"/>
      <c r="I592" s="4"/>
      <c r="J592" s="4"/>
      <c r="K592" s="4"/>
      <c r="L592" s="4"/>
    </row>
    <row r="593">
      <c r="A593" s="4"/>
      <c r="B593" s="4"/>
      <c r="C593" s="4"/>
      <c r="D593" s="4"/>
      <c r="E593" s="4"/>
      <c r="F593" s="4"/>
      <c r="G593" s="4"/>
      <c r="H593" s="4"/>
      <c r="I593" s="4"/>
      <c r="J593" s="4"/>
      <c r="K593" s="4"/>
      <c r="L593" s="4"/>
    </row>
    <row r="594">
      <c r="A594" s="4"/>
      <c r="B594" s="4"/>
      <c r="C594" s="4"/>
      <c r="D594" s="4"/>
      <c r="E594" s="4"/>
      <c r="F594" s="4"/>
      <c r="G594" s="4"/>
      <c r="H594" s="4"/>
      <c r="I594" s="4"/>
      <c r="J594" s="4"/>
      <c r="K594" s="4"/>
      <c r="L594" s="4"/>
    </row>
    <row r="595">
      <c r="A595" s="4"/>
      <c r="B595" s="4"/>
      <c r="C595" s="4"/>
      <c r="D595" s="4"/>
      <c r="E595" s="4"/>
      <c r="F595" s="4"/>
      <c r="G595" s="4"/>
      <c r="H595" s="4"/>
      <c r="I595" s="4"/>
      <c r="J595" s="4"/>
      <c r="K595" s="4"/>
      <c r="L595" s="4"/>
    </row>
    <row r="596">
      <c r="A596" s="4"/>
      <c r="B596" s="4"/>
      <c r="C596" s="4"/>
      <c r="D596" s="4"/>
      <c r="E596" s="4"/>
      <c r="F596" s="4"/>
      <c r="G596" s="4"/>
      <c r="H596" s="4"/>
      <c r="I596" s="4"/>
      <c r="J596" s="4"/>
      <c r="K596" s="4"/>
      <c r="L596" s="4"/>
    </row>
    <row r="597">
      <c r="A597" s="4"/>
      <c r="B597" s="4"/>
      <c r="C597" s="4"/>
      <c r="D597" s="4"/>
      <c r="E597" s="4"/>
      <c r="F597" s="4"/>
      <c r="G597" s="4"/>
      <c r="H597" s="4"/>
      <c r="I597" s="4"/>
      <c r="J597" s="4"/>
      <c r="K597" s="4"/>
      <c r="L597" s="4"/>
    </row>
    <row r="598">
      <c r="A598" s="4"/>
      <c r="B598" s="4"/>
      <c r="C598" s="4"/>
      <c r="D598" s="4"/>
      <c r="E598" s="4"/>
      <c r="F598" s="4"/>
      <c r="G598" s="4"/>
      <c r="H598" s="4"/>
      <c r="I598" s="4"/>
      <c r="J598" s="4"/>
      <c r="K598" s="4"/>
      <c r="L598" s="4"/>
    </row>
    <row r="599">
      <c r="A599" s="4"/>
      <c r="B599" s="4"/>
      <c r="C599" s="4"/>
      <c r="D599" s="4"/>
      <c r="E599" s="4"/>
      <c r="F599" s="4"/>
      <c r="G599" s="4"/>
      <c r="H599" s="4"/>
      <c r="I599" s="4"/>
      <c r="J599" s="4"/>
      <c r="K599" s="4"/>
      <c r="L599" s="4"/>
    </row>
    <row r="600">
      <c r="A600" s="4"/>
      <c r="B600" s="4"/>
      <c r="C600" s="4"/>
      <c r="D600" s="4"/>
      <c r="E600" s="4"/>
      <c r="F600" s="4"/>
      <c r="G600" s="4"/>
      <c r="H600" s="4"/>
      <c r="I600" s="4"/>
      <c r="J600" s="4"/>
      <c r="K600" s="4"/>
      <c r="L600" s="4"/>
    </row>
    <row r="601">
      <c r="A601" s="4"/>
      <c r="B601" s="4"/>
      <c r="C601" s="4"/>
      <c r="D601" s="4"/>
      <c r="E601" s="4"/>
      <c r="F601" s="4"/>
      <c r="G601" s="4"/>
      <c r="H601" s="4"/>
      <c r="I601" s="4"/>
      <c r="J601" s="4"/>
      <c r="K601" s="4"/>
      <c r="L601" s="4"/>
    </row>
    <row r="602">
      <c r="A602" s="4"/>
      <c r="B602" s="4"/>
      <c r="C602" s="4"/>
      <c r="D602" s="4"/>
      <c r="E602" s="4"/>
      <c r="F602" s="4"/>
      <c r="G602" s="4"/>
      <c r="H602" s="4"/>
      <c r="I602" s="4"/>
      <c r="J602" s="4"/>
      <c r="K602" s="4"/>
      <c r="L602" s="4"/>
    </row>
    <row r="603">
      <c r="A603" s="4"/>
      <c r="B603" s="4"/>
      <c r="C603" s="4"/>
      <c r="D603" s="4"/>
      <c r="E603" s="4"/>
      <c r="F603" s="4"/>
      <c r="G603" s="4"/>
      <c r="H603" s="4"/>
      <c r="I603" s="4"/>
      <c r="J603" s="4"/>
      <c r="K603" s="4"/>
      <c r="L603" s="4"/>
    </row>
    <row r="604">
      <c r="A604" s="4"/>
      <c r="B604" s="4"/>
      <c r="C604" s="4"/>
      <c r="D604" s="4"/>
      <c r="E604" s="4"/>
      <c r="F604" s="4"/>
      <c r="G604" s="4"/>
      <c r="H604" s="4"/>
      <c r="I604" s="4"/>
      <c r="J604" s="4"/>
      <c r="K604" s="4"/>
      <c r="L604" s="4"/>
    </row>
    <row r="605">
      <c r="A605" s="4"/>
      <c r="B605" s="4"/>
      <c r="C605" s="4"/>
      <c r="D605" s="4"/>
      <c r="E605" s="4"/>
      <c r="F605" s="4"/>
      <c r="G605" s="4"/>
      <c r="H605" s="4"/>
      <c r="I605" s="4"/>
      <c r="J605" s="4"/>
      <c r="K605" s="4"/>
      <c r="L605" s="4"/>
    </row>
    <row r="606">
      <c r="A606" s="4"/>
      <c r="B606" s="4"/>
      <c r="C606" s="4"/>
      <c r="D606" s="4"/>
      <c r="E606" s="4"/>
      <c r="F606" s="4"/>
      <c r="G606" s="4"/>
      <c r="H606" s="4"/>
      <c r="I606" s="4"/>
      <c r="J606" s="4"/>
      <c r="K606" s="4"/>
      <c r="L606" s="4"/>
    </row>
    <row r="607">
      <c r="A607" s="4"/>
      <c r="B607" s="4"/>
      <c r="C607" s="4"/>
      <c r="D607" s="4"/>
      <c r="E607" s="4"/>
      <c r="F607" s="4"/>
      <c r="G607" s="4"/>
      <c r="H607" s="4"/>
      <c r="I607" s="4"/>
      <c r="J607" s="4"/>
      <c r="K607" s="4"/>
      <c r="L607" s="4"/>
    </row>
    <row r="608">
      <c r="A608" s="4"/>
      <c r="B608" s="4"/>
      <c r="C608" s="4"/>
      <c r="D608" s="4"/>
      <c r="E608" s="4"/>
      <c r="F608" s="4"/>
      <c r="G608" s="4"/>
      <c r="H608" s="4"/>
      <c r="I608" s="4"/>
      <c r="J608" s="4"/>
      <c r="K608" s="4"/>
      <c r="L608" s="4"/>
    </row>
    <row r="609">
      <c r="A609" s="4"/>
      <c r="B609" s="4"/>
      <c r="C609" s="4"/>
      <c r="D609" s="4"/>
      <c r="E609" s="4"/>
      <c r="F609" s="4"/>
      <c r="G609" s="4"/>
      <c r="H609" s="4"/>
      <c r="I609" s="4"/>
      <c r="J609" s="4"/>
      <c r="K609" s="4"/>
      <c r="L609" s="4"/>
    </row>
    <row r="610">
      <c r="A610" s="4"/>
      <c r="B610" s="4"/>
      <c r="C610" s="4"/>
      <c r="D610" s="4"/>
      <c r="E610" s="4"/>
      <c r="F610" s="4"/>
      <c r="G610" s="4"/>
      <c r="H610" s="4"/>
      <c r="I610" s="4"/>
      <c r="J610" s="4"/>
      <c r="K610" s="4"/>
      <c r="L610" s="4"/>
    </row>
    <row r="611">
      <c r="A611" s="4"/>
      <c r="B611" s="4"/>
      <c r="C611" s="4"/>
      <c r="D611" s="4"/>
      <c r="E611" s="4"/>
      <c r="F611" s="4"/>
      <c r="G611" s="4"/>
      <c r="H611" s="4"/>
      <c r="I611" s="4"/>
      <c r="J611" s="4"/>
      <c r="K611" s="4"/>
      <c r="L611" s="4"/>
    </row>
    <row r="612">
      <c r="A612" s="4"/>
      <c r="B612" s="4"/>
      <c r="C612" s="4"/>
      <c r="D612" s="4"/>
      <c r="E612" s="4"/>
      <c r="F612" s="4"/>
      <c r="G612" s="4"/>
      <c r="H612" s="4"/>
      <c r="I612" s="4"/>
      <c r="J612" s="4"/>
      <c r="K612" s="4"/>
      <c r="L612" s="4"/>
    </row>
    <row r="613">
      <c r="A613" s="4"/>
      <c r="B613" s="4"/>
      <c r="C613" s="4"/>
      <c r="D613" s="4"/>
      <c r="E613" s="4"/>
      <c r="F613" s="4"/>
      <c r="G613" s="4"/>
      <c r="H613" s="4"/>
      <c r="I613" s="4"/>
      <c r="J613" s="4"/>
      <c r="K613" s="4"/>
      <c r="L613" s="4"/>
    </row>
    <row r="614">
      <c r="A614" s="4"/>
      <c r="B614" s="4"/>
      <c r="C614" s="4"/>
      <c r="D614" s="4"/>
      <c r="E614" s="4"/>
      <c r="F614" s="4"/>
      <c r="G614" s="4"/>
      <c r="H614" s="4"/>
      <c r="I614" s="4"/>
      <c r="J614" s="4"/>
      <c r="K614" s="4"/>
      <c r="L614" s="4"/>
    </row>
    <row r="615">
      <c r="A615" s="4"/>
      <c r="B615" s="4"/>
      <c r="C615" s="4"/>
      <c r="D615" s="4"/>
      <c r="E615" s="4"/>
      <c r="F615" s="4"/>
      <c r="G615" s="4"/>
      <c r="H615" s="4"/>
      <c r="I615" s="4"/>
      <c r="J615" s="4"/>
      <c r="K615" s="4"/>
      <c r="L615" s="4"/>
    </row>
    <row r="616">
      <c r="A616" s="4"/>
      <c r="B616" s="4"/>
      <c r="C616" s="4"/>
      <c r="D616" s="4"/>
      <c r="E616" s="4"/>
      <c r="F616" s="4"/>
      <c r="G616" s="4"/>
      <c r="H616" s="4"/>
      <c r="I616" s="4"/>
      <c r="J616" s="4"/>
      <c r="K616" s="4"/>
      <c r="L616" s="4"/>
    </row>
    <row r="617">
      <c r="A617" s="4"/>
      <c r="B617" s="4"/>
      <c r="C617" s="4"/>
      <c r="D617" s="4"/>
      <c r="E617" s="4"/>
      <c r="F617" s="4"/>
      <c r="G617" s="4"/>
      <c r="H617" s="4"/>
      <c r="I617" s="4"/>
      <c r="J617" s="4"/>
      <c r="K617" s="4"/>
      <c r="L617" s="4"/>
    </row>
    <row r="618">
      <c r="A618" s="4"/>
      <c r="B618" s="4"/>
      <c r="C618" s="4"/>
      <c r="D618" s="4"/>
      <c r="E618" s="4"/>
      <c r="F618" s="4"/>
      <c r="G618" s="4"/>
      <c r="H618" s="4"/>
      <c r="I618" s="4"/>
      <c r="J618" s="4"/>
      <c r="K618" s="4"/>
      <c r="L618" s="4"/>
    </row>
    <row r="619">
      <c r="A619" s="4"/>
      <c r="B619" s="4"/>
      <c r="C619" s="4"/>
      <c r="D619" s="4"/>
      <c r="E619" s="4"/>
      <c r="F619" s="4"/>
      <c r="G619" s="4"/>
      <c r="H619" s="4"/>
      <c r="I619" s="4"/>
      <c r="J619" s="4"/>
      <c r="K619" s="4"/>
      <c r="L619" s="4"/>
    </row>
    <row r="620">
      <c r="A620" s="4"/>
      <c r="B620" s="4"/>
      <c r="C620" s="4"/>
      <c r="D620" s="4"/>
      <c r="E620" s="4"/>
      <c r="F620" s="4"/>
      <c r="G620" s="4"/>
      <c r="H620" s="4"/>
      <c r="I620" s="4"/>
      <c r="J620" s="4"/>
      <c r="K620" s="4"/>
      <c r="L620" s="4"/>
    </row>
    <row r="621">
      <c r="A621" s="4"/>
      <c r="B621" s="4"/>
      <c r="C621" s="4"/>
      <c r="D621" s="4"/>
      <c r="E621" s="4"/>
      <c r="F621" s="4"/>
      <c r="G621" s="4"/>
      <c r="H621" s="4"/>
      <c r="I621" s="4"/>
      <c r="J621" s="4"/>
      <c r="K621" s="4"/>
      <c r="L621" s="4"/>
    </row>
    <row r="622">
      <c r="A622" s="4"/>
      <c r="B622" s="4"/>
      <c r="C622" s="4"/>
      <c r="D622" s="4"/>
      <c r="E622" s="4"/>
      <c r="F622" s="4"/>
      <c r="G622" s="4"/>
      <c r="H622" s="4"/>
      <c r="I622" s="4"/>
      <c r="J622" s="4"/>
      <c r="K622" s="4"/>
      <c r="L622" s="4"/>
    </row>
    <row r="623">
      <c r="A623" s="4"/>
      <c r="B623" s="4"/>
      <c r="C623" s="4"/>
      <c r="D623" s="4"/>
      <c r="E623" s="4"/>
      <c r="F623" s="4"/>
      <c r="G623" s="4"/>
      <c r="H623" s="4"/>
      <c r="I623" s="4"/>
      <c r="J623" s="4"/>
      <c r="K623" s="4"/>
      <c r="L623" s="4"/>
    </row>
    <row r="624">
      <c r="A624" s="4"/>
      <c r="B624" s="4"/>
      <c r="C624" s="4"/>
      <c r="D624" s="4"/>
      <c r="E624" s="4"/>
      <c r="F624" s="4"/>
      <c r="G624" s="4"/>
      <c r="H624" s="4"/>
      <c r="I624" s="4"/>
      <c r="J624" s="4"/>
      <c r="K624" s="4"/>
      <c r="L624" s="4"/>
    </row>
    <row r="625">
      <c r="A625" s="4"/>
      <c r="B625" s="4"/>
      <c r="C625" s="4"/>
      <c r="D625" s="4"/>
      <c r="E625" s="4"/>
      <c r="F625" s="4"/>
      <c r="G625" s="4"/>
      <c r="H625" s="4"/>
      <c r="I625" s="4"/>
      <c r="J625" s="4"/>
      <c r="K625" s="4"/>
      <c r="L625" s="4"/>
    </row>
    <row r="626">
      <c r="A626" s="4"/>
      <c r="B626" s="4"/>
      <c r="C626" s="4"/>
      <c r="D626" s="4"/>
      <c r="E626" s="4"/>
      <c r="F626" s="4"/>
      <c r="G626" s="4"/>
      <c r="H626" s="4"/>
      <c r="I626" s="4"/>
      <c r="J626" s="4"/>
      <c r="K626" s="4"/>
      <c r="L626" s="4"/>
    </row>
    <row r="627">
      <c r="A627" s="4"/>
      <c r="B627" s="4"/>
      <c r="C627" s="4"/>
      <c r="D627" s="4"/>
      <c r="E627" s="4"/>
      <c r="F627" s="4"/>
      <c r="G627" s="4"/>
      <c r="H627" s="4"/>
      <c r="I627" s="4"/>
      <c r="J627" s="4"/>
      <c r="K627" s="4"/>
      <c r="L627" s="4"/>
    </row>
    <row r="628">
      <c r="A628" s="4"/>
      <c r="B628" s="4"/>
      <c r="C628" s="4"/>
      <c r="D628" s="4"/>
      <c r="E628" s="4"/>
      <c r="F628" s="4"/>
      <c r="G628" s="4"/>
      <c r="H628" s="4"/>
      <c r="I628" s="4"/>
      <c r="J628" s="4"/>
      <c r="K628" s="4"/>
      <c r="L628" s="4"/>
    </row>
    <row r="629">
      <c r="A629" s="4"/>
      <c r="B629" s="4"/>
      <c r="C629" s="4"/>
      <c r="D629" s="4"/>
      <c r="E629" s="4"/>
      <c r="F629" s="4"/>
      <c r="G629" s="4"/>
      <c r="H629" s="4"/>
      <c r="I629" s="4"/>
      <c r="J629" s="4"/>
      <c r="K629" s="4"/>
      <c r="L629" s="4"/>
    </row>
    <row r="630">
      <c r="A630" s="4"/>
      <c r="B630" s="4"/>
      <c r="C630" s="4"/>
      <c r="D630" s="4"/>
      <c r="E630" s="4"/>
      <c r="F630" s="4"/>
      <c r="G630" s="4"/>
      <c r="H630" s="4"/>
      <c r="I630" s="4"/>
      <c r="J630" s="4"/>
      <c r="K630" s="4"/>
      <c r="L630" s="4"/>
    </row>
    <row r="631">
      <c r="A631" s="4"/>
      <c r="B631" s="4"/>
      <c r="C631" s="4"/>
      <c r="D631" s="4"/>
      <c r="E631" s="4"/>
      <c r="F631" s="4"/>
      <c r="G631" s="4"/>
      <c r="H631" s="4"/>
      <c r="I631" s="4"/>
      <c r="J631" s="4"/>
      <c r="K631" s="4"/>
      <c r="L631" s="4"/>
    </row>
    <row r="632">
      <c r="A632" s="4"/>
      <c r="B632" s="4"/>
      <c r="C632" s="4"/>
      <c r="D632" s="4"/>
      <c r="E632" s="4"/>
      <c r="F632" s="4"/>
      <c r="G632" s="4"/>
      <c r="H632" s="4"/>
      <c r="I632" s="4"/>
      <c r="J632" s="4"/>
      <c r="K632" s="4"/>
      <c r="L632" s="4"/>
    </row>
    <row r="633">
      <c r="A633" s="4"/>
      <c r="B633" s="4"/>
      <c r="C633" s="4"/>
      <c r="D633" s="4"/>
      <c r="E633" s="4"/>
      <c r="F633" s="4"/>
      <c r="G633" s="4"/>
      <c r="H633" s="4"/>
      <c r="I633" s="4"/>
      <c r="J633" s="4"/>
      <c r="K633" s="4"/>
      <c r="L633" s="4"/>
    </row>
    <row r="634">
      <c r="A634" s="4"/>
      <c r="B634" s="4"/>
      <c r="C634" s="4"/>
      <c r="D634" s="4"/>
      <c r="E634" s="4"/>
      <c r="F634" s="4"/>
      <c r="G634" s="4"/>
      <c r="H634" s="4"/>
      <c r="I634" s="4"/>
      <c r="J634" s="4"/>
      <c r="K634" s="4"/>
      <c r="L634" s="4"/>
    </row>
    <row r="635">
      <c r="A635" s="4"/>
      <c r="B635" s="4"/>
      <c r="C635" s="4"/>
      <c r="D635" s="4"/>
      <c r="E635" s="4"/>
      <c r="F635" s="4"/>
      <c r="G635" s="4"/>
      <c r="H635" s="4"/>
      <c r="I635" s="4"/>
      <c r="J635" s="4"/>
      <c r="K635" s="4"/>
      <c r="L635" s="4"/>
    </row>
    <row r="636">
      <c r="A636" s="4"/>
      <c r="B636" s="4"/>
      <c r="C636" s="4"/>
      <c r="D636" s="4"/>
      <c r="E636" s="4"/>
      <c r="F636" s="4"/>
      <c r="G636" s="4"/>
      <c r="H636" s="4"/>
      <c r="I636" s="4"/>
      <c r="J636" s="4"/>
      <c r="K636" s="4"/>
      <c r="L636" s="4"/>
    </row>
    <row r="637">
      <c r="A637" s="4"/>
      <c r="B637" s="4"/>
      <c r="C637" s="4"/>
      <c r="D637" s="4"/>
      <c r="E637" s="4"/>
      <c r="F637" s="4"/>
      <c r="G637" s="4"/>
      <c r="H637" s="4"/>
      <c r="I637" s="4"/>
      <c r="J637" s="4"/>
      <c r="K637" s="4"/>
      <c r="L637" s="4"/>
    </row>
    <row r="638">
      <c r="A638" s="4"/>
      <c r="B638" s="4"/>
      <c r="C638" s="4"/>
      <c r="D638" s="4"/>
      <c r="E638" s="4"/>
      <c r="F638" s="4"/>
      <c r="G638" s="4"/>
      <c r="H638" s="4"/>
      <c r="I638" s="4"/>
      <c r="J638" s="4"/>
      <c r="K638" s="4"/>
      <c r="L638" s="4"/>
    </row>
    <row r="639">
      <c r="A639" s="4"/>
      <c r="B639" s="4"/>
      <c r="C639" s="4"/>
      <c r="D639" s="4"/>
      <c r="E639" s="4"/>
      <c r="F639" s="4"/>
      <c r="G639" s="4"/>
      <c r="H639" s="4"/>
      <c r="I639" s="4"/>
      <c r="J639" s="4"/>
      <c r="K639" s="4"/>
      <c r="L639" s="4"/>
    </row>
    <row r="640">
      <c r="A640" s="4"/>
      <c r="B640" s="4"/>
      <c r="C640" s="4"/>
      <c r="D640" s="4"/>
      <c r="E640" s="4"/>
      <c r="F640" s="4"/>
      <c r="G640" s="4"/>
      <c r="H640" s="4"/>
      <c r="I640" s="4"/>
      <c r="J640" s="4"/>
      <c r="K640" s="4"/>
      <c r="L640" s="4"/>
    </row>
    <row r="641">
      <c r="A641" s="4"/>
      <c r="B641" s="4"/>
      <c r="C641" s="4"/>
      <c r="D641" s="4"/>
      <c r="E641" s="4"/>
      <c r="F641" s="4"/>
      <c r="G641" s="4"/>
      <c r="H641" s="4"/>
      <c r="I641" s="4"/>
      <c r="J641" s="4"/>
      <c r="K641" s="4"/>
      <c r="L641" s="4"/>
    </row>
    <row r="642">
      <c r="A642" s="4"/>
      <c r="B642" s="4"/>
      <c r="C642" s="4"/>
      <c r="D642" s="4"/>
      <c r="E642" s="4"/>
      <c r="F642" s="4"/>
      <c r="G642" s="4"/>
      <c r="H642" s="4"/>
      <c r="I642" s="4"/>
      <c r="J642" s="4"/>
      <c r="K642" s="4"/>
      <c r="L642" s="4"/>
    </row>
    <row r="643">
      <c r="A643" s="4"/>
      <c r="B643" s="4"/>
      <c r="C643" s="4"/>
      <c r="D643" s="4"/>
      <c r="E643" s="4"/>
      <c r="F643" s="4"/>
      <c r="G643" s="4"/>
      <c r="H643" s="4"/>
      <c r="I643" s="4"/>
      <c r="J643" s="4"/>
      <c r="K643" s="4"/>
      <c r="L643" s="4"/>
    </row>
    <row r="644">
      <c r="A644" s="4"/>
      <c r="B644" s="4"/>
      <c r="C644" s="4"/>
      <c r="D644" s="4"/>
      <c r="E644" s="4"/>
      <c r="F644" s="4"/>
      <c r="G644" s="4"/>
      <c r="H644" s="4"/>
      <c r="I644" s="4"/>
      <c r="J644" s="4"/>
      <c r="K644" s="4"/>
      <c r="L644" s="4"/>
    </row>
    <row r="645">
      <c r="A645" s="4"/>
      <c r="B645" s="4"/>
      <c r="C645" s="4"/>
      <c r="D645" s="4"/>
      <c r="E645" s="4"/>
      <c r="F645" s="4"/>
      <c r="G645" s="4"/>
      <c r="H645" s="4"/>
      <c r="I645" s="4"/>
      <c r="J645" s="4"/>
      <c r="K645" s="4"/>
      <c r="L645" s="4"/>
    </row>
    <row r="646">
      <c r="A646" s="4"/>
      <c r="B646" s="4"/>
      <c r="C646" s="4"/>
      <c r="D646" s="4"/>
      <c r="E646" s="4"/>
      <c r="F646" s="4"/>
      <c r="G646" s="4"/>
      <c r="H646" s="4"/>
      <c r="I646" s="4"/>
      <c r="J646" s="4"/>
      <c r="K646" s="4"/>
      <c r="L646" s="4"/>
    </row>
    <row r="647">
      <c r="A647" s="4"/>
      <c r="B647" s="4"/>
      <c r="C647" s="4"/>
      <c r="D647" s="4"/>
      <c r="E647" s="4"/>
      <c r="F647" s="4"/>
      <c r="G647" s="4"/>
      <c r="H647" s="4"/>
      <c r="I647" s="4"/>
      <c r="J647" s="4"/>
      <c r="K647" s="4"/>
      <c r="L647" s="4"/>
    </row>
    <row r="648">
      <c r="A648" s="4"/>
      <c r="B648" s="4"/>
      <c r="C648" s="4"/>
      <c r="D648" s="4"/>
      <c r="E648" s="4"/>
      <c r="F648" s="4"/>
      <c r="G648" s="4"/>
      <c r="H648" s="4"/>
      <c r="I648" s="4"/>
      <c r="J648" s="4"/>
      <c r="K648" s="4"/>
      <c r="L648" s="4"/>
    </row>
    <row r="649">
      <c r="A649" s="4"/>
      <c r="B649" s="4"/>
      <c r="C649" s="4"/>
      <c r="D649" s="4"/>
      <c r="E649" s="4"/>
      <c r="F649" s="4"/>
      <c r="G649" s="4"/>
      <c r="H649" s="4"/>
      <c r="I649" s="4"/>
      <c r="J649" s="4"/>
      <c r="K649" s="4"/>
      <c r="L649" s="4"/>
    </row>
    <row r="650">
      <c r="A650" s="4"/>
      <c r="B650" s="4"/>
      <c r="C650" s="4"/>
      <c r="D650" s="4"/>
      <c r="E650" s="4"/>
      <c r="F650" s="4"/>
      <c r="G650" s="4"/>
      <c r="H650" s="4"/>
      <c r="I650" s="4"/>
      <c r="J650" s="4"/>
      <c r="K650" s="4"/>
      <c r="L650" s="4"/>
    </row>
    <row r="651">
      <c r="A651" s="4"/>
      <c r="B651" s="4"/>
      <c r="C651" s="4"/>
      <c r="D651" s="4"/>
      <c r="E651" s="4"/>
      <c r="F651" s="4"/>
      <c r="G651" s="4"/>
      <c r="H651" s="4"/>
      <c r="I651" s="4"/>
      <c r="J651" s="4"/>
      <c r="K651" s="4"/>
      <c r="L651" s="4"/>
    </row>
    <row r="652">
      <c r="A652" s="4"/>
      <c r="B652" s="4"/>
      <c r="C652" s="4"/>
      <c r="D652" s="4"/>
      <c r="E652" s="4"/>
      <c r="F652" s="4"/>
      <c r="G652" s="4"/>
      <c r="H652" s="4"/>
      <c r="I652" s="4"/>
      <c r="J652" s="4"/>
      <c r="K652" s="4"/>
      <c r="L652" s="4"/>
    </row>
    <row r="653">
      <c r="A653" s="4"/>
      <c r="B653" s="4"/>
      <c r="C653" s="4"/>
      <c r="D653" s="4"/>
      <c r="E653" s="4"/>
      <c r="F653" s="4"/>
      <c r="G653" s="4"/>
      <c r="H653" s="4"/>
      <c r="I653" s="4"/>
      <c r="J653" s="4"/>
      <c r="K653" s="4"/>
      <c r="L653" s="4"/>
    </row>
    <row r="654">
      <c r="A654" s="4"/>
      <c r="B654" s="4"/>
      <c r="C654" s="4"/>
      <c r="D654" s="4"/>
      <c r="E654" s="4"/>
      <c r="F654" s="4"/>
      <c r="G654" s="4"/>
      <c r="H654" s="4"/>
      <c r="I654" s="4"/>
      <c r="J654" s="4"/>
      <c r="K654" s="4"/>
      <c r="L654" s="4"/>
    </row>
    <row r="655">
      <c r="A655" s="4"/>
      <c r="B655" s="4"/>
      <c r="C655" s="4"/>
      <c r="D655" s="4"/>
      <c r="E655" s="4"/>
      <c r="F655" s="4"/>
      <c r="G655" s="4"/>
      <c r="H655" s="4"/>
      <c r="I655" s="4"/>
      <c r="J655" s="4"/>
      <c r="K655" s="4"/>
      <c r="L655" s="4"/>
    </row>
    <row r="656">
      <c r="A656" s="4"/>
      <c r="B656" s="4"/>
      <c r="C656" s="4"/>
      <c r="D656" s="4"/>
      <c r="E656" s="4"/>
      <c r="F656" s="4"/>
      <c r="G656" s="4"/>
      <c r="H656" s="4"/>
      <c r="I656" s="4"/>
      <c r="J656" s="4"/>
      <c r="K656" s="4"/>
      <c r="L656" s="4"/>
    </row>
    <row r="657">
      <c r="A657" s="4"/>
      <c r="B657" s="4"/>
      <c r="C657" s="4"/>
      <c r="D657" s="4"/>
      <c r="E657" s="4"/>
      <c r="F657" s="4"/>
      <c r="G657" s="4"/>
      <c r="H657" s="4"/>
      <c r="I657" s="4"/>
      <c r="J657" s="4"/>
      <c r="K657" s="4"/>
      <c r="L657" s="4"/>
    </row>
    <row r="658">
      <c r="A658" s="4"/>
      <c r="B658" s="4"/>
      <c r="C658" s="4"/>
      <c r="D658" s="4"/>
      <c r="E658" s="4"/>
      <c r="F658" s="4"/>
      <c r="G658" s="4"/>
      <c r="H658" s="4"/>
      <c r="I658" s="4"/>
      <c r="J658" s="4"/>
      <c r="K658" s="4"/>
      <c r="L658" s="4"/>
    </row>
    <row r="659">
      <c r="A659" s="4"/>
      <c r="B659" s="4"/>
      <c r="C659" s="4"/>
      <c r="D659" s="4"/>
      <c r="E659" s="4"/>
      <c r="F659" s="4"/>
      <c r="G659" s="4"/>
      <c r="H659" s="4"/>
      <c r="I659" s="4"/>
      <c r="J659" s="4"/>
      <c r="K659" s="4"/>
      <c r="L659" s="4"/>
    </row>
    <row r="660">
      <c r="A660" s="4"/>
      <c r="B660" s="4"/>
      <c r="C660" s="4"/>
      <c r="D660" s="4"/>
      <c r="E660" s="4"/>
      <c r="F660" s="4"/>
      <c r="G660" s="4"/>
      <c r="H660" s="4"/>
      <c r="I660" s="4"/>
      <c r="J660" s="4"/>
      <c r="K660" s="4"/>
      <c r="L660" s="4"/>
    </row>
    <row r="661">
      <c r="A661" s="4"/>
      <c r="B661" s="4"/>
      <c r="C661" s="4"/>
      <c r="D661" s="4"/>
      <c r="E661" s="4"/>
      <c r="F661" s="4"/>
      <c r="G661" s="4"/>
      <c r="H661" s="4"/>
      <c r="I661" s="4"/>
      <c r="J661" s="4"/>
      <c r="K661" s="4"/>
      <c r="L661" s="4"/>
    </row>
    <row r="662">
      <c r="A662" s="4"/>
      <c r="B662" s="4"/>
      <c r="C662" s="4"/>
      <c r="D662" s="4"/>
      <c r="E662" s="4"/>
      <c r="F662" s="4"/>
      <c r="G662" s="4"/>
      <c r="H662" s="4"/>
      <c r="I662" s="4"/>
      <c r="J662" s="4"/>
      <c r="K662" s="4"/>
      <c r="L662" s="4"/>
    </row>
    <row r="663">
      <c r="A663" s="4"/>
      <c r="B663" s="4"/>
      <c r="C663" s="4"/>
      <c r="D663" s="4"/>
      <c r="E663" s="4"/>
      <c r="F663" s="4"/>
      <c r="G663" s="4"/>
      <c r="H663" s="4"/>
      <c r="I663" s="4"/>
      <c r="J663" s="4"/>
      <c r="K663" s="4"/>
      <c r="L663" s="4"/>
    </row>
    <row r="664">
      <c r="A664" s="4"/>
      <c r="B664" s="4"/>
      <c r="C664" s="4"/>
      <c r="D664" s="4"/>
      <c r="E664" s="4"/>
      <c r="F664" s="4"/>
      <c r="G664" s="4"/>
      <c r="H664" s="4"/>
      <c r="I664" s="4"/>
      <c r="J664" s="4"/>
      <c r="K664" s="4"/>
      <c r="L664" s="4"/>
    </row>
    <row r="665">
      <c r="A665" s="4"/>
      <c r="B665" s="4"/>
      <c r="C665" s="4"/>
      <c r="D665" s="4"/>
      <c r="E665" s="4"/>
      <c r="F665" s="4"/>
      <c r="G665" s="4"/>
      <c r="H665" s="4"/>
      <c r="I665" s="4"/>
      <c r="J665" s="4"/>
      <c r="K665" s="4"/>
      <c r="L665" s="4"/>
    </row>
    <row r="666">
      <c r="A666" s="4"/>
      <c r="B666" s="4"/>
      <c r="C666" s="4"/>
      <c r="D666" s="4"/>
      <c r="E666" s="4"/>
      <c r="F666" s="4"/>
      <c r="G666" s="4"/>
      <c r="H666" s="4"/>
      <c r="I666" s="4"/>
      <c r="J666" s="4"/>
      <c r="K666" s="4"/>
      <c r="L666" s="4"/>
    </row>
    <row r="667">
      <c r="A667" s="4"/>
      <c r="B667" s="4"/>
      <c r="C667" s="4"/>
      <c r="D667" s="4"/>
      <c r="E667" s="4"/>
      <c r="F667" s="4"/>
      <c r="G667" s="4"/>
      <c r="H667" s="4"/>
      <c r="I667" s="4"/>
      <c r="J667" s="4"/>
      <c r="K667" s="4"/>
      <c r="L667" s="4"/>
    </row>
    <row r="668">
      <c r="A668" s="4"/>
      <c r="B668" s="4"/>
      <c r="C668" s="4"/>
      <c r="D668" s="4"/>
      <c r="E668" s="4"/>
      <c r="F668" s="4"/>
      <c r="G668" s="4"/>
      <c r="H668" s="4"/>
      <c r="I668" s="4"/>
      <c r="J668" s="4"/>
      <c r="K668" s="4"/>
      <c r="L668" s="4"/>
    </row>
    <row r="669">
      <c r="A669" s="4"/>
      <c r="B669" s="4"/>
      <c r="C669" s="4"/>
      <c r="D669" s="4"/>
      <c r="E669" s="4"/>
      <c r="F669" s="4"/>
      <c r="G669" s="4"/>
      <c r="H669" s="4"/>
      <c r="I669" s="4"/>
      <c r="J669" s="4"/>
      <c r="K669" s="4"/>
      <c r="L669" s="4"/>
    </row>
    <row r="670">
      <c r="A670" s="4"/>
      <c r="B670" s="4"/>
      <c r="C670" s="4"/>
      <c r="D670" s="4"/>
      <c r="E670" s="4"/>
      <c r="F670" s="4"/>
      <c r="G670" s="4"/>
      <c r="H670" s="4"/>
      <c r="I670" s="4"/>
      <c r="J670" s="4"/>
      <c r="K670" s="4"/>
      <c r="L670" s="4"/>
    </row>
    <row r="671">
      <c r="A671" s="4"/>
      <c r="B671" s="4"/>
      <c r="C671" s="4"/>
      <c r="D671" s="4"/>
      <c r="E671" s="4"/>
      <c r="F671" s="4"/>
      <c r="G671" s="4"/>
      <c r="H671" s="4"/>
      <c r="I671" s="4"/>
      <c r="J671" s="4"/>
      <c r="K671" s="4"/>
      <c r="L671" s="4"/>
    </row>
    <row r="672">
      <c r="A672" s="4"/>
      <c r="B672" s="4"/>
      <c r="C672" s="4"/>
      <c r="D672" s="4"/>
      <c r="E672" s="4"/>
      <c r="F672" s="4"/>
      <c r="G672" s="4"/>
      <c r="H672" s="4"/>
      <c r="I672" s="4"/>
      <c r="J672" s="4"/>
      <c r="K672" s="4"/>
      <c r="L672" s="4"/>
    </row>
    <row r="673">
      <c r="A673" s="4"/>
      <c r="B673" s="4"/>
      <c r="C673" s="4"/>
      <c r="D673" s="4"/>
      <c r="E673" s="4"/>
      <c r="F673" s="4"/>
      <c r="G673" s="4"/>
      <c r="H673" s="4"/>
      <c r="I673" s="4"/>
      <c r="J673" s="4"/>
      <c r="K673" s="4"/>
      <c r="L673" s="4"/>
    </row>
    <row r="674">
      <c r="A674" s="4"/>
      <c r="B674" s="4"/>
      <c r="C674" s="4"/>
      <c r="D674" s="4"/>
      <c r="E674" s="4"/>
      <c r="F674" s="4"/>
      <c r="G674" s="4"/>
      <c r="H674" s="4"/>
      <c r="I674" s="4"/>
      <c r="J674" s="4"/>
      <c r="K674" s="4"/>
      <c r="L674" s="4"/>
    </row>
    <row r="675">
      <c r="A675" s="4"/>
      <c r="B675" s="4"/>
      <c r="C675" s="4"/>
      <c r="D675" s="4"/>
      <c r="E675" s="4"/>
      <c r="F675" s="4"/>
      <c r="G675" s="4"/>
      <c r="H675" s="4"/>
      <c r="I675" s="4"/>
      <c r="J675" s="4"/>
      <c r="K675" s="4"/>
      <c r="L675" s="4"/>
    </row>
    <row r="676">
      <c r="A676" s="4"/>
      <c r="B676" s="4"/>
      <c r="C676" s="4"/>
      <c r="D676" s="4"/>
      <c r="E676" s="4"/>
      <c r="F676" s="4"/>
      <c r="G676" s="4"/>
      <c r="H676" s="4"/>
      <c r="I676" s="4"/>
      <c r="J676" s="4"/>
      <c r="K676" s="4"/>
      <c r="L676" s="4"/>
    </row>
    <row r="677">
      <c r="A677" s="4"/>
      <c r="B677" s="4"/>
      <c r="C677" s="4"/>
      <c r="D677" s="4"/>
      <c r="E677" s="4"/>
      <c r="F677" s="4"/>
      <c r="G677" s="4"/>
      <c r="H677" s="4"/>
      <c r="I677" s="4"/>
      <c r="J677" s="4"/>
      <c r="K677" s="4"/>
      <c r="L677" s="4"/>
    </row>
    <row r="678">
      <c r="A678" s="4"/>
      <c r="B678" s="4"/>
      <c r="C678" s="4"/>
      <c r="D678" s="4"/>
      <c r="E678" s="4"/>
      <c r="F678" s="4"/>
      <c r="G678" s="4"/>
      <c r="H678" s="4"/>
      <c r="I678" s="4"/>
      <c r="J678" s="4"/>
      <c r="K678" s="4"/>
      <c r="L678" s="4"/>
    </row>
    <row r="679">
      <c r="A679" s="4"/>
      <c r="B679" s="4"/>
      <c r="C679" s="4"/>
      <c r="D679" s="4"/>
      <c r="E679" s="4"/>
      <c r="F679" s="4"/>
      <c r="G679" s="4"/>
      <c r="H679" s="4"/>
      <c r="I679" s="4"/>
      <c r="J679" s="4"/>
      <c r="K679" s="4"/>
      <c r="L679" s="4"/>
    </row>
    <row r="680">
      <c r="A680" s="4"/>
      <c r="B680" s="4"/>
      <c r="C680" s="4"/>
      <c r="D680" s="4"/>
      <c r="E680" s="4"/>
      <c r="F680" s="4"/>
      <c r="G680" s="4"/>
      <c r="H680" s="4"/>
      <c r="I680" s="4"/>
      <c r="J680" s="4"/>
      <c r="K680" s="4"/>
      <c r="L680" s="4"/>
    </row>
    <row r="681">
      <c r="A681" s="4"/>
      <c r="B681" s="4"/>
      <c r="C681" s="4"/>
      <c r="D681" s="4"/>
      <c r="E681" s="4"/>
      <c r="F681" s="4"/>
      <c r="G681" s="4"/>
      <c r="H681" s="4"/>
      <c r="I681" s="4"/>
      <c r="J681" s="4"/>
      <c r="K681" s="4"/>
      <c r="L681" s="4"/>
    </row>
    <row r="682">
      <c r="A682" s="4"/>
      <c r="B682" s="4"/>
      <c r="C682" s="4"/>
      <c r="D682" s="4"/>
      <c r="E682" s="4"/>
      <c r="F682" s="4"/>
      <c r="G682" s="4"/>
      <c r="H682" s="4"/>
      <c r="I682" s="4"/>
      <c r="J682" s="4"/>
      <c r="K682" s="4"/>
      <c r="L682" s="4"/>
    </row>
    <row r="683">
      <c r="A683" s="4"/>
      <c r="B683" s="4"/>
      <c r="C683" s="4"/>
      <c r="D683" s="4"/>
      <c r="E683" s="4"/>
      <c r="F683" s="4"/>
      <c r="G683" s="4"/>
      <c r="H683" s="4"/>
      <c r="I683" s="4"/>
      <c r="J683" s="4"/>
      <c r="K683" s="4"/>
      <c r="L683" s="4"/>
    </row>
    <row r="684">
      <c r="A684" s="4"/>
      <c r="B684" s="4"/>
      <c r="C684" s="4"/>
      <c r="D684" s="4"/>
      <c r="E684" s="4"/>
      <c r="F684" s="4"/>
      <c r="G684" s="4"/>
      <c r="H684" s="4"/>
      <c r="I684" s="4"/>
      <c r="J684" s="4"/>
      <c r="K684" s="4"/>
      <c r="L684" s="4"/>
    </row>
    <row r="685">
      <c r="A685" s="4"/>
      <c r="B685" s="4"/>
      <c r="C685" s="4"/>
      <c r="D685" s="4"/>
      <c r="E685" s="4"/>
      <c r="F685" s="4"/>
      <c r="G685" s="4"/>
      <c r="H685" s="4"/>
      <c r="I685" s="4"/>
      <c r="J685" s="4"/>
      <c r="K685" s="4"/>
      <c r="L685" s="4"/>
    </row>
    <row r="686">
      <c r="A686" s="4"/>
      <c r="B686" s="4"/>
      <c r="C686" s="4"/>
      <c r="D686" s="4"/>
      <c r="E686" s="4"/>
      <c r="F686" s="4"/>
      <c r="G686" s="4"/>
      <c r="H686" s="4"/>
      <c r="I686" s="4"/>
      <c r="J686" s="4"/>
      <c r="K686" s="4"/>
      <c r="L686" s="4"/>
    </row>
    <row r="687">
      <c r="A687" s="4"/>
      <c r="B687" s="4"/>
      <c r="C687" s="4"/>
      <c r="D687" s="4"/>
      <c r="E687" s="4"/>
      <c r="F687" s="4"/>
      <c r="G687" s="4"/>
      <c r="H687" s="4"/>
      <c r="I687" s="4"/>
      <c r="J687" s="4"/>
      <c r="K687" s="4"/>
      <c r="L687" s="4"/>
    </row>
    <row r="688">
      <c r="A688" s="4"/>
      <c r="B688" s="4"/>
      <c r="C688" s="4"/>
      <c r="D688" s="4"/>
      <c r="E688" s="4"/>
      <c r="F688" s="4"/>
      <c r="G688" s="4"/>
      <c r="H688" s="4"/>
      <c r="I688" s="4"/>
      <c r="J688" s="4"/>
      <c r="K688" s="4"/>
      <c r="L688" s="4"/>
    </row>
    <row r="689">
      <c r="A689" s="4"/>
      <c r="B689" s="4"/>
      <c r="C689" s="4"/>
      <c r="D689" s="4"/>
      <c r="E689" s="4"/>
      <c r="F689" s="4"/>
      <c r="G689" s="4"/>
      <c r="H689" s="4"/>
      <c r="I689" s="4"/>
      <c r="J689" s="4"/>
      <c r="K689" s="4"/>
      <c r="L689" s="4"/>
    </row>
    <row r="690">
      <c r="A690" s="4"/>
      <c r="B690" s="4"/>
      <c r="C690" s="4"/>
      <c r="D690" s="4"/>
      <c r="E690" s="4"/>
      <c r="F690" s="4"/>
      <c r="G690" s="4"/>
      <c r="H690" s="4"/>
      <c r="I690" s="4"/>
      <c r="J690" s="4"/>
      <c r="K690" s="4"/>
      <c r="L690" s="4"/>
    </row>
    <row r="691">
      <c r="A691" s="4"/>
      <c r="B691" s="4"/>
      <c r="C691" s="4"/>
      <c r="D691" s="4"/>
      <c r="E691" s="4"/>
      <c r="F691" s="4"/>
      <c r="G691" s="4"/>
      <c r="H691" s="4"/>
      <c r="I691" s="4"/>
      <c r="J691" s="4"/>
      <c r="K691" s="4"/>
      <c r="L691" s="4"/>
    </row>
    <row r="692">
      <c r="A692" s="4"/>
      <c r="B692" s="4"/>
      <c r="C692" s="4"/>
      <c r="D692" s="4"/>
      <c r="E692" s="4"/>
      <c r="F692" s="4"/>
      <c r="G692" s="4"/>
      <c r="H692" s="4"/>
      <c r="I692" s="4"/>
      <c r="J692" s="4"/>
      <c r="K692" s="4"/>
      <c r="L692" s="4"/>
    </row>
    <row r="693">
      <c r="A693" s="4"/>
      <c r="B693" s="4"/>
      <c r="C693" s="4"/>
      <c r="D693" s="4"/>
      <c r="E693" s="4"/>
      <c r="F693" s="4"/>
      <c r="G693" s="4"/>
      <c r="H693" s="4"/>
      <c r="I693" s="4"/>
      <c r="J693" s="4"/>
      <c r="K693" s="4"/>
      <c r="L693" s="4"/>
    </row>
    <row r="694">
      <c r="A694" s="4"/>
      <c r="B694" s="4"/>
      <c r="C694" s="4"/>
      <c r="D694" s="4"/>
      <c r="E694" s="4"/>
      <c r="F694" s="4"/>
      <c r="G694" s="4"/>
      <c r="H694" s="4"/>
      <c r="I694" s="4"/>
      <c r="J694" s="4"/>
      <c r="K694" s="4"/>
      <c r="L694" s="4"/>
    </row>
    <row r="695">
      <c r="A695" s="4"/>
      <c r="B695" s="4"/>
      <c r="C695" s="4"/>
      <c r="D695" s="4"/>
      <c r="E695" s="4"/>
      <c r="F695" s="4"/>
      <c r="G695" s="4"/>
      <c r="H695" s="4"/>
      <c r="I695" s="4"/>
      <c r="J695" s="4"/>
      <c r="K695" s="4"/>
      <c r="L695" s="4"/>
    </row>
    <row r="696">
      <c r="A696" s="4"/>
      <c r="B696" s="4"/>
      <c r="C696" s="4"/>
      <c r="D696" s="4"/>
      <c r="E696" s="4"/>
      <c r="F696" s="4"/>
      <c r="G696" s="4"/>
      <c r="H696" s="4"/>
      <c r="I696" s="4"/>
      <c r="J696" s="4"/>
      <c r="K696" s="4"/>
      <c r="L696" s="4"/>
    </row>
    <row r="697">
      <c r="A697" s="4"/>
      <c r="B697" s="4"/>
      <c r="C697" s="4"/>
      <c r="D697" s="4"/>
      <c r="E697" s="4"/>
      <c r="F697" s="4"/>
      <c r="G697" s="4"/>
      <c r="H697" s="4"/>
      <c r="I697" s="4"/>
      <c r="J697" s="4"/>
      <c r="K697" s="4"/>
      <c r="L697" s="4"/>
    </row>
    <row r="698">
      <c r="A698" s="4"/>
      <c r="B698" s="4"/>
      <c r="C698" s="4"/>
      <c r="D698" s="4"/>
      <c r="E698" s="4"/>
      <c r="F698" s="4"/>
      <c r="G698" s="4"/>
      <c r="H698" s="4"/>
      <c r="I698" s="4"/>
      <c r="J698" s="4"/>
      <c r="K698" s="4"/>
      <c r="L698" s="4"/>
    </row>
    <row r="699">
      <c r="A699" s="4"/>
      <c r="B699" s="4"/>
      <c r="C699" s="4"/>
      <c r="D699" s="4"/>
      <c r="E699" s="4"/>
      <c r="F699" s="4"/>
      <c r="G699" s="4"/>
      <c r="H699" s="4"/>
      <c r="I699" s="4"/>
      <c r="J699" s="4"/>
      <c r="K699" s="4"/>
      <c r="L699" s="4"/>
    </row>
    <row r="700">
      <c r="A700" s="4"/>
      <c r="B700" s="4"/>
      <c r="C700" s="4"/>
      <c r="D700" s="4"/>
      <c r="E700" s="4"/>
      <c r="F700" s="4"/>
      <c r="G700" s="4"/>
      <c r="H700" s="4"/>
      <c r="I700" s="4"/>
      <c r="J700" s="4"/>
      <c r="K700" s="4"/>
      <c r="L700" s="4"/>
    </row>
    <row r="701">
      <c r="A701" s="4"/>
      <c r="B701" s="4"/>
      <c r="C701" s="4"/>
      <c r="D701" s="4"/>
      <c r="E701" s="4"/>
      <c r="F701" s="4"/>
      <c r="G701" s="4"/>
      <c r="H701" s="4"/>
      <c r="I701" s="4"/>
      <c r="J701" s="4"/>
      <c r="K701" s="4"/>
      <c r="L701" s="4"/>
    </row>
    <row r="702">
      <c r="A702" s="4"/>
      <c r="B702" s="4"/>
      <c r="C702" s="4"/>
      <c r="D702" s="4"/>
      <c r="E702" s="4"/>
      <c r="F702" s="4"/>
      <c r="G702" s="4"/>
      <c r="H702" s="4"/>
      <c r="I702" s="4"/>
      <c r="J702" s="4"/>
      <c r="K702" s="4"/>
      <c r="L702" s="4"/>
    </row>
    <row r="703">
      <c r="A703" s="4"/>
      <c r="B703" s="4"/>
      <c r="C703" s="4"/>
      <c r="D703" s="4"/>
      <c r="E703" s="4"/>
      <c r="F703" s="4"/>
      <c r="G703" s="4"/>
      <c r="H703" s="4"/>
      <c r="I703" s="4"/>
      <c r="J703" s="4"/>
      <c r="K703" s="4"/>
      <c r="L703" s="4"/>
    </row>
    <row r="704">
      <c r="A704" s="4"/>
      <c r="B704" s="4"/>
      <c r="C704" s="4"/>
      <c r="D704" s="4"/>
      <c r="E704" s="4"/>
      <c r="F704" s="4"/>
      <c r="G704" s="4"/>
      <c r="H704" s="4"/>
      <c r="I704" s="4"/>
      <c r="J704" s="4"/>
      <c r="K704" s="4"/>
      <c r="L704" s="4"/>
    </row>
    <row r="705">
      <c r="A705" s="4"/>
      <c r="B705" s="4"/>
      <c r="C705" s="4"/>
      <c r="D705" s="4"/>
      <c r="E705" s="4"/>
      <c r="F705" s="4"/>
      <c r="G705" s="4"/>
      <c r="H705" s="4"/>
      <c r="I705" s="4"/>
      <c r="J705" s="4"/>
      <c r="K705" s="4"/>
      <c r="L705" s="4"/>
    </row>
    <row r="706">
      <c r="A706" s="4"/>
      <c r="B706" s="4"/>
      <c r="C706" s="4"/>
      <c r="D706" s="4"/>
      <c r="E706" s="4"/>
      <c r="F706" s="4"/>
      <c r="G706" s="4"/>
      <c r="H706" s="4"/>
      <c r="I706" s="4"/>
      <c r="J706" s="4"/>
      <c r="K706" s="4"/>
      <c r="L706" s="4"/>
    </row>
    <row r="707">
      <c r="A707" s="4"/>
      <c r="B707" s="4"/>
      <c r="C707" s="4"/>
      <c r="D707" s="4"/>
      <c r="E707" s="4"/>
      <c r="F707" s="4"/>
      <c r="G707" s="4"/>
      <c r="H707" s="4"/>
      <c r="I707" s="4"/>
      <c r="J707" s="4"/>
      <c r="K707" s="4"/>
      <c r="L707" s="4"/>
    </row>
    <row r="708">
      <c r="A708" s="4"/>
      <c r="B708" s="4"/>
      <c r="C708" s="4"/>
      <c r="D708" s="4"/>
      <c r="E708" s="4"/>
      <c r="F708" s="4"/>
      <c r="G708" s="4"/>
      <c r="H708" s="4"/>
      <c r="I708" s="4"/>
      <c r="J708" s="4"/>
      <c r="K708" s="4"/>
      <c r="L708" s="4"/>
    </row>
    <row r="709">
      <c r="A709" s="4"/>
      <c r="B709" s="4"/>
      <c r="C709" s="4"/>
      <c r="D709" s="4"/>
      <c r="E709" s="4"/>
      <c r="F709" s="4"/>
      <c r="G709" s="4"/>
      <c r="H709" s="4"/>
      <c r="I709" s="4"/>
      <c r="J709" s="4"/>
      <c r="K709" s="4"/>
      <c r="L709" s="4"/>
    </row>
    <row r="710">
      <c r="A710" s="4"/>
      <c r="B710" s="4"/>
      <c r="C710" s="4"/>
      <c r="D710" s="4"/>
      <c r="E710" s="4"/>
      <c r="F710" s="4"/>
      <c r="G710" s="4"/>
      <c r="H710" s="4"/>
      <c r="I710" s="4"/>
      <c r="J710" s="4"/>
      <c r="K710" s="4"/>
      <c r="L710" s="4"/>
    </row>
    <row r="711">
      <c r="A711" s="4"/>
      <c r="B711" s="4"/>
      <c r="C711" s="4"/>
      <c r="D711" s="4"/>
      <c r="E711" s="4"/>
      <c r="F711" s="4"/>
      <c r="G711" s="4"/>
      <c r="H711" s="4"/>
      <c r="I711" s="4"/>
      <c r="J711" s="4"/>
      <c r="K711" s="4"/>
      <c r="L711" s="4"/>
    </row>
    <row r="712">
      <c r="A712" s="4"/>
      <c r="B712" s="4"/>
      <c r="C712" s="4"/>
      <c r="D712" s="4"/>
      <c r="E712" s="4"/>
      <c r="F712" s="4"/>
      <c r="G712" s="4"/>
      <c r="H712" s="4"/>
      <c r="I712" s="4"/>
      <c r="J712" s="4"/>
      <c r="K712" s="4"/>
      <c r="L712" s="4"/>
    </row>
    <row r="713">
      <c r="A713" s="4"/>
      <c r="B713" s="4"/>
      <c r="C713" s="4"/>
      <c r="D713" s="4"/>
      <c r="E713" s="4"/>
      <c r="F713" s="4"/>
      <c r="G713" s="4"/>
      <c r="H713" s="4"/>
      <c r="I713" s="4"/>
      <c r="J713" s="4"/>
      <c r="K713" s="4"/>
      <c r="L713" s="4"/>
    </row>
    <row r="714">
      <c r="A714" s="4"/>
      <c r="B714" s="4"/>
      <c r="C714" s="4"/>
      <c r="D714" s="4"/>
      <c r="E714" s="4"/>
      <c r="F714" s="4"/>
      <c r="G714" s="4"/>
      <c r="H714" s="4"/>
      <c r="I714" s="4"/>
      <c r="J714" s="4"/>
      <c r="K714" s="4"/>
      <c r="L714" s="4"/>
    </row>
    <row r="715">
      <c r="A715" s="4"/>
      <c r="B715" s="4"/>
      <c r="C715" s="4"/>
      <c r="D715" s="4"/>
      <c r="E715" s="4"/>
      <c r="F715" s="4"/>
      <c r="G715" s="4"/>
      <c r="H715" s="4"/>
      <c r="I715" s="4"/>
      <c r="J715" s="4"/>
      <c r="K715" s="4"/>
      <c r="L715" s="4"/>
    </row>
    <row r="716">
      <c r="A716" s="4"/>
      <c r="B716" s="4"/>
      <c r="C716" s="4"/>
      <c r="D716" s="4"/>
      <c r="E716" s="4"/>
      <c r="F716" s="4"/>
      <c r="G716" s="4"/>
      <c r="H716" s="4"/>
      <c r="I716" s="4"/>
      <c r="J716" s="4"/>
      <c r="K716" s="4"/>
      <c r="L716" s="4"/>
    </row>
    <row r="717">
      <c r="A717" s="4"/>
      <c r="B717" s="4"/>
      <c r="C717" s="4"/>
      <c r="D717" s="4"/>
      <c r="E717" s="4"/>
      <c r="F717" s="4"/>
      <c r="G717" s="4"/>
      <c r="H717" s="4"/>
      <c r="I717" s="4"/>
      <c r="J717" s="4"/>
      <c r="K717" s="4"/>
      <c r="L717" s="4"/>
    </row>
    <row r="718">
      <c r="A718" s="4"/>
      <c r="B718" s="4"/>
      <c r="C718" s="4"/>
      <c r="D718" s="4"/>
      <c r="E718" s="4"/>
      <c r="F718" s="4"/>
      <c r="G718" s="4"/>
      <c r="H718" s="4"/>
      <c r="I718" s="4"/>
      <c r="J718" s="4"/>
      <c r="K718" s="4"/>
      <c r="L718" s="4"/>
    </row>
    <row r="719">
      <c r="A719" s="4"/>
      <c r="B719" s="4"/>
      <c r="C719" s="4"/>
      <c r="D719" s="4"/>
      <c r="E719" s="4"/>
      <c r="F719" s="4"/>
      <c r="G719" s="4"/>
      <c r="H719" s="4"/>
      <c r="I719" s="4"/>
      <c r="J719" s="4"/>
      <c r="K719" s="4"/>
      <c r="L719" s="4"/>
    </row>
    <row r="720">
      <c r="A720" s="4"/>
      <c r="B720" s="4"/>
      <c r="C720" s="4"/>
      <c r="D720" s="4"/>
      <c r="E720" s="4"/>
      <c r="F720" s="4"/>
      <c r="G720" s="4"/>
      <c r="H720" s="4"/>
      <c r="I720" s="4"/>
      <c r="J720" s="4"/>
      <c r="K720" s="4"/>
      <c r="L720" s="4"/>
    </row>
    <row r="721">
      <c r="A721" s="4"/>
      <c r="B721" s="4"/>
      <c r="C721" s="4"/>
      <c r="D721" s="4"/>
      <c r="E721" s="4"/>
      <c r="F721" s="4"/>
      <c r="G721" s="4"/>
      <c r="H721" s="4"/>
      <c r="I721" s="4"/>
      <c r="J721" s="4"/>
      <c r="K721" s="4"/>
      <c r="L721" s="4"/>
    </row>
    <row r="722">
      <c r="A722" s="4"/>
      <c r="B722" s="4"/>
      <c r="C722" s="4"/>
      <c r="D722" s="4"/>
      <c r="E722" s="4"/>
      <c r="F722" s="4"/>
      <c r="G722" s="4"/>
      <c r="H722" s="4"/>
      <c r="I722" s="4"/>
      <c r="J722" s="4"/>
      <c r="K722" s="4"/>
      <c r="L722" s="4"/>
    </row>
    <row r="723">
      <c r="A723" s="4"/>
      <c r="B723" s="4"/>
      <c r="C723" s="4"/>
      <c r="D723" s="4"/>
      <c r="E723" s="4"/>
      <c r="F723" s="4"/>
      <c r="G723" s="4"/>
      <c r="H723" s="4"/>
      <c r="I723" s="4"/>
      <c r="J723" s="4"/>
      <c r="K723" s="4"/>
      <c r="L723" s="4"/>
    </row>
    <row r="724">
      <c r="A724" s="4"/>
      <c r="B724" s="4"/>
      <c r="C724" s="4"/>
      <c r="D724" s="4"/>
      <c r="E724" s="4"/>
      <c r="F724" s="4"/>
      <c r="G724" s="4"/>
      <c r="H724" s="4"/>
      <c r="I724" s="4"/>
      <c r="J724" s="4"/>
      <c r="K724" s="4"/>
      <c r="L724" s="4"/>
    </row>
    <row r="725">
      <c r="A725" s="4"/>
      <c r="B725" s="4"/>
      <c r="C725" s="4"/>
      <c r="D725" s="4"/>
      <c r="E725" s="4"/>
      <c r="F725" s="4"/>
      <c r="G725" s="4"/>
      <c r="H725" s="4"/>
      <c r="I725" s="4"/>
      <c r="J725" s="4"/>
      <c r="K725" s="4"/>
      <c r="L725" s="4"/>
    </row>
    <row r="726">
      <c r="A726" s="4"/>
      <c r="B726" s="4"/>
      <c r="C726" s="4"/>
      <c r="D726" s="4"/>
      <c r="E726" s="4"/>
      <c r="F726" s="4"/>
      <c r="G726" s="4"/>
      <c r="H726" s="4"/>
      <c r="I726" s="4"/>
      <c r="J726" s="4"/>
      <c r="K726" s="4"/>
      <c r="L726" s="4"/>
    </row>
    <row r="727">
      <c r="A727" s="4"/>
      <c r="B727" s="4"/>
      <c r="C727" s="4"/>
      <c r="D727" s="4"/>
      <c r="E727" s="4"/>
      <c r="F727" s="4"/>
      <c r="G727" s="4"/>
      <c r="H727" s="4"/>
      <c r="I727" s="4"/>
      <c r="J727" s="4"/>
      <c r="K727" s="4"/>
      <c r="L727" s="4"/>
    </row>
    <row r="728">
      <c r="A728" s="4"/>
      <c r="B728" s="4"/>
      <c r="C728" s="4"/>
      <c r="D728" s="4"/>
      <c r="E728" s="4"/>
      <c r="F728" s="4"/>
      <c r="G728" s="4"/>
      <c r="H728" s="4"/>
      <c r="I728" s="4"/>
      <c r="J728" s="4"/>
      <c r="K728" s="4"/>
      <c r="L728" s="4"/>
    </row>
    <row r="729">
      <c r="A729" s="4"/>
      <c r="B729" s="4"/>
      <c r="C729" s="4"/>
      <c r="D729" s="4"/>
      <c r="E729" s="4"/>
      <c r="F729" s="4"/>
      <c r="G729" s="4"/>
      <c r="H729" s="4"/>
      <c r="I729" s="4"/>
      <c r="J729" s="4"/>
      <c r="K729" s="4"/>
      <c r="L729" s="4"/>
    </row>
    <row r="730">
      <c r="A730" s="4"/>
      <c r="B730" s="4"/>
      <c r="C730" s="4"/>
      <c r="D730" s="4"/>
      <c r="E730" s="4"/>
      <c r="F730" s="4"/>
      <c r="G730" s="4"/>
      <c r="H730" s="4"/>
      <c r="I730" s="4"/>
      <c r="J730" s="4"/>
      <c r="K730" s="4"/>
      <c r="L730" s="4"/>
    </row>
    <row r="731">
      <c r="A731" s="4"/>
      <c r="B731" s="4"/>
      <c r="C731" s="4"/>
      <c r="D731" s="4"/>
      <c r="E731" s="4"/>
      <c r="F731" s="4"/>
      <c r="G731" s="4"/>
      <c r="H731" s="4"/>
      <c r="I731" s="4"/>
      <c r="J731" s="4"/>
      <c r="K731" s="4"/>
      <c r="L731" s="4"/>
    </row>
    <row r="732">
      <c r="A732" s="4"/>
      <c r="B732" s="4"/>
      <c r="C732" s="4"/>
      <c r="D732" s="4"/>
      <c r="E732" s="4"/>
      <c r="F732" s="4"/>
      <c r="G732" s="4"/>
      <c r="H732" s="4"/>
      <c r="I732" s="4"/>
      <c r="J732" s="4"/>
      <c r="K732" s="4"/>
      <c r="L732" s="4"/>
    </row>
    <row r="733">
      <c r="A733" s="4"/>
      <c r="B733" s="4"/>
      <c r="C733" s="4"/>
      <c r="D733" s="4"/>
      <c r="E733" s="4"/>
      <c r="F733" s="4"/>
      <c r="G733" s="4"/>
      <c r="H733" s="4"/>
      <c r="I733" s="4"/>
      <c r="J733" s="4"/>
      <c r="K733" s="4"/>
      <c r="L733" s="4"/>
    </row>
    <row r="734">
      <c r="A734" s="4"/>
      <c r="B734" s="4"/>
      <c r="C734" s="4"/>
      <c r="D734" s="4"/>
      <c r="E734" s="4"/>
      <c r="F734" s="4"/>
      <c r="G734" s="4"/>
      <c r="H734" s="4"/>
      <c r="I734" s="4"/>
      <c r="J734" s="4"/>
      <c r="K734" s="4"/>
      <c r="L734" s="4"/>
    </row>
    <row r="735">
      <c r="A735" s="4"/>
      <c r="B735" s="4"/>
      <c r="C735" s="4"/>
      <c r="D735" s="4"/>
      <c r="E735" s="4"/>
      <c r="F735" s="4"/>
      <c r="G735" s="4"/>
      <c r="H735" s="4"/>
      <c r="I735" s="4"/>
      <c r="J735" s="4"/>
      <c r="K735" s="4"/>
      <c r="L735" s="4"/>
    </row>
    <row r="736">
      <c r="A736" s="4"/>
      <c r="B736" s="4"/>
      <c r="C736" s="4"/>
      <c r="D736" s="4"/>
      <c r="E736" s="4"/>
      <c r="F736" s="4"/>
      <c r="G736" s="4"/>
      <c r="H736" s="4"/>
      <c r="I736" s="4"/>
      <c r="J736" s="4"/>
      <c r="K736" s="4"/>
      <c r="L736" s="4"/>
    </row>
    <row r="737">
      <c r="A737" s="4"/>
      <c r="B737" s="4"/>
      <c r="C737" s="4"/>
      <c r="D737" s="4"/>
      <c r="E737" s="4"/>
      <c r="F737" s="4"/>
      <c r="G737" s="4"/>
      <c r="H737" s="4"/>
      <c r="I737" s="4"/>
      <c r="J737" s="4"/>
      <c r="K737" s="4"/>
      <c r="L737" s="4"/>
    </row>
    <row r="738">
      <c r="A738" s="4"/>
      <c r="B738" s="4"/>
      <c r="C738" s="4"/>
      <c r="D738" s="4"/>
      <c r="E738" s="4"/>
      <c r="F738" s="4"/>
      <c r="G738" s="4"/>
      <c r="H738" s="4"/>
      <c r="I738" s="4"/>
      <c r="J738" s="4"/>
      <c r="K738" s="4"/>
      <c r="L738" s="4"/>
    </row>
    <row r="739">
      <c r="A739" s="4"/>
      <c r="B739" s="4"/>
      <c r="C739" s="4"/>
      <c r="D739" s="4"/>
      <c r="E739" s="4"/>
      <c r="F739" s="4"/>
      <c r="G739" s="4"/>
      <c r="H739" s="4"/>
      <c r="I739" s="4"/>
      <c r="J739" s="4"/>
      <c r="K739" s="4"/>
      <c r="L739" s="4"/>
    </row>
    <row r="740">
      <c r="A740" s="4"/>
      <c r="B740" s="4"/>
      <c r="C740" s="4"/>
      <c r="D740" s="4"/>
      <c r="E740" s="4"/>
      <c r="F740" s="4"/>
      <c r="G740" s="4"/>
      <c r="H740" s="4"/>
      <c r="I740" s="4"/>
      <c r="J740" s="4"/>
      <c r="K740" s="4"/>
      <c r="L740" s="4"/>
    </row>
    <row r="741">
      <c r="A741" s="4"/>
      <c r="B741" s="4"/>
      <c r="C741" s="4"/>
      <c r="D741" s="4"/>
      <c r="E741" s="4"/>
      <c r="F741" s="4"/>
      <c r="G741" s="4"/>
      <c r="H741" s="4"/>
      <c r="I741" s="4"/>
      <c r="J741" s="4"/>
      <c r="K741" s="4"/>
      <c r="L741" s="4"/>
    </row>
    <row r="742">
      <c r="A742" s="4"/>
      <c r="B742" s="4"/>
      <c r="C742" s="4"/>
      <c r="D742" s="4"/>
      <c r="E742" s="4"/>
      <c r="F742" s="4"/>
      <c r="G742" s="4"/>
      <c r="H742" s="4"/>
      <c r="I742" s="4"/>
      <c r="J742" s="4"/>
      <c r="K742" s="4"/>
      <c r="L742" s="4"/>
    </row>
    <row r="743">
      <c r="A743" s="4"/>
      <c r="B743" s="4"/>
      <c r="C743" s="4"/>
      <c r="D743" s="4"/>
      <c r="E743" s="4"/>
      <c r="F743" s="4"/>
      <c r="G743" s="4"/>
      <c r="H743" s="4"/>
      <c r="I743" s="4"/>
      <c r="J743" s="4"/>
      <c r="K743" s="4"/>
      <c r="L743" s="4"/>
    </row>
    <row r="744">
      <c r="A744" s="4"/>
      <c r="B744" s="4"/>
      <c r="C744" s="4"/>
      <c r="D744" s="4"/>
      <c r="E744" s="4"/>
      <c r="F744" s="4"/>
      <c r="G744" s="4"/>
      <c r="H744" s="4"/>
      <c r="I744" s="4"/>
      <c r="J744" s="4"/>
      <c r="K744" s="4"/>
      <c r="L744" s="4"/>
    </row>
    <row r="745">
      <c r="A745" s="4"/>
      <c r="B745" s="4"/>
      <c r="C745" s="4"/>
      <c r="D745" s="4"/>
      <c r="E745" s="4"/>
      <c r="F745" s="4"/>
      <c r="G745" s="4"/>
      <c r="H745" s="4"/>
      <c r="I745" s="4"/>
      <c r="J745" s="4"/>
      <c r="K745" s="4"/>
      <c r="L745" s="4"/>
    </row>
    <row r="746">
      <c r="A746" s="4"/>
      <c r="B746" s="4"/>
      <c r="C746" s="4"/>
      <c r="D746" s="4"/>
      <c r="E746" s="4"/>
      <c r="F746" s="4"/>
      <c r="G746" s="4"/>
      <c r="H746" s="4"/>
      <c r="I746" s="4"/>
      <c r="J746" s="4"/>
      <c r="K746" s="4"/>
      <c r="L746" s="4"/>
    </row>
    <row r="747">
      <c r="A747" s="4"/>
      <c r="B747" s="4"/>
      <c r="C747" s="4"/>
      <c r="D747" s="4"/>
      <c r="E747" s="4"/>
      <c r="F747" s="4"/>
      <c r="G747" s="4"/>
      <c r="H747" s="4"/>
      <c r="I747" s="4"/>
      <c r="J747" s="4"/>
      <c r="K747" s="4"/>
      <c r="L747" s="4"/>
    </row>
    <row r="748">
      <c r="A748" s="4"/>
      <c r="B748" s="4"/>
      <c r="C748" s="4"/>
      <c r="D748" s="4"/>
      <c r="E748" s="4"/>
      <c r="F748" s="4"/>
      <c r="G748" s="4"/>
      <c r="H748" s="4"/>
      <c r="I748" s="4"/>
      <c r="J748" s="4"/>
      <c r="K748" s="4"/>
      <c r="L748" s="4"/>
    </row>
    <row r="749">
      <c r="A749" s="4"/>
      <c r="B749" s="4"/>
      <c r="C749" s="4"/>
      <c r="D749" s="4"/>
      <c r="E749" s="4"/>
      <c r="F749" s="4"/>
      <c r="G749" s="4"/>
      <c r="H749" s="4"/>
      <c r="I749" s="4"/>
      <c r="J749" s="4"/>
      <c r="K749" s="4"/>
      <c r="L749" s="4"/>
    </row>
    <row r="750">
      <c r="A750" s="4"/>
      <c r="B750" s="4"/>
      <c r="C750" s="4"/>
      <c r="D750" s="4"/>
      <c r="E750" s="4"/>
      <c r="F750" s="4"/>
      <c r="G750" s="4"/>
      <c r="H750" s="4"/>
      <c r="I750" s="4"/>
      <c r="J750" s="4"/>
      <c r="K750" s="4"/>
      <c r="L750" s="4"/>
    </row>
    <row r="751">
      <c r="A751" s="4"/>
      <c r="B751" s="4"/>
      <c r="C751" s="4"/>
      <c r="D751" s="4"/>
      <c r="E751" s="4"/>
      <c r="F751" s="4"/>
      <c r="G751" s="4"/>
      <c r="H751" s="4"/>
      <c r="I751" s="4"/>
      <c r="J751" s="4"/>
      <c r="K751" s="4"/>
      <c r="L751" s="4"/>
    </row>
    <row r="752">
      <c r="A752" s="4"/>
      <c r="B752" s="4"/>
      <c r="C752" s="4"/>
      <c r="D752" s="4"/>
      <c r="E752" s="4"/>
      <c r="F752" s="4"/>
      <c r="G752" s="4"/>
      <c r="H752" s="4"/>
      <c r="I752" s="4"/>
      <c r="J752" s="4"/>
      <c r="K752" s="4"/>
      <c r="L752" s="4"/>
    </row>
    <row r="753">
      <c r="A753" s="4"/>
      <c r="B753" s="4"/>
      <c r="C753" s="4"/>
      <c r="D753" s="4"/>
      <c r="E753" s="4"/>
      <c r="F753" s="4"/>
      <c r="G753" s="4"/>
      <c r="H753" s="4"/>
      <c r="I753" s="4"/>
      <c r="J753" s="4"/>
      <c r="K753" s="4"/>
      <c r="L753" s="4"/>
    </row>
    <row r="754">
      <c r="A754" s="4"/>
      <c r="B754" s="4"/>
      <c r="C754" s="4"/>
      <c r="D754" s="4"/>
      <c r="E754" s="4"/>
      <c r="F754" s="4"/>
      <c r="G754" s="4"/>
      <c r="H754" s="4"/>
      <c r="I754" s="4"/>
      <c r="J754" s="4"/>
      <c r="K754" s="4"/>
      <c r="L754" s="4"/>
    </row>
    <row r="755">
      <c r="A755" s="4"/>
      <c r="B755" s="4"/>
      <c r="C755" s="4"/>
      <c r="D755" s="4"/>
      <c r="E755" s="4"/>
      <c r="F755" s="4"/>
      <c r="G755" s="4"/>
      <c r="H755" s="4"/>
      <c r="I755" s="4"/>
      <c r="J755" s="4"/>
      <c r="K755" s="4"/>
      <c r="L755" s="4"/>
    </row>
    <row r="756">
      <c r="A756" s="4"/>
      <c r="B756" s="4"/>
      <c r="C756" s="4"/>
      <c r="D756" s="4"/>
      <c r="E756" s="4"/>
      <c r="F756" s="4"/>
      <c r="G756" s="4"/>
      <c r="H756" s="4"/>
      <c r="I756" s="4"/>
      <c r="J756" s="4"/>
      <c r="K756" s="4"/>
      <c r="L756" s="4"/>
    </row>
    <row r="757">
      <c r="A757" s="4"/>
      <c r="B757" s="4"/>
      <c r="C757" s="4"/>
      <c r="D757" s="4"/>
      <c r="E757" s="4"/>
      <c r="F757" s="4"/>
      <c r="G757" s="4"/>
      <c r="H757" s="4"/>
      <c r="I757" s="4"/>
      <c r="J757" s="4"/>
      <c r="K757" s="4"/>
      <c r="L757" s="4"/>
    </row>
    <row r="758">
      <c r="A758" s="4"/>
      <c r="B758" s="4"/>
      <c r="C758" s="4"/>
      <c r="D758" s="4"/>
      <c r="E758" s="4"/>
      <c r="F758" s="4"/>
      <c r="G758" s="4"/>
      <c r="H758" s="4"/>
      <c r="I758" s="4"/>
      <c r="J758" s="4"/>
      <c r="K758" s="4"/>
      <c r="L758" s="4"/>
    </row>
    <row r="759">
      <c r="A759" s="4"/>
      <c r="B759" s="4"/>
      <c r="C759" s="4"/>
      <c r="D759" s="4"/>
      <c r="E759" s="4"/>
      <c r="F759" s="4"/>
      <c r="G759" s="4"/>
      <c r="H759" s="4"/>
      <c r="I759" s="4"/>
      <c r="J759" s="4"/>
      <c r="K759" s="4"/>
      <c r="L759" s="4"/>
    </row>
    <row r="760">
      <c r="A760" s="4"/>
      <c r="B760" s="4"/>
      <c r="C760" s="4"/>
      <c r="D760" s="4"/>
      <c r="E760" s="4"/>
      <c r="F760" s="4"/>
      <c r="G760" s="4"/>
      <c r="H760" s="4"/>
      <c r="I760" s="4"/>
      <c r="J760" s="4"/>
      <c r="K760" s="4"/>
      <c r="L760" s="4"/>
    </row>
    <row r="761">
      <c r="A761" s="4"/>
      <c r="B761" s="4"/>
      <c r="C761" s="4"/>
      <c r="D761" s="4"/>
      <c r="E761" s="4"/>
      <c r="F761" s="4"/>
      <c r="G761" s="4"/>
      <c r="H761" s="4"/>
      <c r="I761" s="4"/>
      <c r="J761" s="4"/>
      <c r="K761" s="4"/>
      <c r="L761" s="4"/>
    </row>
    <row r="762">
      <c r="A762" s="4"/>
      <c r="B762" s="4"/>
      <c r="C762" s="4"/>
      <c r="D762" s="4"/>
      <c r="E762" s="4"/>
      <c r="F762" s="4"/>
      <c r="G762" s="4"/>
      <c r="H762" s="4"/>
      <c r="I762" s="4"/>
      <c r="J762" s="4"/>
      <c r="K762" s="4"/>
      <c r="L762" s="4"/>
    </row>
    <row r="763">
      <c r="A763" s="4"/>
      <c r="B763" s="4"/>
      <c r="C763" s="4"/>
      <c r="D763" s="4"/>
      <c r="E763" s="4"/>
      <c r="F763" s="4"/>
      <c r="G763" s="4"/>
      <c r="H763" s="4"/>
      <c r="I763" s="4"/>
      <c r="J763" s="4"/>
      <c r="K763" s="4"/>
      <c r="L763" s="4"/>
    </row>
    <row r="764">
      <c r="A764" s="4"/>
      <c r="B764" s="4"/>
      <c r="C764" s="4"/>
      <c r="D764" s="4"/>
      <c r="E764" s="4"/>
      <c r="F764" s="4"/>
      <c r="G764" s="4"/>
      <c r="H764" s="4"/>
      <c r="I764" s="4"/>
      <c r="J764" s="4"/>
      <c r="K764" s="4"/>
      <c r="L764" s="4"/>
    </row>
    <row r="765">
      <c r="A765" s="4"/>
      <c r="B765" s="4"/>
      <c r="C765" s="4"/>
      <c r="D765" s="4"/>
      <c r="E765" s="4"/>
      <c r="F765" s="4"/>
      <c r="G765" s="4"/>
      <c r="H765" s="4"/>
      <c r="I765" s="4"/>
      <c r="J765" s="4"/>
      <c r="K765" s="4"/>
      <c r="L765" s="4"/>
    </row>
    <row r="766">
      <c r="A766" s="4"/>
      <c r="B766" s="4"/>
      <c r="C766" s="4"/>
      <c r="D766" s="4"/>
      <c r="E766" s="4"/>
      <c r="F766" s="4"/>
      <c r="G766" s="4"/>
      <c r="H766" s="4"/>
      <c r="I766" s="4"/>
      <c r="J766" s="4"/>
      <c r="K766" s="4"/>
      <c r="L766" s="4"/>
    </row>
    <row r="767">
      <c r="A767" s="4"/>
      <c r="B767" s="4"/>
      <c r="C767" s="4"/>
      <c r="D767" s="4"/>
      <c r="E767" s="4"/>
      <c r="F767" s="4"/>
      <c r="G767" s="4"/>
      <c r="H767" s="4"/>
      <c r="I767" s="4"/>
      <c r="J767" s="4"/>
      <c r="K767" s="4"/>
      <c r="L767" s="4"/>
    </row>
    <row r="768">
      <c r="A768" s="4"/>
      <c r="B768" s="4"/>
      <c r="C768" s="4"/>
      <c r="D768" s="4"/>
      <c r="E768" s="4"/>
      <c r="F768" s="4"/>
      <c r="G768" s="4"/>
      <c r="H768" s="4"/>
      <c r="I768" s="4"/>
      <c r="J768" s="4"/>
      <c r="K768" s="4"/>
      <c r="L768" s="4"/>
    </row>
    <row r="769">
      <c r="A769" s="4"/>
      <c r="B769" s="4"/>
      <c r="C769" s="4"/>
      <c r="D769" s="4"/>
      <c r="E769" s="4"/>
      <c r="F769" s="4"/>
      <c r="G769" s="4"/>
      <c r="H769" s="4"/>
      <c r="I769" s="4"/>
      <c r="J769" s="4"/>
      <c r="K769" s="4"/>
      <c r="L769" s="4"/>
    </row>
    <row r="770">
      <c r="A770" s="4"/>
      <c r="B770" s="4"/>
      <c r="C770" s="4"/>
      <c r="D770" s="4"/>
      <c r="E770" s="4"/>
      <c r="F770" s="4"/>
      <c r="G770" s="4"/>
      <c r="H770" s="4"/>
      <c r="I770" s="4"/>
      <c r="J770" s="4"/>
      <c r="K770" s="4"/>
      <c r="L770" s="4"/>
    </row>
    <row r="771">
      <c r="A771" s="4"/>
      <c r="B771" s="4"/>
      <c r="C771" s="4"/>
      <c r="D771" s="4"/>
      <c r="E771" s="4"/>
      <c r="F771" s="4"/>
      <c r="G771" s="4"/>
      <c r="H771" s="4"/>
      <c r="I771" s="4"/>
      <c r="J771" s="4"/>
      <c r="K771" s="4"/>
      <c r="L771" s="4"/>
    </row>
    <row r="772">
      <c r="A772" s="4"/>
      <c r="B772" s="4"/>
      <c r="C772" s="4"/>
      <c r="D772" s="4"/>
      <c r="E772" s="4"/>
      <c r="F772" s="4"/>
      <c r="G772" s="4"/>
      <c r="H772" s="4"/>
      <c r="I772" s="4"/>
      <c r="J772" s="4"/>
      <c r="K772" s="4"/>
      <c r="L772" s="4"/>
    </row>
    <row r="773">
      <c r="A773" s="4"/>
      <c r="B773" s="4"/>
      <c r="C773" s="4"/>
      <c r="D773" s="4"/>
      <c r="E773" s="4"/>
      <c r="F773" s="4"/>
      <c r="G773" s="4"/>
      <c r="H773" s="4"/>
      <c r="I773" s="4"/>
      <c r="J773" s="4"/>
      <c r="K773" s="4"/>
      <c r="L773" s="4"/>
    </row>
    <row r="774">
      <c r="A774" s="4"/>
      <c r="B774" s="4"/>
      <c r="C774" s="4"/>
      <c r="D774" s="4"/>
      <c r="E774" s="4"/>
      <c r="F774" s="4"/>
      <c r="G774" s="4"/>
      <c r="H774" s="4"/>
      <c r="I774" s="4"/>
      <c r="J774" s="4"/>
      <c r="K774" s="4"/>
      <c r="L774" s="4"/>
    </row>
    <row r="775">
      <c r="A775" s="4"/>
      <c r="B775" s="4"/>
      <c r="C775" s="4"/>
      <c r="D775" s="4"/>
      <c r="E775" s="4"/>
      <c r="F775" s="4"/>
      <c r="G775" s="4"/>
      <c r="H775" s="4"/>
      <c r="I775" s="4"/>
      <c r="J775" s="4"/>
      <c r="K775" s="4"/>
      <c r="L775" s="4"/>
    </row>
    <row r="776">
      <c r="A776" s="4"/>
      <c r="B776" s="4"/>
      <c r="C776" s="4"/>
      <c r="D776" s="4"/>
      <c r="E776" s="4"/>
      <c r="F776" s="4"/>
      <c r="G776" s="4"/>
      <c r="H776" s="4"/>
      <c r="I776" s="4"/>
      <c r="J776" s="4"/>
      <c r="K776" s="4"/>
      <c r="L776" s="4"/>
    </row>
    <row r="777">
      <c r="A777" s="4"/>
      <c r="B777" s="4"/>
      <c r="C777" s="4"/>
      <c r="D777" s="4"/>
      <c r="E777" s="4"/>
      <c r="F777" s="4"/>
      <c r="G777" s="4"/>
      <c r="H777" s="4"/>
      <c r="I777" s="4"/>
      <c r="J777" s="4"/>
      <c r="K777" s="4"/>
      <c r="L777" s="4"/>
    </row>
    <row r="778">
      <c r="A778" s="4"/>
      <c r="B778" s="4"/>
      <c r="C778" s="4"/>
      <c r="D778" s="4"/>
      <c r="E778" s="4"/>
      <c r="F778" s="4"/>
      <c r="G778" s="4"/>
      <c r="H778" s="4"/>
      <c r="I778" s="4"/>
      <c r="J778" s="4"/>
      <c r="K778" s="4"/>
      <c r="L778" s="4"/>
    </row>
    <row r="779">
      <c r="A779" s="4"/>
      <c r="B779" s="4"/>
      <c r="C779" s="4"/>
      <c r="D779" s="4"/>
      <c r="E779" s="4"/>
      <c r="F779" s="4"/>
      <c r="G779" s="4"/>
      <c r="H779" s="4"/>
      <c r="I779" s="4"/>
      <c r="J779" s="4"/>
      <c r="K779" s="4"/>
      <c r="L779" s="4"/>
    </row>
    <row r="780">
      <c r="A780" s="4"/>
      <c r="B780" s="4"/>
      <c r="C780" s="4"/>
      <c r="D780" s="4"/>
      <c r="E780" s="4"/>
      <c r="F780" s="4"/>
      <c r="G780" s="4"/>
      <c r="H780" s="4"/>
      <c r="I780" s="4"/>
      <c r="J780" s="4"/>
      <c r="K780" s="4"/>
      <c r="L780" s="4"/>
    </row>
    <row r="781">
      <c r="A781" s="4"/>
      <c r="B781" s="4"/>
      <c r="C781" s="4"/>
      <c r="D781" s="4"/>
      <c r="E781" s="4"/>
      <c r="F781" s="4"/>
      <c r="G781" s="4"/>
      <c r="H781" s="4"/>
      <c r="I781" s="4"/>
      <c r="J781" s="4"/>
      <c r="K781" s="4"/>
      <c r="L781" s="4"/>
    </row>
    <row r="782">
      <c r="A782" s="4"/>
      <c r="B782" s="4"/>
      <c r="C782" s="4"/>
      <c r="D782" s="4"/>
      <c r="E782" s="4"/>
      <c r="F782" s="4"/>
      <c r="G782" s="4"/>
      <c r="H782" s="4"/>
      <c r="I782" s="4"/>
      <c r="J782" s="4"/>
      <c r="K782" s="4"/>
      <c r="L782" s="4"/>
    </row>
    <row r="783">
      <c r="A783" s="4"/>
      <c r="B783" s="4"/>
      <c r="C783" s="4"/>
      <c r="D783" s="4"/>
      <c r="E783" s="4"/>
      <c r="F783" s="4"/>
      <c r="G783" s="4"/>
      <c r="H783" s="4"/>
      <c r="I783" s="4"/>
      <c r="J783" s="4"/>
      <c r="K783" s="4"/>
      <c r="L783" s="4"/>
    </row>
    <row r="784">
      <c r="A784" s="4"/>
      <c r="B784" s="4"/>
      <c r="C784" s="4"/>
      <c r="D784" s="4"/>
      <c r="E784" s="4"/>
      <c r="F784" s="4"/>
      <c r="G784" s="4"/>
      <c r="H784" s="4"/>
      <c r="I784" s="4"/>
      <c r="J784" s="4"/>
      <c r="K784" s="4"/>
      <c r="L784" s="4"/>
    </row>
    <row r="785">
      <c r="A785" s="4"/>
      <c r="B785" s="4"/>
      <c r="C785" s="4"/>
      <c r="D785" s="4"/>
      <c r="E785" s="4"/>
      <c r="F785" s="4"/>
      <c r="G785" s="4"/>
      <c r="H785" s="4"/>
      <c r="I785" s="4"/>
      <c r="J785" s="4"/>
      <c r="K785" s="4"/>
      <c r="L785" s="4"/>
    </row>
    <row r="786">
      <c r="A786" s="4"/>
      <c r="B786" s="4"/>
      <c r="C786" s="4"/>
      <c r="D786" s="4"/>
      <c r="E786" s="4"/>
      <c r="F786" s="4"/>
      <c r="G786" s="4"/>
      <c r="H786" s="4"/>
      <c r="I786" s="4"/>
      <c r="J786" s="4"/>
      <c r="K786" s="4"/>
      <c r="L786" s="4"/>
    </row>
    <row r="787">
      <c r="A787" s="4"/>
      <c r="B787" s="4"/>
      <c r="C787" s="4"/>
      <c r="D787" s="4"/>
      <c r="E787" s="4"/>
      <c r="F787" s="4"/>
      <c r="G787" s="4"/>
      <c r="H787" s="4"/>
      <c r="I787" s="4"/>
      <c r="J787" s="4"/>
      <c r="K787" s="4"/>
      <c r="L787" s="4"/>
    </row>
    <row r="788">
      <c r="A788" s="4"/>
      <c r="B788" s="4"/>
      <c r="C788" s="4"/>
      <c r="D788" s="4"/>
      <c r="E788" s="4"/>
      <c r="F788" s="4"/>
      <c r="G788" s="4"/>
      <c r="H788" s="4"/>
      <c r="I788" s="4"/>
      <c r="J788" s="4"/>
      <c r="K788" s="4"/>
      <c r="L788" s="4"/>
    </row>
    <row r="789">
      <c r="A789" s="4"/>
      <c r="B789" s="4"/>
      <c r="C789" s="4"/>
      <c r="D789" s="4"/>
      <c r="E789" s="4"/>
      <c r="F789" s="4"/>
      <c r="G789" s="4"/>
      <c r="H789" s="4"/>
      <c r="I789" s="4"/>
      <c r="J789" s="4"/>
      <c r="K789" s="4"/>
      <c r="L789" s="4"/>
    </row>
    <row r="790">
      <c r="A790" s="4"/>
      <c r="B790" s="4"/>
      <c r="C790" s="4"/>
      <c r="D790" s="4"/>
      <c r="E790" s="4"/>
      <c r="F790" s="4"/>
      <c r="G790" s="4"/>
      <c r="H790" s="4"/>
      <c r="I790" s="4"/>
      <c r="J790" s="4"/>
      <c r="K790" s="4"/>
      <c r="L790" s="4"/>
    </row>
    <row r="791">
      <c r="A791" s="4"/>
      <c r="B791" s="4"/>
      <c r="C791" s="4"/>
      <c r="D791" s="4"/>
      <c r="E791" s="4"/>
      <c r="F791" s="4"/>
      <c r="G791" s="4"/>
      <c r="H791" s="4"/>
      <c r="I791" s="4"/>
      <c r="J791" s="4"/>
      <c r="K791" s="4"/>
      <c r="L791" s="4"/>
    </row>
    <row r="792">
      <c r="A792" s="4"/>
      <c r="B792" s="4"/>
      <c r="C792" s="4"/>
      <c r="D792" s="4"/>
      <c r="E792" s="4"/>
      <c r="F792" s="4"/>
      <c r="G792" s="4"/>
      <c r="H792" s="4"/>
      <c r="I792" s="4"/>
      <c r="J792" s="4"/>
      <c r="K792" s="4"/>
      <c r="L792" s="4"/>
    </row>
    <row r="793">
      <c r="A793" s="4"/>
      <c r="B793" s="4"/>
      <c r="C793" s="4"/>
      <c r="D793" s="4"/>
      <c r="E793" s="4"/>
      <c r="F793" s="4"/>
      <c r="G793" s="4"/>
      <c r="H793" s="4"/>
      <c r="I793" s="4"/>
      <c r="J793" s="4"/>
      <c r="K793" s="4"/>
      <c r="L793" s="4"/>
    </row>
    <row r="794">
      <c r="A794" s="4"/>
      <c r="B794" s="4"/>
      <c r="C794" s="4"/>
      <c r="D794" s="4"/>
      <c r="E794" s="4"/>
      <c r="F794" s="4"/>
      <c r="G794" s="4"/>
      <c r="H794" s="4"/>
      <c r="I794" s="4"/>
      <c r="J794" s="4"/>
      <c r="K794" s="4"/>
      <c r="L794" s="4"/>
    </row>
    <row r="795">
      <c r="A795" s="4"/>
      <c r="B795" s="4"/>
      <c r="C795" s="4"/>
      <c r="D795" s="4"/>
      <c r="E795" s="4"/>
      <c r="F795" s="4"/>
      <c r="G795" s="4"/>
      <c r="H795" s="4"/>
      <c r="I795" s="4"/>
      <c r="J795" s="4"/>
      <c r="K795" s="4"/>
      <c r="L795" s="4"/>
    </row>
    <row r="796">
      <c r="A796" s="4"/>
      <c r="B796" s="4"/>
      <c r="C796" s="4"/>
      <c r="D796" s="4"/>
      <c r="E796" s="4"/>
      <c r="F796" s="4"/>
      <c r="G796" s="4"/>
      <c r="H796" s="4"/>
      <c r="I796" s="4"/>
      <c r="J796" s="4"/>
      <c r="K796" s="4"/>
      <c r="L796" s="4"/>
    </row>
    <row r="797">
      <c r="A797" s="4"/>
      <c r="B797" s="4"/>
      <c r="C797" s="4"/>
      <c r="D797" s="4"/>
      <c r="E797" s="4"/>
      <c r="F797" s="4"/>
      <c r="G797" s="4"/>
      <c r="H797" s="4"/>
      <c r="I797" s="4"/>
      <c r="J797" s="4"/>
      <c r="K797" s="4"/>
      <c r="L797" s="4"/>
    </row>
    <row r="798">
      <c r="A798" s="4"/>
      <c r="B798" s="4"/>
      <c r="C798" s="4"/>
      <c r="D798" s="4"/>
      <c r="E798" s="4"/>
      <c r="F798" s="4"/>
      <c r="G798" s="4"/>
      <c r="H798" s="4"/>
      <c r="I798" s="4"/>
      <c r="J798" s="4"/>
      <c r="K798" s="4"/>
      <c r="L798" s="4"/>
    </row>
    <row r="799">
      <c r="A799" s="4"/>
      <c r="B799" s="4"/>
      <c r="C799" s="4"/>
      <c r="D799" s="4"/>
      <c r="E799" s="4"/>
      <c r="F799" s="4"/>
      <c r="G799" s="4"/>
      <c r="H799" s="4"/>
      <c r="I799" s="4"/>
      <c r="J799" s="4"/>
      <c r="K799" s="4"/>
      <c r="L799" s="4"/>
    </row>
    <row r="800">
      <c r="A800" s="4"/>
      <c r="B800" s="4"/>
      <c r="C800" s="4"/>
      <c r="D800" s="4"/>
      <c r="E800" s="4"/>
      <c r="F800" s="4"/>
      <c r="G800" s="4"/>
      <c r="H800" s="4"/>
      <c r="I800" s="4"/>
      <c r="J800" s="4"/>
      <c r="K800" s="4"/>
      <c r="L800" s="4"/>
    </row>
    <row r="801">
      <c r="A801" s="4"/>
      <c r="B801" s="4"/>
      <c r="C801" s="4"/>
      <c r="D801" s="4"/>
      <c r="E801" s="4"/>
      <c r="F801" s="4"/>
      <c r="G801" s="4"/>
      <c r="H801" s="4"/>
      <c r="I801" s="4"/>
      <c r="J801" s="4"/>
      <c r="K801" s="4"/>
      <c r="L801" s="4"/>
    </row>
    <row r="802">
      <c r="A802" s="4"/>
      <c r="B802" s="4"/>
      <c r="C802" s="4"/>
      <c r="D802" s="4"/>
      <c r="E802" s="4"/>
      <c r="F802" s="4"/>
      <c r="G802" s="4"/>
      <c r="H802" s="4"/>
      <c r="I802" s="4"/>
      <c r="J802" s="4"/>
      <c r="K802" s="4"/>
      <c r="L802" s="4"/>
    </row>
    <row r="803">
      <c r="A803" s="4"/>
      <c r="B803" s="4"/>
      <c r="C803" s="4"/>
      <c r="D803" s="4"/>
      <c r="E803" s="4"/>
      <c r="F803" s="4"/>
      <c r="G803" s="4"/>
      <c r="H803" s="4"/>
      <c r="I803" s="4"/>
      <c r="J803" s="4"/>
      <c r="K803" s="4"/>
      <c r="L803" s="4"/>
    </row>
    <row r="804">
      <c r="A804" s="4"/>
      <c r="B804" s="4"/>
      <c r="C804" s="4"/>
      <c r="D804" s="4"/>
      <c r="E804" s="4"/>
      <c r="F804" s="4"/>
      <c r="G804" s="4"/>
      <c r="H804" s="4"/>
      <c r="I804" s="4"/>
      <c r="J804" s="4"/>
      <c r="K804" s="4"/>
      <c r="L804" s="4"/>
    </row>
    <row r="805">
      <c r="A805" s="4"/>
      <c r="B805" s="4"/>
      <c r="C805" s="4"/>
      <c r="D805" s="4"/>
      <c r="E805" s="4"/>
      <c r="F805" s="4"/>
      <c r="G805" s="4"/>
      <c r="H805" s="4"/>
      <c r="I805" s="4"/>
      <c r="J805" s="4"/>
      <c r="K805" s="4"/>
      <c r="L805" s="4"/>
    </row>
    <row r="806">
      <c r="A806" s="4"/>
      <c r="B806" s="4"/>
      <c r="C806" s="4"/>
      <c r="D806" s="4"/>
      <c r="E806" s="4"/>
      <c r="F806" s="4"/>
      <c r="G806" s="4"/>
      <c r="H806" s="4"/>
      <c r="I806" s="4"/>
      <c r="J806" s="4"/>
      <c r="K806" s="4"/>
      <c r="L806" s="4"/>
    </row>
    <row r="807">
      <c r="A807" s="4"/>
      <c r="B807" s="4"/>
      <c r="C807" s="4"/>
      <c r="D807" s="4"/>
      <c r="E807" s="4"/>
      <c r="F807" s="4"/>
      <c r="G807" s="4"/>
      <c r="H807" s="4"/>
      <c r="I807" s="4"/>
      <c r="J807" s="4"/>
      <c r="K807" s="4"/>
      <c r="L807" s="4"/>
    </row>
    <row r="808">
      <c r="A808" s="4"/>
      <c r="B808" s="4"/>
      <c r="C808" s="4"/>
      <c r="D808" s="4"/>
      <c r="E808" s="4"/>
      <c r="F808" s="4"/>
      <c r="G808" s="4"/>
      <c r="H808" s="4"/>
      <c r="I808" s="4"/>
      <c r="J808" s="4"/>
      <c r="K808" s="4"/>
      <c r="L808" s="4"/>
    </row>
    <row r="809">
      <c r="A809" s="4"/>
      <c r="B809" s="4"/>
      <c r="C809" s="4"/>
      <c r="D809" s="4"/>
      <c r="E809" s="4"/>
      <c r="F809" s="4"/>
      <c r="G809" s="4"/>
      <c r="H809" s="4"/>
      <c r="I809" s="4"/>
      <c r="J809" s="4"/>
      <c r="K809" s="4"/>
      <c r="L809" s="4"/>
    </row>
    <row r="810">
      <c r="A810" s="4"/>
      <c r="B810" s="4"/>
      <c r="C810" s="4"/>
      <c r="D810" s="4"/>
      <c r="E810" s="4"/>
      <c r="F810" s="4"/>
      <c r="G810" s="4"/>
      <c r="H810" s="4"/>
      <c r="I810" s="4"/>
      <c r="J810" s="4"/>
      <c r="K810" s="4"/>
      <c r="L810" s="4"/>
    </row>
    <row r="811">
      <c r="A811" s="4"/>
      <c r="B811" s="4"/>
      <c r="C811" s="4"/>
      <c r="D811" s="4"/>
      <c r="E811" s="4"/>
      <c r="F811" s="4"/>
      <c r="G811" s="4"/>
      <c r="H811" s="4"/>
      <c r="I811" s="4"/>
      <c r="J811" s="4"/>
      <c r="K811" s="4"/>
      <c r="L811" s="4"/>
    </row>
    <row r="812">
      <c r="A812" s="4"/>
      <c r="B812" s="4"/>
      <c r="C812" s="4"/>
      <c r="D812" s="4"/>
      <c r="E812" s="4"/>
      <c r="F812" s="4"/>
      <c r="G812" s="4"/>
      <c r="H812" s="4"/>
      <c r="I812" s="4"/>
      <c r="J812" s="4"/>
      <c r="K812" s="4"/>
      <c r="L812" s="4"/>
    </row>
    <row r="813">
      <c r="A813" s="4"/>
      <c r="B813" s="4"/>
      <c r="C813" s="4"/>
      <c r="D813" s="4"/>
      <c r="E813" s="4"/>
      <c r="F813" s="4"/>
      <c r="G813" s="4"/>
      <c r="H813" s="4"/>
      <c r="I813" s="4"/>
      <c r="J813" s="4"/>
      <c r="K813" s="4"/>
      <c r="L813" s="4"/>
    </row>
    <row r="814">
      <c r="A814" s="4"/>
      <c r="B814" s="4"/>
      <c r="C814" s="4"/>
      <c r="D814" s="4"/>
      <c r="E814" s="4"/>
      <c r="F814" s="4"/>
      <c r="G814" s="4"/>
      <c r="H814" s="4"/>
      <c r="I814" s="4"/>
      <c r="J814" s="4"/>
      <c r="K814" s="4"/>
      <c r="L814" s="4"/>
    </row>
    <row r="815">
      <c r="A815" s="4"/>
      <c r="B815" s="4"/>
      <c r="C815" s="4"/>
      <c r="D815" s="4"/>
      <c r="E815" s="4"/>
      <c r="F815" s="4"/>
      <c r="G815" s="4"/>
      <c r="H815" s="4"/>
      <c r="I815" s="4"/>
      <c r="J815" s="4"/>
      <c r="K815" s="4"/>
      <c r="L815" s="4"/>
    </row>
    <row r="816">
      <c r="A816" s="4"/>
      <c r="B816" s="4"/>
      <c r="C816" s="4"/>
      <c r="D816" s="4"/>
      <c r="E816" s="4"/>
      <c r="F816" s="4"/>
      <c r="G816" s="4"/>
      <c r="H816" s="4"/>
      <c r="I816" s="4"/>
      <c r="J816" s="4"/>
      <c r="K816" s="4"/>
      <c r="L816" s="4"/>
    </row>
    <row r="817">
      <c r="A817" s="4"/>
      <c r="B817" s="4"/>
      <c r="C817" s="4"/>
      <c r="D817" s="4"/>
      <c r="E817" s="4"/>
      <c r="F817" s="4"/>
      <c r="G817" s="4"/>
      <c r="H817" s="4"/>
      <c r="I817" s="4"/>
      <c r="J817" s="4"/>
      <c r="K817" s="4"/>
      <c r="L817" s="4"/>
    </row>
    <row r="818">
      <c r="A818" s="4"/>
      <c r="B818" s="4"/>
      <c r="C818" s="4"/>
      <c r="D818" s="4"/>
      <c r="E818" s="4"/>
      <c r="F818" s="4"/>
      <c r="G818" s="4"/>
      <c r="H818" s="4"/>
      <c r="I818" s="4"/>
      <c r="J818" s="4"/>
      <c r="K818" s="4"/>
      <c r="L818" s="4"/>
    </row>
    <row r="819">
      <c r="A819" s="4"/>
      <c r="B819" s="4"/>
      <c r="C819" s="4"/>
      <c r="D819" s="4"/>
      <c r="E819" s="4"/>
      <c r="F819" s="4"/>
      <c r="G819" s="4"/>
      <c r="H819" s="4"/>
      <c r="I819" s="4"/>
      <c r="J819" s="4"/>
      <c r="K819" s="4"/>
      <c r="L819" s="4"/>
    </row>
    <row r="820">
      <c r="A820" s="4"/>
      <c r="B820" s="4"/>
      <c r="C820" s="4"/>
      <c r="D820" s="4"/>
      <c r="E820" s="4"/>
      <c r="F820" s="4"/>
      <c r="G820" s="4"/>
      <c r="H820" s="4"/>
      <c r="I820" s="4"/>
      <c r="J820" s="4"/>
      <c r="K820" s="4"/>
      <c r="L820" s="4"/>
    </row>
    <row r="821">
      <c r="A821" s="4"/>
      <c r="B821" s="4"/>
      <c r="C821" s="4"/>
      <c r="D821" s="4"/>
      <c r="E821" s="4"/>
      <c r="F821" s="4"/>
      <c r="G821" s="4"/>
      <c r="H821" s="4"/>
      <c r="I821" s="4"/>
      <c r="J821" s="4"/>
      <c r="K821" s="4"/>
      <c r="L821" s="4"/>
    </row>
    <row r="822">
      <c r="A822" s="4"/>
      <c r="B822" s="4"/>
      <c r="C822" s="4"/>
      <c r="D822" s="4"/>
      <c r="E822" s="4"/>
      <c r="F822" s="4"/>
      <c r="G822" s="4"/>
      <c r="H822" s="4"/>
      <c r="I822" s="4"/>
      <c r="J822" s="4"/>
      <c r="K822" s="4"/>
      <c r="L822" s="4"/>
    </row>
    <row r="823">
      <c r="A823" s="4"/>
      <c r="B823" s="4"/>
      <c r="C823" s="4"/>
      <c r="D823" s="4"/>
      <c r="E823" s="4"/>
      <c r="F823" s="4"/>
      <c r="G823" s="4"/>
      <c r="H823" s="4"/>
      <c r="I823" s="4"/>
      <c r="J823" s="4"/>
      <c r="K823" s="4"/>
      <c r="L823" s="4"/>
    </row>
    <row r="824">
      <c r="A824" s="4"/>
      <c r="B824" s="4"/>
      <c r="C824" s="4"/>
      <c r="D824" s="4"/>
      <c r="E824" s="4"/>
      <c r="F824" s="4"/>
      <c r="G824" s="4"/>
      <c r="H824" s="4"/>
      <c r="I824" s="4"/>
      <c r="J824" s="4"/>
      <c r="K824" s="4"/>
      <c r="L824" s="4"/>
    </row>
    <row r="825">
      <c r="A825" s="4"/>
      <c r="B825" s="4"/>
      <c r="C825" s="4"/>
      <c r="D825" s="4"/>
      <c r="E825" s="4"/>
      <c r="F825" s="4"/>
      <c r="G825" s="4"/>
      <c r="H825" s="4"/>
      <c r="I825" s="4"/>
      <c r="J825" s="4"/>
      <c r="K825" s="4"/>
      <c r="L825" s="4"/>
    </row>
    <row r="826">
      <c r="A826" s="4"/>
      <c r="B826" s="4"/>
      <c r="C826" s="4"/>
      <c r="D826" s="4"/>
      <c r="E826" s="4"/>
      <c r="F826" s="4"/>
      <c r="G826" s="4"/>
      <c r="H826" s="4"/>
      <c r="I826" s="4"/>
      <c r="J826" s="4"/>
      <c r="K826" s="4"/>
      <c r="L826" s="4"/>
    </row>
    <row r="827">
      <c r="A827" s="4"/>
      <c r="B827" s="4"/>
      <c r="C827" s="4"/>
      <c r="D827" s="4"/>
      <c r="E827" s="4"/>
      <c r="F827" s="4"/>
      <c r="G827" s="4"/>
      <c r="H827" s="4"/>
      <c r="I827" s="4"/>
      <c r="J827" s="4"/>
      <c r="K827" s="4"/>
      <c r="L827" s="4"/>
    </row>
    <row r="828">
      <c r="A828" s="4"/>
      <c r="B828" s="4"/>
      <c r="C828" s="4"/>
      <c r="D828" s="4"/>
      <c r="E828" s="4"/>
      <c r="F828" s="4"/>
      <c r="G828" s="4"/>
      <c r="H828" s="4"/>
      <c r="I828" s="4"/>
      <c r="J828" s="4"/>
      <c r="K828" s="4"/>
      <c r="L828" s="4"/>
    </row>
    <row r="829">
      <c r="A829" s="4"/>
      <c r="B829" s="4"/>
      <c r="C829" s="4"/>
      <c r="D829" s="4"/>
      <c r="E829" s="4"/>
      <c r="F829" s="4"/>
      <c r="G829" s="4"/>
      <c r="H829" s="4"/>
      <c r="I829" s="4"/>
      <c r="J829" s="4"/>
      <c r="K829" s="4"/>
      <c r="L829" s="4"/>
    </row>
    <row r="830">
      <c r="A830" s="4"/>
      <c r="B830" s="4"/>
      <c r="C830" s="4"/>
      <c r="D830" s="4"/>
      <c r="E830" s="4"/>
      <c r="F830" s="4"/>
      <c r="G830" s="4"/>
      <c r="H830" s="4"/>
      <c r="I830" s="4"/>
      <c r="J830" s="4"/>
      <c r="K830" s="4"/>
      <c r="L830" s="4"/>
    </row>
    <row r="831">
      <c r="A831" s="4"/>
      <c r="B831" s="4"/>
      <c r="C831" s="4"/>
      <c r="D831" s="4"/>
      <c r="E831" s="4"/>
      <c r="F831" s="4"/>
      <c r="G831" s="4"/>
      <c r="H831" s="4"/>
      <c r="I831" s="4"/>
      <c r="J831" s="4"/>
      <c r="K831" s="4"/>
      <c r="L831" s="4"/>
    </row>
    <row r="832">
      <c r="A832" s="4"/>
      <c r="B832" s="4"/>
      <c r="C832" s="4"/>
      <c r="D832" s="4"/>
      <c r="E832" s="4"/>
      <c r="F832" s="4"/>
      <c r="G832" s="4"/>
      <c r="H832" s="4"/>
      <c r="I832" s="4"/>
      <c r="J832" s="4"/>
      <c r="K832" s="4"/>
      <c r="L832" s="4"/>
    </row>
    <row r="833">
      <c r="A833" s="4"/>
      <c r="B833" s="4"/>
      <c r="C833" s="4"/>
      <c r="D833" s="4"/>
      <c r="E833" s="4"/>
      <c r="F833" s="4"/>
      <c r="G833" s="4"/>
      <c r="H833" s="4"/>
      <c r="I833" s="4"/>
      <c r="J833" s="4"/>
      <c r="K833" s="4"/>
      <c r="L833" s="4"/>
    </row>
    <row r="834">
      <c r="A834" s="4"/>
      <c r="B834" s="4"/>
      <c r="C834" s="4"/>
      <c r="D834" s="4"/>
      <c r="E834" s="4"/>
      <c r="F834" s="4"/>
      <c r="G834" s="4"/>
      <c r="H834" s="4"/>
      <c r="I834" s="4"/>
      <c r="J834" s="4"/>
      <c r="K834" s="4"/>
      <c r="L834" s="4"/>
    </row>
    <row r="835">
      <c r="A835" s="4"/>
      <c r="B835" s="4"/>
      <c r="C835" s="4"/>
      <c r="D835" s="4"/>
      <c r="E835" s="4"/>
      <c r="F835" s="4"/>
      <c r="G835" s="4"/>
      <c r="H835" s="4"/>
      <c r="I835" s="4"/>
      <c r="J835" s="4"/>
      <c r="K835" s="4"/>
      <c r="L835" s="4"/>
    </row>
    <row r="836">
      <c r="A836" s="4"/>
      <c r="B836" s="4"/>
      <c r="C836" s="4"/>
      <c r="D836" s="4"/>
      <c r="E836" s="4"/>
      <c r="F836" s="4"/>
      <c r="G836" s="4"/>
      <c r="H836" s="4"/>
      <c r="I836" s="4"/>
      <c r="J836" s="4"/>
      <c r="K836" s="4"/>
      <c r="L836" s="4"/>
    </row>
    <row r="837">
      <c r="A837" s="4"/>
      <c r="B837" s="4"/>
      <c r="C837" s="4"/>
      <c r="D837" s="4"/>
      <c r="E837" s="4"/>
      <c r="F837" s="4"/>
      <c r="G837" s="4"/>
      <c r="H837" s="4"/>
      <c r="I837" s="4"/>
      <c r="J837" s="4"/>
      <c r="K837" s="4"/>
      <c r="L837" s="4"/>
    </row>
    <row r="838">
      <c r="A838" s="4"/>
      <c r="B838" s="4"/>
      <c r="C838" s="4"/>
      <c r="D838" s="4"/>
      <c r="E838" s="4"/>
      <c r="F838" s="4"/>
      <c r="G838" s="4"/>
      <c r="H838" s="4"/>
      <c r="I838" s="4"/>
      <c r="J838" s="4"/>
      <c r="K838" s="4"/>
      <c r="L838" s="4"/>
    </row>
    <row r="839">
      <c r="A839" s="4"/>
      <c r="B839" s="4"/>
      <c r="C839" s="4"/>
      <c r="D839" s="4"/>
      <c r="E839" s="4"/>
      <c r="F839" s="4"/>
      <c r="G839" s="4"/>
      <c r="H839" s="4"/>
      <c r="I839" s="4"/>
      <c r="J839" s="4"/>
      <c r="K839" s="4"/>
      <c r="L839" s="4"/>
    </row>
    <row r="840">
      <c r="A840" s="4"/>
      <c r="B840" s="4"/>
      <c r="C840" s="4"/>
      <c r="D840" s="4"/>
      <c r="E840" s="4"/>
      <c r="F840" s="4"/>
      <c r="G840" s="4"/>
      <c r="H840" s="4"/>
      <c r="I840" s="4"/>
      <c r="J840" s="4"/>
      <c r="K840" s="4"/>
      <c r="L840" s="4"/>
    </row>
    <row r="841">
      <c r="A841" s="4"/>
      <c r="B841" s="4"/>
      <c r="C841" s="4"/>
      <c r="D841" s="4"/>
      <c r="E841" s="4"/>
      <c r="F841" s="4"/>
      <c r="G841" s="4"/>
      <c r="H841" s="4"/>
      <c r="I841" s="4"/>
      <c r="J841" s="4"/>
      <c r="K841" s="4"/>
      <c r="L841" s="4"/>
    </row>
    <row r="842">
      <c r="A842" s="4"/>
      <c r="B842" s="4"/>
      <c r="C842" s="4"/>
      <c r="D842" s="4"/>
      <c r="E842" s="4"/>
      <c r="F842" s="4"/>
      <c r="G842" s="4"/>
      <c r="H842" s="4"/>
      <c r="I842" s="4"/>
      <c r="J842" s="4"/>
      <c r="K842" s="4"/>
      <c r="L842" s="4"/>
    </row>
    <row r="843">
      <c r="A843" s="4"/>
      <c r="B843" s="4"/>
      <c r="C843" s="4"/>
      <c r="D843" s="4"/>
      <c r="E843" s="4"/>
      <c r="F843" s="4"/>
      <c r="G843" s="4"/>
      <c r="H843" s="4"/>
      <c r="I843" s="4"/>
      <c r="J843" s="4"/>
      <c r="K843" s="4"/>
      <c r="L843" s="4"/>
    </row>
    <row r="844">
      <c r="A844" s="4"/>
      <c r="B844" s="4"/>
      <c r="C844" s="4"/>
      <c r="D844" s="4"/>
      <c r="E844" s="4"/>
      <c r="F844" s="4"/>
      <c r="G844" s="4"/>
      <c r="H844" s="4"/>
      <c r="I844" s="4"/>
      <c r="J844" s="4"/>
      <c r="K844" s="4"/>
      <c r="L844" s="4"/>
    </row>
    <row r="845">
      <c r="A845" s="4"/>
      <c r="B845" s="4"/>
      <c r="C845" s="4"/>
      <c r="D845" s="4"/>
      <c r="E845" s="4"/>
      <c r="F845" s="4"/>
      <c r="G845" s="4"/>
      <c r="H845" s="4"/>
      <c r="I845" s="4"/>
      <c r="J845" s="4"/>
      <c r="K845" s="4"/>
      <c r="L845" s="4"/>
    </row>
    <row r="846">
      <c r="A846" s="4"/>
      <c r="B846" s="4"/>
      <c r="C846" s="4"/>
      <c r="D846" s="4"/>
      <c r="E846" s="4"/>
      <c r="F846" s="4"/>
      <c r="G846" s="4"/>
      <c r="H846" s="4"/>
      <c r="I846" s="4"/>
      <c r="J846" s="4"/>
      <c r="K846" s="4"/>
      <c r="L846" s="4"/>
    </row>
    <row r="847">
      <c r="A847" s="4"/>
      <c r="B847" s="4"/>
      <c r="C847" s="4"/>
      <c r="D847" s="4"/>
      <c r="E847" s="4"/>
      <c r="F847" s="4"/>
      <c r="G847" s="4"/>
      <c r="H847" s="4"/>
      <c r="I847" s="4"/>
      <c r="J847" s="4"/>
      <c r="K847" s="4"/>
      <c r="L847" s="4"/>
    </row>
    <row r="848">
      <c r="A848" s="4"/>
      <c r="B848" s="4"/>
      <c r="C848" s="4"/>
      <c r="D848" s="4"/>
      <c r="E848" s="4"/>
      <c r="F848" s="4"/>
      <c r="G848" s="4"/>
      <c r="H848" s="4"/>
      <c r="I848" s="4"/>
      <c r="J848" s="4"/>
      <c r="K848" s="4"/>
      <c r="L848" s="4"/>
    </row>
    <row r="849">
      <c r="A849" s="4"/>
      <c r="B849" s="4"/>
      <c r="C849" s="4"/>
      <c r="D849" s="4"/>
      <c r="E849" s="4"/>
      <c r="F849" s="4"/>
      <c r="G849" s="4"/>
      <c r="H849" s="4"/>
      <c r="I849" s="4"/>
      <c r="J849" s="4"/>
      <c r="K849" s="4"/>
      <c r="L849" s="4"/>
    </row>
    <row r="850">
      <c r="A850" s="4"/>
      <c r="B850" s="4"/>
      <c r="C850" s="4"/>
      <c r="D850" s="4"/>
      <c r="E850" s="4"/>
      <c r="F850" s="4"/>
      <c r="G850" s="4"/>
      <c r="H850" s="4"/>
      <c r="I850" s="4"/>
      <c r="J850" s="4"/>
      <c r="K850" s="4"/>
      <c r="L850" s="4"/>
    </row>
    <row r="851">
      <c r="A851" s="4"/>
      <c r="B851" s="4"/>
      <c r="C851" s="4"/>
      <c r="D851" s="4"/>
      <c r="E851" s="4"/>
      <c r="F851" s="4"/>
      <c r="G851" s="4"/>
      <c r="H851" s="4"/>
      <c r="I851" s="4"/>
      <c r="J851" s="4"/>
      <c r="K851" s="4"/>
      <c r="L851" s="4"/>
    </row>
    <row r="852">
      <c r="A852" s="4"/>
      <c r="B852" s="4"/>
      <c r="C852" s="4"/>
      <c r="D852" s="4"/>
      <c r="E852" s="4"/>
      <c r="F852" s="4"/>
      <c r="G852" s="4"/>
      <c r="H852" s="4"/>
      <c r="I852" s="4"/>
      <c r="J852" s="4"/>
      <c r="K852" s="4"/>
      <c r="L852" s="4"/>
    </row>
    <row r="853">
      <c r="A853" s="4"/>
      <c r="B853" s="4"/>
      <c r="C853" s="4"/>
      <c r="D853" s="4"/>
      <c r="E853" s="4"/>
      <c r="F853" s="4"/>
      <c r="G853" s="4"/>
      <c r="H853" s="4"/>
      <c r="I853" s="4"/>
      <c r="J853" s="4"/>
      <c r="K853" s="4"/>
      <c r="L853" s="4"/>
    </row>
    <row r="854">
      <c r="A854" s="4"/>
      <c r="B854" s="4"/>
      <c r="C854" s="4"/>
      <c r="D854" s="4"/>
      <c r="E854" s="4"/>
      <c r="F854" s="4"/>
      <c r="G854" s="4"/>
      <c r="H854" s="4"/>
      <c r="I854" s="4"/>
      <c r="J854" s="4"/>
      <c r="K854" s="4"/>
      <c r="L854" s="4"/>
    </row>
    <row r="855">
      <c r="A855" s="4"/>
      <c r="B855" s="4"/>
      <c r="C855" s="4"/>
      <c r="D855" s="4"/>
      <c r="E855" s="4"/>
      <c r="F855" s="4"/>
      <c r="G855" s="4"/>
      <c r="H855" s="4"/>
      <c r="I855" s="4"/>
      <c r="J855" s="4"/>
      <c r="K855" s="4"/>
      <c r="L855" s="4"/>
    </row>
    <row r="856">
      <c r="A856" s="4"/>
      <c r="B856" s="4"/>
      <c r="C856" s="4"/>
      <c r="D856" s="4"/>
      <c r="E856" s="4"/>
      <c r="F856" s="4"/>
      <c r="G856" s="4"/>
      <c r="H856" s="4"/>
      <c r="I856" s="4"/>
      <c r="J856" s="4"/>
      <c r="K856" s="4"/>
      <c r="L856" s="4"/>
    </row>
    <row r="857">
      <c r="A857" s="4"/>
      <c r="B857" s="4"/>
      <c r="C857" s="4"/>
      <c r="D857" s="4"/>
      <c r="E857" s="4"/>
      <c r="F857" s="4"/>
      <c r="G857" s="4"/>
      <c r="H857" s="4"/>
      <c r="I857" s="4"/>
      <c r="J857" s="4"/>
      <c r="K857" s="4"/>
      <c r="L857" s="4"/>
    </row>
    <row r="858">
      <c r="A858" s="4"/>
      <c r="B858" s="4"/>
      <c r="C858" s="4"/>
      <c r="D858" s="4"/>
      <c r="E858" s="4"/>
      <c r="F858" s="4"/>
      <c r="G858" s="4"/>
      <c r="H858" s="4"/>
      <c r="I858" s="4"/>
      <c r="J858" s="4"/>
      <c r="K858" s="4"/>
      <c r="L858" s="4"/>
    </row>
    <row r="859">
      <c r="A859" s="4"/>
      <c r="B859" s="4"/>
      <c r="C859" s="4"/>
      <c r="D859" s="4"/>
      <c r="E859" s="4"/>
      <c r="F859" s="4"/>
      <c r="G859" s="4"/>
      <c r="H859" s="4"/>
      <c r="I859" s="4"/>
      <c r="J859" s="4"/>
      <c r="K859" s="4"/>
      <c r="L859" s="4"/>
    </row>
    <row r="860">
      <c r="A860" s="4"/>
      <c r="B860" s="4"/>
      <c r="C860" s="4"/>
      <c r="D860" s="4"/>
      <c r="E860" s="4"/>
      <c r="F860" s="4"/>
      <c r="G860" s="4"/>
      <c r="H860" s="4"/>
      <c r="I860" s="4"/>
      <c r="J860" s="4"/>
      <c r="K860" s="4"/>
      <c r="L860" s="4"/>
    </row>
    <row r="861">
      <c r="A861" s="4"/>
      <c r="B861" s="4"/>
      <c r="C861" s="4"/>
      <c r="D861" s="4"/>
      <c r="E861" s="4"/>
      <c r="F861" s="4"/>
      <c r="G861" s="4"/>
      <c r="H861" s="4"/>
      <c r="I861" s="4"/>
      <c r="J861" s="4"/>
      <c r="K861" s="4"/>
      <c r="L861" s="4"/>
    </row>
    <row r="862">
      <c r="A862" s="4"/>
      <c r="B862" s="4"/>
      <c r="C862" s="4"/>
      <c r="D862" s="4"/>
      <c r="E862" s="4"/>
      <c r="F862" s="4"/>
      <c r="G862" s="4"/>
      <c r="H862" s="4"/>
      <c r="I862" s="4"/>
      <c r="J862" s="4"/>
      <c r="K862" s="4"/>
      <c r="L862" s="4"/>
    </row>
    <row r="863">
      <c r="A863" s="4"/>
      <c r="B863" s="4"/>
      <c r="C863" s="4"/>
      <c r="D863" s="4"/>
      <c r="E863" s="4"/>
      <c r="F863" s="4"/>
      <c r="G863" s="4"/>
      <c r="H863" s="4"/>
      <c r="I863" s="4"/>
      <c r="J863" s="4"/>
      <c r="K863" s="4"/>
      <c r="L863" s="4"/>
    </row>
    <row r="864">
      <c r="A864" s="4"/>
      <c r="B864" s="4"/>
      <c r="C864" s="4"/>
      <c r="D864" s="4"/>
      <c r="E864" s="4"/>
      <c r="F864" s="4"/>
      <c r="G864" s="4"/>
      <c r="H864" s="4"/>
      <c r="I864" s="4"/>
      <c r="J864" s="4"/>
      <c r="K864" s="4"/>
      <c r="L864" s="4"/>
    </row>
    <row r="865">
      <c r="A865" s="4"/>
      <c r="B865" s="4"/>
      <c r="C865" s="4"/>
      <c r="D865" s="4"/>
      <c r="E865" s="4"/>
      <c r="F865" s="4"/>
      <c r="G865" s="4"/>
      <c r="H865" s="4"/>
      <c r="I865" s="4"/>
      <c r="J865" s="4"/>
      <c r="K865" s="4"/>
      <c r="L865" s="4"/>
    </row>
    <row r="866">
      <c r="A866" s="4"/>
      <c r="B866" s="4"/>
      <c r="C866" s="4"/>
      <c r="D866" s="4"/>
      <c r="E866" s="4"/>
      <c r="F866" s="4"/>
      <c r="G866" s="4"/>
      <c r="H866" s="4"/>
      <c r="I866" s="4"/>
      <c r="J866" s="4"/>
      <c r="K866" s="4"/>
      <c r="L866" s="4"/>
    </row>
    <row r="867">
      <c r="A867" s="4"/>
      <c r="B867" s="4"/>
      <c r="C867" s="4"/>
      <c r="D867" s="4"/>
      <c r="E867" s="4"/>
      <c r="F867" s="4"/>
      <c r="G867" s="4"/>
      <c r="H867" s="4"/>
      <c r="I867" s="4"/>
      <c r="J867" s="4"/>
      <c r="K867" s="4"/>
      <c r="L867" s="4"/>
    </row>
    <row r="868">
      <c r="A868" s="4"/>
      <c r="B868" s="4"/>
      <c r="C868" s="4"/>
      <c r="D868" s="4"/>
      <c r="E868" s="4"/>
      <c r="F868" s="4"/>
      <c r="G868" s="4"/>
      <c r="H868" s="4"/>
      <c r="I868" s="4"/>
      <c r="J868" s="4"/>
      <c r="K868" s="4"/>
      <c r="L868" s="4"/>
    </row>
    <row r="869">
      <c r="A869" s="4"/>
      <c r="B869" s="4"/>
      <c r="C869" s="4"/>
      <c r="D869" s="4"/>
      <c r="E869" s="4"/>
      <c r="F869" s="4"/>
      <c r="G869" s="4"/>
      <c r="H869" s="4"/>
      <c r="I869" s="4"/>
      <c r="J869" s="4"/>
      <c r="K869" s="4"/>
      <c r="L869" s="4"/>
    </row>
    <row r="870">
      <c r="A870" s="4"/>
      <c r="B870" s="4"/>
      <c r="C870" s="4"/>
      <c r="D870" s="4"/>
      <c r="E870" s="4"/>
      <c r="F870" s="4"/>
      <c r="G870" s="4"/>
      <c r="H870" s="4"/>
      <c r="I870" s="4"/>
      <c r="J870" s="4"/>
      <c r="K870" s="4"/>
      <c r="L870" s="4"/>
    </row>
    <row r="871">
      <c r="A871" s="4"/>
      <c r="B871" s="4"/>
      <c r="C871" s="4"/>
      <c r="D871" s="4"/>
      <c r="E871" s="4"/>
      <c r="F871" s="4"/>
      <c r="G871" s="4"/>
      <c r="H871" s="4"/>
      <c r="I871" s="4"/>
      <c r="J871" s="4"/>
      <c r="K871" s="4"/>
      <c r="L871" s="4"/>
    </row>
    <row r="872">
      <c r="A872" s="4"/>
      <c r="B872" s="4"/>
      <c r="C872" s="4"/>
      <c r="D872" s="4"/>
      <c r="E872" s="4"/>
      <c r="F872" s="4"/>
      <c r="G872" s="4"/>
      <c r="H872" s="4"/>
      <c r="I872" s="4"/>
      <c r="J872" s="4"/>
      <c r="K872" s="4"/>
      <c r="L872" s="4"/>
    </row>
    <row r="873">
      <c r="A873" s="4"/>
      <c r="B873" s="4"/>
      <c r="C873" s="4"/>
      <c r="D873" s="4"/>
      <c r="E873" s="4"/>
      <c r="F873" s="4"/>
      <c r="G873" s="4"/>
      <c r="H873" s="4"/>
      <c r="I873" s="4"/>
      <c r="J873" s="4"/>
      <c r="K873" s="4"/>
      <c r="L873" s="4"/>
    </row>
    <row r="874">
      <c r="A874" s="4"/>
      <c r="B874" s="4"/>
      <c r="C874" s="4"/>
      <c r="D874" s="4"/>
      <c r="E874" s="4"/>
      <c r="F874" s="4"/>
      <c r="G874" s="4"/>
      <c r="H874" s="4"/>
      <c r="I874" s="4"/>
      <c r="J874" s="4"/>
      <c r="K874" s="4"/>
      <c r="L874" s="4"/>
    </row>
    <row r="875">
      <c r="A875" s="4"/>
      <c r="B875" s="4"/>
      <c r="C875" s="4"/>
      <c r="D875" s="4"/>
      <c r="E875" s="4"/>
      <c r="F875" s="4"/>
      <c r="G875" s="4"/>
      <c r="H875" s="4"/>
      <c r="I875" s="4"/>
      <c r="J875" s="4"/>
      <c r="K875" s="4"/>
      <c r="L875" s="4"/>
    </row>
    <row r="876">
      <c r="A876" s="4"/>
      <c r="B876" s="4"/>
      <c r="C876" s="4"/>
      <c r="D876" s="4"/>
      <c r="E876" s="4"/>
      <c r="F876" s="4"/>
      <c r="G876" s="4"/>
      <c r="H876" s="4"/>
      <c r="I876" s="4"/>
      <c r="J876" s="4"/>
      <c r="K876" s="4"/>
      <c r="L876" s="4"/>
    </row>
    <row r="877">
      <c r="A877" s="4"/>
      <c r="B877" s="4"/>
      <c r="C877" s="4"/>
      <c r="D877" s="4"/>
      <c r="E877" s="4"/>
      <c r="F877" s="4"/>
      <c r="G877" s="4"/>
      <c r="H877" s="4"/>
      <c r="I877" s="4"/>
      <c r="J877" s="4"/>
      <c r="K877" s="4"/>
      <c r="L877" s="4"/>
    </row>
    <row r="878">
      <c r="A878" s="4"/>
      <c r="B878" s="4"/>
      <c r="C878" s="4"/>
      <c r="D878" s="4"/>
      <c r="E878" s="4"/>
      <c r="F878" s="4"/>
      <c r="G878" s="4"/>
      <c r="H878" s="4"/>
      <c r="I878" s="4"/>
      <c r="J878" s="4"/>
      <c r="K878" s="4"/>
      <c r="L878" s="4"/>
    </row>
    <row r="879">
      <c r="A879" s="4"/>
      <c r="B879" s="4"/>
      <c r="C879" s="4"/>
      <c r="D879" s="4"/>
      <c r="E879" s="4"/>
      <c r="F879" s="4"/>
      <c r="G879" s="4"/>
      <c r="H879" s="4"/>
      <c r="I879" s="4"/>
      <c r="J879" s="4"/>
      <c r="K879" s="4"/>
      <c r="L879" s="4"/>
    </row>
    <row r="880">
      <c r="A880" s="4"/>
      <c r="B880" s="4"/>
      <c r="C880" s="4"/>
      <c r="D880" s="4"/>
      <c r="E880" s="4"/>
      <c r="F880" s="4"/>
      <c r="G880" s="4"/>
      <c r="H880" s="4"/>
      <c r="I880" s="4"/>
      <c r="J880" s="4"/>
      <c r="K880" s="4"/>
      <c r="L880" s="4"/>
    </row>
    <row r="881">
      <c r="A881" s="4"/>
      <c r="B881" s="4"/>
      <c r="C881" s="4"/>
      <c r="D881" s="4"/>
      <c r="E881" s="4"/>
      <c r="F881" s="4"/>
      <c r="G881" s="4"/>
      <c r="H881" s="4"/>
      <c r="I881" s="4"/>
      <c r="J881" s="4"/>
      <c r="K881" s="4"/>
      <c r="L881" s="4"/>
    </row>
    <row r="882">
      <c r="A882" s="4"/>
      <c r="B882" s="4"/>
      <c r="C882" s="4"/>
      <c r="D882" s="4"/>
      <c r="E882" s="4"/>
      <c r="F882" s="4"/>
      <c r="G882" s="4"/>
      <c r="H882" s="4"/>
      <c r="I882" s="4"/>
      <c r="J882" s="4"/>
      <c r="K882" s="4"/>
      <c r="L882" s="4"/>
    </row>
    <row r="883">
      <c r="A883" s="4"/>
      <c r="B883" s="4"/>
      <c r="C883" s="4"/>
      <c r="D883" s="4"/>
      <c r="E883" s="4"/>
      <c r="F883" s="4"/>
      <c r="G883" s="4"/>
      <c r="H883" s="4"/>
      <c r="I883" s="4"/>
      <c r="J883" s="4"/>
      <c r="K883" s="4"/>
      <c r="L883" s="4"/>
    </row>
    <row r="884">
      <c r="A884" s="4"/>
      <c r="B884" s="4"/>
      <c r="C884" s="4"/>
      <c r="D884" s="4"/>
      <c r="E884" s="4"/>
      <c r="F884" s="4"/>
      <c r="G884" s="4"/>
      <c r="H884" s="4"/>
      <c r="I884" s="4"/>
      <c r="J884" s="4"/>
      <c r="K884" s="4"/>
      <c r="L884" s="4"/>
    </row>
    <row r="885">
      <c r="A885" s="4"/>
      <c r="B885" s="4"/>
      <c r="C885" s="4"/>
      <c r="D885" s="4"/>
      <c r="E885" s="4"/>
      <c r="F885" s="4"/>
      <c r="G885" s="4"/>
      <c r="H885" s="4"/>
      <c r="I885" s="4"/>
      <c r="J885" s="4"/>
      <c r="K885" s="4"/>
      <c r="L885" s="4"/>
    </row>
    <row r="886">
      <c r="A886" s="4"/>
      <c r="B886" s="4"/>
      <c r="C886" s="4"/>
      <c r="D886" s="4"/>
      <c r="E886" s="4"/>
      <c r="F886" s="4"/>
      <c r="G886" s="4"/>
      <c r="H886" s="4"/>
      <c r="I886" s="4"/>
      <c r="J886" s="4"/>
      <c r="K886" s="4"/>
      <c r="L886" s="4"/>
    </row>
    <row r="887">
      <c r="A887" s="4"/>
      <c r="B887" s="4"/>
      <c r="C887" s="4"/>
      <c r="D887" s="4"/>
      <c r="E887" s="4"/>
      <c r="F887" s="4"/>
      <c r="G887" s="4"/>
      <c r="H887" s="4"/>
      <c r="I887" s="4"/>
      <c r="J887" s="4"/>
      <c r="K887" s="4"/>
      <c r="L887" s="4"/>
    </row>
    <row r="888">
      <c r="A888" s="4"/>
      <c r="B888" s="4"/>
      <c r="C888" s="4"/>
      <c r="D888" s="4"/>
      <c r="E888" s="4"/>
      <c r="F888" s="4"/>
      <c r="G888" s="4"/>
      <c r="H888" s="4"/>
      <c r="I888" s="4"/>
      <c r="J888" s="4"/>
      <c r="K888" s="4"/>
      <c r="L888" s="4"/>
    </row>
    <row r="889">
      <c r="A889" s="4"/>
      <c r="B889" s="4"/>
      <c r="C889" s="4"/>
      <c r="D889" s="4"/>
      <c r="E889" s="4"/>
      <c r="F889" s="4"/>
      <c r="G889" s="4"/>
      <c r="H889" s="4"/>
      <c r="I889" s="4"/>
      <c r="J889" s="4"/>
      <c r="K889" s="4"/>
      <c r="L889" s="4"/>
    </row>
    <row r="890">
      <c r="A890" s="4"/>
      <c r="B890" s="4"/>
      <c r="C890" s="4"/>
      <c r="D890" s="4"/>
      <c r="E890" s="4"/>
      <c r="F890" s="4"/>
      <c r="G890" s="4"/>
      <c r="H890" s="4"/>
      <c r="I890" s="4"/>
      <c r="J890" s="4"/>
      <c r="K890" s="4"/>
      <c r="L890" s="4"/>
    </row>
    <row r="891">
      <c r="A891" s="4"/>
      <c r="B891" s="4"/>
      <c r="C891" s="4"/>
      <c r="D891" s="4"/>
      <c r="E891" s="4"/>
      <c r="F891" s="4"/>
      <c r="G891" s="4"/>
      <c r="H891" s="4"/>
      <c r="I891" s="4"/>
      <c r="J891" s="4"/>
      <c r="K891" s="4"/>
      <c r="L891" s="4"/>
    </row>
    <row r="892">
      <c r="A892" s="4"/>
      <c r="B892" s="4"/>
      <c r="C892" s="4"/>
      <c r="D892" s="4"/>
      <c r="E892" s="4"/>
      <c r="F892" s="4"/>
      <c r="G892" s="4"/>
      <c r="H892" s="4"/>
      <c r="I892" s="4"/>
      <c r="J892" s="4"/>
      <c r="K892" s="4"/>
      <c r="L892" s="4"/>
    </row>
    <row r="893">
      <c r="A893" s="4"/>
      <c r="B893" s="4"/>
      <c r="C893" s="4"/>
      <c r="D893" s="4"/>
      <c r="E893" s="4"/>
      <c r="F893" s="4"/>
      <c r="G893" s="4"/>
      <c r="H893" s="4"/>
      <c r="I893" s="4"/>
      <c r="J893" s="4"/>
      <c r="K893" s="4"/>
      <c r="L893" s="4"/>
    </row>
    <row r="894">
      <c r="A894" s="4"/>
      <c r="B894" s="4"/>
      <c r="C894" s="4"/>
      <c r="D894" s="4"/>
      <c r="E894" s="4"/>
      <c r="F894" s="4"/>
      <c r="G894" s="4"/>
      <c r="H894" s="4"/>
      <c r="I894" s="4"/>
      <c r="J894" s="4"/>
      <c r="K894" s="4"/>
      <c r="L894" s="4"/>
    </row>
    <row r="895">
      <c r="A895" s="4"/>
      <c r="B895" s="4"/>
      <c r="C895" s="4"/>
      <c r="D895" s="4"/>
      <c r="E895" s="4"/>
      <c r="F895" s="4"/>
      <c r="G895" s="4"/>
      <c r="H895" s="4"/>
      <c r="I895" s="4"/>
      <c r="J895" s="4"/>
      <c r="K895" s="4"/>
      <c r="L895" s="4"/>
    </row>
    <row r="896">
      <c r="A896" s="4"/>
      <c r="B896" s="4"/>
      <c r="C896" s="4"/>
      <c r="D896" s="4"/>
      <c r="E896" s="4"/>
      <c r="F896" s="4"/>
      <c r="G896" s="4"/>
      <c r="H896" s="4"/>
      <c r="I896" s="4"/>
      <c r="J896" s="4"/>
      <c r="K896" s="4"/>
      <c r="L896" s="4"/>
    </row>
    <row r="897">
      <c r="A897" s="4"/>
      <c r="B897" s="4"/>
      <c r="C897" s="4"/>
      <c r="D897" s="4"/>
      <c r="E897" s="4"/>
      <c r="F897" s="4"/>
      <c r="G897" s="4"/>
      <c r="H897" s="4"/>
      <c r="I897" s="4"/>
      <c r="J897" s="4"/>
      <c r="K897" s="4"/>
      <c r="L897" s="4"/>
    </row>
    <row r="898">
      <c r="A898" s="4"/>
      <c r="B898" s="4"/>
      <c r="C898" s="4"/>
      <c r="D898" s="4"/>
      <c r="E898" s="4"/>
      <c r="F898" s="4"/>
      <c r="G898" s="4"/>
      <c r="H898" s="4"/>
      <c r="I898" s="4"/>
      <c r="J898" s="4"/>
      <c r="K898" s="4"/>
      <c r="L898" s="4"/>
    </row>
    <row r="899">
      <c r="A899" s="4"/>
      <c r="B899" s="4"/>
      <c r="C899" s="4"/>
      <c r="D899" s="4"/>
      <c r="E899" s="4"/>
      <c r="F899" s="4"/>
      <c r="G899" s="4"/>
      <c r="H899" s="4"/>
      <c r="I899" s="4"/>
      <c r="J899" s="4"/>
      <c r="K899" s="4"/>
      <c r="L899" s="4"/>
    </row>
    <row r="900">
      <c r="A900" s="4"/>
      <c r="B900" s="4"/>
      <c r="C900" s="4"/>
      <c r="D900" s="4"/>
      <c r="E900" s="4"/>
      <c r="F900" s="4"/>
      <c r="G900" s="4"/>
      <c r="H900" s="4"/>
      <c r="I900" s="4"/>
      <c r="J900" s="4"/>
      <c r="K900" s="4"/>
      <c r="L900" s="4"/>
    </row>
    <row r="901">
      <c r="A901" s="4"/>
      <c r="B901" s="4"/>
      <c r="C901" s="4"/>
      <c r="D901" s="4"/>
      <c r="E901" s="4"/>
      <c r="F901" s="4"/>
      <c r="G901" s="4"/>
      <c r="H901" s="4"/>
      <c r="I901" s="4"/>
      <c r="J901" s="4"/>
      <c r="K901" s="4"/>
      <c r="L901" s="4"/>
    </row>
    <row r="902">
      <c r="A902" s="4"/>
      <c r="B902" s="4"/>
      <c r="C902" s="4"/>
      <c r="D902" s="4"/>
      <c r="E902" s="4"/>
      <c r="F902" s="4"/>
      <c r="G902" s="4"/>
      <c r="H902" s="4"/>
      <c r="I902" s="4"/>
      <c r="J902" s="4"/>
      <c r="K902" s="4"/>
      <c r="L902" s="4"/>
    </row>
    <row r="903">
      <c r="A903" s="4"/>
      <c r="B903" s="4"/>
      <c r="C903" s="4"/>
      <c r="D903" s="4"/>
      <c r="E903" s="4"/>
      <c r="F903" s="4"/>
      <c r="G903" s="4"/>
      <c r="H903" s="4"/>
      <c r="I903" s="4"/>
      <c r="J903" s="4"/>
      <c r="K903" s="4"/>
      <c r="L903" s="4"/>
    </row>
    <row r="904">
      <c r="A904" s="4"/>
      <c r="B904" s="4"/>
      <c r="C904" s="4"/>
      <c r="D904" s="4"/>
      <c r="E904" s="4"/>
      <c r="F904" s="4"/>
      <c r="G904" s="4"/>
      <c r="H904" s="4"/>
      <c r="I904" s="4"/>
      <c r="J904" s="4"/>
      <c r="K904" s="4"/>
      <c r="L904" s="4"/>
    </row>
    <row r="905">
      <c r="A905" s="4"/>
      <c r="B905" s="4"/>
      <c r="C905" s="4"/>
      <c r="D905" s="4"/>
      <c r="E905" s="4"/>
      <c r="F905" s="4"/>
      <c r="G905" s="4"/>
      <c r="H905" s="4"/>
      <c r="I905" s="4"/>
      <c r="J905" s="4"/>
      <c r="K905" s="4"/>
      <c r="L905" s="4"/>
    </row>
    <row r="906">
      <c r="A906" s="4"/>
      <c r="B906" s="4"/>
      <c r="C906" s="4"/>
      <c r="D906" s="4"/>
      <c r="E906" s="4"/>
      <c r="F906" s="4"/>
      <c r="G906" s="4"/>
      <c r="H906" s="4"/>
      <c r="I906" s="4"/>
      <c r="J906" s="4"/>
      <c r="K906" s="4"/>
      <c r="L906" s="4"/>
    </row>
    <row r="907">
      <c r="A907" s="4"/>
      <c r="B907" s="4"/>
      <c r="C907" s="4"/>
      <c r="D907" s="4"/>
      <c r="E907" s="4"/>
      <c r="F907" s="4"/>
      <c r="G907" s="4"/>
      <c r="H907" s="4"/>
      <c r="I907" s="4"/>
      <c r="J907" s="4"/>
      <c r="K907" s="4"/>
      <c r="L907" s="4"/>
    </row>
    <row r="908">
      <c r="A908" s="4"/>
      <c r="B908" s="4"/>
      <c r="C908" s="4"/>
      <c r="D908" s="4"/>
      <c r="E908" s="4"/>
      <c r="F908" s="4"/>
      <c r="G908" s="4"/>
      <c r="H908" s="4"/>
      <c r="I908" s="4"/>
      <c r="J908" s="4"/>
      <c r="K908" s="4"/>
      <c r="L908" s="4"/>
    </row>
    <row r="909">
      <c r="A909" s="4"/>
      <c r="B909" s="4"/>
      <c r="C909" s="4"/>
      <c r="D909" s="4"/>
      <c r="E909" s="4"/>
      <c r="F909" s="4"/>
      <c r="G909" s="4"/>
      <c r="H909" s="4"/>
      <c r="I909" s="4"/>
      <c r="J909" s="4"/>
      <c r="K909" s="4"/>
      <c r="L909" s="4"/>
    </row>
    <row r="910">
      <c r="A910" s="4"/>
      <c r="B910" s="4"/>
      <c r="C910" s="4"/>
      <c r="D910" s="4"/>
      <c r="E910" s="4"/>
      <c r="F910" s="4"/>
      <c r="G910" s="4"/>
      <c r="H910" s="4"/>
      <c r="I910" s="4"/>
      <c r="J910" s="4"/>
      <c r="K910" s="4"/>
      <c r="L910" s="4"/>
    </row>
    <row r="911">
      <c r="A911" s="4"/>
      <c r="B911" s="4"/>
      <c r="C911" s="4"/>
      <c r="D911" s="4"/>
      <c r="E911" s="4"/>
      <c r="F911" s="4"/>
      <c r="G911" s="4"/>
      <c r="H911" s="4"/>
      <c r="I911" s="4"/>
      <c r="J911" s="4"/>
      <c r="K911" s="4"/>
      <c r="L911" s="4"/>
    </row>
    <row r="912">
      <c r="A912" s="4"/>
      <c r="B912" s="4"/>
      <c r="C912" s="4"/>
      <c r="D912" s="4"/>
      <c r="E912" s="4"/>
      <c r="F912" s="4"/>
      <c r="G912" s="4"/>
      <c r="H912" s="4"/>
      <c r="I912" s="4"/>
      <c r="J912" s="4"/>
      <c r="K912" s="4"/>
      <c r="L912" s="4"/>
    </row>
    <row r="913">
      <c r="A913" s="4"/>
      <c r="B913" s="4"/>
      <c r="C913" s="4"/>
      <c r="D913" s="4"/>
      <c r="E913" s="4"/>
      <c r="F913" s="4"/>
      <c r="G913" s="4"/>
      <c r="H913" s="4"/>
      <c r="I913" s="4"/>
      <c r="J913" s="4"/>
      <c r="K913" s="4"/>
      <c r="L913" s="4"/>
    </row>
    <row r="914">
      <c r="A914" s="4"/>
      <c r="B914" s="4"/>
      <c r="C914" s="4"/>
      <c r="D914" s="4"/>
      <c r="E914" s="4"/>
      <c r="F914" s="4"/>
      <c r="G914" s="4"/>
      <c r="H914" s="4"/>
      <c r="I914" s="4"/>
      <c r="J914" s="4"/>
      <c r="K914" s="4"/>
      <c r="L914" s="4"/>
    </row>
    <row r="915">
      <c r="A915" s="4"/>
      <c r="B915" s="4"/>
      <c r="C915" s="4"/>
      <c r="D915" s="4"/>
      <c r="E915" s="4"/>
      <c r="F915" s="4"/>
      <c r="G915" s="4"/>
      <c r="H915" s="4"/>
      <c r="I915" s="4"/>
      <c r="J915" s="4"/>
      <c r="K915" s="4"/>
      <c r="L915" s="4"/>
    </row>
    <row r="916">
      <c r="A916" s="4"/>
      <c r="B916" s="4"/>
      <c r="C916" s="4"/>
      <c r="D916" s="4"/>
      <c r="E916" s="4"/>
      <c r="F916" s="4"/>
      <c r="G916" s="4"/>
      <c r="H916" s="4"/>
      <c r="I916" s="4"/>
      <c r="J916" s="4"/>
      <c r="K916" s="4"/>
      <c r="L916" s="4"/>
    </row>
    <row r="917">
      <c r="A917" s="4"/>
      <c r="B917" s="4"/>
      <c r="C917" s="4"/>
      <c r="D917" s="4"/>
      <c r="E917" s="4"/>
      <c r="F917" s="4"/>
      <c r="G917" s="4"/>
      <c r="H917" s="4"/>
      <c r="I917" s="4"/>
      <c r="J917" s="4"/>
      <c r="K917" s="4"/>
      <c r="L917" s="4"/>
    </row>
    <row r="918">
      <c r="A918" s="4"/>
      <c r="B918" s="4"/>
      <c r="C918" s="4"/>
      <c r="D918" s="4"/>
      <c r="E918" s="4"/>
      <c r="F918" s="4"/>
      <c r="G918" s="4"/>
      <c r="H918" s="4"/>
      <c r="I918" s="4"/>
      <c r="J918" s="4"/>
      <c r="K918" s="4"/>
      <c r="L918" s="4"/>
    </row>
    <row r="919">
      <c r="A919" s="4"/>
      <c r="B919" s="4"/>
      <c r="C919" s="4"/>
      <c r="D919" s="4"/>
      <c r="E919" s="4"/>
      <c r="F919" s="4"/>
      <c r="G919" s="4"/>
      <c r="H919" s="4"/>
      <c r="I919" s="4"/>
      <c r="J919" s="4"/>
      <c r="K919" s="4"/>
      <c r="L919" s="4"/>
    </row>
    <row r="920">
      <c r="A920" s="4"/>
      <c r="B920" s="4"/>
      <c r="C920" s="4"/>
      <c r="D920" s="4"/>
      <c r="E920" s="4"/>
      <c r="F920" s="4"/>
      <c r="G920" s="4"/>
      <c r="H920" s="4"/>
      <c r="I920" s="4"/>
      <c r="J920" s="4"/>
      <c r="K920" s="4"/>
      <c r="L920" s="4"/>
    </row>
    <row r="921">
      <c r="A921" s="4"/>
      <c r="B921" s="4"/>
      <c r="C921" s="4"/>
      <c r="D921" s="4"/>
      <c r="E921" s="4"/>
      <c r="F921" s="4"/>
      <c r="G921" s="4"/>
      <c r="H921" s="4"/>
      <c r="I921" s="4"/>
      <c r="J921" s="4"/>
      <c r="K921" s="4"/>
      <c r="L921" s="4"/>
    </row>
    <row r="922">
      <c r="A922" s="4"/>
      <c r="B922" s="4"/>
      <c r="C922" s="4"/>
      <c r="D922" s="4"/>
      <c r="E922" s="4"/>
      <c r="F922" s="4"/>
      <c r="G922" s="4"/>
      <c r="H922" s="4"/>
      <c r="I922" s="4"/>
      <c r="J922" s="4"/>
      <c r="K922" s="4"/>
      <c r="L922" s="4"/>
    </row>
    <row r="923">
      <c r="A923" s="4"/>
      <c r="B923" s="4"/>
      <c r="C923" s="4"/>
      <c r="D923" s="4"/>
      <c r="E923" s="4"/>
      <c r="F923" s="4"/>
      <c r="G923" s="4"/>
      <c r="H923" s="4"/>
      <c r="I923" s="4"/>
      <c r="J923" s="4"/>
      <c r="K923" s="4"/>
      <c r="L923" s="4"/>
    </row>
    <row r="924">
      <c r="A924" s="4"/>
      <c r="B924" s="4"/>
      <c r="C924" s="4"/>
      <c r="D924" s="4"/>
      <c r="E924" s="4"/>
      <c r="F924" s="4"/>
      <c r="G924" s="4"/>
      <c r="H924" s="4"/>
      <c r="I924" s="4"/>
      <c r="J924" s="4"/>
      <c r="K924" s="4"/>
      <c r="L924" s="4"/>
    </row>
    <row r="925">
      <c r="A925" s="4"/>
      <c r="B925" s="4"/>
      <c r="C925" s="4"/>
      <c r="D925" s="4"/>
      <c r="E925" s="4"/>
      <c r="F925" s="4"/>
      <c r="G925" s="4"/>
      <c r="H925" s="4"/>
      <c r="I925" s="4"/>
      <c r="J925" s="4"/>
      <c r="K925" s="4"/>
      <c r="L925" s="4"/>
    </row>
    <row r="926">
      <c r="A926" s="4"/>
      <c r="B926" s="4"/>
      <c r="C926" s="4"/>
      <c r="D926" s="4"/>
      <c r="E926" s="4"/>
      <c r="F926" s="4"/>
      <c r="G926" s="4"/>
      <c r="H926" s="4"/>
      <c r="I926" s="4"/>
      <c r="J926" s="4"/>
      <c r="K926" s="4"/>
      <c r="L926" s="4"/>
    </row>
    <row r="927">
      <c r="A927" s="4"/>
      <c r="B927" s="4"/>
      <c r="C927" s="4"/>
      <c r="D927" s="4"/>
      <c r="E927" s="4"/>
      <c r="F927" s="4"/>
      <c r="G927" s="4"/>
      <c r="H927" s="4"/>
      <c r="I927" s="4"/>
      <c r="J927" s="4"/>
      <c r="K927" s="4"/>
      <c r="L927" s="4"/>
    </row>
    <row r="928">
      <c r="A928" s="4"/>
      <c r="B928" s="4"/>
      <c r="C928" s="4"/>
      <c r="D928" s="4"/>
      <c r="E928" s="4"/>
      <c r="F928" s="4"/>
      <c r="G928" s="4"/>
      <c r="H928" s="4"/>
      <c r="I928" s="4"/>
      <c r="J928" s="4"/>
      <c r="K928" s="4"/>
      <c r="L928" s="4"/>
    </row>
    <row r="929">
      <c r="A929" s="4"/>
      <c r="B929" s="4"/>
      <c r="C929" s="4"/>
      <c r="D929" s="4"/>
      <c r="E929" s="4"/>
      <c r="F929" s="4"/>
      <c r="G929" s="4"/>
      <c r="H929" s="4"/>
      <c r="I929" s="4"/>
      <c r="J929" s="4"/>
      <c r="K929" s="4"/>
      <c r="L929" s="4"/>
    </row>
    <row r="930">
      <c r="A930" s="4"/>
      <c r="B930" s="4"/>
      <c r="C930" s="4"/>
      <c r="D930" s="4"/>
      <c r="E930" s="4"/>
      <c r="F930" s="4"/>
      <c r="G930" s="4"/>
      <c r="H930" s="4"/>
      <c r="I930" s="4"/>
      <c r="J930" s="4"/>
      <c r="K930" s="4"/>
      <c r="L930" s="4"/>
    </row>
    <row r="931">
      <c r="A931" s="4"/>
      <c r="B931" s="4"/>
      <c r="C931" s="4"/>
      <c r="D931" s="4"/>
      <c r="E931" s="4"/>
      <c r="F931" s="4"/>
      <c r="G931" s="4"/>
      <c r="H931" s="4"/>
      <c r="I931" s="4"/>
      <c r="J931" s="4"/>
      <c r="K931" s="4"/>
      <c r="L931" s="4"/>
    </row>
    <row r="932">
      <c r="A932" s="4"/>
      <c r="B932" s="4"/>
      <c r="C932" s="4"/>
      <c r="D932" s="4"/>
      <c r="E932" s="4"/>
      <c r="F932" s="4"/>
      <c r="G932" s="4"/>
      <c r="H932" s="4"/>
      <c r="I932" s="4"/>
      <c r="J932" s="4"/>
      <c r="K932" s="4"/>
      <c r="L932" s="4"/>
    </row>
    <row r="933">
      <c r="A933" s="4"/>
      <c r="B933" s="4"/>
      <c r="C933" s="4"/>
      <c r="D933" s="4"/>
      <c r="E933" s="4"/>
      <c r="F933" s="4"/>
      <c r="G933" s="4"/>
      <c r="H933" s="4"/>
      <c r="I933" s="4"/>
      <c r="J933" s="4"/>
      <c r="K933" s="4"/>
      <c r="L933" s="4"/>
    </row>
    <row r="934">
      <c r="A934" s="4"/>
      <c r="B934" s="4"/>
      <c r="C934" s="4"/>
      <c r="D934" s="4"/>
      <c r="E934" s="4"/>
      <c r="F934" s="4"/>
      <c r="G934" s="4"/>
      <c r="H934" s="4"/>
      <c r="I934" s="4"/>
      <c r="J934" s="4"/>
      <c r="K934" s="4"/>
      <c r="L934" s="4"/>
    </row>
    <row r="935">
      <c r="A935" s="4"/>
      <c r="B935" s="4"/>
      <c r="C935" s="4"/>
      <c r="D935" s="4"/>
      <c r="E935" s="4"/>
      <c r="F935" s="4"/>
      <c r="G935" s="4"/>
      <c r="H935" s="4"/>
      <c r="I935" s="4"/>
      <c r="J935" s="4"/>
      <c r="K935" s="4"/>
      <c r="L935" s="4"/>
    </row>
    <row r="936">
      <c r="A936" s="4"/>
      <c r="B936" s="4"/>
      <c r="C936" s="4"/>
      <c r="D936" s="4"/>
      <c r="E936" s="4"/>
      <c r="F936" s="4"/>
      <c r="G936" s="4"/>
      <c r="H936" s="4"/>
      <c r="I936" s="4"/>
      <c r="J936" s="4"/>
      <c r="K936" s="4"/>
      <c r="L936" s="4"/>
    </row>
    <row r="937">
      <c r="A937" s="4"/>
      <c r="B937" s="4"/>
      <c r="C937" s="4"/>
      <c r="D937" s="4"/>
      <c r="E937" s="4"/>
      <c r="F937" s="4"/>
      <c r="G937" s="4"/>
      <c r="H937" s="4"/>
      <c r="I937" s="4"/>
      <c r="J937" s="4"/>
      <c r="K937" s="4"/>
      <c r="L937" s="4"/>
    </row>
    <row r="938">
      <c r="A938" s="4"/>
      <c r="B938" s="4"/>
      <c r="C938" s="4"/>
      <c r="D938" s="4"/>
      <c r="E938" s="4"/>
      <c r="F938" s="4"/>
      <c r="G938" s="4"/>
      <c r="H938" s="4"/>
      <c r="I938" s="4"/>
      <c r="J938" s="4"/>
      <c r="K938" s="4"/>
      <c r="L938" s="4"/>
    </row>
    <row r="939">
      <c r="A939" s="4"/>
      <c r="B939" s="4"/>
      <c r="C939" s="4"/>
      <c r="D939" s="4"/>
      <c r="E939" s="4"/>
      <c r="F939" s="4"/>
      <c r="G939" s="4"/>
      <c r="H939" s="4"/>
      <c r="I939" s="4"/>
      <c r="J939" s="4"/>
      <c r="K939" s="4"/>
      <c r="L939" s="4"/>
    </row>
    <row r="940">
      <c r="A940" s="4"/>
      <c r="B940" s="4"/>
      <c r="C940" s="4"/>
      <c r="D940" s="4"/>
      <c r="E940" s="4"/>
      <c r="F940" s="4"/>
      <c r="G940" s="4"/>
      <c r="H940" s="4"/>
      <c r="I940" s="4"/>
      <c r="J940" s="4"/>
      <c r="K940" s="4"/>
      <c r="L940" s="4"/>
    </row>
    <row r="941">
      <c r="A941" s="4"/>
      <c r="B941" s="4"/>
      <c r="C941" s="4"/>
      <c r="D941" s="4"/>
      <c r="E941" s="4"/>
      <c r="F941" s="4"/>
      <c r="G941" s="4"/>
      <c r="H941" s="4"/>
      <c r="I941" s="4"/>
      <c r="J941" s="4"/>
      <c r="K941" s="4"/>
      <c r="L941" s="4"/>
    </row>
    <row r="942">
      <c r="A942" s="4"/>
      <c r="B942" s="4"/>
      <c r="C942" s="4"/>
      <c r="D942" s="4"/>
      <c r="E942" s="4"/>
      <c r="F942" s="4"/>
      <c r="G942" s="4"/>
      <c r="H942" s="4"/>
      <c r="I942" s="4"/>
      <c r="J942" s="4"/>
      <c r="K942" s="4"/>
      <c r="L942" s="4"/>
    </row>
    <row r="943">
      <c r="A943" s="4"/>
      <c r="B943" s="4"/>
      <c r="C943" s="4"/>
      <c r="D943" s="4"/>
      <c r="E943" s="4"/>
      <c r="F943" s="4"/>
      <c r="G943" s="4"/>
      <c r="H943" s="4"/>
      <c r="I943" s="4"/>
      <c r="J943" s="4"/>
      <c r="K943" s="4"/>
      <c r="L943" s="4"/>
    </row>
    <row r="944">
      <c r="A944" s="4"/>
      <c r="B944" s="4"/>
      <c r="C944" s="4"/>
      <c r="D944" s="4"/>
      <c r="E944" s="4"/>
      <c r="F944" s="4"/>
      <c r="G944" s="4"/>
      <c r="H944" s="4"/>
      <c r="I944" s="4"/>
      <c r="J944" s="4"/>
      <c r="K944" s="4"/>
      <c r="L944" s="4"/>
    </row>
    <row r="945">
      <c r="A945" s="4"/>
      <c r="B945" s="4"/>
      <c r="C945" s="4"/>
      <c r="D945" s="4"/>
      <c r="E945" s="4"/>
      <c r="F945" s="4"/>
      <c r="G945" s="4"/>
      <c r="H945" s="4"/>
      <c r="I945" s="4"/>
      <c r="J945" s="4"/>
      <c r="K945" s="4"/>
      <c r="L945" s="4"/>
    </row>
    <row r="946">
      <c r="A946" s="4"/>
      <c r="B946" s="4"/>
      <c r="C946" s="4"/>
      <c r="D946" s="4"/>
      <c r="E946" s="4"/>
      <c r="F946" s="4"/>
      <c r="G946" s="4"/>
      <c r="H946" s="4"/>
      <c r="I946" s="4"/>
      <c r="J946" s="4"/>
      <c r="K946" s="4"/>
      <c r="L946" s="4"/>
    </row>
    <row r="947">
      <c r="A947" s="4"/>
      <c r="B947" s="4"/>
      <c r="C947" s="4"/>
      <c r="D947" s="4"/>
      <c r="E947" s="4"/>
      <c r="F947" s="4"/>
      <c r="G947" s="4"/>
      <c r="H947" s="4"/>
      <c r="I947" s="4"/>
      <c r="J947" s="4"/>
      <c r="K947" s="4"/>
      <c r="L947" s="4"/>
    </row>
    <row r="948">
      <c r="A948" s="4"/>
      <c r="B948" s="4"/>
      <c r="C948" s="4"/>
      <c r="D948" s="4"/>
      <c r="E948" s="4"/>
      <c r="F948" s="4"/>
      <c r="G948" s="4"/>
      <c r="H948" s="4"/>
      <c r="I948" s="4"/>
      <c r="J948" s="4"/>
      <c r="K948" s="4"/>
      <c r="L948" s="4"/>
    </row>
    <row r="949">
      <c r="A949" s="4"/>
      <c r="B949" s="4"/>
      <c r="C949" s="4"/>
      <c r="D949" s="4"/>
      <c r="E949" s="4"/>
      <c r="F949" s="4"/>
      <c r="G949" s="4"/>
      <c r="H949" s="4"/>
      <c r="I949" s="4"/>
      <c r="J949" s="4"/>
      <c r="K949" s="4"/>
      <c r="L949" s="4"/>
    </row>
    <row r="950">
      <c r="A950" s="4"/>
      <c r="B950" s="4"/>
      <c r="C950" s="4"/>
      <c r="D950" s="4"/>
      <c r="E950" s="4"/>
      <c r="F950" s="4"/>
      <c r="G950" s="4"/>
      <c r="H950" s="4"/>
      <c r="I950" s="4"/>
      <c r="J950" s="4"/>
      <c r="K950" s="4"/>
      <c r="L950" s="4"/>
    </row>
    <row r="951">
      <c r="A951" s="4"/>
      <c r="B951" s="4"/>
      <c r="C951" s="4"/>
      <c r="D951" s="4"/>
      <c r="E951" s="4"/>
      <c r="F951" s="4"/>
      <c r="G951" s="4"/>
      <c r="H951" s="4"/>
      <c r="I951" s="4"/>
      <c r="J951" s="4"/>
      <c r="K951" s="4"/>
      <c r="L951" s="4"/>
    </row>
    <row r="952">
      <c r="A952" s="4"/>
      <c r="B952" s="4"/>
      <c r="C952" s="4"/>
      <c r="D952" s="4"/>
      <c r="E952" s="4"/>
      <c r="F952" s="4"/>
      <c r="G952" s="4"/>
      <c r="H952" s="4"/>
      <c r="I952" s="4"/>
      <c r="J952" s="4"/>
      <c r="K952" s="4"/>
      <c r="L952" s="4"/>
    </row>
    <row r="953">
      <c r="A953" s="4"/>
      <c r="B953" s="4"/>
      <c r="C953" s="4"/>
      <c r="D953" s="4"/>
      <c r="E953" s="4"/>
      <c r="F953" s="4"/>
      <c r="G953" s="4"/>
      <c r="H953" s="4"/>
      <c r="I953" s="4"/>
      <c r="J953" s="4"/>
      <c r="K953" s="4"/>
      <c r="L953" s="4"/>
    </row>
    <row r="954">
      <c r="A954" s="4"/>
      <c r="B954" s="4"/>
      <c r="C954" s="4"/>
      <c r="D954" s="4"/>
      <c r="E954" s="4"/>
      <c r="F954" s="4"/>
      <c r="G954" s="4"/>
      <c r="H954" s="4"/>
      <c r="I954" s="4"/>
      <c r="J954" s="4"/>
      <c r="K954" s="4"/>
      <c r="L954" s="4"/>
    </row>
    <row r="955">
      <c r="A955" s="4"/>
      <c r="B955" s="4"/>
      <c r="C955" s="4"/>
      <c r="D955" s="4"/>
      <c r="E955" s="4"/>
      <c r="F955" s="4"/>
      <c r="G955" s="4"/>
      <c r="H955" s="4"/>
      <c r="I955" s="4"/>
      <c r="J955" s="4"/>
      <c r="K955" s="4"/>
      <c r="L955" s="4"/>
    </row>
    <row r="956">
      <c r="A956" s="4"/>
      <c r="B956" s="4"/>
      <c r="C956" s="4"/>
      <c r="D956" s="4"/>
      <c r="E956" s="4"/>
      <c r="F956" s="4"/>
      <c r="G956" s="4"/>
      <c r="H956" s="4"/>
      <c r="I956" s="4"/>
      <c r="J956" s="4"/>
      <c r="K956" s="4"/>
      <c r="L956" s="4"/>
    </row>
    <row r="957">
      <c r="A957" s="4"/>
      <c r="B957" s="4"/>
      <c r="C957" s="4"/>
      <c r="D957" s="4"/>
      <c r="E957" s="4"/>
      <c r="F957" s="4"/>
      <c r="G957" s="4"/>
      <c r="H957" s="4"/>
      <c r="I957" s="4"/>
      <c r="J957" s="4"/>
      <c r="K957" s="4"/>
      <c r="L957" s="4"/>
    </row>
    <row r="958">
      <c r="A958" s="4"/>
      <c r="B958" s="4"/>
      <c r="C958" s="4"/>
      <c r="D958" s="4"/>
      <c r="E958" s="4"/>
      <c r="F958" s="4"/>
      <c r="G958" s="4"/>
      <c r="H958" s="4"/>
      <c r="I958" s="4"/>
      <c r="J958" s="4"/>
      <c r="K958" s="4"/>
      <c r="L958" s="4"/>
    </row>
    <row r="959">
      <c r="A959" s="4"/>
      <c r="B959" s="4"/>
      <c r="C959" s="4"/>
      <c r="D959" s="4"/>
      <c r="E959" s="4"/>
      <c r="F959" s="4"/>
      <c r="G959" s="4"/>
      <c r="H959" s="4"/>
      <c r="I959" s="4"/>
      <c r="J959" s="4"/>
      <c r="K959" s="4"/>
      <c r="L959" s="4"/>
    </row>
    <row r="960">
      <c r="A960" s="4"/>
      <c r="B960" s="4"/>
      <c r="C960" s="4"/>
      <c r="D960" s="4"/>
      <c r="E960" s="4"/>
      <c r="F960" s="4"/>
      <c r="G960" s="4"/>
      <c r="H960" s="4"/>
      <c r="I960" s="4"/>
      <c r="J960" s="4"/>
      <c r="K960" s="4"/>
      <c r="L960" s="4"/>
    </row>
    <row r="961">
      <c r="A961" s="4"/>
      <c r="B961" s="4"/>
      <c r="C961" s="4"/>
      <c r="D961" s="4"/>
      <c r="E961" s="4"/>
      <c r="F961" s="4"/>
      <c r="G961" s="4"/>
      <c r="H961" s="4"/>
      <c r="I961" s="4"/>
      <c r="J961" s="4"/>
      <c r="K961" s="4"/>
      <c r="L961" s="4"/>
    </row>
    <row r="962">
      <c r="A962" s="4"/>
      <c r="B962" s="4"/>
      <c r="C962" s="4"/>
      <c r="D962" s="4"/>
      <c r="E962" s="4"/>
      <c r="F962" s="4"/>
      <c r="G962" s="4"/>
      <c r="H962" s="4"/>
      <c r="I962" s="4"/>
      <c r="J962" s="4"/>
      <c r="K962" s="4"/>
      <c r="L962" s="4"/>
    </row>
    <row r="963">
      <c r="A963" s="4"/>
      <c r="B963" s="4"/>
      <c r="C963" s="4"/>
      <c r="D963" s="4"/>
      <c r="E963" s="4"/>
      <c r="F963" s="4"/>
      <c r="G963" s="4"/>
      <c r="H963" s="4"/>
      <c r="I963" s="4"/>
      <c r="J963" s="4"/>
      <c r="K963" s="4"/>
      <c r="L963" s="4"/>
    </row>
    <row r="964">
      <c r="A964" s="4"/>
      <c r="B964" s="4"/>
      <c r="C964" s="4"/>
      <c r="D964" s="4"/>
      <c r="E964" s="4"/>
      <c r="F964" s="4"/>
      <c r="G964" s="4"/>
      <c r="H964" s="4"/>
      <c r="I964" s="4"/>
      <c r="J964" s="4"/>
      <c r="K964" s="4"/>
      <c r="L964" s="4"/>
    </row>
    <row r="965">
      <c r="A965" s="4"/>
      <c r="B965" s="4"/>
      <c r="C965" s="4"/>
      <c r="D965" s="4"/>
      <c r="E965" s="4"/>
      <c r="F965" s="4"/>
      <c r="G965" s="4"/>
      <c r="H965" s="4"/>
      <c r="I965" s="4"/>
      <c r="J965" s="4"/>
      <c r="K965" s="4"/>
      <c r="L965" s="4"/>
    </row>
    <row r="966">
      <c r="A966" s="4"/>
      <c r="B966" s="4"/>
      <c r="C966" s="4"/>
      <c r="D966" s="4"/>
      <c r="E966" s="4"/>
      <c r="F966" s="4"/>
      <c r="G966" s="4"/>
      <c r="H966" s="4"/>
      <c r="I966" s="4"/>
      <c r="J966" s="4"/>
      <c r="K966" s="4"/>
      <c r="L966" s="4"/>
    </row>
    <row r="967">
      <c r="A967" s="4"/>
      <c r="B967" s="4"/>
      <c r="C967" s="4"/>
      <c r="D967" s="4"/>
      <c r="E967" s="4"/>
      <c r="F967" s="4"/>
      <c r="G967" s="4"/>
      <c r="H967" s="4"/>
      <c r="I967" s="4"/>
      <c r="J967" s="4"/>
      <c r="K967" s="4"/>
      <c r="L967" s="4"/>
    </row>
    <row r="968">
      <c r="A968" s="4"/>
      <c r="B968" s="4"/>
      <c r="C968" s="4"/>
      <c r="D968" s="4"/>
      <c r="E968" s="4"/>
      <c r="F968" s="4"/>
      <c r="G968" s="4"/>
      <c r="H968" s="4"/>
      <c r="I968" s="4"/>
      <c r="J968" s="4"/>
      <c r="K968" s="4"/>
      <c r="L968" s="4"/>
    </row>
    <row r="969">
      <c r="A969" s="4"/>
      <c r="B969" s="4"/>
      <c r="C969" s="4"/>
      <c r="D969" s="4"/>
      <c r="E969" s="4"/>
      <c r="F969" s="4"/>
      <c r="G969" s="4"/>
      <c r="H969" s="4"/>
      <c r="I969" s="4"/>
      <c r="J969" s="4"/>
      <c r="K969" s="4"/>
      <c r="L969" s="4"/>
    </row>
    <row r="970">
      <c r="A970" s="4"/>
      <c r="B970" s="4"/>
      <c r="C970" s="4"/>
      <c r="D970" s="4"/>
      <c r="E970" s="4"/>
      <c r="F970" s="4"/>
      <c r="G970" s="4"/>
      <c r="H970" s="4"/>
      <c r="I970" s="4"/>
      <c r="J970" s="4"/>
      <c r="K970" s="4"/>
      <c r="L970" s="4"/>
    </row>
    <row r="971">
      <c r="A971" s="4"/>
      <c r="B971" s="4"/>
      <c r="C971" s="4"/>
      <c r="D971" s="4"/>
      <c r="E971" s="4"/>
      <c r="F971" s="4"/>
      <c r="G971" s="4"/>
      <c r="H971" s="4"/>
      <c r="I971" s="4"/>
      <c r="J971" s="4"/>
      <c r="K971" s="4"/>
      <c r="L971" s="4"/>
    </row>
    <row r="972">
      <c r="A972" s="4"/>
      <c r="B972" s="4"/>
      <c r="C972" s="4"/>
      <c r="D972" s="4"/>
      <c r="E972" s="4"/>
      <c r="F972" s="4"/>
      <c r="G972" s="4"/>
      <c r="H972" s="4"/>
      <c r="I972" s="4"/>
      <c r="J972" s="4"/>
      <c r="K972" s="4"/>
      <c r="L972" s="4"/>
    </row>
    <row r="973">
      <c r="A973" s="4"/>
      <c r="B973" s="4"/>
      <c r="C973" s="4"/>
      <c r="D973" s="4"/>
      <c r="E973" s="4"/>
      <c r="F973" s="4"/>
      <c r="G973" s="4"/>
      <c r="H973" s="4"/>
      <c r="I973" s="4"/>
      <c r="J973" s="4"/>
      <c r="K973" s="4"/>
      <c r="L973" s="4"/>
    </row>
    <row r="974">
      <c r="A974" s="4"/>
      <c r="B974" s="4"/>
      <c r="C974" s="4"/>
      <c r="D974" s="4"/>
      <c r="E974" s="4"/>
      <c r="F974" s="4"/>
      <c r="G974" s="4"/>
      <c r="H974" s="4"/>
      <c r="I974" s="4"/>
      <c r="J974" s="4"/>
      <c r="K974" s="4"/>
      <c r="L974" s="4"/>
    </row>
    <row r="975">
      <c r="A975" s="4"/>
      <c r="B975" s="4"/>
      <c r="C975" s="4"/>
      <c r="D975" s="4"/>
      <c r="E975" s="4"/>
      <c r="F975" s="4"/>
      <c r="G975" s="4"/>
      <c r="H975" s="4"/>
      <c r="I975" s="4"/>
      <c r="J975" s="4"/>
      <c r="K975" s="4"/>
      <c r="L975" s="4"/>
    </row>
    <row r="976">
      <c r="A976" s="4"/>
      <c r="B976" s="4"/>
      <c r="C976" s="4"/>
      <c r="D976" s="4"/>
      <c r="E976" s="4"/>
      <c r="F976" s="4"/>
      <c r="G976" s="4"/>
      <c r="H976" s="4"/>
      <c r="I976" s="4"/>
      <c r="J976" s="4"/>
      <c r="K976" s="4"/>
      <c r="L976" s="4"/>
    </row>
    <row r="977">
      <c r="A977" s="4"/>
      <c r="B977" s="4"/>
      <c r="C977" s="4"/>
      <c r="D977" s="4"/>
      <c r="E977" s="4"/>
      <c r="F977" s="4"/>
      <c r="G977" s="4"/>
      <c r="H977" s="4"/>
      <c r="I977" s="4"/>
      <c r="J977" s="4"/>
      <c r="K977" s="4"/>
      <c r="L977" s="4"/>
    </row>
    <row r="978">
      <c r="A978" s="4"/>
      <c r="B978" s="4"/>
      <c r="C978" s="4"/>
      <c r="D978" s="4"/>
      <c r="E978" s="4"/>
      <c r="F978" s="4"/>
      <c r="G978" s="4"/>
      <c r="H978" s="4"/>
      <c r="I978" s="4"/>
      <c r="J978" s="4"/>
      <c r="K978" s="4"/>
      <c r="L978" s="4"/>
    </row>
    <row r="979">
      <c r="A979" s="4"/>
      <c r="B979" s="4"/>
      <c r="C979" s="4"/>
      <c r="D979" s="4"/>
      <c r="E979" s="4"/>
      <c r="F979" s="4"/>
      <c r="G979" s="4"/>
      <c r="H979" s="4"/>
      <c r="I979" s="4"/>
      <c r="J979" s="4"/>
      <c r="K979" s="4"/>
      <c r="L979" s="4"/>
    </row>
    <row r="980">
      <c r="A980" s="4"/>
      <c r="B980" s="4"/>
      <c r="C980" s="4"/>
      <c r="D980" s="4"/>
      <c r="E980" s="4"/>
      <c r="F980" s="4"/>
      <c r="G980" s="4"/>
      <c r="H980" s="4"/>
      <c r="I980" s="4"/>
      <c r="J980" s="4"/>
      <c r="K980" s="4"/>
      <c r="L980" s="4"/>
    </row>
    <row r="981">
      <c r="A981" s="4"/>
      <c r="B981" s="4"/>
      <c r="C981" s="4"/>
      <c r="D981" s="4"/>
      <c r="E981" s="4"/>
      <c r="F981" s="4"/>
      <c r="G981" s="4"/>
      <c r="H981" s="4"/>
      <c r="I981" s="4"/>
      <c r="J981" s="4"/>
      <c r="K981" s="4"/>
      <c r="L981" s="4"/>
    </row>
    <row r="982">
      <c r="A982" s="4"/>
      <c r="B982" s="4"/>
      <c r="C982" s="4"/>
      <c r="D982" s="4"/>
      <c r="E982" s="4"/>
      <c r="F982" s="4"/>
      <c r="G982" s="4"/>
      <c r="H982" s="4"/>
      <c r="I982" s="4"/>
      <c r="J982" s="4"/>
      <c r="K982" s="4"/>
      <c r="L982" s="4"/>
    </row>
    <row r="983">
      <c r="A983" s="4"/>
      <c r="B983" s="4"/>
      <c r="C983" s="4"/>
      <c r="D983" s="4"/>
      <c r="E983" s="4"/>
      <c r="F983" s="4"/>
      <c r="G983" s="4"/>
      <c r="H983" s="4"/>
      <c r="I983" s="4"/>
      <c r="J983" s="4"/>
      <c r="K983" s="4"/>
      <c r="L983" s="4"/>
    </row>
    <row r="984">
      <c r="A984" s="4"/>
      <c r="B984" s="4"/>
      <c r="C984" s="4"/>
      <c r="D984" s="4"/>
      <c r="E984" s="4"/>
      <c r="F984" s="4"/>
      <c r="G984" s="4"/>
      <c r="H984" s="4"/>
      <c r="I984" s="4"/>
      <c r="J984" s="4"/>
      <c r="K984" s="4"/>
      <c r="L984" s="4"/>
    </row>
    <row r="985">
      <c r="A985" s="4"/>
      <c r="B985" s="4"/>
      <c r="C985" s="4"/>
      <c r="D985" s="4"/>
      <c r="E985" s="4"/>
      <c r="F985" s="4"/>
      <c r="G985" s="4"/>
      <c r="H985" s="4"/>
      <c r="I985" s="4"/>
      <c r="J985" s="4"/>
      <c r="K985" s="4"/>
      <c r="L985" s="4"/>
    </row>
    <row r="986">
      <c r="A986" s="4"/>
      <c r="B986" s="4"/>
      <c r="C986" s="4"/>
      <c r="D986" s="4"/>
      <c r="E986" s="4"/>
      <c r="F986" s="4"/>
      <c r="G986" s="4"/>
      <c r="H986" s="4"/>
      <c r="I986" s="4"/>
      <c r="J986" s="4"/>
      <c r="K986" s="4"/>
      <c r="L986" s="4"/>
    </row>
    <row r="987">
      <c r="A987" s="4"/>
      <c r="B987" s="4"/>
      <c r="C987" s="4"/>
      <c r="D987" s="4"/>
      <c r="E987" s="4"/>
      <c r="F987" s="4"/>
      <c r="G987" s="4"/>
      <c r="H987" s="4"/>
      <c r="I987" s="4"/>
      <c r="J987" s="4"/>
      <c r="K987" s="4"/>
      <c r="L987" s="4"/>
    </row>
    <row r="988">
      <c r="A988" s="4"/>
      <c r="B988" s="4"/>
      <c r="C988" s="4"/>
      <c r="D988" s="4"/>
      <c r="E988" s="4"/>
      <c r="F988" s="4"/>
      <c r="G988" s="4"/>
      <c r="H988" s="4"/>
      <c r="I988" s="4"/>
      <c r="J988" s="4"/>
      <c r="K988" s="4"/>
      <c r="L988" s="4"/>
    </row>
    <row r="989">
      <c r="A989" s="4"/>
      <c r="B989" s="4"/>
      <c r="C989" s="4"/>
      <c r="D989" s="4"/>
      <c r="E989" s="4"/>
      <c r="F989" s="4"/>
      <c r="G989" s="4"/>
      <c r="H989" s="4"/>
      <c r="I989" s="4"/>
      <c r="J989" s="4"/>
      <c r="K989" s="4"/>
      <c r="L989" s="4"/>
    </row>
    <row r="990">
      <c r="A990" s="4"/>
      <c r="B990" s="4"/>
      <c r="C990" s="4"/>
      <c r="D990" s="4"/>
      <c r="E990" s="4"/>
      <c r="F990" s="4"/>
      <c r="G990" s="4"/>
      <c r="H990" s="4"/>
      <c r="I990" s="4"/>
      <c r="J990" s="4"/>
      <c r="K990" s="4"/>
      <c r="L990" s="4"/>
    </row>
    <row r="991">
      <c r="A991" s="4"/>
      <c r="B991" s="4"/>
      <c r="C991" s="4"/>
      <c r="D991" s="4"/>
      <c r="E991" s="4"/>
      <c r="F991" s="4"/>
      <c r="G991" s="4"/>
      <c r="H991" s="4"/>
      <c r="I991" s="4"/>
      <c r="J991" s="4"/>
      <c r="K991" s="4"/>
      <c r="L991" s="4"/>
    </row>
    <row r="992">
      <c r="A992" s="4"/>
      <c r="B992" s="4"/>
      <c r="C992" s="4"/>
      <c r="D992" s="4"/>
      <c r="E992" s="4"/>
      <c r="F992" s="4"/>
      <c r="G992" s="4"/>
      <c r="H992" s="4"/>
      <c r="I992" s="4"/>
      <c r="J992" s="4"/>
      <c r="K992" s="4"/>
      <c r="L992" s="4"/>
    </row>
    <row r="993">
      <c r="A993" s="4"/>
      <c r="B993" s="4"/>
      <c r="C993" s="4"/>
      <c r="D993" s="4"/>
      <c r="E993" s="4"/>
      <c r="F993" s="4"/>
      <c r="G993" s="4"/>
      <c r="H993" s="4"/>
      <c r="I993" s="4"/>
      <c r="J993" s="4"/>
      <c r="K993" s="4"/>
      <c r="L993" s="4"/>
    </row>
    <row r="994">
      <c r="A994" s="4"/>
      <c r="B994" s="4"/>
      <c r="C994" s="4"/>
      <c r="D994" s="4"/>
      <c r="E994" s="4"/>
      <c r="F994" s="4"/>
      <c r="G994" s="4"/>
      <c r="H994" s="4"/>
      <c r="I994" s="4"/>
      <c r="J994" s="4"/>
      <c r="K994" s="4"/>
      <c r="L994" s="4"/>
    </row>
    <row r="995">
      <c r="A995" s="4"/>
      <c r="B995" s="4"/>
      <c r="C995" s="4"/>
      <c r="D995" s="4"/>
      <c r="E995" s="4"/>
      <c r="F995" s="4"/>
      <c r="G995" s="4"/>
      <c r="H995" s="4"/>
      <c r="I995" s="4"/>
      <c r="J995" s="4"/>
      <c r="K995" s="4"/>
      <c r="L995" s="4"/>
    </row>
    <row r="996">
      <c r="A996" s="4"/>
      <c r="B996" s="4"/>
      <c r="C996" s="4"/>
      <c r="D996" s="4"/>
      <c r="E996" s="4"/>
      <c r="F996" s="4"/>
      <c r="G996" s="4"/>
      <c r="H996" s="4"/>
      <c r="I996" s="4"/>
      <c r="J996" s="4"/>
      <c r="K996" s="4"/>
      <c r="L996" s="4"/>
    </row>
    <row r="997">
      <c r="A997" s="4"/>
      <c r="B997" s="4"/>
      <c r="C997" s="4"/>
      <c r="D997" s="4"/>
      <c r="E997" s="4"/>
      <c r="F997" s="4"/>
      <c r="G997" s="4"/>
      <c r="H997" s="4"/>
      <c r="I997" s="4"/>
      <c r="J997" s="4"/>
      <c r="K997" s="4"/>
      <c r="L997" s="4"/>
    </row>
    <row r="998">
      <c r="A998" s="4"/>
      <c r="B998" s="4"/>
      <c r="C998" s="4"/>
      <c r="D998" s="4"/>
      <c r="E998" s="4"/>
      <c r="F998" s="4"/>
      <c r="G998" s="4"/>
      <c r="H998" s="4"/>
      <c r="I998" s="4"/>
      <c r="J998" s="4"/>
      <c r="K998" s="4"/>
      <c r="L998" s="4"/>
    </row>
    <row r="999">
      <c r="A999" s="4"/>
      <c r="B999" s="4"/>
      <c r="C999" s="4"/>
      <c r="D999" s="4"/>
      <c r="E999" s="4"/>
      <c r="F999" s="4"/>
      <c r="G999" s="4"/>
      <c r="H999" s="4"/>
      <c r="I999" s="4"/>
      <c r="J999" s="4"/>
      <c r="K999" s="4"/>
      <c r="L999" s="4"/>
    </row>
    <row r="1000">
      <c r="A1000" s="4"/>
      <c r="B1000" s="4"/>
      <c r="C1000" s="4"/>
      <c r="D1000" s="4"/>
      <c r="E1000" s="4"/>
      <c r="F1000" s="4"/>
      <c r="G1000" s="4"/>
      <c r="H1000" s="4"/>
      <c r="I1000" s="4"/>
      <c r="J1000" s="4"/>
      <c r="K1000" s="4"/>
      <c r="L1000" s="4"/>
    </row>
    <row r="1001">
      <c r="A1001" s="4"/>
      <c r="B1001" s="4"/>
      <c r="C1001" s="4"/>
      <c r="D1001" s="4"/>
      <c r="E1001" s="4"/>
      <c r="F1001" s="4"/>
      <c r="G1001" s="4"/>
      <c r="H1001" s="4"/>
      <c r="I1001" s="4"/>
      <c r="J1001" s="4"/>
      <c r="K1001" s="4"/>
      <c r="L1001" s="4"/>
    </row>
    <row r="1002">
      <c r="A1002" s="4"/>
      <c r="B1002" s="4"/>
      <c r="C1002" s="4"/>
      <c r="D1002" s="4"/>
      <c r="E1002" s="4"/>
      <c r="F1002" s="4"/>
      <c r="G1002" s="4"/>
      <c r="H1002" s="4"/>
      <c r="I1002" s="4"/>
      <c r="J1002" s="4"/>
      <c r="K1002" s="4"/>
      <c r="L1002" s="4"/>
    </row>
    <row r="1003">
      <c r="A1003" s="4"/>
      <c r="B1003" s="4"/>
      <c r="C1003" s="4"/>
      <c r="D1003" s="4"/>
      <c r="E1003" s="4"/>
      <c r="F1003" s="4"/>
      <c r="G1003" s="4"/>
      <c r="H1003" s="4"/>
      <c r="I1003" s="4"/>
      <c r="J1003" s="4"/>
      <c r="K1003" s="4"/>
      <c r="L1003" s="4"/>
    </row>
    <row r="1004">
      <c r="A1004" s="4"/>
      <c r="B1004" s="4"/>
      <c r="C1004" s="4"/>
      <c r="D1004" s="4"/>
      <c r="E1004" s="4"/>
      <c r="F1004" s="4"/>
      <c r="G1004" s="4"/>
      <c r="H1004" s="4"/>
      <c r="I1004" s="4"/>
      <c r="J1004" s="4"/>
      <c r="K1004" s="4"/>
      <c r="L1004" s="4"/>
    </row>
    <row r="1005">
      <c r="A1005" s="4"/>
      <c r="B1005" s="4"/>
      <c r="C1005" s="4"/>
      <c r="D1005" s="4"/>
      <c r="E1005" s="4"/>
      <c r="F1005" s="4"/>
      <c r="G1005" s="4"/>
      <c r="H1005" s="4"/>
      <c r="I1005" s="4"/>
      <c r="J1005" s="4"/>
      <c r="K1005" s="4"/>
      <c r="L1005" s="4"/>
    </row>
    <row r="1006">
      <c r="A1006" s="4"/>
      <c r="B1006" s="4"/>
      <c r="C1006" s="4"/>
      <c r="D1006" s="4"/>
      <c r="E1006" s="4"/>
      <c r="F1006" s="4"/>
      <c r="G1006" s="4"/>
      <c r="H1006" s="4"/>
      <c r="I1006" s="4"/>
      <c r="J1006" s="4"/>
      <c r="K1006" s="4"/>
      <c r="L1006" s="4"/>
    </row>
    <row r="1007">
      <c r="A1007" s="4"/>
      <c r="B1007" s="4"/>
      <c r="C1007" s="4"/>
      <c r="D1007" s="4"/>
      <c r="E1007" s="4"/>
      <c r="F1007" s="4"/>
      <c r="G1007" s="4"/>
      <c r="H1007" s="4"/>
      <c r="I1007" s="4"/>
      <c r="J1007" s="4"/>
      <c r="K1007" s="4"/>
      <c r="L1007" s="4"/>
    </row>
  </sheetData>
  <mergeCells count="1">
    <mergeCell ref="D18:J18"/>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25"/>
    <col customWidth="1" min="3" max="3" width="29.0"/>
    <col customWidth="1" min="4" max="4" width="24.13"/>
    <col customWidth="1" min="5" max="5" width="25.38"/>
    <col customWidth="1" min="6" max="6" width="42.63"/>
  </cols>
  <sheetData>
    <row r="1">
      <c r="A1" s="508" t="s">
        <v>611</v>
      </c>
      <c r="B1" s="508" t="s">
        <v>60</v>
      </c>
      <c r="C1" s="508" t="s">
        <v>1425</v>
      </c>
      <c r="D1" s="508" t="s">
        <v>1426</v>
      </c>
      <c r="E1" s="508" t="s">
        <v>1427</v>
      </c>
      <c r="F1" s="508" t="s">
        <v>1428</v>
      </c>
      <c r="G1" s="379"/>
      <c r="H1" s="379"/>
      <c r="I1" s="379"/>
      <c r="J1" s="379"/>
      <c r="K1" s="379"/>
      <c r="L1" s="379"/>
      <c r="M1" s="380"/>
      <c r="N1" s="380"/>
      <c r="O1" s="380"/>
      <c r="P1" s="380"/>
      <c r="Q1" s="380"/>
      <c r="R1" s="380"/>
      <c r="S1" s="380"/>
      <c r="T1" s="380"/>
      <c r="U1" s="380"/>
      <c r="V1" s="380"/>
      <c r="W1" s="380"/>
      <c r="X1" s="380"/>
      <c r="Y1" s="380"/>
      <c r="Z1" s="380"/>
    </row>
    <row r="2">
      <c r="A2" s="238"/>
      <c r="B2" s="247"/>
      <c r="C2" s="238"/>
      <c r="D2" s="238"/>
      <c r="E2" s="238"/>
      <c r="F2" s="238"/>
      <c r="G2" s="4"/>
      <c r="H2" s="4"/>
      <c r="I2" s="4"/>
      <c r="J2" s="4"/>
      <c r="K2" s="4"/>
      <c r="L2" s="4"/>
    </row>
    <row r="3">
      <c r="A3" s="238"/>
      <c r="B3" s="235" t="s">
        <v>168</v>
      </c>
      <c r="C3" s="237"/>
      <c r="D3" s="237"/>
      <c r="E3" s="238"/>
      <c r="F3" s="236" t="s">
        <v>219</v>
      </c>
      <c r="G3" s="4"/>
      <c r="H3" s="4"/>
      <c r="I3" s="4"/>
      <c r="J3" s="4"/>
      <c r="K3" s="4"/>
      <c r="L3" s="4"/>
    </row>
    <row r="4">
      <c r="A4" s="238"/>
      <c r="B4" s="235" t="s">
        <v>168</v>
      </c>
      <c r="C4" s="237"/>
      <c r="D4" s="238"/>
      <c r="E4" s="238"/>
      <c r="F4" s="236" t="s">
        <v>220</v>
      </c>
      <c r="G4" s="4"/>
      <c r="H4" s="4"/>
      <c r="I4" s="4"/>
      <c r="J4" s="4"/>
      <c r="K4" s="4"/>
      <c r="L4" s="4"/>
    </row>
    <row r="5">
      <c r="A5" s="238"/>
      <c r="B5" s="235" t="s">
        <v>168</v>
      </c>
      <c r="C5" s="237"/>
      <c r="D5" s="238"/>
      <c r="E5" s="238"/>
      <c r="F5" s="236" t="s">
        <v>221</v>
      </c>
      <c r="G5" s="4"/>
      <c r="H5" s="4"/>
      <c r="I5" s="4"/>
      <c r="J5" s="4"/>
      <c r="K5" s="4"/>
      <c r="L5" s="4"/>
    </row>
    <row r="6">
      <c r="A6" s="238"/>
      <c r="B6" s="235" t="s">
        <v>97</v>
      </c>
      <c r="C6" s="237"/>
      <c r="D6" s="238"/>
      <c r="E6" s="238"/>
      <c r="F6" s="236" t="s">
        <v>222</v>
      </c>
      <c r="G6" s="4"/>
      <c r="H6" s="4"/>
      <c r="I6" s="4"/>
      <c r="J6" s="4"/>
      <c r="K6" s="4"/>
      <c r="L6" s="4"/>
    </row>
    <row r="7">
      <c r="A7" s="238"/>
      <c r="B7" s="235" t="s">
        <v>68</v>
      </c>
      <c r="C7" s="237"/>
      <c r="D7" s="238"/>
      <c r="E7" s="238"/>
      <c r="F7" s="236" t="s">
        <v>223</v>
      </c>
      <c r="G7" s="4"/>
      <c r="H7" s="4"/>
      <c r="I7" s="4"/>
      <c r="J7" s="4"/>
      <c r="K7" s="4"/>
      <c r="L7" s="4"/>
    </row>
    <row r="8">
      <c r="A8" s="238"/>
      <c r="B8" s="235" t="s">
        <v>85</v>
      </c>
      <c r="C8" s="237"/>
      <c r="D8" s="238"/>
      <c r="E8" s="238"/>
      <c r="F8" s="236" t="s">
        <v>224</v>
      </c>
      <c r="G8" s="4"/>
      <c r="H8" s="4"/>
      <c r="I8" s="4"/>
      <c r="J8" s="4"/>
      <c r="K8" s="4"/>
      <c r="L8" s="4"/>
    </row>
    <row r="9">
      <c r="A9" s="238"/>
      <c r="B9" s="235" t="s">
        <v>168</v>
      </c>
      <c r="C9" s="237"/>
      <c r="D9" s="238"/>
      <c r="E9" s="238"/>
      <c r="F9" s="236" t="s">
        <v>225</v>
      </c>
      <c r="G9" s="4"/>
      <c r="H9" s="4"/>
      <c r="I9" s="4"/>
      <c r="J9" s="4"/>
      <c r="K9" s="4"/>
      <c r="L9" s="4"/>
    </row>
    <row r="10">
      <c r="A10" s="238"/>
      <c r="B10" s="235" t="s">
        <v>610</v>
      </c>
      <c r="C10" s="237"/>
      <c r="D10" s="238"/>
      <c r="E10" s="238"/>
      <c r="F10" s="236" t="s">
        <v>226</v>
      </c>
      <c r="G10" s="4"/>
      <c r="H10" s="4"/>
      <c r="I10" s="4"/>
      <c r="J10" s="4"/>
      <c r="K10" s="4"/>
      <c r="L10" s="4"/>
    </row>
    <row r="11">
      <c r="A11" s="238"/>
      <c r="B11" s="235" t="s">
        <v>68</v>
      </c>
      <c r="C11" s="237"/>
      <c r="D11" s="238"/>
      <c r="E11" s="238"/>
      <c r="F11" s="236" t="s">
        <v>227</v>
      </c>
      <c r="G11" s="4"/>
      <c r="H11" s="4"/>
      <c r="I11" s="4"/>
      <c r="J11" s="4"/>
      <c r="K11" s="4"/>
      <c r="L11" s="4"/>
    </row>
    <row r="12">
      <c r="A12" s="238"/>
      <c r="B12" s="235" t="s">
        <v>610</v>
      </c>
      <c r="C12" s="237"/>
      <c r="D12" s="238"/>
      <c r="E12" s="238"/>
      <c r="F12" s="236" t="s">
        <v>228</v>
      </c>
      <c r="G12" s="4"/>
      <c r="H12" s="4"/>
      <c r="I12" s="4"/>
      <c r="J12" s="4"/>
      <c r="K12" s="4"/>
      <c r="L12" s="4"/>
    </row>
    <row r="13">
      <c r="A13" s="238"/>
      <c r="B13" s="235" t="s">
        <v>85</v>
      </c>
      <c r="C13" s="237"/>
      <c r="D13" s="238"/>
      <c r="E13" s="238"/>
      <c r="F13" s="236" t="s">
        <v>229</v>
      </c>
      <c r="G13" s="4"/>
      <c r="H13" s="4"/>
      <c r="I13" s="4"/>
      <c r="J13" s="4"/>
      <c r="K13" s="4"/>
      <c r="L13" s="4"/>
    </row>
    <row r="14">
      <c r="A14" s="238"/>
      <c r="B14" s="235" t="s">
        <v>610</v>
      </c>
      <c r="C14" s="237"/>
      <c r="D14" s="238"/>
      <c r="E14" s="238"/>
      <c r="F14" s="236" t="s">
        <v>230</v>
      </c>
      <c r="G14" s="4"/>
      <c r="H14" s="4"/>
      <c r="I14" s="4"/>
      <c r="J14" s="4"/>
      <c r="K14" s="4"/>
      <c r="L14" s="4"/>
    </row>
    <row r="15">
      <c r="A15" s="238"/>
      <c r="B15" s="235" t="s">
        <v>610</v>
      </c>
      <c r="C15" s="238"/>
      <c r="D15" s="238"/>
      <c r="E15" s="238"/>
      <c r="F15" s="236" t="s">
        <v>231</v>
      </c>
      <c r="G15" s="4"/>
      <c r="H15" s="4"/>
      <c r="I15" s="4"/>
      <c r="J15" s="4"/>
      <c r="K15" s="4"/>
      <c r="L15" s="4"/>
    </row>
    <row r="16">
      <c r="A16" s="561"/>
      <c r="B16" s="562" t="s">
        <v>610</v>
      </c>
      <c r="C16" s="561"/>
      <c r="D16" s="561"/>
      <c r="E16" s="561"/>
      <c r="F16" s="563" t="s">
        <v>232</v>
      </c>
      <c r="G16" s="4"/>
      <c r="H16" s="4"/>
      <c r="I16" s="4"/>
      <c r="J16" s="4"/>
      <c r="K16" s="4"/>
      <c r="L16" s="4"/>
    </row>
    <row r="17">
      <c r="A17" s="564"/>
      <c r="B17" s="564"/>
      <c r="C17" s="564"/>
      <c r="D17" s="564"/>
      <c r="E17" s="564"/>
      <c r="F17" s="564"/>
      <c r="G17" s="4"/>
      <c r="H17" s="4"/>
      <c r="I17" s="4"/>
      <c r="J17" s="4"/>
      <c r="K17" s="4"/>
      <c r="L17" s="4"/>
    </row>
    <row r="18">
      <c r="A18" s="565" t="s">
        <v>612</v>
      </c>
      <c r="B18" s="565" t="s">
        <v>60</v>
      </c>
      <c r="C18" s="565" t="s">
        <v>1425</v>
      </c>
      <c r="D18" s="565" t="s">
        <v>1426</v>
      </c>
      <c r="E18" s="565" t="s">
        <v>1427</v>
      </c>
      <c r="F18" s="565" t="s">
        <v>1428</v>
      </c>
      <c r="G18" s="4"/>
      <c r="H18" s="4"/>
      <c r="I18" s="4"/>
      <c r="J18" s="4"/>
      <c r="K18" s="4"/>
      <c r="L18" s="4"/>
    </row>
    <row r="19">
      <c r="A19" s="238"/>
      <c r="B19" s="237" t="s">
        <v>68</v>
      </c>
      <c r="C19" s="238"/>
      <c r="D19" s="238"/>
      <c r="E19" s="238"/>
      <c r="F19" s="236" t="s">
        <v>235</v>
      </c>
      <c r="G19" s="4"/>
      <c r="H19" s="4"/>
      <c r="I19" s="4"/>
      <c r="J19" s="4"/>
      <c r="K19" s="4"/>
      <c r="L19" s="4"/>
    </row>
    <row r="20">
      <c r="A20" s="238"/>
      <c r="B20" s="237" t="s">
        <v>85</v>
      </c>
      <c r="C20" s="238"/>
      <c r="D20" s="238"/>
      <c r="E20" s="238"/>
      <c r="F20" s="236" t="s">
        <v>236</v>
      </c>
      <c r="G20" s="4"/>
      <c r="H20" s="4"/>
      <c r="I20" s="4"/>
      <c r="J20" s="4"/>
      <c r="K20" s="4"/>
      <c r="L20" s="4"/>
    </row>
    <row r="21">
      <c r="A21" s="238"/>
      <c r="B21" s="237" t="s">
        <v>97</v>
      </c>
      <c r="C21" s="238"/>
      <c r="D21" s="238"/>
      <c r="E21" s="238"/>
      <c r="F21" s="236" t="s">
        <v>237</v>
      </c>
      <c r="G21" s="4"/>
      <c r="H21" s="4"/>
      <c r="I21" s="4"/>
      <c r="J21" s="4"/>
      <c r="K21" s="4"/>
      <c r="L21" s="4"/>
    </row>
    <row r="22">
      <c r="A22" s="238"/>
      <c r="B22" s="237" t="s">
        <v>168</v>
      </c>
      <c r="C22" s="238"/>
      <c r="D22" s="238"/>
      <c r="E22" s="238"/>
      <c r="F22" s="236" t="s">
        <v>238</v>
      </c>
      <c r="G22" s="4"/>
      <c r="H22" s="4"/>
      <c r="I22" s="4"/>
      <c r="J22" s="4"/>
      <c r="K22" s="4"/>
      <c r="L22" s="4"/>
    </row>
    <row r="23">
      <c r="A23" s="238"/>
      <c r="B23" s="237" t="s">
        <v>166</v>
      </c>
      <c r="C23" s="238"/>
      <c r="D23" s="238"/>
      <c r="E23" s="238"/>
      <c r="F23" s="236" t="s">
        <v>239</v>
      </c>
      <c r="G23" s="4"/>
      <c r="H23" s="4"/>
      <c r="I23" s="4"/>
      <c r="J23" s="4"/>
      <c r="K23" s="4"/>
      <c r="L23" s="4"/>
    </row>
    <row r="24">
      <c r="A24" s="238"/>
      <c r="B24" s="237" t="s">
        <v>85</v>
      </c>
      <c r="C24" s="238"/>
      <c r="D24" s="238"/>
      <c r="E24" s="238"/>
      <c r="F24" s="236" t="s">
        <v>254</v>
      </c>
      <c r="G24" s="4"/>
      <c r="H24" s="4"/>
      <c r="I24" s="4"/>
      <c r="J24" s="4"/>
      <c r="K24" s="4"/>
      <c r="L24" s="4"/>
    </row>
    <row r="25">
      <c r="A25" s="238"/>
      <c r="B25" s="237" t="s">
        <v>166</v>
      </c>
      <c r="C25" s="238"/>
      <c r="D25" s="238"/>
      <c r="E25" s="238"/>
      <c r="F25" s="236" t="s">
        <v>255</v>
      </c>
      <c r="G25" s="4"/>
      <c r="H25" s="4"/>
      <c r="I25" s="4"/>
      <c r="J25" s="4"/>
      <c r="K25" s="4"/>
      <c r="L25" s="4"/>
    </row>
    <row r="26">
      <c r="A26" s="238"/>
      <c r="B26" s="237" t="s">
        <v>168</v>
      </c>
      <c r="C26" s="238"/>
      <c r="D26" s="238"/>
      <c r="E26" s="238"/>
      <c r="F26" s="236" t="s">
        <v>256</v>
      </c>
      <c r="G26" s="4"/>
      <c r="H26" s="4"/>
      <c r="I26" s="4"/>
      <c r="J26" s="4"/>
      <c r="K26" s="4"/>
      <c r="L26" s="4"/>
    </row>
    <row r="27">
      <c r="A27" s="238"/>
      <c r="B27" s="237" t="s">
        <v>168</v>
      </c>
      <c r="C27" s="238"/>
      <c r="D27" s="238"/>
      <c r="E27" s="238"/>
      <c r="F27" s="236" t="s">
        <v>233</v>
      </c>
      <c r="G27" s="4"/>
      <c r="H27" s="4"/>
      <c r="I27" s="4"/>
      <c r="J27" s="4"/>
      <c r="K27" s="4"/>
      <c r="L27" s="4"/>
    </row>
    <row r="28">
      <c r="A28" s="238"/>
      <c r="B28" s="237" t="s">
        <v>97</v>
      </c>
      <c r="C28" s="238"/>
      <c r="D28" s="238"/>
      <c r="E28" s="238"/>
      <c r="F28" s="236" t="s">
        <v>234</v>
      </c>
      <c r="G28" s="4"/>
      <c r="H28" s="4"/>
      <c r="I28" s="4"/>
      <c r="J28" s="4"/>
      <c r="K28" s="4"/>
      <c r="L28" s="4"/>
    </row>
    <row r="29">
      <c r="A29" s="238"/>
      <c r="B29" s="237" t="s">
        <v>168</v>
      </c>
      <c r="C29" s="238"/>
      <c r="D29" s="238"/>
      <c r="E29" s="238"/>
      <c r="F29" s="236" t="s">
        <v>240</v>
      </c>
      <c r="G29" s="4"/>
      <c r="H29" s="4"/>
      <c r="I29" s="4"/>
      <c r="J29" s="4"/>
      <c r="K29" s="4"/>
      <c r="L29" s="4"/>
    </row>
    <row r="30">
      <c r="A30" s="238"/>
      <c r="B30" s="237" t="s">
        <v>68</v>
      </c>
      <c r="C30" s="238"/>
      <c r="D30" s="238"/>
      <c r="E30" s="238"/>
      <c r="F30" s="236" t="s">
        <v>241</v>
      </c>
      <c r="G30" s="4"/>
      <c r="H30" s="4"/>
      <c r="I30" s="4"/>
      <c r="J30" s="4"/>
      <c r="K30" s="4"/>
      <c r="L30" s="4"/>
    </row>
    <row r="31">
      <c r="A31" s="238"/>
      <c r="B31" s="237" t="s">
        <v>85</v>
      </c>
      <c r="C31" s="238"/>
      <c r="D31" s="238"/>
      <c r="E31" s="238"/>
      <c r="F31" s="236" t="s">
        <v>242</v>
      </c>
      <c r="G31" s="4"/>
      <c r="H31" s="4"/>
      <c r="I31" s="4"/>
      <c r="J31" s="4"/>
      <c r="K31" s="4"/>
      <c r="L31" s="4"/>
    </row>
    <row r="32">
      <c r="A32" s="238"/>
      <c r="B32" s="237" t="s">
        <v>166</v>
      </c>
      <c r="C32" s="238"/>
      <c r="D32" s="238"/>
      <c r="E32" s="238"/>
      <c r="F32" s="236" t="s">
        <v>243</v>
      </c>
      <c r="G32" s="4"/>
      <c r="H32" s="4"/>
      <c r="I32" s="4"/>
      <c r="J32" s="4"/>
      <c r="K32" s="4"/>
      <c r="L32" s="4"/>
    </row>
    <row r="33">
      <c r="A33" s="238"/>
      <c r="B33" s="237" t="s">
        <v>68</v>
      </c>
      <c r="C33" s="238"/>
      <c r="D33" s="238"/>
      <c r="E33" s="238"/>
      <c r="F33" s="236" t="s">
        <v>244</v>
      </c>
      <c r="G33" s="4"/>
      <c r="H33" s="4"/>
      <c r="I33" s="4"/>
      <c r="J33" s="4"/>
      <c r="K33" s="4"/>
      <c r="L33" s="4"/>
    </row>
    <row r="34">
      <c r="A34" s="238"/>
      <c r="B34" s="237" t="s">
        <v>97</v>
      </c>
      <c r="C34" s="238"/>
      <c r="D34" s="238"/>
      <c r="E34" s="238"/>
      <c r="F34" s="236" t="s">
        <v>245</v>
      </c>
      <c r="G34" s="4"/>
      <c r="H34" s="4"/>
      <c r="I34" s="4"/>
      <c r="J34" s="4"/>
      <c r="K34" s="4"/>
      <c r="L34" s="4"/>
    </row>
    <row r="35">
      <c r="A35" s="238"/>
      <c r="B35" s="237" t="s">
        <v>85</v>
      </c>
      <c r="C35" s="238"/>
      <c r="D35" s="238"/>
      <c r="E35" s="238"/>
      <c r="F35" s="236" t="s">
        <v>246</v>
      </c>
      <c r="G35" s="4"/>
      <c r="H35" s="4"/>
      <c r="I35" s="4"/>
      <c r="J35" s="4"/>
      <c r="K35" s="4"/>
      <c r="L35" s="4"/>
    </row>
    <row r="36">
      <c r="A36" s="238"/>
      <c r="B36" s="237" t="s">
        <v>166</v>
      </c>
      <c r="C36" s="238"/>
      <c r="D36" s="238"/>
      <c r="E36" s="238"/>
      <c r="F36" s="236" t="s">
        <v>247</v>
      </c>
      <c r="G36" s="4"/>
      <c r="H36" s="4"/>
      <c r="I36" s="4"/>
      <c r="J36" s="4"/>
      <c r="K36" s="4"/>
      <c r="L36" s="4"/>
    </row>
    <row r="37">
      <c r="A37" s="238"/>
      <c r="B37" s="237" t="s">
        <v>97</v>
      </c>
      <c r="C37" s="238"/>
      <c r="D37" s="238"/>
      <c r="E37" s="238"/>
      <c r="F37" s="236" t="s">
        <v>248</v>
      </c>
      <c r="G37" s="4"/>
      <c r="H37" s="4"/>
      <c r="I37" s="4"/>
      <c r="J37" s="4"/>
      <c r="K37" s="4"/>
      <c r="L37" s="4"/>
    </row>
    <row r="38">
      <c r="A38" s="238"/>
      <c r="B38" s="237" t="s">
        <v>166</v>
      </c>
      <c r="C38" s="238"/>
      <c r="D38" s="238"/>
      <c r="E38" s="238"/>
      <c r="F38" s="236" t="s">
        <v>249</v>
      </c>
      <c r="G38" s="4"/>
      <c r="H38" s="4"/>
      <c r="I38" s="4"/>
      <c r="J38" s="4"/>
      <c r="K38" s="4"/>
      <c r="L38" s="4"/>
    </row>
    <row r="39">
      <c r="A39" s="238"/>
      <c r="B39" s="237" t="s">
        <v>168</v>
      </c>
      <c r="C39" s="238"/>
      <c r="D39" s="238"/>
      <c r="E39" s="238"/>
      <c r="F39" s="236" t="s">
        <v>250</v>
      </c>
      <c r="G39" s="4"/>
      <c r="H39" s="4"/>
      <c r="I39" s="4"/>
      <c r="J39" s="4"/>
      <c r="K39" s="4"/>
      <c r="L39" s="4"/>
    </row>
    <row r="40">
      <c r="A40" s="238"/>
      <c r="B40" s="237" t="s">
        <v>68</v>
      </c>
      <c r="C40" s="238"/>
      <c r="D40" s="238"/>
      <c r="E40" s="238"/>
      <c r="F40" s="236" t="s">
        <v>251</v>
      </c>
      <c r="G40" s="4"/>
      <c r="H40" s="4"/>
      <c r="I40" s="4"/>
      <c r="J40" s="4"/>
      <c r="K40" s="4"/>
      <c r="L40" s="4"/>
    </row>
    <row r="41">
      <c r="A41" s="238"/>
      <c r="B41" s="237" t="s">
        <v>97</v>
      </c>
      <c r="C41" s="238"/>
      <c r="D41" s="238"/>
      <c r="E41" s="238"/>
      <c r="F41" s="236" t="s">
        <v>252</v>
      </c>
      <c r="G41" s="4"/>
      <c r="H41" s="4"/>
      <c r="I41" s="4"/>
      <c r="J41" s="4"/>
      <c r="K41" s="4"/>
      <c r="L41" s="4"/>
    </row>
    <row r="42">
      <c r="A42" s="238"/>
      <c r="B42" s="237" t="s">
        <v>68</v>
      </c>
      <c r="C42" s="238"/>
      <c r="D42" s="238"/>
      <c r="E42" s="238"/>
      <c r="F42" s="236" t="s">
        <v>253</v>
      </c>
      <c r="G42" s="4"/>
      <c r="H42" s="4"/>
      <c r="I42" s="4"/>
      <c r="J42" s="4"/>
      <c r="K42" s="4"/>
      <c r="L42" s="4"/>
    </row>
    <row r="43">
      <c r="A43" s="4"/>
      <c r="B43" s="4"/>
      <c r="C43" s="4"/>
      <c r="D43" s="4"/>
      <c r="E43" s="4"/>
      <c r="F43" s="4"/>
      <c r="G43" s="4"/>
      <c r="H43" s="4"/>
      <c r="I43" s="4"/>
      <c r="J43" s="4"/>
      <c r="K43" s="4"/>
      <c r="L43" s="4"/>
    </row>
    <row r="44">
      <c r="A44" s="4"/>
      <c r="B44" s="4"/>
      <c r="C44" s="4"/>
      <c r="D44" s="4"/>
      <c r="E44" s="4"/>
      <c r="F44" s="4"/>
      <c r="G44" s="4"/>
      <c r="H44" s="4"/>
      <c r="I44" s="4"/>
      <c r="J44" s="4"/>
      <c r="K44" s="4"/>
      <c r="L44" s="4"/>
    </row>
    <row r="45">
      <c r="A45" s="4"/>
      <c r="B45" s="4"/>
      <c r="C45" s="4"/>
      <c r="D45" s="4"/>
      <c r="E45" s="4"/>
      <c r="F45" s="4"/>
      <c r="G45" s="4"/>
      <c r="H45" s="4"/>
      <c r="I45" s="4"/>
      <c r="J45" s="4"/>
      <c r="K45" s="4"/>
      <c r="L45" s="4"/>
    </row>
    <row r="46">
      <c r="A46" s="4"/>
      <c r="B46" s="4"/>
      <c r="C46" s="4"/>
      <c r="D46" s="4"/>
      <c r="E46" s="4"/>
      <c r="F46" s="4"/>
      <c r="G46" s="4"/>
      <c r="H46" s="4"/>
      <c r="I46" s="4"/>
      <c r="J46" s="4"/>
      <c r="K46" s="4"/>
      <c r="L46" s="4"/>
    </row>
    <row r="47">
      <c r="A47" s="4"/>
      <c r="B47" s="4"/>
      <c r="C47" s="4"/>
      <c r="D47" s="4"/>
      <c r="E47" s="4"/>
      <c r="F47" s="4"/>
      <c r="G47" s="4"/>
      <c r="H47" s="4"/>
      <c r="I47" s="4"/>
      <c r="J47" s="4"/>
      <c r="K47" s="4"/>
      <c r="L47" s="4"/>
    </row>
    <row r="48">
      <c r="A48" s="4"/>
      <c r="B48" s="4"/>
      <c r="C48" s="4"/>
      <c r="D48" s="4"/>
      <c r="E48" s="4"/>
      <c r="F48" s="4"/>
      <c r="G48" s="4"/>
      <c r="H48" s="4"/>
      <c r="I48" s="4"/>
      <c r="J48" s="4"/>
      <c r="K48" s="4"/>
      <c r="L48" s="4"/>
    </row>
    <row r="49">
      <c r="A49" s="4"/>
      <c r="B49" s="4"/>
      <c r="C49" s="4"/>
      <c r="D49" s="4"/>
      <c r="E49" s="4"/>
      <c r="F49" s="4"/>
      <c r="G49" s="4"/>
      <c r="H49" s="4"/>
      <c r="I49" s="4"/>
      <c r="J49" s="4"/>
      <c r="K49" s="4"/>
      <c r="L49" s="4"/>
    </row>
    <row r="50">
      <c r="A50" s="4"/>
      <c r="B50" s="4"/>
      <c r="C50" s="4"/>
      <c r="D50" s="4"/>
      <c r="E50" s="4"/>
      <c r="F50" s="4"/>
      <c r="G50" s="4"/>
      <c r="H50" s="4"/>
      <c r="I50" s="4"/>
      <c r="J50" s="4"/>
      <c r="K50" s="4"/>
      <c r="L50" s="4"/>
    </row>
    <row r="51">
      <c r="A51" s="4"/>
      <c r="B51" s="4"/>
      <c r="C51" s="4"/>
      <c r="D51" s="4"/>
      <c r="E51" s="4"/>
      <c r="F51" s="4"/>
      <c r="G51" s="4"/>
      <c r="H51" s="4"/>
      <c r="I51" s="4"/>
      <c r="J51" s="4"/>
      <c r="K51" s="4"/>
      <c r="L51" s="4"/>
    </row>
    <row r="52">
      <c r="A52" s="4"/>
      <c r="B52" s="4"/>
      <c r="C52" s="4"/>
      <c r="D52" s="4"/>
      <c r="E52" s="4"/>
      <c r="F52" s="4"/>
      <c r="G52" s="4"/>
      <c r="H52" s="4"/>
      <c r="I52" s="4"/>
      <c r="J52" s="4"/>
      <c r="K52" s="4"/>
      <c r="L52" s="4"/>
    </row>
    <row r="53">
      <c r="A53" s="4"/>
      <c r="B53" s="4"/>
      <c r="C53" s="4"/>
      <c r="D53" s="4"/>
      <c r="E53" s="4"/>
      <c r="F53" s="4"/>
      <c r="G53" s="4"/>
      <c r="H53" s="4"/>
      <c r="I53" s="4"/>
      <c r="J53" s="4"/>
      <c r="K53" s="4"/>
      <c r="L53" s="4"/>
    </row>
    <row r="54">
      <c r="A54" s="4"/>
      <c r="B54" s="4"/>
      <c r="C54" s="4"/>
      <c r="D54" s="4"/>
      <c r="E54" s="4"/>
      <c r="F54" s="4"/>
      <c r="G54" s="4"/>
      <c r="H54" s="4"/>
      <c r="I54" s="4"/>
      <c r="J54" s="4"/>
      <c r="K54" s="4"/>
      <c r="L54" s="4"/>
    </row>
    <row r="55">
      <c r="A55" s="4"/>
      <c r="B55" s="4"/>
      <c r="C55" s="4"/>
      <c r="D55" s="4"/>
      <c r="E55" s="4"/>
      <c r="F55" s="4"/>
      <c r="G55" s="4"/>
      <c r="H55" s="4"/>
      <c r="I55" s="4"/>
      <c r="J55" s="4"/>
      <c r="K55" s="4"/>
      <c r="L55" s="4"/>
    </row>
    <row r="56">
      <c r="A56" s="4"/>
      <c r="B56" s="4"/>
      <c r="C56" s="4"/>
      <c r="D56" s="4"/>
      <c r="E56" s="4"/>
      <c r="F56" s="4"/>
      <c r="G56" s="4"/>
      <c r="H56" s="4"/>
      <c r="I56" s="4"/>
      <c r="J56" s="4"/>
      <c r="K56" s="4"/>
      <c r="L56" s="4"/>
    </row>
    <row r="57">
      <c r="A57" s="4"/>
      <c r="B57" s="4"/>
      <c r="C57" s="4"/>
      <c r="D57" s="4"/>
      <c r="E57" s="4"/>
      <c r="F57" s="4"/>
      <c r="G57" s="4"/>
      <c r="H57" s="4"/>
      <c r="I57" s="4"/>
      <c r="J57" s="4"/>
      <c r="K57" s="4"/>
      <c r="L57" s="4"/>
    </row>
    <row r="58">
      <c r="A58" s="4"/>
      <c r="B58" s="4"/>
      <c r="C58" s="4"/>
      <c r="D58" s="4"/>
      <c r="E58" s="4"/>
      <c r="F58" s="4"/>
      <c r="G58" s="4"/>
      <c r="H58" s="4"/>
      <c r="I58" s="4"/>
      <c r="J58" s="4"/>
      <c r="K58" s="4"/>
      <c r="L58" s="4"/>
    </row>
    <row r="59">
      <c r="A59" s="4"/>
      <c r="B59" s="4"/>
      <c r="C59" s="4"/>
      <c r="D59" s="4"/>
      <c r="E59" s="4"/>
      <c r="F59" s="4"/>
      <c r="G59" s="4"/>
      <c r="H59" s="4"/>
      <c r="I59" s="4"/>
      <c r="J59" s="4"/>
      <c r="K59" s="4"/>
      <c r="L59" s="4"/>
    </row>
    <row r="60">
      <c r="A60" s="4"/>
      <c r="B60" s="4"/>
      <c r="C60" s="4"/>
      <c r="D60" s="4"/>
      <c r="E60" s="4"/>
      <c r="F60" s="4"/>
      <c r="G60" s="4"/>
      <c r="H60" s="4"/>
      <c r="I60" s="4"/>
      <c r="J60" s="4"/>
      <c r="K60" s="4"/>
      <c r="L60" s="4"/>
    </row>
    <row r="61">
      <c r="A61" s="4"/>
      <c r="B61" s="4"/>
      <c r="C61" s="4"/>
      <c r="D61" s="4"/>
      <c r="E61" s="4"/>
      <c r="F61" s="4"/>
      <c r="G61" s="4"/>
      <c r="H61" s="4"/>
      <c r="I61" s="4"/>
      <c r="J61" s="4"/>
      <c r="K61" s="4"/>
      <c r="L61" s="4"/>
    </row>
    <row r="62">
      <c r="A62" s="4"/>
      <c r="B62" s="4"/>
      <c r="C62" s="4"/>
      <c r="D62" s="4"/>
      <c r="E62" s="4"/>
      <c r="F62" s="4"/>
      <c r="G62" s="4"/>
      <c r="H62" s="4"/>
      <c r="I62" s="4"/>
      <c r="J62" s="4"/>
      <c r="K62" s="4"/>
      <c r="L62" s="4"/>
    </row>
    <row r="63">
      <c r="A63" s="4"/>
      <c r="B63" s="4"/>
      <c r="C63" s="4"/>
      <c r="D63" s="4"/>
      <c r="E63" s="4"/>
      <c r="F63" s="4"/>
      <c r="G63" s="4"/>
      <c r="H63" s="4"/>
      <c r="I63" s="4"/>
      <c r="J63" s="4"/>
      <c r="K63" s="4"/>
      <c r="L63" s="4"/>
    </row>
    <row r="64">
      <c r="A64" s="4"/>
      <c r="B64" s="4"/>
      <c r="C64" s="4"/>
      <c r="D64" s="4"/>
      <c r="E64" s="4"/>
      <c r="F64" s="4"/>
      <c r="G64" s="4"/>
      <c r="H64" s="4"/>
      <c r="I64" s="4"/>
      <c r="J64" s="4"/>
      <c r="K64" s="4"/>
      <c r="L64" s="4"/>
    </row>
    <row r="65">
      <c r="A65" s="4"/>
      <c r="B65" s="4"/>
      <c r="C65" s="4"/>
      <c r="D65" s="4"/>
      <c r="E65" s="4"/>
      <c r="F65" s="4"/>
      <c r="G65" s="4"/>
      <c r="H65" s="4"/>
      <c r="I65" s="4"/>
      <c r="J65" s="4"/>
      <c r="K65" s="4"/>
      <c r="L65" s="4"/>
    </row>
    <row r="66">
      <c r="A66" s="4"/>
      <c r="B66" s="4"/>
      <c r="C66" s="4"/>
      <c r="D66" s="4"/>
      <c r="E66" s="4"/>
      <c r="F66" s="4"/>
      <c r="G66" s="4"/>
      <c r="H66" s="4"/>
      <c r="I66" s="4"/>
      <c r="J66" s="4"/>
      <c r="K66" s="4"/>
      <c r="L66" s="4"/>
    </row>
    <row r="67">
      <c r="A67" s="4"/>
      <c r="B67" s="4"/>
      <c r="C67" s="4"/>
      <c r="D67" s="4"/>
      <c r="E67" s="4"/>
      <c r="F67" s="4"/>
      <c r="G67" s="4"/>
      <c r="H67" s="4"/>
      <c r="I67" s="4"/>
      <c r="J67" s="4"/>
      <c r="K67" s="4"/>
      <c r="L67" s="4"/>
    </row>
    <row r="68">
      <c r="A68" s="4"/>
      <c r="B68" s="4"/>
      <c r="C68" s="4"/>
      <c r="D68" s="4"/>
      <c r="E68" s="4"/>
      <c r="F68" s="4"/>
      <c r="G68" s="4"/>
      <c r="H68" s="4"/>
      <c r="I68" s="4"/>
      <c r="J68" s="4"/>
      <c r="K68" s="4"/>
      <c r="L68" s="4"/>
    </row>
    <row r="69">
      <c r="A69" s="4"/>
      <c r="B69" s="4"/>
      <c r="C69" s="4"/>
      <c r="D69" s="4"/>
      <c r="E69" s="4"/>
      <c r="F69" s="4"/>
      <c r="G69" s="4"/>
      <c r="H69" s="4"/>
      <c r="I69" s="4"/>
      <c r="J69" s="4"/>
      <c r="K69" s="4"/>
      <c r="L69" s="4"/>
    </row>
    <row r="70">
      <c r="A70" s="4"/>
      <c r="B70" s="4"/>
      <c r="C70" s="4"/>
      <c r="D70" s="4"/>
      <c r="E70" s="4"/>
      <c r="F70" s="4"/>
      <c r="G70" s="4"/>
      <c r="H70" s="4"/>
      <c r="I70" s="4"/>
      <c r="J70" s="4"/>
      <c r="K70" s="4"/>
      <c r="L70" s="4"/>
    </row>
    <row r="71">
      <c r="A71" s="4"/>
      <c r="B71" s="4"/>
      <c r="C71" s="4"/>
      <c r="D71" s="4"/>
      <c r="E71" s="4"/>
      <c r="F71" s="4"/>
      <c r="G71" s="4"/>
      <c r="H71" s="4"/>
      <c r="I71" s="4"/>
      <c r="J71" s="4"/>
      <c r="K71" s="4"/>
      <c r="L71" s="4"/>
    </row>
    <row r="72">
      <c r="A72" s="4"/>
      <c r="B72" s="4"/>
      <c r="C72" s="4"/>
      <c r="D72" s="4"/>
      <c r="E72" s="4"/>
      <c r="F72" s="4"/>
      <c r="G72" s="4"/>
      <c r="H72" s="4"/>
      <c r="I72" s="4"/>
      <c r="J72" s="4"/>
      <c r="K72" s="4"/>
      <c r="L72" s="4"/>
    </row>
    <row r="73">
      <c r="A73" s="4"/>
      <c r="B73" s="4"/>
      <c r="C73" s="4"/>
      <c r="D73" s="4"/>
      <c r="E73" s="4"/>
      <c r="F73" s="4"/>
      <c r="G73" s="4"/>
      <c r="H73" s="4"/>
      <c r="I73" s="4"/>
      <c r="J73" s="4"/>
      <c r="K73" s="4"/>
      <c r="L73" s="4"/>
    </row>
    <row r="74">
      <c r="A74" s="4"/>
      <c r="B74" s="4"/>
      <c r="C74" s="4"/>
      <c r="D74" s="4"/>
      <c r="E74" s="4"/>
      <c r="F74" s="4"/>
      <c r="G74" s="4"/>
      <c r="H74" s="4"/>
      <c r="I74" s="4"/>
      <c r="J74" s="4"/>
      <c r="K74" s="4"/>
      <c r="L74" s="4"/>
    </row>
    <row r="75">
      <c r="A75" s="4"/>
      <c r="B75" s="4"/>
      <c r="C75" s="4"/>
      <c r="D75" s="4"/>
      <c r="E75" s="4"/>
      <c r="F75" s="4"/>
      <c r="G75" s="4"/>
      <c r="H75" s="4"/>
      <c r="I75" s="4"/>
      <c r="J75" s="4"/>
      <c r="K75" s="4"/>
      <c r="L75" s="4"/>
    </row>
    <row r="76">
      <c r="A76" s="4"/>
      <c r="B76" s="4"/>
      <c r="C76" s="4"/>
      <c r="D76" s="4"/>
      <c r="E76" s="4"/>
      <c r="F76" s="4"/>
      <c r="G76" s="4"/>
      <c r="H76" s="4"/>
      <c r="I76" s="4"/>
      <c r="J76" s="4"/>
      <c r="K76" s="4"/>
      <c r="L76" s="4"/>
    </row>
    <row r="77">
      <c r="A77" s="4"/>
      <c r="B77" s="4"/>
      <c r="C77" s="4"/>
      <c r="D77" s="4"/>
      <c r="E77" s="4"/>
      <c r="F77" s="4"/>
      <c r="G77" s="4"/>
      <c r="H77" s="4"/>
      <c r="I77" s="4"/>
      <c r="J77" s="4"/>
      <c r="K77" s="4"/>
      <c r="L77" s="4"/>
    </row>
    <row r="78">
      <c r="A78" s="4"/>
      <c r="B78" s="4"/>
      <c r="C78" s="4"/>
      <c r="D78" s="4"/>
      <c r="E78" s="4"/>
      <c r="F78" s="4"/>
      <c r="G78" s="4"/>
      <c r="H78" s="4"/>
      <c r="I78" s="4"/>
      <c r="J78" s="4"/>
      <c r="K78" s="4"/>
      <c r="L78" s="4"/>
    </row>
    <row r="79">
      <c r="A79" s="4"/>
      <c r="B79" s="4"/>
      <c r="C79" s="4"/>
      <c r="D79" s="4"/>
      <c r="E79" s="4"/>
      <c r="F79" s="4"/>
      <c r="G79" s="4"/>
      <c r="H79" s="4"/>
      <c r="I79" s="4"/>
      <c r="J79" s="4"/>
      <c r="K79" s="4"/>
      <c r="L79" s="4"/>
    </row>
    <row r="80">
      <c r="A80" s="4"/>
      <c r="B80" s="4"/>
      <c r="C80" s="4"/>
      <c r="D80" s="4"/>
      <c r="E80" s="4"/>
      <c r="F80" s="4"/>
      <c r="G80" s="4"/>
      <c r="H80" s="4"/>
      <c r="I80" s="4"/>
      <c r="J80" s="4"/>
      <c r="K80" s="4"/>
      <c r="L80" s="4"/>
    </row>
    <row r="81">
      <c r="A81" s="4"/>
      <c r="B81" s="4"/>
      <c r="C81" s="4"/>
      <c r="D81" s="4"/>
      <c r="E81" s="4"/>
      <c r="F81" s="4"/>
      <c r="G81" s="4"/>
      <c r="H81" s="4"/>
      <c r="I81" s="4"/>
      <c r="J81" s="4"/>
      <c r="K81" s="4"/>
      <c r="L81" s="4"/>
    </row>
    <row r="82">
      <c r="A82" s="4"/>
      <c r="B82" s="4"/>
      <c r="C82" s="4"/>
      <c r="D82" s="4"/>
      <c r="E82" s="4"/>
      <c r="F82" s="4"/>
      <c r="G82" s="4"/>
      <c r="H82" s="4"/>
      <c r="I82" s="4"/>
      <c r="J82" s="4"/>
      <c r="K82" s="4"/>
      <c r="L82" s="4"/>
    </row>
    <row r="83">
      <c r="A83" s="4"/>
      <c r="B83" s="4"/>
      <c r="C83" s="4"/>
      <c r="D83" s="4"/>
      <c r="E83" s="4"/>
      <c r="F83" s="4"/>
      <c r="G83" s="4"/>
      <c r="H83" s="4"/>
      <c r="I83" s="4"/>
      <c r="J83" s="4"/>
      <c r="K83" s="4"/>
      <c r="L83" s="4"/>
    </row>
    <row r="84">
      <c r="A84" s="4"/>
      <c r="B84" s="4"/>
      <c r="C84" s="4"/>
      <c r="D84" s="4"/>
      <c r="E84" s="4"/>
      <c r="F84" s="4"/>
      <c r="G84" s="4"/>
      <c r="H84" s="4"/>
      <c r="I84" s="4"/>
      <c r="J84" s="4"/>
      <c r="K84" s="4"/>
      <c r="L84" s="4"/>
    </row>
    <row r="85">
      <c r="A85" s="4"/>
      <c r="B85" s="4"/>
      <c r="C85" s="4"/>
      <c r="D85" s="4"/>
      <c r="E85" s="4"/>
      <c r="F85" s="4"/>
      <c r="G85" s="4"/>
      <c r="H85" s="4"/>
      <c r="I85" s="4"/>
      <c r="J85" s="4"/>
      <c r="K85" s="4"/>
      <c r="L85" s="4"/>
    </row>
    <row r="86">
      <c r="A86" s="4"/>
      <c r="B86" s="4"/>
      <c r="C86" s="4"/>
      <c r="D86" s="4"/>
      <c r="E86" s="4"/>
      <c r="F86" s="4"/>
      <c r="G86" s="4"/>
      <c r="H86" s="4"/>
      <c r="I86" s="4"/>
      <c r="J86" s="4"/>
      <c r="K86" s="4"/>
      <c r="L86" s="4"/>
    </row>
    <row r="87">
      <c r="A87" s="4"/>
      <c r="B87" s="4"/>
      <c r="C87" s="4"/>
      <c r="D87" s="4"/>
      <c r="E87" s="4"/>
      <c r="F87" s="4"/>
      <c r="G87" s="4"/>
      <c r="H87" s="4"/>
      <c r="I87" s="4"/>
      <c r="J87" s="4"/>
      <c r="K87" s="4"/>
      <c r="L87" s="4"/>
    </row>
    <row r="88">
      <c r="A88" s="4"/>
      <c r="B88" s="4"/>
      <c r="C88" s="4"/>
      <c r="D88" s="4"/>
      <c r="E88" s="4"/>
      <c r="F88" s="4"/>
      <c r="G88" s="4"/>
      <c r="H88" s="4"/>
      <c r="I88" s="4"/>
      <c r="J88" s="4"/>
      <c r="K88" s="4"/>
      <c r="L88" s="4"/>
    </row>
    <row r="89">
      <c r="A89" s="4"/>
      <c r="B89" s="4"/>
      <c r="C89" s="4"/>
      <c r="D89" s="4"/>
      <c r="E89" s="4"/>
      <c r="F89" s="4"/>
      <c r="G89" s="4"/>
      <c r="H89" s="4"/>
      <c r="I89" s="4"/>
      <c r="J89" s="4"/>
      <c r="K89" s="4"/>
      <c r="L89" s="4"/>
    </row>
    <row r="90">
      <c r="A90" s="4"/>
      <c r="B90" s="4"/>
      <c r="C90" s="4"/>
      <c r="D90" s="4"/>
      <c r="E90" s="4"/>
      <c r="F90" s="4"/>
      <c r="G90" s="4"/>
      <c r="H90" s="4"/>
      <c r="I90" s="4"/>
      <c r="J90" s="4"/>
      <c r="K90" s="4"/>
      <c r="L90" s="4"/>
    </row>
    <row r="91">
      <c r="A91" s="4"/>
      <c r="B91" s="4"/>
      <c r="C91" s="4"/>
      <c r="D91" s="4"/>
      <c r="E91" s="4"/>
      <c r="F91" s="4"/>
      <c r="G91" s="4"/>
      <c r="H91" s="4"/>
      <c r="I91" s="4"/>
      <c r="J91" s="4"/>
      <c r="K91" s="4"/>
      <c r="L91" s="4"/>
    </row>
    <row r="92">
      <c r="A92" s="4"/>
      <c r="B92" s="4"/>
      <c r="C92" s="4"/>
      <c r="D92" s="4"/>
      <c r="E92" s="4"/>
      <c r="F92" s="4"/>
      <c r="G92" s="4"/>
      <c r="H92" s="4"/>
      <c r="I92" s="4"/>
      <c r="J92" s="4"/>
      <c r="K92" s="4"/>
      <c r="L92" s="4"/>
    </row>
    <row r="93">
      <c r="A93" s="4"/>
      <c r="B93" s="4"/>
      <c r="C93" s="4"/>
      <c r="D93" s="4"/>
      <c r="E93" s="4"/>
      <c r="F93" s="4"/>
      <c r="G93" s="4"/>
      <c r="H93" s="4"/>
      <c r="I93" s="4"/>
      <c r="J93" s="4"/>
      <c r="K93" s="4"/>
      <c r="L93" s="4"/>
    </row>
    <row r="94">
      <c r="A94" s="4"/>
      <c r="B94" s="4"/>
      <c r="C94" s="4"/>
      <c r="D94" s="4"/>
      <c r="E94" s="4"/>
      <c r="F94" s="4"/>
      <c r="G94" s="4"/>
      <c r="H94" s="4"/>
      <c r="I94" s="4"/>
      <c r="J94" s="4"/>
      <c r="K94" s="4"/>
      <c r="L94" s="4"/>
    </row>
    <row r="95">
      <c r="A95" s="4"/>
      <c r="B95" s="4"/>
      <c r="C95" s="4"/>
      <c r="D95" s="4"/>
      <c r="E95" s="4"/>
      <c r="F95" s="4"/>
      <c r="G95" s="4"/>
      <c r="H95" s="4"/>
      <c r="I95" s="4"/>
      <c r="J95" s="4"/>
      <c r="K95" s="4"/>
      <c r="L95" s="4"/>
    </row>
    <row r="96">
      <c r="A96" s="4"/>
      <c r="B96" s="4"/>
      <c r="C96" s="4"/>
      <c r="D96" s="4"/>
      <c r="E96" s="4"/>
      <c r="F96" s="4"/>
      <c r="G96" s="4"/>
      <c r="H96" s="4"/>
      <c r="I96" s="4"/>
      <c r="J96" s="4"/>
      <c r="K96" s="4"/>
      <c r="L96" s="4"/>
    </row>
    <row r="97">
      <c r="A97" s="4"/>
      <c r="B97" s="4"/>
      <c r="C97" s="4"/>
      <c r="D97" s="4"/>
      <c r="E97" s="4"/>
      <c r="F97" s="4"/>
      <c r="G97" s="4"/>
      <c r="H97" s="4"/>
      <c r="I97" s="4"/>
      <c r="J97" s="4"/>
      <c r="K97" s="4"/>
      <c r="L97" s="4"/>
    </row>
    <row r="98">
      <c r="A98" s="4"/>
      <c r="B98" s="4"/>
      <c r="C98" s="4"/>
      <c r="D98" s="4"/>
      <c r="E98" s="4"/>
      <c r="F98" s="4"/>
      <c r="G98" s="4"/>
      <c r="H98" s="4"/>
      <c r="I98" s="4"/>
      <c r="J98" s="4"/>
      <c r="K98" s="4"/>
      <c r="L98" s="4"/>
    </row>
    <row r="99">
      <c r="A99" s="4"/>
      <c r="B99" s="4"/>
      <c r="C99" s="4"/>
      <c r="D99" s="4"/>
      <c r="E99" s="4"/>
      <c r="F99" s="4"/>
      <c r="G99" s="4"/>
      <c r="H99" s="4"/>
      <c r="I99" s="4"/>
      <c r="J99" s="4"/>
      <c r="K99" s="4"/>
      <c r="L99" s="4"/>
    </row>
    <row r="100">
      <c r="A100" s="4"/>
      <c r="B100" s="4"/>
      <c r="C100" s="4"/>
      <c r="D100" s="4"/>
      <c r="E100" s="4"/>
      <c r="F100" s="4"/>
      <c r="G100" s="4"/>
      <c r="H100" s="4"/>
      <c r="I100" s="4"/>
      <c r="J100" s="4"/>
      <c r="K100" s="4"/>
      <c r="L100" s="4"/>
    </row>
    <row r="101">
      <c r="A101" s="4"/>
      <c r="B101" s="4"/>
      <c r="C101" s="4"/>
      <c r="D101" s="4"/>
      <c r="E101" s="4"/>
      <c r="F101" s="4"/>
      <c r="G101" s="4"/>
      <c r="H101" s="4"/>
      <c r="I101" s="4"/>
      <c r="J101" s="4"/>
      <c r="K101" s="4"/>
      <c r="L101" s="4"/>
    </row>
    <row r="102">
      <c r="A102" s="4"/>
      <c r="B102" s="4"/>
      <c r="C102" s="4"/>
      <c r="D102" s="4"/>
      <c r="E102" s="4"/>
      <c r="F102" s="4"/>
      <c r="G102" s="4"/>
      <c r="H102" s="4"/>
      <c r="I102" s="4"/>
      <c r="J102" s="4"/>
      <c r="K102" s="4"/>
      <c r="L102" s="4"/>
    </row>
    <row r="103">
      <c r="A103" s="4"/>
      <c r="B103" s="4"/>
      <c r="C103" s="4"/>
      <c r="D103" s="4"/>
      <c r="E103" s="4"/>
      <c r="F103" s="4"/>
      <c r="G103" s="4"/>
      <c r="H103" s="4"/>
      <c r="I103" s="4"/>
      <c r="J103" s="4"/>
      <c r="K103" s="4"/>
      <c r="L103" s="4"/>
    </row>
    <row r="104">
      <c r="A104" s="4"/>
      <c r="B104" s="4"/>
      <c r="C104" s="4"/>
      <c r="D104" s="4"/>
      <c r="E104" s="4"/>
      <c r="F104" s="4"/>
      <c r="G104" s="4"/>
      <c r="H104" s="4"/>
      <c r="I104" s="4"/>
      <c r="J104" s="4"/>
      <c r="K104" s="4"/>
      <c r="L104" s="4"/>
    </row>
    <row r="105">
      <c r="A105" s="4"/>
      <c r="B105" s="4"/>
      <c r="C105" s="4"/>
      <c r="D105" s="4"/>
      <c r="E105" s="4"/>
      <c r="F105" s="4"/>
      <c r="G105" s="4"/>
      <c r="H105" s="4"/>
      <c r="I105" s="4"/>
      <c r="J105" s="4"/>
      <c r="K105" s="4"/>
      <c r="L105" s="4"/>
    </row>
    <row r="106">
      <c r="A106" s="4"/>
      <c r="B106" s="4"/>
      <c r="C106" s="4"/>
      <c r="D106" s="4"/>
      <c r="E106" s="4"/>
      <c r="F106" s="4"/>
      <c r="G106" s="4"/>
      <c r="H106" s="4"/>
      <c r="I106" s="4"/>
      <c r="J106" s="4"/>
      <c r="K106" s="4"/>
      <c r="L106" s="4"/>
    </row>
    <row r="107">
      <c r="A107" s="4"/>
      <c r="B107" s="4"/>
      <c r="C107" s="4"/>
      <c r="D107" s="4"/>
      <c r="E107" s="4"/>
      <c r="F107" s="4"/>
      <c r="G107" s="4"/>
      <c r="H107" s="4"/>
      <c r="I107" s="4"/>
      <c r="J107" s="4"/>
      <c r="K107" s="4"/>
      <c r="L107" s="4"/>
    </row>
    <row r="108">
      <c r="A108" s="4"/>
      <c r="B108" s="4"/>
      <c r="C108" s="4"/>
      <c r="D108" s="4"/>
      <c r="E108" s="4"/>
      <c r="F108" s="4"/>
      <c r="G108" s="4"/>
      <c r="H108" s="4"/>
      <c r="I108" s="4"/>
      <c r="J108" s="4"/>
      <c r="K108" s="4"/>
      <c r="L108" s="4"/>
    </row>
    <row r="109">
      <c r="A109" s="4"/>
      <c r="B109" s="4"/>
      <c r="C109" s="4"/>
      <c r="D109" s="4"/>
      <c r="E109" s="4"/>
      <c r="F109" s="4"/>
      <c r="G109" s="4"/>
      <c r="H109" s="4"/>
      <c r="I109" s="4"/>
      <c r="J109" s="4"/>
      <c r="K109" s="4"/>
      <c r="L109" s="4"/>
    </row>
    <row r="110">
      <c r="A110" s="4"/>
      <c r="B110" s="4"/>
      <c r="C110" s="4"/>
      <c r="D110" s="4"/>
      <c r="E110" s="4"/>
      <c r="F110" s="4"/>
      <c r="G110" s="4"/>
      <c r="H110" s="4"/>
      <c r="I110" s="4"/>
      <c r="J110" s="4"/>
      <c r="K110" s="4"/>
      <c r="L110" s="4"/>
    </row>
    <row r="111">
      <c r="A111" s="4"/>
      <c r="B111" s="4"/>
      <c r="C111" s="4"/>
      <c r="D111" s="4"/>
      <c r="E111" s="4"/>
      <c r="F111" s="4"/>
      <c r="G111" s="4"/>
      <c r="H111" s="4"/>
      <c r="I111" s="4"/>
      <c r="J111" s="4"/>
      <c r="K111" s="4"/>
      <c r="L111" s="4"/>
    </row>
    <row r="112">
      <c r="A112" s="4"/>
      <c r="B112" s="4"/>
      <c r="C112" s="4"/>
      <c r="D112" s="4"/>
      <c r="E112" s="4"/>
      <c r="F112" s="4"/>
      <c r="G112" s="4"/>
      <c r="H112" s="4"/>
      <c r="I112" s="4"/>
      <c r="J112" s="4"/>
      <c r="K112" s="4"/>
      <c r="L112" s="4"/>
    </row>
    <row r="113">
      <c r="A113" s="4"/>
      <c r="B113" s="4"/>
      <c r="C113" s="4"/>
      <c r="D113" s="4"/>
      <c r="E113" s="4"/>
      <c r="F113" s="4"/>
      <c r="G113" s="4"/>
      <c r="H113" s="4"/>
      <c r="I113" s="4"/>
      <c r="J113" s="4"/>
      <c r="K113" s="4"/>
      <c r="L113" s="4"/>
    </row>
    <row r="114">
      <c r="A114" s="4"/>
      <c r="B114" s="4"/>
      <c r="C114" s="4"/>
      <c r="D114" s="4"/>
      <c r="E114" s="4"/>
      <c r="F114" s="4"/>
      <c r="G114" s="4"/>
      <c r="H114" s="4"/>
      <c r="I114" s="4"/>
      <c r="J114" s="4"/>
      <c r="K114" s="4"/>
      <c r="L114" s="4"/>
    </row>
    <row r="115">
      <c r="A115" s="4"/>
      <c r="B115" s="4"/>
      <c r="C115" s="4"/>
      <c r="D115" s="4"/>
      <c r="E115" s="4"/>
      <c r="F115" s="4"/>
      <c r="G115" s="4"/>
      <c r="H115" s="4"/>
      <c r="I115" s="4"/>
      <c r="J115" s="4"/>
      <c r="K115" s="4"/>
      <c r="L115" s="4"/>
    </row>
    <row r="116">
      <c r="A116" s="4"/>
      <c r="B116" s="4"/>
      <c r="C116" s="4"/>
      <c r="D116" s="4"/>
      <c r="E116" s="4"/>
      <c r="F116" s="4"/>
      <c r="G116" s="4"/>
      <c r="H116" s="4"/>
      <c r="I116" s="4"/>
      <c r="J116" s="4"/>
      <c r="K116" s="4"/>
      <c r="L116" s="4"/>
    </row>
    <row r="117">
      <c r="A117" s="4"/>
      <c r="B117" s="4"/>
      <c r="C117" s="4"/>
      <c r="D117" s="4"/>
      <c r="E117" s="4"/>
      <c r="F117" s="4"/>
      <c r="G117" s="4"/>
      <c r="H117" s="4"/>
      <c r="I117" s="4"/>
      <c r="J117" s="4"/>
      <c r="K117" s="4"/>
      <c r="L117" s="4"/>
    </row>
    <row r="118">
      <c r="A118" s="4"/>
      <c r="B118" s="4"/>
      <c r="C118" s="4"/>
      <c r="D118" s="4"/>
      <c r="E118" s="4"/>
      <c r="F118" s="4"/>
      <c r="G118" s="4"/>
      <c r="H118" s="4"/>
      <c r="I118" s="4"/>
      <c r="J118" s="4"/>
      <c r="K118" s="4"/>
      <c r="L118" s="4"/>
    </row>
    <row r="119">
      <c r="A119" s="4"/>
      <c r="B119" s="4"/>
      <c r="C119" s="4"/>
      <c r="D119" s="4"/>
      <c r="E119" s="4"/>
      <c r="F119" s="4"/>
      <c r="G119" s="4"/>
      <c r="H119" s="4"/>
      <c r="I119" s="4"/>
      <c r="J119" s="4"/>
      <c r="K119" s="4"/>
      <c r="L119" s="4"/>
    </row>
    <row r="120">
      <c r="A120" s="4"/>
      <c r="B120" s="4"/>
      <c r="C120" s="4"/>
      <c r="D120" s="4"/>
      <c r="E120" s="4"/>
      <c r="F120" s="4"/>
      <c r="G120" s="4"/>
      <c r="H120" s="4"/>
      <c r="I120" s="4"/>
      <c r="J120" s="4"/>
      <c r="K120" s="4"/>
      <c r="L120" s="4"/>
    </row>
    <row r="121">
      <c r="A121" s="4"/>
      <c r="B121" s="4"/>
      <c r="C121" s="4"/>
      <c r="D121" s="4"/>
      <c r="E121" s="4"/>
      <c r="F121" s="4"/>
      <c r="G121" s="4"/>
      <c r="H121" s="4"/>
      <c r="I121" s="4"/>
      <c r="J121" s="4"/>
      <c r="K121" s="4"/>
      <c r="L121" s="4"/>
    </row>
    <row r="122">
      <c r="A122" s="4"/>
      <c r="B122" s="4"/>
      <c r="C122" s="4"/>
      <c r="D122" s="4"/>
      <c r="E122" s="4"/>
      <c r="F122" s="4"/>
      <c r="G122" s="4"/>
      <c r="H122" s="4"/>
      <c r="I122" s="4"/>
      <c r="J122" s="4"/>
      <c r="K122" s="4"/>
      <c r="L122" s="4"/>
    </row>
    <row r="123">
      <c r="A123" s="4"/>
      <c r="B123" s="4"/>
      <c r="C123" s="4"/>
      <c r="D123" s="4"/>
      <c r="E123" s="4"/>
      <c r="F123" s="4"/>
      <c r="G123" s="4"/>
      <c r="H123" s="4"/>
      <c r="I123" s="4"/>
      <c r="J123" s="4"/>
      <c r="K123" s="4"/>
      <c r="L123" s="4"/>
    </row>
    <row r="124">
      <c r="A124" s="4"/>
      <c r="B124" s="4"/>
      <c r="C124" s="4"/>
      <c r="D124" s="4"/>
      <c r="E124" s="4"/>
      <c r="F124" s="4"/>
      <c r="G124" s="4"/>
      <c r="H124" s="4"/>
      <c r="I124" s="4"/>
      <c r="J124" s="4"/>
      <c r="K124" s="4"/>
      <c r="L124" s="4"/>
    </row>
    <row r="125">
      <c r="A125" s="4"/>
      <c r="B125" s="4"/>
      <c r="C125" s="4"/>
      <c r="D125" s="4"/>
      <c r="E125" s="4"/>
      <c r="F125" s="4"/>
      <c r="G125" s="4"/>
      <c r="H125" s="4"/>
      <c r="I125" s="4"/>
      <c r="J125" s="4"/>
      <c r="K125" s="4"/>
      <c r="L125" s="4"/>
    </row>
    <row r="126">
      <c r="A126" s="4"/>
      <c r="B126" s="4"/>
      <c r="C126" s="4"/>
      <c r="D126" s="4"/>
      <c r="E126" s="4"/>
      <c r="F126" s="4"/>
      <c r="G126" s="4"/>
      <c r="H126" s="4"/>
      <c r="I126" s="4"/>
      <c r="J126" s="4"/>
      <c r="K126" s="4"/>
      <c r="L126" s="4"/>
    </row>
    <row r="127">
      <c r="A127" s="4"/>
      <c r="B127" s="4"/>
      <c r="C127" s="4"/>
      <c r="D127" s="4"/>
      <c r="E127" s="4"/>
      <c r="F127" s="4"/>
      <c r="G127" s="4"/>
      <c r="H127" s="4"/>
      <c r="I127" s="4"/>
      <c r="J127" s="4"/>
      <c r="K127" s="4"/>
      <c r="L127" s="4"/>
    </row>
    <row r="128">
      <c r="A128" s="4"/>
      <c r="B128" s="4"/>
      <c r="C128" s="4"/>
      <c r="D128" s="4"/>
      <c r="E128" s="4"/>
      <c r="F128" s="4"/>
      <c r="G128" s="4"/>
      <c r="H128" s="4"/>
      <c r="I128" s="4"/>
      <c r="J128" s="4"/>
      <c r="K128" s="4"/>
      <c r="L128" s="4"/>
    </row>
    <row r="129">
      <c r="A129" s="4"/>
      <c r="B129" s="4"/>
      <c r="C129" s="4"/>
      <c r="D129" s="4"/>
      <c r="E129" s="4"/>
      <c r="F129" s="4"/>
      <c r="G129" s="4"/>
      <c r="H129" s="4"/>
      <c r="I129" s="4"/>
      <c r="J129" s="4"/>
      <c r="K129" s="4"/>
      <c r="L129" s="4"/>
    </row>
    <row r="130">
      <c r="A130" s="4"/>
      <c r="B130" s="4"/>
      <c r="C130" s="4"/>
      <c r="D130" s="4"/>
      <c r="E130" s="4"/>
      <c r="F130" s="4"/>
      <c r="G130" s="4"/>
      <c r="H130" s="4"/>
      <c r="I130" s="4"/>
      <c r="J130" s="4"/>
      <c r="K130" s="4"/>
      <c r="L130" s="4"/>
    </row>
    <row r="131">
      <c r="A131" s="4"/>
      <c r="B131" s="4"/>
      <c r="C131" s="4"/>
      <c r="D131" s="4"/>
      <c r="E131" s="4"/>
      <c r="F131" s="4"/>
      <c r="G131" s="4"/>
      <c r="H131" s="4"/>
      <c r="I131" s="4"/>
      <c r="J131" s="4"/>
      <c r="K131" s="4"/>
      <c r="L131" s="4"/>
    </row>
    <row r="132">
      <c r="A132" s="4"/>
      <c r="B132" s="4"/>
      <c r="C132" s="4"/>
      <c r="D132" s="4"/>
      <c r="E132" s="4"/>
      <c r="F132" s="4"/>
      <c r="G132" s="4"/>
      <c r="H132" s="4"/>
      <c r="I132" s="4"/>
      <c r="J132" s="4"/>
      <c r="K132" s="4"/>
      <c r="L132" s="4"/>
    </row>
    <row r="133">
      <c r="A133" s="4"/>
      <c r="B133" s="4"/>
      <c r="C133" s="4"/>
      <c r="D133" s="4"/>
      <c r="E133" s="4"/>
      <c r="F133" s="4"/>
      <c r="G133" s="4"/>
      <c r="H133" s="4"/>
      <c r="I133" s="4"/>
      <c r="J133" s="4"/>
      <c r="K133" s="4"/>
      <c r="L133" s="4"/>
    </row>
    <row r="134">
      <c r="A134" s="4"/>
      <c r="B134" s="4"/>
      <c r="C134" s="4"/>
      <c r="D134" s="4"/>
      <c r="E134" s="4"/>
      <c r="F134" s="4"/>
      <c r="G134" s="4"/>
      <c r="H134" s="4"/>
      <c r="I134" s="4"/>
      <c r="J134" s="4"/>
      <c r="K134" s="4"/>
      <c r="L134" s="4"/>
    </row>
    <row r="135">
      <c r="A135" s="4"/>
      <c r="B135" s="4"/>
      <c r="C135" s="4"/>
      <c r="D135" s="4"/>
      <c r="E135" s="4"/>
      <c r="F135" s="4"/>
      <c r="G135" s="4"/>
      <c r="H135" s="4"/>
      <c r="I135" s="4"/>
      <c r="J135" s="4"/>
      <c r="K135" s="4"/>
      <c r="L135" s="4"/>
    </row>
    <row r="136">
      <c r="A136" s="4"/>
      <c r="B136" s="4"/>
      <c r="C136" s="4"/>
      <c r="D136" s="4"/>
      <c r="E136" s="4"/>
      <c r="F136" s="4"/>
      <c r="G136" s="4"/>
      <c r="H136" s="4"/>
      <c r="I136" s="4"/>
      <c r="J136" s="4"/>
      <c r="K136" s="4"/>
      <c r="L136" s="4"/>
    </row>
    <row r="137">
      <c r="A137" s="4"/>
      <c r="B137" s="4"/>
      <c r="C137" s="4"/>
      <c r="D137" s="4"/>
      <c r="E137" s="4"/>
      <c r="F137" s="4"/>
      <c r="G137" s="4"/>
      <c r="H137" s="4"/>
      <c r="I137" s="4"/>
      <c r="J137" s="4"/>
      <c r="K137" s="4"/>
      <c r="L137" s="4"/>
    </row>
    <row r="138">
      <c r="A138" s="4"/>
      <c r="B138" s="4"/>
      <c r="C138" s="4"/>
      <c r="D138" s="4"/>
      <c r="E138" s="4"/>
      <c r="F138" s="4"/>
      <c r="G138" s="4"/>
      <c r="H138" s="4"/>
      <c r="I138" s="4"/>
      <c r="J138" s="4"/>
      <c r="K138" s="4"/>
      <c r="L138" s="4"/>
    </row>
    <row r="139">
      <c r="A139" s="4"/>
      <c r="B139" s="4"/>
      <c r="C139" s="4"/>
      <c r="D139" s="4"/>
      <c r="E139" s="4"/>
      <c r="F139" s="4"/>
      <c r="G139" s="4"/>
      <c r="H139" s="4"/>
      <c r="I139" s="4"/>
      <c r="J139" s="4"/>
      <c r="K139" s="4"/>
      <c r="L139" s="4"/>
    </row>
    <row r="140">
      <c r="A140" s="4"/>
      <c r="B140" s="4"/>
      <c r="C140" s="4"/>
      <c r="D140" s="4"/>
      <c r="E140" s="4"/>
      <c r="F140" s="4"/>
      <c r="G140" s="4"/>
      <c r="H140" s="4"/>
      <c r="I140" s="4"/>
      <c r="J140" s="4"/>
      <c r="K140" s="4"/>
      <c r="L140" s="4"/>
    </row>
    <row r="141">
      <c r="A141" s="4"/>
      <c r="B141" s="4"/>
      <c r="C141" s="4"/>
      <c r="D141" s="4"/>
      <c r="E141" s="4"/>
      <c r="F141" s="4"/>
      <c r="G141" s="4"/>
      <c r="H141" s="4"/>
      <c r="I141" s="4"/>
      <c r="J141" s="4"/>
      <c r="K141" s="4"/>
      <c r="L141" s="4"/>
    </row>
    <row r="142">
      <c r="A142" s="4"/>
      <c r="B142" s="4"/>
      <c r="C142" s="4"/>
      <c r="D142" s="4"/>
      <c r="E142" s="4"/>
      <c r="F142" s="4"/>
      <c r="G142" s="4"/>
      <c r="H142" s="4"/>
      <c r="I142" s="4"/>
      <c r="J142" s="4"/>
      <c r="K142" s="4"/>
      <c r="L142" s="4"/>
    </row>
    <row r="143">
      <c r="A143" s="4"/>
      <c r="B143" s="4"/>
      <c r="C143" s="4"/>
      <c r="D143" s="4"/>
      <c r="E143" s="4"/>
      <c r="F143" s="4"/>
      <c r="G143" s="4"/>
      <c r="H143" s="4"/>
      <c r="I143" s="4"/>
      <c r="J143" s="4"/>
      <c r="K143" s="4"/>
      <c r="L143" s="4"/>
    </row>
    <row r="144">
      <c r="A144" s="4"/>
      <c r="B144" s="4"/>
      <c r="C144" s="4"/>
      <c r="D144" s="4"/>
      <c r="E144" s="4"/>
      <c r="F144" s="4"/>
      <c r="G144" s="4"/>
      <c r="H144" s="4"/>
      <c r="I144" s="4"/>
      <c r="J144" s="4"/>
      <c r="K144" s="4"/>
      <c r="L144" s="4"/>
    </row>
    <row r="145">
      <c r="A145" s="4"/>
      <c r="B145" s="4"/>
      <c r="C145" s="4"/>
      <c r="D145" s="4"/>
      <c r="E145" s="4"/>
      <c r="F145" s="4"/>
      <c r="G145" s="4"/>
      <c r="H145" s="4"/>
      <c r="I145" s="4"/>
      <c r="J145" s="4"/>
      <c r="K145" s="4"/>
      <c r="L145" s="4"/>
    </row>
    <row r="146">
      <c r="A146" s="4"/>
      <c r="B146" s="4"/>
      <c r="C146" s="4"/>
      <c r="D146" s="4"/>
      <c r="E146" s="4"/>
      <c r="F146" s="4"/>
      <c r="G146" s="4"/>
      <c r="H146" s="4"/>
      <c r="I146" s="4"/>
      <c r="J146" s="4"/>
      <c r="K146" s="4"/>
      <c r="L146" s="4"/>
    </row>
    <row r="147">
      <c r="A147" s="4"/>
      <c r="B147" s="4"/>
      <c r="C147" s="4"/>
      <c r="D147" s="4"/>
      <c r="E147" s="4"/>
      <c r="F147" s="4"/>
      <c r="G147" s="4"/>
      <c r="H147" s="4"/>
      <c r="I147" s="4"/>
      <c r="J147" s="4"/>
      <c r="K147" s="4"/>
      <c r="L147" s="4"/>
    </row>
    <row r="148">
      <c r="A148" s="4"/>
      <c r="B148" s="4"/>
      <c r="C148" s="4"/>
      <c r="D148" s="4"/>
      <c r="E148" s="4"/>
      <c r="F148" s="4"/>
      <c r="G148" s="4"/>
      <c r="H148" s="4"/>
      <c r="I148" s="4"/>
      <c r="J148" s="4"/>
      <c r="K148" s="4"/>
      <c r="L148" s="4"/>
    </row>
    <row r="149">
      <c r="A149" s="4"/>
      <c r="B149" s="4"/>
      <c r="C149" s="4"/>
      <c r="D149" s="4"/>
      <c r="E149" s="4"/>
      <c r="F149" s="4"/>
      <c r="G149" s="4"/>
      <c r="H149" s="4"/>
      <c r="I149" s="4"/>
      <c r="J149" s="4"/>
      <c r="K149" s="4"/>
      <c r="L149" s="4"/>
    </row>
    <row r="150">
      <c r="A150" s="4"/>
      <c r="B150" s="4"/>
      <c r="C150" s="4"/>
      <c r="D150" s="4"/>
      <c r="E150" s="4"/>
      <c r="F150" s="4"/>
      <c r="G150" s="4"/>
      <c r="H150" s="4"/>
      <c r="I150" s="4"/>
      <c r="J150" s="4"/>
      <c r="K150" s="4"/>
      <c r="L150" s="4"/>
    </row>
    <row r="151">
      <c r="A151" s="4"/>
      <c r="B151" s="4"/>
      <c r="C151" s="4"/>
      <c r="D151" s="4"/>
      <c r="E151" s="4"/>
      <c r="F151" s="4"/>
      <c r="G151" s="4"/>
      <c r="H151" s="4"/>
      <c r="I151" s="4"/>
      <c r="J151" s="4"/>
      <c r="K151" s="4"/>
      <c r="L151" s="4"/>
    </row>
    <row r="152">
      <c r="A152" s="4"/>
      <c r="B152" s="4"/>
      <c r="C152" s="4"/>
      <c r="D152" s="4"/>
      <c r="E152" s="4"/>
      <c r="F152" s="4"/>
      <c r="G152" s="4"/>
      <c r="H152" s="4"/>
      <c r="I152" s="4"/>
      <c r="J152" s="4"/>
      <c r="K152" s="4"/>
      <c r="L152" s="4"/>
    </row>
    <row r="153">
      <c r="A153" s="4"/>
      <c r="B153" s="4"/>
      <c r="C153" s="4"/>
      <c r="D153" s="4"/>
      <c r="E153" s="4"/>
      <c r="F153" s="4"/>
      <c r="G153" s="4"/>
      <c r="H153" s="4"/>
      <c r="I153" s="4"/>
      <c r="J153" s="4"/>
      <c r="K153" s="4"/>
      <c r="L153" s="4"/>
    </row>
    <row r="154">
      <c r="A154" s="4"/>
      <c r="B154" s="4"/>
      <c r="C154" s="4"/>
      <c r="D154" s="4"/>
      <c r="E154" s="4"/>
      <c r="F154" s="4"/>
      <c r="G154" s="4"/>
      <c r="H154" s="4"/>
      <c r="I154" s="4"/>
      <c r="J154" s="4"/>
      <c r="K154" s="4"/>
      <c r="L154" s="4"/>
    </row>
    <row r="155">
      <c r="A155" s="4"/>
      <c r="B155" s="4"/>
      <c r="C155" s="4"/>
      <c r="D155" s="4"/>
      <c r="E155" s="4"/>
      <c r="F155" s="4"/>
      <c r="G155" s="4"/>
      <c r="H155" s="4"/>
      <c r="I155" s="4"/>
      <c r="J155" s="4"/>
      <c r="K155" s="4"/>
      <c r="L155" s="4"/>
    </row>
    <row r="156">
      <c r="A156" s="4"/>
      <c r="B156" s="4"/>
      <c r="C156" s="4"/>
      <c r="D156" s="4"/>
      <c r="E156" s="4"/>
      <c r="F156" s="4"/>
      <c r="G156" s="4"/>
      <c r="H156" s="4"/>
      <c r="I156" s="4"/>
      <c r="J156" s="4"/>
      <c r="K156" s="4"/>
      <c r="L156" s="4"/>
    </row>
    <row r="157">
      <c r="A157" s="4"/>
      <c r="B157" s="4"/>
      <c r="C157" s="4"/>
      <c r="D157" s="4"/>
      <c r="E157" s="4"/>
      <c r="F157" s="4"/>
      <c r="G157" s="4"/>
      <c r="H157" s="4"/>
      <c r="I157" s="4"/>
      <c r="J157" s="4"/>
      <c r="K157" s="4"/>
      <c r="L157" s="4"/>
    </row>
    <row r="158">
      <c r="A158" s="4"/>
      <c r="B158" s="4"/>
      <c r="C158" s="4"/>
      <c r="D158" s="4"/>
      <c r="E158" s="4"/>
      <c r="F158" s="4"/>
      <c r="G158" s="4"/>
      <c r="H158" s="4"/>
      <c r="I158" s="4"/>
      <c r="J158" s="4"/>
      <c r="K158" s="4"/>
      <c r="L158" s="4"/>
    </row>
    <row r="159">
      <c r="A159" s="4"/>
      <c r="B159" s="4"/>
      <c r="C159" s="4"/>
      <c r="D159" s="4"/>
      <c r="E159" s="4"/>
      <c r="F159" s="4"/>
      <c r="G159" s="4"/>
      <c r="H159" s="4"/>
      <c r="I159" s="4"/>
      <c r="J159" s="4"/>
      <c r="K159" s="4"/>
      <c r="L159" s="4"/>
    </row>
    <row r="160">
      <c r="A160" s="4"/>
      <c r="B160" s="4"/>
      <c r="C160" s="4"/>
      <c r="D160" s="4"/>
      <c r="E160" s="4"/>
      <c r="F160" s="4"/>
      <c r="G160" s="4"/>
      <c r="H160" s="4"/>
      <c r="I160" s="4"/>
      <c r="J160" s="4"/>
      <c r="K160" s="4"/>
      <c r="L160" s="4"/>
    </row>
    <row r="161">
      <c r="A161" s="4"/>
      <c r="B161" s="4"/>
      <c r="C161" s="4"/>
      <c r="D161" s="4"/>
      <c r="E161" s="4"/>
      <c r="F161" s="4"/>
      <c r="G161" s="4"/>
      <c r="H161" s="4"/>
      <c r="I161" s="4"/>
      <c r="J161" s="4"/>
      <c r="K161" s="4"/>
      <c r="L161" s="4"/>
    </row>
    <row r="162">
      <c r="A162" s="4"/>
      <c r="B162" s="4"/>
      <c r="C162" s="4"/>
      <c r="D162" s="4"/>
      <c r="E162" s="4"/>
      <c r="F162" s="4"/>
      <c r="G162" s="4"/>
      <c r="H162" s="4"/>
      <c r="I162" s="4"/>
      <c r="J162" s="4"/>
      <c r="K162" s="4"/>
      <c r="L162" s="4"/>
    </row>
    <row r="163">
      <c r="A163" s="4"/>
      <c r="B163" s="4"/>
      <c r="C163" s="4"/>
      <c r="D163" s="4"/>
      <c r="E163" s="4"/>
      <c r="F163" s="4"/>
      <c r="G163" s="4"/>
      <c r="H163" s="4"/>
      <c r="I163" s="4"/>
      <c r="J163" s="4"/>
      <c r="K163" s="4"/>
      <c r="L163" s="4"/>
    </row>
    <row r="164">
      <c r="A164" s="4"/>
      <c r="B164" s="4"/>
      <c r="C164" s="4"/>
      <c r="D164" s="4"/>
      <c r="E164" s="4"/>
      <c r="F164" s="4"/>
      <c r="G164" s="4"/>
      <c r="H164" s="4"/>
      <c r="I164" s="4"/>
      <c r="J164" s="4"/>
      <c r="K164" s="4"/>
      <c r="L164" s="4"/>
    </row>
    <row r="165">
      <c r="A165" s="4"/>
      <c r="B165" s="4"/>
      <c r="C165" s="4"/>
      <c r="D165" s="4"/>
      <c r="E165" s="4"/>
      <c r="F165" s="4"/>
      <c r="G165" s="4"/>
      <c r="H165" s="4"/>
      <c r="I165" s="4"/>
      <c r="J165" s="4"/>
      <c r="K165" s="4"/>
      <c r="L165" s="4"/>
    </row>
    <row r="166">
      <c r="A166" s="4"/>
      <c r="B166" s="4"/>
      <c r="C166" s="4"/>
      <c r="D166" s="4"/>
      <c r="E166" s="4"/>
      <c r="F166" s="4"/>
      <c r="G166" s="4"/>
      <c r="H166" s="4"/>
      <c r="I166" s="4"/>
      <c r="J166" s="4"/>
      <c r="K166" s="4"/>
      <c r="L166" s="4"/>
    </row>
    <row r="167">
      <c r="A167" s="4"/>
      <c r="B167" s="4"/>
      <c r="C167" s="4"/>
      <c r="D167" s="4"/>
      <c r="E167" s="4"/>
      <c r="F167" s="4"/>
      <c r="G167" s="4"/>
      <c r="H167" s="4"/>
      <c r="I167" s="4"/>
      <c r="J167" s="4"/>
      <c r="K167" s="4"/>
      <c r="L167" s="4"/>
    </row>
    <row r="168">
      <c r="A168" s="4"/>
      <c r="B168" s="4"/>
      <c r="C168" s="4"/>
      <c r="D168" s="4"/>
      <c r="E168" s="4"/>
      <c r="F168" s="4"/>
      <c r="G168" s="4"/>
      <c r="H168" s="4"/>
      <c r="I168" s="4"/>
      <c r="J168" s="4"/>
      <c r="K168" s="4"/>
      <c r="L168" s="4"/>
    </row>
    <row r="169">
      <c r="A169" s="4"/>
      <c r="B169" s="4"/>
      <c r="C169" s="4"/>
      <c r="D169" s="4"/>
      <c r="E169" s="4"/>
      <c r="F169" s="4"/>
      <c r="G169" s="4"/>
      <c r="H169" s="4"/>
      <c r="I169" s="4"/>
      <c r="J169" s="4"/>
      <c r="K169" s="4"/>
      <c r="L169" s="4"/>
    </row>
    <row r="170">
      <c r="A170" s="4"/>
      <c r="B170" s="4"/>
      <c r="C170" s="4"/>
      <c r="D170" s="4"/>
      <c r="E170" s="4"/>
      <c r="F170" s="4"/>
      <c r="G170" s="4"/>
      <c r="H170" s="4"/>
      <c r="I170" s="4"/>
      <c r="J170" s="4"/>
      <c r="K170" s="4"/>
      <c r="L170" s="4"/>
    </row>
    <row r="171">
      <c r="A171" s="4"/>
      <c r="B171" s="4"/>
      <c r="C171" s="4"/>
      <c r="D171" s="4"/>
      <c r="E171" s="4"/>
      <c r="F171" s="4"/>
      <c r="G171" s="4"/>
      <c r="H171" s="4"/>
      <c r="I171" s="4"/>
      <c r="J171" s="4"/>
      <c r="K171" s="4"/>
      <c r="L171" s="4"/>
    </row>
    <row r="172">
      <c r="A172" s="4"/>
      <c r="B172" s="4"/>
      <c r="C172" s="4"/>
      <c r="D172" s="4"/>
      <c r="E172" s="4"/>
      <c r="F172" s="4"/>
      <c r="G172" s="4"/>
      <c r="H172" s="4"/>
      <c r="I172" s="4"/>
      <c r="J172" s="4"/>
      <c r="K172" s="4"/>
      <c r="L172" s="4"/>
    </row>
    <row r="173">
      <c r="A173" s="4"/>
      <c r="B173" s="4"/>
      <c r="C173" s="4"/>
      <c r="D173" s="4"/>
      <c r="E173" s="4"/>
      <c r="F173" s="4"/>
      <c r="G173" s="4"/>
      <c r="H173" s="4"/>
      <c r="I173" s="4"/>
      <c r="J173" s="4"/>
      <c r="K173" s="4"/>
      <c r="L173" s="4"/>
    </row>
    <row r="174">
      <c r="A174" s="4"/>
      <c r="B174" s="4"/>
      <c r="C174" s="4"/>
      <c r="D174" s="4"/>
      <c r="E174" s="4"/>
      <c r="F174" s="4"/>
      <c r="G174" s="4"/>
      <c r="H174" s="4"/>
      <c r="I174" s="4"/>
      <c r="J174" s="4"/>
      <c r="K174" s="4"/>
      <c r="L174" s="4"/>
    </row>
    <row r="175">
      <c r="A175" s="4"/>
      <c r="B175" s="4"/>
      <c r="C175" s="4"/>
      <c r="D175" s="4"/>
      <c r="E175" s="4"/>
      <c r="F175" s="4"/>
      <c r="G175" s="4"/>
      <c r="H175" s="4"/>
      <c r="I175" s="4"/>
      <c r="J175" s="4"/>
      <c r="K175" s="4"/>
      <c r="L175" s="4"/>
    </row>
    <row r="176">
      <c r="A176" s="4"/>
      <c r="B176" s="4"/>
      <c r="C176" s="4"/>
      <c r="D176" s="4"/>
      <c r="E176" s="4"/>
      <c r="F176" s="4"/>
      <c r="G176" s="4"/>
      <c r="H176" s="4"/>
      <c r="I176" s="4"/>
      <c r="J176" s="4"/>
      <c r="K176" s="4"/>
      <c r="L176" s="4"/>
    </row>
    <row r="177">
      <c r="A177" s="4"/>
      <c r="B177" s="4"/>
      <c r="C177" s="4"/>
      <c r="D177" s="4"/>
      <c r="E177" s="4"/>
      <c r="F177" s="4"/>
      <c r="G177" s="4"/>
      <c r="H177" s="4"/>
      <c r="I177" s="4"/>
      <c r="J177" s="4"/>
      <c r="K177" s="4"/>
      <c r="L177" s="4"/>
    </row>
    <row r="178">
      <c r="A178" s="4"/>
      <c r="B178" s="4"/>
      <c r="C178" s="4"/>
      <c r="D178" s="4"/>
      <c r="E178" s="4"/>
      <c r="F178" s="4"/>
      <c r="G178" s="4"/>
      <c r="H178" s="4"/>
      <c r="I178" s="4"/>
      <c r="J178" s="4"/>
      <c r="K178" s="4"/>
      <c r="L178" s="4"/>
    </row>
    <row r="179">
      <c r="A179" s="4"/>
      <c r="B179" s="4"/>
      <c r="C179" s="4"/>
      <c r="D179" s="4"/>
      <c r="E179" s="4"/>
      <c r="F179" s="4"/>
      <c r="G179" s="4"/>
      <c r="H179" s="4"/>
      <c r="I179" s="4"/>
      <c r="J179" s="4"/>
      <c r="K179" s="4"/>
      <c r="L179" s="4"/>
    </row>
    <row r="180">
      <c r="A180" s="4"/>
      <c r="B180" s="4"/>
      <c r="C180" s="4"/>
      <c r="D180" s="4"/>
      <c r="E180" s="4"/>
      <c r="F180" s="4"/>
      <c r="G180" s="4"/>
      <c r="H180" s="4"/>
      <c r="I180" s="4"/>
      <c r="J180" s="4"/>
      <c r="K180" s="4"/>
      <c r="L180" s="4"/>
    </row>
    <row r="181">
      <c r="A181" s="4"/>
      <c r="B181" s="4"/>
      <c r="C181" s="4"/>
      <c r="D181" s="4"/>
      <c r="E181" s="4"/>
      <c r="F181" s="4"/>
      <c r="G181" s="4"/>
      <c r="H181" s="4"/>
      <c r="I181" s="4"/>
      <c r="J181" s="4"/>
      <c r="K181" s="4"/>
      <c r="L181" s="4"/>
    </row>
    <row r="182">
      <c r="A182" s="4"/>
      <c r="B182" s="4"/>
      <c r="C182" s="4"/>
      <c r="D182" s="4"/>
      <c r="E182" s="4"/>
      <c r="F182" s="4"/>
      <c r="G182" s="4"/>
      <c r="H182" s="4"/>
      <c r="I182" s="4"/>
      <c r="J182" s="4"/>
      <c r="K182" s="4"/>
      <c r="L182" s="4"/>
    </row>
    <row r="183">
      <c r="A183" s="4"/>
      <c r="B183" s="4"/>
      <c r="C183" s="4"/>
      <c r="D183" s="4"/>
      <c r="E183" s="4"/>
      <c r="F183" s="4"/>
      <c r="G183" s="4"/>
      <c r="H183" s="4"/>
      <c r="I183" s="4"/>
      <c r="J183" s="4"/>
      <c r="K183" s="4"/>
      <c r="L183" s="4"/>
    </row>
    <row r="184">
      <c r="A184" s="4"/>
      <c r="B184" s="4"/>
      <c r="C184" s="4"/>
      <c r="D184" s="4"/>
      <c r="E184" s="4"/>
      <c r="F184" s="4"/>
      <c r="G184" s="4"/>
      <c r="H184" s="4"/>
      <c r="I184" s="4"/>
      <c r="J184" s="4"/>
      <c r="K184" s="4"/>
      <c r="L184" s="4"/>
    </row>
    <row r="185">
      <c r="A185" s="4"/>
      <c r="B185" s="4"/>
      <c r="C185" s="4"/>
      <c r="D185" s="4"/>
      <c r="E185" s="4"/>
      <c r="F185" s="4"/>
      <c r="G185" s="4"/>
      <c r="H185" s="4"/>
      <c r="I185" s="4"/>
      <c r="J185" s="4"/>
      <c r="K185" s="4"/>
      <c r="L185" s="4"/>
    </row>
    <row r="186">
      <c r="A186" s="4"/>
      <c r="B186" s="4"/>
      <c r="C186" s="4"/>
      <c r="D186" s="4"/>
      <c r="E186" s="4"/>
      <c r="F186" s="4"/>
      <c r="G186" s="4"/>
      <c r="H186" s="4"/>
      <c r="I186" s="4"/>
      <c r="J186" s="4"/>
      <c r="K186" s="4"/>
      <c r="L186" s="4"/>
    </row>
    <row r="187">
      <c r="A187" s="4"/>
      <c r="B187" s="4"/>
      <c r="C187" s="4"/>
      <c r="D187" s="4"/>
      <c r="E187" s="4"/>
      <c r="F187" s="4"/>
      <c r="G187" s="4"/>
      <c r="H187" s="4"/>
      <c r="I187" s="4"/>
      <c r="J187" s="4"/>
      <c r="K187" s="4"/>
      <c r="L187" s="4"/>
    </row>
    <row r="188">
      <c r="A188" s="4"/>
      <c r="B188" s="4"/>
      <c r="C188" s="4"/>
      <c r="D188" s="4"/>
      <c r="E188" s="4"/>
      <c r="F188" s="4"/>
      <c r="G188" s="4"/>
      <c r="H188" s="4"/>
      <c r="I188" s="4"/>
      <c r="J188" s="4"/>
      <c r="K188" s="4"/>
      <c r="L188" s="4"/>
    </row>
    <row r="189">
      <c r="A189" s="4"/>
      <c r="B189" s="4"/>
      <c r="C189" s="4"/>
      <c r="D189" s="4"/>
      <c r="E189" s="4"/>
      <c r="F189" s="4"/>
      <c r="G189" s="4"/>
      <c r="H189" s="4"/>
      <c r="I189" s="4"/>
      <c r="J189" s="4"/>
      <c r="K189" s="4"/>
      <c r="L189" s="4"/>
    </row>
    <row r="190">
      <c r="A190" s="4"/>
      <c r="B190" s="4"/>
      <c r="C190" s="4"/>
      <c r="D190" s="4"/>
      <c r="E190" s="4"/>
      <c r="F190" s="4"/>
      <c r="G190" s="4"/>
      <c r="H190" s="4"/>
      <c r="I190" s="4"/>
      <c r="J190" s="4"/>
      <c r="K190" s="4"/>
      <c r="L190" s="4"/>
    </row>
    <row r="191">
      <c r="A191" s="4"/>
      <c r="B191" s="4"/>
      <c r="C191" s="4"/>
      <c r="D191" s="4"/>
      <c r="E191" s="4"/>
      <c r="F191" s="4"/>
      <c r="G191" s="4"/>
      <c r="H191" s="4"/>
      <c r="I191" s="4"/>
      <c r="J191" s="4"/>
      <c r="K191" s="4"/>
      <c r="L191" s="4"/>
    </row>
    <row r="192">
      <c r="A192" s="4"/>
      <c r="B192" s="4"/>
      <c r="C192" s="4"/>
      <c r="D192" s="4"/>
      <c r="E192" s="4"/>
      <c r="F192" s="4"/>
      <c r="G192" s="4"/>
      <c r="H192" s="4"/>
      <c r="I192" s="4"/>
      <c r="J192" s="4"/>
      <c r="K192" s="4"/>
      <c r="L192" s="4"/>
    </row>
    <row r="193">
      <c r="A193" s="4"/>
      <c r="B193" s="4"/>
      <c r="C193" s="4"/>
      <c r="D193" s="4"/>
      <c r="E193" s="4"/>
      <c r="F193" s="4"/>
      <c r="G193" s="4"/>
      <c r="H193" s="4"/>
      <c r="I193" s="4"/>
      <c r="J193" s="4"/>
      <c r="K193" s="4"/>
      <c r="L193" s="4"/>
    </row>
    <row r="194">
      <c r="A194" s="4"/>
      <c r="B194" s="4"/>
      <c r="C194" s="4"/>
      <c r="D194" s="4"/>
      <c r="E194" s="4"/>
      <c r="F194" s="4"/>
      <c r="G194" s="4"/>
      <c r="H194" s="4"/>
      <c r="I194" s="4"/>
      <c r="J194" s="4"/>
      <c r="K194" s="4"/>
      <c r="L194" s="4"/>
    </row>
    <row r="195">
      <c r="A195" s="4"/>
      <c r="B195" s="4"/>
      <c r="C195" s="4"/>
      <c r="D195" s="4"/>
      <c r="E195" s="4"/>
      <c r="F195" s="4"/>
      <c r="G195" s="4"/>
      <c r="H195" s="4"/>
      <c r="I195" s="4"/>
      <c r="J195" s="4"/>
      <c r="K195" s="4"/>
      <c r="L195" s="4"/>
    </row>
    <row r="196">
      <c r="A196" s="4"/>
      <c r="B196" s="4"/>
      <c r="C196" s="4"/>
      <c r="D196" s="4"/>
      <c r="E196" s="4"/>
      <c r="F196" s="4"/>
      <c r="G196" s="4"/>
      <c r="H196" s="4"/>
      <c r="I196" s="4"/>
      <c r="J196" s="4"/>
      <c r="K196" s="4"/>
      <c r="L196" s="4"/>
    </row>
    <row r="197">
      <c r="A197" s="4"/>
      <c r="B197" s="4"/>
      <c r="C197" s="4"/>
      <c r="D197" s="4"/>
      <c r="E197" s="4"/>
      <c r="F197" s="4"/>
      <c r="G197" s="4"/>
      <c r="H197" s="4"/>
      <c r="I197" s="4"/>
      <c r="J197" s="4"/>
      <c r="K197" s="4"/>
      <c r="L197" s="4"/>
    </row>
    <row r="198">
      <c r="A198" s="4"/>
      <c r="B198" s="4"/>
      <c r="C198" s="4"/>
      <c r="D198" s="4"/>
      <c r="E198" s="4"/>
      <c r="F198" s="4"/>
      <c r="G198" s="4"/>
      <c r="H198" s="4"/>
      <c r="I198" s="4"/>
      <c r="J198" s="4"/>
      <c r="K198" s="4"/>
      <c r="L198" s="4"/>
    </row>
    <row r="199">
      <c r="A199" s="4"/>
      <c r="B199" s="4"/>
      <c r="C199" s="4"/>
      <c r="D199" s="4"/>
      <c r="E199" s="4"/>
      <c r="F199" s="4"/>
      <c r="G199" s="4"/>
      <c r="H199" s="4"/>
      <c r="I199" s="4"/>
      <c r="J199" s="4"/>
      <c r="K199" s="4"/>
      <c r="L199" s="4"/>
    </row>
    <row r="200">
      <c r="A200" s="4"/>
      <c r="B200" s="4"/>
      <c r="C200" s="4"/>
      <c r="D200" s="4"/>
      <c r="E200" s="4"/>
      <c r="F200" s="4"/>
      <c r="G200" s="4"/>
      <c r="H200" s="4"/>
      <c r="I200" s="4"/>
      <c r="J200" s="4"/>
      <c r="K200" s="4"/>
      <c r="L200" s="4"/>
    </row>
    <row r="201">
      <c r="A201" s="4"/>
      <c r="B201" s="4"/>
      <c r="C201" s="4"/>
      <c r="D201" s="4"/>
      <c r="E201" s="4"/>
      <c r="F201" s="4"/>
      <c r="G201" s="4"/>
      <c r="H201" s="4"/>
      <c r="I201" s="4"/>
      <c r="J201" s="4"/>
      <c r="K201" s="4"/>
      <c r="L201" s="4"/>
    </row>
    <row r="202">
      <c r="A202" s="4"/>
      <c r="B202" s="4"/>
      <c r="C202" s="4"/>
      <c r="D202" s="4"/>
      <c r="E202" s="4"/>
      <c r="F202" s="4"/>
      <c r="G202" s="4"/>
      <c r="H202" s="4"/>
      <c r="I202" s="4"/>
      <c r="J202" s="4"/>
      <c r="K202" s="4"/>
      <c r="L202" s="4"/>
    </row>
    <row r="203">
      <c r="A203" s="4"/>
      <c r="B203" s="4"/>
      <c r="C203" s="4"/>
      <c r="D203" s="4"/>
      <c r="E203" s="4"/>
      <c r="F203" s="4"/>
      <c r="G203" s="4"/>
      <c r="H203" s="4"/>
      <c r="I203" s="4"/>
      <c r="J203" s="4"/>
      <c r="K203" s="4"/>
      <c r="L203" s="4"/>
    </row>
    <row r="204">
      <c r="A204" s="4"/>
      <c r="B204" s="4"/>
      <c r="C204" s="4"/>
      <c r="D204" s="4"/>
      <c r="E204" s="4"/>
      <c r="F204" s="4"/>
      <c r="G204" s="4"/>
      <c r="H204" s="4"/>
      <c r="I204" s="4"/>
      <c r="J204" s="4"/>
      <c r="K204" s="4"/>
      <c r="L204" s="4"/>
    </row>
    <row r="205">
      <c r="A205" s="4"/>
      <c r="B205" s="4"/>
      <c r="C205" s="4"/>
      <c r="D205" s="4"/>
      <c r="E205" s="4"/>
      <c r="F205" s="4"/>
      <c r="G205" s="4"/>
      <c r="H205" s="4"/>
      <c r="I205" s="4"/>
      <c r="J205" s="4"/>
      <c r="K205" s="4"/>
      <c r="L205" s="4"/>
    </row>
    <row r="206">
      <c r="A206" s="4"/>
      <c r="B206" s="4"/>
      <c r="C206" s="4"/>
      <c r="D206" s="4"/>
      <c r="E206" s="4"/>
      <c r="F206" s="4"/>
      <c r="G206" s="4"/>
      <c r="H206" s="4"/>
      <c r="I206" s="4"/>
      <c r="J206" s="4"/>
      <c r="K206" s="4"/>
      <c r="L206" s="4"/>
    </row>
    <row r="207">
      <c r="A207" s="4"/>
      <c r="B207" s="4"/>
      <c r="C207" s="4"/>
      <c r="D207" s="4"/>
      <c r="E207" s="4"/>
      <c r="F207" s="4"/>
      <c r="G207" s="4"/>
      <c r="H207" s="4"/>
      <c r="I207" s="4"/>
      <c r="J207" s="4"/>
      <c r="K207" s="4"/>
      <c r="L207" s="4"/>
    </row>
    <row r="208">
      <c r="A208" s="4"/>
      <c r="B208" s="4"/>
      <c r="C208" s="4"/>
      <c r="D208" s="4"/>
      <c r="E208" s="4"/>
      <c r="F208" s="4"/>
      <c r="G208" s="4"/>
      <c r="H208" s="4"/>
      <c r="I208" s="4"/>
      <c r="J208" s="4"/>
      <c r="K208" s="4"/>
      <c r="L208" s="4"/>
    </row>
    <row r="209">
      <c r="A209" s="4"/>
      <c r="B209" s="4"/>
      <c r="C209" s="4"/>
      <c r="D209" s="4"/>
      <c r="E209" s="4"/>
      <c r="F209" s="4"/>
      <c r="G209" s="4"/>
      <c r="H209" s="4"/>
      <c r="I209" s="4"/>
      <c r="J209" s="4"/>
      <c r="K209" s="4"/>
      <c r="L209" s="4"/>
    </row>
    <row r="210">
      <c r="A210" s="4"/>
      <c r="B210" s="4"/>
      <c r="C210" s="4"/>
      <c r="D210" s="4"/>
      <c r="E210" s="4"/>
      <c r="F210" s="4"/>
      <c r="G210" s="4"/>
      <c r="H210" s="4"/>
      <c r="I210" s="4"/>
      <c r="J210" s="4"/>
      <c r="K210" s="4"/>
      <c r="L210" s="4"/>
    </row>
    <row r="211">
      <c r="A211" s="4"/>
      <c r="B211" s="4"/>
      <c r="C211" s="4"/>
      <c r="D211" s="4"/>
      <c r="E211" s="4"/>
      <c r="F211" s="4"/>
      <c r="G211" s="4"/>
      <c r="H211" s="4"/>
      <c r="I211" s="4"/>
      <c r="J211" s="4"/>
      <c r="K211" s="4"/>
      <c r="L211" s="4"/>
    </row>
    <row r="212">
      <c r="A212" s="4"/>
      <c r="B212" s="4"/>
      <c r="C212" s="4"/>
      <c r="D212" s="4"/>
      <c r="E212" s="4"/>
      <c r="F212" s="4"/>
      <c r="G212" s="4"/>
      <c r="H212" s="4"/>
      <c r="I212" s="4"/>
      <c r="J212" s="4"/>
      <c r="K212" s="4"/>
      <c r="L212" s="4"/>
    </row>
    <row r="213">
      <c r="A213" s="4"/>
      <c r="B213" s="4"/>
      <c r="C213" s="4"/>
      <c r="D213" s="4"/>
      <c r="E213" s="4"/>
      <c r="F213" s="4"/>
      <c r="G213" s="4"/>
      <c r="H213" s="4"/>
      <c r="I213" s="4"/>
      <c r="J213" s="4"/>
      <c r="K213" s="4"/>
      <c r="L213" s="4"/>
    </row>
    <row r="214">
      <c r="A214" s="4"/>
      <c r="B214" s="4"/>
      <c r="C214" s="4"/>
      <c r="D214" s="4"/>
      <c r="E214" s="4"/>
      <c r="F214" s="4"/>
      <c r="G214" s="4"/>
      <c r="H214" s="4"/>
      <c r="I214" s="4"/>
      <c r="J214" s="4"/>
      <c r="K214" s="4"/>
      <c r="L214" s="4"/>
    </row>
    <row r="215">
      <c r="A215" s="4"/>
      <c r="B215" s="4"/>
      <c r="C215" s="4"/>
      <c r="D215" s="4"/>
      <c r="E215" s="4"/>
      <c r="F215" s="4"/>
      <c r="G215" s="4"/>
      <c r="H215" s="4"/>
      <c r="I215" s="4"/>
      <c r="J215" s="4"/>
      <c r="K215" s="4"/>
      <c r="L215" s="4"/>
    </row>
    <row r="216">
      <c r="A216" s="4"/>
      <c r="B216" s="4"/>
      <c r="C216" s="4"/>
      <c r="D216" s="4"/>
      <c r="E216" s="4"/>
      <c r="F216" s="4"/>
      <c r="G216" s="4"/>
      <c r="H216" s="4"/>
      <c r="I216" s="4"/>
      <c r="J216" s="4"/>
      <c r="K216" s="4"/>
      <c r="L216" s="4"/>
    </row>
    <row r="217">
      <c r="A217" s="4"/>
      <c r="B217" s="4"/>
      <c r="C217" s="4"/>
      <c r="D217" s="4"/>
      <c r="E217" s="4"/>
      <c r="F217" s="4"/>
      <c r="G217" s="4"/>
      <c r="H217" s="4"/>
      <c r="I217" s="4"/>
      <c r="J217" s="4"/>
      <c r="K217" s="4"/>
      <c r="L217" s="4"/>
    </row>
    <row r="218">
      <c r="A218" s="4"/>
      <c r="B218" s="4"/>
      <c r="C218" s="4"/>
      <c r="D218" s="4"/>
      <c r="E218" s="4"/>
      <c r="F218" s="4"/>
      <c r="G218" s="4"/>
      <c r="H218" s="4"/>
      <c r="I218" s="4"/>
      <c r="J218" s="4"/>
      <c r="K218" s="4"/>
      <c r="L218" s="4"/>
    </row>
    <row r="219">
      <c r="A219" s="4"/>
      <c r="B219" s="4"/>
      <c r="C219" s="4"/>
      <c r="D219" s="4"/>
      <c r="E219" s="4"/>
      <c r="F219" s="4"/>
      <c r="G219" s="4"/>
      <c r="H219" s="4"/>
      <c r="I219" s="4"/>
      <c r="J219" s="4"/>
      <c r="K219" s="4"/>
      <c r="L219" s="4"/>
    </row>
    <row r="220">
      <c r="A220" s="4"/>
      <c r="B220" s="4"/>
      <c r="C220" s="4"/>
      <c r="D220" s="4"/>
      <c r="E220" s="4"/>
      <c r="F220" s="4"/>
      <c r="G220" s="4"/>
      <c r="H220" s="4"/>
      <c r="I220" s="4"/>
      <c r="J220" s="4"/>
      <c r="K220" s="4"/>
      <c r="L220" s="4"/>
    </row>
    <row r="221">
      <c r="A221" s="4"/>
      <c r="B221" s="4"/>
      <c r="C221" s="4"/>
      <c r="D221" s="4"/>
      <c r="E221" s="4"/>
      <c r="F221" s="4"/>
      <c r="G221" s="4"/>
      <c r="H221" s="4"/>
      <c r="I221" s="4"/>
      <c r="J221" s="4"/>
      <c r="K221" s="4"/>
      <c r="L221" s="4"/>
    </row>
    <row r="222">
      <c r="A222" s="4"/>
      <c r="B222" s="4"/>
      <c r="C222" s="4"/>
      <c r="D222" s="4"/>
      <c r="E222" s="4"/>
      <c r="F222" s="4"/>
      <c r="G222" s="4"/>
      <c r="H222" s="4"/>
      <c r="I222" s="4"/>
      <c r="J222" s="4"/>
      <c r="K222" s="4"/>
      <c r="L222" s="4"/>
    </row>
    <row r="223">
      <c r="A223" s="4"/>
      <c r="B223" s="4"/>
      <c r="C223" s="4"/>
      <c r="D223" s="4"/>
      <c r="E223" s="4"/>
      <c r="F223" s="4"/>
      <c r="G223" s="4"/>
      <c r="H223" s="4"/>
      <c r="I223" s="4"/>
      <c r="J223" s="4"/>
      <c r="K223" s="4"/>
      <c r="L223" s="4"/>
    </row>
    <row r="224">
      <c r="A224" s="4"/>
      <c r="B224" s="4"/>
      <c r="C224" s="4"/>
      <c r="D224" s="4"/>
      <c r="E224" s="4"/>
      <c r="F224" s="4"/>
      <c r="G224" s="4"/>
      <c r="H224" s="4"/>
      <c r="I224" s="4"/>
      <c r="J224" s="4"/>
      <c r="K224" s="4"/>
      <c r="L224" s="4"/>
    </row>
    <row r="225">
      <c r="A225" s="4"/>
      <c r="B225" s="4"/>
      <c r="C225" s="4"/>
      <c r="D225" s="4"/>
      <c r="E225" s="4"/>
      <c r="F225" s="4"/>
      <c r="G225" s="4"/>
      <c r="H225" s="4"/>
      <c r="I225" s="4"/>
      <c r="J225" s="4"/>
      <c r="K225" s="4"/>
      <c r="L225" s="4"/>
    </row>
    <row r="226">
      <c r="A226" s="4"/>
      <c r="B226" s="4"/>
      <c r="C226" s="4"/>
      <c r="D226" s="4"/>
      <c r="E226" s="4"/>
      <c r="F226" s="4"/>
      <c r="G226" s="4"/>
      <c r="H226" s="4"/>
      <c r="I226" s="4"/>
      <c r="J226" s="4"/>
      <c r="K226" s="4"/>
      <c r="L226" s="4"/>
    </row>
    <row r="227">
      <c r="A227" s="4"/>
      <c r="B227" s="4"/>
      <c r="C227" s="4"/>
      <c r="D227" s="4"/>
      <c r="E227" s="4"/>
      <c r="F227" s="4"/>
      <c r="G227" s="4"/>
      <c r="H227" s="4"/>
      <c r="I227" s="4"/>
      <c r="J227" s="4"/>
      <c r="K227" s="4"/>
      <c r="L227" s="4"/>
    </row>
    <row r="228">
      <c r="A228" s="4"/>
      <c r="B228" s="4"/>
      <c r="C228" s="4"/>
      <c r="D228" s="4"/>
      <c r="E228" s="4"/>
      <c r="F228" s="4"/>
      <c r="G228" s="4"/>
      <c r="H228" s="4"/>
      <c r="I228" s="4"/>
      <c r="J228" s="4"/>
      <c r="K228" s="4"/>
      <c r="L228" s="4"/>
    </row>
    <row r="229">
      <c r="A229" s="4"/>
      <c r="B229" s="4"/>
      <c r="C229" s="4"/>
      <c r="D229" s="4"/>
      <c r="E229" s="4"/>
      <c r="F229" s="4"/>
      <c r="G229" s="4"/>
      <c r="H229" s="4"/>
      <c r="I229" s="4"/>
      <c r="J229" s="4"/>
      <c r="K229" s="4"/>
      <c r="L229" s="4"/>
    </row>
    <row r="230">
      <c r="A230" s="4"/>
      <c r="B230" s="4"/>
      <c r="C230" s="4"/>
      <c r="D230" s="4"/>
      <c r="E230" s="4"/>
      <c r="F230" s="4"/>
      <c r="G230" s="4"/>
      <c r="H230" s="4"/>
      <c r="I230" s="4"/>
      <c r="J230" s="4"/>
      <c r="K230" s="4"/>
      <c r="L230" s="4"/>
    </row>
    <row r="231">
      <c r="A231" s="4"/>
      <c r="B231" s="4"/>
      <c r="C231" s="4"/>
      <c r="D231" s="4"/>
      <c r="E231" s="4"/>
      <c r="F231" s="4"/>
      <c r="G231" s="4"/>
      <c r="H231" s="4"/>
      <c r="I231" s="4"/>
      <c r="J231" s="4"/>
      <c r="K231" s="4"/>
      <c r="L231" s="4"/>
    </row>
    <row r="232">
      <c r="A232" s="4"/>
      <c r="B232" s="4"/>
      <c r="C232" s="4"/>
      <c r="D232" s="4"/>
      <c r="E232" s="4"/>
      <c r="F232" s="4"/>
      <c r="G232" s="4"/>
      <c r="H232" s="4"/>
      <c r="I232" s="4"/>
      <c r="J232" s="4"/>
      <c r="K232" s="4"/>
      <c r="L232" s="4"/>
    </row>
    <row r="233">
      <c r="A233" s="4"/>
      <c r="B233" s="4"/>
      <c r="C233" s="4"/>
      <c r="D233" s="4"/>
      <c r="E233" s="4"/>
      <c r="F233" s="4"/>
      <c r="G233" s="4"/>
      <c r="H233" s="4"/>
      <c r="I233" s="4"/>
      <c r="J233" s="4"/>
      <c r="K233" s="4"/>
      <c r="L233" s="4"/>
    </row>
    <row r="234">
      <c r="A234" s="4"/>
      <c r="B234" s="4"/>
      <c r="C234" s="4"/>
      <c r="D234" s="4"/>
      <c r="E234" s="4"/>
      <c r="F234" s="4"/>
      <c r="G234" s="4"/>
      <c r="H234" s="4"/>
      <c r="I234" s="4"/>
      <c r="J234" s="4"/>
      <c r="K234" s="4"/>
      <c r="L234" s="4"/>
    </row>
    <row r="235">
      <c r="A235" s="4"/>
      <c r="B235" s="4"/>
      <c r="C235" s="4"/>
      <c r="D235" s="4"/>
      <c r="E235" s="4"/>
      <c r="F235" s="4"/>
      <c r="G235" s="4"/>
      <c r="H235" s="4"/>
      <c r="I235" s="4"/>
      <c r="J235" s="4"/>
      <c r="K235" s="4"/>
      <c r="L235" s="4"/>
    </row>
    <row r="236">
      <c r="A236" s="4"/>
      <c r="B236" s="4"/>
      <c r="C236" s="4"/>
      <c r="D236" s="4"/>
      <c r="E236" s="4"/>
      <c r="F236" s="4"/>
      <c r="G236" s="4"/>
      <c r="H236" s="4"/>
      <c r="I236" s="4"/>
      <c r="J236" s="4"/>
      <c r="K236" s="4"/>
      <c r="L236" s="4"/>
    </row>
    <row r="237">
      <c r="A237" s="4"/>
      <c r="B237" s="4"/>
      <c r="C237" s="4"/>
      <c r="D237" s="4"/>
      <c r="E237" s="4"/>
      <c r="F237" s="4"/>
      <c r="G237" s="4"/>
      <c r="H237" s="4"/>
      <c r="I237" s="4"/>
      <c r="J237" s="4"/>
      <c r="K237" s="4"/>
      <c r="L237" s="4"/>
    </row>
    <row r="238">
      <c r="A238" s="4"/>
      <c r="B238" s="4"/>
      <c r="C238" s="4"/>
      <c r="D238" s="4"/>
      <c r="E238" s="4"/>
      <c r="F238" s="4"/>
      <c r="G238" s="4"/>
      <c r="H238" s="4"/>
      <c r="I238" s="4"/>
      <c r="J238" s="4"/>
      <c r="K238" s="4"/>
      <c r="L238" s="4"/>
    </row>
    <row r="239">
      <c r="A239" s="4"/>
      <c r="B239" s="4"/>
      <c r="C239" s="4"/>
      <c r="D239" s="4"/>
      <c r="E239" s="4"/>
      <c r="F239" s="4"/>
      <c r="G239" s="4"/>
      <c r="H239" s="4"/>
      <c r="I239" s="4"/>
      <c r="J239" s="4"/>
      <c r="K239" s="4"/>
      <c r="L239" s="4"/>
    </row>
    <row r="240">
      <c r="A240" s="4"/>
      <c r="B240" s="4"/>
      <c r="C240" s="4"/>
      <c r="D240" s="4"/>
      <c r="E240" s="4"/>
      <c r="F240" s="4"/>
      <c r="G240" s="4"/>
      <c r="H240" s="4"/>
      <c r="I240" s="4"/>
      <c r="J240" s="4"/>
      <c r="K240" s="4"/>
      <c r="L240" s="4"/>
    </row>
    <row r="241">
      <c r="A241" s="4"/>
      <c r="B241" s="4"/>
      <c r="C241" s="4"/>
      <c r="D241" s="4"/>
      <c r="E241" s="4"/>
      <c r="F241" s="4"/>
      <c r="G241" s="4"/>
      <c r="H241" s="4"/>
      <c r="I241" s="4"/>
      <c r="J241" s="4"/>
      <c r="K241" s="4"/>
      <c r="L241" s="4"/>
    </row>
    <row r="242">
      <c r="A242" s="4"/>
      <c r="B242" s="4"/>
      <c r="C242" s="4"/>
      <c r="D242" s="4"/>
      <c r="E242" s="4"/>
      <c r="F242" s="4"/>
      <c r="G242" s="4"/>
      <c r="H242" s="4"/>
      <c r="I242" s="4"/>
      <c r="J242" s="4"/>
      <c r="K242" s="4"/>
      <c r="L242" s="4"/>
    </row>
    <row r="243">
      <c r="A243" s="4"/>
      <c r="B243" s="4"/>
      <c r="C243" s="4"/>
      <c r="D243" s="4"/>
      <c r="E243" s="4"/>
      <c r="F243" s="4"/>
      <c r="G243" s="4"/>
      <c r="H243" s="4"/>
      <c r="I243" s="4"/>
      <c r="J243" s="4"/>
      <c r="K243" s="4"/>
      <c r="L243" s="4"/>
    </row>
    <row r="244">
      <c r="A244" s="4"/>
      <c r="B244" s="4"/>
      <c r="C244" s="4"/>
      <c r="D244" s="4"/>
      <c r="E244" s="4"/>
      <c r="F244" s="4"/>
      <c r="G244" s="4"/>
      <c r="H244" s="4"/>
      <c r="I244" s="4"/>
      <c r="J244" s="4"/>
      <c r="K244" s="4"/>
      <c r="L244" s="4"/>
    </row>
    <row r="245">
      <c r="A245" s="4"/>
      <c r="B245" s="4"/>
      <c r="C245" s="4"/>
      <c r="D245" s="4"/>
      <c r="E245" s="4"/>
      <c r="F245" s="4"/>
      <c r="G245" s="4"/>
      <c r="H245" s="4"/>
      <c r="I245" s="4"/>
      <c r="J245" s="4"/>
      <c r="K245" s="4"/>
      <c r="L245" s="4"/>
    </row>
    <row r="246">
      <c r="A246" s="4"/>
      <c r="B246" s="4"/>
      <c r="C246" s="4"/>
      <c r="D246" s="4"/>
      <c r="E246" s="4"/>
      <c r="F246" s="4"/>
      <c r="G246" s="4"/>
      <c r="H246" s="4"/>
      <c r="I246" s="4"/>
      <c r="J246" s="4"/>
      <c r="K246" s="4"/>
      <c r="L246" s="4"/>
    </row>
    <row r="247">
      <c r="A247" s="4"/>
      <c r="B247" s="4"/>
      <c r="C247" s="4"/>
      <c r="D247" s="4"/>
      <c r="E247" s="4"/>
      <c r="F247" s="4"/>
      <c r="G247" s="4"/>
      <c r="H247" s="4"/>
      <c r="I247" s="4"/>
      <c r="J247" s="4"/>
      <c r="K247" s="4"/>
      <c r="L247" s="4"/>
    </row>
    <row r="248">
      <c r="A248" s="4"/>
      <c r="B248" s="4"/>
      <c r="C248" s="4"/>
      <c r="D248" s="4"/>
      <c r="E248" s="4"/>
      <c r="F248" s="4"/>
      <c r="G248" s="4"/>
      <c r="H248" s="4"/>
      <c r="I248" s="4"/>
      <c r="J248" s="4"/>
      <c r="K248" s="4"/>
      <c r="L248" s="4"/>
    </row>
    <row r="249">
      <c r="A249" s="4"/>
      <c r="B249" s="4"/>
      <c r="C249" s="4"/>
      <c r="D249" s="4"/>
      <c r="E249" s="4"/>
      <c r="F249" s="4"/>
      <c r="G249" s="4"/>
      <c r="H249" s="4"/>
      <c r="I249" s="4"/>
      <c r="J249" s="4"/>
      <c r="K249" s="4"/>
      <c r="L249" s="4"/>
    </row>
    <row r="250">
      <c r="A250" s="4"/>
      <c r="B250" s="4"/>
      <c r="C250" s="4"/>
      <c r="D250" s="4"/>
      <c r="E250" s="4"/>
      <c r="F250" s="4"/>
      <c r="G250" s="4"/>
      <c r="H250" s="4"/>
      <c r="I250" s="4"/>
      <c r="J250" s="4"/>
      <c r="K250" s="4"/>
      <c r="L250" s="4"/>
    </row>
    <row r="251">
      <c r="A251" s="4"/>
      <c r="B251" s="4"/>
      <c r="C251" s="4"/>
      <c r="D251" s="4"/>
      <c r="E251" s="4"/>
      <c r="F251" s="4"/>
      <c r="G251" s="4"/>
      <c r="H251" s="4"/>
      <c r="I251" s="4"/>
      <c r="J251" s="4"/>
      <c r="K251" s="4"/>
      <c r="L251" s="4"/>
    </row>
    <row r="252">
      <c r="A252" s="4"/>
      <c r="B252" s="4"/>
      <c r="C252" s="4"/>
      <c r="D252" s="4"/>
      <c r="E252" s="4"/>
      <c r="F252" s="4"/>
      <c r="G252" s="4"/>
      <c r="H252" s="4"/>
      <c r="I252" s="4"/>
      <c r="J252" s="4"/>
      <c r="K252" s="4"/>
      <c r="L252" s="4"/>
    </row>
    <row r="253">
      <c r="A253" s="4"/>
      <c r="B253" s="4"/>
      <c r="C253" s="4"/>
      <c r="D253" s="4"/>
      <c r="E253" s="4"/>
      <c r="F253" s="4"/>
      <c r="G253" s="4"/>
      <c r="H253" s="4"/>
      <c r="I253" s="4"/>
      <c r="J253" s="4"/>
      <c r="K253" s="4"/>
      <c r="L253" s="4"/>
    </row>
    <row r="254">
      <c r="A254" s="4"/>
      <c r="B254" s="4"/>
      <c r="C254" s="4"/>
      <c r="D254" s="4"/>
      <c r="E254" s="4"/>
      <c r="F254" s="4"/>
      <c r="G254" s="4"/>
      <c r="H254" s="4"/>
      <c r="I254" s="4"/>
      <c r="J254" s="4"/>
      <c r="K254" s="4"/>
      <c r="L254" s="4"/>
    </row>
    <row r="255">
      <c r="A255" s="4"/>
      <c r="B255" s="4"/>
      <c r="C255" s="4"/>
      <c r="D255" s="4"/>
      <c r="E255" s="4"/>
      <c r="F255" s="4"/>
      <c r="G255" s="4"/>
      <c r="H255" s="4"/>
      <c r="I255" s="4"/>
      <c r="J255" s="4"/>
      <c r="K255" s="4"/>
      <c r="L255" s="4"/>
    </row>
    <row r="256">
      <c r="A256" s="4"/>
      <c r="B256" s="4"/>
      <c r="C256" s="4"/>
      <c r="D256" s="4"/>
      <c r="E256" s="4"/>
      <c r="F256" s="4"/>
      <c r="G256" s="4"/>
      <c r="H256" s="4"/>
      <c r="I256" s="4"/>
      <c r="J256" s="4"/>
      <c r="K256" s="4"/>
      <c r="L256" s="4"/>
    </row>
    <row r="257">
      <c r="A257" s="4"/>
      <c r="B257" s="4"/>
      <c r="C257" s="4"/>
      <c r="D257" s="4"/>
      <c r="E257" s="4"/>
      <c r="F257" s="4"/>
      <c r="G257" s="4"/>
      <c r="H257" s="4"/>
      <c r="I257" s="4"/>
      <c r="J257" s="4"/>
      <c r="K257" s="4"/>
      <c r="L257" s="4"/>
    </row>
    <row r="258">
      <c r="A258" s="4"/>
      <c r="B258" s="4"/>
      <c r="C258" s="4"/>
      <c r="D258" s="4"/>
      <c r="E258" s="4"/>
      <c r="F258" s="4"/>
      <c r="G258" s="4"/>
      <c r="H258" s="4"/>
      <c r="I258" s="4"/>
      <c r="J258" s="4"/>
      <c r="K258" s="4"/>
      <c r="L258" s="4"/>
    </row>
    <row r="259">
      <c r="A259" s="4"/>
      <c r="B259" s="4"/>
      <c r="C259" s="4"/>
      <c r="D259" s="4"/>
      <c r="E259" s="4"/>
      <c r="F259" s="4"/>
      <c r="G259" s="4"/>
      <c r="H259" s="4"/>
      <c r="I259" s="4"/>
      <c r="J259" s="4"/>
      <c r="K259" s="4"/>
      <c r="L259" s="4"/>
    </row>
    <row r="260">
      <c r="A260" s="4"/>
      <c r="B260" s="4"/>
      <c r="C260" s="4"/>
      <c r="D260" s="4"/>
      <c r="E260" s="4"/>
      <c r="F260" s="4"/>
      <c r="G260" s="4"/>
      <c r="H260" s="4"/>
      <c r="I260" s="4"/>
      <c r="J260" s="4"/>
      <c r="K260" s="4"/>
      <c r="L260" s="4"/>
    </row>
    <row r="261">
      <c r="A261" s="4"/>
      <c r="B261" s="4"/>
      <c r="C261" s="4"/>
      <c r="D261" s="4"/>
      <c r="E261" s="4"/>
      <c r="F261" s="4"/>
      <c r="G261" s="4"/>
      <c r="H261" s="4"/>
      <c r="I261" s="4"/>
      <c r="J261" s="4"/>
      <c r="K261" s="4"/>
      <c r="L261" s="4"/>
    </row>
    <row r="262">
      <c r="A262" s="4"/>
      <c r="B262" s="4"/>
      <c r="C262" s="4"/>
      <c r="D262" s="4"/>
      <c r="E262" s="4"/>
      <c r="F262" s="4"/>
      <c r="G262" s="4"/>
      <c r="H262" s="4"/>
      <c r="I262" s="4"/>
      <c r="J262" s="4"/>
      <c r="K262" s="4"/>
      <c r="L262" s="4"/>
    </row>
    <row r="263">
      <c r="A263" s="4"/>
      <c r="B263" s="4"/>
      <c r="C263" s="4"/>
      <c r="D263" s="4"/>
      <c r="E263" s="4"/>
      <c r="F263" s="4"/>
      <c r="G263" s="4"/>
      <c r="H263" s="4"/>
      <c r="I263" s="4"/>
      <c r="J263" s="4"/>
      <c r="K263" s="4"/>
      <c r="L263" s="4"/>
    </row>
    <row r="264">
      <c r="A264" s="4"/>
      <c r="B264" s="4"/>
      <c r="C264" s="4"/>
      <c r="D264" s="4"/>
      <c r="E264" s="4"/>
      <c r="F264" s="4"/>
      <c r="G264" s="4"/>
      <c r="H264" s="4"/>
      <c r="I264" s="4"/>
      <c r="J264" s="4"/>
      <c r="K264" s="4"/>
      <c r="L264" s="4"/>
    </row>
    <row r="265">
      <c r="A265" s="4"/>
      <c r="B265" s="4"/>
      <c r="C265" s="4"/>
      <c r="D265" s="4"/>
      <c r="E265" s="4"/>
      <c r="F265" s="4"/>
      <c r="G265" s="4"/>
      <c r="H265" s="4"/>
      <c r="I265" s="4"/>
      <c r="J265" s="4"/>
      <c r="K265" s="4"/>
      <c r="L265" s="4"/>
    </row>
    <row r="266">
      <c r="A266" s="4"/>
      <c r="B266" s="4"/>
      <c r="C266" s="4"/>
      <c r="D266" s="4"/>
      <c r="E266" s="4"/>
      <c r="F266" s="4"/>
      <c r="G266" s="4"/>
      <c r="H266" s="4"/>
      <c r="I266" s="4"/>
      <c r="J266" s="4"/>
      <c r="K266" s="4"/>
      <c r="L266" s="4"/>
    </row>
    <row r="267">
      <c r="A267" s="4"/>
      <c r="B267" s="4"/>
      <c r="C267" s="4"/>
      <c r="D267" s="4"/>
      <c r="E267" s="4"/>
      <c r="F267" s="4"/>
      <c r="G267" s="4"/>
      <c r="H267" s="4"/>
      <c r="I267" s="4"/>
      <c r="J267" s="4"/>
      <c r="K267" s="4"/>
      <c r="L267" s="4"/>
    </row>
    <row r="268">
      <c r="A268" s="4"/>
      <c r="B268" s="4"/>
      <c r="C268" s="4"/>
      <c r="D268" s="4"/>
      <c r="E268" s="4"/>
      <c r="F268" s="4"/>
      <c r="G268" s="4"/>
      <c r="H268" s="4"/>
      <c r="I268" s="4"/>
      <c r="J268" s="4"/>
      <c r="K268" s="4"/>
      <c r="L268" s="4"/>
    </row>
    <row r="269">
      <c r="A269" s="4"/>
      <c r="B269" s="4"/>
      <c r="C269" s="4"/>
      <c r="D269" s="4"/>
      <c r="E269" s="4"/>
      <c r="F269" s="4"/>
      <c r="G269" s="4"/>
      <c r="H269" s="4"/>
      <c r="I269" s="4"/>
      <c r="J269" s="4"/>
      <c r="K269" s="4"/>
      <c r="L269" s="4"/>
    </row>
    <row r="270">
      <c r="A270" s="4"/>
      <c r="B270" s="4"/>
      <c r="C270" s="4"/>
      <c r="D270" s="4"/>
      <c r="E270" s="4"/>
      <c r="F270" s="4"/>
      <c r="G270" s="4"/>
      <c r="H270" s="4"/>
      <c r="I270" s="4"/>
      <c r="J270" s="4"/>
      <c r="K270" s="4"/>
      <c r="L270" s="4"/>
    </row>
    <row r="271">
      <c r="A271" s="4"/>
      <c r="B271" s="4"/>
      <c r="C271" s="4"/>
      <c r="D271" s="4"/>
      <c r="E271" s="4"/>
      <c r="F271" s="4"/>
      <c r="G271" s="4"/>
      <c r="H271" s="4"/>
      <c r="I271" s="4"/>
      <c r="J271" s="4"/>
      <c r="K271" s="4"/>
      <c r="L271" s="4"/>
    </row>
    <row r="272">
      <c r="A272" s="4"/>
      <c r="B272" s="4"/>
      <c r="C272" s="4"/>
      <c r="D272" s="4"/>
      <c r="E272" s="4"/>
      <c r="F272" s="4"/>
      <c r="G272" s="4"/>
      <c r="H272" s="4"/>
      <c r="I272" s="4"/>
      <c r="J272" s="4"/>
      <c r="K272" s="4"/>
      <c r="L272" s="4"/>
    </row>
    <row r="273">
      <c r="A273" s="4"/>
      <c r="B273" s="4"/>
      <c r="C273" s="4"/>
      <c r="D273" s="4"/>
      <c r="E273" s="4"/>
      <c r="F273" s="4"/>
      <c r="G273" s="4"/>
      <c r="H273" s="4"/>
      <c r="I273" s="4"/>
      <c r="J273" s="4"/>
      <c r="K273" s="4"/>
      <c r="L273" s="4"/>
    </row>
    <row r="274">
      <c r="A274" s="4"/>
      <c r="B274" s="4"/>
      <c r="C274" s="4"/>
      <c r="D274" s="4"/>
      <c r="E274" s="4"/>
      <c r="F274" s="4"/>
      <c r="G274" s="4"/>
      <c r="H274" s="4"/>
      <c r="I274" s="4"/>
      <c r="J274" s="4"/>
      <c r="K274" s="4"/>
      <c r="L274" s="4"/>
    </row>
    <row r="275">
      <c r="A275" s="4"/>
      <c r="B275" s="4"/>
      <c r="C275" s="4"/>
      <c r="D275" s="4"/>
      <c r="E275" s="4"/>
      <c r="F275" s="4"/>
      <c r="G275" s="4"/>
      <c r="H275" s="4"/>
      <c r="I275" s="4"/>
      <c r="J275" s="4"/>
      <c r="K275" s="4"/>
      <c r="L275" s="4"/>
    </row>
    <row r="276">
      <c r="A276" s="4"/>
      <c r="B276" s="4"/>
      <c r="C276" s="4"/>
      <c r="D276" s="4"/>
      <c r="E276" s="4"/>
      <c r="F276" s="4"/>
      <c r="G276" s="4"/>
      <c r="H276" s="4"/>
      <c r="I276" s="4"/>
      <c r="J276" s="4"/>
      <c r="K276" s="4"/>
      <c r="L276" s="4"/>
    </row>
    <row r="277">
      <c r="A277" s="4"/>
      <c r="B277" s="4"/>
      <c r="C277" s="4"/>
      <c r="D277" s="4"/>
      <c r="E277" s="4"/>
      <c r="F277" s="4"/>
      <c r="G277" s="4"/>
      <c r="H277" s="4"/>
      <c r="I277" s="4"/>
      <c r="J277" s="4"/>
      <c r="K277" s="4"/>
      <c r="L277" s="4"/>
    </row>
    <row r="278">
      <c r="A278" s="4"/>
      <c r="B278" s="4"/>
      <c r="C278" s="4"/>
      <c r="D278" s="4"/>
      <c r="E278" s="4"/>
      <c r="F278" s="4"/>
      <c r="G278" s="4"/>
      <c r="H278" s="4"/>
      <c r="I278" s="4"/>
      <c r="J278" s="4"/>
      <c r="K278" s="4"/>
      <c r="L278" s="4"/>
    </row>
    <row r="279">
      <c r="A279" s="4"/>
      <c r="B279" s="4"/>
      <c r="C279" s="4"/>
      <c r="D279" s="4"/>
      <c r="E279" s="4"/>
      <c r="F279" s="4"/>
      <c r="G279" s="4"/>
      <c r="H279" s="4"/>
      <c r="I279" s="4"/>
      <c r="J279" s="4"/>
      <c r="K279" s="4"/>
      <c r="L279" s="4"/>
    </row>
    <row r="280">
      <c r="A280" s="4"/>
      <c r="B280" s="4"/>
      <c r="C280" s="4"/>
      <c r="D280" s="4"/>
      <c r="E280" s="4"/>
      <c r="F280" s="4"/>
      <c r="G280" s="4"/>
      <c r="H280" s="4"/>
      <c r="I280" s="4"/>
      <c r="J280" s="4"/>
      <c r="K280" s="4"/>
      <c r="L280" s="4"/>
    </row>
    <row r="281">
      <c r="A281" s="4"/>
      <c r="B281" s="4"/>
      <c r="C281" s="4"/>
      <c r="D281" s="4"/>
      <c r="E281" s="4"/>
      <c r="F281" s="4"/>
      <c r="G281" s="4"/>
      <c r="H281" s="4"/>
      <c r="I281" s="4"/>
      <c r="J281" s="4"/>
      <c r="K281" s="4"/>
      <c r="L281" s="4"/>
    </row>
    <row r="282">
      <c r="A282" s="4"/>
      <c r="B282" s="4"/>
      <c r="C282" s="4"/>
      <c r="D282" s="4"/>
      <c r="E282" s="4"/>
      <c r="F282" s="4"/>
      <c r="G282" s="4"/>
      <c r="H282" s="4"/>
      <c r="I282" s="4"/>
      <c r="J282" s="4"/>
      <c r="K282" s="4"/>
      <c r="L282" s="4"/>
    </row>
    <row r="283">
      <c r="A283" s="4"/>
      <c r="B283" s="4"/>
      <c r="C283" s="4"/>
      <c r="D283" s="4"/>
      <c r="E283" s="4"/>
      <c r="F283" s="4"/>
      <c r="G283" s="4"/>
      <c r="H283" s="4"/>
      <c r="I283" s="4"/>
      <c r="J283" s="4"/>
      <c r="K283" s="4"/>
      <c r="L283" s="4"/>
    </row>
    <row r="284">
      <c r="A284" s="4"/>
      <c r="B284" s="4"/>
      <c r="C284" s="4"/>
      <c r="D284" s="4"/>
      <c r="E284" s="4"/>
      <c r="F284" s="4"/>
      <c r="G284" s="4"/>
      <c r="H284" s="4"/>
      <c r="I284" s="4"/>
      <c r="J284" s="4"/>
      <c r="K284" s="4"/>
      <c r="L284" s="4"/>
    </row>
    <row r="285">
      <c r="A285" s="4"/>
      <c r="B285" s="4"/>
      <c r="C285" s="4"/>
      <c r="D285" s="4"/>
      <c r="E285" s="4"/>
      <c r="F285" s="4"/>
      <c r="G285" s="4"/>
      <c r="H285" s="4"/>
      <c r="I285" s="4"/>
      <c r="J285" s="4"/>
      <c r="K285" s="4"/>
      <c r="L285" s="4"/>
    </row>
    <row r="286">
      <c r="A286" s="4"/>
      <c r="B286" s="4"/>
      <c r="C286" s="4"/>
      <c r="D286" s="4"/>
      <c r="E286" s="4"/>
      <c r="F286" s="4"/>
      <c r="G286" s="4"/>
      <c r="H286" s="4"/>
      <c r="I286" s="4"/>
      <c r="J286" s="4"/>
      <c r="K286" s="4"/>
      <c r="L286" s="4"/>
    </row>
    <row r="287">
      <c r="A287" s="4"/>
      <c r="B287" s="4"/>
      <c r="C287" s="4"/>
      <c r="D287" s="4"/>
      <c r="E287" s="4"/>
      <c r="F287" s="4"/>
      <c r="G287" s="4"/>
      <c r="H287" s="4"/>
      <c r="I287" s="4"/>
      <c r="J287" s="4"/>
      <c r="K287" s="4"/>
      <c r="L287" s="4"/>
    </row>
    <row r="288">
      <c r="A288" s="4"/>
      <c r="B288" s="4"/>
      <c r="C288" s="4"/>
      <c r="D288" s="4"/>
      <c r="E288" s="4"/>
      <c r="F288" s="4"/>
      <c r="G288" s="4"/>
      <c r="H288" s="4"/>
      <c r="I288" s="4"/>
      <c r="J288" s="4"/>
      <c r="K288" s="4"/>
      <c r="L288" s="4"/>
    </row>
    <row r="289">
      <c r="A289" s="4"/>
      <c r="B289" s="4"/>
      <c r="C289" s="4"/>
      <c r="D289" s="4"/>
      <c r="E289" s="4"/>
      <c r="F289" s="4"/>
      <c r="G289" s="4"/>
      <c r="H289" s="4"/>
      <c r="I289" s="4"/>
      <c r="J289" s="4"/>
      <c r="K289" s="4"/>
      <c r="L289" s="4"/>
    </row>
    <row r="290">
      <c r="A290" s="4"/>
      <c r="B290" s="4"/>
      <c r="C290" s="4"/>
      <c r="D290" s="4"/>
      <c r="E290" s="4"/>
      <c r="F290" s="4"/>
      <c r="G290" s="4"/>
      <c r="H290" s="4"/>
      <c r="I290" s="4"/>
      <c r="J290" s="4"/>
      <c r="K290" s="4"/>
      <c r="L290" s="4"/>
    </row>
    <row r="291">
      <c r="A291" s="4"/>
      <c r="B291" s="4"/>
      <c r="C291" s="4"/>
      <c r="D291" s="4"/>
      <c r="E291" s="4"/>
      <c r="F291" s="4"/>
      <c r="G291" s="4"/>
      <c r="H291" s="4"/>
      <c r="I291" s="4"/>
      <c r="J291" s="4"/>
      <c r="K291" s="4"/>
      <c r="L291" s="4"/>
    </row>
    <row r="292">
      <c r="A292" s="4"/>
      <c r="B292" s="4"/>
      <c r="C292" s="4"/>
      <c r="D292" s="4"/>
      <c r="E292" s="4"/>
      <c r="F292" s="4"/>
      <c r="G292" s="4"/>
      <c r="H292" s="4"/>
      <c r="I292" s="4"/>
      <c r="J292" s="4"/>
      <c r="K292" s="4"/>
      <c r="L292" s="4"/>
    </row>
    <row r="293">
      <c r="A293" s="4"/>
      <c r="B293" s="4"/>
      <c r="C293" s="4"/>
      <c r="D293" s="4"/>
      <c r="E293" s="4"/>
      <c r="F293" s="4"/>
      <c r="G293" s="4"/>
      <c r="H293" s="4"/>
      <c r="I293" s="4"/>
      <c r="J293" s="4"/>
      <c r="K293" s="4"/>
      <c r="L293" s="4"/>
    </row>
    <row r="294">
      <c r="A294" s="4"/>
      <c r="B294" s="4"/>
      <c r="C294" s="4"/>
      <c r="D294" s="4"/>
      <c r="E294" s="4"/>
      <c r="F294" s="4"/>
      <c r="G294" s="4"/>
      <c r="H294" s="4"/>
      <c r="I294" s="4"/>
      <c r="J294" s="4"/>
      <c r="K294" s="4"/>
      <c r="L294" s="4"/>
    </row>
    <row r="295">
      <c r="A295" s="4"/>
      <c r="B295" s="4"/>
      <c r="C295" s="4"/>
      <c r="D295" s="4"/>
      <c r="E295" s="4"/>
      <c r="F295" s="4"/>
      <c r="G295" s="4"/>
      <c r="H295" s="4"/>
      <c r="I295" s="4"/>
      <c r="J295" s="4"/>
      <c r="K295" s="4"/>
      <c r="L295" s="4"/>
    </row>
    <row r="296">
      <c r="A296" s="4"/>
      <c r="B296" s="4"/>
      <c r="C296" s="4"/>
      <c r="D296" s="4"/>
      <c r="E296" s="4"/>
      <c r="F296" s="4"/>
      <c r="G296" s="4"/>
      <c r="H296" s="4"/>
      <c r="I296" s="4"/>
      <c r="J296" s="4"/>
      <c r="K296" s="4"/>
      <c r="L296" s="4"/>
    </row>
    <row r="297">
      <c r="A297" s="4"/>
      <c r="B297" s="4"/>
      <c r="C297" s="4"/>
      <c r="D297" s="4"/>
      <c r="E297" s="4"/>
      <c r="F297" s="4"/>
      <c r="G297" s="4"/>
      <c r="H297" s="4"/>
      <c r="I297" s="4"/>
      <c r="J297" s="4"/>
      <c r="K297" s="4"/>
      <c r="L297" s="4"/>
    </row>
    <row r="298">
      <c r="A298" s="4"/>
      <c r="B298" s="4"/>
      <c r="C298" s="4"/>
      <c r="D298" s="4"/>
      <c r="E298" s="4"/>
      <c r="F298" s="4"/>
      <c r="G298" s="4"/>
      <c r="H298" s="4"/>
      <c r="I298" s="4"/>
      <c r="J298" s="4"/>
      <c r="K298" s="4"/>
      <c r="L298" s="4"/>
    </row>
    <row r="299">
      <c r="A299" s="4"/>
      <c r="B299" s="4"/>
      <c r="C299" s="4"/>
      <c r="D299" s="4"/>
      <c r="E299" s="4"/>
      <c r="F299" s="4"/>
      <c r="G299" s="4"/>
      <c r="H299" s="4"/>
      <c r="I299" s="4"/>
      <c r="J299" s="4"/>
      <c r="K299" s="4"/>
      <c r="L299" s="4"/>
    </row>
    <row r="300">
      <c r="A300" s="4"/>
      <c r="B300" s="4"/>
      <c r="C300" s="4"/>
      <c r="D300" s="4"/>
      <c r="E300" s="4"/>
      <c r="F300" s="4"/>
      <c r="G300" s="4"/>
      <c r="H300" s="4"/>
      <c r="I300" s="4"/>
      <c r="J300" s="4"/>
      <c r="K300" s="4"/>
      <c r="L300" s="4"/>
    </row>
    <row r="301">
      <c r="A301" s="4"/>
      <c r="B301" s="4"/>
      <c r="C301" s="4"/>
      <c r="D301" s="4"/>
      <c r="E301" s="4"/>
      <c r="F301" s="4"/>
      <c r="G301" s="4"/>
      <c r="H301" s="4"/>
      <c r="I301" s="4"/>
      <c r="J301" s="4"/>
      <c r="K301" s="4"/>
      <c r="L301" s="4"/>
    </row>
    <row r="302">
      <c r="A302" s="4"/>
      <c r="B302" s="4"/>
      <c r="C302" s="4"/>
      <c r="D302" s="4"/>
      <c r="E302" s="4"/>
      <c r="F302" s="4"/>
      <c r="G302" s="4"/>
      <c r="H302" s="4"/>
      <c r="I302" s="4"/>
      <c r="J302" s="4"/>
      <c r="K302" s="4"/>
      <c r="L302" s="4"/>
    </row>
    <row r="303">
      <c r="A303" s="4"/>
      <c r="B303" s="4"/>
      <c r="C303" s="4"/>
      <c r="D303" s="4"/>
      <c r="E303" s="4"/>
      <c r="F303" s="4"/>
      <c r="G303" s="4"/>
      <c r="H303" s="4"/>
      <c r="I303" s="4"/>
      <c r="J303" s="4"/>
      <c r="K303" s="4"/>
      <c r="L303" s="4"/>
    </row>
    <row r="304">
      <c r="A304" s="4"/>
      <c r="B304" s="4"/>
      <c r="C304" s="4"/>
      <c r="D304" s="4"/>
      <c r="E304" s="4"/>
      <c r="F304" s="4"/>
      <c r="G304" s="4"/>
      <c r="H304" s="4"/>
      <c r="I304" s="4"/>
      <c r="J304" s="4"/>
      <c r="K304" s="4"/>
      <c r="L304" s="4"/>
    </row>
    <row r="305">
      <c r="A305" s="4"/>
      <c r="B305" s="4"/>
      <c r="C305" s="4"/>
      <c r="D305" s="4"/>
      <c r="E305" s="4"/>
      <c r="F305" s="4"/>
      <c r="G305" s="4"/>
      <c r="H305" s="4"/>
      <c r="I305" s="4"/>
      <c r="J305" s="4"/>
      <c r="K305" s="4"/>
      <c r="L305" s="4"/>
    </row>
    <row r="306">
      <c r="A306" s="4"/>
      <c r="B306" s="4"/>
      <c r="C306" s="4"/>
      <c r="D306" s="4"/>
      <c r="E306" s="4"/>
      <c r="F306" s="4"/>
      <c r="G306" s="4"/>
      <c r="H306" s="4"/>
      <c r="I306" s="4"/>
      <c r="J306" s="4"/>
      <c r="K306" s="4"/>
      <c r="L306" s="4"/>
    </row>
    <row r="307">
      <c r="A307" s="4"/>
      <c r="B307" s="4"/>
      <c r="C307" s="4"/>
      <c r="D307" s="4"/>
      <c r="E307" s="4"/>
      <c r="F307" s="4"/>
      <c r="G307" s="4"/>
      <c r="H307" s="4"/>
      <c r="I307" s="4"/>
      <c r="J307" s="4"/>
      <c r="K307" s="4"/>
      <c r="L307" s="4"/>
    </row>
    <row r="308">
      <c r="A308" s="4"/>
      <c r="B308" s="4"/>
      <c r="C308" s="4"/>
      <c r="D308" s="4"/>
      <c r="E308" s="4"/>
      <c r="F308" s="4"/>
      <c r="G308" s="4"/>
      <c r="H308" s="4"/>
      <c r="I308" s="4"/>
      <c r="J308" s="4"/>
      <c r="K308" s="4"/>
      <c r="L308" s="4"/>
    </row>
    <row r="309">
      <c r="A309" s="4"/>
      <c r="B309" s="4"/>
      <c r="C309" s="4"/>
      <c r="D309" s="4"/>
      <c r="E309" s="4"/>
      <c r="F309" s="4"/>
      <c r="G309" s="4"/>
      <c r="H309" s="4"/>
      <c r="I309" s="4"/>
      <c r="J309" s="4"/>
      <c r="K309" s="4"/>
      <c r="L309" s="4"/>
    </row>
    <row r="310">
      <c r="A310" s="4"/>
      <c r="B310" s="4"/>
      <c r="C310" s="4"/>
      <c r="D310" s="4"/>
      <c r="E310" s="4"/>
      <c r="F310" s="4"/>
      <c r="G310" s="4"/>
      <c r="H310" s="4"/>
      <c r="I310" s="4"/>
      <c r="J310" s="4"/>
      <c r="K310" s="4"/>
      <c r="L310" s="4"/>
    </row>
    <row r="311">
      <c r="A311" s="4"/>
      <c r="B311" s="4"/>
      <c r="C311" s="4"/>
      <c r="D311" s="4"/>
      <c r="E311" s="4"/>
      <c r="F311" s="4"/>
      <c r="G311" s="4"/>
      <c r="H311" s="4"/>
      <c r="I311" s="4"/>
      <c r="J311" s="4"/>
      <c r="K311" s="4"/>
      <c r="L311" s="4"/>
    </row>
    <row r="312">
      <c r="A312" s="4"/>
      <c r="B312" s="4"/>
      <c r="C312" s="4"/>
      <c r="D312" s="4"/>
      <c r="E312" s="4"/>
      <c r="F312" s="4"/>
      <c r="G312" s="4"/>
      <c r="H312" s="4"/>
      <c r="I312" s="4"/>
      <c r="J312" s="4"/>
      <c r="K312" s="4"/>
      <c r="L312" s="4"/>
    </row>
    <row r="313">
      <c r="A313" s="4"/>
      <c r="B313" s="4"/>
      <c r="C313" s="4"/>
      <c r="D313" s="4"/>
      <c r="E313" s="4"/>
      <c r="F313" s="4"/>
      <c r="G313" s="4"/>
      <c r="H313" s="4"/>
      <c r="I313" s="4"/>
      <c r="J313" s="4"/>
      <c r="K313" s="4"/>
      <c r="L313" s="4"/>
    </row>
    <row r="314">
      <c r="A314" s="4"/>
      <c r="B314" s="4"/>
      <c r="C314" s="4"/>
      <c r="D314" s="4"/>
      <c r="E314" s="4"/>
      <c r="F314" s="4"/>
      <c r="G314" s="4"/>
      <c r="H314" s="4"/>
      <c r="I314" s="4"/>
      <c r="J314" s="4"/>
      <c r="K314" s="4"/>
      <c r="L314" s="4"/>
    </row>
    <row r="315">
      <c r="A315" s="4"/>
      <c r="B315" s="4"/>
      <c r="C315" s="4"/>
      <c r="D315" s="4"/>
      <c r="E315" s="4"/>
      <c r="F315" s="4"/>
      <c r="G315" s="4"/>
      <c r="H315" s="4"/>
      <c r="I315" s="4"/>
      <c r="J315" s="4"/>
      <c r="K315" s="4"/>
      <c r="L315" s="4"/>
    </row>
    <row r="316">
      <c r="A316" s="4"/>
      <c r="B316" s="4"/>
      <c r="C316" s="4"/>
      <c r="D316" s="4"/>
      <c r="E316" s="4"/>
      <c r="F316" s="4"/>
      <c r="G316" s="4"/>
      <c r="H316" s="4"/>
      <c r="I316" s="4"/>
      <c r="J316" s="4"/>
      <c r="K316" s="4"/>
      <c r="L316" s="4"/>
    </row>
    <row r="317">
      <c r="A317" s="4"/>
      <c r="B317" s="4"/>
      <c r="C317" s="4"/>
      <c r="D317" s="4"/>
      <c r="E317" s="4"/>
      <c r="F317" s="4"/>
      <c r="G317" s="4"/>
      <c r="H317" s="4"/>
      <c r="I317" s="4"/>
      <c r="J317" s="4"/>
      <c r="K317" s="4"/>
      <c r="L317" s="4"/>
    </row>
    <row r="318">
      <c r="A318" s="4"/>
      <c r="B318" s="4"/>
      <c r="C318" s="4"/>
      <c r="D318" s="4"/>
      <c r="E318" s="4"/>
      <c r="F318" s="4"/>
      <c r="G318" s="4"/>
      <c r="H318" s="4"/>
      <c r="I318" s="4"/>
      <c r="J318" s="4"/>
      <c r="K318" s="4"/>
      <c r="L318" s="4"/>
    </row>
    <row r="319">
      <c r="A319" s="4"/>
      <c r="B319" s="4"/>
      <c r="C319" s="4"/>
      <c r="D319" s="4"/>
      <c r="E319" s="4"/>
      <c r="F319" s="4"/>
      <c r="G319" s="4"/>
      <c r="H319" s="4"/>
      <c r="I319" s="4"/>
      <c r="J319" s="4"/>
      <c r="K319" s="4"/>
      <c r="L319" s="4"/>
    </row>
    <row r="320">
      <c r="A320" s="4"/>
      <c r="B320" s="4"/>
      <c r="C320" s="4"/>
      <c r="D320" s="4"/>
      <c r="E320" s="4"/>
      <c r="F320" s="4"/>
      <c r="G320" s="4"/>
      <c r="H320" s="4"/>
      <c r="I320" s="4"/>
      <c r="J320" s="4"/>
      <c r="K320" s="4"/>
      <c r="L320" s="4"/>
    </row>
    <row r="321">
      <c r="A321" s="4"/>
      <c r="B321" s="4"/>
      <c r="C321" s="4"/>
      <c r="D321" s="4"/>
      <c r="E321" s="4"/>
      <c r="F321" s="4"/>
      <c r="G321" s="4"/>
      <c r="H321" s="4"/>
      <c r="I321" s="4"/>
      <c r="J321" s="4"/>
      <c r="K321" s="4"/>
      <c r="L321" s="4"/>
    </row>
    <row r="322">
      <c r="A322" s="4"/>
      <c r="B322" s="4"/>
      <c r="C322" s="4"/>
      <c r="D322" s="4"/>
      <c r="E322" s="4"/>
      <c r="F322" s="4"/>
      <c r="G322" s="4"/>
      <c r="H322" s="4"/>
      <c r="I322" s="4"/>
      <c r="J322" s="4"/>
      <c r="K322" s="4"/>
      <c r="L322" s="4"/>
    </row>
    <row r="323">
      <c r="A323" s="4"/>
      <c r="B323" s="4"/>
      <c r="C323" s="4"/>
      <c r="D323" s="4"/>
      <c r="E323" s="4"/>
      <c r="F323" s="4"/>
      <c r="G323" s="4"/>
      <c r="H323" s="4"/>
      <c r="I323" s="4"/>
      <c r="J323" s="4"/>
      <c r="K323" s="4"/>
      <c r="L323" s="4"/>
    </row>
    <row r="324">
      <c r="A324" s="4"/>
      <c r="B324" s="4"/>
      <c r="C324" s="4"/>
      <c r="D324" s="4"/>
      <c r="E324" s="4"/>
      <c r="F324" s="4"/>
      <c r="G324" s="4"/>
      <c r="H324" s="4"/>
      <c r="I324" s="4"/>
      <c r="J324" s="4"/>
      <c r="K324" s="4"/>
      <c r="L324" s="4"/>
    </row>
    <row r="325">
      <c r="A325" s="4"/>
      <c r="B325" s="4"/>
      <c r="C325" s="4"/>
      <c r="D325" s="4"/>
      <c r="E325" s="4"/>
      <c r="F325" s="4"/>
      <c r="G325" s="4"/>
      <c r="H325" s="4"/>
      <c r="I325" s="4"/>
      <c r="J325" s="4"/>
      <c r="K325" s="4"/>
      <c r="L325" s="4"/>
    </row>
    <row r="326">
      <c r="A326" s="4"/>
      <c r="B326" s="4"/>
      <c r="C326" s="4"/>
      <c r="D326" s="4"/>
      <c r="E326" s="4"/>
      <c r="F326" s="4"/>
      <c r="G326" s="4"/>
      <c r="H326" s="4"/>
      <c r="I326" s="4"/>
      <c r="J326" s="4"/>
      <c r="K326" s="4"/>
      <c r="L326" s="4"/>
    </row>
    <row r="327">
      <c r="A327" s="4"/>
      <c r="B327" s="4"/>
      <c r="C327" s="4"/>
      <c r="D327" s="4"/>
      <c r="E327" s="4"/>
      <c r="F327" s="4"/>
      <c r="G327" s="4"/>
      <c r="H327" s="4"/>
      <c r="I327" s="4"/>
      <c r="J327" s="4"/>
      <c r="K327" s="4"/>
      <c r="L327" s="4"/>
    </row>
    <row r="328">
      <c r="A328" s="4"/>
      <c r="B328" s="4"/>
      <c r="C328" s="4"/>
      <c r="D328" s="4"/>
      <c r="E328" s="4"/>
      <c r="F328" s="4"/>
      <c r="G328" s="4"/>
      <c r="H328" s="4"/>
      <c r="I328" s="4"/>
      <c r="J328" s="4"/>
      <c r="K328" s="4"/>
      <c r="L328" s="4"/>
    </row>
    <row r="329">
      <c r="A329" s="4"/>
      <c r="B329" s="4"/>
      <c r="C329" s="4"/>
      <c r="D329" s="4"/>
      <c r="E329" s="4"/>
      <c r="F329" s="4"/>
      <c r="G329" s="4"/>
      <c r="H329" s="4"/>
      <c r="I329" s="4"/>
      <c r="J329" s="4"/>
      <c r="K329" s="4"/>
      <c r="L329" s="4"/>
    </row>
    <row r="330">
      <c r="A330" s="4"/>
      <c r="B330" s="4"/>
      <c r="C330" s="4"/>
      <c r="D330" s="4"/>
      <c r="E330" s="4"/>
      <c r="F330" s="4"/>
      <c r="G330" s="4"/>
      <c r="H330" s="4"/>
      <c r="I330" s="4"/>
      <c r="J330" s="4"/>
      <c r="K330" s="4"/>
      <c r="L330" s="4"/>
    </row>
    <row r="331">
      <c r="A331" s="4"/>
      <c r="B331" s="4"/>
      <c r="C331" s="4"/>
      <c r="D331" s="4"/>
      <c r="E331" s="4"/>
      <c r="F331" s="4"/>
      <c r="G331" s="4"/>
      <c r="H331" s="4"/>
      <c r="I331" s="4"/>
      <c r="J331" s="4"/>
      <c r="K331" s="4"/>
      <c r="L331" s="4"/>
    </row>
    <row r="332">
      <c r="A332" s="4"/>
      <c r="B332" s="4"/>
      <c r="C332" s="4"/>
      <c r="D332" s="4"/>
      <c r="E332" s="4"/>
      <c r="F332" s="4"/>
      <c r="G332" s="4"/>
      <c r="H332" s="4"/>
      <c r="I332" s="4"/>
      <c r="J332" s="4"/>
      <c r="K332" s="4"/>
      <c r="L332" s="4"/>
    </row>
    <row r="333">
      <c r="A333" s="4"/>
      <c r="B333" s="4"/>
      <c r="C333" s="4"/>
      <c r="D333" s="4"/>
      <c r="E333" s="4"/>
      <c r="F333" s="4"/>
      <c r="G333" s="4"/>
      <c r="H333" s="4"/>
      <c r="I333" s="4"/>
      <c r="J333" s="4"/>
      <c r="K333" s="4"/>
      <c r="L333" s="4"/>
    </row>
    <row r="334">
      <c r="A334" s="4"/>
      <c r="B334" s="4"/>
      <c r="C334" s="4"/>
      <c r="D334" s="4"/>
      <c r="E334" s="4"/>
      <c r="F334" s="4"/>
      <c r="G334" s="4"/>
      <c r="H334" s="4"/>
      <c r="I334" s="4"/>
      <c r="J334" s="4"/>
      <c r="K334" s="4"/>
      <c r="L334" s="4"/>
    </row>
    <row r="335">
      <c r="A335" s="4"/>
      <c r="B335" s="4"/>
      <c r="C335" s="4"/>
      <c r="D335" s="4"/>
      <c r="E335" s="4"/>
      <c r="F335" s="4"/>
      <c r="G335" s="4"/>
      <c r="H335" s="4"/>
      <c r="I335" s="4"/>
      <c r="J335" s="4"/>
      <c r="K335" s="4"/>
      <c r="L335" s="4"/>
    </row>
    <row r="336">
      <c r="A336" s="4"/>
      <c r="B336" s="4"/>
      <c r="C336" s="4"/>
      <c r="D336" s="4"/>
      <c r="E336" s="4"/>
      <c r="F336" s="4"/>
      <c r="G336" s="4"/>
      <c r="H336" s="4"/>
      <c r="I336" s="4"/>
      <c r="J336" s="4"/>
      <c r="K336" s="4"/>
      <c r="L336" s="4"/>
    </row>
    <row r="337">
      <c r="A337" s="4"/>
      <c r="B337" s="4"/>
      <c r="C337" s="4"/>
      <c r="D337" s="4"/>
      <c r="E337" s="4"/>
      <c r="F337" s="4"/>
      <c r="G337" s="4"/>
      <c r="H337" s="4"/>
      <c r="I337" s="4"/>
      <c r="J337" s="4"/>
      <c r="K337" s="4"/>
      <c r="L337" s="4"/>
    </row>
    <row r="338">
      <c r="A338" s="4"/>
      <c r="B338" s="4"/>
      <c r="C338" s="4"/>
      <c r="D338" s="4"/>
      <c r="E338" s="4"/>
      <c r="F338" s="4"/>
      <c r="G338" s="4"/>
      <c r="H338" s="4"/>
      <c r="I338" s="4"/>
      <c r="J338" s="4"/>
      <c r="K338" s="4"/>
      <c r="L338" s="4"/>
    </row>
    <row r="339">
      <c r="A339" s="4"/>
      <c r="B339" s="4"/>
      <c r="C339" s="4"/>
      <c r="D339" s="4"/>
      <c r="E339" s="4"/>
      <c r="F339" s="4"/>
      <c r="G339" s="4"/>
      <c r="H339" s="4"/>
      <c r="I339" s="4"/>
      <c r="J339" s="4"/>
      <c r="K339" s="4"/>
      <c r="L339" s="4"/>
    </row>
    <row r="340">
      <c r="A340" s="4"/>
      <c r="B340" s="4"/>
      <c r="C340" s="4"/>
      <c r="D340" s="4"/>
      <c r="E340" s="4"/>
      <c r="F340" s="4"/>
      <c r="G340" s="4"/>
      <c r="H340" s="4"/>
      <c r="I340" s="4"/>
      <c r="J340" s="4"/>
      <c r="K340" s="4"/>
      <c r="L340" s="4"/>
    </row>
    <row r="341">
      <c r="A341" s="4"/>
      <c r="B341" s="4"/>
      <c r="C341" s="4"/>
      <c r="D341" s="4"/>
      <c r="E341" s="4"/>
      <c r="F341" s="4"/>
      <c r="G341" s="4"/>
      <c r="H341" s="4"/>
      <c r="I341" s="4"/>
      <c r="J341" s="4"/>
      <c r="K341" s="4"/>
      <c r="L341" s="4"/>
    </row>
    <row r="342">
      <c r="A342" s="4"/>
      <c r="B342" s="4"/>
      <c r="C342" s="4"/>
      <c r="D342" s="4"/>
      <c r="E342" s="4"/>
      <c r="F342" s="4"/>
      <c r="G342" s="4"/>
      <c r="H342" s="4"/>
      <c r="I342" s="4"/>
      <c r="J342" s="4"/>
      <c r="K342" s="4"/>
      <c r="L342" s="4"/>
    </row>
    <row r="343">
      <c r="A343" s="4"/>
      <c r="B343" s="4"/>
      <c r="C343" s="4"/>
      <c r="D343" s="4"/>
      <c r="E343" s="4"/>
      <c r="F343" s="4"/>
      <c r="G343" s="4"/>
      <c r="H343" s="4"/>
      <c r="I343" s="4"/>
      <c r="J343" s="4"/>
      <c r="K343" s="4"/>
      <c r="L343" s="4"/>
    </row>
    <row r="344">
      <c r="A344" s="4"/>
      <c r="B344" s="4"/>
      <c r="C344" s="4"/>
      <c r="D344" s="4"/>
      <c r="E344" s="4"/>
      <c r="F344" s="4"/>
      <c r="G344" s="4"/>
      <c r="H344" s="4"/>
      <c r="I344" s="4"/>
      <c r="J344" s="4"/>
      <c r="K344" s="4"/>
      <c r="L344" s="4"/>
    </row>
    <row r="345">
      <c r="A345" s="4"/>
      <c r="B345" s="4"/>
      <c r="C345" s="4"/>
      <c r="D345" s="4"/>
      <c r="E345" s="4"/>
      <c r="F345" s="4"/>
      <c r="G345" s="4"/>
      <c r="H345" s="4"/>
      <c r="I345" s="4"/>
      <c r="J345" s="4"/>
      <c r="K345" s="4"/>
      <c r="L345" s="4"/>
    </row>
    <row r="346">
      <c r="A346" s="4"/>
      <c r="B346" s="4"/>
      <c r="C346" s="4"/>
      <c r="D346" s="4"/>
      <c r="E346" s="4"/>
      <c r="F346" s="4"/>
      <c r="G346" s="4"/>
      <c r="H346" s="4"/>
      <c r="I346" s="4"/>
      <c r="J346" s="4"/>
      <c r="K346" s="4"/>
      <c r="L346" s="4"/>
    </row>
    <row r="347">
      <c r="A347" s="4"/>
      <c r="B347" s="4"/>
      <c r="C347" s="4"/>
      <c r="D347" s="4"/>
      <c r="E347" s="4"/>
      <c r="F347" s="4"/>
      <c r="G347" s="4"/>
      <c r="H347" s="4"/>
      <c r="I347" s="4"/>
      <c r="J347" s="4"/>
      <c r="K347" s="4"/>
      <c r="L347" s="4"/>
    </row>
    <row r="348">
      <c r="A348" s="4"/>
      <c r="B348" s="4"/>
      <c r="C348" s="4"/>
      <c r="D348" s="4"/>
      <c r="E348" s="4"/>
      <c r="F348" s="4"/>
      <c r="G348" s="4"/>
      <c r="H348" s="4"/>
      <c r="I348" s="4"/>
      <c r="J348" s="4"/>
      <c r="K348" s="4"/>
      <c r="L348" s="4"/>
    </row>
    <row r="349">
      <c r="A349" s="4"/>
      <c r="B349" s="4"/>
      <c r="C349" s="4"/>
      <c r="D349" s="4"/>
      <c r="E349" s="4"/>
      <c r="F349" s="4"/>
      <c r="G349" s="4"/>
      <c r="H349" s="4"/>
      <c r="I349" s="4"/>
      <c r="J349" s="4"/>
      <c r="K349" s="4"/>
      <c r="L349" s="4"/>
    </row>
    <row r="350">
      <c r="A350" s="4"/>
      <c r="B350" s="4"/>
      <c r="C350" s="4"/>
      <c r="D350" s="4"/>
      <c r="E350" s="4"/>
      <c r="F350" s="4"/>
      <c r="G350" s="4"/>
      <c r="H350" s="4"/>
      <c r="I350" s="4"/>
      <c r="J350" s="4"/>
      <c r="K350" s="4"/>
      <c r="L350" s="4"/>
    </row>
    <row r="351">
      <c r="A351" s="4"/>
      <c r="B351" s="4"/>
      <c r="C351" s="4"/>
      <c r="D351" s="4"/>
      <c r="E351" s="4"/>
      <c r="F351" s="4"/>
      <c r="G351" s="4"/>
      <c r="H351" s="4"/>
      <c r="I351" s="4"/>
      <c r="J351" s="4"/>
      <c r="K351" s="4"/>
      <c r="L351" s="4"/>
    </row>
    <row r="352">
      <c r="A352" s="4"/>
      <c r="B352" s="4"/>
      <c r="C352" s="4"/>
      <c r="D352" s="4"/>
      <c r="E352" s="4"/>
      <c r="F352" s="4"/>
      <c r="G352" s="4"/>
      <c r="H352" s="4"/>
      <c r="I352" s="4"/>
      <c r="J352" s="4"/>
      <c r="K352" s="4"/>
      <c r="L352" s="4"/>
    </row>
    <row r="353">
      <c r="A353" s="4"/>
      <c r="B353" s="4"/>
      <c r="C353" s="4"/>
      <c r="D353" s="4"/>
      <c r="E353" s="4"/>
      <c r="F353" s="4"/>
      <c r="G353" s="4"/>
      <c r="H353" s="4"/>
      <c r="I353" s="4"/>
      <c r="J353" s="4"/>
      <c r="K353" s="4"/>
      <c r="L353" s="4"/>
    </row>
    <row r="354">
      <c r="A354" s="4"/>
      <c r="B354" s="4"/>
      <c r="C354" s="4"/>
      <c r="D354" s="4"/>
      <c r="E354" s="4"/>
      <c r="F354" s="4"/>
      <c r="G354" s="4"/>
      <c r="H354" s="4"/>
      <c r="I354" s="4"/>
      <c r="J354" s="4"/>
      <c r="K354" s="4"/>
      <c r="L354" s="4"/>
    </row>
    <row r="355">
      <c r="A355" s="4"/>
      <c r="B355" s="4"/>
      <c r="C355" s="4"/>
      <c r="D355" s="4"/>
      <c r="E355" s="4"/>
      <c r="F355" s="4"/>
      <c r="G355" s="4"/>
      <c r="H355" s="4"/>
      <c r="I355" s="4"/>
      <c r="J355" s="4"/>
      <c r="K355" s="4"/>
      <c r="L355" s="4"/>
    </row>
    <row r="356">
      <c r="A356" s="4"/>
      <c r="B356" s="4"/>
      <c r="C356" s="4"/>
      <c r="D356" s="4"/>
      <c r="E356" s="4"/>
      <c r="F356" s="4"/>
      <c r="G356" s="4"/>
      <c r="H356" s="4"/>
      <c r="I356" s="4"/>
      <c r="J356" s="4"/>
      <c r="K356" s="4"/>
      <c r="L356" s="4"/>
    </row>
    <row r="357">
      <c r="A357" s="4"/>
      <c r="B357" s="4"/>
      <c r="C357" s="4"/>
      <c r="D357" s="4"/>
      <c r="E357" s="4"/>
      <c r="F357" s="4"/>
      <c r="G357" s="4"/>
      <c r="H357" s="4"/>
      <c r="I357" s="4"/>
      <c r="J357" s="4"/>
      <c r="K357" s="4"/>
      <c r="L357" s="4"/>
    </row>
    <row r="358">
      <c r="A358" s="4"/>
      <c r="B358" s="4"/>
      <c r="C358" s="4"/>
      <c r="D358" s="4"/>
      <c r="E358" s="4"/>
      <c r="F358" s="4"/>
      <c r="G358" s="4"/>
      <c r="H358" s="4"/>
      <c r="I358" s="4"/>
      <c r="J358" s="4"/>
      <c r="K358" s="4"/>
      <c r="L358" s="4"/>
    </row>
    <row r="359">
      <c r="A359" s="4"/>
      <c r="B359" s="4"/>
      <c r="C359" s="4"/>
      <c r="D359" s="4"/>
      <c r="E359" s="4"/>
      <c r="F359" s="4"/>
      <c r="G359" s="4"/>
      <c r="H359" s="4"/>
      <c r="I359" s="4"/>
      <c r="J359" s="4"/>
      <c r="K359" s="4"/>
      <c r="L359" s="4"/>
    </row>
    <row r="360">
      <c r="A360" s="4"/>
      <c r="B360" s="4"/>
      <c r="C360" s="4"/>
      <c r="D360" s="4"/>
      <c r="E360" s="4"/>
      <c r="F360" s="4"/>
      <c r="G360" s="4"/>
      <c r="H360" s="4"/>
      <c r="I360" s="4"/>
      <c r="J360" s="4"/>
      <c r="K360" s="4"/>
      <c r="L360" s="4"/>
    </row>
    <row r="361">
      <c r="A361" s="4"/>
      <c r="B361" s="4"/>
      <c r="C361" s="4"/>
      <c r="D361" s="4"/>
      <c r="E361" s="4"/>
      <c r="F361" s="4"/>
      <c r="G361" s="4"/>
      <c r="H361" s="4"/>
      <c r="I361" s="4"/>
      <c r="J361" s="4"/>
      <c r="K361" s="4"/>
      <c r="L361" s="4"/>
    </row>
    <row r="362">
      <c r="A362" s="4"/>
      <c r="B362" s="4"/>
      <c r="C362" s="4"/>
      <c r="D362" s="4"/>
      <c r="E362" s="4"/>
      <c r="F362" s="4"/>
      <c r="G362" s="4"/>
      <c r="H362" s="4"/>
      <c r="I362" s="4"/>
      <c r="J362" s="4"/>
      <c r="K362" s="4"/>
      <c r="L362" s="4"/>
    </row>
    <row r="363">
      <c r="A363" s="4"/>
      <c r="B363" s="4"/>
      <c r="C363" s="4"/>
      <c r="D363" s="4"/>
      <c r="E363" s="4"/>
      <c r="F363" s="4"/>
      <c r="G363" s="4"/>
      <c r="H363" s="4"/>
      <c r="I363" s="4"/>
      <c r="J363" s="4"/>
      <c r="K363" s="4"/>
      <c r="L363" s="4"/>
    </row>
    <row r="364">
      <c r="A364" s="4"/>
      <c r="B364" s="4"/>
      <c r="C364" s="4"/>
      <c r="D364" s="4"/>
      <c r="E364" s="4"/>
      <c r="F364" s="4"/>
      <c r="G364" s="4"/>
      <c r="H364" s="4"/>
      <c r="I364" s="4"/>
      <c r="J364" s="4"/>
      <c r="K364" s="4"/>
      <c r="L364" s="4"/>
    </row>
    <row r="365">
      <c r="A365" s="4"/>
      <c r="B365" s="4"/>
      <c r="C365" s="4"/>
      <c r="D365" s="4"/>
      <c r="E365" s="4"/>
      <c r="F365" s="4"/>
      <c r="G365" s="4"/>
      <c r="H365" s="4"/>
      <c r="I365" s="4"/>
      <c r="J365" s="4"/>
      <c r="K365" s="4"/>
      <c r="L365" s="4"/>
    </row>
    <row r="366">
      <c r="A366" s="4"/>
      <c r="B366" s="4"/>
      <c r="C366" s="4"/>
      <c r="D366" s="4"/>
      <c r="E366" s="4"/>
      <c r="F366" s="4"/>
      <c r="G366" s="4"/>
      <c r="H366" s="4"/>
      <c r="I366" s="4"/>
      <c r="J366" s="4"/>
      <c r="K366" s="4"/>
      <c r="L366" s="4"/>
    </row>
    <row r="367">
      <c r="A367" s="4"/>
      <c r="B367" s="4"/>
      <c r="C367" s="4"/>
      <c r="D367" s="4"/>
      <c r="E367" s="4"/>
      <c r="F367" s="4"/>
      <c r="G367" s="4"/>
      <c r="H367" s="4"/>
      <c r="I367" s="4"/>
      <c r="J367" s="4"/>
      <c r="K367" s="4"/>
      <c r="L367" s="4"/>
    </row>
    <row r="368">
      <c r="A368" s="4"/>
      <c r="B368" s="4"/>
      <c r="C368" s="4"/>
      <c r="D368" s="4"/>
      <c r="E368" s="4"/>
      <c r="F368" s="4"/>
      <c r="G368" s="4"/>
      <c r="H368" s="4"/>
      <c r="I368" s="4"/>
      <c r="J368" s="4"/>
      <c r="K368" s="4"/>
      <c r="L368" s="4"/>
    </row>
    <row r="369">
      <c r="A369" s="4"/>
      <c r="B369" s="4"/>
      <c r="C369" s="4"/>
      <c r="D369" s="4"/>
      <c r="E369" s="4"/>
      <c r="F369" s="4"/>
      <c r="G369" s="4"/>
      <c r="H369" s="4"/>
      <c r="I369" s="4"/>
      <c r="J369" s="4"/>
      <c r="K369" s="4"/>
      <c r="L369" s="4"/>
    </row>
    <row r="370">
      <c r="A370" s="4"/>
      <c r="B370" s="4"/>
      <c r="C370" s="4"/>
      <c r="D370" s="4"/>
      <c r="E370" s="4"/>
      <c r="F370" s="4"/>
      <c r="G370" s="4"/>
      <c r="H370" s="4"/>
      <c r="I370" s="4"/>
      <c r="J370" s="4"/>
      <c r="K370" s="4"/>
      <c r="L370" s="4"/>
    </row>
    <row r="371">
      <c r="A371" s="4"/>
      <c r="B371" s="4"/>
      <c r="C371" s="4"/>
      <c r="D371" s="4"/>
      <c r="E371" s="4"/>
      <c r="F371" s="4"/>
      <c r="G371" s="4"/>
      <c r="H371" s="4"/>
      <c r="I371" s="4"/>
      <c r="J371" s="4"/>
      <c r="K371" s="4"/>
      <c r="L371" s="4"/>
    </row>
    <row r="372">
      <c r="A372" s="4"/>
      <c r="B372" s="4"/>
      <c r="C372" s="4"/>
      <c r="D372" s="4"/>
      <c r="E372" s="4"/>
      <c r="F372" s="4"/>
      <c r="G372" s="4"/>
      <c r="H372" s="4"/>
      <c r="I372" s="4"/>
      <c r="J372" s="4"/>
      <c r="K372" s="4"/>
      <c r="L372" s="4"/>
    </row>
    <row r="373">
      <c r="A373" s="4"/>
      <c r="B373" s="4"/>
      <c r="C373" s="4"/>
      <c r="D373" s="4"/>
      <c r="E373" s="4"/>
      <c r="F373" s="4"/>
      <c r="G373" s="4"/>
      <c r="H373" s="4"/>
      <c r="I373" s="4"/>
      <c r="J373" s="4"/>
      <c r="K373" s="4"/>
      <c r="L373" s="4"/>
    </row>
    <row r="374">
      <c r="A374" s="4"/>
      <c r="B374" s="4"/>
      <c r="C374" s="4"/>
      <c r="D374" s="4"/>
      <c r="E374" s="4"/>
      <c r="F374" s="4"/>
      <c r="G374" s="4"/>
      <c r="H374" s="4"/>
      <c r="I374" s="4"/>
      <c r="J374" s="4"/>
      <c r="K374" s="4"/>
      <c r="L374" s="4"/>
    </row>
    <row r="375">
      <c r="A375" s="4"/>
      <c r="B375" s="4"/>
      <c r="C375" s="4"/>
      <c r="D375" s="4"/>
      <c r="E375" s="4"/>
      <c r="F375" s="4"/>
      <c r="G375" s="4"/>
      <c r="H375" s="4"/>
      <c r="I375" s="4"/>
      <c r="J375" s="4"/>
      <c r="K375" s="4"/>
      <c r="L375" s="4"/>
    </row>
    <row r="376">
      <c r="A376" s="4"/>
      <c r="B376" s="4"/>
      <c r="C376" s="4"/>
      <c r="D376" s="4"/>
      <c r="E376" s="4"/>
      <c r="F376" s="4"/>
      <c r="G376" s="4"/>
      <c r="H376" s="4"/>
      <c r="I376" s="4"/>
      <c r="J376" s="4"/>
      <c r="K376" s="4"/>
      <c r="L376" s="4"/>
    </row>
    <row r="377">
      <c r="A377" s="4"/>
      <c r="B377" s="4"/>
      <c r="C377" s="4"/>
      <c r="D377" s="4"/>
      <c r="E377" s="4"/>
      <c r="F377" s="4"/>
      <c r="G377" s="4"/>
      <c r="H377" s="4"/>
      <c r="I377" s="4"/>
      <c r="J377" s="4"/>
      <c r="K377" s="4"/>
      <c r="L377" s="4"/>
    </row>
    <row r="378">
      <c r="A378" s="4"/>
      <c r="B378" s="4"/>
      <c r="C378" s="4"/>
      <c r="D378" s="4"/>
      <c r="E378" s="4"/>
      <c r="F378" s="4"/>
      <c r="G378" s="4"/>
      <c r="H378" s="4"/>
      <c r="I378" s="4"/>
      <c r="J378" s="4"/>
      <c r="K378" s="4"/>
      <c r="L378" s="4"/>
    </row>
    <row r="379">
      <c r="A379" s="4"/>
      <c r="B379" s="4"/>
      <c r="C379" s="4"/>
      <c r="D379" s="4"/>
      <c r="E379" s="4"/>
      <c r="F379" s="4"/>
      <c r="G379" s="4"/>
      <c r="H379" s="4"/>
      <c r="I379" s="4"/>
      <c r="J379" s="4"/>
      <c r="K379" s="4"/>
      <c r="L379" s="4"/>
    </row>
    <row r="380">
      <c r="A380" s="4"/>
      <c r="B380" s="4"/>
      <c r="C380" s="4"/>
      <c r="D380" s="4"/>
      <c r="E380" s="4"/>
      <c r="F380" s="4"/>
      <c r="G380" s="4"/>
      <c r="H380" s="4"/>
      <c r="I380" s="4"/>
      <c r="J380" s="4"/>
      <c r="K380" s="4"/>
      <c r="L380" s="4"/>
    </row>
    <row r="381">
      <c r="A381" s="4"/>
      <c r="B381" s="4"/>
      <c r="C381" s="4"/>
      <c r="D381" s="4"/>
      <c r="E381" s="4"/>
      <c r="F381" s="4"/>
      <c r="G381" s="4"/>
      <c r="H381" s="4"/>
      <c r="I381" s="4"/>
      <c r="J381" s="4"/>
      <c r="K381" s="4"/>
      <c r="L381" s="4"/>
    </row>
    <row r="382">
      <c r="A382" s="4"/>
      <c r="B382" s="4"/>
      <c r="C382" s="4"/>
      <c r="D382" s="4"/>
      <c r="E382" s="4"/>
      <c r="F382" s="4"/>
      <c r="G382" s="4"/>
      <c r="H382" s="4"/>
      <c r="I382" s="4"/>
      <c r="J382" s="4"/>
      <c r="K382" s="4"/>
      <c r="L382" s="4"/>
    </row>
    <row r="383">
      <c r="A383" s="4"/>
      <c r="B383" s="4"/>
      <c r="C383" s="4"/>
      <c r="D383" s="4"/>
      <c r="E383" s="4"/>
      <c r="F383" s="4"/>
      <c r="G383" s="4"/>
      <c r="H383" s="4"/>
      <c r="I383" s="4"/>
      <c r="J383" s="4"/>
      <c r="K383" s="4"/>
      <c r="L383" s="4"/>
    </row>
    <row r="384">
      <c r="A384" s="4"/>
      <c r="B384" s="4"/>
      <c r="C384" s="4"/>
      <c r="D384" s="4"/>
      <c r="E384" s="4"/>
      <c r="F384" s="4"/>
      <c r="G384" s="4"/>
      <c r="H384" s="4"/>
      <c r="I384" s="4"/>
      <c r="J384" s="4"/>
      <c r="K384" s="4"/>
      <c r="L384" s="4"/>
    </row>
    <row r="385">
      <c r="A385" s="4"/>
      <c r="B385" s="4"/>
      <c r="C385" s="4"/>
      <c r="D385" s="4"/>
      <c r="E385" s="4"/>
      <c r="F385" s="4"/>
      <c r="G385" s="4"/>
      <c r="H385" s="4"/>
      <c r="I385" s="4"/>
      <c r="J385" s="4"/>
      <c r="K385" s="4"/>
      <c r="L385" s="4"/>
    </row>
    <row r="386">
      <c r="A386" s="4"/>
      <c r="B386" s="4"/>
      <c r="C386" s="4"/>
      <c r="D386" s="4"/>
      <c r="E386" s="4"/>
      <c r="F386" s="4"/>
      <c r="G386" s="4"/>
      <c r="H386" s="4"/>
      <c r="I386" s="4"/>
      <c r="J386" s="4"/>
      <c r="K386" s="4"/>
      <c r="L386" s="4"/>
    </row>
    <row r="387">
      <c r="A387" s="4"/>
      <c r="B387" s="4"/>
      <c r="C387" s="4"/>
      <c r="D387" s="4"/>
      <c r="E387" s="4"/>
      <c r="F387" s="4"/>
      <c r="G387" s="4"/>
      <c r="H387" s="4"/>
      <c r="I387" s="4"/>
      <c r="J387" s="4"/>
      <c r="K387" s="4"/>
      <c r="L387" s="4"/>
    </row>
    <row r="388">
      <c r="A388" s="4"/>
      <c r="B388" s="4"/>
      <c r="C388" s="4"/>
      <c r="D388" s="4"/>
      <c r="E388" s="4"/>
      <c r="F388" s="4"/>
      <c r="G388" s="4"/>
      <c r="H388" s="4"/>
      <c r="I388" s="4"/>
      <c r="J388" s="4"/>
      <c r="K388" s="4"/>
      <c r="L388" s="4"/>
    </row>
    <row r="389">
      <c r="A389" s="4"/>
      <c r="B389" s="4"/>
      <c r="C389" s="4"/>
      <c r="D389" s="4"/>
      <c r="E389" s="4"/>
      <c r="F389" s="4"/>
      <c r="G389" s="4"/>
      <c r="H389" s="4"/>
      <c r="I389" s="4"/>
      <c r="J389" s="4"/>
      <c r="K389" s="4"/>
      <c r="L389" s="4"/>
    </row>
    <row r="390">
      <c r="A390" s="4"/>
      <c r="B390" s="4"/>
      <c r="C390" s="4"/>
      <c r="D390" s="4"/>
      <c r="E390" s="4"/>
      <c r="F390" s="4"/>
      <c r="G390" s="4"/>
      <c r="H390" s="4"/>
      <c r="I390" s="4"/>
      <c r="J390" s="4"/>
      <c r="K390" s="4"/>
      <c r="L390" s="4"/>
    </row>
    <row r="391">
      <c r="A391" s="4"/>
      <c r="B391" s="4"/>
      <c r="C391" s="4"/>
      <c r="D391" s="4"/>
      <c r="E391" s="4"/>
      <c r="F391" s="4"/>
      <c r="G391" s="4"/>
      <c r="H391" s="4"/>
      <c r="I391" s="4"/>
      <c r="J391" s="4"/>
      <c r="K391" s="4"/>
      <c r="L391" s="4"/>
    </row>
    <row r="392">
      <c r="A392" s="4"/>
      <c r="B392" s="4"/>
      <c r="C392" s="4"/>
      <c r="D392" s="4"/>
      <c r="E392" s="4"/>
      <c r="F392" s="4"/>
      <c r="G392" s="4"/>
      <c r="H392" s="4"/>
      <c r="I392" s="4"/>
      <c r="J392" s="4"/>
      <c r="K392" s="4"/>
      <c r="L392" s="4"/>
    </row>
    <row r="393">
      <c r="A393" s="4"/>
      <c r="B393" s="4"/>
      <c r="C393" s="4"/>
      <c r="D393" s="4"/>
      <c r="E393" s="4"/>
      <c r="F393" s="4"/>
      <c r="G393" s="4"/>
      <c r="H393" s="4"/>
      <c r="I393" s="4"/>
      <c r="J393" s="4"/>
      <c r="K393" s="4"/>
      <c r="L393" s="4"/>
    </row>
    <row r="394">
      <c r="A394" s="4"/>
      <c r="B394" s="4"/>
      <c r="C394" s="4"/>
      <c r="D394" s="4"/>
      <c r="E394" s="4"/>
      <c r="F394" s="4"/>
      <c r="G394" s="4"/>
      <c r="H394" s="4"/>
      <c r="I394" s="4"/>
      <c r="J394" s="4"/>
      <c r="K394" s="4"/>
      <c r="L394" s="4"/>
    </row>
    <row r="395">
      <c r="A395" s="4"/>
      <c r="B395" s="4"/>
      <c r="C395" s="4"/>
      <c r="D395" s="4"/>
      <c r="E395" s="4"/>
      <c r="F395" s="4"/>
      <c r="G395" s="4"/>
      <c r="H395" s="4"/>
      <c r="I395" s="4"/>
      <c r="J395" s="4"/>
      <c r="K395" s="4"/>
      <c r="L395" s="4"/>
    </row>
    <row r="396">
      <c r="A396" s="4"/>
      <c r="B396" s="4"/>
      <c r="C396" s="4"/>
      <c r="D396" s="4"/>
      <c r="E396" s="4"/>
      <c r="F396" s="4"/>
      <c r="G396" s="4"/>
      <c r="H396" s="4"/>
      <c r="I396" s="4"/>
      <c r="J396" s="4"/>
      <c r="K396" s="4"/>
      <c r="L396" s="4"/>
    </row>
    <row r="397">
      <c r="A397" s="4"/>
      <c r="B397" s="4"/>
      <c r="C397" s="4"/>
      <c r="D397" s="4"/>
      <c r="E397" s="4"/>
      <c r="F397" s="4"/>
      <c r="G397" s="4"/>
      <c r="H397" s="4"/>
      <c r="I397" s="4"/>
      <c r="J397" s="4"/>
      <c r="K397" s="4"/>
      <c r="L397" s="4"/>
    </row>
    <row r="398">
      <c r="A398" s="4"/>
      <c r="B398" s="4"/>
      <c r="C398" s="4"/>
      <c r="D398" s="4"/>
      <c r="E398" s="4"/>
      <c r="F398" s="4"/>
      <c r="G398" s="4"/>
      <c r="H398" s="4"/>
      <c r="I398" s="4"/>
      <c r="J398" s="4"/>
      <c r="K398" s="4"/>
      <c r="L398" s="4"/>
    </row>
    <row r="399">
      <c r="A399" s="4"/>
      <c r="B399" s="4"/>
      <c r="C399" s="4"/>
      <c r="D399" s="4"/>
      <c r="E399" s="4"/>
      <c r="F399" s="4"/>
      <c r="G399" s="4"/>
      <c r="H399" s="4"/>
      <c r="I399" s="4"/>
      <c r="J399" s="4"/>
      <c r="K399" s="4"/>
      <c r="L399" s="4"/>
    </row>
    <row r="400">
      <c r="A400" s="4"/>
      <c r="B400" s="4"/>
      <c r="C400" s="4"/>
      <c r="D400" s="4"/>
      <c r="E400" s="4"/>
      <c r="F400" s="4"/>
      <c r="G400" s="4"/>
      <c r="H400" s="4"/>
      <c r="I400" s="4"/>
      <c r="J400" s="4"/>
      <c r="K400" s="4"/>
      <c r="L400" s="4"/>
    </row>
    <row r="401">
      <c r="A401" s="4"/>
      <c r="B401" s="4"/>
      <c r="C401" s="4"/>
      <c r="D401" s="4"/>
      <c r="E401" s="4"/>
      <c r="F401" s="4"/>
      <c r="G401" s="4"/>
      <c r="H401" s="4"/>
      <c r="I401" s="4"/>
      <c r="J401" s="4"/>
      <c r="K401" s="4"/>
      <c r="L401" s="4"/>
    </row>
    <row r="402">
      <c r="A402" s="4"/>
      <c r="B402" s="4"/>
      <c r="C402" s="4"/>
      <c r="D402" s="4"/>
      <c r="E402" s="4"/>
      <c r="F402" s="4"/>
      <c r="G402" s="4"/>
      <c r="H402" s="4"/>
      <c r="I402" s="4"/>
      <c r="J402" s="4"/>
      <c r="K402" s="4"/>
      <c r="L402" s="4"/>
    </row>
    <row r="403">
      <c r="A403" s="4"/>
      <c r="B403" s="4"/>
      <c r="C403" s="4"/>
      <c r="D403" s="4"/>
      <c r="E403" s="4"/>
      <c r="F403" s="4"/>
      <c r="G403" s="4"/>
      <c r="H403" s="4"/>
      <c r="I403" s="4"/>
      <c r="J403" s="4"/>
      <c r="K403" s="4"/>
      <c r="L403" s="4"/>
    </row>
    <row r="404">
      <c r="A404" s="4"/>
      <c r="B404" s="4"/>
      <c r="C404" s="4"/>
      <c r="D404" s="4"/>
      <c r="E404" s="4"/>
      <c r="F404" s="4"/>
      <c r="G404" s="4"/>
      <c r="H404" s="4"/>
      <c r="I404" s="4"/>
      <c r="J404" s="4"/>
      <c r="K404" s="4"/>
      <c r="L404" s="4"/>
    </row>
    <row r="405">
      <c r="A405" s="4"/>
      <c r="B405" s="4"/>
      <c r="C405" s="4"/>
      <c r="D405" s="4"/>
      <c r="E405" s="4"/>
      <c r="F405" s="4"/>
      <c r="G405" s="4"/>
      <c r="H405" s="4"/>
      <c r="I405" s="4"/>
      <c r="J405" s="4"/>
      <c r="K405" s="4"/>
      <c r="L405" s="4"/>
    </row>
    <row r="406">
      <c r="A406" s="4"/>
      <c r="B406" s="4"/>
      <c r="C406" s="4"/>
      <c r="D406" s="4"/>
      <c r="E406" s="4"/>
      <c r="F406" s="4"/>
      <c r="G406" s="4"/>
      <c r="H406" s="4"/>
      <c r="I406" s="4"/>
      <c r="J406" s="4"/>
      <c r="K406" s="4"/>
      <c r="L406" s="4"/>
    </row>
    <row r="407">
      <c r="A407" s="4"/>
      <c r="B407" s="4"/>
      <c r="C407" s="4"/>
      <c r="D407" s="4"/>
      <c r="E407" s="4"/>
      <c r="F407" s="4"/>
      <c r="G407" s="4"/>
      <c r="H407" s="4"/>
      <c r="I407" s="4"/>
      <c r="J407" s="4"/>
      <c r="K407" s="4"/>
      <c r="L407" s="4"/>
    </row>
    <row r="408">
      <c r="A408" s="4"/>
      <c r="B408" s="4"/>
      <c r="C408" s="4"/>
      <c r="D408" s="4"/>
      <c r="E408" s="4"/>
      <c r="F408" s="4"/>
      <c r="G408" s="4"/>
      <c r="H408" s="4"/>
      <c r="I408" s="4"/>
      <c r="J408" s="4"/>
      <c r="K408" s="4"/>
      <c r="L408" s="4"/>
    </row>
    <row r="409">
      <c r="A409" s="4"/>
      <c r="B409" s="4"/>
      <c r="C409" s="4"/>
      <c r="D409" s="4"/>
      <c r="E409" s="4"/>
      <c r="F409" s="4"/>
      <c r="G409" s="4"/>
      <c r="H409" s="4"/>
      <c r="I409" s="4"/>
      <c r="J409" s="4"/>
      <c r="K409" s="4"/>
      <c r="L409" s="4"/>
    </row>
    <row r="410">
      <c r="A410" s="4"/>
      <c r="B410" s="4"/>
      <c r="C410" s="4"/>
      <c r="D410" s="4"/>
      <c r="E410" s="4"/>
      <c r="F410" s="4"/>
      <c r="G410" s="4"/>
      <c r="H410" s="4"/>
      <c r="I410" s="4"/>
      <c r="J410" s="4"/>
      <c r="K410" s="4"/>
      <c r="L410" s="4"/>
    </row>
    <row r="411">
      <c r="A411" s="4"/>
      <c r="B411" s="4"/>
      <c r="C411" s="4"/>
      <c r="D411" s="4"/>
      <c r="E411" s="4"/>
      <c r="F411" s="4"/>
      <c r="G411" s="4"/>
      <c r="H411" s="4"/>
      <c r="I411" s="4"/>
      <c r="J411" s="4"/>
      <c r="K411" s="4"/>
      <c r="L411" s="4"/>
    </row>
    <row r="412">
      <c r="A412" s="4"/>
      <c r="B412" s="4"/>
      <c r="C412" s="4"/>
      <c r="D412" s="4"/>
      <c r="E412" s="4"/>
      <c r="F412" s="4"/>
      <c r="G412" s="4"/>
      <c r="H412" s="4"/>
      <c r="I412" s="4"/>
      <c r="J412" s="4"/>
      <c r="K412" s="4"/>
      <c r="L412" s="4"/>
    </row>
    <row r="413">
      <c r="A413" s="4"/>
      <c r="B413" s="4"/>
      <c r="C413" s="4"/>
      <c r="D413" s="4"/>
      <c r="E413" s="4"/>
      <c r="F413" s="4"/>
      <c r="G413" s="4"/>
      <c r="H413" s="4"/>
      <c r="I413" s="4"/>
      <c r="J413" s="4"/>
      <c r="K413" s="4"/>
      <c r="L413" s="4"/>
    </row>
    <row r="414">
      <c r="A414" s="4"/>
      <c r="B414" s="4"/>
      <c r="C414" s="4"/>
      <c r="D414" s="4"/>
      <c r="E414" s="4"/>
      <c r="F414" s="4"/>
      <c r="G414" s="4"/>
      <c r="H414" s="4"/>
      <c r="I414" s="4"/>
      <c r="J414" s="4"/>
      <c r="K414" s="4"/>
      <c r="L414" s="4"/>
    </row>
    <row r="415">
      <c r="A415" s="4"/>
      <c r="B415" s="4"/>
      <c r="C415" s="4"/>
      <c r="D415" s="4"/>
      <c r="E415" s="4"/>
      <c r="F415" s="4"/>
      <c r="G415" s="4"/>
      <c r="H415" s="4"/>
      <c r="I415" s="4"/>
      <c r="J415" s="4"/>
      <c r="K415" s="4"/>
      <c r="L415" s="4"/>
    </row>
    <row r="416">
      <c r="A416" s="4"/>
      <c r="B416" s="4"/>
      <c r="C416" s="4"/>
      <c r="D416" s="4"/>
      <c r="E416" s="4"/>
      <c r="F416" s="4"/>
      <c r="G416" s="4"/>
      <c r="H416" s="4"/>
      <c r="I416" s="4"/>
      <c r="J416" s="4"/>
      <c r="K416" s="4"/>
      <c r="L416" s="4"/>
    </row>
    <row r="417">
      <c r="A417" s="4"/>
      <c r="B417" s="4"/>
      <c r="C417" s="4"/>
      <c r="D417" s="4"/>
      <c r="E417" s="4"/>
      <c r="F417" s="4"/>
      <c r="G417" s="4"/>
      <c r="H417" s="4"/>
      <c r="I417" s="4"/>
      <c r="J417" s="4"/>
      <c r="K417" s="4"/>
      <c r="L417" s="4"/>
    </row>
    <row r="418">
      <c r="A418" s="4"/>
      <c r="B418" s="4"/>
      <c r="C418" s="4"/>
      <c r="D418" s="4"/>
      <c r="E418" s="4"/>
      <c r="F418" s="4"/>
      <c r="G418" s="4"/>
      <c r="H418" s="4"/>
      <c r="I418" s="4"/>
      <c r="J418" s="4"/>
      <c r="K418" s="4"/>
      <c r="L418" s="4"/>
    </row>
    <row r="419">
      <c r="A419" s="4"/>
      <c r="B419" s="4"/>
      <c r="C419" s="4"/>
      <c r="D419" s="4"/>
      <c r="E419" s="4"/>
      <c r="F419" s="4"/>
      <c r="G419" s="4"/>
      <c r="H419" s="4"/>
      <c r="I419" s="4"/>
      <c r="J419" s="4"/>
      <c r="K419" s="4"/>
      <c r="L419" s="4"/>
    </row>
    <row r="420">
      <c r="A420" s="4"/>
      <c r="B420" s="4"/>
      <c r="C420" s="4"/>
      <c r="D420" s="4"/>
      <c r="E420" s="4"/>
      <c r="F420" s="4"/>
      <c r="G420" s="4"/>
      <c r="H420" s="4"/>
      <c r="I420" s="4"/>
      <c r="J420" s="4"/>
      <c r="K420" s="4"/>
      <c r="L420" s="4"/>
    </row>
    <row r="421">
      <c r="A421" s="4"/>
      <c r="B421" s="4"/>
      <c r="C421" s="4"/>
      <c r="D421" s="4"/>
      <c r="E421" s="4"/>
      <c r="F421" s="4"/>
      <c r="G421" s="4"/>
      <c r="H421" s="4"/>
      <c r="I421" s="4"/>
      <c r="J421" s="4"/>
      <c r="K421" s="4"/>
      <c r="L421" s="4"/>
    </row>
    <row r="422">
      <c r="A422" s="4"/>
      <c r="B422" s="4"/>
      <c r="C422" s="4"/>
      <c r="D422" s="4"/>
      <c r="E422" s="4"/>
      <c r="F422" s="4"/>
      <c r="G422" s="4"/>
      <c r="H422" s="4"/>
      <c r="I422" s="4"/>
      <c r="J422" s="4"/>
      <c r="K422" s="4"/>
      <c r="L422" s="4"/>
    </row>
    <row r="423">
      <c r="A423" s="4"/>
      <c r="B423" s="4"/>
      <c r="C423" s="4"/>
      <c r="D423" s="4"/>
      <c r="E423" s="4"/>
      <c r="F423" s="4"/>
      <c r="G423" s="4"/>
      <c r="H423" s="4"/>
      <c r="I423" s="4"/>
      <c r="J423" s="4"/>
      <c r="K423" s="4"/>
      <c r="L423" s="4"/>
    </row>
    <row r="424">
      <c r="A424" s="4"/>
      <c r="B424" s="4"/>
      <c r="C424" s="4"/>
      <c r="D424" s="4"/>
      <c r="E424" s="4"/>
      <c r="F424" s="4"/>
      <c r="G424" s="4"/>
      <c r="H424" s="4"/>
      <c r="I424" s="4"/>
      <c r="J424" s="4"/>
      <c r="K424" s="4"/>
      <c r="L424" s="4"/>
    </row>
    <row r="425">
      <c r="A425" s="4"/>
      <c r="B425" s="4"/>
      <c r="C425" s="4"/>
      <c r="D425" s="4"/>
      <c r="E425" s="4"/>
      <c r="F425" s="4"/>
      <c r="G425" s="4"/>
      <c r="H425" s="4"/>
      <c r="I425" s="4"/>
      <c r="J425" s="4"/>
      <c r="K425" s="4"/>
      <c r="L425" s="4"/>
    </row>
    <row r="426">
      <c r="A426" s="4"/>
      <c r="B426" s="4"/>
      <c r="C426" s="4"/>
      <c r="D426" s="4"/>
      <c r="E426" s="4"/>
      <c r="F426" s="4"/>
      <c r="G426" s="4"/>
      <c r="H426" s="4"/>
      <c r="I426" s="4"/>
      <c r="J426" s="4"/>
      <c r="K426" s="4"/>
      <c r="L426" s="4"/>
    </row>
    <row r="427">
      <c r="A427" s="4"/>
      <c r="B427" s="4"/>
      <c r="C427" s="4"/>
      <c r="D427" s="4"/>
      <c r="E427" s="4"/>
      <c r="F427" s="4"/>
      <c r="G427" s="4"/>
      <c r="H427" s="4"/>
      <c r="I427" s="4"/>
      <c r="J427" s="4"/>
      <c r="K427" s="4"/>
      <c r="L427" s="4"/>
    </row>
    <row r="428">
      <c r="A428" s="4"/>
      <c r="B428" s="4"/>
      <c r="C428" s="4"/>
      <c r="D428" s="4"/>
      <c r="E428" s="4"/>
      <c r="F428" s="4"/>
      <c r="G428" s="4"/>
      <c r="H428" s="4"/>
      <c r="I428" s="4"/>
      <c r="J428" s="4"/>
      <c r="K428" s="4"/>
      <c r="L428" s="4"/>
    </row>
    <row r="429">
      <c r="A429" s="4"/>
      <c r="B429" s="4"/>
      <c r="C429" s="4"/>
      <c r="D429" s="4"/>
      <c r="E429" s="4"/>
      <c r="F429" s="4"/>
      <c r="G429" s="4"/>
      <c r="H429" s="4"/>
      <c r="I429" s="4"/>
      <c r="J429" s="4"/>
      <c r="K429" s="4"/>
      <c r="L429" s="4"/>
    </row>
    <row r="430">
      <c r="A430" s="4"/>
      <c r="B430" s="4"/>
      <c r="C430" s="4"/>
      <c r="D430" s="4"/>
      <c r="E430" s="4"/>
      <c r="F430" s="4"/>
      <c r="G430" s="4"/>
      <c r="H430" s="4"/>
      <c r="I430" s="4"/>
      <c r="J430" s="4"/>
      <c r="K430" s="4"/>
      <c r="L430" s="4"/>
    </row>
    <row r="431">
      <c r="A431" s="4"/>
      <c r="B431" s="4"/>
      <c r="C431" s="4"/>
      <c r="D431" s="4"/>
      <c r="E431" s="4"/>
      <c r="F431" s="4"/>
      <c r="G431" s="4"/>
      <c r="H431" s="4"/>
      <c r="I431" s="4"/>
      <c r="J431" s="4"/>
      <c r="K431" s="4"/>
      <c r="L431" s="4"/>
    </row>
    <row r="432">
      <c r="A432" s="4"/>
      <c r="B432" s="4"/>
      <c r="C432" s="4"/>
      <c r="D432" s="4"/>
      <c r="E432" s="4"/>
      <c r="F432" s="4"/>
      <c r="G432" s="4"/>
      <c r="H432" s="4"/>
      <c r="I432" s="4"/>
      <c r="J432" s="4"/>
      <c r="K432" s="4"/>
      <c r="L432" s="4"/>
    </row>
    <row r="433">
      <c r="A433" s="4"/>
      <c r="B433" s="4"/>
      <c r="C433" s="4"/>
      <c r="D433" s="4"/>
      <c r="E433" s="4"/>
      <c r="F433" s="4"/>
      <c r="G433" s="4"/>
      <c r="H433" s="4"/>
      <c r="I433" s="4"/>
      <c r="J433" s="4"/>
      <c r="K433" s="4"/>
      <c r="L433" s="4"/>
    </row>
    <row r="434">
      <c r="A434" s="4"/>
      <c r="B434" s="4"/>
      <c r="C434" s="4"/>
      <c r="D434" s="4"/>
      <c r="E434" s="4"/>
      <c r="F434" s="4"/>
      <c r="G434" s="4"/>
      <c r="H434" s="4"/>
      <c r="I434" s="4"/>
      <c r="J434" s="4"/>
      <c r="K434" s="4"/>
      <c r="L434" s="4"/>
    </row>
    <row r="435">
      <c r="A435" s="4"/>
      <c r="B435" s="4"/>
      <c r="C435" s="4"/>
      <c r="D435" s="4"/>
      <c r="E435" s="4"/>
      <c r="F435" s="4"/>
      <c r="G435" s="4"/>
      <c r="H435" s="4"/>
      <c r="I435" s="4"/>
      <c r="J435" s="4"/>
      <c r="K435" s="4"/>
      <c r="L435" s="4"/>
    </row>
    <row r="436">
      <c r="A436" s="4"/>
      <c r="B436" s="4"/>
      <c r="C436" s="4"/>
      <c r="D436" s="4"/>
      <c r="E436" s="4"/>
      <c r="F436" s="4"/>
      <c r="G436" s="4"/>
      <c r="H436" s="4"/>
      <c r="I436" s="4"/>
      <c r="J436" s="4"/>
      <c r="K436" s="4"/>
      <c r="L436" s="4"/>
    </row>
    <row r="437">
      <c r="A437" s="4"/>
      <c r="B437" s="4"/>
      <c r="C437" s="4"/>
      <c r="D437" s="4"/>
      <c r="E437" s="4"/>
      <c r="F437" s="4"/>
      <c r="G437" s="4"/>
      <c r="H437" s="4"/>
      <c r="I437" s="4"/>
      <c r="J437" s="4"/>
      <c r="K437" s="4"/>
      <c r="L437" s="4"/>
    </row>
    <row r="438">
      <c r="A438" s="4"/>
      <c r="B438" s="4"/>
      <c r="C438" s="4"/>
      <c r="D438" s="4"/>
      <c r="E438" s="4"/>
      <c r="F438" s="4"/>
      <c r="G438" s="4"/>
      <c r="H438" s="4"/>
      <c r="I438" s="4"/>
      <c r="J438" s="4"/>
      <c r="K438" s="4"/>
      <c r="L438" s="4"/>
    </row>
    <row r="439">
      <c r="A439" s="4"/>
      <c r="B439" s="4"/>
      <c r="C439" s="4"/>
      <c r="D439" s="4"/>
      <c r="E439" s="4"/>
      <c r="F439" s="4"/>
      <c r="G439" s="4"/>
      <c r="H439" s="4"/>
      <c r="I439" s="4"/>
      <c r="J439" s="4"/>
      <c r="K439" s="4"/>
      <c r="L439" s="4"/>
    </row>
    <row r="440">
      <c r="A440" s="4"/>
      <c r="B440" s="4"/>
      <c r="C440" s="4"/>
      <c r="D440" s="4"/>
      <c r="E440" s="4"/>
      <c r="F440" s="4"/>
      <c r="G440" s="4"/>
      <c r="H440" s="4"/>
      <c r="I440" s="4"/>
      <c r="J440" s="4"/>
      <c r="K440" s="4"/>
      <c r="L440" s="4"/>
    </row>
    <row r="441">
      <c r="A441" s="4"/>
      <c r="B441" s="4"/>
      <c r="C441" s="4"/>
      <c r="D441" s="4"/>
      <c r="E441" s="4"/>
      <c r="F441" s="4"/>
      <c r="G441" s="4"/>
      <c r="H441" s="4"/>
      <c r="I441" s="4"/>
      <c r="J441" s="4"/>
      <c r="K441" s="4"/>
      <c r="L441" s="4"/>
    </row>
    <row r="442">
      <c r="A442" s="4"/>
      <c r="B442" s="4"/>
      <c r="C442" s="4"/>
      <c r="D442" s="4"/>
      <c r="E442" s="4"/>
      <c r="F442" s="4"/>
      <c r="G442" s="4"/>
      <c r="H442" s="4"/>
      <c r="I442" s="4"/>
      <c r="J442" s="4"/>
      <c r="K442" s="4"/>
      <c r="L442" s="4"/>
    </row>
    <row r="443">
      <c r="A443" s="4"/>
      <c r="B443" s="4"/>
      <c r="C443" s="4"/>
      <c r="D443" s="4"/>
      <c r="E443" s="4"/>
      <c r="F443" s="4"/>
      <c r="G443" s="4"/>
      <c r="H443" s="4"/>
      <c r="I443" s="4"/>
      <c r="J443" s="4"/>
      <c r="K443" s="4"/>
      <c r="L443" s="4"/>
    </row>
    <row r="444">
      <c r="A444" s="4"/>
      <c r="B444" s="4"/>
      <c r="C444" s="4"/>
      <c r="D444" s="4"/>
      <c r="E444" s="4"/>
      <c r="F444" s="4"/>
      <c r="G444" s="4"/>
      <c r="H444" s="4"/>
      <c r="I444" s="4"/>
      <c r="J444" s="4"/>
      <c r="K444" s="4"/>
      <c r="L444" s="4"/>
    </row>
    <row r="445">
      <c r="A445" s="4"/>
      <c r="B445" s="4"/>
      <c r="C445" s="4"/>
      <c r="D445" s="4"/>
      <c r="E445" s="4"/>
      <c r="F445" s="4"/>
      <c r="G445" s="4"/>
      <c r="H445" s="4"/>
      <c r="I445" s="4"/>
      <c r="J445" s="4"/>
      <c r="K445" s="4"/>
      <c r="L445" s="4"/>
    </row>
    <row r="446">
      <c r="A446" s="4"/>
      <c r="B446" s="4"/>
      <c r="C446" s="4"/>
      <c r="D446" s="4"/>
      <c r="E446" s="4"/>
      <c r="F446" s="4"/>
      <c r="G446" s="4"/>
      <c r="H446" s="4"/>
      <c r="I446" s="4"/>
      <c r="J446" s="4"/>
      <c r="K446" s="4"/>
      <c r="L446" s="4"/>
    </row>
    <row r="447">
      <c r="A447" s="4"/>
      <c r="B447" s="4"/>
      <c r="C447" s="4"/>
      <c r="D447" s="4"/>
      <c r="E447" s="4"/>
      <c r="F447" s="4"/>
      <c r="G447" s="4"/>
      <c r="H447" s="4"/>
      <c r="I447" s="4"/>
      <c r="J447" s="4"/>
      <c r="K447" s="4"/>
      <c r="L447" s="4"/>
    </row>
    <row r="448">
      <c r="A448" s="4"/>
      <c r="B448" s="4"/>
      <c r="C448" s="4"/>
      <c r="D448" s="4"/>
      <c r="E448" s="4"/>
      <c r="F448" s="4"/>
      <c r="G448" s="4"/>
      <c r="H448" s="4"/>
      <c r="I448" s="4"/>
      <c r="J448" s="4"/>
      <c r="K448" s="4"/>
      <c r="L448" s="4"/>
    </row>
    <row r="449">
      <c r="A449" s="4"/>
      <c r="B449" s="4"/>
      <c r="C449" s="4"/>
      <c r="D449" s="4"/>
      <c r="E449" s="4"/>
      <c r="F449" s="4"/>
      <c r="G449" s="4"/>
      <c r="H449" s="4"/>
      <c r="I449" s="4"/>
      <c r="J449" s="4"/>
      <c r="K449" s="4"/>
      <c r="L449" s="4"/>
    </row>
    <row r="450">
      <c r="A450" s="4"/>
      <c r="B450" s="4"/>
      <c r="C450" s="4"/>
      <c r="D450" s="4"/>
      <c r="E450" s="4"/>
      <c r="F450" s="4"/>
      <c r="G450" s="4"/>
      <c r="H450" s="4"/>
      <c r="I450" s="4"/>
      <c r="J450" s="4"/>
      <c r="K450" s="4"/>
      <c r="L450" s="4"/>
    </row>
    <row r="451">
      <c r="A451" s="4"/>
      <c r="B451" s="4"/>
      <c r="C451" s="4"/>
      <c r="D451" s="4"/>
      <c r="E451" s="4"/>
      <c r="F451" s="4"/>
      <c r="G451" s="4"/>
      <c r="H451" s="4"/>
      <c r="I451" s="4"/>
      <c r="J451" s="4"/>
      <c r="K451" s="4"/>
      <c r="L451" s="4"/>
    </row>
    <row r="452">
      <c r="A452" s="4"/>
      <c r="B452" s="4"/>
      <c r="C452" s="4"/>
      <c r="D452" s="4"/>
      <c r="E452" s="4"/>
      <c r="F452" s="4"/>
      <c r="G452" s="4"/>
      <c r="H452" s="4"/>
      <c r="I452" s="4"/>
      <c r="J452" s="4"/>
      <c r="K452" s="4"/>
      <c r="L452" s="4"/>
    </row>
    <row r="453">
      <c r="A453" s="4"/>
      <c r="B453" s="4"/>
      <c r="C453" s="4"/>
      <c r="D453" s="4"/>
      <c r="E453" s="4"/>
      <c r="F453" s="4"/>
      <c r="G453" s="4"/>
      <c r="H453" s="4"/>
      <c r="I453" s="4"/>
      <c r="J453" s="4"/>
      <c r="K453" s="4"/>
      <c r="L453" s="4"/>
    </row>
    <row r="454">
      <c r="A454" s="4"/>
      <c r="B454" s="4"/>
      <c r="C454" s="4"/>
      <c r="D454" s="4"/>
      <c r="E454" s="4"/>
      <c r="F454" s="4"/>
      <c r="G454" s="4"/>
      <c r="H454" s="4"/>
      <c r="I454" s="4"/>
      <c r="J454" s="4"/>
      <c r="K454" s="4"/>
      <c r="L454" s="4"/>
    </row>
    <row r="455">
      <c r="A455" s="4"/>
      <c r="B455" s="4"/>
      <c r="C455" s="4"/>
      <c r="D455" s="4"/>
      <c r="E455" s="4"/>
      <c r="F455" s="4"/>
      <c r="G455" s="4"/>
      <c r="H455" s="4"/>
      <c r="I455" s="4"/>
      <c r="J455" s="4"/>
      <c r="K455" s="4"/>
      <c r="L455" s="4"/>
    </row>
    <row r="456">
      <c r="A456" s="4"/>
      <c r="B456" s="4"/>
      <c r="C456" s="4"/>
      <c r="D456" s="4"/>
      <c r="E456" s="4"/>
      <c r="F456" s="4"/>
      <c r="G456" s="4"/>
      <c r="H456" s="4"/>
      <c r="I456" s="4"/>
      <c r="J456" s="4"/>
      <c r="K456" s="4"/>
      <c r="L456" s="4"/>
    </row>
    <row r="457">
      <c r="A457" s="4"/>
      <c r="B457" s="4"/>
      <c r="C457" s="4"/>
      <c r="D457" s="4"/>
      <c r="E457" s="4"/>
      <c r="F457" s="4"/>
      <c r="G457" s="4"/>
      <c r="H457" s="4"/>
      <c r="I457" s="4"/>
      <c r="J457" s="4"/>
      <c r="K457" s="4"/>
      <c r="L457" s="4"/>
    </row>
    <row r="458">
      <c r="A458" s="4"/>
      <c r="B458" s="4"/>
      <c r="C458" s="4"/>
      <c r="D458" s="4"/>
      <c r="E458" s="4"/>
      <c r="F458" s="4"/>
      <c r="G458" s="4"/>
      <c r="H458" s="4"/>
      <c r="I458" s="4"/>
      <c r="J458" s="4"/>
      <c r="K458" s="4"/>
      <c r="L458" s="4"/>
    </row>
    <row r="459">
      <c r="A459" s="4"/>
      <c r="B459" s="4"/>
      <c r="C459" s="4"/>
      <c r="D459" s="4"/>
      <c r="E459" s="4"/>
      <c r="F459" s="4"/>
      <c r="G459" s="4"/>
      <c r="H459" s="4"/>
      <c r="I459" s="4"/>
      <c r="J459" s="4"/>
      <c r="K459" s="4"/>
      <c r="L459" s="4"/>
    </row>
    <row r="460">
      <c r="A460" s="4"/>
      <c r="B460" s="4"/>
      <c r="C460" s="4"/>
      <c r="D460" s="4"/>
      <c r="E460" s="4"/>
      <c r="F460" s="4"/>
      <c r="G460" s="4"/>
      <c r="H460" s="4"/>
      <c r="I460" s="4"/>
      <c r="J460" s="4"/>
      <c r="K460" s="4"/>
      <c r="L460" s="4"/>
    </row>
    <row r="461">
      <c r="A461" s="4"/>
      <c r="B461" s="4"/>
      <c r="C461" s="4"/>
      <c r="D461" s="4"/>
      <c r="E461" s="4"/>
      <c r="F461" s="4"/>
      <c r="G461" s="4"/>
      <c r="H461" s="4"/>
      <c r="I461" s="4"/>
      <c r="J461" s="4"/>
      <c r="K461" s="4"/>
      <c r="L461" s="4"/>
    </row>
    <row r="462">
      <c r="A462" s="4"/>
      <c r="B462" s="4"/>
      <c r="C462" s="4"/>
      <c r="D462" s="4"/>
      <c r="E462" s="4"/>
      <c r="F462" s="4"/>
      <c r="G462" s="4"/>
      <c r="H462" s="4"/>
      <c r="I462" s="4"/>
      <c r="J462" s="4"/>
      <c r="K462" s="4"/>
      <c r="L462" s="4"/>
    </row>
    <row r="463">
      <c r="A463" s="4"/>
      <c r="B463" s="4"/>
      <c r="C463" s="4"/>
      <c r="D463" s="4"/>
      <c r="E463" s="4"/>
      <c r="F463" s="4"/>
      <c r="G463" s="4"/>
      <c r="H463" s="4"/>
      <c r="I463" s="4"/>
      <c r="J463" s="4"/>
      <c r="K463" s="4"/>
      <c r="L463" s="4"/>
    </row>
    <row r="464">
      <c r="A464" s="4"/>
      <c r="B464" s="4"/>
      <c r="C464" s="4"/>
      <c r="D464" s="4"/>
      <c r="E464" s="4"/>
      <c r="F464" s="4"/>
      <c r="G464" s="4"/>
      <c r="H464" s="4"/>
      <c r="I464" s="4"/>
      <c r="J464" s="4"/>
      <c r="K464" s="4"/>
      <c r="L464" s="4"/>
    </row>
    <row r="465">
      <c r="A465" s="4"/>
      <c r="B465" s="4"/>
      <c r="C465" s="4"/>
      <c r="D465" s="4"/>
      <c r="E465" s="4"/>
      <c r="F465" s="4"/>
      <c r="G465" s="4"/>
      <c r="H465" s="4"/>
      <c r="I465" s="4"/>
      <c r="J465" s="4"/>
      <c r="K465" s="4"/>
      <c r="L465" s="4"/>
    </row>
    <row r="466">
      <c r="A466" s="4"/>
      <c r="B466" s="4"/>
      <c r="C466" s="4"/>
      <c r="D466" s="4"/>
      <c r="E466" s="4"/>
      <c r="F466" s="4"/>
      <c r="G466" s="4"/>
      <c r="H466" s="4"/>
      <c r="I466" s="4"/>
      <c r="J466" s="4"/>
      <c r="K466" s="4"/>
      <c r="L466" s="4"/>
    </row>
    <row r="467">
      <c r="A467" s="4"/>
      <c r="B467" s="4"/>
      <c r="C467" s="4"/>
      <c r="D467" s="4"/>
      <c r="E467" s="4"/>
      <c r="F467" s="4"/>
      <c r="G467" s="4"/>
      <c r="H467" s="4"/>
      <c r="I467" s="4"/>
      <c r="J467" s="4"/>
      <c r="K467" s="4"/>
      <c r="L467" s="4"/>
    </row>
    <row r="468">
      <c r="A468" s="4"/>
      <c r="B468" s="4"/>
      <c r="C468" s="4"/>
      <c r="D468" s="4"/>
      <c r="E468" s="4"/>
      <c r="F468" s="4"/>
      <c r="G468" s="4"/>
      <c r="H468" s="4"/>
      <c r="I468" s="4"/>
      <c r="J468" s="4"/>
      <c r="K468" s="4"/>
      <c r="L468" s="4"/>
    </row>
    <row r="469">
      <c r="A469" s="4"/>
      <c r="B469" s="4"/>
      <c r="C469" s="4"/>
      <c r="D469" s="4"/>
      <c r="E469" s="4"/>
      <c r="F469" s="4"/>
      <c r="G469" s="4"/>
      <c r="H469" s="4"/>
      <c r="I469" s="4"/>
      <c r="J469" s="4"/>
      <c r="K469" s="4"/>
      <c r="L469" s="4"/>
    </row>
    <row r="470">
      <c r="A470" s="4"/>
      <c r="B470" s="4"/>
      <c r="C470" s="4"/>
      <c r="D470" s="4"/>
      <c r="E470" s="4"/>
      <c r="F470" s="4"/>
      <c r="G470" s="4"/>
      <c r="H470" s="4"/>
      <c r="I470" s="4"/>
      <c r="J470" s="4"/>
      <c r="K470" s="4"/>
      <c r="L470" s="4"/>
    </row>
    <row r="471">
      <c r="A471" s="4"/>
      <c r="B471" s="4"/>
      <c r="C471" s="4"/>
      <c r="D471" s="4"/>
      <c r="E471" s="4"/>
      <c r="F471" s="4"/>
      <c r="G471" s="4"/>
      <c r="H471" s="4"/>
      <c r="I471" s="4"/>
      <c r="J471" s="4"/>
      <c r="K471" s="4"/>
      <c r="L471" s="4"/>
    </row>
    <row r="472">
      <c r="A472" s="4"/>
      <c r="B472" s="4"/>
      <c r="C472" s="4"/>
      <c r="D472" s="4"/>
      <c r="E472" s="4"/>
      <c r="F472" s="4"/>
      <c r="G472" s="4"/>
      <c r="H472" s="4"/>
      <c r="I472" s="4"/>
      <c r="J472" s="4"/>
      <c r="K472" s="4"/>
      <c r="L472" s="4"/>
    </row>
    <row r="473">
      <c r="A473" s="4"/>
      <c r="B473" s="4"/>
      <c r="C473" s="4"/>
      <c r="D473" s="4"/>
      <c r="E473" s="4"/>
      <c r="F473" s="4"/>
      <c r="G473" s="4"/>
      <c r="H473" s="4"/>
      <c r="I473" s="4"/>
      <c r="J473" s="4"/>
      <c r="K473" s="4"/>
      <c r="L473" s="4"/>
    </row>
    <row r="474">
      <c r="A474" s="4"/>
      <c r="B474" s="4"/>
      <c r="C474" s="4"/>
      <c r="D474" s="4"/>
      <c r="E474" s="4"/>
      <c r="F474" s="4"/>
      <c r="G474" s="4"/>
      <c r="H474" s="4"/>
      <c r="I474" s="4"/>
      <c r="J474" s="4"/>
      <c r="K474" s="4"/>
      <c r="L474" s="4"/>
    </row>
    <row r="475">
      <c r="A475" s="4"/>
      <c r="B475" s="4"/>
      <c r="C475" s="4"/>
      <c r="D475" s="4"/>
      <c r="E475" s="4"/>
      <c r="F475" s="4"/>
      <c r="G475" s="4"/>
      <c r="H475" s="4"/>
      <c r="I475" s="4"/>
      <c r="J475" s="4"/>
      <c r="K475" s="4"/>
      <c r="L475" s="4"/>
    </row>
    <row r="476">
      <c r="A476" s="4"/>
      <c r="B476" s="4"/>
      <c r="C476" s="4"/>
      <c r="D476" s="4"/>
      <c r="E476" s="4"/>
      <c r="F476" s="4"/>
      <c r="G476" s="4"/>
      <c r="H476" s="4"/>
      <c r="I476" s="4"/>
      <c r="J476" s="4"/>
      <c r="K476" s="4"/>
      <c r="L476" s="4"/>
    </row>
    <row r="477">
      <c r="A477" s="4"/>
      <c r="B477" s="4"/>
      <c r="C477" s="4"/>
      <c r="D477" s="4"/>
      <c r="E477" s="4"/>
      <c r="F477" s="4"/>
      <c r="G477" s="4"/>
      <c r="H477" s="4"/>
      <c r="I477" s="4"/>
      <c r="J477" s="4"/>
      <c r="K477" s="4"/>
      <c r="L477" s="4"/>
    </row>
    <row r="478">
      <c r="A478" s="4"/>
      <c r="B478" s="4"/>
      <c r="C478" s="4"/>
      <c r="D478" s="4"/>
      <c r="E478" s="4"/>
      <c r="F478" s="4"/>
      <c r="G478" s="4"/>
      <c r="H478" s="4"/>
      <c r="I478" s="4"/>
      <c r="J478" s="4"/>
      <c r="K478" s="4"/>
      <c r="L478" s="4"/>
    </row>
    <row r="479">
      <c r="A479" s="4"/>
      <c r="B479" s="4"/>
      <c r="C479" s="4"/>
      <c r="D479" s="4"/>
      <c r="E479" s="4"/>
      <c r="F479" s="4"/>
      <c r="G479" s="4"/>
      <c r="H479" s="4"/>
      <c r="I479" s="4"/>
      <c r="J479" s="4"/>
      <c r="K479" s="4"/>
      <c r="L479" s="4"/>
    </row>
    <row r="480">
      <c r="A480" s="4"/>
      <c r="B480" s="4"/>
      <c r="C480" s="4"/>
      <c r="D480" s="4"/>
      <c r="E480" s="4"/>
      <c r="F480" s="4"/>
      <c r="G480" s="4"/>
      <c r="H480" s="4"/>
      <c r="I480" s="4"/>
      <c r="J480" s="4"/>
      <c r="K480" s="4"/>
      <c r="L480" s="4"/>
    </row>
    <row r="481">
      <c r="A481" s="4"/>
      <c r="B481" s="4"/>
      <c r="C481" s="4"/>
      <c r="D481" s="4"/>
      <c r="E481" s="4"/>
      <c r="F481" s="4"/>
      <c r="G481" s="4"/>
      <c r="H481" s="4"/>
      <c r="I481" s="4"/>
      <c r="J481" s="4"/>
      <c r="K481" s="4"/>
      <c r="L481" s="4"/>
    </row>
    <row r="482">
      <c r="A482" s="4"/>
      <c r="B482" s="4"/>
      <c r="C482" s="4"/>
      <c r="D482" s="4"/>
      <c r="E482" s="4"/>
      <c r="F482" s="4"/>
      <c r="G482" s="4"/>
      <c r="H482" s="4"/>
      <c r="I482" s="4"/>
      <c r="J482" s="4"/>
      <c r="K482" s="4"/>
      <c r="L482" s="4"/>
    </row>
    <row r="483">
      <c r="A483" s="4"/>
      <c r="B483" s="4"/>
      <c r="C483" s="4"/>
      <c r="D483" s="4"/>
      <c r="E483" s="4"/>
      <c r="F483" s="4"/>
      <c r="G483" s="4"/>
      <c r="H483" s="4"/>
      <c r="I483" s="4"/>
      <c r="J483" s="4"/>
      <c r="K483" s="4"/>
      <c r="L483" s="4"/>
    </row>
    <row r="484">
      <c r="A484" s="4"/>
      <c r="B484" s="4"/>
      <c r="C484" s="4"/>
      <c r="D484" s="4"/>
      <c r="E484" s="4"/>
      <c r="F484" s="4"/>
      <c r="G484" s="4"/>
      <c r="H484" s="4"/>
      <c r="I484" s="4"/>
      <c r="J484" s="4"/>
      <c r="K484" s="4"/>
      <c r="L484" s="4"/>
    </row>
    <row r="485">
      <c r="A485" s="4"/>
      <c r="B485" s="4"/>
      <c r="C485" s="4"/>
      <c r="D485" s="4"/>
      <c r="E485" s="4"/>
      <c r="F485" s="4"/>
      <c r="G485" s="4"/>
      <c r="H485" s="4"/>
      <c r="I485" s="4"/>
      <c r="J485" s="4"/>
      <c r="K485" s="4"/>
      <c r="L485" s="4"/>
    </row>
    <row r="486">
      <c r="A486" s="4"/>
      <c r="B486" s="4"/>
      <c r="C486" s="4"/>
      <c r="D486" s="4"/>
      <c r="E486" s="4"/>
      <c r="F486" s="4"/>
      <c r="G486" s="4"/>
      <c r="H486" s="4"/>
      <c r="I486" s="4"/>
      <c r="J486" s="4"/>
      <c r="K486" s="4"/>
      <c r="L486" s="4"/>
    </row>
    <row r="487">
      <c r="A487" s="4"/>
      <c r="B487" s="4"/>
      <c r="C487" s="4"/>
      <c r="D487" s="4"/>
      <c r="E487" s="4"/>
      <c r="F487" s="4"/>
      <c r="G487" s="4"/>
      <c r="H487" s="4"/>
      <c r="I487" s="4"/>
      <c r="J487" s="4"/>
      <c r="K487" s="4"/>
      <c r="L487" s="4"/>
    </row>
    <row r="488">
      <c r="A488" s="4"/>
      <c r="B488" s="4"/>
      <c r="C488" s="4"/>
      <c r="D488" s="4"/>
      <c r="E488" s="4"/>
      <c r="F488" s="4"/>
      <c r="G488" s="4"/>
      <c r="H488" s="4"/>
      <c r="I488" s="4"/>
      <c r="J488" s="4"/>
      <c r="K488" s="4"/>
      <c r="L488" s="4"/>
    </row>
    <row r="489">
      <c r="A489" s="4"/>
      <c r="B489" s="4"/>
      <c r="C489" s="4"/>
      <c r="D489" s="4"/>
      <c r="E489" s="4"/>
      <c r="F489" s="4"/>
      <c r="G489" s="4"/>
      <c r="H489" s="4"/>
      <c r="I489" s="4"/>
      <c r="J489" s="4"/>
      <c r="K489" s="4"/>
      <c r="L489" s="4"/>
    </row>
    <row r="490">
      <c r="A490" s="4"/>
      <c r="B490" s="4"/>
      <c r="C490" s="4"/>
      <c r="D490" s="4"/>
      <c r="E490" s="4"/>
      <c r="F490" s="4"/>
      <c r="G490" s="4"/>
      <c r="H490" s="4"/>
      <c r="I490" s="4"/>
      <c r="J490" s="4"/>
      <c r="K490" s="4"/>
      <c r="L490" s="4"/>
    </row>
    <row r="491">
      <c r="A491" s="4"/>
      <c r="B491" s="4"/>
      <c r="C491" s="4"/>
      <c r="D491" s="4"/>
      <c r="E491" s="4"/>
      <c r="F491" s="4"/>
      <c r="G491" s="4"/>
      <c r="H491" s="4"/>
      <c r="I491" s="4"/>
      <c r="J491" s="4"/>
      <c r="K491" s="4"/>
      <c r="L491" s="4"/>
    </row>
    <row r="492">
      <c r="A492" s="4"/>
      <c r="B492" s="4"/>
      <c r="C492" s="4"/>
      <c r="D492" s="4"/>
      <c r="E492" s="4"/>
      <c r="F492" s="4"/>
      <c r="G492" s="4"/>
      <c r="H492" s="4"/>
      <c r="I492" s="4"/>
      <c r="J492" s="4"/>
      <c r="K492" s="4"/>
      <c r="L492" s="4"/>
    </row>
    <row r="493">
      <c r="A493" s="4"/>
      <c r="B493" s="4"/>
      <c r="C493" s="4"/>
      <c r="D493" s="4"/>
      <c r="E493" s="4"/>
      <c r="F493" s="4"/>
      <c r="G493" s="4"/>
      <c r="H493" s="4"/>
      <c r="I493" s="4"/>
      <c r="J493" s="4"/>
      <c r="K493" s="4"/>
      <c r="L493" s="4"/>
    </row>
    <row r="494">
      <c r="A494" s="4"/>
      <c r="B494" s="4"/>
      <c r="C494" s="4"/>
      <c r="D494" s="4"/>
      <c r="E494" s="4"/>
      <c r="F494" s="4"/>
      <c r="G494" s="4"/>
      <c r="H494" s="4"/>
      <c r="I494" s="4"/>
      <c r="J494" s="4"/>
      <c r="K494" s="4"/>
      <c r="L494" s="4"/>
    </row>
    <row r="495">
      <c r="A495" s="4"/>
      <c r="B495" s="4"/>
      <c r="C495" s="4"/>
      <c r="D495" s="4"/>
      <c r="E495" s="4"/>
      <c r="F495" s="4"/>
      <c r="G495" s="4"/>
      <c r="H495" s="4"/>
      <c r="I495" s="4"/>
      <c r="J495" s="4"/>
      <c r="K495" s="4"/>
      <c r="L495" s="4"/>
    </row>
    <row r="496">
      <c r="A496" s="4"/>
      <c r="B496" s="4"/>
      <c r="C496" s="4"/>
      <c r="D496" s="4"/>
      <c r="E496" s="4"/>
      <c r="F496" s="4"/>
      <c r="G496" s="4"/>
      <c r="H496" s="4"/>
      <c r="I496" s="4"/>
      <c r="J496" s="4"/>
      <c r="K496" s="4"/>
      <c r="L496" s="4"/>
    </row>
    <row r="497">
      <c r="A497" s="4"/>
      <c r="B497" s="4"/>
      <c r="C497" s="4"/>
      <c r="D497" s="4"/>
      <c r="E497" s="4"/>
      <c r="F497" s="4"/>
      <c r="G497" s="4"/>
      <c r="H497" s="4"/>
      <c r="I497" s="4"/>
      <c r="J497" s="4"/>
      <c r="K497" s="4"/>
      <c r="L497" s="4"/>
    </row>
    <row r="498">
      <c r="A498" s="4"/>
      <c r="B498" s="4"/>
      <c r="C498" s="4"/>
      <c r="D498" s="4"/>
      <c r="E498" s="4"/>
      <c r="F498" s="4"/>
      <c r="G498" s="4"/>
      <c r="H498" s="4"/>
      <c r="I498" s="4"/>
      <c r="J498" s="4"/>
      <c r="K498" s="4"/>
      <c r="L498" s="4"/>
    </row>
    <row r="499">
      <c r="A499" s="4"/>
      <c r="B499" s="4"/>
      <c r="C499" s="4"/>
      <c r="D499" s="4"/>
      <c r="E499" s="4"/>
      <c r="F499" s="4"/>
      <c r="G499" s="4"/>
      <c r="H499" s="4"/>
      <c r="I499" s="4"/>
      <c r="J499" s="4"/>
      <c r="K499" s="4"/>
      <c r="L499" s="4"/>
    </row>
    <row r="500">
      <c r="A500" s="4"/>
      <c r="B500" s="4"/>
      <c r="C500" s="4"/>
      <c r="D500" s="4"/>
      <c r="E500" s="4"/>
      <c r="F500" s="4"/>
      <c r="G500" s="4"/>
      <c r="H500" s="4"/>
      <c r="I500" s="4"/>
      <c r="J500" s="4"/>
      <c r="K500" s="4"/>
      <c r="L500" s="4"/>
    </row>
    <row r="501">
      <c r="A501" s="4"/>
      <c r="B501" s="4"/>
      <c r="C501" s="4"/>
      <c r="D501" s="4"/>
      <c r="E501" s="4"/>
      <c r="F501" s="4"/>
      <c r="G501" s="4"/>
      <c r="H501" s="4"/>
      <c r="I501" s="4"/>
      <c r="J501" s="4"/>
      <c r="K501" s="4"/>
      <c r="L501" s="4"/>
    </row>
    <row r="502">
      <c r="A502" s="4"/>
      <c r="B502" s="4"/>
      <c r="C502" s="4"/>
      <c r="D502" s="4"/>
      <c r="E502" s="4"/>
      <c r="F502" s="4"/>
      <c r="G502" s="4"/>
      <c r="H502" s="4"/>
      <c r="I502" s="4"/>
      <c r="J502" s="4"/>
      <c r="K502" s="4"/>
      <c r="L502" s="4"/>
    </row>
    <row r="503">
      <c r="A503" s="4"/>
      <c r="B503" s="4"/>
      <c r="C503" s="4"/>
      <c r="D503" s="4"/>
      <c r="E503" s="4"/>
      <c r="F503" s="4"/>
      <c r="G503" s="4"/>
      <c r="H503" s="4"/>
      <c r="I503" s="4"/>
      <c r="J503" s="4"/>
      <c r="K503" s="4"/>
      <c r="L503" s="4"/>
    </row>
    <row r="504">
      <c r="A504" s="4"/>
      <c r="B504" s="4"/>
      <c r="C504" s="4"/>
      <c r="D504" s="4"/>
      <c r="E504" s="4"/>
      <c r="F504" s="4"/>
      <c r="G504" s="4"/>
      <c r="H504" s="4"/>
      <c r="I504" s="4"/>
      <c r="J504" s="4"/>
      <c r="K504" s="4"/>
      <c r="L504" s="4"/>
    </row>
    <row r="505">
      <c r="A505" s="4"/>
      <c r="B505" s="4"/>
      <c r="C505" s="4"/>
      <c r="D505" s="4"/>
      <c r="E505" s="4"/>
      <c r="F505" s="4"/>
      <c r="G505" s="4"/>
      <c r="H505" s="4"/>
      <c r="I505" s="4"/>
      <c r="J505" s="4"/>
      <c r="K505" s="4"/>
      <c r="L505" s="4"/>
    </row>
    <row r="506">
      <c r="A506" s="4"/>
      <c r="B506" s="4"/>
      <c r="C506" s="4"/>
      <c r="D506" s="4"/>
      <c r="E506" s="4"/>
      <c r="F506" s="4"/>
      <c r="G506" s="4"/>
      <c r="H506" s="4"/>
      <c r="I506" s="4"/>
      <c r="J506" s="4"/>
      <c r="K506" s="4"/>
      <c r="L506" s="4"/>
    </row>
    <row r="507">
      <c r="A507" s="4"/>
      <c r="B507" s="4"/>
      <c r="C507" s="4"/>
      <c r="D507" s="4"/>
      <c r="E507" s="4"/>
      <c r="F507" s="4"/>
      <c r="G507" s="4"/>
      <c r="H507" s="4"/>
      <c r="I507" s="4"/>
      <c r="J507" s="4"/>
      <c r="K507" s="4"/>
      <c r="L507" s="4"/>
    </row>
    <row r="508">
      <c r="A508" s="4"/>
      <c r="B508" s="4"/>
      <c r="C508" s="4"/>
      <c r="D508" s="4"/>
      <c r="E508" s="4"/>
      <c r="F508" s="4"/>
      <c r="G508" s="4"/>
      <c r="H508" s="4"/>
      <c r="I508" s="4"/>
      <c r="J508" s="4"/>
      <c r="K508" s="4"/>
      <c r="L508" s="4"/>
    </row>
    <row r="509">
      <c r="A509" s="4"/>
      <c r="B509" s="4"/>
      <c r="C509" s="4"/>
      <c r="D509" s="4"/>
      <c r="E509" s="4"/>
      <c r="F509" s="4"/>
      <c r="G509" s="4"/>
      <c r="H509" s="4"/>
      <c r="I509" s="4"/>
      <c r="J509" s="4"/>
      <c r="K509" s="4"/>
      <c r="L509" s="4"/>
    </row>
    <row r="510">
      <c r="A510" s="4"/>
      <c r="B510" s="4"/>
      <c r="C510" s="4"/>
      <c r="D510" s="4"/>
      <c r="E510" s="4"/>
      <c r="F510" s="4"/>
      <c r="G510" s="4"/>
      <c r="H510" s="4"/>
      <c r="I510" s="4"/>
      <c r="J510" s="4"/>
      <c r="K510" s="4"/>
      <c r="L510" s="4"/>
    </row>
    <row r="511">
      <c r="A511" s="4"/>
      <c r="B511" s="4"/>
      <c r="C511" s="4"/>
      <c r="D511" s="4"/>
      <c r="E511" s="4"/>
      <c r="F511" s="4"/>
      <c r="G511" s="4"/>
      <c r="H511" s="4"/>
      <c r="I511" s="4"/>
      <c r="J511" s="4"/>
      <c r="K511" s="4"/>
      <c r="L511" s="4"/>
    </row>
    <row r="512">
      <c r="A512" s="4"/>
      <c r="B512" s="4"/>
      <c r="C512" s="4"/>
      <c r="D512" s="4"/>
      <c r="E512" s="4"/>
      <c r="F512" s="4"/>
      <c r="G512" s="4"/>
      <c r="H512" s="4"/>
      <c r="I512" s="4"/>
      <c r="J512" s="4"/>
      <c r="K512" s="4"/>
      <c r="L512" s="4"/>
    </row>
    <row r="513">
      <c r="A513" s="4"/>
      <c r="B513" s="4"/>
      <c r="C513" s="4"/>
      <c r="D513" s="4"/>
      <c r="E513" s="4"/>
      <c r="F513" s="4"/>
      <c r="G513" s="4"/>
      <c r="H513" s="4"/>
      <c r="I513" s="4"/>
      <c r="J513" s="4"/>
      <c r="K513" s="4"/>
      <c r="L513" s="4"/>
    </row>
    <row r="514">
      <c r="A514" s="4"/>
      <c r="B514" s="4"/>
      <c r="C514" s="4"/>
      <c r="D514" s="4"/>
      <c r="E514" s="4"/>
      <c r="F514" s="4"/>
      <c r="G514" s="4"/>
      <c r="H514" s="4"/>
      <c r="I514" s="4"/>
      <c r="J514" s="4"/>
      <c r="K514" s="4"/>
      <c r="L514" s="4"/>
    </row>
    <row r="515">
      <c r="A515" s="4"/>
      <c r="B515" s="4"/>
      <c r="C515" s="4"/>
      <c r="D515" s="4"/>
      <c r="E515" s="4"/>
      <c r="F515" s="4"/>
      <c r="G515" s="4"/>
      <c r="H515" s="4"/>
      <c r="I515" s="4"/>
      <c r="J515" s="4"/>
      <c r="K515" s="4"/>
      <c r="L515" s="4"/>
    </row>
    <row r="516">
      <c r="A516" s="4"/>
      <c r="B516" s="4"/>
      <c r="C516" s="4"/>
      <c r="D516" s="4"/>
      <c r="E516" s="4"/>
      <c r="F516" s="4"/>
      <c r="G516" s="4"/>
      <c r="H516" s="4"/>
      <c r="I516" s="4"/>
      <c r="J516" s="4"/>
      <c r="K516" s="4"/>
      <c r="L516" s="4"/>
    </row>
    <row r="517">
      <c r="A517" s="4"/>
      <c r="B517" s="4"/>
      <c r="C517" s="4"/>
      <c r="D517" s="4"/>
      <c r="E517" s="4"/>
      <c r="F517" s="4"/>
      <c r="G517" s="4"/>
      <c r="H517" s="4"/>
      <c r="I517" s="4"/>
      <c r="J517" s="4"/>
      <c r="K517" s="4"/>
      <c r="L517" s="4"/>
    </row>
    <row r="518">
      <c r="A518" s="4"/>
      <c r="B518" s="4"/>
      <c r="C518" s="4"/>
      <c r="D518" s="4"/>
      <c r="E518" s="4"/>
      <c r="F518" s="4"/>
      <c r="G518" s="4"/>
      <c r="H518" s="4"/>
      <c r="I518" s="4"/>
      <c r="J518" s="4"/>
      <c r="K518" s="4"/>
      <c r="L518" s="4"/>
    </row>
    <row r="519">
      <c r="A519" s="4"/>
      <c r="B519" s="4"/>
      <c r="C519" s="4"/>
      <c r="D519" s="4"/>
      <c r="E519" s="4"/>
      <c r="F519" s="4"/>
      <c r="G519" s="4"/>
      <c r="H519" s="4"/>
      <c r="I519" s="4"/>
      <c r="J519" s="4"/>
      <c r="K519" s="4"/>
      <c r="L519" s="4"/>
    </row>
    <row r="520">
      <c r="A520" s="4"/>
      <c r="B520" s="4"/>
      <c r="C520" s="4"/>
      <c r="D520" s="4"/>
      <c r="E520" s="4"/>
      <c r="F520" s="4"/>
      <c r="G520" s="4"/>
      <c r="H520" s="4"/>
      <c r="I520" s="4"/>
      <c r="J520" s="4"/>
      <c r="K520" s="4"/>
      <c r="L520" s="4"/>
    </row>
    <row r="521">
      <c r="A521" s="4"/>
      <c r="B521" s="4"/>
      <c r="C521" s="4"/>
      <c r="D521" s="4"/>
      <c r="E521" s="4"/>
      <c r="F521" s="4"/>
      <c r="G521" s="4"/>
      <c r="H521" s="4"/>
      <c r="I521" s="4"/>
      <c r="J521" s="4"/>
      <c r="K521" s="4"/>
      <c r="L521" s="4"/>
    </row>
    <row r="522">
      <c r="A522" s="4"/>
      <c r="B522" s="4"/>
      <c r="C522" s="4"/>
      <c r="D522" s="4"/>
      <c r="E522" s="4"/>
      <c r="F522" s="4"/>
      <c r="G522" s="4"/>
      <c r="H522" s="4"/>
      <c r="I522" s="4"/>
      <c r="J522" s="4"/>
      <c r="K522" s="4"/>
      <c r="L522" s="4"/>
    </row>
    <row r="523">
      <c r="A523" s="4"/>
      <c r="B523" s="4"/>
      <c r="C523" s="4"/>
      <c r="D523" s="4"/>
      <c r="E523" s="4"/>
      <c r="F523" s="4"/>
      <c r="G523" s="4"/>
      <c r="H523" s="4"/>
      <c r="I523" s="4"/>
      <c r="J523" s="4"/>
      <c r="K523" s="4"/>
      <c r="L523" s="4"/>
    </row>
    <row r="524">
      <c r="A524" s="4"/>
      <c r="B524" s="4"/>
      <c r="C524" s="4"/>
      <c r="D524" s="4"/>
      <c r="E524" s="4"/>
      <c r="F524" s="4"/>
      <c r="G524" s="4"/>
      <c r="H524" s="4"/>
      <c r="I524" s="4"/>
      <c r="J524" s="4"/>
      <c r="K524" s="4"/>
      <c r="L524" s="4"/>
    </row>
    <row r="525">
      <c r="A525" s="4"/>
      <c r="B525" s="4"/>
      <c r="C525" s="4"/>
      <c r="D525" s="4"/>
      <c r="E525" s="4"/>
      <c r="F525" s="4"/>
      <c r="G525" s="4"/>
      <c r="H525" s="4"/>
      <c r="I525" s="4"/>
      <c r="J525" s="4"/>
      <c r="K525" s="4"/>
      <c r="L525" s="4"/>
    </row>
    <row r="526">
      <c r="A526" s="4"/>
      <c r="B526" s="4"/>
      <c r="C526" s="4"/>
      <c r="D526" s="4"/>
      <c r="E526" s="4"/>
      <c r="F526" s="4"/>
      <c r="G526" s="4"/>
      <c r="H526" s="4"/>
      <c r="I526" s="4"/>
      <c r="J526" s="4"/>
      <c r="K526" s="4"/>
      <c r="L526" s="4"/>
    </row>
    <row r="527">
      <c r="A527" s="4"/>
      <c r="B527" s="4"/>
      <c r="C527" s="4"/>
      <c r="D527" s="4"/>
      <c r="E527" s="4"/>
      <c r="F527" s="4"/>
      <c r="G527" s="4"/>
      <c r="H527" s="4"/>
      <c r="I527" s="4"/>
      <c r="J527" s="4"/>
      <c r="K527" s="4"/>
      <c r="L527" s="4"/>
    </row>
    <row r="528">
      <c r="A528" s="4"/>
      <c r="B528" s="4"/>
      <c r="C528" s="4"/>
      <c r="D528" s="4"/>
      <c r="E528" s="4"/>
      <c r="F528" s="4"/>
      <c r="G528" s="4"/>
      <c r="H528" s="4"/>
      <c r="I528" s="4"/>
      <c r="J528" s="4"/>
      <c r="K528" s="4"/>
      <c r="L528" s="4"/>
    </row>
    <row r="529">
      <c r="A529" s="4"/>
      <c r="B529" s="4"/>
      <c r="C529" s="4"/>
      <c r="D529" s="4"/>
      <c r="E529" s="4"/>
      <c r="F529" s="4"/>
      <c r="G529" s="4"/>
      <c r="H529" s="4"/>
      <c r="I529" s="4"/>
      <c r="J529" s="4"/>
      <c r="K529" s="4"/>
      <c r="L529" s="4"/>
    </row>
    <row r="530">
      <c r="A530" s="4"/>
      <c r="B530" s="4"/>
      <c r="C530" s="4"/>
      <c r="D530" s="4"/>
      <c r="E530" s="4"/>
      <c r="F530" s="4"/>
      <c r="G530" s="4"/>
      <c r="H530" s="4"/>
      <c r="I530" s="4"/>
      <c r="J530" s="4"/>
      <c r="K530" s="4"/>
      <c r="L530" s="4"/>
    </row>
    <row r="531">
      <c r="A531" s="4"/>
      <c r="B531" s="4"/>
      <c r="C531" s="4"/>
      <c r="D531" s="4"/>
      <c r="E531" s="4"/>
      <c r="F531" s="4"/>
      <c r="G531" s="4"/>
      <c r="H531" s="4"/>
      <c r="I531" s="4"/>
      <c r="J531" s="4"/>
      <c r="K531" s="4"/>
      <c r="L531" s="4"/>
    </row>
    <row r="532">
      <c r="A532" s="4"/>
      <c r="B532" s="4"/>
      <c r="C532" s="4"/>
      <c r="D532" s="4"/>
      <c r="E532" s="4"/>
      <c r="F532" s="4"/>
      <c r="G532" s="4"/>
      <c r="H532" s="4"/>
      <c r="I532" s="4"/>
      <c r="J532" s="4"/>
      <c r="K532" s="4"/>
      <c r="L532" s="4"/>
    </row>
    <row r="533">
      <c r="A533" s="4"/>
      <c r="B533" s="4"/>
      <c r="C533" s="4"/>
      <c r="D533" s="4"/>
      <c r="E533" s="4"/>
      <c r="F533" s="4"/>
      <c r="G533" s="4"/>
      <c r="H533" s="4"/>
      <c r="I533" s="4"/>
      <c r="J533" s="4"/>
      <c r="K533" s="4"/>
      <c r="L533" s="4"/>
    </row>
    <row r="534">
      <c r="A534" s="4"/>
      <c r="B534" s="4"/>
      <c r="C534" s="4"/>
      <c r="D534" s="4"/>
      <c r="E534" s="4"/>
      <c r="F534" s="4"/>
      <c r="G534" s="4"/>
      <c r="H534" s="4"/>
      <c r="I534" s="4"/>
      <c r="J534" s="4"/>
      <c r="K534" s="4"/>
      <c r="L534" s="4"/>
    </row>
    <row r="535">
      <c r="A535" s="4"/>
      <c r="B535" s="4"/>
      <c r="C535" s="4"/>
      <c r="D535" s="4"/>
      <c r="E535" s="4"/>
      <c r="F535" s="4"/>
      <c r="G535" s="4"/>
      <c r="H535" s="4"/>
      <c r="I535" s="4"/>
      <c r="J535" s="4"/>
      <c r="K535" s="4"/>
      <c r="L535" s="4"/>
    </row>
    <row r="536">
      <c r="A536" s="4"/>
      <c r="B536" s="4"/>
      <c r="C536" s="4"/>
      <c r="D536" s="4"/>
      <c r="E536" s="4"/>
      <c r="F536" s="4"/>
      <c r="G536" s="4"/>
      <c r="H536" s="4"/>
      <c r="I536" s="4"/>
      <c r="J536" s="4"/>
      <c r="K536" s="4"/>
      <c r="L536" s="4"/>
    </row>
    <row r="537">
      <c r="A537" s="4"/>
      <c r="B537" s="4"/>
      <c r="C537" s="4"/>
      <c r="D537" s="4"/>
      <c r="E537" s="4"/>
      <c r="F537" s="4"/>
      <c r="G537" s="4"/>
      <c r="H537" s="4"/>
      <c r="I537" s="4"/>
      <c r="J537" s="4"/>
      <c r="K537" s="4"/>
      <c r="L537" s="4"/>
    </row>
    <row r="538">
      <c r="A538" s="4"/>
      <c r="B538" s="4"/>
      <c r="C538" s="4"/>
      <c r="D538" s="4"/>
      <c r="E538" s="4"/>
      <c r="F538" s="4"/>
      <c r="G538" s="4"/>
      <c r="H538" s="4"/>
      <c r="I538" s="4"/>
      <c r="J538" s="4"/>
      <c r="K538" s="4"/>
      <c r="L538" s="4"/>
    </row>
    <row r="539">
      <c r="A539" s="4"/>
      <c r="B539" s="4"/>
      <c r="C539" s="4"/>
      <c r="D539" s="4"/>
      <c r="E539" s="4"/>
      <c r="F539" s="4"/>
      <c r="G539" s="4"/>
      <c r="H539" s="4"/>
      <c r="I539" s="4"/>
      <c r="J539" s="4"/>
      <c r="K539" s="4"/>
      <c r="L539" s="4"/>
    </row>
    <row r="540">
      <c r="A540" s="4"/>
      <c r="B540" s="4"/>
      <c r="C540" s="4"/>
      <c r="D540" s="4"/>
      <c r="E540" s="4"/>
      <c r="F540" s="4"/>
      <c r="G540" s="4"/>
      <c r="H540" s="4"/>
      <c r="I540" s="4"/>
      <c r="J540" s="4"/>
      <c r="K540" s="4"/>
      <c r="L540" s="4"/>
    </row>
    <row r="541">
      <c r="A541" s="4"/>
      <c r="B541" s="4"/>
      <c r="C541" s="4"/>
      <c r="D541" s="4"/>
      <c r="E541" s="4"/>
      <c r="F541" s="4"/>
      <c r="G541" s="4"/>
      <c r="H541" s="4"/>
      <c r="I541" s="4"/>
      <c r="J541" s="4"/>
      <c r="K541" s="4"/>
      <c r="L541" s="4"/>
    </row>
    <row r="542">
      <c r="A542" s="4"/>
      <c r="B542" s="4"/>
      <c r="C542" s="4"/>
      <c r="D542" s="4"/>
      <c r="E542" s="4"/>
      <c r="F542" s="4"/>
      <c r="G542" s="4"/>
      <c r="H542" s="4"/>
      <c r="I542" s="4"/>
      <c r="J542" s="4"/>
      <c r="K542" s="4"/>
      <c r="L542" s="4"/>
    </row>
    <row r="543">
      <c r="A543" s="4"/>
      <c r="B543" s="4"/>
      <c r="C543" s="4"/>
      <c r="D543" s="4"/>
      <c r="E543" s="4"/>
      <c r="F543" s="4"/>
      <c r="G543" s="4"/>
      <c r="H543" s="4"/>
      <c r="I543" s="4"/>
      <c r="J543" s="4"/>
      <c r="K543" s="4"/>
      <c r="L543" s="4"/>
    </row>
    <row r="544">
      <c r="A544" s="4"/>
      <c r="B544" s="4"/>
      <c r="C544" s="4"/>
      <c r="D544" s="4"/>
      <c r="E544" s="4"/>
      <c r="F544" s="4"/>
      <c r="G544" s="4"/>
      <c r="H544" s="4"/>
      <c r="I544" s="4"/>
      <c r="J544" s="4"/>
      <c r="K544" s="4"/>
      <c r="L544" s="4"/>
    </row>
    <row r="545">
      <c r="A545" s="4"/>
      <c r="B545" s="4"/>
      <c r="C545" s="4"/>
      <c r="D545" s="4"/>
      <c r="E545" s="4"/>
      <c r="F545" s="4"/>
      <c r="G545" s="4"/>
      <c r="H545" s="4"/>
      <c r="I545" s="4"/>
      <c r="J545" s="4"/>
      <c r="K545" s="4"/>
      <c r="L545" s="4"/>
    </row>
    <row r="546">
      <c r="A546" s="4"/>
      <c r="B546" s="4"/>
      <c r="C546" s="4"/>
      <c r="D546" s="4"/>
      <c r="E546" s="4"/>
      <c r="F546" s="4"/>
      <c r="G546" s="4"/>
      <c r="H546" s="4"/>
      <c r="I546" s="4"/>
      <c r="J546" s="4"/>
      <c r="K546" s="4"/>
      <c r="L546" s="4"/>
    </row>
    <row r="547">
      <c r="A547" s="4"/>
      <c r="B547" s="4"/>
      <c r="C547" s="4"/>
      <c r="D547" s="4"/>
      <c r="E547" s="4"/>
      <c r="F547" s="4"/>
      <c r="G547" s="4"/>
      <c r="H547" s="4"/>
      <c r="I547" s="4"/>
      <c r="J547" s="4"/>
      <c r="K547" s="4"/>
      <c r="L547" s="4"/>
    </row>
    <row r="548">
      <c r="A548" s="4"/>
      <c r="B548" s="4"/>
      <c r="C548" s="4"/>
      <c r="D548" s="4"/>
      <c r="E548" s="4"/>
      <c r="F548" s="4"/>
      <c r="G548" s="4"/>
      <c r="H548" s="4"/>
      <c r="I548" s="4"/>
      <c r="J548" s="4"/>
      <c r="K548" s="4"/>
      <c r="L548" s="4"/>
    </row>
    <row r="549">
      <c r="A549" s="4"/>
      <c r="B549" s="4"/>
      <c r="C549" s="4"/>
      <c r="D549" s="4"/>
      <c r="E549" s="4"/>
      <c r="F549" s="4"/>
      <c r="G549" s="4"/>
      <c r="H549" s="4"/>
      <c r="I549" s="4"/>
      <c r="J549" s="4"/>
      <c r="K549" s="4"/>
      <c r="L549" s="4"/>
    </row>
    <row r="550">
      <c r="A550" s="4"/>
      <c r="B550" s="4"/>
      <c r="C550" s="4"/>
      <c r="D550" s="4"/>
      <c r="E550" s="4"/>
      <c r="F550" s="4"/>
      <c r="G550" s="4"/>
      <c r="H550" s="4"/>
      <c r="I550" s="4"/>
      <c r="J550" s="4"/>
      <c r="K550" s="4"/>
      <c r="L550" s="4"/>
    </row>
    <row r="551">
      <c r="A551" s="4"/>
      <c r="B551" s="4"/>
      <c r="C551" s="4"/>
      <c r="D551" s="4"/>
      <c r="E551" s="4"/>
      <c r="F551" s="4"/>
      <c r="G551" s="4"/>
      <c r="H551" s="4"/>
      <c r="I551" s="4"/>
      <c r="J551" s="4"/>
      <c r="K551" s="4"/>
      <c r="L551" s="4"/>
    </row>
    <row r="552">
      <c r="A552" s="4"/>
      <c r="B552" s="4"/>
      <c r="C552" s="4"/>
      <c r="D552" s="4"/>
      <c r="E552" s="4"/>
      <c r="F552" s="4"/>
      <c r="G552" s="4"/>
      <c r="H552" s="4"/>
      <c r="I552" s="4"/>
      <c r="J552" s="4"/>
      <c r="K552" s="4"/>
      <c r="L552" s="4"/>
    </row>
    <row r="553">
      <c r="A553" s="4"/>
      <c r="B553" s="4"/>
      <c r="C553" s="4"/>
      <c r="D553" s="4"/>
      <c r="E553" s="4"/>
      <c r="F553" s="4"/>
      <c r="G553" s="4"/>
      <c r="H553" s="4"/>
      <c r="I553" s="4"/>
      <c r="J553" s="4"/>
      <c r="K553" s="4"/>
      <c r="L553" s="4"/>
    </row>
    <row r="554">
      <c r="A554" s="4"/>
      <c r="B554" s="4"/>
      <c r="C554" s="4"/>
      <c r="D554" s="4"/>
      <c r="E554" s="4"/>
      <c r="F554" s="4"/>
      <c r="G554" s="4"/>
      <c r="H554" s="4"/>
      <c r="I554" s="4"/>
      <c r="J554" s="4"/>
      <c r="K554" s="4"/>
      <c r="L554" s="4"/>
    </row>
    <row r="555">
      <c r="A555" s="4"/>
      <c r="B555" s="4"/>
      <c r="C555" s="4"/>
      <c r="D555" s="4"/>
      <c r="E555" s="4"/>
      <c r="F555" s="4"/>
      <c r="G555" s="4"/>
      <c r="H555" s="4"/>
      <c r="I555" s="4"/>
      <c r="J555" s="4"/>
      <c r="K555" s="4"/>
      <c r="L555" s="4"/>
    </row>
    <row r="556">
      <c r="A556" s="4"/>
      <c r="B556" s="4"/>
      <c r="C556" s="4"/>
      <c r="D556" s="4"/>
      <c r="E556" s="4"/>
      <c r="F556" s="4"/>
      <c r="G556" s="4"/>
      <c r="H556" s="4"/>
      <c r="I556" s="4"/>
      <c r="J556" s="4"/>
      <c r="K556" s="4"/>
      <c r="L556" s="4"/>
    </row>
    <row r="557">
      <c r="A557" s="4"/>
      <c r="B557" s="4"/>
      <c r="C557" s="4"/>
      <c r="D557" s="4"/>
      <c r="E557" s="4"/>
      <c r="F557" s="4"/>
      <c r="G557" s="4"/>
      <c r="H557" s="4"/>
      <c r="I557" s="4"/>
      <c r="J557" s="4"/>
      <c r="K557" s="4"/>
      <c r="L557" s="4"/>
    </row>
    <row r="558">
      <c r="A558" s="4"/>
      <c r="B558" s="4"/>
      <c r="C558" s="4"/>
      <c r="D558" s="4"/>
      <c r="E558" s="4"/>
      <c r="F558" s="4"/>
      <c r="G558" s="4"/>
      <c r="H558" s="4"/>
      <c r="I558" s="4"/>
      <c r="J558" s="4"/>
      <c r="K558" s="4"/>
      <c r="L558" s="4"/>
    </row>
    <row r="559">
      <c r="A559" s="4"/>
      <c r="B559" s="4"/>
      <c r="C559" s="4"/>
      <c r="D559" s="4"/>
      <c r="E559" s="4"/>
      <c r="F559" s="4"/>
      <c r="G559" s="4"/>
      <c r="H559" s="4"/>
      <c r="I559" s="4"/>
      <c r="J559" s="4"/>
      <c r="K559" s="4"/>
      <c r="L559" s="4"/>
    </row>
    <row r="560">
      <c r="A560" s="4"/>
      <c r="B560" s="4"/>
      <c r="C560" s="4"/>
      <c r="D560" s="4"/>
      <c r="E560" s="4"/>
      <c r="F560" s="4"/>
      <c r="G560" s="4"/>
      <c r="H560" s="4"/>
      <c r="I560" s="4"/>
      <c r="J560" s="4"/>
      <c r="K560" s="4"/>
      <c r="L560" s="4"/>
    </row>
    <row r="561">
      <c r="A561" s="4"/>
      <c r="B561" s="4"/>
      <c r="C561" s="4"/>
      <c r="D561" s="4"/>
      <c r="E561" s="4"/>
      <c r="F561" s="4"/>
      <c r="G561" s="4"/>
      <c r="H561" s="4"/>
      <c r="I561" s="4"/>
      <c r="J561" s="4"/>
      <c r="K561" s="4"/>
      <c r="L561" s="4"/>
    </row>
    <row r="562">
      <c r="A562" s="4"/>
      <c r="B562" s="4"/>
      <c r="C562" s="4"/>
      <c r="D562" s="4"/>
      <c r="E562" s="4"/>
      <c r="F562" s="4"/>
      <c r="G562" s="4"/>
      <c r="H562" s="4"/>
      <c r="I562" s="4"/>
      <c r="J562" s="4"/>
      <c r="K562" s="4"/>
      <c r="L562" s="4"/>
    </row>
    <row r="563">
      <c r="A563" s="4"/>
      <c r="B563" s="4"/>
      <c r="C563" s="4"/>
      <c r="D563" s="4"/>
      <c r="E563" s="4"/>
      <c r="F563" s="4"/>
      <c r="G563" s="4"/>
      <c r="H563" s="4"/>
      <c r="I563" s="4"/>
      <c r="J563" s="4"/>
      <c r="K563" s="4"/>
      <c r="L563" s="4"/>
    </row>
    <row r="564">
      <c r="A564" s="4"/>
      <c r="B564" s="4"/>
      <c r="C564" s="4"/>
      <c r="D564" s="4"/>
      <c r="E564" s="4"/>
      <c r="F564" s="4"/>
      <c r="G564" s="4"/>
      <c r="H564" s="4"/>
      <c r="I564" s="4"/>
      <c r="J564" s="4"/>
      <c r="K564" s="4"/>
      <c r="L564" s="4"/>
    </row>
    <row r="565">
      <c r="A565" s="4"/>
      <c r="B565" s="4"/>
      <c r="C565" s="4"/>
      <c r="D565" s="4"/>
      <c r="E565" s="4"/>
      <c r="F565" s="4"/>
      <c r="G565" s="4"/>
      <c r="H565" s="4"/>
      <c r="I565" s="4"/>
      <c r="J565" s="4"/>
      <c r="K565" s="4"/>
      <c r="L565" s="4"/>
    </row>
    <row r="566">
      <c r="A566" s="4"/>
      <c r="B566" s="4"/>
      <c r="C566" s="4"/>
      <c r="D566" s="4"/>
      <c r="E566" s="4"/>
      <c r="F566" s="4"/>
      <c r="G566" s="4"/>
      <c r="H566" s="4"/>
      <c r="I566" s="4"/>
      <c r="J566" s="4"/>
      <c r="K566" s="4"/>
      <c r="L566" s="4"/>
    </row>
    <row r="567">
      <c r="A567" s="4"/>
      <c r="B567" s="4"/>
      <c r="C567" s="4"/>
      <c r="D567" s="4"/>
      <c r="E567" s="4"/>
      <c r="F567" s="4"/>
      <c r="G567" s="4"/>
      <c r="H567" s="4"/>
      <c r="I567" s="4"/>
      <c r="J567" s="4"/>
      <c r="K567" s="4"/>
      <c r="L567" s="4"/>
    </row>
    <row r="568">
      <c r="A568" s="4"/>
      <c r="B568" s="4"/>
      <c r="C568" s="4"/>
      <c r="D568" s="4"/>
      <c r="E568" s="4"/>
      <c r="F568" s="4"/>
      <c r="G568" s="4"/>
      <c r="H568" s="4"/>
      <c r="I568" s="4"/>
      <c r="J568" s="4"/>
      <c r="K568" s="4"/>
      <c r="L568" s="4"/>
    </row>
    <row r="569">
      <c r="A569" s="4"/>
      <c r="B569" s="4"/>
      <c r="C569" s="4"/>
      <c r="D569" s="4"/>
      <c r="E569" s="4"/>
      <c r="F569" s="4"/>
      <c r="G569" s="4"/>
      <c r="H569" s="4"/>
      <c r="I569" s="4"/>
      <c r="J569" s="4"/>
      <c r="K569" s="4"/>
      <c r="L569" s="4"/>
    </row>
    <row r="570">
      <c r="A570" s="4"/>
      <c r="B570" s="4"/>
      <c r="C570" s="4"/>
      <c r="D570" s="4"/>
      <c r="E570" s="4"/>
      <c r="F570" s="4"/>
      <c r="G570" s="4"/>
      <c r="H570" s="4"/>
      <c r="I570" s="4"/>
      <c r="J570" s="4"/>
      <c r="K570" s="4"/>
      <c r="L570" s="4"/>
    </row>
    <row r="571">
      <c r="A571" s="4"/>
      <c r="B571" s="4"/>
      <c r="C571" s="4"/>
      <c r="D571" s="4"/>
      <c r="E571" s="4"/>
      <c r="F571" s="4"/>
      <c r="G571" s="4"/>
      <c r="H571" s="4"/>
      <c r="I571" s="4"/>
      <c r="J571" s="4"/>
      <c r="K571" s="4"/>
      <c r="L571" s="4"/>
    </row>
    <row r="572">
      <c r="A572" s="4"/>
      <c r="B572" s="4"/>
      <c r="C572" s="4"/>
      <c r="D572" s="4"/>
      <c r="E572" s="4"/>
      <c r="F572" s="4"/>
      <c r="G572" s="4"/>
      <c r="H572" s="4"/>
      <c r="I572" s="4"/>
      <c r="J572" s="4"/>
      <c r="K572" s="4"/>
      <c r="L572" s="4"/>
    </row>
    <row r="573">
      <c r="A573" s="4"/>
      <c r="B573" s="4"/>
      <c r="C573" s="4"/>
      <c r="D573" s="4"/>
      <c r="E573" s="4"/>
      <c r="F573" s="4"/>
      <c r="G573" s="4"/>
      <c r="H573" s="4"/>
      <c r="I573" s="4"/>
      <c r="J573" s="4"/>
      <c r="K573" s="4"/>
      <c r="L573" s="4"/>
    </row>
    <row r="574">
      <c r="A574" s="4"/>
      <c r="B574" s="4"/>
      <c r="C574" s="4"/>
      <c r="D574" s="4"/>
      <c r="E574" s="4"/>
      <c r="F574" s="4"/>
      <c r="G574" s="4"/>
      <c r="H574" s="4"/>
      <c r="I574" s="4"/>
      <c r="J574" s="4"/>
      <c r="K574" s="4"/>
      <c r="L574" s="4"/>
    </row>
    <row r="575">
      <c r="A575" s="4"/>
      <c r="B575" s="4"/>
      <c r="C575" s="4"/>
      <c r="D575" s="4"/>
      <c r="E575" s="4"/>
      <c r="F575" s="4"/>
      <c r="G575" s="4"/>
      <c r="H575" s="4"/>
      <c r="I575" s="4"/>
      <c r="J575" s="4"/>
      <c r="K575" s="4"/>
      <c r="L575" s="4"/>
    </row>
    <row r="576">
      <c r="A576" s="4"/>
      <c r="B576" s="4"/>
      <c r="C576" s="4"/>
      <c r="D576" s="4"/>
      <c r="E576" s="4"/>
      <c r="F576" s="4"/>
      <c r="G576" s="4"/>
      <c r="H576" s="4"/>
      <c r="I576" s="4"/>
      <c r="J576" s="4"/>
      <c r="K576" s="4"/>
      <c r="L576" s="4"/>
    </row>
    <row r="577">
      <c r="A577" s="4"/>
      <c r="B577" s="4"/>
      <c r="C577" s="4"/>
      <c r="D577" s="4"/>
      <c r="E577" s="4"/>
      <c r="F577" s="4"/>
      <c r="G577" s="4"/>
      <c r="H577" s="4"/>
      <c r="I577" s="4"/>
      <c r="J577" s="4"/>
      <c r="K577" s="4"/>
      <c r="L577" s="4"/>
    </row>
    <row r="578">
      <c r="A578" s="4"/>
      <c r="B578" s="4"/>
      <c r="C578" s="4"/>
      <c r="D578" s="4"/>
      <c r="E578" s="4"/>
      <c r="F578" s="4"/>
      <c r="G578" s="4"/>
      <c r="H578" s="4"/>
      <c r="I578" s="4"/>
      <c r="J578" s="4"/>
      <c r="K578" s="4"/>
      <c r="L578" s="4"/>
    </row>
    <row r="579">
      <c r="A579" s="4"/>
      <c r="B579" s="4"/>
      <c r="C579" s="4"/>
      <c r="D579" s="4"/>
      <c r="E579" s="4"/>
      <c r="F579" s="4"/>
      <c r="G579" s="4"/>
      <c r="H579" s="4"/>
      <c r="I579" s="4"/>
      <c r="J579" s="4"/>
      <c r="K579" s="4"/>
      <c r="L579" s="4"/>
    </row>
    <row r="580">
      <c r="A580" s="4"/>
      <c r="B580" s="4"/>
      <c r="C580" s="4"/>
      <c r="D580" s="4"/>
      <c r="E580" s="4"/>
      <c r="F580" s="4"/>
      <c r="G580" s="4"/>
      <c r="H580" s="4"/>
      <c r="I580" s="4"/>
      <c r="J580" s="4"/>
      <c r="K580" s="4"/>
      <c r="L580" s="4"/>
    </row>
    <row r="581">
      <c r="A581" s="4"/>
      <c r="B581" s="4"/>
      <c r="C581" s="4"/>
      <c r="D581" s="4"/>
      <c r="E581" s="4"/>
      <c r="F581" s="4"/>
      <c r="G581" s="4"/>
      <c r="H581" s="4"/>
      <c r="I581" s="4"/>
      <c r="J581" s="4"/>
      <c r="K581" s="4"/>
      <c r="L581" s="4"/>
    </row>
    <row r="582">
      <c r="A582" s="4"/>
      <c r="B582" s="4"/>
      <c r="C582" s="4"/>
      <c r="D582" s="4"/>
      <c r="E582" s="4"/>
      <c r="F582" s="4"/>
      <c r="G582" s="4"/>
      <c r="H582" s="4"/>
      <c r="I582" s="4"/>
      <c r="J582" s="4"/>
      <c r="K582" s="4"/>
      <c r="L582" s="4"/>
    </row>
    <row r="583">
      <c r="A583" s="4"/>
      <c r="B583" s="4"/>
      <c r="C583" s="4"/>
      <c r="D583" s="4"/>
      <c r="E583" s="4"/>
      <c r="F583" s="4"/>
      <c r="G583" s="4"/>
      <c r="H583" s="4"/>
      <c r="I583" s="4"/>
      <c r="J583" s="4"/>
      <c r="K583" s="4"/>
      <c r="L583" s="4"/>
    </row>
    <row r="584">
      <c r="A584" s="4"/>
      <c r="B584" s="4"/>
      <c r="C584" s="4"/>
      <c r="D584" s="4"/>
      <c r="E584" s="4"/>
      <c r="F584" s="4"/>
      <c r="G584" s="4"/>
      <c r="H584" s="4"/>
      <c r="I584" s="4"/>
      <c r="J584" s="4"/>
      <c r="K584" s="4"/>
      <c r="L584" s="4"/>
    </row>
    <row r="585">
      <c r="A585" s="4"/>
      <c r="B585" s="4"/>
      <c r="C585" s="4"/>
      <c r="D585" s="4"/>
      <c r="E585" s="4"/>
      <c r="F585" s="4"/>
      <c r="G585" s="4"/>
      <c r="H585" s="4"/>
      <c r="I585" s="4"/>
      <c r="J585" s="4"/>
      <c r="K585" s="4"/>
      <c r="L585" s="4"/>
    </row>
    <row r="586">
      <c r="A586" s="4"/>
      <c r="B586" s="4"/>
      <c r="C586" s="4"/>
      <c r="D586" s="4"/>
      <c r="E586" s="4"/>
      <c r="F586" s="4"/>
      <c r="G586" s="4"/>
      <c r="H586" s="4"/>
      <c r="I586" s="4"/>
      <c r="J586" s="4"/>
      <c r="K586" s="4"/>
      <c r="L586" s="4"/>
    </row>
    <row r="587">
      <c r="A587" s="4"/>
      <c r="B587" s="4"/>
      <c r="C587" s="4"/>
      <c r="D587" s="4"/>
      <c r="E587" s="4"/>
      <c r="F587" s="4"/>
      <c r="G587" s="4"/>
      <c r="H587" s="4"/>
      <c r="I587" s="4"/>
      <c r="J587" s="4"/>
      <c r="K587" s="4"/>
      <c r="L587" s="4"/>
    </row>
    <row r="588">
      <c r="A588" s="4"/>
      <c r="B588" s="4"/>
      <c r="C588" s="4"/>
      <c r="D588" s="4"/>
      <c r="E588" s="4"/>
      <c r="F588" s="4"/>
      <c r="G588" s="4"/>
      <c r="H588" s="4"/>
      <c r="I588" s="4"/>
      <c r="J588" s="4"/>
      <c r="K588" s="4"/>
      <c r="L588" s="4"/>
    </row>
    <row r="589">
      <c r="A589" s="4"/>
      <c r="B589" s="4"/>
      <c r="C589" s="4"/>
      <c r="D589" s="4"/>
      <c r="E589" s="4"/>
      <c r="F589" s="4"/>
      <c r="G589" s="4"/>
      <c r="H589" s="4"/>
      <c r="I589" s="4"/>
      <c r="J589" s="4"/>
      <c r="K589" s="4"/>
      <c r="L589" s="4"/>
    </row>
    <row r="590">
      <c r="A590" s="4"/>
      <c r="B590" s="4"/>
      <c r="C590" s="4"/>
      <c r="D590" s="4"/>
      <c r="E590" s="4"/>
      <c r="F590" s="4"/>
      <c r="G590" s="4"/>
      <c r="H590" s="4"/>
      <c r="I590" s="4"/>
      <c r="J590" s="4"/>
      <c r="K590" s="4"/>
      <c r="L590" s="4"/>
    </row>
    <row r="591">
      <c r="A591" s="4"/>
      <c r="B591" s="4"/>
      <c r="C591" s="4"/>
      <c r="D591" s="4"/>
      <c r="E591" s="4"/>
      <c r="F591" s="4"/>
      <c r="G591" s="4"/>
      <c r="H591" s="4"/>
      <c r="I591" s="4"/>
      <c r="J591" s="4"/>
      <c r="K591" s="4"/>
      <c r="L591" s="4"/>
    </row>
    <row r="592">
      <c r="A592" s="4"/>
      <c r="B592" s="4"/>
      <c r="C592" s="4"/>
      <c r="D592" s="4"/>
      <c r="E592" s="4"/>
      <c r="F592" s="4"/>
      <c r="G592" s="4"/>
      <c r="H592" s="4"/>
      <c r="I592" s="4"/>
      <c r="J592" s="4"/>
      <c r="K592" s="4"/>
      <c r="L592" s="4"/>
    </row>
    <row r="593">
      <c r="A593" s="4"/>
      <c r="B593" s="4"/>
      <c r="C593" s="4"/>
      <c r="D593" s="4"/>
      <c r="E593" s="4"/>
      <c r="F593" s="4"/>
      <c r="G593" s="4"/>
      <c r="H593" s="4"/>
      <c r="I593" s="4"/>
      <c r="J593" s="4"/>
      <c r="K593" s="4"/>
      <c r="L593" s="4"/>
    </row>
    <row r="594">
      <c r="A594" s="4"/>
      <c r="B594" s="4"/>
      <c r="C594" s="4"/>
      <c r="D594" s="4"/>
      <c r="E594" s="4"/>
      <c r="F594" s="4"/>
      <c r="G594" s="4"/>
      <c r="H594" s="4"/>
      <c r="I594" s="4"/>
      <c r="J594" s="4"/>
      <c r="K594" s="4"/>
      <c r="L594" s="4"/>
    </row>
    <row r="595">
      <c r="A595" s="4"/>
      <c r="B595" s="4"/>
      <c r="C595" s="4"/>
      <c r="D595" s="4"/>
      <c r="E595" s="4"/>
      <c r="F595" s="4"/>
      <c r="G595" s="4"/>
      <c r="H595" s="4"/>
      <c r="I595" s="4"/>
      <c r="J595" s="4"/>
      <c r="K595" s="4"/>
      <c r="L595" s="4"/>
    </row>
    <row r="596">
      <c r="A596" s="4"/>
      <c r="B596" s="4"/>
      <c r="C596" s="4"/>
      <c r="D596" s="4"/>
      <c r="E596" s="4"/>
      <c r="F596" s="4"/>
      <c r="G596" s="4"/>
      <c r="H596" s="4"/>
      <c r="I596" s="4"/>
      <c r="J596" s="4"/>
      <c r="K596" s="4"/>
      <c r="L596" s="4"/>
    </row>
    <row r="597">
      <c r="A597" s="4"/>
      <c r="B597" s="4"/>
      <c r="C597" s="4"/>
      <c r="D597" s="4"/>
      <c r="E597" s="4"/>
      <c r="F597" s="4"/>
      <c r="G597" s="4"/>
      <c r="H597" s="4"/>
      <c r="I597" s="4"/>
      <c r="J597" s="4"/>
      <c r="K597" s="4"/>
      <c r="L597" s="4"/>
    </row>
    <row r="598">
      <c r="A598" s="4"/>
      <c r="B598" s="4"/>
      <c r="C598" s="4"/>
      <c r="D598" s="4"/>
      <c r="E598" s="4"/>
      <c r="F598" s="4"/>
      <c r="G598" s="4"/>
      <c r="H598" s="4"/>
      <c r="I598" s="4"/>
      <c r="J598" s="4"/>
      <c r="K598" s="4"/>
      <c r="L598" s="4"/>
    </row>
    <row r="599">
      <c r="A599" s="4"/>
      <c r="B599" s="4"/>
      <c r="C599" s="4"/>
      <c r="D599" s="4"/>
      <c r="E599" s="4"/>
      <c r="F599" s="4"/>
      <c r="G599" s="4"/>
      <c r="H599" s="4"/>
      <c r="I599" s="4"/>
      <c r="J599" s="4"/>
      <c r="K599" s="4"/>
      <c r="L599" s="4"/>
    </row>
    <row r="600">
      <c r="A600" s="4"/>
      <c r="B600" s="4"/>
      <c r="C600" s="4"/>
      <c r="D600" s="4"/>
      <c r="E600" s="4"/>
      <c r="F600" s="4"/>
      <c r="G600" s="4"/>
      <c r="H600" s="4"/>
      <c r="I600" s="4"/>
      <c r="J600" s="4"/>
      <c r="K600" s="4"/>
      <c r="L600" s="4"/>
    </row>
    <row r="601">
      <c r="A601" s="4"/>
      <c r="B601" s="4"/>
      <c r="C601" s="4"/>
      <c r="D601" s="4"/>
      <c r="E601" s="4"/>
      <c r="F601" s="4"/>
      <c r="G601" s="4"/>
      <c r="H601" s="4"/>
      <c r="I601" s="4"/>
      <c r="J601" s="4"/>
      <c r="K601" s="4"/>
      <c r="L601" s="4"/>
    </row>
    <row r="602">
      <c r="A602" s="4"/>
      <c r="B602" s="4"/>
      <c r="C602" s="4"/>
      <c r="D602" s="4"/>
      <c r="E602" s="4"/>
      <c r="F602" s="4"/>
      <c r="G602" s="4"/>
      <c r="H602" s="4"/>
      <c r="I602" s="4"/>
      <c r="J602" s="4"/>
      <c r="K602" s="4"/>
      <c r="L602" s="4"/>
    </row>
    <row r="603">
      <c r="A603" s="4"/>
      <c r="B603" s="4"/>
      <c r="C603" s="4"/>
      <c r="D603" s="4"/>
      <c r="E603" s="4"/>
      <c r="F603" s="4"/>
      <c r="G603" s="4"/>
      <c r="H603" s="4"/>
      <c r="I603" s="4"/>
      <c r="J603" s="4"/>
      <c r="K603" s="4"/>
      <c r="L603" s="4"/>
    </row>
    <row r="604">
      <c r="A604" s="4"/>
      <c r="B604" s="4"/>
      <c r="C604" s="4"/>
      <c r="D604" s="4"/>
      <c r="E604" s="4"/>
      <c r="F604" s="4"/>
      <c r="G604" s="4"/>
      <c r="H604" s="4"/>
      <c r="I604" s="4"/>
      <c r="J604" s="4"/>
      <c r="K604" s="4"/>
      <c r="L604" s="4"/>
    </row>
    <row r="605">
      <c r="A605" s="4"/>
      <c r="B605" s="4"/>
      <c r="C605" s="4"/>
      <c r="D605" s="4"/>
      <c r="E605" s="4"/>
      <c r="F605" s="4"/>
      <c r="G605" s="4"/>
      <c r="H605" s="4"/>
      <c r="I605" s="4"/>
      <c r="J605" s="4"/>
      <c r="K605" s="4"/>
      <c r="L605" s="4"/>
    </row>
    <row r="606">
      <c r="A606" s="4"/>
      <c r="B606" s="4"/>
      <c r="C606" s="4"/>
      <c r="D606" s="4"/>
      <c r="E606" s="4"/>
      <c r="F606" s="4"/>
      <c r="G606" s="4"/>
      <c r="H606" s="4"/>
      <c r="I606" s="4"/>
      <c r="J606" s="4"/>
      <c r="K606" s="4"/>
      <c r="L606" s="4"/>
    </row>
    <row r="607">
      <c r="A607" s="4"/>
      <c r="B607" s="4"/>
      <c r="C607" s="4"/>
      <c r="D607" s="4"/>
      <c r="E607" s="4"/>
      <c r="F607" s="4"/>
      <c r="G607" s="4"/>
      <c r="H607" s="4"/>
      <c r="I607" s="4"/>
      <c r="J607" s="4"/>
      <c r="K607" s="4"/>
      <c r="L607" s="4"/>
    </row>
    <row r="608">
      <c r="A608" s="4"/>
      <c r="B608" s="4"/>
      <c r="C608" s="4"/>
      <c r="D608" s="4"/>
      <c r="E608" s="4"/>
      <c r="F608" s="4"/>
      <c r="G608" s="4"/>
      <c r="H608" s="4"/>
      <c r="I608" s="4"/>
      <c r="J608" s="4"/>
      <c r="K608" s="4"/>
      <c r="L608" s="4"/>
    </row>
    <row r="609">
      <c r="A609" s="4"/>
      <c r="B609" s="4"/>
      <c r="C609" s="4"/>
      <c r="D609" s="4"/>
      <c r="E609" s="4"/>
      <c r="F609" s="4"/>
      <c r="G609" s="4"/>
      <c r="H609" s="4"/>
      <c r="I609" s="4"/>
      <c r="J609" s="4"/>
      <c r="K609" s="4"/>
      <c r="L609" s="4"/>
    </row>
    <row r="610">
      <c r="A610" s="4"/>
      <c r="B610" s="4"/>
      <c r="C610" s="4"/>
      <c r="D610" s="4"/>
      <c r="E610" s="4"/>
      <c r="F610" s="4"/>
      <c r="G610" s="4"/>
      <c r="H610" s="4"/>
      <c r="I610" s="4"/>
      <c r="J610" s="4"/>
      <c r="K610" s="4"/>
      <c r="L610" s="4"/>
    </row>
    <row r="611">
      <c r="A611" s="4"/>
      <c r="B611" s="4"/>
      <c r="C611" s="4"/>
      <c r="D611" s="4"/>
      <c r="E611" s="4"/>
      <c r="F611" s="4"/>
      <c r="G611" s="4"/>
      <c r="H611" s="4"/>
      <c r="I611" s="4"/>
      <c r="J611" s="4"/>
      <c r="K611" s="4"/>
      <c r="L611" s="4"/>
    </row>
    <row r="612">
      <c r="A612" s="4"/>
      <c r="B612" s="4"/>
      <c r="C612" s="4"/>
      <c r="D612" s="4"/>
      <c r="E612" s="4"/>
      <c r="F612" s="4"/>
      <c r="G612" s="4"/>
      <c r="H612" s="4"/>
      <c r="I612" s="4"/>
      <c r="J612" s="4"/>
      <c r="K612" s="4"/>
      <c r="L612" s="4"/>
    </row>
    <row r="613">
      <c r="A613" s="4"/>
      <c r="B613" s="4"/>
      <c r="C613" s="4"/>
      <c r="D613" s="4"/>
      <c r="E613" s="4"/>
      <c r="F613" s="4"/>
      <c r="G613" s="4"/>
      <c r="H613" s="4"/>
      <c r="I613" s="4"/>
      <c r="J613" s="4"/>
      <c r="K613" s="4"/>
      <c r="L613" s="4"/>
    </row>
    <row r="614">
      <c r="A614" s="4"/>
      <c r="B614" s="4"/>
      <c r="C614" s="4"/>
      <c r="D614" s="4"/>
      <c r="E614" s="4"/>
      <c r="F614" s="4"/>
      <c r="G614" s="4"/>
      <c r="H614" s="4"/>
      <c r="I614" s="4"/>
      <c r="J614" s="4"/>
      <c r="K614" s="4"/>
      <c r="L614" s="4"/>
    </row>
    <row r="615">
      <c r="A615" s="4"/>
      <c r="B615" s="4"/>
      <c r="C615" s="4"/>
      <c r="D615" s="4"/>
      <c r="E615" s="4"/>
      <c r="F615" s="4"/>
      <c r="G615" s="4"/>
      <c r="H615" s="4"/>
      <c r="I615" s="4"/>
      <c r="J615" s="4"/>
      <c r="K615" s="4"/>
      <c r="L615" s="4"/>
    </row>
    <row r="616">
      <c r="A616" s="4"/>
      <c r="B616" s="4"/>
      <c r="C616" s="4"/>
      <c r="D616" s="4"/>
      <c r="E616" s="4"/>
      <c r="F616" s="4"/>
      <c r="G616" s="4"/>
      <c r="H616" s="4"/>
      <c r="I616" s="4"/>
      <c r="J616" s="4"/>
      <c r="K616" s="4"/>
      <c r="L616" s="4"/>
    </row>
    <row r="617">
      <c r="A617" s="4"/>
      <c r="B617" s="4"/>
      <c r="C617" s="4"/>
      <c r="D617" s="4"/>
      <c r="E617" s="4"/>
      <c r="F617" s="4"/>
      <c r="G617" s="4"/>
      <c r="H617" s="4"/>
      <c r="I617" s="4"/>
      <c r="J617" s="4"/>
      <c r="K617" s="4"/>
      <c r="L617" s="4"/>
    </row>
    <row r="618">
      <c r="A618" s="4"/>
      <c r="B618" s="4"/>
      <c r="C618" s="4"/>
      <c r="D618" s="4"/>
      <c r="E618" s="4"/>
      <c r="F618" s="4"/>
      <c r="G618" s="4"/>
      <c r="H618" s="4"/>
      <c r="I618" s="4"/>
      <c r="J618" s="4"/>
      <c r="K618" s="4"/>
      <c r="L618" s="4"/>
    </row>
    <row r="619">
      <c r="A619" s="4"/>
      <c r="B619" s="4"/>
      <c r="C619" s="4"/>
      <c r="D619" s="4"/>
      <c r="E619" s="4"/>
      <c r="F619" s="4"/>
      <c r="G619" s="4"/>
      <c r="H619" s="4"/>
      <c r="I619" s="4"/>
      <c r="J619" s="4"/>
      <c r="K619" s="4"/>
      <c r="L619" s="4"/>
    </row>
    <row r="620">
      <c r="A620" s="4"/>
      <c r="B620" s="4"/>
      <c r="C620" s="4"/>
      <c r="D620" s="4"/>
      <c r="E620" s="4"/>
      <c r="F620" s="4"/>
      <c r="G620" s="4"/>
      <c r="H620" s="4"/>
      <c r="I620" s="4"/>
      <c r="J620" s="4"/>
      <c r="K620" s="4"/>
      <c r="L620" s="4"/>
    </row>
    <row r="621">
      <c r="A621" s="4"/>
      <c r="B621" s="4"/>
      <c r="C621" s="4"/>
      <c r="D621" s="4"/>
      <c r="E621" s="4"/>
      <c r="F621" s="4"/>
      <c r="G621" s="4"/>
      <c r="H621" s="4"/>
      <c r="I621" s="4"/>
      <c r="J621" s="4"/>
      <c r="K621" s="4"/>
      <c r="L621" s="4"/>
    </row>
    <row r="622">
      <c r="A622" s="4"/>
      <c r="B622" s="4"/>
      <c r="C622" s="4"/>
      <c r="D622" s="4"/>
      <c r="E622" s="4"/>
      <c r="F622" s="4"/>
      <c r="G622" s="4"/>
      <c r="H622" s="4"/>
      <c r="I622" s="4"/>
      <c r="J622" s="4"/>
      <c r="K622" s="4"/>
      <c r="L622" s="4"/>
    </row>
    <row r="623">
      <c r="A623" s="4"/>
      <c r="B623" s="4"/>
      <c r="C623" s="4"/>
      <c r="D623" s="4"/>
      <c r="E623" s="4"/>
      <c r="F623" s="4"/>
      <c r="G623" s="4"/>
      <c r="H623" s="4"/>
      <c r="I623" s="4"/>
      <c r="J623" s="4"/>
      <c r="K623" s="4"/>
      <c r="L623" s="4"/>
    </row>
    <row r="624">
      <c r="A624" s="4"/>
      <c r="B624" s="4"/>
      <c r="C624" s="4"/>
      <c r="D624" s="4"/>
      <c r="E624" s="4"/>
      <c r="F624" s="4"/>
      <c r="G624" s="4"/>
      <c r="H624" s="4"/>
      <c r="I624" s="4"/>
      <c r="J624" s="4"/>
      <c r="K624" s="4"/>
      <c r="L624" s="4"/>
    </row>
    <row r="625">
      <c r="A625" s="4"/>
      <c r="B625" s="4"/>
      <c r="C625" s="4"/>
      <c r="D625" s="4"/>
      <c r="E625" s="4"/>
      <c r="F625" s="4"/>
      <c r="G625" s="4"/>
      <c r="H625" s="4"/>
      <c r="I625" s="4"/>
      <c r="J625" s="4"/>
      <c r="K625" s="4"/>
      <c r="L625" s="4"/>
    </row>
    <row r="626">
      <c r="A626" s="4"/>
      <c r="B626" s="4"/>
      <c r="C626" s="4"/>
      <c r="D626" s="4"/>
      <c r="E626" s="4"/>
      <c r="F626" s="4"/>
      <c r="G626" s="4"/>
      <c r="H626" s="4"/>
      <c r="I626" s="4"/>
      <c r="J626" s="4"/>
      <c r="K626" s="4"/>
      <c r="L626" s="4"/>
    </row>
    <row r="627">
      <c r="A627" s="4"/>
      <c r="B627" s="4"/>
      <c r="C627" s="4"/>
      <c r="D627" s="4"/>
      <c r="E627" s="4"/>
      <c r="F627" s="4"/>
      <c r="G627" s="4"/>
      <c r="H627" s="4"/>
      <c r="I627" s="4"/>
      <c r="J627" s="4"/>
      <c r="K627" s="4"/>
      <c r="L627" s="4"/>
    </row>
    <row r="628">
      <c r="A628" s="4"/>
      <c r="B628" s="4"/>
      <c r="C628" s="4"/>
      <c r="D628" s="4"/>
      <c r="E628" s="4"/>
      <c r="F628" s="4"/>
      <c r="G628" s="4"/>
      <c r="H628" s="4"/>
      <c r="I628" s="4"/>
      <c r="J628" s="4"/>
      <c r="K628" s="4"/>
      <c r="L628" s="4"/>
    </row>
    <row r="629">
      <c r="A629" s="4"/>
      <c r="B629" s="4"/>
      <c r="C629" s="4"/>
      <c r="D629" s="4"/>
      <c r="E629" s="4"/>
      <c r="F629" s="4"/>
      <c r="G629" s="4"/>
      <c r="H629" s="4"/>
      <c r="I629" s="4"/>
      <c r="J629" s="4"/>
      <c r="K629" s="4"/>
      <c r="L629" s="4"/>
    </row>
    <row r="630">
      <c r="A630" s="4"/>
      <c r="B630" s="4"/>
      <c r="C630" s="4"/>
      <c r="D630" s="4"/>
      <c r="E630" s="4"/>
      <c r="F630" s="4"/>
      <c r="G630" s="4"/>
      <c r="H630" s="4"/>
      <c r="I630" s="4"/>
      <c r="J630" s="4"/>
      <c r="K630" s="4"/>
      <c r="L630" s="4"/>
    </row>
    <row r="631">
      <c r="A631" s="4"/>
      <c r="B631" s="4"/>
      <c r="C631" s="4"/>
      <c r="D631" s="4"/>
      <c r="E631" s="4"/>
      <c r="F631" s="4"/>
      <c r="G631" s="4"/>
      <c r="H631" s="4"/>
      <c r="I631" s="4"/>
      <c r="J631" s="4"/>
      <c r="K631" s="4"/>
      <c r="L631" s="4"/>
    </row>
    <row r="632">
      <c r="A632" s="4"/>
      <c r="B632" s="4"/>
      <c r="C632" s="4"/>
      <c r="D632" s="4"/>
      <c r="E632" s="4"/>
      <c r="F632" s="4"/>
      <c r="G632" s="4"/>
      <c r="H632" s="4"/>
      <c r="I632" s="4"/>
      <c r="J632" s="4"/>
      <c r="K632" s="4"/>
      <c r="L632" s="4"/>
    </row>
    <row r="633">
      <c r="A633" s="4"/>
      <c r="B633" s="4"/>
      <c r="C633" s="4"/>
      <c r="D633" s="4"/>
      <c r="E633" s="4"/>
      <c r="F633" s="4"/>
      <c r="G633" s="4"/>
      <c r="H633" s="4"/>
      <c r="I633" s="4"/>
      <c r="J633" s="4"/>
      <c r="K633" s="4"/>
      <c r="L633" s="4"/>
    </row>
    <row r="634">
      <c r="A634" s="4"/>
      <c r="B634" s="4"/>
      <c r="C634" s="4"/>
      <c r="D634" s="4"/>
      <c r="E634" s="4"/>
      <c r="F634" s="4"/>
      <c r="G634" s="4"/>
      <c r="H634" s="4"/>
      <c r="I634" s="4"/>
      <c r="J634" s="4"/>
      <c r="K634" s="4"/>
      <c r="L634" s="4"/>
    </row>
    <row r="635">
      <c r="A635" s="4"/>
      <c r="B635" s="4"/>
      <c r="C635" s="4"/>
      <c r="D635" s="4"/>
      <c r="E635" s="4"/>
      <c r="F635" s="4"/>
      <c r="G635" s="4"/>
      <c r="H635" s="4"/>
      <c r="I635" s="4"/>
      <c r="J635" s="4"/>
      <c r="K635" s="4"/>
      <c r="L635" s="4"/>
    </row>
    <row r="636">
      <c r="A636" s="4"/>
      <c r="B636" s="4"/>
      <c r="C636" s="4"/>
      <c r="D636" s="4"/>
      <c r="E636" s="4"/>
      <c r="F636" s="4"/>
      <c r="G636" s="4"/>
      <c r="H636" s="4"/>
      <c r="I636" s="4"/>
      <c r="J636" s="4"/>
      <c r="K636" s="4"/>
      <c r="L636" s="4"/>
    </row>
    <row r="637">
      <c r="A637" s="4"/>
      <c r="B637" s="4"/>
      <c r="C637" s="4"/>
      <c r="D637" s="4"/>
      <c r="E637" s="4"/>
      <c r="F637" s="4"/>
      <c r="G637" s="4"/>
      <c r="H637" s="4"/>
      <c r="I637" s="4"/>
      <c r="J637" s="4"/>
      <c r="K637" s="4"/>
      <c r="L637" s="4"/>
    </row>
    <row r="638">
      <c r="A638" s="4"/>
      <c r="B638" s="4"/>
      <c r="C638" s="4"/>
      <c r="D638" s="4"/>
      <c r="E638" s="4"/>
      <c r="F638" s="4"/>
      <c r="G638" s="4"/>
      <c r="H638" s="4"/>
      <c r="I638" s="4"/>
      <c r="J638" s="4"/>
      <c r="K638" s="4"/>
      <c r="L638" s="4"/>
    </row>
    <row r="639">
      <c r="A639" s="4"/>
      <c r="B639" s="4"/>
      <c r="C639" s="4"/>
      <c r="D639" s="4"/>
      <c r="E639" s="4"/>
      <c r="F639" s="4"/>
      <c r="G639" s="4"/>
      <c r="H639" s="4"/>
      <c r="I639" s="4"/>
      <c r="J639" s="4"/>
      <c r="K639" s="4"/>
      <c r="L639" s="4"/>
    </row>
    <row r="640">
      <c r="A640" s="4"/>
      <c r="B640" s="4"/>
      <c r="C640" s="4"/>
      <c r="D640" s="4"/>
      <c r="E640" s="4"/>
      <c r="F640" s="4"/>
      <c r="G640" s="4"/>
      <c r="H640" s="4"/>
      <c r="I640" s="4"/>
      <c r="J640" s="4"/>
      <c r="K640" s="4"/>
      <c r="L640" s="4"/>
    </row>
    <row r="641">
      <c r="A641" s="4"/>
      <c r="B641" s="4"/>
      <c r="C641" s="4"/>
      <c r="D641" s="4"/>
      <c r="E641" s="4"/>
      <c r="F641" s="4"/>
      <c r="G641" s="4"/>
      <c r="H641" s="4"/>
      <c r="I641" s="4"/>
      <c r="J641" s="4"/>
      <c r="K641" s="4"/>
      <c r="L641" s="4"/>
    </row>
    <row r="642">
      <c r="A642" s="4"/>
      <c r="B642" s="4"/>
      <c r="C642" s="4"/>
      <c r="D642" s="4"/>
      <c r="E642" s="4"/>
      <c r="F642" s="4"/>
      <c r="G642" s="4"/>
      <c r="H642" s="4"/>
      <c r="I642" s="4"/>
      <c r="J642" s="4"/>
      <c r="K642" s="4"/>
      <c r="L642" s="4"/>
    </row>
    <row r="643">
      <c r="A643" s="4"/>
      <c r="B643" s="4"/>
      <c r="C643" s="4"/>
      <c r="D643" s="4"/>
      <c r="E643" s="4"/>
      <c r="F643" s="4"/>
      <c r="G643" s="4"/>
      <c r="H643" s="4"/>
      <c r="I643" s="4"/>
      <c r="J643" s="4"/>
      <c r="K643" s="4"/>
      <c r="L643" s="4"/>
    </row>
    <row r="644">
      <c r="A644" s="4"/>
      <c r="B644" s="4"/>
      <c r="C644" s="4"/>
      <c r="D644" s="4"/>
      <c r="E644" s="4"/>
      <c r="F644" s="4"/>
      <c r="G644" s="4"/>
      <c r="H644" s="4"/>
      <c r="I644" s="4"/>
      <c r="J644" s="4"/>
      <c r="K644" s="4"/>
      <c r="L644" s="4"/>
    </row>
    <row r="645">
      <c r="A645" s="4"/>
      <c r="B645" s="4"/>
      <c r="C645" s="4"/>
      <c r="D645" s="4"/>
      <c r="E645" s="4"/>
      <c r="F645" s="4"/>
      <c r="G645" s="4"/>
      <c r="H645" s="4"/>
      <c r="I645" s="4"/>
      <c r="J645" s="4"/>
      <c r="K645" s="4"/>
      <c r="L645" s="4"/>
    </row>
    <row r="646">
      <c r="A646" s="4"/>
      <c r="B646" s="4"/>
      <c r="C646" s="4"/>
      <c r="D646" s="4"/>
      <c r="E646" s="4"/>
      <c r="F646" s="4"/>
      <c r="G646" s="4"/>
      <c r="H646" s="4"/>
      <c r="I646" s="4"/>
      <c r="J646" s="4"/>
      <c r="K646" s="4"/>
      <c r="L646" s="4"/>
    </row>
    <row r="647">
      <c r="A647" s="4"/>
      <c r="B647" s="4"/>
      <c r="C647" s="4"/>
      <c r="D647" s="4"/>
      <c r="E647" s="4"/>
      <c r="F647" s="4"/>
      <c r="G647" s="4"/>
      <c r="H647" s="4"/>
      <c r="I647" s="4"/>
      <c r="J647" s="4"/>
      <c r="K647" s="4"/>
      <c r="L647" s="4"/>
    </row>
    <row r="648">
      <c r="A648" s="4"/>
      <c r="B648" s="4"/>
      <c r="C648" s="4"/>
      <c r="D648" s="4"/>
      <c r="E648" s="4"/>
      <c r="F648" s="4"/>
      <c r="G648" s="4"/>
      <c r="H648" s="4"/>
      <c r="I648" s="4"/>
      <c r="J648" s="4"/>
      <c r="K648" s="4"/>
      <c r="L648" s="4"/>
    </row>
    <row r="649">
      <c r="A649" s="4"/>
      <c r="B649" s="4"/>
      <c r="C649" s="4"/>
      <c r="D649" s="4"/>
      <c r="E649" s="4"/>
      <c r="F649" s="4"/>
      <c r="G649" s="4"/>
      <c r="H649" s="4"/>
      <c r="I649" s="4"/>
      <c r="J649" s="4"/>
      <c r="K649" s="4"/>
      <c r="L649" s="4"/>
    </row>
    <row r="650">
      <c r="A650" s="4"/>
      <c r="B650" s="4"/>
      <c r="C650" s="4"/>
      <c r="D650" s="4"/>
      <c r="E650" s="4"/>
      <c r="F650" s="4"/>
      <c r="G650" s="4"/>
      <c r="H650" s="4"/>
      <c r="I650" s="4"/>
      <c r="J650" s="4"/>
      <c r="K650" s="4"/>
      <c r="L650" s="4"/>
    </row>
    <row r="651">
      <c r="A651" s="4"/>
      <c r="B651" s="4"/>
      <c r="C651" s="4"/>
      <c r="D651" s="4"/>
      <c r="E651" s="4"/>
      <c r="F651" s="4"/>
      <c r="G651" s="4"/>
      <c r="H651" s="4"/>
      <c r="I651" s="4"/>
      <c r="J651" s="4"/>
      <c r="K651" s="4"/>
      <c r="L651" s="4"/>
    </row>
    <row r="652">
      <c r="A652" s="4"/>
      <c r="B652" s="4"/>
      <c r="C652" s="4"/>
      <c r="D652" s="4"/>
      <c r="E652" s="4"/>
      <c r="F652" s="4"/>
      <c r="G652" s="4"/>
      <c r="H652" s="4"/>
      <c r="I652" s="4"/>
      <c r="J652" s="4"/>
      <c r="K652" s="4"/>
      <c r="L652" s="4"/>
    </row>
    <row r="653">
      <c r="A653" s="4"/>
      <c r="B653" s="4"/>
      <c r="C653" s="4"/>
      <c r="D653" s="4"/>
      <c r="E653" s="4"/>
      <c r="F653" s="4"/>
      <c r="G653" s="4"/>
      <c r="H653" s="4"/>
      <c r="I653" s="4"/>
      <c r="J653" s="4"/>
      <c r="K653" s="4"/>
      <c r="L653" s="4"/>
    </row>
    <row r="654">
      <c r="A654" s="4"/>
      <c r="B654" s="4"/>
      <c r="C654" s="4"/>
      <c r="D654" s="4"/>
      <c r="E654" s="4"/>
      <c r="F654" s="4"/>
      <c r="G654" s="4"/>
      <c r="H654" s="4"/>
      <c r="I654" s="4"/>
      <c r="J654" s="4"/>
      <c r="K654" s="4"/>
      <c r="L654" s="4"/>
    </row>
    <row r="655">
      <c r="A655" s="4"/>
      <c r="B655" s="4"/>
      <c r="C655" s="4"/>
      <c r="D655" s="4"/>
      <c r="E655" s="4"/>
      <c r="F655" s="4"/>
      <c r="G655" s="4"/>
      <c r="H655" s="4"/>
      <c r="I655" s="4"/>
      <c r="J655" s="4"/>
      <c r="K655" s="4"/>
      <c r="L655" s="4"/>
    </row>
    <row r="656">
      <c r="A656" s="4"/>
      <c r="B656" s="4"/>
      <c r="C656" s="4"/>
      <c r="D656" s="4"/>
      <c r="E656" s="4"/>
      <c r="F656" s="4"/>
      <c r="G656" s="4"/>
      <c r="H656" s="4"/>
      <c r="I656" s="4"/>
      <c r="J656" s="4"/>
      <c r="K656" s="4"/>
      <c r="L656" s="4"/>
    </row>
    <row r="657">
      <c r="A657" s="4"/>
      <c r="B657" s="4"/>
      <c r="C657" s="4"/>
      <c r="D657" s="4"/>
      <c r="E657" s="4"/>
      <c r="F657" s="4"/>
      <c r="G657" s="4"/>
      <c r="H657" s="4"/>
      <c r="I657" s="4"/>
      <c r="J657" s="4"/>
      <c r="K657" s="4"/>
      <c r="L657" s="4"/>
    </row>
    <row r="658">
      <c r="A658" s="4"/>
      <c r="B658" s="4"/>
      <c r="C658" s="4"/>
      <c r="D658" s="4"/>
      <c r="E658" s="4"/>
      <c r="F658" s="4"/>
      <c r="G658" s="4"/>
      <c r="H658" s="4"/>
      <c r="I658" s="4"/>
      <c r="J658" s="4"/>
      <c r="K658" s="4"/>
      <c r="L658" s="4"/>
    </row>
    <row r="659">
      <c r="A659" s="4"/>
      <c r="B659" s="4"/>
      <c r="C659" s="4"/>
      <c r="D659" s="4"/>
      <c r="E659" s="4"/>
      <c r="F659" s="4"/>
      <c r="G659" s="4"/>
      <c r="H659" s="4"/>
      <c r="I659" s="4"/>
      <c r="J659" s="4"/>
      <c r="K659" s="4"/>
      <c r="L659" s="4"/>
    </row>
    <row r="660">
      <c r="A660" s="4"/>
      <c r="B660" s="4"/>
      <c r="C660" s="4"/>
      <c r="D660" s="4"/>
      <c r="E660" s="4"/>
      <c r="F660" s="4"/>
      <c r="G660" s="4"/>
      <c r="H660" s="4"/>
      <c r="I660" s="4"/>
      <c r="J660" s="4"/>
      <c r="K660" s="4"/>
      <c r="L660" s="4"/>
    </row>
    <row r="661">
      <c r="A661" s="4"/>
      <c r="B661" s="4"/>
      <c r="C661" s="4"/>
      <c r="D661" s="4"/>
      <c r="E661" s="4"/>
      <c r="F661" s="4"/>
      <c r="G661" s="4"/>
      <c r="H661" s="4"/>
      <c r="I661" s="4"/>
      <c r="J661" s="4"/>
      <c r="K661" s="4"/>
      <c r="L661" s="4"/>
    </row>
    <row r="662">
      <c r="A662" s="4"/>
      <c r="B662" s="4"/>
      <c r="C662" s="4"/>
      <c r="D662" s="4"/>
      <c r="E662" s="4"/>
      <c r="F662" s="4"/>
      <c r="G662" s="4"/>
      <c r="H662" s="4"/>
      <c r="I662" s="4"/>
      <c r="J662" s="4"/>
      <c r="K662" s="4"/>
      <c r="L662" s="4"/>
    </row>
    <row r="663">
      <c r="A663" s="4"/>
      <c r="B663" s="4"/>
      <c r="C663" s="4"/>
      <c r="D663" s="4"/>
      <c r="E663" s="4"/>
      <c r="F663" s="4"/>
      <c r="G663" s="4"/>
      <c r="H663" s="4"/>
      <c r="I663" s="4"/>
      <c r="J663" s="4"/>
      <c r="K663" s="4"/>
      <c r="L663" s="4"/>
    </row>
    <row r="664">
      <c r="A664" s="4"/>
      <c r="B664" s="4"/>
      <c r="C664" s="4"/>
      <c r="D664" s="4"/>
      <c r="E664" s="4"/>
      <c r="F664" s="4"/>
      <c r="G664" s="4"/>
      <c r="H664" s="4"/>
      <c r="I664" s="4"/>
      <c r="J664" s="4"/>
      <c r="K664" s="4"/>
      <c r="L664" s="4"/>
    </row>
    <row r="665">
      <c r="A665" s="4"/>
      <c r="B665" s="4"/>
      <c r="C665" s="4"/>
      <c r="D665" s="4"/>
      <c r="E665" s="4"/>
      <c r="F665" s="4"/>
      <c r="G665" s="4"/>
      <c r="H665" s="4"/>
      <c r="I665" s="4"/>
      <c r="J665" s="4"/>
      <c r="K665" s="4"/>
      <c r="L665" s="4"/>
    </row>
    <row r="666">
      <c r="A666" s="4"/>
      <c r="B666" s="4"/>
      <c r="C666" s="4"/>
      <c r="D666" s="4"/>
      <c r="E666" s="4"/>
      <c r="F666" s="4"/>
      <c r="G666" s="4"/>
      <c r="H666" s="4"/>
      <c r="I666" s="4"/>
      <c r="J666" s="4"/>
      <c r="K666" s="4"/>
      <c r="L666" s="4"/>
    </row>
    <row r="667">
      <c r="A667" s="4"/>
      <c r="B667" s="4"/>
      <c r="C667" s="4"/>
      <c r="D667" s="4"/>
      <c r="E667" s="4"/>
      <c r="F667" s="4"/>
      <c r="G667" s="4"/>
      <c r="H667" s="4"/>
      <c r="I667" s="4"/>
      <c r="J667" s="4"/>
      <c r="K667" s="4"/>
      <c r="L667" s="4"/>
    </row>
    <row r="668">
      <c r="A668" s="4"/>
      <c r="B668" s="4"/>
      <c r="C668" s="4"/>
      <c r="D668" s="4"/>
      <c r="E668" s="4"/>
      <c r="F668" s="4"/>
      <c r="G668" s="4"/>
      <c r="H668" s="4"/>
      <c r="I668" s="4"/>
      <c r="J668" s="4"/>
      <c r="K668" s="4"/>
      <c r="L668" s="4"/>
    </row>
    <row r="669">
      <c r="A669" s="4"/>
      <c r="B669" s="4"/>
      <c r="C669" s="4"/>
      <c r="D669" s="4"/>
      <c r="E669" s="4"/>
      <c r="F669" s="4"/>
      <c r="G669" s="4"/>
      <c r="H669" s="4"/>
      <c r="I669" s="4"/>
      <c r="J669" s="4"/>
      <c r="K669" s="4"/>
      <c r="L669" s="4"/>
    </row>
    <row r="670">
      <c r="A670" s="4"/>
      <c r="B670" s="4"/>
      <c r="C670" s="4"/>
      <c r="D670" s="4"/>
      <c r="E670" s="4"/>
      <c r="F670" s="4"/>
      <c r="G670" s="4"/>
      <c r="H670" s="4"/>
      <c r="I670" s="4"/>
      <c r="J670" s="4"/>
      <c r="K670" s="4"/>
      <c r="L670" s="4"/>
    </row>
    <row r="671">
      <c r="A671" s="4"/>
      <c r="B671" s="4"/>
      <c r="C671" s="4"/>
      <c r="D671" s="4"/>
      <c r="E671" s="4"/>
      <c r="F671" s="4"/>
      <c r="G671" s="4"/>
      <c r="H671" s="4"/>
      <c r="I671" s="4"/>
      <c r="J671" s="4"/>
      <c r="K671" s="4"/>
      <c r="L671" s="4"/>
    </row>
    <row r="672">
      <c r="A672" s="4"/>
      <c r="B672" s="4"/>
      <c r="C672" s="4"/>
      <c r="D672" s="4"/>
      <c r="E672" s="4"/>
      <c r="F672" s="4"/>
      <c r="G672" s="4"/>
      <c r="H672" s="4"/>
      <c r="I672" s="4"/>
      <c r="J672" s="4"/>
      <c r="K672" s="4"/>
      <c r="L672" s="4"/>
    </row>
    <row r="673">
      <c r="A673" s="4"/>
      <c r="B673" s="4"/>
      <c r="C673" s="4"/>
      <c r="D673" s="4"/>
      <c r="E673" s="4"/>
      <c r="F673" s="4"/>
      <c r="G673" s="4"/>
      <c r="H673" s="4"/>
      <c r="I673" s="4"/>
      <c r="J673" s="4"/>
      <c r="K673" s="4"/>
      <c r="L673" s="4"/>
    </row>
    <row r="674">
      <c r="A674" s="4"/>
      <c r="B674" s="4"/>
      <c r="C674" s="4"/>
      <c r="D674" s="4"/>
      <c r="E674" s="4"/>
      <c r="F674" s="4"/>
      <c r="G674" s="4"/>
      <c r="H674" s="4"/>
      <c r="I674" s="4"/>
      <c r="J674" s="4"/>
      <c r="K674" s="4"/>
      <c r="L674" s="4"/>
    </row>
    <row r="675">
      <c r="A675" s="4"/>
      <c r="B675" s="4"/>
      <c r="C675" s="4"/>
      <c r="D675" s="4"/>
      <c r="E675" s="4"/>
      <c r="F675" s="4"/>
      <c r="G675" s="4"/>
      <c r="H675" s="4"/>
      <c r="I675" s="4"/>
      <c r="J675" s="4"/>
      <c r="K675" s="4"/>
      <c r="L675" s="4"/>
    </row>
    <row r="676">
      <c r="A676" s="4"/>
      <c r="B676" s="4"/>
      <c r="C676" s="4"/>
      <c r="D676" s="4"/>
      <c r="E676" s="4"/>
      <c r="F676" s="4"/>
      <c r="G676" s="4"/>
      <c r="H676" s="4"/>
      <c r="I676" s="4"/>
      <c r="J676" s="4"/>
      <c r="K676" s="4"/>
      <c r="L676" s="4"/>
    </row>
    <row r="677">
      <c r="A677" s="4"/>
      <c r="B677" s="4"/>
      <c r="C677" s="4"/>
      <c r="D677" s="4"/>
      <c r="E677" s="4"/>
      <c r="F677" s="4"/>
      <c r="G677" s="4"/>
      <c r="H677" s="4"/>
      <c r="I677" s="4"/>
      <c r="J677" s="4"/>
      <c r="K677" s="4"/>
      <c r="L677" s="4"/>
    </row>
    <row r="678">
      <c r="A678" s="4"/>
      <c r="B678" s="4"/>
      <c r="C678" s="4"/>
      <c r="D678" s="4"/>
      <c r="E678" s="4"/>
      <c r="F678" s="4"/>
      <c r="G678" s="4"/>
      <c r="H678" s="4"/>
      <c r="I678" s="4"/>
      <c r="J678" s="4"/>
      <c r="K678" s="4"/>
      <c r="L678" s="4"/>
    </row>
    <row r="679">
      <c r="A679" s="4"/>
      <c r="B679" s="4"/>
      <c r="C679" s="4"/>
      <c r="D679" s="4"/>
      <c r="E679" s="4"/>
      <c r="F679" s="4"/>
      <c r="G679" s="4"/>
      <c r="H679" s="4"/>
      <c r="I679" s="4"/>
      <c r="J679" s="4"/>
      <c r="K679" s="4"/>
      <c r="L679" s="4"/>
    </row>
    <row r="680">
      <c r="A680" s="4"/>
      <c r="B680" s="4"/>
      <c r="C680" s="4"/>
      <c r="D680" s="4"/>
      <c r="E680" s="4"/>
      <c r="F680" s="4"/>
      <c r="G680" s="4"/>
      <c r="H680" s="4"/>
      <c r="I680" s="4"/>
      <c r="J680" s="4"/>
      <c r="K680" s="4"/>
      <c r="L680" s="4"/>
    </row>
    <row r="681">
      <c r="A681" s="4"/>
      <c r="B681" s="4"/>
      <c r="C681" s="4"/>
      <c r="D681" s="4"/>
      <c r="E681" s="4"/>
      <c r="F681" s="4"/>
      <c r="G681" s="4"/>
      <c r="H681" s="4"/>
      <c r="I681" s="4"/>
      <c r="J681" s="4"/>
      <c r="K681" s="4"/>
      <c r="L681" s="4"/>
    </row>
    <row r="682">
      <c r="A682" s="4"/>
      <c r="B682" s="4"/>
      <c r="C682" s="4"/>
      <c r="D682" s="4"/>
      <c r="E682" s="4"/>
      <c r="F682" s="4"/>
      <c r="G682" s="4"/>
      <c r="H682" s="4"/>
      <c r="I682" s="4"/>
      <c r="J682" s="4"/>
      <c r="K682" s="4"/>
      <c r="L682" s="4"/>
    </row>
    <row r="683">
      <c r="A683" s="4"/>
      <c r="B683" s="4"/>
      <c r="C683" s="4"/>
      <c r="D683" s="4"/>
      <c r="E683" s="4"/>
      <c r="F683" s="4"/>
      <c r="G683" s="4"/>
      <c r="H683" s="4"/>
      <c r="I683" s="4"/>
      <c r="J683" s="4"/>
      <c r="K683" s="4"/>
      <c r="L683" s="4"/>
    </row>
    <row r="684">
      <c r="A684" s="4"/>
      <c r="B684" s="4"/>
      <c r="C684" s="4"/>
      <c r="D684" s="4"/>
      <c r="E684" s="4"/>
      <c r="F684" s="4"/>
      <c r="G684" s="4"/>
      <c r="H684" s="4"/>
      <c r="I684" s="4"/>
      <c r="J684" s="4"/>
      <c r="K684" s="4"/>
      <c r="L684" s="4"/>
    </row>
    <row r="685">
      <c r="A685" s="4"/>
      <c r="B685" s="4"/>
      <c r="C685" s="4"/>
      <c r="D685" s="4"/>
      <c r="E685" s="4"/>
      <c r="F685" s="4"/>
      <c r="G685" s="4"/>
      <c r="H685" s="4"/>
      <c r="I685" s="4"/>
      <c r="J685" s="4"/>
      <c r="K685" s="4"/>
      <c r="L685" s="4"/>
    </row>
    <row r="686">
      <c r="A686" s="4"/>
      <c r="B686" s="4"/>
      <c r="C686" s="4"/>
      <c r="D686" s="4"/>
      <c r="E686" s="4"/>
      <c r="F686" s="4"/>
      <c r="G686" s="4"/>
      <c r="H686" s="4"/>
      <c r="I686" s="4"/>
      <c r="J686" s="4"/>
      <c r="K686" s="4"/>
      <c r="L686" s="4"/>
    </row>
    <row r="687">
      <c r="A687" s="4"/>
      <c r="B687" s="4"/>
      <c r="C687" s="4"/>
      <c r="D687" s="4"/>
      <c r="E687" s="4"/>
      <c r="F687" s="4"/>
      <c r="G687" s="4"/>
      <c r="H687" s="4"/>
      <c r="I687" s="4"/>
      <c r="J687" s="4"/>
      <c r="K687" s="4"/>
      <c r="L687" s="4"/>
    </row>
    <row r="688">
      <c r="A688" s="4"/>
      <c r="B688" s="4"/>
      <c r="C688" s="4"/>
      <c r="D688" s="4"/>
      <c r="E688" s="4"/>
      <c r="F688" s="4"/>
      <c r="G688" s="4"/>
      <c r="H688" s="4"/>
      <c r="I688" s="4"/>
      <c r="J688" s="4"/>
      <c r="K688" s="4"/>
      <c r="L688" s="4"/>
    </row>
    <row r="689">
      <c r="A689" s="4"/>
      <c r="B689" s="4"/>
      <c r="C689" s="4"/>
      <c r="D689" s="4"/>
      <c r="E689" s="4"/>
      <c r="F689" s="4"/>
      <c r="G689" s="4"/>
      <c r="H689" s="4"/>
      <c r="I689" s="4"/>
      <c r="J689" s="4"/>
      <c r="K689" s="4"/>
      <c r="L689" s="4"/>
    </row>
    <row r="690">
      <c r="A690" s="4"/>
      <c r="B690" s="4"/>
      <c r="C690" s="4"/>
      <c r="D690" s="4"/>
      <c r="E690" s="4"/>
      <c r="F690" s="4"/>
      <c r="G690" s="4"/>
      <c r="H690" s="4"/>
      <c r="I690" s="4"/>
      <c r="J690" s="4"/>
      <c r="K690" s="4"/>
      <c r="L690" s="4"/>
    </row>
    <row r="691">
      <c r="A691" s="4"/>
      <c r="B691" s="4"/>
      <c r="C691" s="4"/>
      <c r="D691" s="4"/>
      <c r="E691" s="4"/>
      <c r="F691" s="4"/>
      <c r="G691" s="4"/>
      <c r="H691" s="4"/>
      <c r="I691" s="4"/>
      <c r="J691" s="4"/>
      <c r="K691" s="4"/>
      <c r="L691" s="4"/>
    </row>
    <row r="692">
      <c r="A692" s="4"/>
      <c r="B692" s="4"/>
      <c r="C692" s="4"/>
      <c r="D692" s="4"/>
      <c r="E692" s="4"/>
      <c r="F692" s="4"/>
      <c r="G692" s="4"/>
      <c r="H692" s="4"/>
      <c r="I692" s="4"/>
      <c r="J692" s="4"/>
      <c r="K692" s="4"/>
      <c r="L692" s="4"/>
    </row>
    <row r="693">
      <c r="A693" s="4"/>
      <c r="B693" s="4"/>
      <c r="C693" s="4"/>
      <c r="D693" s="4"/>
      <c r="E693" s="4"/>
      <c r="F693" s="4"/>
      <c r="G693" s="4"/>
      <c r="H693" s="4"/>
      <c r="I693" s="4"/>
      <c r="J693" s="4"/>
      <c r="K693" s="4"/>
      <c r="L693" s="4"/>
    </row>
    <row r="694">
      <c r="A694" s="4"/>
      <c r="B694" s="4"/>
      <c r="C694" s="4"/>
      <c r="D694" s="4"/>
      <c r="E694" s="4"/>
      <c r="F694" s="4"/>
      <c r="G694" s="4"/>
      <c r="H694" s="4"/>
      <c r="I694" s="4"/>
      <c r="J694" s="4"/>
      <c r="K694" s="4"/>
      <c r="L694" s="4"/>
    </row>
    <row r="695">
      <c r="A695" s="4"/>
      <c r="B695" s="4"/>
      <c r="C695" s="4"/>
      <c r="D695" s="4"/>
      <c r="E695" s="4"/>
      <c r="F695" s="4"/>
      <c r="G695" s="4"/>
      <c r="H695" s="4"/>
      <c r="I695" s="4"/>
      <c r="J695" s="4"/>
      <c r="K695" s="4"/>
      <c r="L695" s="4"/>
    </row>
    <row r="696">
      <c r="A696" s="4"/>
      <c r="B696" s="4"/>
      <c r="C696" s="4"/>
      <c r="D696" s="4"/>
      <c r="E696" s="4"/>
      <c r="F696" s="4"/>
      <c r="G696" s="4"/>
      <c r="H696" s="4"/>
      <c r="I696" s="4"/>
      <c r="J696" s="4"/>
      <c r="K696" s="4"/>
      <c r="L696" s="4"/>
    </row>
    <row r="697">
      <c r="A697" s="4"/>
      <c r="B697" s="4"/>
      <c r="C697" s="4"/>
      <c r="D697" s="4"/>
      <c r="E697" s="4"/>
      <c r="F697" s="4"/>
      <c r="G697" s="4"/>
      <c r="H697" s="4"/>
      <c r="I697" s="4"/>
      <c r="J697" s="4"/>
      <c r="K697" s="4"/>
      <c r="L697" s="4"/>
    </row>
    <row r="698">
      <c r="A698" s="4"/>
      <c r="B698" s="4"/>
      <c r="C698" s="4"/>
      <c r="D698" s="4"/>
      <c r="E698" s="4"/>
      <c r="F698" s="4"/>
      <c r="G698" s="4"/>
      <c r="H698" s="4"/>
      <c r="I698" s="4"/>
      <c r="J698" s="4"/>
      <c r="K698" s="4"/>
      <c r="L698" s="4"/>
    </row>
    <row r="699">
      <c r="A699" s="4"/>
      <c r="B699" s="4"/>
      <c r="C699" s="4"/>
      <c r="D699" s="4"/>
      <c r="E699" s="4"/>
      <c r="F699" s="4"/>
      <c r="G699" s="4"/>
      <c r="H699" s="4"/>
      <c r="I699" s="4"/>
      <c r="J699" s="4"/>
      <c r="K699" s="4"/>
      <c r="L699" s="4"/>
    </row>
    <row r="700">
      <c r="A700" s="4"/>
      <c r="B700" s="4"/>
      <c r="C700" s="4"/>
      <c r="D700" s="4"/>
      <c r="E700" s="4"/>
      <c r="F700" s="4"/>
      <c r="G700" s="4"/>
      <c r="H700" s="4"/>
      <c r="I700" s="4"/>
      <c r="J700" s="4"/>
      <c r="K700" s="4"/>
      <c r="L700" s="4"/>
    </row>
    <row r="701">
      <c r="A701" s="4"/>
      <c r="B701" s="4"/>
      <c r="C701" s="4"/>
      <c r="D701" s="4"/>
      <c r="E701" s="4"/>
      <c r="F701" s="4"/>
      <c r="G701" s="4"/>
      <c r="H701" s="4"/>
      <c r="I701" s="4"/>
      <c r="J701" s="4"/>
      <c r="K701" s="4"/>
      <c r="L701" s="4"/>
    </row>
    <row r="702">
      <c r="A702" s="4"/>
      <c r="B702" s="4"/>
      <c r="C702" s="4"/>
      <c r="D702" s="4"/>
      <c r="E702" s="4"/>
      <c r="F702" s="4"/>
      <c r="G702" s="4"/>
      <c r="H702" s="4"/>
      <c r="I702" s="4"/>
      <c r="J702" s="4"/>
      <c r="K702" s="4"/>
      <c r="L702" s="4"/>
    </row>
    <row r="703">
      <c r="A703" s="4"/>
      <c r="B703" s="4"/>
      <c r="C703" s="4"/>
      <c r="D703" s="4"/>
      <c r="E703" s="4"/>
      <c r="F703" s="4"/>
      <c r="G703" s="4"/>
      <c r="H703" s="4"/>
      <c r="I703" s="4"/>
      <c r="J703" s="4"/>
      <c r="K703" s="4"/>
      <c r="L703" s="4"/>
    </row>
    <row r="704">
      <c r="A704" s="4"/>
      <c r="B704" s="4"/>
      <c r="C704" s="4"/>
      <c r="D704" s="4"/>
      <c r="E704" s="4"/>
      <c r="F704" s="4"/>
      <c r="G704" s="4"/>
      <c r="H704" s="4"/>
      <c r="I704" s="4"/>
      <c r="J704" s="4"/>
      <c r="K704" s="4"/>
      <c r="L704" s="4"/>
    </row>
    <row r="705">
      <c r="A705" s="4"/>
      <c r="B705" s="4"/>
      <c r="C705" s="4"/>
      <c r="D705" s="4"/>
      <c r="E705" s="4"/>
      <c r="F705" s="4"/>
      <c r="G705" s="4"/>
      <c r="H705" s="4"/>
      <c r="I705" s="4"/>
      <c r="J705" s="4"/>
      <c r="K705" s="4"/>
      <c r="L705" s="4"/>
    </row>
    <row r="706">
      <c r="A706" s="4"/>
      <c r="B706" s="4"/>
      <c r="C706" s="4"/>
      <c r="D706" s="4"/>
      <c r="E706" s="4"/>
      <c r="F706" s="4"/>
      <c r="G706" s="4"/>
      <c r="H706" s="4"/>
      <c r="I706" s="4"/>
      <c r="J706" s="4"/>
      <c r="K706" s="4"/>
      <c r="L706" s="4"/>
    </row>
    <row r="707">
      <c r="A707" s="4"/>
      <c r="B707" s="4"/>
      <c r="C707" s="4"/>
      <c r="D707" s="4"/>
      <c r="E707" s="4"/>
      <c r="F707" s="4"/>
      <c r="G707" s="4"/>
      <c r="H707" s="4"/>
      <c r="I707" s="4"/>
      <c r="J707" s="4"/>
      <c r="K707" s="4"/>
      <c r="L707" s="4"/>
    </row>
    <row r="708">
      <c r="A708" s="4"/>
      <c r="B708" s="4"/>
      <c r="C708" s="4"/>
      <c r="D708" s="4"/>
      <c r="E708" s="4"/>
      <c r="F708" s="4"/>
      <c r="G708" s="4"/>
      <c r="H708" s="4"/>
      <c r="I708" s="4"/>
      <c r="J708" s="4"/>
      <c r="K708" s="4"/>
      <c r="L708" s="4"/>
    </row>
    <row r="709">
      <c r="A709" s="4"/>
      <c r="B709" s="4"/>
      <c r="C709" s="4"/>
      <c r="D709" s="4"/>
      <c r="E709" s="4"/>
      <c r="F709" s="4"/>
      <c r="G709" s="4"/>
      <c r="H709" s="4"/>
      <c r="I709" s="4"/>
      <c r="J709" s="4"/>
      <c r="K709" s="4"/>
      <c r="L709" s="4"/>
    </row>
    <row r="710">
      <c r="A710" s="4"/>
      <c r="B710" s="4"/>
      <c r="C710" s="4"/>
      <c r="D710" s="4"/>
      <c r="E710" s="4"/>
      <c r="F710" s="4"/>
      <c r="G710" s="4"/>
      <c r="H710" s="4"/>
      <c r="I710" s="4"/>
      <c r="J710" s="4"/>
      <c r="K710" s="4"/>
      <c r="L710" s="4"/>
    </row>
    <row r="711">
      <c r="A711" s="4"/>
      <c r="B711" s="4"/>
      <c r="C711" s="4"/>
      <c r="D711" s="4"/>
      <c r="E711" s="4"/>
      <c r="F711" s="4"/>
      <c r="G711" s="4"/>
      <c r="H711" s="4"/>
      <c r="I711" s="4"/>
      <c r="J711" s="4"/>
      <c r="K711" s="4"/>
      <c r="L711" s="4"/>
    </row>
    <row r="712">
      <c r="A712" s="4"/>
      <c r="B712" s="4"/>
      <c r="C712" s="4"/>
      <c r="D712" s="4"/>
      <c r="E712" s="4"/>
      <c r="F712" s="4"/>
      <c r="G712" s="4"/>
      <c r="H712" s="4"/>
      <c r="I712" s="4"/>
      <c r="J712" s="4"/>
      <c r="K712" s="4"/>
      <c r="L712" s="4"/>
    </row>
    <row r="713">
      <c r="A713" s="4"/>
      <c r="B713" s="4"/>
      <c r="C713" s="4"/>
      <c r="D713" s="4"/>
      <c r="E713" s="4"/>
      <c r="F713" s="4"/>
      <c r="G713" s="4"/>
      <c r="H713" s="4"/>
      <c r="I713" s="4"/>
      <c r="J713" s="4"/>
      <c r="K713" s="4"/>
      <c r="L713" s="4"/>
    </row>
    <row r="714">
      <c r="A714" s="4"/>
      <c r="B714" s="4"/>
      <c r="C714" s="4"/>
      <c r="D714" s="4"/>
      <c r="E714" s="4"/>
      <c r="F714" s="4"/>
      <c r="G714" s="4"/>
      <c r="H714" s="4"/>
      <c r="I714" s="4"/>
      <c r="J714" s="4"/>
      <c r="K714" s="4"/>
      <c r="L714" s="4"/>
    </row>
    <row r="715">
      <c r="A715" s="4"/>
      <c r="B715" s="4"/>
      <c r="C715" s="4"/>
      <c r="D715" s="4"/>
      <c r="E715" s="4"/>
      <c r="F715" s="4"/>
      <c r="G715" s="4"/>
      <c r="H715" s="4"/>
      <c r="I715" s="4"/>
      <c r="J715" s="4"/>
      <c r="K715" s="4"/>
      <c r="L715" s="4"/>
    </row>
    <row r="716">
      <c r="A716" s="4"/>
      <c r="B716" s="4"/>
      <c r="C716" s="4"/>
      <c r="D716" s="4"/>
      <c r="E716" s="4"/>
      <c r="F716" s="4"/>
      <c r="G716" s="4"/>
      <c r="H716" s="4"/>
      <c r="I716" s="4"/>
      <c r="J716" s="4"/>
      <c r="K716" s="4"/>
      <c r="L716" s="4"/>
    </row>
    <row r="717">
      <c r="A717" s="4"/>
      <c r="B717" s="4"/>
      <c r="C717" s="4"/>
      <c r="D717" s="4"/>
      <c r="E717" s="4"/>
      <c r="F717" s="4"/>
      <c r="G717" s="4"/>
      <c r="H717" s="4"/>
      <c r="I717" s="4"/>
      <c r="J717" s="4"/>
      <c r="K717" s="4"/>
      <c r="L717" s="4"/>
    </row>
    <row r="718">
      <c r="A718" s="4"/>
      <c r="B718" s="4"/>
      <c r="C718" s="4"/>
      <c r="D718" s="4"/>
      <c r="E718" s="4"/>
      <c r="F718" s="4"/>
      <c r="G718" s="4"/>
      <c r="H718" s="4"/>
      <c r="I718" s="4"/>
      <c r="J718" s="4"/>
      <c r="K718" s="4"/>
      <c r="L718" s="4"/>
    </row>
    <row r="719">
      <c r="A719" s="4"/>
      <c r="B719" s="4"/>
      <c r="C719" s="4"/>
      <c r="D719" s="4"/>
      <c r="E719" s="4"/>
      <c r="F719" s="4"/>
      <c r="G719" s="4"/>
      <c r="H719" s="4"/>
      <c r="I719" s="4"/>
      <c r="J719" s="4"/>
      <c r="K719" s="4"/>
      <c r="L719" s="4"/>
    </row>
    <row r="720">
      <c r="A720" s="4"/>
      <c r="B720" s="4"/>
      <c r="C720" s="4"/>
      <c r="D720" s="4"/>
      <c r="E720" s="4"/>
      <c r="F720" s="4"/>
      <c r="G720" s="4"/>
      <c r="H720" s="4"/>
      <c r="I720" s="4"/>
      <c r="J720" s="4"/>
      <c r="K720" s="4"/>
      <c r="L720" s="4"/>
    </row>
    <row r="721">
      <c r="A721" s="4"/>
      <c r="B721" s="4"/>
      <c r="C721" s="4"/>
      <c r="D721" s="4"/>
      <c r="E721" s="4"/>
      <c r="F721" s="4"/>
      <c r="G721" s="4"/>
      <c r="H721" s="4"/>
      <c r="I721" s="4"/>
      <c r="J721" s="4"/>
      <c r="K721" s="4"/>
      <c r="L721" s="4"/>
    </row>
    <row r="722">
      <c r="A722" s="4"/>
      <c r="B722" s="4"/>
      <c r="C722" s="4"/>
      <c r="D722" s="4"/>
      <c r="E722" s="4"/>
      <c r="F722" s="4"/>
      <c r="G722" s="4"/>
      <c r="H722" s="4"/>
      <c r="I722" s="4"/>
      <c r="J722" s="4"/>
      <c r="K722" s="4"/>
      <c r="L722" s="4"/>
    </row>
    <row r="723">
      <c r="A723" s="4"/>
      <c r="B723" s="4"/>
      <c r="C723" s="4"/>
      <c r="D723" s="4"/>
      <c r="E723" s="4"/>
      <c r="F723" s="4"/>
      <c r="G723" s="4"/>
      <c r="H723" s="4"/>
      <c r="I723" s="4"/>
      <c r="J723" s="4"/>
      <c r="K723" s="4"/>
      <c r="L723" s="4"/>
    </row>
    <row r="724">
      <c r="A724" s="4"/>
      <c r="B724" s="4"/>
      <c r="C724" s="4"/>
      <c r="D724" s="4"/>
      <c r="E724" s="4"/>
      <c r="F724" s="4"/>
      <c r="G724" s="4"/>
      <c r="H724" s="4"/>
      <c r="I724" s="4"/>
      <c r="J724" s="4"/>
      <c r="K724" s="4"/>
      <c r="L724" s="4"/>
    </row>
    <row r="725">
      <c r="A725" s="4"/>
      <c r="B725" s="4"/>
      <c r="C725" s="4"/>
      <c r="D725" s="4"/>
      <c r="E725" s="4"/>
      <c r="F725" s="4"/>
      <c r="G725" s="4"/>
      <c r="H725" s="4"/>
      <c r="I725" s="4"/>
      <c r="J725" s="4"/>
      <c r="K725" s="4"/>
      <c r="L725" s="4"/>
    </row>
    <row r="726">
      <c r="A726" s="4"/>
      <c r="B726" s="4"/>
      <c r="C726" s="4"/>
      <c r="D726" s="4"/>
      <c r="E726" s="4"/>
      <c r="F726" s="4"/>
      <c r="G726" s="4"/>
      <c r="H726" s="4"/>
      <c r="I726" s="4"/>
      <c r="J726" s="4"/>
      <c r="K726" s="4"/>
      <c r="L726" s="4"/>
    </row>
    <row r="727">
      <c r="A727" s="4"/>
      <c r="B727" s="4"/>
      <c r="C727" s="4"/>
      <c r="D727" s="4"/>
      <c r="E727" s="4"/>
      <c r="F727" s="4"/>
      <c r="G727" s="4"/>
      <c r="H727" s="4"/>
      <c r="I727" s="4"/>
      <c r="J727" s="4"/>
      <c r="K727" s="4"/>
      <c r="L727" s="4"/>
    </row>
    <row r="728">
      <c r="A728" s="4"/>
      <c r="B728" s="4"/>
      <c r="C728" s="4"/>
      <c r="D728" s="4"/>
      <c r="E728" s="4"/>
      <c r="F728" s="4"/>
      <c r="G728" s="4"/>
      <c r="H728" s="4"/>
      <c r="I728" s="4"/>
      <c r="J728" s="4"/>
      <c r="K728" s="4"/>
      <c r="L728" s="4"/>
    </row>
    <row r="729">
      <c r="A729" s="4"/>
      <c r="B729" s="4"/>
      <c r="C729" s="4"/>
      <c r="D729" s="4"/>
      <c r="E729" s="4"/>
      <c r="F729" s="4"/>
      <c r="G729" s="4"/>
      <c r="H729" s="4"/>
      <c r="I729" s="4"/>
      <c r="J729" s="4"/>
      <c r="K729" s="4"/>
      <c r="L729" s="4"/>
    </row>
    <row r="730">
      <c r="A730" s="4"/>
      <c r="B730" s="4"/>
      <c r="C730" s="4"/>
      <c r="D730" s="4"/>
      <c r="E730" s="4"/>
      <c r="F730" s="4"/>
      <c r="G730" s="4"/>
      <c r="H730" s="4"/>
      <c r="I730" s="4"/>
      <c r="J730" s="4"/>
      <c r="K730" s="4"/>
      <c r="L730" s="4"/>
    </row>
    <row r="731">
      <c r="A731" s="4"/>
      <c r="B731" s="4"/>
      <c r="C731" s="4"/>
      <c r="D731" s="4"/>
      <c r="E731" s="4"/>
      <c r="F731" s="4"/>
      <c r="G731" s="4"/>
      <c r="H731" s="4"/>
      <c r="I731" s="4"/>
      <c r="J731" s="4"/>
      <c r="K731" s="4"/>
      <c r="L731" s="4"/>
    </row>
    <row r="732">
      <c r="A732" s="4"/>
      <c r="B732" s="4"/>
      <c r="C732" s="4"/>
      <c r="D732" s="4"/>
      <c r="E732" s="4"/>
      <c r="F732" s="4"/>
      <c r="G732" s="4"/>
      <c r="H732" s="4"/>
      <c r="I732" s="4"/>
      <c r="J732" s="4"/>
      <c r="K732" s="4"/>
      <c r="L732" s="4"/>
    </row>
    <row r="733">
      <c r="A733" s="4"/>
      <c r="B733" s="4"/>
      <c r="C733" s="4"/>
      <c r="D733" s="4"/>
      <c r="E733" s="4"/>
      <c r="F733" s="4"/>
      <c r="G733" s="4"/>
      <c r="H733" s="4"/>
      <c r="I733" s="4"/>
      <c r="J733" s="4"/>
      <c r="K733" s="4"/>
      <c r="L733" s="4"/>
    </row>
    <row r="734">
      <c r="A734" s="4"/>
      <c r="B734" s="4"/>
      <c r="C734" s="4"/>
      <c r="D734" s="4"/>
      <c r="E734" s="4"/>
      <c r="F734" s="4"/>
      <c r="G734" s="4"/>
      <c r="H734" s="4"/>
      <c r="I734" s="4"/>
      <c r="J734" s="4"/>
      <c r="K734" s="4"/>
      <c r="L734" s="4"/>
    </row>
    <row r="735">
      <c r="A735" s="4"/>
      <c r="B735" s="4"/>
      <c r="C735" s="4"/>
      <c r="D735" s="4"/>
      <c r="E735" s="4"/>
      <c r="F735" s="4"/>
      <c r="G735" s="4"/>
      <c r="H735" s="4"/>
      <c r="I735" s="4"/>
      <c r="J735" s="4"/>
      <c r="K735" s="4"/>
      <c r="L735" s="4"/>
    </row>
    <row r="736">
      <c r="A736" s="4"/>
      <c r="B736" s="4"/>
      <c r="C736" s="4"/>
      <c r="D736" s="4"/>
      <c r="E736" s="4"/>
      <c r="F736" s="4"/>
      <c r="G736" s="4"/>
      <c r="H736" s="4"/>
      <c r="I736" s="4"/>
      <c r="J736" s="4"/>
      <c r="K736" s="4"/>
      <c r="L736" s="4"/>
    </row>
    <row r="737">
      <c r="A737" s="4"/>
      <c r="B737" s="4"/>
      <c r="C737" s="4"/>
      <c r="D737" s="4"/>
      <c r="E737" s="4"/>
      <c r="F737" s="4"/>
      <c r="G737" s="4"/>
      <c r="H737" s="4"/>
      <c r="I737" s="4"/>
      <c r="J737" s="4"/>
      <c r="K737" s="4"/>
      <c r="L737" s="4"/>
    </row>
    <row r="738">
      <c r="A738" s="4"/>
      <c r="B738" s="4"/>
      <c r="C738" s="4"/>
      <c r="D738" s="4"/>
      <c r="E738" s="4"/>
      <c r="F738" s="4"/>
      <c r="G738" s="4"/>
      <c r="H738" s="4"/>
      <c r="I738" s="4"/>
      <c r="J738" s="4"/>
      <c r="K738" s="4"/>
      <c r="L738" s="4"/>
    </row>
    <row r="739">
      <c r="A739" s="4"/>
      <c r="B739" s="4"/>
      <c r="C739" s="4"/>
      <c r="D739" s="4"/>
      <c r="E739" s="4"/>
      <c r="F739" s="4"/>
      <c r="G739" s="4"/>
      <c r="H739" s="4"/>
      <c r="I739" s="4"/>
      <c r="J739" s="4"/>
      <c r="K739" s="4"/>
      <c r="L739" s="4"/>
    </row>
    <row r="740">
      <c r="A740" s="4"/>
      <c r="B740" s="4"/>
      <c r="C740" s="4"/>
      <c r="D740" s="4"/>
      <c r="E740" s="4"/>
      <c r="F740" s="4"/>
      <c r="G740" s="4"/>
      <c r="H740" s="4"/>
      <c r="I740" s="4"/>
      <c r="J740" s="4"/>
      <c r="K740" s="4"/>
      <c r="L740" s="4"/>
    </row>
    <row r="741">
      <c r="A741" s="4"/>
      <c r="B741" s="4"/>
      <c r="C741" s="4"/>
      <c r="D741" s="4"/>
      <c r="E741" s="4"/>
      <c r="F741" s="4"/>
      <c r="G741" s="4"/>
      <c r="H741" s="4"/>
      <c r="I741" s="4"/>
      <c r="J741" s="4"/>
      <c r="K741" s="4"/>
      <c r="L741" s="4"/>
    </row>
    <row r="742">
      <c r="A742" s="4"/>
      <c r="B742" s="4"/>
      <c r="C742" s="4"/>
      <c r="D742" s="4"/>
      <c r="E742" s="4"/>
      <c r="F742" s="4"/>
      <c r="G742" s="4"/>
      <c r="H742" s="4"/>
      <c r="I742" s="4"/>
      <c r="J742" s="4"/>
      <c r="K742" s="4"/>
      <c r="L742" s="4"/>
    </row>
    <row r="743">
      <c r="A743" s="4"/>
      <c r="B743" s="4"/>
      <c r="C743" s="4"/>
      <c r="D743" s="4"/>
      <c r="E743" s="4"/>
      <c r="F743" s="4"/>
      <c r="G743" s="4"/>
      <c r="H743" s="4"/>
      <c r="I743" s="4"/>
      <c r="J743" s="4"/>
      <c r="K743" s="4"/>
      <c r="L743" s="4"/>
    </row>
    <row r="744">
      <c r="A744" s="4"/>
      <c r="B744" s="4"/>
      <c r="C744" s="4"/>
      <c r="D744" s="4"/>
      <c r="E744" s="4"/>
      <c r="F744" s="4"/>
      <c r="G744" s="4"/>
      <c r="H744" s="4"/>
      <c r="I744" s="4"/>
      <c r="J744" s="4"/>
      <c r="K744" s="4"/>
      <c r="L744" s="4"/>
    </row>
    <row r="745">
      <c r="A745" s="4"/>
      <c r="B745" s="4"/>
      <c r="C745" s="4"/>
      <c r="D745" s="4"/>
      <c r="E745" s="4"/>
      <c r="F745" s="4"/>
      <c r="G745" s="4"/>
      <c r="H745" s="4"/>
      <c r="I745" s="4"/>
      <c r="J745" s="4"/>
      <c r="K745" s="4"/>
      <c r="L745" s="4"/>
    </row>
    <row r="746">
      <c r="A746" s="4"/>
      <c r="B746" s="4"/>
      <c r="C746" s="4"/>
      <c r="D746" s="4"/>
      <c r="E746" s="4"/>
      <c r="F746" s="4"/>
      <c r="G746" s="4"/>
      <c r="H746" s="4"/>
      <c r="I746" s="4"/>
      <c r="J746" s="4"/>
      <c r="K746" s="4"/>
      <c r="L746" s="4"/>
    </row>
    <row r="747">
      <c r="A747" s="4"/>
      <c r="B747" s="4"/>
      <c r="C747" s="4"/>
      <c r="D747" s="4"/>
      <c r="E747" s="4"/>
      <c r="F747" s="4"/>
      <c r="G747" s="4"/>
      <c r="H747" s="4"/>
      <c r="I747" s="4"/>
      <c r="J747" s="4"/>
      <c r="K747" s="4"/>
      <c r="L747" s="4"/>
    </row>
    <row r="748">
      <c r="A748" s="4"/>
      <c r="B748" s="4"/>
      <c r="C748" s="4"/>
      <c r="D748" s="4"/>
      <c r="E748" s="4"/>
      <c r="F748" s="4"/>
      <c r="G748" s="4"/>
      <c r="H748" s="4"/>
      <c r="I748" s="4"/>
      <c r="J748" s="4"/>
      <c r="K748" s="4"/>
      <c r="L748" s="4"/>
    </row>
    <row r="749">
      <c r="A749" s="4"/>
      <c r="B749" s="4"/>
      <c r="C749" s="4"/>
      <c r="D749" s="4"/>
      <c r="E749" s="4"/>
      <c r="F749" s="4"/>
      <c r="G749" s="4"/>
      <c r="H749" s="4"/>
      <c r="I749" s="4"/>
      <c r="J749" s="4"/>
      <c r="K749" s="4"/>
      <c r="L749" s="4"/>
    </row>
    <row r="750">
      <c r="A750" s="4"/>
      <c r="B750" s="4"/>
      <c r="C750" s="4"/>
      <c r="D750" s="4"/>
      <c r="E750" s="4"/>
      <c r="F750" s="4"/>
      <c r="G750" s="4"/>
      <c r="H750" s="4"/>
      <c r="I750" s="4"/>
      <c r="J750" s="4"/>
      <c r="K750" s="4"/>
      <c r="L750" s="4"/>
    </row>
    <row r="751">
      <c r="A751" s="4"/>
      <c r="B751" s="4"/>
      <c r="C751" s="4"/>
      <c r="D751" s="4"/>
      <c r="E751" s="4"/>
      <c r="F751" s="4"/>
      <c r="G751" s="4"/>
      <c r="H751" s="4"/>
      <c r="I751" s="4"/>
      <c r="J751" s="4"/>
      <c r="K751" s="4"/>
      <c r="L751" s="4"/>
    </row>
    <row r="752">
      <c r="A752" s="4"/>
      <c r="B752" s="4"/>
      <c r="C752" s="4"/>
      <c r="D752" s="4"/>
      <c r="E752" s="4"/>
      <c r="F752" s="4"/>
      <c r="G752" s="4"/>
      <c r="H752" s="4"/>
      <c r="I752" s="4"/>
      <c r="J752" s="4"/>
      <c r="K752" s="4"/>
      <c r="L752" s="4"/>
    </row>
    <row r="753">
      <c r="A753" s="4"/>
      <c r="B753" s="4"/>
      <c r="C753" s="4"/>
      <c r="D753" s="4"/>
      <c r="E753" s="4"/>
      <c r="F753" s="4"/>
      <c r="G753" s="4"/>
      <c r="H753" s="4"/>
      <c r="I753" s="4"/>
      <c r="J753" s="4"/>
      <c r="K753" s="4"/>
      <c r="L753" s="4"/>
    </row>
    <row r="754">
      <c r="A754" s="4"/>
      <c r="B754" s="4"/>
      <c r="C754" s="4"/>
      <c r="D754" s="4"/>
      <c r="E754" s="4"/>
      <c r="F754" s="4"/>
      <c r="G754" s="4"/>
      <c r="H754" s="4"/>
      <c r="I754" s="4"/>
      <c r="J754" s="4"/>
      <c r="K754" s="4"/>
      <c r="L754" s="4"/>
    </row>
    <row r="755">
      <c r="A755" s="4"/>
      <c r="B755" s="4"/>
      <c r="C755" s="4"/>
      <c r="D755" s="4"/>
      <c r="E755" s="4"/>
      <c r="F755" s="4"/>
      <c r="G755" s="4"/>
      <c r="H755" s="4"/>
      <c r="I755" s="4"/>
      <c r="J755" s="4"/>
      <c r="K755" s="4"/>
      <c r="L755" s="4"/>
    </row>
    <row r="756">
      <c r="A756" s="4"/>
      <c r="B756" s="4"/>
      <c r="C756" s="4"/>
      <c r="D756" s="4"/>
      <c r="E756" s="4"/>
      <c r="F756" s="4"/>
      <c r="G756" s="4"/>
      <c r="H756" s="4"/>
      <c r="I756" s="4"/>
      <c r="J756" s="4"/>
      <c r="K756" s="4"/>
      <c r="L756" s="4"/>
    </row>
    <row r="757">
      <c r="A757" s="4"/>
      <c r="B757" s="4"/>
      <c r="C757" s="4"/>
      <c r="D757" s="4"/>
      <c r="E757" s="4"/>
      <c r="F757" s="4"/>
      <c r="G757" s="4"/>
      <c r="H757" s="4"/>
      <c r="I757" s="4"/>
      <c r="J757" s="4"/>
      <c r="K757" s="4"/>
      <c r="L757" s="4"/>
    </row>
    <row r="758">
      <c r="A758" s="4"/>
      <c r="B758" s="4"/>
      <c r="C758" s="4"/>
      <c r="D758" s="4"/>
      <c r="E758" s="4"/>
      <c r="F758" s="4"/>
      <c r="G758" s="4"/>
      <c r="H758" s="4"/>
      <c r="I758" s="4"/>
      <c r="J758" s="4"/>
      <c r="K758" s="4"/>
      <c r="L758" s="4"/>
    </row>
    <row r="759">
      <c r="A759" s="4"/>
      <c r="B759" s="4"/>
      <c r="C759" s="4"/>
      <c r="D759" s="4"/>
      <c r="E759" s="4"/>
      <c r="F759" s="4"/>
      <c r="G759" s="4"/>
      <c r="H759" s="4"/>
      <c r="I759" s="4"/>
      <c r="J759" s="4"/>
      <c r="K759" s="4"/>
      <c r="L759" s="4"/>
    </row>
    <row r="760">
      <c r="A760" s="4"/>
      <c r="B760" s="4"/>
      <c r="C760" s="4"/>
      <c r="D760" s="4"/>
      <c r="E760" s="4"/>
      <c r="F760" s="4"/>
      <c r="G760" s="4"/>
      <c r="H760" s="4"/>
      <c r="I760" s="4"/>
      <c r="J760" s="4"/>
      <c r="K760" s="4"/>
      <c r="L760" s="4"/>
    </row>
    <row r="761">
      <c r="A761" s="4"/>
      <c r="B761" s="4"/>
      <c r="C761" s="4"/>
      <c r="D761" s="4"/>
      <c r="E761" s="4"/>
      <c r="F761" s="4"/>
      <c r="G761" s="4"/>
      <c r="H761" s="4"/>
      <c r="I761" s="4"/>
      <c r="J761" s="4"/>
      <c r="K761" s="4"/>
      <c r="L761" s="4"/>
    </row>
    <row r="762">
      <c r="A762" s="4"/>
      <c r="B762" s="4"/>
      <c r="C762" s="4"/>
      <c r="D762" s="4"/>
      <c r="E762" s="4"/>
      <c r="F762" s="4"/>
      <c r="G762" s="4"/>
      <c r="H762" s="4"/>
      <c r="I762" s="4"/>
      <c r="J762" s="4"/>
      <c r="K762" s="4"/>
      <c r="L762" s="4"/>
    </row>
    <row r="763">
      <c r="A763" s="4"/>
      <c r="B763" s="4"/>
      <c r="C763" s="4"/>
      <c r="D763" s="4"/>
      <c r="E763" s="4"/>
      <c r="F763" s="4"/>
      <c r="G763" s="4"/>
      <c r="H763" s="4"/>
      <c r="I763" s="4"/>
      <c r="J763" s="4"/>
      <c r="K763" s="4"/>
      <c r="L763" s="4"/>
    </row>
    <row r="764">
      <c r="A764" s="4"/>
      <c r="B764" s="4"/>
      <c r="C764" s="4"/>
      <c r="D764" s="4"/>
      <c r="E764" s="4"/>
      <c r="F764" s="4"/>
      <c r="G764" s="4"/>
      <c r="H764" s="4"/>
      <c r="I764" s="4"/>
      <c r="J764" s="4"/>
      <c r="K764" s="4"/>
      <c r="L764" s="4"/>
    </row>
    <row r="765">
      <c r="A765" s="4"/>
      <c r="B765" s="4"/>
      <c r="C765" s="4"/>
      <c r="D765" s="4"/>
      <c r="E765" s="4"/>
      <c r="F765" s="4"/>
      <c r="G765" s="4"/>
      <c r="H765" s="4"/>
      <c r="I765" s="4"/>
      <c r="J765" s="4"/>
      <c r="K765" s="4"/>
      <c r="L765" s="4"/>
    </row>
    <row r="766">
      <c r="A766" s="4"/>
      <c r="B766" s="4"/>
      <c r="C766" s="4"/>
      <c r="D766" s="4"/>
      <c r="E766" s="4"/>
      <c r="F766" s="4"/>
      <c r="G766" s="4"/>
      <c r="H766" s="4"/>
      <c r="I766" s="4"/>
      <c r="J766" s="4"/>
      <c r="K766" s="4"/>
      <c r="L766" s="4"/>
    </row>
    <row r="767">
      <c r="A767" s="4"/>
      <c r="B767" s="4"/>
      <c r="C767" s="4"/>
      <c r="D767" s="4"/>
      <c r="E767" s="4"/>
      <c r="F767" s="4"/>
      <c r="G767" s="4"/>
      <c r="H767" s="4"/>
      <c r="I767" s="4"/>
      <c r="J767" s="4"/>
      <c r="K767" s="4"/>
      <c r="L767" s="4"/>
    </row>
    <row r="768">
      <c r="A768" s="4"/>
      <c r="B768" s="4"/>
      <c r="C768" s="4"/>
      <c r="D768" s="4"/>
      <c r="E768" s="4"/>
      <c r="F768" s="4"/>
      <c r="G768" s="4"/>
      <c r="H768" s="4"/>
      <c r="I768" s="4"/>
      <c r="J768" s="4"/>
      <c r="K768" s="4"/>
      <c r="L768" s="4"/>
    </row>
    <row r="769">
      <c r="A769" s="4"/>
      <c r="B769" s="4"/>
      <c r="C769" s="4"/>
      <c r="D769" s="4"/>
      <c r="E769" s="4"/>
      <c r="F769" s="4"/>
      <c r="G769" s="4"/>
      <c r="H769" s="4"/>
      <c r="I769" s="4"/>
      <c r="J769" s="4"/>
      <c r="K769" s="4"/>
      <c r="L769" s="4"/>
    </row>
    <row r="770">
      <c r="A770" s="4"/>
      <c r="B770" s="4"/>
      <c r="C770" s="4"/>
      <c r="D770" s="4"/>
      <c r="E770" s="4"/>
      <c r="F770" s="4"/>
      <c r="G770" s="4"/>
      <c r="H770" s="4"/>
      <c r="I770" s="4"/>
      <c r="J770" s="4"/>
      <c r="K770" s="4"/>
      <c r="L770" s="4"/>
    </row>
    <row r="771">
      <c r="A771" s="4"/>
      <c r="B771" s="4"/>
      <c r="C771" s="4"/>
      <c r="D771" s="4"/>
      <c r="E771" s="4"/>
      <c r="F771" s="4"/>
      <c r="G771" s="4"/>
      <c r="H771" s="4"/>
      <c r="I771" s="4"/>
      <c r="J771" s="4"/>
      <c r="K771" s="4"/>
      <c r="L771" s="4"/>
    </row>
    <row r="772">
      <c r="A772" s="4"/>
      <c r="B772" s="4"/>
      <c r="C772" s="4"/>
      <c r="D772" s="4"/>
      <c r="E772" s="4"/>
      <c r="F772" s="4"/>
      <c r="G772" s="4"/>
      <c r="H772" s="4"/>
      <c r="I772" s="4"/>
      <c r="J772" s="4"/>
      <c r="K772" s="4"/>
      <c r="L772" s="4"/>
    </row>
    <row r="773">
      <c r="A773" s="4"/>
      <c r="B773" s="4"/>
      <c r="C773" s="4"/>
      <c r="D773" s="4"/>
      <c r="E773" s="4"/>
      <c r="F773" s="4"/>
      <c r="G773" s="4"/>
      <c r="H773" s="4"/>
      <c r="I773" s="4"/>
      <c r="J773" s="4"/>
      <c r="K773" s="4"/>
      <c r="L773" s="4"/>
    </row>
    <row r="774">
      <c r="A774" s="4"/>
      <c r="B774" s="4"/>
      <c r="C774" s="4"/>
      <c r="D774" s="4"/>
      <c r="E774" s="4"/>
      <c r="F774" s="4"/>
      <c r="G774" s="4"/>
      <c r="H774" s="4"/>
      <c r="I774" s="4"/>
      <c r="J774" s="4"/>
      <c r="K774" s="4"/>
      <c r="L774" s="4"/>
    </row>
    <row r="775">
      <c r="A775" s="4"/>
      <c r="B775" s="4"/>
      <c r="C775" s="4"/>
      <c r="D775" s="4"/>
      <c r="E775" s="4"/>
      <c r="F775" s="4"/>
      <c r="G775" s="4"/>
      <c r="H775" s="4"/>
      <c r="I775" s="4"/>
      <c r="J775" s="4"/>
      <c r="K775" s="4"/>
      <c r="L775" s="4"/>
    </row>
    <row r="776">
      <c r="A776" s="4"/>
      <c r="B776" s="4"/>
      <c r="C776" s="4"/>
      <c r="D776" s="4"/>
      <c r="E776" s="4"/>
      <c r="F776" s="4"/>
      <c r="G776" s="4"/>
      <c r="H776" s="4"/>
      <c r="I776" s="4"/>
      <c r="J776" s="4"/>
      <c r="K776" s="4"/>
      <c r="L776" s="4"/>
    </row>
    <row r="777">
      <c r="A777" s="4"/>
      <c r="B777" s="4"/>
      <c r="C777" s="4"/>
      <c r="D777" s="4"/>
      <c r="E777" s="4"/>
      <c r="F777" s="4"/>
      <c r="G777" s="4"/>
      <c r="H777" s="4"/>
      <c r="I777" s="4"/>
      <c r="J777" s="4"/>
      <c r="K777" s="4"/>
      <c r="L777" s="4"/>
    </row>
    <row r="778">
      <c r="A778" s="4"/>
      <c r="B778" s="4"/>
      <c r="C778" s="4"/>
      <c r="D778" s="4"/>
      <c r="E778" s="4"/>
      <c r="F778" s="4"/>
      <c r="G778" s="4"/>
      <c r="H778" s="4"/>
      <c r="I778" s="4"/>
      <c r="J778" s="4"/>
      <c r="K778" s="4"/>
      <c r="L778" s="4"/>
    </row>
    <row r="779">
      <c r="A779" s="4"/>
      <c r="B779" s="4"/>
      <c r="C779" s="4"/>
      <c r="D779" s="4"/>
      <c r="E779" s="4"/>
      <c r="F779" s="4"/>
      <c r="G779" s="4"/>
      <c r="H779" s="4"/>
      <c r="I779" s="4"/>
      <c r="J779" s="4"/>
      <c r="K779" s="4"/>
      <c r="L779" s="4"/>
    </row>
    <row r="780">
      <c r="A780" s="4"/>
      <c r="B780" s="4"/>
      <c r="C780" s="4"/>
      <c r="D780" s="4"/>
      <c r="E780" s="4"/>
      <c r="F780" s="4"/>
      <c r="G780" s="4"/>
      <c r="H780" s="4"/>
      <c r="I780" s="4"/>
      <c r="J780" s="4"/>
      <c r="K780" s="4"/>
      <c r="L780" s="4"/>
    </row>
    <row r="781">
      <c r="A781" s="4"/>
      <c r="B781" s="4"/>
      <c r="C781" s="4"/>
      <c r="D781" s="4"/>
      <c r="E781" s="4"/>
      <c r="F781" s="4"/>
      <c r="G781" s="4"/>
      <c r="H781" s="4"/>
      <c r="I781" s="4"/>
      <c r="J781" s="4"/>
      <c r="K781" s="4"/>
      <c r="L781" s="4"/>
    </row>
    <row r="782">
      <c r="A782" s="4"/>
      <c r="B782" s="4"/>
      <c r="C782" s="4"/>
      <c r="D782" s="4"/>
      <c r="E782" s="4"/>
      <c r="F782" s="4"/>
      <c r="G782" s="4"/>
      <c r="H782" s="4"/>
      <c r="I782" s="4"/>
      <c r="J782" s="4"/>
      <c r="K782" s="4"/>
      <c r="L782" s="4"/>
    </row>
    <row r="783">
      <c r="A783" s="4"/>
      <c r="B783" s="4"/>
      <c r="C783" s="4"/>
      <c r="D783" s="4"/>
      <c r="E783" s="4"/>
      <c r="F783" s="4"/>
      <c r="G783" s="4"/>
      <c r="H783" s="4"/>
      <c r="I783" s="4"/>
      <c r="J783" s="4"/>
      <c r="K783" s="4"/>
      <c r="L783" s="4"/>
    </row>
    <row r="784">
      <c r="A784" s="4"/>
      <c r="B784" s="4"/>
      <c r="C784" s="4"/>
      <c r="D784" s="4"/>
      <c r="E784" s="4"/>
      <c r="F784" s="4"/>
      <c r="G784" s="4"/>
      <c r="H784" s="4"/>
      <c r="I784" s="4"/>
      <c r="J784" s="4"/>
      <c r="K784" s="4"/>
      <c r="L784" s="4"/>
    </row>
    <row r="785">
      <c r="A785" s="4"/>
      <c r="B785" s="4"/>
      <c r="C785" s="4"/>
      <c r="D785" s="4"/>
      <c r="E785" s="4"/>
      <c r="F785" s="4"/>
      <c r="G785" s="4"/>
      <c r="H785" s="4"/>
      <c r="I785" s="4"/>
      <c r="J785" s="4"/>
      <c r="K785" s="4"/>
      <c r="L785" s="4"/>
    </row>
    <row r="786">
      <c r="A786" s="4"/>
      <c r="B786" s="4"/>
      <c r="C786" s="4"/>
      <c r="D786" s="4"/>
      <c r="E786" s="4"/>
      <c r="F786" s="4"/>
      <c r="G786" s="4"/>
      <c r="H786" s="4"/>
      <c r="I786" s="4"/>
      <c r="J786" s="4"/>
      <c r="K786" s="4"/>
      <c r="L786" s="4"/>
    </row>
    <row r="787">
      <c r="A787" s="4"/>
      <c r="B787" s="4"/>
      <c r="C787" s="4"/>
      <c r="D787" s="4"/>
      <c r="E787" s="4"/>
      <c r="F787" s="4"/>
      <c r="G787" s="4"/>
      <c r="H787" s="4"/>
      <c r="I787" s="4"/>
      <c r="J787" s="4"/>
      <c r="K787" s="4"/>
      <c r="L787" s="4"/>
    </row>
    <row r="788">
      <c r="A788" s="4"/>
      <c r="B788" s="4"/>
      <c r="C788" s="4"/>
      <c r="D788" s="4"/>
      <c r="E788" s="4"/>
      <c r="F788" s="4"/>
      <c r="G788" s="4"/>
      <c r="H788" s="4"/>
      <c r="I788" s="4"/>
      <c r="J788" s="4"/>
      <c r="K788" s="4"/>
      <c r="L788" s="4"/>
    </row>
    <row r="789">
      <c r="A789" s="4"/>
      <c r="B789" s="4"/>
      <c r="C789" s="4"/>
      <c r="D789" s="4"/>
      <c r="E789" s="4"/>
      <c r="F789" s="4"/>
      <c r="G789" s="4"/>
      <c r="H789" s="4"/>
      <c r="I789" s="4"/>
      <c r="J789" s="4"/>
      <c r="K789" s="4"/>
      <c r="L789" s="4"/>
    </row>
    <row r="790">
      <c r="A790" s="4"/>
      <c r="B790" s="4"/>
      <c r="C790" s="4"/>
      <c r="D790" s="4"/>
      <c r="E790" s="4"/>
      <c r="F790" s="4"/>
      <c r="G790" s="4"/>
      <c r="H790" s="4"/>
      <c r="I790" s="4"/>
      <c r="J790" s="4"/>
      <c r="K790" s="4"/>
      <c r="L790" s="4"/>
    </row>
    <row r="791">
      <c r="A791" s="4"/>
      <c r="B791" s="4"/>
      <c r="C791" s="4"/>
      <c r="D791" s="4"/>
      <c r="E791" s="4"/>
      <c r="F791" s="4"/>
      <c r="G791" s="4"/>
      <c r="H791" s="4"/>
      <c r="I791" s="4"/>
      <c r="J791" s="4"/>
      <c r="K791" s="4"/>
      <c r="L791" s="4"/>
    </row>
    <row r="792">
      <c r="A792" s="4"/>
      <c r="B792" s="4"/>
      <c r="C792" s="4"/>
      <c r="D792" s="4"/>
      <c r="E792" s="4"/>
      <c r="F792" s="4"/>
      <c r="G792" s="4"/>
      <c r="H792" s="4"/>
      <c r="I792" s="4"/>
      <c r="J792" s="4"/>
      <c r="K792" s="4"/>
      <c r="L792" s="4"/>
    </row>
    <row r="793">
      <c r="A793" s="4"/>
      <c r="B793" s="4"/>
      <c r="C793" s="4"/>
      <c r="D793" s="4"/>
      <c r="E793" s="4"/>
      <c r="F793" s="4"/>
      <c r="G793" s="4"/>
      <c r="H793" s="4"/>
      <c r="I793" s="4"/>
      <c r="J793" s="4"/>
      <c r="K793" s="4"/>
      <c r="L793" s="4"/>
    </row>
    <row r="794">
      <c r="A794" s="4"/>
      <c r="B794" s="4"/>
      <c r="C794" s="4"/>
      <c r="D794" s="4"/>
      <c r="E794" s="4"/>
      <c r="F794" s="4"/>
      <c r="G794" s="4"/>
      <c r="H794" s="4"/>
      <c r="I794" s="4"/>
      <c r="J794" s="4"/>
      <c r="K794" s="4"/>
      <c r="L794" s="4"/>
    </row>
    <row r="795">
      <c r="A795" s="4"/>
      <c r="B795" s="4"/>
      <c r="C795" s="4"/>
      <c r="D795" s="4"/>
      <c r="E795" s="4"/>
      <c r="F795" s="4"/>
      <c r="G795" s="4"/>
      <c r="H795" s="4"/>
      <c r="I795" s="4"/>
      <c r="J795" s="4"/>
      <c r="K795" s="4"/>
      <c r="L795" s="4"/>
    </row>
    <row r="796">
      <c r="A796" s="4"/>
      <c r="B796" s="4"/>
      <c r="C796" s="4"/>
      <c r="D796" s="4"/>
      <c r="E796" s="4"/>
      <c r="F796" s="4"/>
      <c r="G796" s="4"/>
      <c r="H796" s="4"/>
      <c r="I796" s="4"/>
      <c r="J796" s="4"/>
      <c r="K796" s="4"/>
      <c r="L796" s="4"/>
    </row>
    <row r="797">
      <c r="A797" s="4"/>
      <c r="B797" s="4"/>
      <c r="C797" s="4"/>
      <c r="D797" s="4"/>
      <c r="E797" s="4"/>
      <c r="F797" s="4"/>
      <c r="G797" s="4"/>
      <c r="H797" s="4"/>
      <c r="I797" s="4"/>
      <c r="J797" s="4"/>
      <c r="K797" s="4"/>
      <c r="L797" s="4"/>
    </row>
    <row r="798">
      <c r="A798" s="4"/>
      <c r="B798" s="4"/>
      <c r="C798" s="4"/>
      <c r="D798" s="4"/>
      <c r="E798" s="4"/>
      <c r="F798" s="4"/>
      <c r="G798" s="4"/>
      <c r="H798" s="4"/>
      <c r="I798" s="4"/>
      <c r="J798" s="4"/>
      <c r="K798" s="4"/>
      <c r="L798" s="4"/>
    </row>
    <row r="799">
      <c r="A799" s="4"/>
      <c r="B799" s="4"/>
      <c r="C799" s="4"/>
      <c r="D799" s="4"/>
      <c r="E799" s="4"/>
      <c r="F799" s="4"/>
      <c r="G799" s="4"/>
      <c r="H799" s="4"/>
      <c r="I799" s="4"/>
      <c r="J799" s="4"/>
      <c r="K799" s="4"/>
      <c r="L799" s="4"/>
    </row>
    <row r="800">
      <c r="A800" s="4"/>
      <c r="B800" s="4"/>
      <c r="C800" s="4"/>
      <c r="D800" s="4"/>
      <c r="E800" s="4"/>
      <c r="F800" s="4"/>
      <c r="G800" s="4"/>
      <c r="H800" s="4"/>
      <c r="I800" s="4"/>
      <c r="J800" s="4"/>
      <c r="K800" s="4"/>
      <c r="L800" s="4"/>
    </row>
    <row r="801">
      <c r="A801" s="4"/>
      <c r="B801" s="4"/>
      <c r="C801" s="4"/>
      <c r="D801" s="4"/>
      <c r="E801" s="4"/>
      <c r="F801" s="4"/>
      <c r="G801" s="4"/>
      <c r="H801" s="4"/>
      <c r="I801" s="4"/>
      <c r="J801" s="4"/>
      <c r="K801" s="4"/>
      <c r="L801" s="4"/>
    </row>
    <row r="802">
      <c r="A802" s="4"/>
      <c r="B802" s="4"/>
      <c r="C802" s="4"/>
      <c r="D802" s="4"/>
      <c r="E802" s="4"/>
      <c r="F802" s="4"/>
      <c r="G802" s="4"/>
      <c r="H802" s="4"/>
      <c r="I802" s="4"/>
      <c r="J802" s="4"/>
      <c r="K802" s="4"/>
      <c r="L802" s="4"/>
    </row>
    <row r="803">
      <c r="A803" s="4"/>
      <c r="B803" s="4"/>
      <c r="C803" s="4"/>
      <c r="D803" s="4"/>
      <c r="E803" s="4"/>
      <c r="F803" s="4"/>
      <c r="G803" s="4"/>
      <c r="H803" s="4"/>
      <c r="I803" s="4"/>
      <c r="J803" s="4"/>
      <c r="K803" s="4"/>
      <c r="L803" s="4"/>
    </row>
    <row r="804">
      <c r="A804" s="4"/>
      <c r="B804" s="4"/>
      <c r="C804" s="4"/>
      <c r="D804" s="4"/>
      <c r="E804" s="4"/>
      <c r="F804" s="4"/>
      <c r="G804" s="4"/>
      <c r="H804" s="4"/>
      <c r="I804" s="4"/>
      <c r="J804" s="4"/>
      <c r="K804" s="4"/>
      <c r="L804" s="4"/>
    </row>
    <row r="805">
      <c r="A805" s="4"/>
      <c r="B805" s="4"/>
      <c r="C805" s="4"/>
      <c r="D805" s="4"/>
      <c r="E805" s="4"/>
      <c r="F805" s="4"/>
      <c r="G805" s="4"/>
      <c r="H805" s="4"/>
      <c r="I805" s="4"/>
      <c r="J805" s="4"/>
      <c r="K805" s="4"/>
      <c r="L805" s="4"/>
    </row>
    <row r="806">
      <c r="A806" s="4"/>
      <c r="B806" s="4"/>
      <c r="C806" s="4"/>
      <c r="D806" s="4"/>
      <c r="E806" s="4"/>
      <c r="F806" s="4"/>
      <c r="G806" s="4"/>
      <c r="H806" s="4"/>
      <c r="I806" s="4"/>
      <c r="J806" s="4"/>
      <c r="K806" s="4"/>
      <c r="L806" s="4"/>
    </row>
    <row r="807">
      <c r="A807" s="4"/>
      <c r="B807" s="4"/>
      <c r="C807" s="4"/>
      <c r="D807" s="4"/>
      <c r="E807" s="4"/>
      <c r="F807" s="4"/>
      <c r="G807" s="4"/>
      <c r="H807" s="4"/>
      <c r="I807" s="4"/>
      <c r="J807" s="4"/>
      <c r="K807" s="4"/>
      <c r="L807" s="4"/>
    </row>
    <row r="808">
      <c r="A808" s="4"/>
      <c r="B808" s="4"/>
      <c r="C808" s="4"/>
      <c r="D808" s="4"/>
      <c r="E808" s="4"/>
      <c r="F808" s="4"/>
      <c r="G808" s="4"/>
      <c r="H808" s="4"/>
      <c r="I808" s="4"/>
      <c r="J808" s="4"/>
      <c r="K808" s="4"/>
      <c r="L808" s="4"/>
    </row>
    <row r="809">
      <c r="A809" s="4"/>
      <c r="B809" s="4"/>
      <c r="C809" s="4"/>
      <c r="D809" s="4"/>
      <c r="E809" s="4"/>
      <c r="F809" s="4"/>
      <c r="G809" s="4"/>
      <c r="H809" s="4"/>
      <c r="I809" s="4"/>
      <c r="J809" s="4"/>
      <c r="K809" s="4"/>
      <c r="L809" s="4"/>
    </row>
    <row r="810">
      <c r="A810" s="4"/>
      <c r="B810" s="4"/>
      <c r="C810" s="4"/>
      <c r="D810" s="4"/>
      <c r="E810" s="4"/>
      <c r="F810" s="4"/>
      <c r="G810" s="4"/>
      <c r="H810" s="4"/>
      <c r="I810" s="4"/>
      <c r="J810" s="4"/>
      <c r="K810" s="4"/>
      <c r="L810" s="4"/>
    </row>
    <row r="811">
      <c r="A811" s="4"/>
      <c r="B811" s="4"/>
      <c r="C811" s="4"/>
      <c r="D811" s="4"/>
      <c r="E811" s="4"/>
      <c r="F811" s="4"/>
      <c r="G811" s="4"/>
      <c r="H811" s="4"/>
      <c r="I811" s="4"/>
      <c r="J811" s="4"/>
      <c r="K811" s="4"/>
      <c r="L811" s="4"/>
    </row>
    <row r="812">
      <c r="A812" s="4"/>
      <c r="B812" s="4"/>
      <c r="C812" s="4"/>
      <c r="D812" s="4"/>
      <c r="E812" s="4"/>
      <c r="F812" s="4"/>
      <c r="G812" s="4"/>
      <c r="H812" s="4"/>
      <c r="I812" s="4"/>
      <c r="J812" s="4"/>
      <c r="K812" s="4"/>
      <c r="L812" s="4"/>
    </row>
    <row r="813">
      <c r="A813" s="4"/>
      <c r="B813" s="4"/>
      <c r="C813" s="4"/>
      <c r="D813" s="4"/>
      <c r="E813" s="4"/>
      <c r="F813" s="4"/>
      <c r="G813" s="4"/>
      <c r="H813" s="4"/>
      <c r="I813" s="4"/>
      <c r="J813" s="4"/>
      <c r="K813" s="4"/>
      <c r="L813" s="4"/>
    </row>
    <row r="814">
      <c r="A814" s="4"/>
      <c r="B814" s="4"/>
      <c r="C814" s="4"/>
      <c r="D814" s="4"/>
      <c r="E814" s="4"/>
      <c r="F814" s="4"/>
      <c r="G814" s="4"/>
      <c r="H814" s="4"/>
      <c r="I814" s="4"/>
      <c r="J814" s="4"/>
      <c r="K814" s="4"/>
      <c r="L814" s="4"/>
    </row>
    <row r="815">
      <c r="A815" s="4"/>
      <c r="B815" s="4"/>
      <c r="C815" s="4"/>
      <c r="D815" s="4"/>
      <c r="E815" s="4"/>
      <c r="F815" s="4"/>
      <c r="G815" s="4"/>
      <c r="H815" s="4"/>
      <c r="I815" s="4"/>
      <c r="J815" s="4"/>
      <c r="K815" s="4"/>
      <c r="L815" s="4"/>
    </row>
    <row r="816">
      <c r="A816" s="4"/>
      <c r="B816" s="4"/>
      <c r="C816" s="4"/>
      <c r="D816" s="4"/>
      <c r="E816" s="4"/>
      <c r="F816" s="4"/>
      <c r="G816" s="4"/>
      <c r="H816" s="4"/>
      <c r="I816" s="4"/>
      <c r="J816" s="4"/>
      <c r="K816" s="4"/>
      <c r="L816" s="4"/>
    </row>
    <row r="817">
      <c r="A817" s="4"/>
      <c r="B817" s="4"/>
      <c r="C817" s="4"/>
      <c r="D817" s="4"/>
      <c r="E817" s="4"/>
      <c r="F817" s="4"/>
      <c r="G817" s="4"/>
      <c r="H817" s="4"/>
      <c r="I817" s="4"/>
      <c r="J817" s="4"/>
      <c r="K817" s="4"/>
      <c r="L817" s="4"/>
    </row>
    <row r="818">
      <c r="A818" s="4"/>
      <c r="B818" s="4"/>
      <c r="C818" s="4"/>
      <c r="D818" s="4"/>
      <c r="E818" s="4"/>
      <c r="F818" s="4"/>
      <c r="G818" s="4"/>
      <c r="H818" s="4"/>
      <c r="I818" s="4"/>
      <c r="J818" s="4"/>
      <c r="K818" s="4"/>
      <c r="L818" s="4"/>
    </row>
    <row r="819">
      <c r="A819" s="4"/>
      <c r="B819" s="4"/>
      <c r="C819" s="4"/>
      <c r="D819" s="4"/>
      <c r="E819" s="4"/>
      <c r="F819" s="4"/>
      <c r="G819" s="4"/>
      <c r="H819" s="4"/>
      <c r="I819" s="4"/>
      <c r="J819" s="4"/>
      <c r="K819" s="4"/>
      <c r="L819" s="4"/>
    </row>
    <row r="820">
      <c r="A820" s="4"/>
      <c r="B820" s="4"/>
      <c r="C820" s="4"/>
      <c r="D820" s="4"/>
      <c r="E820" s="4"/>
      <c r="F820" s="4"/>
      <c r="G820" s="4"/>
      <c r="H820" s="4"/>
      <c r="I820" s="4"/>
      <c r="J820" s="4"/>
      <c r="K820" s="4"/>
      <c r="L820" s="4"/>
    </row>
    <row r="821">
      <c r="A821" s="4"/>
      <c r="B821" s="4"/>
      <c r="C821" s="4"/>
      <c r="D821" s="4"/>
      <c r="E821" s="4"/>
      <c r="F821" s="4"/>
      <c r="G821" s="4"/>
      <c r="H821" s="4"/>
      <c r="I821" s="4"/>
      <c r="J821" s="4"/>
      <c r="K821" s="4"/>
      <c r="L821" s="4"/>
    </row>
    <row r="822">
      <c r="A822" s="4"/>
      <c r="B822" s="4"/>
      <c r="C822" s="4"/>
      <c r="D822" s="4"/>
      <c r="E822" s="4"/>
      <c r="F822" s="4"/>
      <c r="G822" s="4"/>
      <c r="H822" s="4"/>
      <c r="I822" s="4"/>
      <c r="J822" s="4"/>
      <c r="K822" s="4"/>
      <c r="L822" s="4"/>
    </row>
    <row r="823">
      <c r="A823" s="4"/>
      <c r="B823" s="4"/>
      <c r="C823" s="4"/>
      <c r="D823" s="4"/>
      <c r="E823" s="4"/>
      <c r="F823" s="4"/>
      <c r="G823" s="4"/>
      <c r="H823" s="4"/>
      <c r="I823" s="4"/>
      <c r="J823" s="4"/>
      <c r="K823" s="4"/>
      <c r="L823" s="4"/>
    </row>
    <row r="824">
      <c r="A824" s="4"/>
      <c r="B824" s="4"/>
      <c r="C824" s="4"/>
      <c r="D824" s="4"/>
      <c r="E824" s="4"/>
      <c r="F824" s="4"/>
      <c r="G824" s="4"/>
      <c r="H824" s="4"/>
      <c r="I824" s="4"/>
      <c r="J824" s="4"/>
      <c r="K824" s="4"/>
      <c r="L824" s="4"/>
    </row>
    <row r="825">
      <c r="A825" s="4"/>
      <c r="B825" s="4"/>
      <c r="C825" s="4"/>
      <c r="D825" s="4"/>
      <c r="E825" s="4"/>
      <c r="F825" s="4"/>
      <c r="G825" s="4"/>
      <c r="H825" s="4"/>
      <c r="I825" s="4"/>
      <c r="J825" s="4"/>
      <c r="K825" s="4"/>
      <c r="L825" s="4"/>
    </row>
    <row r="826">
      <c r="A826" s="4"/>
      <c r="B826" s="4"/>
      <c r="C826" s="4"/>
      <c r="D826" s="4"/>
      <c r="E826" s="4"/>
      <c r="F826" s="4"/>
      <c r="G826" s="4"/>
      <c r="H826" s="4"/>
      <c r="I826" s="4"/>
      <c r="J826" s="4"/>
      <c r="K826" s="4"/>
      <c r="L826" s="4"/>
    </row>
    <row r="827">
      <c r="A827" s="4"/>
      <c r="B827" s="4"/>
      <c r="C827" s="4"/>
      <c r="D827" s="4"/>
      <c r="E827" s="4"/>
      <c r="F827" s="4"/>
      <c r="G827" s="4"/>
      <c r="H827" s="4"/>
      <c r="I827" s="4"/>
      <c r="J827" s="4"/>
      <c r="K827" s="4"/>
      <c r="L827" s="4"/>
    </row>
    <row r="828">
      <c r="A828" s="4"/>
      <c r="B828" s="4"/>
      <c r="C828" s="4"/>
      <c r="D828" s="4"/>
      <c r="E828" s="4"/>
      <c r="F828" s="4"/>
      <c r="G828" s="4"/>
      <c r="H828" s="4"/>
      <c r="I828" s="4"/>
      <c r="J828" s="4"/>
      <c r="K828" s="4"/>
      <c r="L828" s="4"/>
    </row>
    <row r="829">
      <c r="A829" s="4"/>
      <c r="B829" s="4"/>
      <c r="C829" s="4"/>
      <c r="D829" s="4"/>
      <c r="E829" s="4"/>
      <c r="F829" s="4"/>
      <c r="G829" s="4"/>
      <c r="H829" s="4"/>
      <c r="I829" s="4"/>
      <c r="J829" s="4"/>
      <c r="K829" s="4"/>
      <c r="L829" s="4"/>
    </row>
    <row r="830">
      <c r="A830" s="4"/>
      <c r="B830" s="4"/>
      <c r="C830" s="4"/>
      <c r="D830" s="4"/>
      <c r="E830" s="4"/>
      <c r="F830" s="4"/>
      <c r="G830" s="4"/>
      <c r="H830" s="4"/>
      <c r="I830" s="4"/>
      <c r="J830" s="4"/>
      <c r="K830" s="4"/>
      <c r="L830" s="4"/>
    </row>
    <row r="831">
      <c r="A831" s="4"/>
      <c r="B831" s="4"/>
      <c r="C831" s="4"/>
      <c r="D831" s="4"/>
      <c r="E831" s="4"/>
      <c r="F831" s="4"/>
      <c r="G831" s="4"/>
      <c r="H831" s="4"/>
      <c r="I831" s="4"/>
      <c r="J831" s="4"/>
      <c r="K831" s="4"/>
      <c r="L831" s="4"/>
    </row>
    <row r="832">
      <c r="A832" s="4"/>
      <c r="B832" s="4"/>
      <c r="C832" s="4"/>
      <c r="D832" s="4"/>
      <c r="E832" s="4"/>
      <c r="F832" s="4"/>
      <c r="G832" s="4"/>
      <c r="H832" s="4"/>
      <c r="I832" s="4"/>
      <c r="J832" s="4"/>
      <c r="K832" s="4"/>
      <c r="L832" s="4"/>
    </row>
    <row r="833">
      <c r="A833" s="4"/>
      <c r="B833" s="4"/>
      <c r="C833" s="4"/>
      <c r="D833" s="4"/>
      <c r="E833" s="4"/>
      <c r="F833" s="4"/>
      <c r="G833" s="4"/>
      <c r="H833" s="4"/>
      <c r="I833" s="4"/>
      <c r="J833" s="4"/>
      <c r="K833" s="4"/>
      <c r="L833" s="4"/>
    </row>
    <row r="834">
      <c r="A834" s="4"/>
      <c r="B834" s="4"/>
      <c r="C834" s="4"/>
      <c r="D834" s="4"/>
      <c r="E834" s="4"/>
      <c r="F834" s="4"/>
      <c r="G834" s="4"/>
      <c r="H834" s="4"/>
      <c r="I834" s="4"/>
      <c r="J834" s="4"/>
      <c r="K834" s="4"/>
      <c r="L834" s="4"/>
    </row>
    <row r="835">
      <c r="A835" s="4"/>
      <c r="B835" s="4"/>
      <c r="C835" s="4"/>
      <c r="D835" s="4"/>
      <c r="E835" s="4"/>
      <c r="F835" s="4"/>
      <c r="G835" s="4"/>
      <c r="H835" s="4"/>
      <c r="I835" s="4"/>
      <c r="J835" s="4"/>
      <c r="K835" s="4"/>
      <c r="L835" s="4"/>
    </row>
    <row r="836">
      <c r="A836" s="4"/>
      <c r="B836" s="4"/>
      <c r="C836" s="4"/>
      <c r="D836" s="4"/>
      <c r="E836" s="4"/>
      <c r="F836" s="4"/>
      <c r="G836" s="4"/>
      <c r="H836" s="4"/>
      <c r="I836" s="4"/>
      <c r="J836" s="4"/>
      <c r="K836" s="4"/>
      <c r="L836" s="4"/>
    </row>
    <row r="837">
      <c r="A837" s="4"/>
      <c r="B837" s="4"/>
      <c r="C837" s="4"/>
      <c r="D837" s="4"/>
      <c r="E837" s="4"/>
      <c r="F837" s="4"/>
      <c r="G837" s="4"/>
      <c r="H837" s="4"/>
      <c r="I837" s="4"/>
      <c r="J837" s="4"/>
      <c r="K837" s="4"/>
      <c r="L837" s="4"/>
    </row>
    <row r="838">
      <c r="A838" s="4"/>
      <c r="B838" s="4"/>
      <c r="C838" s="4"/>
      <c r="D838" s="4"/>
      <c r="E838" s="4"/>
      <c r="F838" s="4"/>
      <c r="G838" s="4"/>
      <c r="H838" s="4"/>
      <c r="I838" s="4"/>
      <c r="J838" s="4"/>
      <c r="K838" s="4"/>
      <c r="L838" s="4"/>
    </row>
    <row r="839">
      <c r="A839" s="4"/>
      <c r="B839" s="4"/>
      <c r="C839" s="4"/>
      <c r="D839" s="4"/>
      <c r="E839" s="4"/>
      <c r="F839" s="4"/>
      <c r="G839" s="4"/>
      <c r="H839" s="4"/>
      <c r="I839" s="4"/>
      <c r="J839" s="4"/>
      <c r="K839" s="4"/>
      <c r="L839" s="4"/>
    </row>
    <row r="840">
      <c r="A840" s="4"/>
      <c r="B840" s="4"/>
      <c r="C840" s="4"/>
      <c r="D840" s="4"/>
      <c r="E840" s="4"/>
      <c r="F840" s="4"/>
      <c r="G840" s="4"/>
      <c r="H840" s="4"/>
      <c r="I840" s="4"/>
      <c r="J840" s="4"/>
      <c r="K840" s="4"/>
      <c r="L840" s="4"/>
    </row>
    <row r="841">
      <c r="A841" s="4"/>
      <c r="B841" s="4"/>
      <c r="C841" s="4"/>
      <c r="D841" s="4"/>
      <c r="E841" s="4"/>
      <c r="F841" s="4"/>
      <c r="G841" s="4"/>
      <c r="H841" s="4"/>
      <c r="I841" s="4"/>
      <c r="J841" s="4"/>
      <c r="K841" s="4"/>
      <c r="L841" s="4"/>
    </row>
    <row r="842">
      <c r="A842" s="4"/>
      <c r="B842" s="4"/>
      <c r="C842" s="4"/>
      <c r="D842" s="4"/>
      <c r="E842" s="4"/>
      <c r="F842" s="4"/>
      <c r="G842" s="4"/>
      <c r="H842" s="4"/>
      <c r="I842" s="4"/>
      <c r="J842" s="4"/>
      <c r="K842" s="4"/>
      <c r="L842" s="4"/>
    </row>
    <row r="843">
      <c r="A843" s="4"/>
      <c r="B843" s="4"/>
      <c r="C843" s="4"/>
      <c r="D843" s="4"/>
      <c r="E843" s="4"/>
      <c r="F843" s="4"/>
      <c r="G843" s="4"/>
      <c r="H843" s="4"/>
      <c r="I843" s="4"/>
      <c r="J843" s="4"/>
      <c r="K843" s="4"/>
      <c r="L843" s="4"/>
    </row>
    <row r="844">
      <c r="A844" s="4"/>
      <c r="B844" s="4"/>
      <c r="C844" s="4"/>
      <c r="D844" s="4"/>
      <c r="E844" s="4"/>
      <c r="F844" s="4"/>
      <c r="G844" s="4"/>
      <c r="H844" s="4"/>
      <c r="I844" s="4"/>
      <c r="J844" s="4"/>
      <c r="K844" s="4"/>
      <c r="L844" s="4"/>
    </row>
    <row r="845">
      <c r="A845" s="4"/>
      <c r="B845" s="4"/>
      <c r="C845" s="4"/>
      <c r="D845" s="4"/>
      <c r="E845" s="4"/>
      <c r="F845" s="4"/>
      <c r="G845" s="4"/>
      <c r="H845" s="4"/>
      <c r="I845" s="4"/>
      <c r="J845" s="4"/>
      <c r="K845" s="4"/>
      <c r="L845" s="4"/>
    </row>
    <row r="846">
      <c r="A846" s="4"/>
      <c r="B846" s="4"/>
      <c r="C846" s="4"/>
      <c r="D846" s="4"/>
      <c r="E846" s="4"/>
      <c r="F846" s="4"/>
      <c r="G846" s="4"/>
      <c r="H846" s="4"/>
      <c r="I846" s="4"/>
      <c r="J846" s="4"/>
      <c r="K846" s="4"/>
      <c r="L846" s="4"/>
    </row>
    <row r="847">
      <c r="A847" s="4"/>
      <c r="B847" s="4"/>
      <c r="C847" s="4"/>
      <c r="D847" s="4"/>
      <c r="E847" s="4"/>
      <c r="F847" s="4"/>
      <c r="G847" s="4"/>
      <c r="H847" s="4"/>
      <c r="I847" s="4"/>
      <c r="J847" s="4"/>
      <c r="K847" s="4"/>
      <c r="L847" s="4"/>
    </row>
    <row r="848">
      <c r="A848" s="4"/>
      <c r="B848" s="4"/>
      <c r="C848" s="4"/>
      <c r="D848" s="4"/>
      <c r="E848" s="4"/>
      <c r="F848" s="4"/>
      <c r="G848" s="4"/>
      <c r="H848" s="4"/>
      <c r="I848" s="4"/>
      <c r="J848" s="4"/>
      <c r="K848" s="4"/>
      <c r="L848" s="4"/>
    </row>
    <row r="849">
      <c r="A849" s="4"/>
      <c r="B849" s="4"/>
      <c r="C849" s="4"/>
      <c r="D849" s="4"/>
      <c r="E849" s="4"/>
      <c r="F849" s="4"/>
      <c r="G849" s="4"/>
      <c r="H849" s="4"/>
      <c r="I849" s="4"/>
      <c r="J849" s="4"/>
      <c r="K849" s="4"/>
      <c r="L849" s="4"/>
    </row>
    <row r="850">
      <c r="A850" s="4"/>
      <c r="B850" s="4"/>
      <c r="C850" s="4"/>
      <c r="D850" s="4"/>
      <c r="E850" s="4"/>
      <c r="F850" s="4"/>
      <c r="G850" s="4"/>
      <c r="H850" s="4"/>
      <c r="I850" s="4"/>
      <c r="J850" s="4"/>
      <c r="K850" s="4"/>
      <c r="L850" s="4"/>
    </row>
    <row r="851">
      <c r="A851" s="4"/>
      <c r="B851" s="4"/>
      <c r="C851" s="4"/>
      <c r="D851" s="4"/>
      <c r="E851" s="4"/>
      <c r="F851" s="4"/>
      <c r="G851" s="4"/>
      <c r="H851" s="4"/>
      <c r="I851" s="4"/>
      <c r="J851" s="4"/>
      <c r="K851" s="4"/>
      <c r="L851" s="4"/>
    </row>
    <row r="852">
      <c r="A852" s="4"/>
      <c r="B852" s="4"/>
      <c r="C852" s="4"/>
      <c r="D852" s="4"/>
      <c r="E852" s="4"/>
      <c r="F852" s="4"/>
      <c r="G852" s="4"/>
      <c r="H852" s="4"/>
      <c r="I852" s="4"/>
      <c r="J852" s="4"/>
      <c r="K852" s="4"/>
      <c r="L852" s="4"/>
    </row>
    <row r="853">
      <c r="A853" s="4"/>
      <c r="B853" s="4"/>
      <c r="C853" s="4"/>
      <c r="D853" s="4"/>
      <c r="E853" s="4"/>
      <c r="F853" s="4"/>
      <c r="G853" s="4"/>
      <c r="H853" s="4"/>
      <c r="I853" s="4"/>
      <c r="J853" s="4"/>
      <c r="K853" s="4"/>
      <c r="L853" s="4"/>
    </row>
    <row r="854">
      <c r="A854" s="4"/>
      <c r="B854" s="4"/>
      <c r="C854" s="4"/>
      <c r="D854" s="4"/>
      <c r="E854" s="4"/>
      <c r="F854" s="4"/>
      <c r="G854" s="4"/>
      <c r="H854" s="4"/>
      <c r="I854" s="4"/>
      <c r="J854" s="4"/>
      <c r="K854" s="4"/>
      <c r="L854" s="4"/>
    </row>
    <row r="855">
      <c r="A855" s="4"/>
      <c r="B855" s="4"/>
      <c r="C855" s="4"/>
      <c r="D855" s="4"/>
      <c r="E855" s="4"/>
      <c r="F855" s="4"/>
      <c r="G855" s="4"/>
      <c r="H855" s="4"/>
      <c r="I855" s="4"/>
      <c r="J855" s="4"/>
      <c r="K855" s="4"/>
      <c r="L855" s="4"/>
    </row>
    <row r="856">
      <c r="A856" s="4"/>
      <c r="B856" s="4"/>
      <c r="C856" s="4"/>
      <c r="D856" s="4"/>
      <c r="E856" s="4"/>
      <c r="F856" s="4"/>
      <c r="G856" s="4"/>
      <c r="H856" s="4"/>
      <c r="I856" s="4"/>
      <c r="J856" s="4"/>
      <c r="K856" s="4"/>
      <c r="L856" s="4"/>
    </row>
    <row r="857">
      <c r="A857" s="4"/>
      <c r="B857" s="4"/>
      <c r="C857" s="4"/>
      <c r="D857" s="4"/>
      <c r="E857" s="4"/>
      <c r="F857" s="4"/>
      <c r="G857" s="4"/>
      <c r="H857" s="4"/>
      <c r="I857" s="4"/>
      <c r="J857" s="4"/>
      <c r="K857" s="4"/>
      <c r="L857" s="4"/>
    </row>
    <row r="858">
      <c r="A858" s="4"/>
      <c r="B858" s="4"/>
      <c r="C858" s="4"/>
      <c r="D858" s="4"/>
      <c r="E858" s="4"/>
      <c r="F858" s="4"/>
      <c r="G858" s="4"/>
      <c r="H858" s="4"/>
      <c r="I858" s="4"/>
      <c r="J858" s="4"/>
      <c r="K858" s="4"/>
      <c r="L858" s="4"/>
    </row>
    <row r="859">
      <c r="A859" s="4"/>
      <c r="B859" s="4"/>
      <c r="C859" s="4"/>
      <c r="D859" s="4"/>
      <c r="E859" s="4"/>
      <c r="F859" s="4"/>
      <c r="G859" s="4"/>
      <c r="H859" s="4"/>
      <c r="I859" s="4"/>
      <c r="J859" s="4"/>
      <c r="K859" s="4"/>
      <c r="L859" s="4"/>
    </row>
    <row r="860">
      <c r="A860" s="4"/>
      <c r="B860" s="4"/>
      <c r="C860" s="4"/>
      <c r="D860" s="4"/>
      <c r="E860" s="4"/>
      <c r="F860" s="4"/>
      <c r="G860" s="4"/>
      <c r="H860" s="4"/>
      <c r="I860" s="4"/>
      <c r="J860" s="4"/>
      <c r="K860" s="4"/>
      <c r="L860" s="4"/>
    </row>
    <row r="861">
      <c r="A861" s="4"/>
      <c r="B861" s="4"/>
      <c r="C861" s="4"/>
      <c r="D861" s="4"/>
      <c r="E861" s="4"/>
      <c r="F861" s="4"/>
      <c r="G861" s="4"/>
      <c r="H861" s="4"/>
      <c r="I861" s="4"/>
      <c r="J861" s="4"/>
      <c r="K861" s="4"/>
      <c r="L861" s="4"/>
    </row>
    <row r="862">
      <c r="A862" s="4"/>
      <c r="B862" s="4"/>
      <c r="C862" s="4"/>
      <c r="D862" s="4"/>
      <c r="E862" s="4"/>
      <c r="F862" s="4"/>
      <c r="G862" s="4"/>
      <c r="H862" s="4"/>
      <c r="I862" s="4"/>
      <c r="J862" s="4"/>
      <c r="K862" s="4"/>
      <c r="L862" s="4"/>
    </row>
    <row r="863">
      <c r="A863" s="4"/>
      <c r="B863" s="4"/>
      <c r="C863" s="4"/>
      <c r="D863" s="4"/>
      <c r="E863" s="4"/>
      <c r="F863" s="4"/>
      <c r="G863" s="4"/>
      <c r="H863" s="4"/>
      <c r="I863" s="4"/>
      <c r="J863" s="4"/>
      <c r="K863" s="4"/>
      <c r="L863" s="4"/>
    </row>
    <row r="864">
      <c r="A864" s="4"/>
      <c r="B864" s="4"/>
      <c r="C864" s="4"/>
      <c r="D864" s="4"/>
      <c r="E864" s="4"/>
      <c r="F864" s="4"/>
      <c r="G864" s="4"/>
      <c r="H864" s="4"/>
      <c r="I864" s="4"/>
      <c r="J864" s="4"/>
      <c r="K864" s="4"/>
      <c r="L864" s="4"/>
    </row>
    <row r="865">
      <c r="A865" s="4"/>
      <c r="B865" s="4"/>
      <c r="C865" s="4"/>
      <c r="D865" s="4"/>
      <c r="E865" s="4"/>
      <c r="F865" s="4"/>
      <c r="G865" s="4"/>
      <c r="H865" s="4"/>
      <c r="I865" s="4"/>
      <c r="J865" s="4"/>
      <c r="K865" s="4"/>
      <c r="L865" s="4"/>
    </row>
    <row r="866">
      <c r="A866" s="4"/>
      <c r="B866" s="4"/>
      <c r="C866" s="4"/>
      <c r="D866" s="4"/>
      <c r="E866" s="4"/>
      <c r="F866" s="4"/>
      <c r="G866" s="4"/>
      <c r="H866" s="4"/>
      <c r="I866" s="4"/>
      <c r="J866" s="4"/>
      <c r="K866" s="4"/>
      <c r="L866" s="4"/>
    </row>
    <row r="867">
      <c r="A867" s="4"/>
      <c r="B867" s="4"/>
      <c r="C867" s="4"/>
      <c r="D867" s="4"/>
      <c r="E867" s="4"/>
      <c r="F867" s="4"/>
      <c r="G867" s="4"/>
      <c r="H867" s="4"/>
      <c r="I867" s="4"/>
      <c r="J867" s="4"/>
      <c r="K867" s="4"/>
      <c r="L867" s="4"/>
    </row>
    <row r="868">
      <c r="A868" s="4"/>
      <c r="B868" s="4"/>
      <c r="C868" s="4"/>
      <c r="D868" s="4"/>
      <c r="E868" s="4"/>
      <c r="F868" s="4"/>
      <c r="G868" s="4"/>
      <c r="H868" s="4"/>
      <c r="I868" s="4"/>
      <c r="J868" s="4"/>
      <c r="K868" s="4"/>
      <c r="L868" s="4"/>
    </row>
    <row r="869">
      <c r="A869" s="4"/>
      <c r="B869" s="4"/>
      <c r="C869" s="4"/>
      <c r="D869" s="4"/>
      <c r="E869" s="4"/>
      <c r="F869" s="4"/>
      <c r="G869" s="4"/>
      <c r="H869" s="4"/>
      <c r="I869" s="4"/>
      <c r="J869" s="4"/>
      <c r="K869" s="4"/>
      <c r="L869" s="4"/>
    </row>
    <row r="870">
      <c r="A870" s="4"/>
      <c r="B870" s="4"/>
      <c r="C870" s="4"/>
      <c r="D870" s="4"/>
      <c r="E870" s="4"/>
      <c r="F870" s="4"/>
      <c r="G870" s="4"/>
      <c r="H870" s="4"/>
      <c r="I870" s="4"/>
      <c r="J870" s="4"/>
      <c r="K870" s="4"/>
      <c r="L870" s="4"/>
    </row>
    <row r="871">
      <c r="A871" s="4"/>
      <c r="B871" s="4"/>
      <c r="C871" s="4"/>
      <c r="D871" s="4"/>
      <c r="E871" s="4"/>
      <c r="F871" s="4"/>
      <c r="G871" s="4"/>
      <c r="H871" s="4"/>
      <c r="I871" s="4"/>
      <c r="J871" s="4"/>
      <c r="K871" s="4"/>
      <c r="L871" s="4"/>
    </row>
    <row r="872">
      <c r="A872" s="4"/>
      <c r="B872" s="4"/>
      <c r="C872" s="4"/>
      <c r="D872" s="4"/>
      <c r="E872" s="4"/>
      <c r="F872" s="4"/>
      <c r="G872" s="4"/>
      <c r="H872" s="4"/>
      <c r="I872" s="4"/>
      <c r="J872" s="4"/>
      <c r="K872" s="4"/>
      <c r="L872" s="4"/>
    </row>
    <row r="873">
      <c r="A873" s="4"/>
      <c r="B873" s="4"/>
      <c r="C873" s="4"/>
      <c r="D873" s="4"/>
      <c r="E873" s="4"/>
      <c r="F873" s="4"/>
      <c r="G873" s="4"/>
      <c r="H873" s="4"/>
      <c r="I873" s="4"/>
      <c r="J873" s="4"/>
      <c r="K873" s="4"/>
      <c r="L873" s="4"/>
    </row>
    <row r="874">
      <c r="A874" s="4"/>
      <c r="B874" s="4"/>
      <c r="C874" s="4"/>
      <c r="D874" s="4"/>
      <c r="E874" s="4"/>
      <c r="F874" s="4"/>
      <c r="G874" s="4"/>
      <c r="H874" s="4"/>
      <c r="I874" s="4"/>
      <c r="J874" s="4"/>
      <c r="K874" s="4"/>
      <c r="L874" s="4"/>
    </row>
    <row r="875">
      <c r="A875" s="4"/>
      <c r="B875" s="4"/>
      <c r="C875" s="4"/>
      <c r="D875" s="4"/>
      <c r="E875" s="4"/>
      <c r="F875" s="4"/>
      <c r="G875" s="4"/>
      <c r="H875" s="4"/>
      <c r="I875" s="4"/>
      <c r="J875" s="4"/>
      <c r="K875" s="4"/>
      <c r="L875" s="4"/>
    </row>
    <row r="876">
      <c r="A876" s="4"/>
      <c r="B876" s="4"/>
      <c r="C876" s="4"/>
      <c r="D876" s="4"/>
      <c r="E876" s="4"/>
      <c r="F876" s="4"/>
      <c r="G876" s="4"/>
      <c r="H876" s="4"/>
      <c r="I876" s="4"/>
      <c r="J876" s="4"/>
      <c r="K876" s="4"/>
      <c r="L876" s="4"/>
    </row>
    <row r="877">
      <c r="A877" s="4"/>
      <c r="B877" s="4"/>
      <c r="C877" s="4"/>
      <c r="D877" s="4"/>
      <c r="E877" s="4"/>
      <c r="F877" s="4"/>
      <c r="G877" s="4"/>
      <c r="H877" s="4"/>
      <c r="I877" s="4"/>
      <c r="J877" s="4"/>
      <c r="K877" s="4"/>
      <c r="L877" s="4"/>
    </row>
    <row r="878">
      <c r="A878" s="4"/>
      <c r="B878" s="4"/>
      <c r="C878" s="4"/>
      <c r="D878" s="4"/>
      <c r="E878" s="4"/>
      <c r="F878" s="4"/>
      <c r="G878" s="4"/>
      <c r="H878" s="4"/>
      <c r="I878" s="4"/>
      <c r="J878" s="4"/>
      <c r="K878" s="4"/>
      <c r="L878" s="4"/>
    </row>
    <row r="879">
      <c r="A879" s="4"/>
      <c r="B879" s="4"/>
      <c r="C879" s="4"/>
      <c r="D879" s="4"/>
      <c r="E879" s="4"/>
      <c r="F879" s="4"/>
      <c r="G879" s="4"/>
      <c r="H879" s="4"/>
      <c r="I879" s="4"/>
      <c r="J879" s="4"/>
      <c r="K879" s="4"/>
      <c r="L879" s="4"/>
    </row>
    <row r="880">
      <c r="A880" s="4"/>
      <c r="B880" s="4"/>
      <c r="C880" s="4"/>
      <c r="D880" s="4"/>
      <c r="E880" s="4"/>
      <c r="F880" s="4"/>
      <c r="G880" s="4"/>
      <c r="H880" s="4"/>
      <c r="I880" s="4"/>
      <c r="J880" s="4"/>
      <c r="K880" s="4"/>
      <c r="L880" s="4"/>
    </row>
    <row r="881">
      <c r="A881" s="4"/>
      <c r="B881" s="4"/>
      <c r="C881" s="4"/>
      <c r="D881" s="4"/>
      <c r="E881" s="4"/>
      <c r="F881" s="4"/>
      <c r="G881" s="4"/>
      <c r="H881" s="4"/>
      <c r="I881" s="4"/>
      <c r="J881" s="4"/>
      <c r="K881" s="4"/>
      <c r="L881" s="4"/>
    </row>
    <row r="882">
      <c r="A882" s="4"/>
      <c r="B882" s="4"/>
      <c r="C882" s="4"/>
      <c r="D882" s="4"/>
      <c r="E882" s="4"/>
      <c r="F882" s="4"/>
      <c r="G882" s="4"/>
      <c r="H882" s="4"/>
      <c r="I882" s="4"/>
      <c r="J882" s="4"/>
      <c r="K882" s="4"/>
      <c r="L882" s="4"/>
    </row>
    <row r="883">
      <c r="A883" s="4"/>
      <c r="B883" s="4"/>
      <c r="C883" s="4"/>
      <c r="D883" s="4"/>
      <c r="E883" s="4"/>
      <c r="F883" s="4"/>
      <c r="G883" s="4"/>
      <c r="H883" s="4"/>
      <c r="I883" s="4"/>
      <c r="J883" s="4"/>
      <c r="K883" s="4"/>
      <c r="L883" s="4"/>
    </row>
    <row r="884">
      <c r="A884" s="4"/>
      <c r="B884" s="4"/>
      <c r="C884" s="4"/>
      <c r="D884" s="4"/>
      <c r="E884" s="4"/>
      <c r="F884" s="4"/>
      <c r="G884" s="4"/>
      <c r="H884" s="4"/>
      <c r="I884" s="4"/>
      <c r="J884" s="4"/>
      <c r="K884" s="4"/>
      <c r="L884" s="4"/>
    </row>
    <row r="885">
      <c r="A885" s="4"/>
      <c r="B885" s="4"/>
      <c r="C885" s="4"/>
      <c r="D885" s="4"/>
      <c r="E885" s="4"/>
      <c r="F885" s="4"/>
      <c r="G885" s="4"/>
      <c r="H885" s="4"/>
      <c r="I885" s="4"/>
      <c r="J885" s="4"/>
      <c r="K885" s="4"/>
      <c r="L885" s="4"/>
    </row>
    <row r="886">
      <c r="A886" s="4"/>
      <c r="B886" s="4"/>
      <c r="C886" s="4"/>
      <c r="D886" s="4"/>
      <c r="E886" s="4"/>
      <c r="F886" s="4"/>
      <c r="G886" s="4"/>
      <c r="H886" s="4"/>
      <c r="I886" s="4"/>
      <c r="J886" s="4"/>
      <c r="K886" s="4"/>
      <c r="L886" s="4"/>
    </row>
    <row r="887">
      <c r="A887" s="4"/>
      <c r="B887" s="4"/>
      <c r="C887" s="4"/>
      <c r="D887" s="4"/>
      <c r="E887" s="4"/>
      <c r="F887" s="4"/>
      <c r="G887" s="4"/>
      <c r="H887" s="4"/>
      <c r="I887" s="4"/>
      <c r="J887" s="4"/>
      <c r="K887" s="4"/>
      <c r="L887" s="4"/>
    </row>
    <row r="888">
      <c r="A888" s="4"/>
      <c r="B888" s="4"/>
      <c r="C888" s="4"/>
      <c r="D888" s="4"/>
      <c r="E888" s="4"/>
      <c r="F888" s="4"/>
      <c r="G888" s="4"/>
      <c r="H888" s="4"/>
      <c r="I888" s="4"/>
      <c r="J888" s="4"/>
      <c r="K888" s="4"/>
      <c r="L888" s="4"/>
    </row>
    <row r="889">
      <c r="A889" s="4"/>
      <c r="B889" s="4"/>
      <c r="C889" s="4"/>
      <c r="D889" s="4"/>
      <c r="E889" s="4"/>
      <c r="F889" s="4"/>
      <c r="G889" s="4"/>
      <c r="H889" s="4"/>
      <c r="I889" s="4"/>
      <c r="J889" s="4"/>
      <c r="K889" s="4"/>
      <c r="L889" s="4"/>
    </row>
    <row r="890">
      <c r="A890" s="4"/>
      <c r="B890" s="4"/>
      <c r="C890" s="4"/>
      <c r="D890" s="4"/>
      <c r="E890" s="4"/>
      <c r="F890" s="4"/>
      <c r="G890" s="4"/>
      <c r="H890" s="4"/>
      <c r="I890" s="4"/>
      <c r="J890" s="4"/>
      <c r="K890" s="4"/>
      <c r="L890" s="4"/>
    </row>
    <row r="891">
      <c r="A891" s="4"/>
      <c r="B891" s="4"/>
      <c r="C891" s="4"/>
      <c r="D891" s="4"/>
      <c r="E891" s="4"/>
      <c r="F891" s="4"/>
      <c r="G891" s="4"/>
      <c r="H891" s="4"/>
      <c r="I891" s="4"/>
      <c r="J891" s="4"/>
      <c r="K891" s="4"/>
      <c r="L891" s="4"/>
    </row>
    <row r="892">
      <c r="A892" s="4"/>
      <c r="B892" s="4"/>
      <c r="C892" s="4"/>
      <c r="D892" s="4"/>
      <c r="E892" s="4"/>
      <c r="F892" s="4"/>
      <c r="G892" s="4"/>
      <c r="H892" s="4"/>
      <c r="I892" s="4"/>
      <c r="J892" s="4"/>
      <c r="K892" s="4"/>
      <c r="L892" s="4"/>
    </row>
    <row r="893">
      <c r="A893" s="4"/>
      <c r="B893" s="4"/>
      <c r="C893" s="4"/>
      <c r="D893" s="4"/>
      <c r="E893" s="4"/>
      <c r="F893" s="4"/>
      <c r="G893" s="4"/>
      <c r="H893" s="4"/>
      <c r="I893" s="4"/>
      <c r="J893" s="4"/>
      <c r="K893" s="4"/>
      <c r="L893" s="4"/>
    </row>
    <row r="894">
      <c r="A894" s="4"/>
      <c r="B894" s="4"/>
      <c r="C894" s="4"/>
      <c r="D894" s="4"/>
      <c r="E894" s="4"/>
      <c r="F894" s="4"/>
      <c r="G894" s="4"/>
      <c r="H894" s="4"/>
      <c r="I894" s="4"/>
      <c r="J894" s="4"/>
      <c r="K894" s="4"/>
      <c r="L894" s="4"/>
    </row>
    <row r="895">
      <c r="A895" s="4"/>
      <c r="B895" s="4"/>
      <c r="C895" s="4"/>
      <c r="D895" s="4"/>
      <c r="E895" s="4"/>
      <c r="F895" s="4"/>
      <c r="G895" s="4"/>
      <c r="H895" s="4"/>
      <c r="I895" s="4"/>
      <c r="J895" s="4"/>
      <c r="K895" s="4"/>
      <c r="L895" s="4"/>
    </row>
    <row r="896">
      <c r="A896" s="4"/>
      <c r="B896" s="4"/>
      <c r="C896" s="4"/>
      <c r="D896" s="4"/>
      <c r="E896" s="4"/>
      <c r="F896" s="4"/>
      <c r="G896" s="4"/>
      <c r="H896" s="4"/>
      <c r="I896" s="4"/>
      <c r="J896" s="4"/>
      <c r="K896" s="4"/>
      <c r="L896" s="4"/>
    </row>
    <row r="897">
      <c r="A897" s="4"/>
      <c r="B897" s="4"/>
      <c r="C897" s="4"/>
      <c r="D897" s="4"/>
      <c r="E897" s="4"/>
      <c r="F897" s="4"/>
      <c r="G897" s="4"/>
      <c r="H897" s="4"/>
      <c r="I897" s="4"/>
      <c r="J897" s="4"/>
      <c r="K897" s="4"/>
      <c r="L897" s="4"/>
    </row>
    <row r="898">
      <c r="A898" s="4"/>
      <c r="B898" s="4"/>
      <c r="C898" s="4"/>
      <c r="D898" s="4"/>
      <c r="E898" s="4"/>
      <c r="F898" s="4"/>
      <c r="G898" s="4"/>
      <c r="H898" s="4"/>
      <c r="I898" s="4"/>
      <c r="J898" s="4"/>
      <c r="K898" s="4"/>
      <c r="L898" s="4"/>
    </row>
    <row r="899">
      <c r="A899" s="4"/>
      <c r="B899" s="4"/>
      <c r="C899" s="4"/>
      <c r="D899" s="4"/>
      <c r="E899" s="4"/>
      <c r="F899" s="4"/>
      <c r="G899" s="4"/>
      <c r="H899" s="4"/>
      <c r="I899" s="4"/>
      <c r="J899" s="4"/>
      <c r="K899" s="4"/>
      <c r="L899" s="4"/>
    </row>
    <row r="900">
      <c r="A900" s="4"/>
      <c r="B900" s="4"/>
      <c r="C900" s="4"/>
      <c r="D900" s="4"/>
      <c r="E900" s="4"/>
      <c r="F900" s="4"/>
      <c r="G900" s="4"/>
      <c r="H900" s="4"/>
      <c r="I900" s="4"/>
      <c r="J900" s="4"/>
      <c r="K900" s="4"/>
      <c r="L900" s="4"/>
    </row>
    <row r="901">
      <c r="A901" s="4"/>
      <c r="B901" s="4"/>
      <c r="C901" s="4"/>
      <c r="D901" s="4"/>
      <c r="E901" s="4"/>
      <c r="F901" s="4"/>
      <c r="G901" s="4"/>
      <c r="H901" s="4"/>
      <c r="I901" s="4"/>
      <c r="J901" s="4"/>
      <c r="K901" s="4"/>
      <c r="L901" s="4"/>
    </row>
    <row r="902">
      <c r="A902" s="4"/>
      <c r="B902" s="4"/>
      <c r="C902" s="4"/>
      <c r="D902" s="4"/>
      <c r="E902" s="4"/>
      <c r="F902" s="4"/>
      <c r="G902" s="4"/>
      <c r="H902" s="4"/>
      <c r="I902" s="4"/>
      <c r="J902" s="4"/>
      <c r="K902" s="4"/>
      <c r="L902" s="4"/>
    </row>
    <row r="903">
      <c r="A903" s="4"/>
      <c r="B903" s="4"/>
      <c r="C903" s="4"/>
      <c r="D903" s="4"/>
      <c r="E903" s="4"/>
      <c r="F903" s="4"/>
      <c r="G903" s="4"/>
      <c r="H903" s="4"/>
      <c r="I903" s="4"/>
      <c r="J903" s="4"/>
      <c r="K903" s="4"/>
      <c r="L903" s="4"/>
    </row>
    <row r="904">
      <c r="A904" s="4"/>
      <c r="B904" s="4"/>
      <c r="C904" s="4"/>
      <c r="D904" s="4"/>
      <c r="E904" s="4"/>
      <c r="F904" s="4"/>
      <c r="G904" s="4"/>
      <c r="H904" s="4"/>
      <c r="I904" s="4"/>
      <c r="J904" s="4"/>
      <c r="K904" s="4"/>
      <c r="L904" s="4"/>
    </row>
    <row r="905">
      <c r="A905" s="4"/>
      <c r="B905" s="4"/>
      <c r="C905" s="4"/>
      <c r="D905" s="4"/>
      <c r="E905" s="4"/>
      <c r="F905" s="4"/>
      <c r="G905" s="4"/>
      <c r="H905" s="4"/>
      <c r="I905" s="4"/>
      <c r="J905" s="4"/>
      <c r="K905" s="4"/>
      <c r="L905" s="4"/>
    </row>
    <row r="906">
      <c r="A906" s="4"/>
      <c r="B906" s="4"/>
      <c r="C906" s="4"/>
      <c r="D906" s="4"/>
      <c r="E906" s="4"/>
      <c r="F906" s="4"/>
      <c r="G906" s="4"/>
      <c r="H906" s="4"/>
      <c r="I906" s="4"/>
      <c r="J906" s="4"/>
      <c r="K906" s="4"/>
      <c r="L906" s="4"/>
    </row>
    <row r="907">
      <c r="A907" s="4"/>
      <c r="B907" s="4"/>
      <c r="C907" s="4"/>
      <c r="D907" s="4"/>
      <c r="E907" s="4"/>
      <c r="F907" s="4"/>
      <c r="G907" s="4"/>
      <c r="H907" s="4"/>
      <c r="I907" s="4"/>
      <c r="J907" s="4"/>
      <c r="K907" s="4"/>
      <c r="L907" s="4"/>
    </row>
    <row r="908">
      <c r="A908" s="4"/>
      <c r="B908" s="4"/>
      <c r="C908" s="4"/>
      <c r="D908" s="4"/>
      <c r="E908" s="4"/>
      <c r="F908" s="4"/>
      <c r="G908" s="4"/>
      <c r="H908" s="4"/>
      <c r="I908" s="4"/>
      <c r="J908" s="4"/>
      <c r="K908" s="4"/>
      <c r="L908" s="4"/>
    </row>
    <row r="909">
      <c r="A909" s="4"/>
      <c r="B909" s="4"/>
      <c r="C909" s="4"/>
      <c r="D909" s="4"/>
      <c r="E909" s="4"/>
      <c r="F909" s="4"/>
      <c r="G909" s="4"/>
      <c r="H909" s="4"/>
      <c r="I909" s="4"/>
      <c r="J909" s="4"/>
      <c r="K909" s="4"/>
      <c r="L909" s="4"/>
    </row>
    <row r="910">
      <c r="A910" s="4"/>
      <c r="B910" s="4"/>
      <c r="C910" s="4"/>
      <c r="D910" s="4"/>
      <c r="E910" s="4"/>
      <c r="F910" s="4"/>
      <c r="G910" s="4"/>
      <c r="H910" s="4"/>
      <c r="I910" s="4"/>
      <c r="J910" s="4"/>
      <c r="K910" s="4"/>
      <c r="L910" s="4"/>
    </row>
    <row r="911">
      <c r="A911" s="4"/>
      <c r="B911" s="4"/>
      <c r="C911" s="4"/>
      <c r="D911" s="4"/>
      <c r="E911" s="4"/>
      <c r="F911" s="4"/>
      <c r="G911" s="4"/>
      <c r="H911" s="4"/>
      <c r="I911" s="4"/>
      <c r="J911" s="4"/>
      <c r="K911" s="4"/>
      <c r="L911" s="4"/>
    </row>
    <row r="912">
      <c r="A912" s="4"/>
      <c r="B912" s="4"/>
      <c r="C912" s="4"/>
      <c r="D912" s="4"/>
      <c r="E912" s="4"/>
      <c r="F912" s="4"/>
      <c r="G912" s="4"/>
      <c r="H912" s="4"/>
      <c r="I912" s="4"/>
      <c r="J912" s="4"/>
      <c r="K912" s="4"/>
      <c r="L912" s="4"/>
    </row>
    <row r="913">
      <c r="A913" s="4"/>
      <c r="B913" s="4"/>
      <c r="C913" s="4"/>
      <c r="D913" s="4"/>
      <c r="E913" s="4"/>
      <c r="F913" s="4"/>
      <c r="G913" s="4"/>
      <c r="H913" s="4"/>
      <c r="I913" s="4"/>
      <c r="J913" s="4"/>
      <c r="K913" s="4"/>
      <c r="L913" s="4"/>
    </row>
    <row r="914">
      <c r="A914" s="4"/>
      <c r="B914" s="4"/>
      <c r="C914" s="4"/>
      <c r="D914" s="4"/>
      <c r="E914" s="4"/>
      <c r="F914" s="4"/>
      <c r="G914" s="4"/>
      <c r="H914" s="4"/>
      <c r="I914" s="4"/>
      <c r="J914" s="4"/>
      <c r="K914" s="4"/>
      <c r="L914" s="4"/>
    </row>
    <row r="915">
      <c r="A915" s="4"/>
      <c r="B915" s="4"/>
      <c r="C915" s="4"/>
      <c r="D915" s="4"/>
      <c r="E915" s="4"/>
      <c r="F915" s="4"/>
      <c r="G915" s="4"/>
      <c r="H915" s="4"/>
      <c r="I915" s="4"/>
      <c r="J915" s="4"/>
      <c r="K915" s="4"/>
      <c r="L915" s="4"/>
    </row>
    <row r="916">
      <c r="A916" s="4"/>
      <c r="B916" s="4"/>
      <c r="C916" s="4"/>
      <c r="D916" s="4"/>
      <c r="E916" s="4"/>
      <c r="F916" s="4"/>
      <c r="G916" s="4"/>
      <c r="H916" s="4"/>
      <c r="I916" s="4"/>
      <c r="J916" s="4"/>
      <c r="K916" s="4"/>
      <c r="L916" s="4"/>
    </row>
    <row r="917">
      <c r="A917" s="4"/>
      <c r="B917" s="4"/>
      <c r="C917" s="4"/>
      <c r="D917" s="4"/>
      <c r="E917" s="4"/>
      <c r="F917" s="4"/>
      <c r="G917" s="4"/>
      <c r="H917" s="4"/>
      <c r="I917" s="4"/>
      <c r="J917" s="4"/>
      <c r="K917" s="4"/>
      <c r="L917" s="4"/>
    </row>
    <row r="918">
      <c r="A918" s="4"/>
      <c r="B918" s="4"/>
      <c r="C918" s="4"/>
      <c r="D918" s="4"/>
      <c r="E918" s="4"/>
      <c r="F918" s="4"/>
      <c r="G918" s="4"/>
      <c r="H918" s="4"/>
      <c r="I918" s="4"/>
      <c r="J918" s="4"/>
      <c r="K918" s="4"/>
      <c r="L918" s="4"/>
    </row>
    <row r="919">
      <c r="A919" s="4"/>
      <c r="B919" s="4"/>
      <c r="C919" s="4"/>
      <c r="D919" s="4"/>
      <c r="E919" s="4"/>
      <c r="F919" s="4"/>
      <c r="G919" s="4"/>
      <c r="H919" s="4"/>
      <c r="I919" s="4"/>
      <c r="J919" s="4"/>
      <c r="K919" s="4"/>
      <c r="L919" s="4"/>
    </row>
    <row r="920">
      <c r="A920" s="4"/>
      <c r="B920" s="4"/>
      <c r="C920" s="4"/>
      <c r="D920" s="4"/>
      <c r="E920" s="4"/>
      <c r="F920" s="4"/>
      <c r="G920" s="4"/>
      <c r="H920" s="4"/>
      <c r="I920" s="4"/>
      <c r="J920" s="4"/>
      <c r="K920" s="4"/>
      <c r="L920" s="4"/>
    </row>
    <row r="921">
      <c r="A921" s="4"/>
      <c r="B921" s="4"/>
      <c r="C921" s="4"/>
      <c r="D921" s="4"/>
      <c r="E921" s="4"/>
      <c r="F921" s="4"/>
      <c r="G921" s="4"/>
      <c r="H921" s="4"/>
      <c r="I921" s="4"/>
      <c r="J921" s="4"/>
      <c r="K921" s="4"/>
      <c r="L921" s="4"/>
    </row>
    <row r="922">
      <c r="A922" s="4"/>
      <c r="B922" s="4"/>
      <c r="C922" s="4"/>
      <c r="D922" s="4"/>
      <c r="E922" s="4"/>
      <c r="F922" s="4"/>
      <c r="G922" s="4"/>
      <c r="H922" s="4"/>
      <c r="I922" s="4"/>
      <c r="J922" s="4"/>
      <c r="K922" s="4"/>
      <c r="L922" s="4"/>
    </row>
    <row r="923">
      <c r="A923" s="4"/>
      <c r="B923" s="4"/>
      <c r="C923" s="4"/>
      <c r="D923" s="4"/>
      <c r="E923" s="4"/>
      <c r="F923" s="4"/>
      <c r="G923" s="4"/>
      <c r="H923" s="4"/>
      <c r="I923" s="4"/>
      <c r="J923" s="4"/>
      <c r="K923" s="4"/>
      <c r="L923" s="4"/>
    </row>
    <row r="924">
      <c r="A924" s="4"/>
      <c r="B924" s="4"/>
      <c r="C924" s="4"/>
      <c r="D924" s="4"/>
      <c r="E924" s="4"/>
      <c r="F924" s="4"/>
      <c r="G924" s="4"/>
      <c r="H924" s="4"/>
      <c r="I924" s="4"/>
      <c r="J924" s="4"/>
      <c r="K924" s="4"/>
      <c r="L924" s="4"/>
    </row>
    <row r="925">
      <c r="A925" s="4"/>
      <c r="B925" s="4"/>
      <c r="C925" s="4"/>
      <c r="D925" s="4"/>
      <c r="E925" s="4"/>
      <c r="F925" s="4"/>
      <c r="G925" s="4"/>
      <c r="H925" s="4"/>
      <c r="I925" s="4"/>
      <c r="J925" s="4"/>
      <c r="K925" s="4"/>
      <c r="L925" s="4"/>
    </row>
    <row r="926">
      <c r="A926" s="4"/>
      <c r="B926" s="4"/>
      <c r="C926" s="4"/>
      <c r="D926" s="4"/>
      <c r="E926" s="4"/>
      <c r="F926" s="4"/>
      <c r="G926" s="4"/>
      <c r="H926" s="4"/>
      <c r="I926" s="4"/>
      <c r="J926" s="4"/>
      <c r="K926" s="4"/>
      <c r="L926" s="4"/>
    </row>
    <row r="927">
      <c r="A927" s="4"/>
      <c r="B927" s="4"/>
      <c r="C927" s="4"/>
      <c r="D927" s="4"/>
      <c r="E927" s="4"/>
      <c r="F927" s="4"/>
      <c r="G927" s="4"/>
      <c r="H927" s="4"/>
      <c r="I927" s="4"/>
      <c r="J927" s="4"/>
      <c r="K927" s="4"/>
      <c r="L927" s="4"/>
    </row>
    <row r="928">
      <c r="A928" s="4"/>
      <c r="B928" s="4"/>
      <c r="C928" s="4"/>
      <c r="D928" s="4"/>
      <c r="E928" s="4"/>
      <c r="F928" s="4"/>
      <c r="G928" s="4"/>
      <c r="H928" s="4"/>
      <c r="I928" s="4"/>
      <c r="J928" s="4"/>
      <c r="K928" s="4"/>
      <c r="L928" s="4"/>
    </row>
    <row r="929">
      <c r="A929" s="4"/>
      <c r="B929" s="4"/>
      <c r="C929" s="4"/>
      <c r="D929" s="4"/>
      <c r="E929" s="4"/>
      <c r="F929" s="4"/>
      <c r="G929" s="4"/>
      <c r="H929" s="4"/>
      <c r="I929" s="4"/>
      <c r="J929" s="4"/>
      <c r="K929" s="4"/>
      <c r="L929" s="4"/>
    </row>
    <row r="930">
      <c r="A930" s="4"/>
      <c r="B930" s="4"/>
      <c r="C930" s="4"/>
      <c r="D930" s="4"/>
      <c r="E930" s="4"/>
      <c r="F930" s="4"/>
      <c r="G930" s="4"/>
      <c r="H930" s="4"/>
      <c r="I930" s="4"/>
      <c r="J930" s="4"/>
      <c r="K930" s="4"/>
      <c r="L930" s="4"/>
    </row>
    <row r="931">
      <c r="A931" s="4"/>
      <c r="B931" s="4"/>
      <c r="C931" s="4"/>
      <c r="D931" s="4"/>
      <c r="E931" s="4"/>
      <c r="F931" s="4"/>
      <c r="G931" s="4"/>
      <c r="H931" s="4"/>
      <c r="I931" s="4"/>
      <c r="J931" s="4"/>
      <c r="K931" s="4"/>
      <c r="L931" s="4"/>
    </row>
    <row r="932">
      <c r="A932" s="4"/>
      <c r="B932" s="4"/>
      <c r="C932" s="4"/>
      <c r="D932" s="4"/>
      <c r="E932" s="4"/>
      <c r="F932" s="4"/>
      <c r="G932" s="4"/>
      <c r="H932" s="4"/>
      <c r="I932" s="4"/>
      <c r="J932" s="4"/>
      <c r="K932" s="4"/>
      <c r="L932" s="4"/>
    </row>
    <row r="933">
      <c r="A933" s="4"/>
      <c r="B933" s="4"/>
      <c r="C933" s="4"/>
      <c r="D933" s="4"/>
      <c r="E933" s="4"/>
      <c r="F933" s="4"/>
      <c r="G933" s="4"/>
      <c r="H933" s="4"/>
      <c r="I933" s="4"/>
      <c r="J933" s="4"/>
      <c r="K933" s="4"/>
      <c r="L933" s="4"/>
    </row>
    <row r="934">
      <c r="A934" s="4"/>
      <c r="B934" s="4"/>
      <c r="C934" s="4"/>
      <c r="D934" s="4"/>
      <c r="E934" s="4"/>
      <c r="F934" s="4"/>
      <c r="G934" s="4"/>
      <c r="H934" s="4"/>
      <c r="I934" s="4"/>
      <c r="J934" s="4"/>
      <c r="K934" s="4"/>
      <c r="L934" s="4"/>
    </row>
    <row r="935">
      <c r="A935" s="4"/>
      <c r="B935" s="4"/>
      <c r="C935" s="4"/>
      <c r="D935" s="4"/>
      <c r="E935" s="4"/>
      <c r="F935" s="4"/>
      <c r="G935" s="4"/>
      <c r="H935" s="4"/>
      <c r="I935" s="4"/>
      <c r="J935" s="4"/>
      <c r="K935" s="4"/>
      <c r="L935" s="4"/>
    </row>
    <row r="936">
      <c r="A936" s="4"/>
      <c r="B936" s="4"/>
      <c r="C936" s="4"/>
      <c r="D936" s="4"/>
      <c r="E936" s="4"/>
      <c r="F936" s="4"/>
      <c r="G936" s="4"/>
      <c r="H936" s="4"/>
      <c r="I936" s="4"/>
      <c r="J936" s="4"/>
      <c r="K936" s="4"/>
      <c r="L936" s="4"/>
    </row>
    <row r="937">
      <c r="A937" s="4"/>
      <c r="B937" s="4"/>
      <c r="C937" s="4"/>
      <c r="D937" s="4"/>
      <c r="E937" s="4"/>
      <c r="F937" s="4"/>
      <c r="G937" s="4"/>
      <c r="H937" s="4"/>
      <c r="I937" s="4"/>
      <c r="J937" s="4"/>
      <c r="K937" s="4"/>
      <c r="L937" s="4"/>
    </row>
    <row r="938">
      <c r="A938" s="4"/>
      <c r="B938" s="4"/>
      <c r="C938" s="4"/>
      <c r="D938" s="4"/>
      <c r="E938" s="4"/>
      <c r="F938" s="4"/>
      <c r="G938" s="4"/>
      <c r="H938" s="4"/>
      <c r="I938" s="4"/>
      <c r="J938" s="4"/>
      <c r="K938" s="4"/>
      <c r="L938" s="4"/>
    </row>
    <row r="939">
      <c r="A939" s="4"/>
      <c r="B939" s="4"/>
      <c r="C939" s="4"/>
      <c r="D939" s="4"/>
      <c r="E939" s="4"/>
      <c r="F939" s="4"/>
      <c r="G939" s="4"/>
      <c r="H939" s="4"/>
      <c r="I939" s="4"/>
      <c r="J939" s="4"/>
      <c r="K939" s="4"/>
      <c r="L939" s="4"/>
    </row>
    <row r="940">
      <c r="A940" s="4"/>
      <c r="B940" s="4"/>
      <c r="C940" s="4"/>
      <c r="D940" s="4"/>
      <c r="E940" s="4"/>
      <c r="F940" s="4"/>
      <c r="G940" s="4"/>
      <c r="H940" s="4"/>
      <c r="I940" s="4"/>
      <c r="J940" s="4"/>
      <c r="K940" s="4"/>
      <c r="L940" s="4"/>
    </row>
    <row r="941">
      <c r="A941" s="4"/>
      <c r="B941" s="4"/>
      <c r="C941" s="4"/>
      <c r="D941" s="4"/>
      <c r="E941" s="4"/>
      <c r="F941" s="4"/>
      <c r="G941" s="4"/>
      <c r="H941" s="4"/>
      <c r="I941" s="4"/>
      <c r="J941" s="4"/>
      <c r="K941" s="4"/>
      <c r="L941" s="4"/>
    </row>
    <row r="942">
      <c r="A942" s="4"/>
      <c r="B942" s="4"/>
      <c r="C942" s="4"/>
      <c r="D942" s="4"/>
      <c r="E942" s="4"/>
      <c r="F942" s="4"/>
      <c r="G942" s="4"/>
      <c r="H942" s="4"/>
      <c r="I942" s="4"/>
      <c r="J942" s="4"/>
      <c r="K942" s="4"/>
      <c r="L942" s="4"/>
    </row>
    <row r="943">
      <c r="A943" s="4"/>
      <c r="B943" s="4"/>
      <c r="C943" s="4"/>
      <c r="D943" s="4"/>
      <c r="E943" s="4"/>
      <c r="F943" s="4"/>
      <c r="G943" s="4"/>
      <c r="H943" s="4"/>
      <c r="I943" s="4"/>
      <c r="J943" s="4"/>
      <c r="K943" s="4"/>
      <c r="L943" s="4"/>
    </row>
    <row r="944">
      <c r="A944" s="4"/>
      <c r="B944" s="4"/>
      <c r="C944" s="4"/>
      <c r="D944" s="4"/>
      <c r="E944" s="4"/>
      <c r="F944" s="4"/>
      <c r="G944" s="4"/>
      <c r="H944" s="4"/>
      <c r="I944" s="4"/>
      <c r="J944" s="4"/>
      <c r="K944" s="4"/>
      <c r="L944" s="4"/>
    </row>
    <row r="945">
      <c r="A945" s="4"/>
      <c r="B945" s="4"/>
      <c r="C945" s="4"/>
      <c r="D945" s="4"/>
      <c r="E945" s="4"/>
      <c r="F945" s="4"/>
      <c r="G945" s="4"/>
      <c r="H945" s="4"/>
      <c r="I945" s="4"/>
      <c r="J945" s="4"/>
      <c r="K945" s="4"/>
      <c r="L945" s="4"/>
    </row>
    <row r="946">
      <c r="A946" s="4"/>
      <c r="B946" s="4"/>
      <c r="C946" s="4"/>
      <c r="D946" s="4"/>
      <c r="E946" s="4"/>
      <c r="F946" s="4"/>
      <c r="G946" s="4"/>
      <c r="H946" s="4"/>
      <c r="I946" s="4"/>
      <c r="J946" s="4"/>
      <c r="K946" s="4"/>
      <c r="L946" s="4"/>
    </row>
    <row r="947">
      <c r="A947" s="4"/>
      <c r="B947" s="4"/>
      <c r="C947" s="4"/>
      <c r="D947" s="4"/>
      <c r="E947" s="4"/>
      <c r="F947" s="4"/>
      <c r="G947" s="4"/>
      <c r="H947" s="4"/>
      <c r="I947" s="4"/>
      <c r="J947" s="4"/>
      <c r="K947" s="4"/>
      <c r="L947" s="4"/>
    </row>
    <row r="948">
      <c r="A948" s="4"/>
      <c r="B948" s="4"/>
      <c r="C948" s="4"/>
      <c r="D948" s="4"/>
      <c r="E948" s="4"/>
      <c r="F948" s="4"/>
      <c r="G948" s="4"/>
      <c r="H948" s="4"/>
      <c r="I948" s="4"/>
      <c r="J948" s="4"/>
      <c r="K948" s="4"/>
      <c r="L948" s="4"/>
    </row>
    <row r="949">
      <c r="A949" s="4"/>
      <c r="B949" s="4"/>
      <c r="C949" s="4"/>
      <c r="D949" s="4"/>
      <c r="E949" s="4"/>
      <c r="F949" s="4"/>
      <c r="G949" s="4"/>
      <c r="H949" s="4"/>
      <c r="I949" s="4"/>
      <c r="J949" s="4"/>
      <c r="K949" s="4"/>
      <c r="L949" s="4"/>
    </row>
    <row r="950">
      <c r="A950" s="4"/>
      <c r="B950" s="4"/>
      <c r="C950" s="4"/>
      <c r="D950" s="4"/>
      <c r="E950" s="4"/>
      <c r="F950" s="4"/>
      <c r="G950" s="4"/>
      <c r="H950" s="4"/>
      <c r="I950" s="4"/>
      <c r="J950" s="4"/>
      <c r="K950" s="4"/>
      <c r="L950" s="4"/>
    </row>
    <row r="951">
      <c r="A951" s="4"/>
      <c r="B951" s="4"/>
      <c r="C951" s="4"/>
      <c r="D951" s="4"/>
      <c r="E951" s="4"/>
      <c r="F951" s="4"/>
      <c r="G951" s="4"/>
      <c r="H951" s="4"/>
      <c r="I951" s="4"/>
      <c r="J951" s="4"/>
      <c r="K951" s="4"/>
      <c r="L951" s="4"/>
    </row>
    <row r="952">
      <c r="A952" s="4"/>
      <c r="B952" s="4"/>
      <c r="C952" s="4"/>
      <c r="D952" s="4"/>
      <c r="E952" s="4"/>
      <c r="F952" s="4"/>
      <c r="G952" s="4"/>
      <c r="H952" s="4"/>
      <c r="I952" s="4"/>
      <c r="J952" s="4"/>
      <c r="K952" s="4"/>
      <c r="L952" s="4"/>
    </row>
    <row r="953">
      <c r="A953" s="4"/>
      <c r="B953" s="4"/>
      <c r="C953" s="4"/>
      <c r="D953" s="4"/>
      <c r="E953" s="4"/>
      <c r="F953" s="4"/>
      <c r="G953" s="4"/>
      <c r="H953" s="4"/>
      <c r="I953" s="4"/>
      <c r="J953" s="4"/>
      <c r="K953" s="4"/>
      <c r="L953" s="4"/>
    </row>
    <row r="954">
      <c r="A954" s="4"/>
      <c r="B954" s="4"/>
      <c r="C954" s="4"/>
      <c r="D954" s="4"/>
      <c r="E954" s="4"/>
      <c r="F954" s="4"/>
      <c r="G954" s="4"/>
      <c r="H954" s="4"/>
      <c r="I954" s="4"/>
      <c r="J954" s="4"/>
      <c r="K954" s="4"/>
      <c r="L954" s="4"/>
    </row>
    <row r="955">
      <c r="A955" s="4"/>
      <c r="B955" s="4"/>
      <c r="C955" s="4"/>
      <c r="D955" s="4"/>
      <c r="E955" s="4"/>
      <c r="F955" s="4"/>
      <c r="G955" s="4"/>
      <c r="H955" s="4"/>
      <c r="I955" s="4"/>
      <c r="J955" s="4"/>
      <c r="K955" s="4"/>
      <c r="L955" s="4"/>
    </row>
    <row r="956">
      <c r="A956" s="4"/>
      <c r="B956" s="4"/>
      <c r="C956" s="4"/>
      <c r="D956" s="4"/>
      <c r="E956" s="4"/>
      <c r="F956" s="4"/>
      <c r="G956" s="4"/>
      <c r="H956" s="4"/>
      <c r="I956" s="4"/>
      <c r="J956" s="4"/>
      <c r="K956" s="4"/>
      <c r="L956" s="4"/>
    </row>
    <row r="957">
      <c r="A957" s="4"/>
      <c r="B957" s="4"/>
      <c r="C957" s="4"/>
      <c r="D957" s="4"/>
      <c r="E957" s="4"/>
      <c r="F957" s="4"/>
      <c r="G957" s="4"/>
      <c r="H957" s="4"/>
      <c r="I957" s="4"/>
      <c r="J957" s="4"/>
      <c r="K957" s="4"/>
      <c r="L957" s="4"/>
    </row>
    <row r="958">
      <c r="A958" s="4"/>
      <c r="B958" s="4"/>
      <c r="C958" s="4"/>
      <c r="D958" s="4"/>
      <c r="E958" s="4"/>
      <c r="F958" s="4"/>
      <c r="G958" s="4"/>
      <c r="H958" s="4"/>
      <c r="I958" s="4"/>
      <c r="J958" s="4"/>
      <c r="K958" s="4"/>
      <c r="L958" s="4"/>
    </row>
    <row r="959">
      <c r="A959" s="4"/>
      <c r="B959" s="4"/>
      <c r="C959" s="4"/>
      <c r="D959" s="4"/>
      <c r="E959" s="4"/>
      <c r="F959" s="4"/>
      <c r="G959" s="4"/>
      <c r="H959" s="4"/>
      <c r="I959" s="4"/>
      <c r="J959" s="4"/>
      <c r="K959" s="4"/>
      <c r="L959" s="4"/>
    </row>
    <row r="960">
      <c r="A960" s="4"/>
      <c r="B960" s="4"/>
      <c r="C960" s="4"/>
      <c r="D960" s="4"/>
      <c r="E960" s="4"/>
      <c r="F960" s="4"/>
      <c r="G960" s="4"/>
      <c r="H960" s="4"/>
      <c r="I960" s="4"/>
      <c r="J960" s="4"/>
      <c r="K960" s="4"/>
      <c r="L960" s="4"/>
    </row>
    <row r="961">
      <c r="A961" s="4"/>
      <c r="B961" s="4"/>
      <c r="C961" s="4"/>
      <c r="D961" s="4"/>
      <c r="E961" s="4"/>
      <c r="F961" s="4"/>
      <c r="G961" s="4"/>
      <c r="H961" s="4"/>
      <c r="I961" s="4"/>
      <c r="J961" s="4"/>
      <c r="K961" s="4"/>
      <c r="L961" s="4"/>
    </row>
    <row r="962">
      <c r="A962" s="4"/>
      <c r="B962" s="4"/>
      <c r="C962" s="4"/>
      <c r="D962" s="4"/>
      <c r="E962" s="4"/>
      <c r="F962" s="4"/>
      <c r="G962" s="4"/>
      <c r="H962" s="4"/>
      <c r="I962" s="4"/>
      <c r="J962" s="4"/>
      <c r="K962" s="4"/>
      <c r="L962" s="4"/>
    </row>
    <row r="963">
      <c r="A963" s="4"/>
      <c r="B963" s="4"/>
      <c r="C963" s="4"/>
      <c r="D963" s="4"/>
      <c r="E963" s="4"/>
      <c r="F963" s="4"/>
      <c r="G963" s="4"/>
      <c r="H963" s="4"/>
      <c r="I963" s="4"/>
      <c r="J963" s="4"/>
      <c r="K963" s="4"/>
      <c r="L963" s="4"/>
    </row>
    <row r="964">
      <c r="A964" s="4"/>
      <c r="B964" s="4"/>
      <c r="C964" s="4"/>
      <c r="D964" s="4"/>
      <c r="E964" s="4"/>
      <c r="F964" s="4"/>
      <c r="G964" s="4"/>
      <c r="H964" s="4"/>
      <c r="I964" s="4"/>
      <c r="J964" s="4"/>
      <c r="K964" s="4"/>
      <c r="L964" s="4"/>
    </row>
    <row r="965">
      <c r="A965" s="4"/>
      <c r="B965" s="4"/>
      <c r="C965" s="4"/>
      <c r="D965" s="4"/>
      <c r="E965" s="4"/>
      <c r="F965" s="4"/>
      <c r="G965" s="4"/>
      <c r="H965" s="4"/>
      <c r="I965" s="4"/>
      <c r="J965" s="4"/>
      <c r="K965" s="4"/>
      <c r="L965" s="4"/>
    </row>
    <row r="966">
      <c r="A966" s="4"/>
      <c r="B966" s="4"/>
      <c r="C966" s="4"/>
      <c r="D966" s="4"/>
      <c r="E966" s="4"/>
      <c r="F966" s="4"/>
      <c r="G966" s="4"/>
      <c r="H966" s="4"/>
      <c r="I966" s="4"/>
      <c r="J966" s="4"/>
      <c r="K966" s="4"/>
      <c r="L966" s="4"/>
    </row>
    <row r="967">
      <c r="A967" s="4"/>
      <c r="B967" s="4"/>
      <c r="C967" s="4"/>
      <c r="D967" s="4"/>
      <c r="E967" s="4"/>
      <c r="F967" s="4"/>
      <c r="G967" s="4"/>
      <c r="H967" s="4"/>
      <c r="I967" s="4"/>
      <c r="J967" s="4"/>
      <c r="K967" s="4"/>
      <c r="L967" s="4"/>
    </row>
    <row r="968">
      <c r="A968" s="4"/>
      <c r="B968" s="4"/>
      <c r="C968" s="4"/>
      <c r="D968" s="4"/>
      <c r="E968" s="4"/>
      <c r="F968" s="4"/>
      <c r="G968" s="4"/>
      <c r="H968" s="4"/>
      <c r="I968" s="4"/>
      <c r="J968" s="4"/>
      <c r="K968" s="4"/>
      <c r="L968" s="4"/>
    </row>
    <row r="969">
      <c r="A969" s="4"/>
      <c r="B969" s="4"/>
      <c r="C969" s="4"/>
      <c r="D969" s="4"/>
      <c r="E969" s="4"/>
      <c r="F969" s="4"/>
      <c r="G969" s="4"/>
      <c r="H969" s="4"/>
      <c r="I969" s="4"/>
      <c r="J969" s="4"/>
      <c r="K969" s="4"/>
      <c r="L969" s="4"/>
    </row>
    <row r="970">
      <c r="A970" s="4"/>
      <c r="B970" s="4"/>
      <c r="C970" s="4"/>
      <c r="D970" s="4"/>
      <c r="E970" s="4"/>
      <c r="F970" s="4"/>
      <c r="G970" s="4"/>
      <c r="H970" s="4"/>
      <c r="I970" s="4"/>
      <c r="J970" s="4"/>
      <c r="K970" s="4"/>
      <c r="L970" s="4"/>
    </row>
    <row r="971">
      <c r="A971" s="4"/>
      <c r="B971" s="4"/>
      <c r="C971" s="4"/>
      <c r="D971" s="4"/>
      <c r="E971" s="4"/>
      <c r="F971" s="4"/>
      <c r="G971" s="4"/>
      <c r="H971" s="4"/>
      <c r="I971" s="4"/>
      <c r="J971" s="4"/>
      <c r="K971" s="4"/>
      <c r="L971" s="4"/>
    </row>
    <row r="972">
      <c r="A972" s="4"/>
      <c r="B972" s="4"/>
      <c r="C972" s="4"/>
      <c r="D972" s="4"/>
      <c r="E972" s="4"/>
      <c r="F972" s="4"/>
      <c r="G972" s="4"/>
      <c r="H972" s="4"/>
      <c r="I972" s="4"/>
      <c r="J972" s="4"/>
      <c r="K972" s="4"/>
      <c r="L972" s="4"/>
    </row>
    <row r="973">
      <c r="A973" s="4"/>
      <c r="B973" s="4"/>
      <c r="C973" s="4"/>
      <c r="D973" s="4"/>
      <c r="E973" s="4"/>
      <c r="F973" s="4"/>
      <c r="G973" s="4"/>
      <c r="H973" s="4"/>
      <c r="I973" s="4"/>
      <c r="J973" s="4"/>
      <c r="K973" s="4"/>
      <c r="L973" s="4"/>
    </row>
    <row r="974">
      <c r="A974" s="4"/>
      <c r="B974" s="4"/>
      <c r="C974" s="4"/>
      <c r="D974" s="4"/>
      <c r="E974" s="4"/>
      <c r="F974" s="4"/>
      <c r="G974" s="4"/>
      <c r="H974" s="4"/>
      <c r="I974" s="4"/>
      <c r="J974" s="4"/>
      <c r="K974" s="4"/>
      <c r="L974" s="4"/>
    </row>
    <row r="975">
      <c r="A975" s="4"/>
      <c r="B975" s="4"/>
      <c r="C975" s="4"/>
      <c r="D975" s="4"/>
      <c r="E975" s="4"/>
      <c r="F975" s="4"/>
      <c r="G975" s="4"/>
      <c r="H975" s="4"/>
      <c r="I975" s="4"/>
      <c r="J975" s="4"/>
      <c r="K975" s="4"/>
      <c r="L975" s="4"/>
    </row>
    <row r="976">
      <c r="A976" s="4"/>
      <c r="B976" s="4"/>
      <c r="C976" s="4"/>
      <c r="D976" s="4"/>
      <c r="E976" s="4"/>
      <c r="F976" s="4"/>
      <c r="G976" s="4"/>
      <c r="H976" s="4"/>
      <c r="I976" s="4"/>
      <c r="J976" s="4"/>
      <c r="K976" s="4"/>
      <c r="L976" s="4"/>
    </row>
    <row r="977">
      <c r="A977" s="4"/>
      <c r="B977" s="4"/>
      <c r="C977" s="4"/>
      <c r="D977" s="4"/>
      <c r="E977" s="4"/>
      <c r="F977" s="4"/>
      <c r="G977" s="4"/>
      <c r="H977" s="4"/>
      <c r="I977" s="4"/>
      <c r="J977" s="4"/>
      <c r="K977" s="4"/>
      <c r="L977" s="4"/>
    </row>
    <row r="978">
      <c r="A978" s="4"/>
      <c r="B978" s="4"/>
      <c r="C978" s="4"/>
      <c r="D978" s="4"/>
      <c r="E978" s="4"/>
      <c r="F978" s="4"/>
      <c r="G978" s="4"/>
      <c r="H978" s="4"/>
      <c r="I978" s="4"/>
      <c r="J978" s="4"/>
      <c r="K978" s="4"/>
      <c r="L978" s="4"/>
    </row>
    <row r="979">
      <c r="A979" s="4"/>
      <c r="B979" s="4"/>
      <c r="C979" s="4"/>
      <c r="D979" s="4"/>
      <c r="E979" s="4"/>
      <c r="F979" s="4"/>
      <c r="G979" s="4"/>
      <c r="H979" s="4"/>
      <c r="I979" s="4"/>
      <c r="J979" s="4"/>
      <c r="K979" s="4"/>
      <c r="L979" s="4"/>
    </row>
    <row r="980">
      <c r="A980" s="4"/>
      <c r="B980" s="4"/>
      <c r="C980" s="4"/>
      <c r="D980" s="4"/>
      <c r="E980" s="4"/>
      <c r="F980" s="4"/>
      <c r="G980" s="4"/>
      <c r="H980" s="4"/>
      <c r="I980" s="4"/>
      <c r="J980" s="4"/>
      <c r="K980" s="4"/>
      <c r="L980" s="4"/>
    </row>
    <row r="981">
      <c r="A981" s="4"/>
      <c r="B981" s="4"/>
      <c r="C981" s="4"/>
      <c r="D981" s="4"/>
      <c r="E981" s="4"/>
      <c r="F981" s="4"/>
      <c r="G981" s="4"/>
      <c r="H981" s="4"/>
      <c r="I981" s="4"/>
      <c r="J981" s="4"/>
      <c r="K981" s="4"/>
      <c r="L981" s="4"/>
    </row>
    <row r="982">
      <c r="A982" s="4"/>
      <c r="B982" s="4"/>
      <c r="C982" s="4"/>
      <c r="D982" s="4"/>
      <c r="E982" s="4"/>
      <c r="F982" s="4"/>
      <c r="G982" s="4"/>
      <c r="H982" s="4"/>
      <c r="I982" s="4"/>
      <c r="J982" s="4"/>
      <c r="K982" s="4"/>
      <c r="L982" s="4"/>
    </row>
    <row r="983">
      <c r="A983" s="4"/>
      <c r="B983" s="4"/>
      <c r="C983" s="4"/>
      <c r="D983" s="4"/>
      <c r="E983" s="4"/>
      <c r="F983" s="4"/>
      <c r="G983" s="4"/>
      <c r="H983" s="4"/>
      <c r="I983" s="4"/>
      <c r="J983" s="4"/>
      <c r="K983" s="4"/>
      <c r="L983" s="4"/>
    </row>
    <row r="984">
      <c r="A984" s="4"/>
      <c r="B984" s="4"/>
      <c r="C984" s="4"/>
      <c r="D984" s="4"/>
      <c r="E984" s="4"/>
      <c r="F984" s="4"/>
      <c r="G984" s="4"/>
      <c r="H984" s="4"/>
      <c r="I984" s="4"/>
      <c r="J984" s="4"/>
      <c r="K984" s="4"/>
      <c r="L984" s="4"/>
    </row>
    <row r="985">
      <c r="A985" s="4"/>
      <c r="B985" s="4"/>
      <c r="C985" s="4"/>
      <c r="D985" s="4"/>
      <c r="E985" s="4"/>
      <c r="F985" s="4"/>
      <c r="G985" s="4"/>
      <c r="H985" s="4"/>
      <c r="I985" s="4"/>
      <c r="J985" s="4"/>
      <c r="K985" s="4"/>
      <c r="L985" s="4"/>
    </row>
    <row r="986">
      <c r="A986" s="4"/>
      <c r="B986" s="4"/>
      <c r="C986" s="4"/>
      <c r="D986" s="4"/>
      <c r="E986" s="4"/>
      <c r="F986" s="4"/>
      <c r="G986" s="4"/>
      <c r="H986" s="4"/>
      <c r="I986" s="4"/>
      <c r="J986" s="4"/>
      <c r="K986" s="4"/>
      <c r="L986" s="4"/>
    </row>
    <row r="987">
      <c r="A987" s="4"/>
      <c r="B987" s="4"/>
      <c r="C987" s="4"/>
      <c r="D987" s="4"/>
      <c r="E987" s="4"/>
      <c r="F987" s="4"/>
      <c r="G987" s="4"/>
      <c r="H987" s="4"/>
      <c r="I987" s="4"/>
      <c r="J987" s="4"/>
      <c r="K987" s="4"/>
      <c r="L987" s="4"/>
    </row>
    <row r="988">
      <c r="A988" s="4"/>
      <c r="B988" s="4"/>
      <c r="C988" s="4"/>
      <c r="D988" s="4"/>
      <c r="E988" s="4"/>
      <c r="F988" s="4"/>
      <c r="G988" s="4"/>
      <c r="H988" s="4"/>
      <c r="I988" s="4"/>
      <c r="J988" s="4"/>
      <c r="K988" s="4"/>
      <c r="L988" s="4"/>
    </row>
    <row r="989">
      <c r="A989" s="4"/>
      <c r="B989" s="4"/>
      <c r="C989" s="4"/>
      <c r="D989" s="4"/>
      <c r="E989" s="4"/>
      <c r="F989" s="4"/>
      <c r="G989" s="4"/>
      <c r="H989" s="4"/>
      <c r="I989" s="4"/>
      <c r="J989" s="4"/>
      <c r="K989" s="4"/>
      <c r="L989" s="4"/>
    </row>
    <row r="990">
      <c r="A990" s="4"/>
      <c r="B990" s="4"/>
      <c r="C990" s="4"/>
      <c r="D990" s="4"/>
      <c r="E990" s="4"/>
      <c r="F990" s="4"/>
      <c r="G990" s="4"/>
      <c r="H990" s="4"/>
      <c r="I990" s="4"/>
      <c r="J990" s="4"/>
      <c r="K990" s="4"/>
      <c r="L990" s="4"/>
    </row>
    <row r="991">
      <c r="A991" s="4"/>
      <c r="B991" s="4"/>
      <c r="C991" s="4"/>
      <c r="D991" s="4"/>
      <c r="E991" s="4"/>
      <c r="F991" s="4"/>
      <c r="G991" s="4"/>
      <c r="H991" s="4"/>
      <c r="I991" s="4"/>
      <c r="J991" s="4"/>
      <c r="K991" s="4"/>
      <c r="L991" s="4"/>
    </row>
    <row r="992">
      <c r="A992" s="4"/>
      <c r="B992" s="4"/>
      <c r="C992" s="4"/>
      <c r="D992" s="4"/>
      <c r="E992" s="4"/>
      <c r="F992" s="4"/>
      <c r="G992" s="4"/>
      <c r="H992" s="4"/>
      <c r="I992" s="4"/>
      <c r="J992" s="4"/>
      <c r="K992" s="4"/>
      <c r="L992" s="4"/>
    </row>
    <row r="993">
      <c r="A993" s="4"/>
      <c r="B993" s="4"/>
      <c r="C993" s="4"/>
      <c r="D993" s="4"/>
      <c r="E993" s="4"/>
      <c r="F993" s="4"/>
      <c r="G993" s="4"/>
      <c r="H993" s="4"/>
      <c r="I993" s="4"/>
      <c r="J993" s="4"/>
      <c r="K993" s="4"/>
      <c r="L993" s="4"/>
    </row>
    <row r="994">
      <c r="A994" s="4"/>
      <c r="B994" s="4"/>
      <c r="C994" s="4"/>
      <c r="D994" s="4"/>
      <c r="E994" s="4"/>
      <c r="F994" s="4"/>
      <c r="G994" s="4"/>
      <c r="H994" s="4"/>
      <c r="I994" s="4"/>
      <c r="J994" s="4"/>
      <c r="K994" s="4"/>
      <c r="L994" s="4"/>
    </row>
    <row r="995">
      <c r="A995" s="4"/>
      <c r="B995" s="4"/>
      <c r="C995" s="4"/>
      <c r="D995" s="4"/>
      <c r="E995" s="4"/>
      <c r="F995" s="4"/>
      <c r="G995" s="4"/>
      <c r="H995" s="4"/>
      <c r="I995" s="4"/>
      <c r="J995" s="4"/>
      <c r="K995" s="4"/>
      <c r="L995" s="4"/>
    </row>
    <row r="996">
      <c r="A996" s="4"/>
      <c r="B996" s="4"/>
      <c r="C996" s="4"/>
      <c r="D996" s="4"/>
      <c r="E996" s="4"/>
      <c r="F996" s="4"/>
      <c r="G996" s="4"/>
      <c r="H996" s="4"/>
      <c r="I996" s="4"/>
      <c r="J996" s="4"/>
      <c r="K996" s="4"/>
      <c r="L996" s="4"/>
    </row>
    <row r="997">
      <c r="A997" s="4"/>
      <c r="B997" s="4"/>
      <c r="C997" s="4"/>
      <c r="D997" s="4"/>
      <c r="E997" s="4"/>
      <c r="F997" s="4"/>
      <c r="G997" s="4"/>
      <c r="H997" s="4"/>
      <c r="I997" s="4"/>
      <c r="J997" s="4"/>
      <c r="K997" s="4"/>
      <c r="L997" s="4"/>
    </row>
    <row r="998">
      <c r="A998" s="4"/>
      <c r="B998" s="4"/>
      <c r="C998" s="4"/>
      <c r="D998" s="4"/>
      <c r="E998" s="4"/>
      <c r="F998" s="4"/>
      <c r="G998" s="4"/>
      <c r="H998" s="4"/>
      <c r="I998" s="4"/>
      <c r="J998" s="4"/>
      <c r="K998" s="4"/>
      <c r="L998" s="4"/>
    </row>
    <row r="999">
      <c r="A999" s="4"/>
      <c r="B999" s="4"/>
      <c r="C999" s="4"/>
      <c r="D999" s="4"/>
      <c r="E999" s="4"/>
      <c r="F999" s="4"/>
      <c r="G999" s="4"/>
      <c r="H999" s="4"/>
      <c r="I999" s="4"/>
      <c r="J999" s="4"/>
      <c r="K999" s="4"/>
      <c r="L999" s="4"/>
    </row>
    <row r="1000">
      <c r="A1000" s="4"/>
      <c r="B1000" s="4"/>
      <c r="C1000" s="4"/>
      <c r="D1000" s="4"/>
      <c r="E1000" s="4"/>
      <c r="F1000" s="4"/>
      <c r="G1000" s="4"/>
      <c r="H1000" s="4"/>
      <c r="I1000" s="4"/>
      <c r="J1000" s="4"/>
      <c r="K1000" s="4"/>
      <c r="L1000" s="4"/>
    </row>
  </sheetData>
  <drawing r:id="rId1"/>
</worksheet>
</file>